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5685" yWindow="195" windowWidth="20610" windowHeight="11640" activeTab="3"/>
  </bookViews>
  <sheets>
    <sheet name="revision summary" sheetId="4" r:id="rId1"/>
    <sheet name="air density" sheetId="5" r:id="rId2"/>
    <sheet name="definitions" sheetId="9" r:id="rId3"/>
    <sheet name="Pitched Ball" sheetId="8" r:id="rId4"/>
    <sheet name="Batted Ball" sheetId="2" r:id="rId5"/>
    <sheet name="Fitting" sheetId="10" r:id="rId6"/>
  </sheets>
  <definedNames>
    <definedName name="_Re100">'Pitched Ball'!$D$21</definedName>
    <definedName name="beta" localSheetId="5">Fitting!$D$5</definedName>
    <definedName name="beta" localSheetId="3">'Pitched Ball'!$D$5</definedName>
    <definedName name="beta">'Batted Ball'!$D$5</definedName>
    <definedName name="c0" localSheetId="5">Fitting!$D$4</definedName>
    <definedName name="c0" localSheetId="3">'Pitched Ball'!$D$4</definedName>
    <definedName name="c0">'Batted Ball'!$D$4</definedName>
    <definedName name="cd" localSheetId="5">#REF!</definedName>
    <definedName name="cd">#REF!</definedName>
    <definedName name="cda" localSheetId="5">Fitting!$G$6</definedName>
    <definedName name="cda" localSheetId="3">'Pitched Ball'!$G$6</definedName>
    <definedName name="cda">'Batted Ball'!$G$6</definedName>
    <definedName name="cdb" localSheetId="5">Fitting!$G$7</definedName>
    <definedName name="cdb" localSheetId="3">'Pitched Ball'!$G$7</definedName>
    <definedName name="cdb">'Batted Ball'!$G$7</definedName>
    <definedName name="cdfit">Fitting!$G$11</definedName>
    <definedName name="cdno" localSheetId="5">#REF!</definedName>
    <definedName name="cdno">#REF!</definedName>
    <definedName name="circ" localSheetId="5">Fitting!$B$2</definedName>
    <definedName name="circ" localSheetId="3">'Pitched Ball'!$B$2</definedName>
    <definedName name="circ">'Batted Ball'!$B$2</definedName>
    <definedName name="cm" localSheetId="5">#REF!</definedName>
    <definedName name="cm">#REF!</definedName>
    <definedName name="const" localSheetId="5">Fitting!$D$3</definedName>
    <definedName name="const" localSheetId="3">'Pitched Ball'!$D$3</definedName>
    <definedName name="const">'Batted Ball'!$D$3</definedName>
    <definedName name="const1" localSheetId="5">#REF!</definedName>
    <definedName name="const1">#REF!</definedName>
    <definedName name="drag" localSheetId="5">Fitting!$G$16</definedName>
    <definedName name="drag" localSheetId="3">'Pitched Ball'!$G$16</definedName>
    <definedName name="drag">'Batted Ball'!$G$16</definedName>
    <definedName name="dt" localSheetId="5">Fitting!$B$13</definedName>
    <definedName name="dt" localSheetId="3">'Pitched Ball'!$B$13</definedName>
    <definedName name="dt">'Batted Ball'!$B$13</definedName>
    <definedName name="dv" localSheetId="5">Fitting!$G$9</definedName>
    <definedName name="dv" localSheetId="3">'Pitched Ball'!$G$9</definedName>
    <definedName name="dv">'Batted Ball'!$G$9</definedName>
    <definedName name="elev" localSheetId="5">Fitting!$D$16</definedName>
    <definedName name="elev" localSheetId="3">'Pitched Ball'!$D$16</definedName>
    <definedName name="elev">'Batted Ball'!$D$16</definedName>
    <definedName name="elevft" localSheetId="5">Fitting!$B$16</definedName>
    <definedName name="elevft" localSheetId="3">'Pitched Ball'!$B$16</definedName>
    <definedName name="elevft">'Batted Ball'!$B$16</definedName>
    <definedName name="frac">Fitting!$E$27</definedName>
    <definedName name="frac1">Fitting!$H$26</definedName>
    <definedName name="g" localSheetId="5">#REF!</definedName>
    <definedName name="g">#REF!</definedName>
    <definedName name="hwind" localSheetId="5">Fitting!$B$19</definedName>
    <definedName name="hwind">'Batted Ball'!$B$19</definedName>
    <definedName name="Magnus" localSheetId="5">Fitting!$G$17</definedName>
    <definedName name="Magnus" localSheetId="3">'Pitched Ball'!$G$17</definedName>
    <definedName name="Magnus">'Batted Ball'!$G$17</definedName>
    <definedName name="Magnus_option" localSheetId="5">Fitting!$M$16</definedName>
    <definedName name="Magnus_option" localSheetId="3">'Pitched Ball'!$K$16</definedName>
    <definedName name="Magnus_option">'Batted Ball'!$M$16</definedName>
    <definedName name="mass" localSheetId="5">Fitting!$B$1</definedName>
    <definedName name="mass" localSheetId="3">'Pitched Ball'!$B$1</definedName>
    <definedName name="mass">'Batted Ball'!$B$1</definedName>
    <definedName name="omega" localSheetId="5">Fitting!$D$13</definedName>
    <definedName name="omega" localSheetId="3">'Pitched Ball'!$D$13</definedName>
    <definedName name="omega">'Batted Ball'!$D$13</definedName>
    <definedName name="phi" localSheetId="5">Fitting!$B$8</definedName>
    <definedName name="phi" localSheetId="3">'Pitched Ball'!$B$8</definedName>
    <definedName name="phi">'Batted Ball'!$B$8</definedName>
    <definedName name="phiwind" localSheetId="5">Fitting!$B$18</definedName>
    <definedName name="phiwind" localSheetId="3">'Pitched Ball'!$B$18</definedName>
    <definedName name="phiwind">'Batted Ball'!$B$18</definedName>
    <definedName name="pressure" localSheetId="5">Fitting!$D$21</definedName>
    <definedName name="pressure" localSheetId="3">'Pitched Ball'!$D$20</definedName>
    <definedName name="pressure">'Batted Ball'!$D$21</definedName>
    <definedName name="Re_100" localSheetId="4">'Batted Ball'!$D$22</definedName>
    <definedName name="Re_100" localSheetId="5">Fitting!$D$22</definedName>
    <definedName name="Re_100">'Batted Ball'!$D$22</definedName>
    <definedName name="RH" localSheetId="5">Fitting!$B$20</definedName>
    <definedName name="RH" localSheetId="3">'Pitched Ball'!$B$19</definedName>
    <definedName name="RH">'Batted Ball'!$B$20</definedName>
    <definedName name="rho" localSheetId="5">Fitting!$D$1</definedName>
    <definedName name="rho" localSheetId="3">'Pitched Ball'!$D$1</definedName>
    <definedName name="rho">'Batted Ball'!$D$1</definedName>
    <definedName name="rms">Fitting!$K$12</definedName>
    <definedName name="romega" localSheetId="5">Fitting!$D$14</definedName>
    <definedName name="romega" localSheetId="3">'Pitched Ball'!$D$14</definedName>
    <definedName name="romega">'Batted Ball'!$D$14</definedName>
    <definedName name="solver_adj" localSheetId="5" hidden="1">Fitting!$B$9,Fitting!$B$10,Fitting!$G$11</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100</definedName>
    <definedName name="solver_lin" localSheetId="5" hidden="1">2</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2</definedName>
    <definedName name="solver_nod" localSheetId="5" hidden="1">2147483647</definedName>
    <definedName name="solver_num" localSheetId="5" hidden="1">0</definedName>
    <definedName name="solver_nwt" localSheetId="5" hidden="1">1</definedName>
    <definedName name="solver_opt" localSheetId="5" hidden="1">Fitting!$K$12</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2</definedName>
    <definedName name="solver_sho" localSheetId="5" hidden="1">2</definedName>
    <definedName name="solver_ssz" localSheetId="5" hidden="1">100</definedName>
    <definedName name="solver_tim" localSheetId="5" hidden="1">100</definedName>
    <definedName name="solver_tol" localSheetId="5" hidden="1">0.05</definedName>
    <definedName name="solver_typ" localSheetId="5" hidden="1">2</definedName>
    <definedName name="solver_val" localSheetId="5" hidden="1">0</definedName>
    <definedName name="solver_ver" localSheetId="5" hidden="1">3</definedName>
    <definedName name="SVP" localSheetId="5">Fitting!$D$20</definedName>
    <definedName name="SVP" localSheetId="3">'Pitched Ball'!$D$19</definedName>
    <definedName name="SVP">'Batted Ball'!$D$20</definedName>
    <definedName name="tau" localSheetId="5">Fitting!$B$12</definedName>
    <definedName name="tau" localSheetId="3">'Pitched Ball'!$B$12</definedName>
    <definedName name="tau">'Batted Ball'!$B$12</definedName>
    <definedName name="temp" localSheetId="5">Fitting!$D$15</definedName>
    <definedName name="temp" localSheetId="3">'Pitched Ball'!$D$15</definedName>
    <definedName name="temp">'Batted Ball'!$D$15</definedName>
    <definedName name="theta" localSheetId="5">Fitting!$B$7</definedName>
    <definedName name="theta" localSheetId="3">'Pitched Ball'!$B$7</definedName>
    <definedName name="theta">'Batted Ball'!$B$7</definedName>
    <definedName name="TK" localSheetId="5">Fitting!$D$15</definedName>
    <definedName name="TK" localSheetId="3">'Pitched Ball'!$D$15</definedName>
    <definedName name="TK">'Batted Ball'!$D$15</definedName>
    <definedName name="ttarget">Fitting!$K$10</definedName>
    <definedName name="v0" localSheetId="5">Fitting!$B$6</definedName>
    <definedName name="v0" localSheetId="3">'Pitched Ball'!$B$6</definedName>
    <definedName name="v0">'Batted Ball'!$B$6</definedName>
    <definedName name="v0x" localSheetId="5">Fitting!$D$7</definedName>
    <definedName name="v0x" localSheetId="3">'Pitched Ball'!$D$7</definedName>
    <definedName name="v0x">'Batted Ball'!$D$7</definedName>
    <definedName name="v0y" localSheetId="5">Fitting!$D$8</definedName>
    <definedName name="v0y" localSheetId="3">'Pitched Ball'!$D$8</definedName>
    <definedName name="v0y">'Batted Ball'!$D$8</definedName>
    <definedName name="v0z" localSheetId="5">Fitting!$D$9</definedName>
    <definedName name="v0z" localSheetId="3">'Pitched Ball'!$D$9</definedName>
    <definedName name="v0z">'Batted Ball'!$D$9</definedName>
    <definedName name="vel" localSheetId="5">Fitting!$G$8</definedName>
    <definedName name="vel" localSheetId="3">'Pitched Ball'!$G$8</definedName>
    <definedName name="vel">'Batted Ball'!$G$8</definedName>
    <definedName name="vwind" localSheetId="5">Fitting!$B$17</definedName>
    <definedName name="vwind" localSheetId="3">'Pitched Ball'!$B$17</definedName>
    <definedName name="vwind">'Batted Ball'!$B$17</definedName>
    <definedName name="vx0" localSheetId="5">#REF!</definedName>
    <definedName name="vx0">#REF!</definedName>
    <definedName name="vxw" localSheetId="5">Fitting!$D$17</definedName>
    <definedName name="vxw" localSheetId="3">'Pitched Ball'!$D$17</definedName>
    <definedName name="vxw">'Batted Ball'!$D$17</definedName>
    <definedName name="vy0" localSheetId="5">#REF!</definedName>
    <definedName name="vy0">#REF!</definedName>
    <definedName name="vyw" localSheetId="5">Fitting!$D$18</definedName>
    <definedName name="vyw" localSheetId="3">'Pitched Ball'!$D$18</definedName>
    <definedName name="vyw">'Batted Ball'!$D$18</definedName>
    <definedName name="wb" localSheetId="5">Fitting!$B$9</definedName>
    <definedName name="wb" localSheetId="3">'Pitched Ball'!$B$9</definedName>
    <definedName name="wb">'Batted Ball'!$B$9</definedName>
    <definedName name="wg" localSheetId="5">Fitting!$B$11</definedName>
    <definedName name="wg" localSheetId="3">'Pitched Ball'!$B$11</definedName>
    <definedName name="wg">'Batted Ball'!$B$11</definedName>
    <definedName name="ws" localSheetId="5">Fitting!$B$10</definedName>
    <definedName name="ws" localSheetId="3">'Pitched Ball'!$B$10</definedName>
    <definedName name="ws">'Batted Ball'!$B$10</definedName>
    <definedName name="wx" localSheetId="5">Fitting!$D$10</definedName>
    <definedName name="wx" localSheetId="3">'Pitched Ball'!$D$10</definedName>
    <definedName name="wx">'Batted Ball'!$D$10</definedName>
    <definedName name="wy" localSheetId="5">Fitting!$D$11</definedName>
    <definedName name="wy" localSheetId="3">'Pitched Ball'!$D$11</definedName>
    <definedName name="wy">'Batted Ball'!$D$11</definedName>
    <definedName name="wz" localSheetId="5">Fitting!$D$12</definedName>
    <definedName name="wz" localSheetId="3">'Pitched Ball'!$D$12</definedName>
    <definedName name="wz">'Batted Ball'!$D$12</definedName>
    <definedName name="x0" localSheetId="5">Fitting!$B$3</definedName>
    <definedName name="x0" localSheetId="3">'Pitched Ball'!$B$3</definedName>
    <definedName name="x0">'Batted Ball'!$B$3</definedName>
    <definedName name="xf">Fitting!$B$24</definedName>
    <definedName name="xtarget">Fitting!$K$7</definedName>
    <definedName name="xxx">definitions!$B$3</definedName>
    <definedName name="xxxx">definitions!$D$8</definedName>
    <definedName name="y0" localSheetId="5">Fitting!$B$4</definedName>
    <definedName name="y0" localSheetId="3">'Pitched Ball'!$B$4</definedName>
    <definedName name="y0">'Batted Ball'!$B$4</definedName>
    <definedName name="yf">Fitting!$B$25</definedName>
    <definedName name="ytarget">Fitting!$K$8</definedName>
    <definedName name="z0" localSheetId="5">Fitting!$B$5</definedName>
    <definedName name="z0" localSheetId="3">'Pitched Ball'!$B$5</definedName>
    <definedName name="z0">'Batted Ball'!$B$5</definedName>
    <definedName name="zf">Fitting!$B$26</definedName>
    <definedName name="ztarget">Fitting!$K$9</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C22" i="8" l="1"/>
  <c r="P32" i="2" l="1"/>
  <c r="E3" i="5"/>
  <c r="E4" i="5"/>
  <c r="E5" i="5"/>
  <c r="E6" i="5"/>
  <c r="E7" i="5"/>
  <c r="E8" i="5"/>
  <c r="E9" i="5"/>
  <c r="E10" i="5"/>
  <c r="E11" i="5"/>
  <c r="E12" i="5"/>
  <c r="E13" i="5"/>
  <c r="E14" i="5"/>
  <c r="E2" i="5"/>
  <c r="D21" i="2"/>
  <c r="D7" i="2"/>
  <c r="D8" i="2"/>
  <c r="G32" i="2"/>
  <c r="D17" i="2"/>
  <c r="D18" i="2"/>
  <c r="D6" i="2"/>
  <c r="D9" i="2"/>
  <c r="D16" i="2"/>
  <c r="D15" i="2"/>
  <c r="D20" i="2"/>
  <c r="D2" i="2" s="1"/>
  <c r="A33" i="2"/>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C32" i="2"/>
  <c r="B32" i="2"/>
  <c r="D32" i="2"/>
  <c r="E32" i="2"/>
  <c r="F32" i="2"/>
  <c r="I32" i="2"/>
  <c r="O32" i="2"/>
  <c r="B41" i="9"/>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32" i="10"/>
  <c r="A33" i="10"/>
  <c r="D32" i="10"/>
  <c r="O32" i="10" s="1"/>
  <c r="C32" i="10"/>
  <c r="B32" i="10"/>
  <c r="D21" i="10"/>
  <c r="D18" i="10"/>
  <c r="D17" i="10"/>
  <c r="D16" i="10"/>
  <c r="D15" i="10"/>
  <c r="D9" i="10"/>
  <c r="D8" i="10"/>
  <c r="D11" i="10" s="1"/>
  <c r="D7" i="10"/>
  <c r="D6" i="10"/>
  <c r="D20" i="10"/>
  <c r="D2" i="10" s="1"/>
  <c r="D22" i="10" s="1"/>
  <c r="A34" i="10"/>
  <c r="D1" i="10"/>
  <c r="D4" i="10" s="1"/>
  <c r="D3" i="10" s="1"/>
  <c r="G32" i="10"/>
  <c r="D10" i="10"/>
  <c r="H32" i="10"/>
  <c r="D16" i="8"/>
  <c r="D20" i="8"/>
  <c r="D15" i="8"/>
  <c r="D19" i="8"/>
  <c r="R8" i="8"/>
  <c r="Q8" i="8"/>
  <c r="P8" i="8"/>
  <c r="M12" i="8"/>
  <c r="M11" i="8"/>
  <c r="M9" i="8"/>
  <c r="A31" i="8"/>
  <c r="A32" i="8"/>
  <c r="A33" i="8" s="1"/>
  <c r="A34" i="8"/>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D30" i="8"/>
  <c r="C30" i="8"/>
  <c r="B30" i="8"/>
  <c r="D18" i="8"/>
  <c r="D17" i="8"/>
  <c r="D9" i="8"/>
  <c r="D12" i="8" s="1"/>
  <c r="D8" i="8"/>
  <c r="G30" i="8" s="1"/>
  <c r="D7" i="8"/>
  <c r="P9" i="8"/>
  <c r="D6"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F30" i="8"/>
  <c r="H30" i="8"/>
  <c r="Q9" i="8"/>
  <c r="D10" i="8"/>
  <c r="D11" i="8"/>
  <c r="D1" i="2" l="1"/>
  <c r="D4" i="2" s="1"/>
  <c r="D3" i="2" s="1"/>
  <c r="D22" i="2"/>
  <c r="D10" i="2"/>
  <c r="D12" i="2"/>
  <c r="H32" i="2"/>
  <c r="D11" i="2"/>
  <c r="J30" i="8"/>
  <c r="D13" i="8"/>
  <c r="I30" i="8"/>
  <c r="E30" i="8"/>
  <c r="D2" i="8"/>
  <c r="A35" i="10"/>
  <c r="AA34" i="10"/>
  <c r="E32" i="10"/>
  <c r="P32" i="10" s="1"/>
  <c r="F32" i="10"/>
  <c r="D13" i="10"/>
  <c r="G8" i="10"/>
  <c r="H8" i="10" s="1"/>
  <c r="G9" i="10"/>
  <c r="H9" i="10" s="1"/>
  <c r="I32" i="10"/>
  <c r="J32" i="10" s="1"/>
  <c r="K32" i="10" s="1"/>
  <c r="D12" i="10"/>
  <c r="S32" i="10"/>
  <c r="AA32" i="10"/>
  <c r="AA33" i="10"/>
  <c r="T33" i="10" l="1"/>
  <c r="T32" i="10"/>
  <c r="T34" i="10"/>
  <c r="T35" i="10"/>
  <c r="D14" i="10"/>
  <c r="T36" i="10"/>
  <c r="Q114" i="8"/>
  <c r="Q298" i="8"/>
  <c r="Q376" i="8"/>
  <c r="Q753" i="8"/>
  <c r="Q901" i="8"/>
  <c r="Q142" i="8"/>
  <c r="Q372" i="8"/>
  <c r="Q745" i="8"/>
  <c r="Q857" i="8"/>
  <c r="Q190" i="8"/>
  <c r="Q360" i="8"/>
  <c r="Q729" i="8"/>
  <c r="Q783" i="8"/>
  <c r="Q94" i="8"/>
  <c r="Q894" i="8"/>
  <c r="Q220" i="8"/>
  <c r="Q1101" i="8"/>
  <c r="Q885" i="8"/>
  <c r="Q742" i="8"/>
  <c r="Q599" i="8"/>
  <c r="Q1026" i="8"/>
  <c r="Q336" i="8"/>
  <c r="Q38" i="8"/>
  <c r="Q583" i="8"/>
  <c r="Q985" i="8"/>
  <c r="Q304" i="8"/>
  <c r="Q264" i="8"/>
  <c r="Q562" i="8"/>
  <c r="Q961" i="8"/>
  <c r="Q569" i="8"/>
  <c r="Q1143" i="8"/>
  <c r="Q34" i="8"/>
  <c r="Q640" i="8"/>
  <c r="Q713" i="8"/>
  <c r="Q692" i="8"/>
  <c r="Q57" i="8"/>
  <c r="Q559" i="8"/>
  <c r="Q602" i="8"/>
  <c r="Q331" i="8"/>
  <c r="Q560" i="8"/>
  <c r="Q315" i="8"/>
  <c r="Q944" i="8"/>
  <c r="Q460" i="8"/>
  <c r="Q244" i="8"/>
  <c r="Q495" i="8"/>
  <c r="Q261" i="8"/>
  <c r="Q242" i="8"/>
  <c r="Q310" i="8"/>
  <c r="Q487" i="8"/>
  <c r="D14" i="8"/>
  <c r="Q1080" i="8"/>
  <c r="Q1154" i="8"/>
  <c r="Q471" i="8"/>
  <c r="Q225" i="8"/>
  <c r="Q41" i="8"/>
  <c r="Q686" i="8"/>
  <c r="Q996" i="8"/>
  <c r="Q946" i="8"/>
  <c r="Q891" i="8"/>
  <c r="Q551" i="8"/>
  <c r="Q104" i="8"/>
  <c r="Q528" i="8"/>
  <c r="Q965" i="8"/>
  <c r="Q397" i="8"/>
  <c r="Q611" i="8"/>
  <c r="Q520" i="8"/>
  <c r="Q957" i="8"/>
  <c r="Q381" i="8"/>
  <c r="Q659" i="8"/>
  <c r="Q512" i="8"/>
  <c r="Q941" i="8"/>
  <c r="Q349" i="8"/>
  <c r="Q908" i="8"/>
  <c r="Q234" i="8"/>
  <c r="Q134" i="8"/>
  <c r="Q262" i="8"/>
  <c r="Q1137" i="8"/>
  <c r="Q997" i="8"/>
  <c r="Q411" i="8"/>
  <c r="Q993" i="8"/>
  <c r="Q403" i="8"/>
  <c r="Q1024" i="8"/>
  <c r="Q387" i="8"/>
  <c r="Q657" i="8"/>
  <c r="Q486" i="8"/>
  <c r="Q875" i="8"/>
  <c r="Q1069" i="8"/>
  <c r="Q674" i="8"/>
  <c r="Q470" i="8"/>
  <c r="Q1045" i="8"/>
  <c r="Q1053" i="8"/>
  <c r="Q642" i="8"/>
  <c r="Q454" i="8"/>
  <c r="Q1039" i="8"/>
  <c r="Q1004" i="8"/>
  <c r="Q576" i="8"/>
  <c r="Q238" i="8"/>
  <c r="Q107" i="8"/>
  <c r="Q240" i="8"/>
  <c r="Q1124" i="8"/>
  <c r="Q679" i="8"/>
  <c r="Q307" i="8"/>
  <c r="Q904" i="8"/>
  <c r="Q187" i="8"/>
  <c r="Q906" i="8"/>
  <c r="Q800" i="8"/>
  <c r="Q846" i="8"/>
  <c r="Q179" i="8"/>
  <c r="Q912" i="8"/>
  <c r="Q736" i="8"/>
  <c r="Q834" i="8"/>
  <c r="Q163" i="8"/>
  <c r="Q1147" i="8"/>
  <c r="Q859" i="8"/>
  <c r="Q177" i="8"/>
  <c r="Q746" i="8"/>
  <c r="Q649" i="8"/>
  <c r="Q928" i="8"/>
  <c r="Q216" i="8"/>
  <c r="Q288" i="8"/>
  <c r="Q1066" i="8"/>
  <c r="Q256" i="8"/>
  <c r="Q1129" i="8"/>
  <c r="Q232" i="8"/>
  <c r="Q464" i="8"/>
  <c r="Q456" i="8"/>
  <c r="Q448" i="8"/>
  <c r="Q316" i="8"/>
  <c r="Q830" i="8"/>
  <c r="Q586" i="8"/>
  <c r="Q697" i="8"/>
  <c r="Q489" i="8"/>
  <c r="Q1103" i="8"/>
  <c r="Q500" i="8"/>
  <c r="Q433" i="8"/>
  <c r="Q250" i="8"/>
  <c r="Q992" i="8"/>
  <c r="Q476" i="8"/>
  <c r="Q527" i="8"/>
  <c r="Q1060" i="8"/>
  <c r="Q519" i="8"/>
  <c r="Q1036" i="8"/>
  <c r="Q503" i="8"/>
  <c r="Q1146" i="8"/>
  <c r="Q1000" i="8"/>
  <c r="Q323" i="8"/>
  <c r="Q60" i="8"/>
  <c r="Q37" i="8"/>
  <c r="Q695" i="8"/>
  <c r="Q496" i="8"/>
  <c r="Q428" i="8"/>
  <c r="Q162" i="8"/>
  <c r="Q98" i="8"/>
  <c r="Q226" i="8"/>
  <c r="Q652" i="8"/>
  <c r="Q115" i="8"/>
  <c r="Q478" i="8"/>
  <c r="Q510" i="8"/>
  <c r="Q68" i="8"/>
  <c r="Q598" i="8"/>
  <c r="Q979" i="8"/>
  <c r="Q335" i="8"/>
  <c r="Q483" i="8"/>
  <c r="Q589" i="8"/>
  <c r="Q141" i="8"/>
  <c r="Q109" i="8"/>
  <c r="Q687" i="8"/>
  <c r="Q32" i="8"/>
  <c r="Q59" i="8"/>
  <c r="Q35" i="8"/>
  <c r="Q320" i="8"/>
  <c r="Q972" i="8"/>
  <c r="Q933" i="8"/>
  <c r="Q895" i="8"/>
  <c r="Q868" i="8"/>
  <c r="Q650" i="8"/>
  <c r="Q506" i="8"/>
  <c r="Q665" i="8"/>
  <c r="Q803" i="8"/>
  <c r="Q653" i="8"/>
  <c r="Q787" i="8"/>
  <c r="Q641" i="8"/>
  <c r="Q755" i="8"/>
  <c r="Q89" i="8"/>
  <c r="Q1055" i="8"/>
  <c r="Q275" i="8"/>
  <c r="Q913" i="8"/>
  <c r="Q820" i="8"/>
  <c r="Q936" i="8"/>
  <c r="Q66" i="8"/>
  <c r="Q539" i="8"/>
  <c r="Q531" i="8"/>
  <c r="Q515" i="8"/>
  <c r="Q415" i="8"/>
  <c r="Q1100" i="8"/>
  <c r="Q1038" i="8"/>
  <c r="Q921" i="8"/>
  <c r="Q883" i="8"/>
  <c r="Q194" i="8"/>
  <c r="Q258" i="8"/>
  <c r="Q391" i="8"/>
  <c r="Q761" i="8"/>
  <c r="Q1116" i="8"/>
  <c r="Q932" i="8"/>
  <c r="Q102" i="8"/>
  <c r="Q485" i="8"/>
  <c r="Q437" i="8"/>
  <c r="Q417" i="8"/>
  <c r="Q365" i="8"/>
  <c r="Q958" i="8"/>
  <c r="Q401" i="8"/>
  <c r="Q369" i="8"/>
  <c r="Q285" i="8"/>
  <c r="Q44" i="8"/>
  <c r="Q218" i="8"/>
  <c r="Q313" i="8"/>
  <c r="Q590" i="8"/>
  <c r="Q541" i="8"/>
  <c r="Q832" i="8"/>
  <c r="Q525" i="8"/>
  <c r="Q778" i="8"/>
  <c r="Q1003" i="8"/>
  <c r="Q192" i="8"/>
  <c r="Q1047" i="8"/>
  <c r="Q453" i="8"/>
  <c r="Q751" i="8"/>
  <c r="Q634" i="8"/>
  <c r="Q398" i="8"/>
  <c r="Q386" i="8"/>
  <c r="Q605" i="8"/>
  <c r="Q253" i="8"/>
  <c r="Q850" i="8"/>
  <c r="Q173" i="8"/>
  <c r="Q119" i="8"/>
  <c r="Q416" i="8"/>
  <c r="Q756" i="8"/>
  <c r="Q1057" i="8"/>
  <c r="Q903" i="8"/>
  <c r="Q308" i="8"/>
  <c r="Q760" i="8"/>
  <c r="Q648" i="8"/>
  <c r="Q312" i="8"/>
  <c r="Q926" i="8"/>
  <c r="Q221" i="8"/>
  <c r="Q610" i="8"/>
  <c r="Q584" i="8"/>
  <c r="Q582" i="8"/>
  <c r="Q813" i="8"/>
  <c r="Q113" i="8"/>
  <c r="Q884" i="8"/>
  <c r="Q876" i="8"/>
  <c r="Q1015" i="8"/>
  <c r="Q731" i="8"/>
  <c r="Q709" i="8"/>
  <c r="Q645" i="8"/>
  <c r="Q393" i="8"/>
  <c r="Q1112" i="8"/>
  <c r="Q788" i="8"/>
  <c r="Q207" i="8"/>
  <c r="Q693" i="8"/>
  <c r="Q202" i="8"/>
  <c r="Q55" i="8"/>
  <c r="Q219" i="8"/>
  <c r="Q195" i="8"/>
  <c r="Q1149" i="8"/>
  <c r="Q126" i="8"/>
  <c r="Q491" i="8"/>
  <c r="Q1090" i="8"/>
  <c r="Q863" i="8"/>
  <c r="Q887" i="8"/>
  <c r="Q879" i="8"/>
  <c r="Q1029" i="8"/>
  <c r="Q872" i="8"/>
  <c r="Q817" i="8"/>
  <c r="Q793" i="8"/>
  <c r="Q701" i="8"/>
  <c r="Q526" i="8"/>
  <c r="Q902" i="8"/>
  <c r="Q295" i="8"/>
  <c r="Q538" i="8"/>
  <c r="Q867" i="8"/>
  <c r="Q1008" i="8"/>
  <c r="Q1054" i="8"/>
  <c r="Q524" i="8"/>
  <c r="Q154" i="8"/>
  <c r="Q624" i="8"/>
  <c r="Q549" i="8"/>
  <c r="Q842" i="8"/>
  <c r="Q150" i="8"/>
  <c r="Q616" i="8"/>
  <c r="Q533" i="8"/>
  <c r="Q794" i="8"/>
  <c r="Q130" i="8"/>
  <c r="Q600" i="8"/>
  <c r="Q501" i="8"/>
  <c r="Q1033" i="8"/>
  <c r="Q573" i="8"/>
  <c r="Q897" i="8"/>
  <c r="Q1040" i="8"/>
  <c r="Q450" i="8"/>
  <c r="Q446" i="8"/>
  <c r="Q168" i="8"/>
  <c r="Q613" i="8"/>
  <c r="Q1089" i="8"/>
  <c r="Q654" i="8"/>
  <c r="Q1025" i="8"/>
  <c r="Q609" i="8"/>
  <c r="Q1083" i="8"/>
  <c r="Q638" i="8"/>
  <c r="Q924" i="8"/>
  <c r="Q597" i="8"/>
  <c r="Q1067" i="8"/>
  <c r="Q606" i="8"/>
  <c r="Q840" i="8"/>
  <c r="Q133" i="8"/>
  <c r="Q964" i="8"/>
  <c r="Q672" i="8"/>
  <c r="Q493" i="8"/>
  <c r="Q1097" i="8"/>
  <c r="Q668" i="8"/>
  <c r="Q553" i="8"/>
  <c r="Q660" i="8"/>
  <c r="Q62" i="8"/>
  <c r="Q644" i="8"/>
  <c r="Q334" i="8"/>
  <c r="Q1016" i="8"/>
  <c r="Q259" i="8"/>
  <c r="Q604" i="8"/>
  <c r="Q345" i="8"/>
  <c r="Q1115" i="8"/>
  <c r="Q251" i="8"/>
  <c r="Q596" i="8"/>
  <c r="Q301" i="8"/>
  <c r="Q1120" i="8"/>
  <c r="Q58" i="8"/>
  <c r="Q580" i="8"/>
  <c r="Q229" i="8"/>
  <c r="Q1028" i="8"/>
  <c r="Q991" i="8"/>
  <c r="Q789" i="8"/>
  <c r="Q1077" i="8"/>
  <c r="Q1138" i="8"/>
  <c r="Q637" i="8"/>
  <c r="Q442" i="8"/>
  <c r="Q869" i="8"/>
  <c r="Q1107" i="8"/>
  <c r="Q545" i="8"/>
  <c r="Q430" i="8"/>
  <c r="Q853" i="8"/>
  <c r="Q1022" i="8"/>
  <c r="Q513" i="8"/>
  <c r="Q410" i="8"/>
  <c r="Q845" i="8"/>
  <c r="Q959" i="8"/>
  <c r="Q449" i="8"/>
  <c r="Q977" i="8"/>
  <c r="Q1140" i="8"/>
  <c r="Q563" i="8"/>
  <c r="Q383" i="8"/>
  <c r="Q986" i="8"/>
  <c r="Q144" i="8"/>
  <c r="Q529" i="8"/>
  <c r="Q140" i="8"/>
  <c r="Q497" i="8"/>
  <c r="Q128" i="8"/>
  <c r="Q362" i="8"/>
  <c r="Q120" i="8"/>
  <c r="Q548" i="8"/>
  <c r="Q1034" i="8"/>
  <c r="Q461" i="8"/>
  <c r="Q675" i="8"/>
  <c r="Q544" i="8"/>
  <c r="Q1017" i="8"/>
  <c r="Q445" i="8"/>
  <c r="Q744" i="8"/>
  <c r="Q532" i="8"/>
  <c r="Q973" i="8"/>
  <c r="Q413" i="8"/>
  <c r="Q627" i="8"/>
  <c r="Q521" i="8"/>
  <c r="Q346" i="8"/>
  <c r="Q139" i="8"/>
  <c r="Q792" i="8"/>
  <c r="Q888" i="8"/>
  <c r="Q890" i="8"/>
  <c r="Q80" i="8"/>
  <c r="Q305" i="8"/>
  <c r="Q125" i="8"/>
  <c r="Q886" i="8"/>
  <c r="Q76" i="8"/>
  <c r="Q289" i="8"/>
  <c r="Q93" i="8"/>
  <c r="Q1041" i="8"/>
  <c r="Q64" i="8"/>
  <c r="Q257" i="8"/>
  <c r="Q296" i="8"/>
  <c r="Q1117" i="8"/>
  <c r="Q625" i="8"/>
  <c r="Q363" i="8"/>
  <c r="Q661" i="8"/>
  <c r="Q534" i="8"/>
  <c r="Q696" i="8"/>
  <c r="Q865" i="8"/>
  <c r="Q688" i="8"/>
  <c r="Q860" i="8"/>
  <c r="Q669" i="8"/>
  <c r="Q230" i="8"/>
  <c r="Q185" i="8"/>
  <c r="Q169" i="8"/>
  <c r="Q137" i="8"/>
  <c r="Q620" i="8"/>
  <c r="Q703" i="8"/>
  <c r="Q314" i="8"/>
  <c r="Q294" i="8"/>
  <c r="Q132" i="8"/>
  <c r="Q504" i="8"/>
  <c r="Q488" i="8"/>
  <c r="Q426" i="8"/>
  <c r="Q871" i="8"/>
  <c r="Q968" i="8"/>
  <c r="Q565" i="8"/>
  <c r="Q357" i="8"/>
  <c r="Q332" i="8"/>
  <c r="Q579" i="8"/>
  <c r="Q252" i="8"/>
  <c r="Q293" i="8"/>
  <c r="Q833" i="8"/>
  <c r="Q174" i="8"/>
  <c r="Q1049" i="8"/>
  <c r="Q254" i="8"/>
  <c r="Q1073" i="8"/>
  <c r="Q947" i="8"/>
  <c r="Q999" i="8"/>
  <c r="Q431" i="8"/>
  <c r="Q423" i="8"/>
  <c r="Q407" i="8"/>
  <c r="Q277" i="8"/>
  <c r="Q123" i="8"/>
  <c r="Q99" i="8"/>
  <c r="Q518" i="8"/>
  <c r="Q490" i="8"/>
  <c r="Q1078" i="8"/>
  <c r="Q554" i="8"/>
  <c r="Q45" i="8"/>
  <c r="Q777" i="8"/>
  <c r="Q1156" i="8"/>
  <c r="Q773" i="8"/>
  <c r="Q765" i="8"/>
  <c r="Q749" i="8"/>
  <c r="Q588" i="8"/>
  <c r="Q691" i="8"/>
  <c r="Q1152" i="8"/>
  <c r="Q1062" i="8"/>
  <c r="Q1082" i="8"/>
  <c r="Q543" i="8"/>
  <c r="Q925" i="8"/>
  <c r="Q317" i="8"/>
  <c r="Q917" i="8"/>
  <c r="Q861" i="8"/>
  <c r="Q200" i="8"/>
  <c r="Q326" i="8"/>
  <c r="Q1048" i="8"/>
  <c r="Q282" i="8"/>
  <c r="Q1110" i="8"/>
  <c r="Q1153" i="8"/>
  <c r="Q956" i="8"/>
  <c r="Q866" i="8"/>
  <c r="Q337" i="8"/>
  <c r="Q155" i="8"/>
  <c r="Q147" i="8"/>
  <c r="Q131" i="8"/>
  <c r="Q1122" i="8"/>
  <c r="Q969" i="8"/>
  <c r="Q900" i="8"/>
  <c r="Q962" i="8"/>
  <c r="Q1105" i="8"/>
  <c r="Q619" i="8"/>
  <c r="Q1012" i="8"/>
  <c r="Q408" i="8"/>
  <c r="Q899" i="8"/>
  <c r="Q249" i="8"/>
  <c r="Q166" i="8"/>
  <c r="Q87" i="8"/>
  <c r="Q1088" i="8"/>
  <c r="Q1068" i="8"/>
  <c r="Q948" i="8"/>
  <c r="Q920" i="8"/>
  <c r="Q1009" i="8"/>
  <c r="Q469" i="8"/>
  <c r="Q1019" i="8"/>
  <c r="Q819" i="8"/>
  <c r="Q31" i="8"/>
  <c r="Q124" i="8"/>
  <c r="Q116" i="8"/>
  <c r="Q108" i="8"/>
  <c r="Q918" i="8"/>
  <c r="Q707" i="8"/>
  <c r="Q210" i="8"/>
  <c r="Q422" i="8"/>
  <c r="Q568" i="8"/>
  <c r="Q511" i="8"/>
  <c r="Q838" i="8"/>
  <c r="Q477" i="8"/>
  <c r="Q392" i="8"/>
  <c r="Q306" i="8"/>
  <c r="Q909" i="8"/>
  <c r="Q855" i="8"/>
  <c r="Q86" i="8"/>
  <c r="Q714" i="8"/>
  <c r="Q646" i="8"/>
  <c r="Q505" i="8"/>
  <c r="Q325" i="8"/>
  <c r="Q805" i="8"/>
  <c r="Q797" i="8"/>
  <c r="Q781" i="8"/>
  <c r="Q769" i="8"/>
  <c r="Q420" i="8"/>
  <c r="Q404" i="8"/>
  <c r="Q720" i="8"/>
  <c r="Q1030" i="8"/>
  <c r="Q1011" i="8"/>
  <c r="Q388" i="8"/>
  <c r="Q700" i="8"/>
  <c r="Q384" i="8"/>
  <c r="Q499" i="8"/>
  <c r="Q54" i="8"/>
  <c r="Q157" i="8"/>
  <c r="Q592" i="8"/>
  <c r="Q556" i="8"/>
  <c r="Q837" i="8"/>
  <c r="Q516" i="8"/>
  <c r="Q752" i="8"/>
  <c r="Q988" i="8"/>
  <c r="Q971" i="8"/>
  <c r="Q939" i="8"/>
  <c r="Q1020" i="8"/>
  <c r="Q704" i="8"/>
  <c r="Q762" i="8"/>
  <c r="Q1059" i="8"/>
  <c r="Q1111" i="8"/>
  <c r="Q683" i="8"/>
  <c r="Q558" i="8"/>
  <c r="Q540" i="8"/>
  <c r="Q1018" i="8"/>
  <c r="Q1144" i="8"/>
  <c r="Q211" i="8"/>
  <c r="Q353" i="8"/>
  <c r="Q78" i="8"/>
  <c r="Q300" i="8"/>
  <c r="Q927" i="8"/>
  <c r="Q36" i="8"/>
  <c r="Q72" i="8"/>
  <c r="Q482" i="8"/>
  <c r="Q530" i="8"/>
  <c r="Q434" i="8"/>
  <c r="Q835" i="8"/>
  <c r="Q809" i="8"/>
  <c r="Q472" i="8"/>
  <c r="Q685" i="8"/>
  <c r="Q156" i="8"/>
  <c r="Q831" i="8"/>
  <c r="Q1002" i="8"/>
  <c r="Q632" i="8"/>
  <c r="Q655" i="8"/>
  <c r="Q591" i="8"/>
  <c r="Q770" i="8"/>
  <c r="Q983" i="8"/>
  <c r="Q758" i="8"/>
  <c r="Q967" i="8"/>
  <c r="Q750" i="8"/>
  <c r="Q935" i="8"/>
  <c r="Q873" i="8"/>
  <c r="Q283" i="8"/>
  <c r="Q1150" i="8"/>
  <c r="Q53" i="8"/>
  <c r="Q197" i="8"/>
  <c r="Q43" i="8"/>
  <c r="Q165" i="8"/>
  <c r="Q723" i="8"/>
  <c r="Q101" i="8"/>
  <c r="Q989" i="8"/>
  <c r="Q771" i="8"/>
  <c r="Q82" i="8"/>
  <c r="Q70" i="8"/>
  <c r="Q33" i="8"/>
  <c r="Q766" i="8"/>
  <c r="Q1109" i="8"/>
  <c r="Q181" i="8"/>
  <c r="Q1006" i="8"/>
  <c r="Q149" i="8"/>
  <c r="Q990" i="8"/>
  <c r="Q85" i="8"/>
  <c r="Q821" i="8"/>
  <c r="Q278" i="8"/>
  <c r="Q380" i="8"/>
  <c r="Q555" i="8"/>
  <c r="Q438" i="8"/>
  <c r="Q329" i="8"/>
  <c r="Q374" i="8"/>
  <c r="Q297" i="8"/>
  <c r="Q502" i="8"/>
  <c r="Q465" i="8"/>
  <c r="Q537" i="8"/>
  <c r="Q281" i="8"/>
  <c r="Q265" i="8"/>
  <c r="Q233" i="8"/>
  <c r="Q1095" i="8"/>
  <c r="Q475" i="8"/>
  <c r="Q1134" i="8"/>
  <c r="Q467" i="8"/>
  <c r="Q1070" i="8"/>
  <c r="Q451" i="8"/>
  <c r="Q748" i="8"/>
  <c r="Q75" i="8"/>
  <c r="Q1148" i="8"/>
  <c r="Q263" i="8"/>
  <c r="Q763" i="8"/>
  <c r="Q239" i="8"/>
  <c r="Q747" i="8"/>
  <c r="Q39" i="8"/>
  <c r="Q706" i="8"/>
  <c r="Q447" i="8"/>
  <c r="Q810" i="8"/>
  <c r="Q806" i="8"/>
  <c r="Q457" i="8"/>
  <c r="Q425" i="8"/>
  <c r="Q49" i="8"/>
  <c r="Q466" i="8"/>
  <c r="Q673" i="8"/>
  <c r="Q159" i="8"/>
  <c r="Q517" i="8"/>
  <c r="Q1046" i="8"/>
  <c r="Q268" i="8"/>
  <c r="Q299" i="8"/>
  <c r="Q291" i="8"/>
  <c r="Q267" i="8"/>
  <c r="Q110" i="8"/>
  <c r="Q905" i="8"/>
  <c r="Q864" i="8"/>
  <c r="Q870" i="8"/>
  <c r="Q129" i="8"/>
  <c r="Q851" i="8"/>
  <c r="Q1005" i="8"/>
  <c r="Q1085" i="8"/>
  <c r="Q577" i="8"/>
  <c r="Q368" i="8"/>
  <c r="Q827" i="8"/>
  <c r="Q779" i="8"/>
  <c r="Q738" i="8"/>
  <c r="Q712" i="8"/>
  <c r="Q88" i="8"/>
  <c r="Q498" i="8"/>
  <c r="Q757" i="8"/>
  <c r="Q103" i="8"/>
  <c r="Q95" i="8"/>
  <c r="Q79" i="8"/>
  <c r="Q955" i="8"/>
  <c r="Q1119" i="8"/>
  <c r="Q1061" i="8"/>
  <c r="Q228" i="8"/>
  <c r="Q212" i="8"/>
  <c r="Q798" i="8"/>
  <c r="Q681" i="8"/>
  <c r="Q452" i="8"/>
  <c r="Q399" i="8"/>
  <c r="Q280" i="8"/>
  <c r="Q321" i="8"/>
  <c r="Q90" i="8"/>
  <c r="Q1001" i="8"/>
  <c r="Q379" i="8"/>
  <c r="Q355" i="8"/>
  <c r="Q678" i="8"/>
  <c r="Q593" i="8"/>
  <c r="Q848" i="8"/>
  <c r="Q351" i="8"/>
  <c r="Q847" i="8"/>
  <c r="Q1021" i="8"/>
  <c r="Q575" i="8"/>
  <c r="Q1141" i="8"/>
  <c r="Q1037" i="8"/>
  <c r="Q843" i="8"/>
  <c r="Q51" i="8"/>
  <c r="Q953" i="8"/>
  <c r="Q324" i="8"/>
  <c r="Q934" i="8"/>
  <c r="Q204" i="8"/>
  <c r="Q782" i="8"/>
  <c r="Q954" i="8"/>
  <c r="Q292" i="8"/>
  <c r="Q607" i="8"/>
  <c r="Q671" i="8"/>
  <c r="Q680" i="8"/>
  <c r="Q824" i="8"/>
  <c r="Q223" i="8"/>
  <c r="Q730" i="8"/>
  <c r="Q339" i="8"/>
  <c r="Q719" i="8"/>
  <c r="Q112" i="8"/>
  <c r="Q514" i="8"/>
  <c r="Q480" i="8"/>
  <c r="Q987" i="8"/>
  <c r="Q567" i="8"/>
  <c r="Q286" i="8"/>
  <c r="Q767" i="8"/>
  <c r="Q785" i="8"/>
  <c r="Q856" i="8"/>
  <c r="Q711" i="8"/>
  <c r="Q735" i="8"/>
  <c r="Q322" i="8"/>
  <c r="Q682" i="8"/>
  <c r="Q302" i="8"/>
  <c r="Q618" i="8"/>
  <c r="Q235" i="8"/>
  <c r="Q844" i="8"/>
  <c r="Q444" i="8"/>
  <c r="Q463" i="8"/>
  <c r="Q74" i="8"/>
  <c r="Q455" i="8"/>
  <c r="Q290" i="8"/>
  <c r="Q439" i="8"/>
  <c r="Q138" i="8"/>
  <c r="Q690" i="8"/>
  <c r="Q203" i="8"/>
  <c r="Q721" i="8"/>
  <c r="Q689" i="8"/>
  <c r="Q535" i="8"/>
  <c r="Q184" i="8"/>
  <c r="Q1145" i="8"/>
  <c r="Q940" i="8"/>
  <c r="Q1131" i="8"/>
  <c r="Q1013" i="8"/>
  <c r="Q1114" i="8"/>
  <c r="Q878" i="8"/>
  <c r="Q1072" i="8"/>
  <c r="Q389" i="8"/>
  <c r="Q1058" i="8"/>
  <c r="Q443" i="8"/>
  <c r="Q1102" i="8"/>
  <c r="Q435" i="8"/>
  <c r="Q1014" i="8"/>
  <c r="Q419" i="8"/>
  <c r="Q570" i="8"/>
  <c r="Q1096" i="8"/>
  <c r="Q784" i="8"/>
  <c r="Q1108" i="8"/>
  <c r="Q1094" i="8"/>
  <c r="Q836" i="8"/>
  <c r="Q1052" i="8"/>
  <c r="Q1027" i="8"/>
  <c r="Q1044" i="8"/>
  <c r="Q318" i="8"/>
  <c r="Q982" i="8"/>
  <c r="Q1151" i="8"/>
  <c r="Q151" i="8"/>
  <c r="Q462" i="8"/>
  <c r="Q198" i="8"/>
  <c r="Q440" i="8"/>
  <c r="Q121" i="8"/>
  <c r="Q436" i="8"/>
  <c r="Q105" i="8"/>
  <c r="Q424" i="8"/>
  <c r="Q73" i="8"/>
  <c r="Q394" i="8"/>
  <c r="Q459" i="8"/>
  <c r="Q732" i="8"/>
  <c r="Q716" i="8"/>
  <c r="Q684" i="8"/>
  <c r="Q907" i="8"/>
  <c r="Q1035" i="8"/>
  <c r="Q768" i="8"/>
  <c r="Q740" i="8"/>
  <c r="Q279" i="8"/>
  <c r="Q587" i="8"/>
  <c r="Q759" i="8"/>
  <c r="Q636" i="8"/>
  <c r="Q628" i="8"/>
  <c r="Q612" i="8"/>
  <c r="Q937" i="8"/>
  <c r="Q241" i="8"/>
  <c r="Q30" i="8"/>
  <c r="Q1084" i="8"/>
  <c r="Q1130" i="8"/>
  <c r="Q243" i="8"/>
  <c r="Q854" i="8"/>
  <c r="Q815" i="8"/>
  <c r="Q412" i="8"/>
  <c r="Q963" i="8"/>
  <c r="Q311" i="8"/>
  <c r="Q572" i="8"/>
  <c r="Q919" i="8"/>
  <c r="Q911" i="8"/>
  <c r="Q546" i="8"/>
  <c r="Q481" i="8"/>
  <c r="Q786" i="8"/>
  <c r="Q333" i="8"/>
  <c r="Q269" i="8"/>
  <c r="Q213" i="8"/>
  <c r="Q319" i="8"/>
  <c r="Q818" i="8"/>
  <c r="Q1081" i="8"/>
  <c r="Q69" i="8"/>
  <c r="Q1126" i="8"/>
  <c r="Q790" i="8"/>
  <c r="Q823" i="8"/>
  <c r="Q186" i="8"/>
  <c r="Q375" i="8"/>
  <c r="Q615" i="8"/>
  <c r="Q523" i="8"/>
  <c r="Q1075" i="8"/>
  <c r="Q578" i="8"/>
  <c r="Q976" i="8"/>
  <c r="Q50" i="8"/>
  <c r="Q662" i="8"/>
  <c r="Q585" i="8"/>
  <c r="Q816" i="8"/>
  <c r="Q826" i="8"/>
  <c r="Q724" i="8"/>
  <c r="Q814" i="8"/>
  <c r="Q643" i="8"/>
  <c r="Q236" i="8"/>
  <c r="Q358" i="8"/>
  <c r="Q725" i="8"/>
  <c r="Q557" i="8"/>
  <c r="Q945" i="8"/>
  <c r="Q260" i="8"/>
  <c r="Q42" i="8"/>
  <c r="Q100" i="8"/>
  <c r="Q508" i="8"/>
  <c r="Q494" i="8"/>
  <c r="Q728" i="8"/>
  <c r="Q40" i="8"/>
  <c r="Q117" i="8"/>
  <c r="Q664" i="8"/>
  <c r="Q910" i="8"/>
  <c r="Q266" i="8"/>
  <c r="Q1086" i="8"/>
  <c r="Q708" i="8"/>
  <c r="Q718" i="8"/>
  <c r="Q943" i="8"/>
  <c r="Q231" i="8"/>
  <c r="Q699" i="8"/>
  <c r="Q801" i="8"/>
  <c r="Q222" i="8"/>
  <c r="Q330" i="8"/>
  <c r="Q1010" i="8"/>
  <c r="Q65" i="8"/>
  <c r="Q47" i="8"/>
  <c r="Q91" i="8"/>
  <c r="Q1092" i="8"/>
  <c r="Q83" i="8"/>
  <c r="Q980" i="8"/>
  <c r="Q67" i="8"/>
  <c r="Q1136" i="8"/>
  <c r="Q916" i="8"/>
  <c r="Q92" i="8"/>
  <c r="Q1042" i="8"/>
  <c r="Q564" i="8"/>
  <c r="Q978" i="8"/>
  <c r="Q1043" i="8"/>
  <c r="Q1007" i="8"/>
  <c r="Q547" i="8"/>
  <c r="Q930" i="8"/>
  <c r="Q608" i="8"/>
  <c r="Q1032" i="8"/>
  <c r="Q421" i="8"/>
  <c r="Q405" i="8"/>
  <c r="Q373" i="8"/>
  <c r="Q635" i="8"/>
  <c r="Q71" i="8"/>
  <c r="Q623" i="8"/>
  <c r="Q63" i="8"/>
  <c r="Q603" i="8"/>
  <c r="Q858" i="8"/>
  <c r="Q344" i="8"/>
  <c r="Q951" i="8"/>
  <c r="Q812" i="8"/>
  <c r="Q970" i="8"/>
  <c r="Q1127" i="8"/>
  <c r="Q966" i="8"/>
  <c r="Q1118" i="8"/>
  <c r="Q942" i="8"/>
  <c r="Q1065" i="8"/>
  <c r="Q272" i="8"/>
  <c r="Q214" i="8"/>
  <c r="Q364" i="8"/>
  <c r="Q522" i="8"/>
  <c r="Q458" i="8"/>
  <c r="Q1098" i="8"/>
  <c r="Q188" i="8"/>
  <c r="Q807" i="8"/>
  <c r="Q180" i="8"/>
  <c r="Q775" i="8"/>
  <c r="Q172" i="8"/>
  <c r="Q698" i="8"/>
  <c r="Q382" i="8"/>
  <c r="Q409" i="8"/>
  <c r="Q566" i="8"/>
  <c r="Q741" i="8"/>
  <c r="Q338" i="8"/>
  <c r="Q733" i="8"/>
  <c r="Q561" i="8"/>
  <c r="Q710" i="8"/>
  <c r="Q677" i="8"/>
  <c r="Q395" i="8"/>
  <c r="Q153" i="8"/>
  <c r="Q1139" i="8"/>
  <c r="Q1123" i="8"/>
  <c r="Q1087" i="8"/>
  <c r="Q418" i="8"/>
  <c r="Q370" i="8"/>
  <c r="Q167" i="8"/>
  <c r="Q143" i="8"/>
  <c r="Q341" i="8"/>
  <c r="Q975" i="8"/>
  <c r="Q284" i="8"/>
  <c r="Q473" i="8"/>
  <c r="Q441" i="8"/>
  <c r="Q377" i="8"/>
  <c r="Q246" i="8"/>
  <c r="Q1031" i="8"/>
  <c r="Q950" i="8"/>
  <c r="Q145" i="8"/>
  <c r="Q97" i="8"/>
  <c r="Q960" i="8"/>
  <c r="Q1155" i="8"/>
  <c r="Q614" i="8"/>
  <c r="Q182" i="8"/>
  <c r="Q208" i="8"/>
  <c r="Q811" i="8"/>
  <c r="Q205" i="8"/>
  <c r="Q734" i="8"/>
  <c r="Q622" i="8"/>
  <c r="Q595" i="8"/>
  <c r="Q1064" i="8"/>
  <c r="Q667" i="8"/>
  <c r="Q663" i="8"/>
  <c r="Q639" i="8"/>
  <c r="Q432" i="8"/>
  <c r="Q647" i="8"/>
  <c r="Q1093" i="8"/>
  <c r="Q536" i="8"/>
  <c r="Q224" i="8"/>
  <c r="Q828" i="8"/>
  <c r="Q774" i="8"/>
  <c r="Q791" i="8"/>
  <c r="Q171" i="8"/>
  <c r="Q400" i="8"/>
  <c r="Q347" i="8"/>
  <c r="Q122" i="8"/>
  <c r="Q621" i="8"/>
  <c r="Q994" i="8"/>
  <c r="Q371" i="8"/>
  <c r="Q737" i="8"/>
  <c r="Q630" i="8"/>
  <c r="Q574" i="8"/>
  <c r="Q390" i="8"/>
  <c r="Q1106" i="8"/>
  <c r="Q923" i="8"/>
  <c r="Q356" i="8"/>
  <c r="Q406" i="8"/>
  <c r="Q196" i="8"/>
  <c r="Q1023" i="8"/>
  <c r="Q931" i="8"/>
  <c r="Q274" i="8"/>
  <c r="Q929" i="8"/>
  <c r="Q136" i="8"/>
  <c r="Q81" i="8"/>
  <c r="Q96" i="8"/>
  <c r="Q880" i="8"/>
  <c r="Q829" i="8"/>
  <c r="Q348" i="8"/>
  <c r="Q542" i="8"/>
  <c r="Q651" i="8"/>
  <c r="Q215" i="8"/>
  <c r="Q776" i="8"/>
  <c r="Q550" i="8"/>
  <c r="Q273" i="8"/>
  <c r="Q631" i="8"/>
  <c r="Q702" i="8"/>
  <c r="Q881" i="8"/>
  <c r="Q484" i="8"/>
  <c r="Q468" i="8"/>
  <c r="Q276" i="8"/>
  <c r="Q303" i="8"/>
  <c r="Q217" i="8"/>
  <c r="Q1050" i="8"/>
  <c r="Q158" i="8"/>
  <c r="Q796" i="8"/>
  <c r="Q726" i="8"/>
  <c r="Q209" i="8"/>
  <c r="Q161" i="8"/>
  <c r="Q974" i="8"/>
  <c r="Q739" i="8"/>
  <c r="Q670" i="8"/>
  <c r="Q164" i="8"/>
  <c r="Q148" i="8"/>
  <c r="Q938" i="8"/>
  <c r="Q367" i="8"/>
  <c r="Q343" i="8"/>
  <c r="Q340" i="8"/>
  <c r="Q402" i="8"/>
  <c r="Q77" i="8"/>
  <c r="Q914" i="8"/>
  <c r="Q309" i="8"/>
  <c r="Q270" i="8"/>
  <c r="Q183" i="8"/>
  <c r="Q1135" i="8"/>
  <c r="Q271" i="8"/>
  <c r="Q245" i="8"/>
  <c r="Q1104" i="8"/>
  <c r="Q1113" i="8"/>
  <c r="Q727" i="8"/>
  <c r="Q106" i="8"/>
  <c r="Q1121" i="8"/>
  <c r="Q146" i="8"/>
  <c r="Q366" i="8"/>
  <c r="Q479" i="8"/>
  <c r="Q1051" i="8"/>
  <c r="Q694" i="8"/>
  <c r="Q715" i="8"/>
  <c r="Q48" i="8"/>
  <c r="Q1099" i="8"/>
  <c r="Q1133" i="8"/>
  <c r="Q492" i="8"/>
  <c r="Q626" i="8"/>
  <c r="Q877" i="8"/>
  <c r="Q111" i="8"/>
  <c r="Q56" i="8"/>
  <c r="Q1071" i="8"/>
  <c r="Q571" i="8"/>
  <c r="Q378" i="8"/>
  <c r="Q227" i="8"/>
  <c r="Q248" i="8"/>
  <c r="Q191" i="8"/>
  <c r="Q849" i="8"/>
  <c r="Q1125" i="8"/>
  <c r="Q705" i="8"/>
  <c r="Q896" i="8"/>
  <c r="Q629" i="8"/>
  <c r="Q666" i="8"/>
  <c r="Q658" i="8"/>
  <c r="Q862" i="8"/>
  <c r="Q922" i="8"/>
  <c r="Q350" i="8"/>
  <c r="Q414" i="8"/>
  <c r="Q852" i="8"/>
  <c r="Q825" i="8"/>
  <c r="Q135" i="8"/>
  <c r="Q754" i="8"/>
  <c r="Q799" i="8"/>
  <c r="Q1056" i="8"/>
  <c r="Q1076" i="8"/>
  <c r="Q552" i="8"/>
  <c r="Q717" i="8"/>
  <c r="Q981" i="8"/>
  <c r="Q998" i="8"/>
  <c r="Q328" i="8"/>
  <c r="Q1132" i="8"/>
  <c r="Q385" i="8"/>
  <c r="Q118" i="8"/>
  <c r="Q893" i="8"/>
  <c r="Q342" i="8"/>
  <c r="Q808" i="8"/>
  <c r="Q361" i="8"/>
  <c r="Q152" i="8"/>
  <c r="Q780" i="8"/>
  <c r="Q201" i="8"/>
  <c r="Q656" i="8"/>
  <c r="Q199" i="8"/>
  <c r="Q1091" i="8"/>
  <c r="Q633" i="8"/>
  <c r="Q995" i="8"/>
  <c r="Q743" i="8"/>
  <c r="Q247" i="8"/>
  <c r="Q581" i="8"/>
  <c r="Q601" i="8"/>
  <c r="Q882" i="8"/>
  <c r="Q176" i="8"/>
  <c r="Q802" i="8"/>
  <c r="Q952" i="8"/>
  <c r="Q46" i="8"/>
  <c r="Q84" i="8"/>
  <c r="Q949" i="8"/>
  <c r="Q804" i="8"/>
  <c r="Q772" i="8"/>
  <c r="Q898" i="8"/>
  <c r="Q193" i="8"/>
  <c r="Q1074" i="8"/>
  <c r="Q474" i="8"/>
  <c r="Q722" i="8"/>
  <c r="Q915" i="8"/>
  <c r="Q160" i="8"/>
  <c r="Q178" i="8"/>
  <c r="Q892" i="8"/>
  <c r="Q359" i="8"/>
  <c r="Q237" i="8"/>
  <c r="Q354" i="8"/>
  <c r="Q287" i="8"/>
  <c r="Q127" i="8"/>
  <c r="Q764" i="8"/>
  <c r="Q1063" i="8"/>
  <c r="Q795" i="8"/>
  <c r="Q427" i="8"/>
  <c r="Q1142" i="8"/>
  <c r="Q889" i="8"/>
  <c r="Q1079" i="8"/>
  <c r="Q822" i="8"/>
  <c r="Q429" i="8"/>
  <c r="Q507" i="8"/>
  <c r="Q984" i="8"/>
  <c r="Q594" i="8"/>
  <c r="Q352" i="8"/>
  <c r="Q170" i="8"/>
  <c r="Q206" i="8"/>
  <c r="Q52" i="8"/>
  <c r="Q189" i="8"/>
  <c r="Q676" i="8"/>
  <c r="Q255" i="8"/>
  <c r="Q874" i="8"/>
  <c r="Q175" i="8"/>
  <c r="Q617" i="8"/>
  <c r="Q396" i="8"/>
  <c r="Q841" i="8"/>
  <c r="Q1128" i="8"/>
  <c r="Q327" i="8"/>
  <c r="Q839" i="8"/>
  <c r="Q509" i="8"/>
  <c r="Q61" i="8"/>
  <c r="R32" i="10"/>
  <c r="Q32" i="10"/>
  <c r="G8" i="2"/>
  <c r="H8" i="2" s="1"/>
  <c r="G9" i="2"/>
  <c r="H9" i="2" s="1"/>
  <c r="D1" i="8"/>
  <c r="D4" i="8" s="1"/>
  <c r="D3" i="8" s="1"/>
  <c r="D21" i="8"/>
  <c r="D13" i="2"/>
  <c r="AA35" i="10"/>
  <c r="A36" i="10"/>
  <c r="K32" i="2"/>
  <c r="J32" i="2"/>
  <c r="G8" i="8" l="1"/>
  <c r="H8" i="8" s="1"/>
  <c r="G9" i="8"/>
  <c r="H9" i="8" s="1"/>
  <c r="D14" i="2"/>
  <c r="T1158" i="2"/>
  <c r="T48" i="2"/>
  <c r="T64" i="2"/>
  <c r="T80" i="2"/>
  <c r="T96" i="2"/>
  <c r="T112" i="2"/>
  <c r="T128" i="2"/>
  <c r="T144" i="2"/>
  <c r="T160" i="2"/>
  <c r="T176" i="2"/>
  <c r="T192" i="2"/>
  <c r="T208" i="2"/>
  <c r="T34" i="2"/>
  <c r="T55" i="2"/>
  <c r="T77" i="2"/>
  <c r="T98" i="2"/>
  <c r="T119" i="2"/>
  <c r="T141" i="2"/>
  <c r="T162" i="2"/>
  <c r="T183" i="2"/>
  <c r="T205" i="2"/>
  <c r="T36" i="2"/>
  <c r="T52" i="2"/>
  <c r="T68" i="2"/>
  <c r="T84" i="2"/>
  <c r="T100" i="2"/>
  <c r="T116" i="2"/>
  <c r="T132" i="2"/>
  <c r="T148" i="2"/>
  <c r="T164" i="2"/>
  <c r="T180" i="2"/>
  <c r="T196" i="2"/>
  <c r="T212" i="2"/>
  <c r="T39" i="2"/>
  <c r="T61" i="2"/>
  <c r="T82" i="2"/>
  <c r="T103" i="2"/>
  <c r="T125" i="2"/>
  <c r="T146" i="2"/>
  <c r="T32" i="2"/>
  <c r="T40" i="2"/>
  <c r="T56" i="2"/>
  <c r="T72" i="2"/>
  <c r="T88" i="2"/>
  <c r="T104" i="2"/>
  <c r="T120" i="2"/>
  <c r="T136" i="2"/>
  <c r="T152" i="2"/>
  <c r="T168" i="2"/>
  <c r="T184" i="2"/>
  <c r="T200" i="2"/>
  <c r="T216" i="2"/>
  <c r="T45" i="2"/>
  <c r="T66" i="2"/>
  <c r="T87" i="2"/>
  <c r="T109" i="2"/>
  <c r="T130" i="2"/>
  <c r="T151" i="2"/>
  <c r="T173" i="2"/>
  <c r="T194" i="2"/>
  <c r="T215" i="2"/>
  <c r="T233" i="2"/>
  <c r="T249" i="2"/>
  <c r="T265" i="2"/>
  <c r="T281" i="2"/>
  <c r="T297" i="2"/>
  <c r="T313" i="2"/>
  <c r="T329" i="2"/>
  <c r="T345" i="2"/>
  <c r="T361" i="2"/>
  <c r="T377" i="2"/>
  <c r="T393" i="2"/>
  <c r="T409" i="2"/>
  <c r="T425" i="2"/>
  <c r="T441" i="2"/>
  <c r="T44" i="2"/>
  <c r="T108" i="2"/>
  <c r="T172" i="2"/>
  <c r="T50" i="2"/>
  <c r="T135" i="2"/>
  <c r="T189" i="2"/>
  <c r="T225" i="2"/>
  <c r="T245" i="2"/>
  <c r="T269" i="2"/>
  <c r="T289" i="2"/>
  <c r="T309" i="2"/>
  <c r="T60" i="2"/>
  <c r="T124" i="2"/>
  <c r="T188" i="2"/>
  <c r="T71" i="2"/>
  <c r="T157" i="2"/>
  <c r="T199" i="2"/>
  <c r="T229" i="2"/>
  <c r="T253" i="2"/>
  <c r="T273" i="2"/>
  <c r="T293" i="2"/>
  <c r="T317" i="2"/>
  <c r="T337" i="2"/>
  <c r="T357" i="2"/>
  <c r="T381" i="2"/>
  <c r="T401" i="2"/>
  <c r="T421" i="2"/>
  <c r="T445" i="2"/>
  <c r="T461" i="2"/>
  <c r="T477" i="2"/>
  <c r="T493" i="2"/>
  <c r="T509" i="2"/>
  <c r="T525" i="2"/>
  <c r="T541" i="2"/>
  <c r="T557" i="2"/>
  <c r="T573" i="2"/>
  <c r="T589" i="2"/>
  <c r="T605" i="2"/>
  <c r="T621" i="2"/>
  <c r="T637" i="2"/>
  <c r="T653" i="2"/>
  <c r="T669" i="2"/>
  <c r="T685" i="2"/>
  <c r="T35" i="2"/>
  <c r="T57" i="2"/>
  <c r="T78" i="2"/>
  <c r="T99" i="2"/>
  <c r="T121" i="2"/>
  <c r="T142" i="2"/>
  <c r="T163" i="2"/>
  <c r="T185" i="2"/>
  <c r="T206" i="2"/>
  <c r="T226" i="2"/>
  <c r="T242" i="2"/>
  <c r="T258" i="2"/>
  <c r="T274" i="2"/>
  <c r="T290" i="2"/>
  <c r="T306" i="2"/>
  <c r="T322" i="2"/>
  <c r="T37" i="2"/>
  <c r="T58" i="2"/>
  <c r="T79" i="2"/>
  <c r="T101" i="2"/>
  <c r="T122" i="2"/>
  <c r="T143" i="2"/>
  <c r="T165" i="2"/>
  <c r="T186" i="2"/>
  <c r="T207" i="2"/>
  <c r="T227" i="2"/>
  <c r="T243" i="2"/>
  <c r="T259" i="2"/>
  <c r="T275" i="2"/>
  <c r="T291" i="2"/>
  <c r="T307" i="2"/>
  <c r="T323" i="2"/>
  <c r="T339" i="2"/>
  <c r="T355" i="2"/>
  <c r="T371" i="2"/>
  <c r="T387" i="2"/>
  <c r="T403" i="2"/>
  <c r="T419" i="2"/>
  <c r="T435" i="2"/>
  <c r="T451" i="2"/>
  <c r="T467" i="2"/>
  <c r="T483" i="2"/>
  <c r="T499" i="2"/>
  <c r="T515" i="2"/>
  <c r="T531" i="2"/>
  <c r="T547" i="2"/>
  <c r="T563" i="2"/>
  <c r="T579" i="2"/>
  <c r="T595" i="2"/>
  <c r="T611" i="2"/>
  <c r="T627" i="2"/>
  <c r="T643" i="2"/>
  <c r="T659" i="2"/>
  <c r="T675" i="2"/>
  <c r="T691" i="2"/>
  <c r="T38" i="2"/>
  <c r="T59" i="2"/>
  <c r="T81" i="2"/>
  <c r="T102" i="2"/>
  <c r="T123" i="2"/>
  <c r="T145" i="2"/>
  <c r="T166" i="2"/>
  <c r="T187" i="2"/>
  <c r="T209" i="2"/>
  <c r="T228" i="2"/>
  <c r="T244" i="2"/>
  <c r="T260" i="2"/>
  <c r="T276" i="2"/>
  <c r="T292" i="2"/>
  <c r="T308" i="2"/>
  <c r="T324" i="2"/>
  <c r="T338" i="2"/>
  <c r="T370" i="2"/>
  <c r="T402" i="2"/>
  <c r="T434" i="2"/>
  <c r="T466" i="2"/>
  <c r="T498" i="2"/>
  <c r="T530" i="2"/>
  <c r="T562" i="2"/>
  <c r="T594" i="2"/>
  <c r="T626" i="2"/>
  <c r="T658" i="2"/>
  <c r="T690" i="2"/>
  <c r="T711" i="2"/>
  <c r="T727" i="2"/>
  <c r="T743" i="2"/>
  <c r="T759" i="2"/>
  <c r="T775" i="2"/>
  <c r="T791" i="2"/>
  <c r="T807" i="2"/>
  <c r="T823" i="2"/>
  <c r="T839" i="2"/>
  <c r="T855" i="2"/>
  <c r="T871" i="2"/>
  <c r="T887" i="2"/>
  <c r="T903" i="2"/>
  <c r="T919" i="2"/>
  <c r="T935" i="2"/>
  <c r="T951" i="2"/>
  <c r="T967" i="2"/>
  <c r="T983" i="2"/>
  <c r="T999" i="2"/>
  <c r="T1015" i="2"/>
  <c r="T1031" i="2"/>
  <c r="T76" i="2"/>
  <c r="T140" i="2"/>
  <c r="T204" i="2"/>
  <c r="T93" i="2"/>
  <c r="T167" i="2"/>
  <c r="T210" i="2"/>
  <c r="T237" i="2"/>
  <c r="T257" i="2"/>
  <c r="T277" i="2"/>
  <c r="T301" i="2"/>
  <c r="T321" i="2"/>
  <c r="T341" i="2"/>
  <c r="T365" i="2"/>
  <c r="T385" i="2"/>
  <c r="T405" i="2"/>
  <c r="T429" i="2"/>
  <c r="T449" i="2"/>
  <c r="T465" i="2"/>
  <c r="T481" i="2"/>
  <c r="T497" i="2"/>
  <c r="T513" i="2"/>
  <c r="T529" i="2"/>
  <c r="T545" i="2"/>
  <c r="T561" i="2"/>
  <c r="T577" i="2"/>
  <c r="T593" i="2"/>
  <c r="T609" i="2"/>
  <c r="T625" i="2"/>
  <c r="T641" i="2"/>
  <c r="T657" i="2"/>
  <c r="T673" i="2"/>
  <c r="T689" i="2"/>
  <c r="T41" i="2"/>
  <c r="T62" i="2"/>
  <c r="T83" i="2"/>
  <c r="T105" i="2"/>
  <c r="T126" i="2"/>
  <c r="T147" i="2"/>
  <c r="T169" i="2"/>
  <c r="T190" i="2"/>
  <c r="T211" i="2"/>
  <c r="T230" i="2"/>
  <c r="T246" i="2"/>
  <c r="T262" i="2"/>
  <c r="T278" i="2"/>
  <c r="T294" i="2"/>
  <c r="T310" i="2"/>
  <c r="T326" i="2"/>
  <c r="T42" i="2"/>
  <c r="T63" i="2"/>
  <c r="T85" i="2"/>
  <c r="T106" i="2"/>
  <c r="T127" i="2"/>
  <c r="T149" i="2"/>
  <c r="T170" i="2"/>
  <c r="T191" i="2"/>
  <c r="T213" i="2"/>
  <c r="T231" i="2"/>
  <c r="T247" i="2"/>
  <c r="T263" i="2"/>
  <c r="T279" i="2"/>
  <c r="T295" i="2"/>
  <c r="T311" i="2"/>
  <c r="T327" i="2"/>
  <c r="T343" i="2"/>
  <c r="T359" i="2"/>
  <c r="T375" i="2"/>
  <c r="T391" i="2"/>
  <c r="T407" i="2"/>
  <c r="T423" i="2"/>
  <c r="T439" i="2"/>
  <c r="T455" i="2"/>
  <c r="T471" i="2"/>
  <c r="T487" i="2"/>
  <c r="T503" i="2"/>
  <c r="T519" i="2"/>
  <c r="T535" i="2"/>
  <c r="T551" i="2"/>
  <c r="T567" i="2"/>
  <c r="T583" i="2"/>
  <c r="T599" i="2"/>
  <c r="T615" i="2"/>
  <c r="T631" i="2"/>
  <c r="T647" i="2"/>
  <c r="T663" i="2"/>
  <c r="T679" i="2"/>
  <c r="T695" i="2"/>
  <c r="T43" i="2"/>
  <c r="T65" i="2"/>
  <c r="T86" i="2"/>
  <c r="T107" i="2"/>
  <c r="T129" i="2"/>
  <c r="T150" i="2"/>
  <c r="T171" i="2"/>
  <c r="T193" i="2"/>
  <c r="T214" i="2"/>
  <c r="T232" i="2"/>
  <c r="T248" i="2"/>
  <c r="T264" i="2"/>
  <c r="T280" i="2"/>
  <c r="T296" i="2"/>
  <c r="T312" i="2"/>
  <c r="T328" i="2"/>
  <c r="T346" i="2"/>
  <c r="T378" i="2"/>
  <c r="T410" i="2"/>
  <c r="T442" i="2"/>
  <c r="T474" i="2"/>
  <c r="T506" i="2"/>
  <c r="T538" i="2"/>
  <c r="T570" i="2"/>
  <c r="T602" i="2"/>
  <c r="T634" i="2"/>
  <c r="T666" i="2"/>
  <c r="T698" i="2"/>
  <c r="T715" i="2"/>
  <c r="T731" i="2"/>
  <c r="T747" i="2"/>
  <c r="T763" i="2"/>
  <c r="T779" i="2"/>
  <c r="T795" i="2"/>
  <c r="T811" i="2"/>
  <c r="T827" i="2"/>
  <c r="T843" i="2"/>
  <c r="T859" i="2"/>
  <c r="T875" i="2"/>
  <c r="T891" i="2"/>
  <c r="T907" i="2"/>
  <c r="T923" i="2"/>
  <c r="T939" i="2"/>
  <c r="T955" i="2"/>
  <c r="T971" i="2"/>
  <c r="T987" i="2"/>
  <c r="T1003" i="2"/>
  <c r="T1019" i="2"/>
  <c r="T1035" i="2"/>
  <c r="T156" i="2"/>
  <c r="T221" i="2"/>
  <c r="T305" i="2"/>
  <c r="T353" i="2"/>
  <c r="T397" i="2"/>
  <c r="T437" i="2"/>
  <c r="T473" i="2"/>
  <c r="T505" i="2"/>
  <c r="T537" i="2"/>
  <c r="T569" i="2"/>
  <c r="T601" i="2"/>
  <c r="T633" i="2"/>
  <c r="T665" i="2"/>
  <c r="T697" i="2"/>
  <c r="T73" i="2"/>
  <c r="T115" i="2"/>
  <c r="T158" i="2"/>
  <c r="T201" i="2"/>
  <c r="T238" i="2"/>
  <c r="T270" i="2"/>
  <c r="T302" i="2"/>
  <c r="T334" i="2"/>
  <c r="T74" i="2"/>
  <c r="T117" i="2"/>
  <c r="T159" i="2"/>
  <c r="T202" i="2"/>
  <c r="T239" i="2"/>
  <c r="T271" i="2"/>
  <c r="T303" i="2"/>
  <c r="T335" i="2"/>
  <c r="T367" i="2"/>
  <c r="T399" i="2"/>
  <c r="T431" i="2"/>
  <c r="T463" i="2"/>
  <c r="T495" i="2"/>
  <c r="T527" i="2"/>
  <c r="T559" i="2"/>
  <c r="T591" i="2"/>
  <c r="T623" i="2"/>
  <c r="T655" i="2"/>
  <c r="T687" i="2"/>
  <c r="T54" i="2"/>
  <c r="T97" i="2"/>
  <c r="T139" i="2"/>
  <c r="T182" i="2"/>
  <c r="T224" i="2"/>
  <c r="T256" i="2"/>
  <c r="T288" i="2"/>
  <c r="T320" i="2"/>
  <c r="T362" i="2"/>
  <c r="T426" i="2"/>
  <c r="T490" i="2"/>
  <c r="T554" i="2"/>
  <c r="T618" i="2"/>
  <c r="T682" i="2"/>
  <c r="T723" i="2"/>
  <c r="T755" i="2"/>
  <c r="T787" i="2"/>
  <c r="T819" i="2"/>
  <c r="T851" i="2"/>
  <c r="T883" i="2"/>
  <c r="T915" i="2"/>
  <c r="T947" i="2"/>
  <c r="T979" i="2"/>
  <c r="T1011" i="2"/>
  <c r="T1043" i="2"/>
  <c r="T1059" i="2"/>
  <c r="T1075" i="2"/>
  <c r="T1091" i="2"/>
  <c r="T1107" i="2"/>
  <c r="T1123" i="2"/>
  <c r="T1139" i="2"/>
  <c r="T1155" i="2"/>
  <c r="T364" i="2"/>
  <c r="T396" i="2"/>
  <c r="T428" i="2"/>
  <c r="T460" i="2"/>
  <c r="T492" i="2"/>
  <c r="T524" i="2"/>
  <c r="T556" i="2"/>
  <c r="T588" i="2"/>
  <c r="T620" i="2"/>
  <c r="T652" i="2"/>
  <c r="T684" i="2"/>
  <c r="T708" i="2"/>
  <c r="T724" i="2"/>
  <c r="T740" i="2"/>
  <c r="T756" i="2"/>
  <c r="T772" i="2"/>
  <c r="T788" i="2"/>
  <c r="T804" i="2"/>
  <c r="T820" i="2"/>
  <c r="T836" i="2"/>
  <c r="T852" i="2"/>
  <c r="T868" i="2"/>
  <c r="T884" i="2"/>
  <c r="T900" i="2"/>
  <c r="T916" i="2"/>
  <c r="T932" i="2"/>
  <c r="T948" i="2"/>
  <c r="T964" i="2"/>
  <c r="T980" i="2"/>
  <c r="T996" i="2"/>
  <c r="T1012" i="2"/>
  <c r="T1028" i="2"/>
  <c r="T1044" i="2"/>
  <c r="T1060" i="2"/>
  <c r="T1076" i="2"/>
  <c r="T1092" i="2"/>
  <c r="T1108" i="2"/>
  <c r="T1124" i="2"/>
  <c r="T1140" i="2"/>
  <c r="T1156" i="2"/>
  <c r="T366" i="2"/>
  <c r="T398" i="2"/>
  <c r="T430" i="2"/>
  <c r="T462" i="2"/>
  <c r="T494" i="2"/>
  <c r="T526" i="2"/>
  <c r="T558" i="2"/>
  <c r="T590" i="2"/>
  <c r="T622" i="2"/>
  <c r="T654" i="2"/>
  <c r="T686" i="2"/>
  <c r="T709" i="2"/>
  <c r="T725" i="2"/>
  <c r="T741" i="2"/>
  <c r="T757" i="2"/>
  <c r="T773" i="2"/>
  <c r="T789" i="2"/>
  <c r="T805" i="2"/>
  <c r="T821" i="2"/>
  <c r="T837" i="2"/>
  <c r="T853" i="2"/>
  <c r="T869" i="2"/>
  <c r="T885" i="2"/>
  <c r="T901" i="2"/>
  <c r="T917" i="2"/>
  <c r="T933" i="2"/>
  <c r="T949" i="2"/>
  <c r="T965" i="2"/>
  <c r="T981" i="2"/>
  <c r="T997" i="2"/>
  <c r="T1013" i="2"/>
  <c r="T1029" i="2"/>
  <c r="T1045" i="2"/>
  <c r="T1061" i="2"/>
  <c r="T1077" i="2"/>
  <c r="T1093" i="2"/>
  <c r="T1109" i="2"/>
  <c r="T1125" i="2"/>
  <c r="T1141" i="2"/>
  <c r="T1157" i="2"/>
  <c r="T368" i="2"/>
  <c r="T400" i="2"/>
  <c r="T432" i="2"/>
  <c r="T464" i="2"/>
  <c r="T496" i="2"/>
  <c r="T528" i="2"/>
  <c r="T560" i="2"/>
  <c r="T592" i="2"/>
  <c r="T624" i="2"/>
  <c r="T656" i="2"/>
  <c r="T688" i="2"/>
  <c r="T710" i="2"/>
  <c r="T726" i="2"/>
  <c r="T742" i="2"/>
  <c r="T758" i="2"/>
  <c r="T774" i="2"/>
  <c r="T790" i="2"/>
  <c r="T806" i="2"/>
  <c r="T822" i="2"/>
  <c r="T838" i="2"/>
  <c r="T854" i="2"/>
  <c r="T870" i="2"/>
  <c r="T886" i="2"/>
  <c r="T902" i="2"/>
  <c r="T918" i="2"/>
  <c r="T934" i="2"/>
  <c r="T950" i="2"/>
  <c r="T966" i="2"/>
  <c r="T982" i="2"/>
  <c r="T998" i="2"/>
  <c r="T1014" i="2"/>
  <c r="T1030" i="2"/>
  <c r="T1046" i="2"/>
  <c r="T1062" i="2"/>
  <c r="T1078" i="2"/>
  <c r="T1094" i="2"/>
  <c r="T1110" i="2"/>
  <c r="T1126" i="2"/>
  <c r="T1142" i="2"/>
  <c r="T220" i="2"/>
  <c r="T241" i="2"/>
  <c r="T325" i="2"/>
  <c r="T369" i="2"/>
  <c r="T413" i="2"/>
  <c r="T453" i="2"/>
  <c r="T485" i="2"/>
  <c r="T517" i="2"/>
  <c r="T549" i="2"/>
  <c r="T581" i="2"/>
  <c r="T613" i="2"/>
  <c r="T645" i="2"/>
  <c r="T677" i="2"/>
  <c r="T46" i="2"/>
  <c r="T89" i="2"/>
  <c r="T131" i="2"/>
  <c r="T174" i="2"/>
  <c r="T217" i="2"/>
  <c r="T250" i="2"/>
  <c r="T282" i="2"/>
  <c r="T314" i="2"/>
  <c r="T47" i="2"/>
  <c r="T90" i="2"/>
  <c r="T133" i="2"/>
  <c r="T175" i="2"/>
  <c r="T218" i="2"/>
  <c r="T251" i="2"/>
  <c r="T283" i="2"/>
  <c r="T315" i="2"/>
  <c r="T347" i="2"/>
  <c r="T379" i="2"/>
  <c r="T411" i="2"/>
  <c r="T443" i="2"/>
  <c r="T475" i="2"/>
  <c r="T507" i="2"/>
  <c r="T539" i="2"/>
  <c r="T571" i="2"/>
  <c r="T603" i="2"/>
  <c r="T635" i="2"/>
  <c r="T667" i="2"/>
  <c r="T699" i="2"/>
  <c r="T70" i="2"/>
  <c r="T113" i="2"/>
  <c r="T155" i="2"/>
  <c r="T198" i="2"/>
  <c r="T236" i="2"/>
  <c r="T268" i="2"/>
  <c r="T300" i="2"/>
  <c r="T332" i="2"/>
  <c r="T386" i="2"/>
  <c r="T450" i="2"/>
  <c r="T514" i="2"/>
  <c r="T578" i="2"/>
  <c r="T642" i="2"/>
  <c r="T703" i="2"/>
  <c r="T735" i="2"/>
  <c r="T767" i="2"/>
  <c r="T799" i="2"/>
  <c r="T831" i="2"/>
  <c r="T863" i="2"/>
  <c r="T895" i="2"/>
  <c r="T927" i="2"/>
  <c r="T959" i="2"/>
  <c r="T991" i="2"/>
  <c r="T1023" i="2"/>
  <c r="T1047" i="2"/>
  <c r="T1063" i="2"/>
  <c r="T1079" i="2"/>
  <c r="T1095" i="2"/>
  <c r="T1111" i="2"/>
  <c r="T1127" i="2"/>
  <c r="T1143" i="2"/>
  <c r="T340" i="2"/>
  <c r="T372" i="2"/>
  <c r="T404" i="2"/>
  <c r="T436" i="2"/>
  <c r="T468" i="2"/>
  <c r="T500" i="2"/>
  <c r="T532" i="2"/>
  <c r="T564" i="2"/>
  <c r="T596" i="2"/>
  <c r="T628" i="2"/>
  <c r="T660" i="2"/>
  <c r="T692" i="2"/>
  <c r="T712" i="2"/>
  <c r="T728" i="2"/>
  <c r="T744" i="2"/>
  <c r="T760" i="2"/>
  <c r="T776" i="2"/>
  <c r="T792" i="2"/>
  <c r="T808" i="2"/>
  <c r="T824" i="2"/>
  <c r="T840" i="2"/>
  <c r="T856" i="2"/>
  <c r="T872" i="2"/>
  <c r="T888" i="2"/>
  <c r="T904" i="2"/>
  <c r="T920" i="2"/>
  <c r="T936" i="2"/>
  <c r="T952" i="2"/>
  <c r="T968" i="2"/>
  <c r="T984" i="2"/>
  <c r="T1000" i="2"/>
  <c r="T1016" i="2"/>
  <c r="T1032" i="2"/>
  <c r="T1048" i="2"/>
  <c r="T1064" i="2"/>
  <c r="T1080" i="2"/>
  <c r="T1096" i="2"/>
  <c r="T1112" i="2"/>
  <c r="T1128" i="2"/>
  <c r="T1144" i="2"/>
  <c r="T342" i="2"/>
  <c r="T374" i="2"/>
  <c r="T406" i="2"/>
  <c r="T438" i="2"/>
  <c r="T470" i="2"/>
  <c r="T502" i="2"/>
  <c r="T534" i="2"/>
  <c r="T566" i="2"/>
  <c r="T598" i="2"/>
  <c r="T630" i="2"/>
  <c r="T662" i="2"/>
  <c r="T694" i="2"/>
  <c r="T713" i="2"/>
  <c r="T729" i="2"/>
  <c r="T745" i="2"/>
  <c r="T761" i="2"/>
  <c r="T777" i="2"/>
  <c r="T793" i="2"/>
  <c r="T809" i="2"/>
  <c r="T825" i="2"/>
  <c r="T841" i="2"/>
  <c r="T857" i="2"/>
  <c r="T873" i="2"/>
  <c r="T889" i="2"/>
  <c r="T905" i="2"/>
  <c r="T921" i="2"/>
  <c r="T937" i="2"/>
  <c r="T953" i="2"/>
  <c r="T969" i="2"/>
  <c r="T985" i="2"/>
  <c r="T1001" i="2"/>
  <c r="T1017" i="2"/>
  <c r="T1033" i="2"/>
  <c r="T1049" i="2"/>
  <c r="T1065" i="2"/>
  <c r="T1081" i="2"/>
  <c r="T1097" i="2"/>
  <c r="T1113" i="2"/>
  <c r="T1129" i="2"/>
  <c r="T1145" i="2"/>
  <c r="T344" i="2"/>
  <c r="T376" i="2"/>
  <c r="T408" i="2"/>
  <c r="T440" i="2"/>
  <c r="T472" i="2"/>
  <c r="T504" i="2"/>
  <c r="T536" i="2"/>
  <c r="T568" i="2"/>
  <c r="T600" i="2"/>
  <c r="T632" i="2"/>
  <c r="T664" i="2"/>
  <c r="T696" i="2"/>
  <c r="T714" i="2"/>
  <c r="T730" i="2"/>
  <c r="T746" i="2"/>
  <c r="T762" i="2"/>
  <c r="T778" i="2"/>
  <c r="T794" i="2"/>
  <c r="T810" i="2"/>
  <c r="T826" i="2"/>
  <c r="T842" i="2"/>
  <c r="T858" i="2"/>
  <c r="T874" i="2"/>
  <c r="T890" i="2"/>
  <c r="T906" i="2"/>
  <c r="T922" i="2"/>
  <c r="T938" i="2"/>
  <c r="T954" i="2"/>
  <c r="T970" i="2"/>
  <c r="T986" i="2"/>
  <c r="T1002" i="2"/>
  <c r="T1018" i="2"/>
  <c r="T1034" i="2"/>
  <c r="T1050" i="2"/>
  <c r="T1066" i="2"/>
  <c r="T1082" i="2"/>
  <c r="T1098" i="2"/>
  <c r="T1114" i="2"/>
  <c r="T1130" i="2"/>
  <c r="T1146" i="2"/>
  <c r="T92" i="2"/>
  <c r="T285" i="2"/>
  <c r="T389" i="2"/>
  <c r="T469" i="2"/>
  <c r="T533" i="2"/>
  <c r="T597" i="2"/>
  <c r="T661" i="2"/>
  <c r="T67" i="2"/>
  <c r="T153" i="2"/>
  <c r="T234" i="2"/>
  <c r="T298" i="2"/>
  <c r="T69" i="2"/>
  <c r="T154" i="2"/>
  <c r="T235" i="2"/>
  <c r="T299" i="2"/>
  <c r="T363" i="2"/>
  <c r="T427" i="2"/>
  <c r="T491" i="2"/>
  <c r="T555" i="2"/>
  <c r="T619" i="2"/>
  <c r="T683" i="2"/>
  <c r="T91" i="2"/>
  <c r="T177" i="2"/>
  <c r="T252" i="2"/>
  <c r="T316" i="2"/>
  <c r="T418" i="2"/>
  <c r="T546" i="2"/>
  <c r="T674" i="2"/>
  <c r="T751" i="2"/>
  <c r="T815" i="2"/>
  <c r="T879" i="2"/>
  <c r="T943" i="2"/>
  <c r="T1007" i="2"/>
  <c r="T1055" i="2"/>
  <c r="T1087" i="2"/>
  <c r="T1119" i="2"/>
  <c r="T1151" i="2"/>
  <c r="T388" i="2"/>
  <c r="T452" i="2"/>
  <c r="T516" i="2"/>
  <c r="T580" i="2"/>
  <c r="T644" i="2"/>
  <c r="T704" i="2"/>
  <c r="T736" i="2"/>
  <c r="T768" i="2"/>
  <c r="T800" i="2"/>
  <c r="T832" i="2"/>
  <c r="T864" i="2"/>
  <c r="T896" i="2"/>
  <c r="T928" i="2"/>
  <c r="T960" i="2"/>
  <c r="T992" i="2"/>
  <c r="T1024" i="2"/>
  <c r="T1056" i="2"/>
  <c r="T1088" i="2"/>
  <c r="T1120" i="2"/>
  <c r="T1152" i="2"/>
  <c r="T390" i="2"/>
  <c r="T454" i="2"/>
  <c r="T518" i="2"/>
  <c r="T582" i="2"/>
  <c r="T646" i="2"/>
  <c r="T705" i="2"/>
  <c r="T737" i="2"/>
  <c r="T769" i="2"/>
  <c r="T801" i="2"/>
  <c r="T833" i="2"/>
  <c r="T865" i="2"/>
  <c r="T114" i="2"/>
  <c r="T333" i="2"/>
  <c r="T417" i="2"/>
  <c r="T489" i="2"/>
  <c r="T553" i="2"/>
  <c r="T617" i="2"/>
  <c r="T681" i="2"/>
  <c r="T94" i="2"/>
  <c r="T179" i="2"/>
  <c r="T254" i="2"/>
  <c r="T318" i="2"/>
  <c r="T95" i="2"/>
  <c r="T181" i="2"/>
  <c r="T255" i="2"/>
  <c r="T319" i="2"/>
  <c r="T383" i="2"/>
  <c r="T447" i="2"/>
  <c r="T511" i="2"/>
  <c r="T575" i="2"/>
  <c r="T639" i="2"/>
  <c r="T33" i="2"/>
  <c r="T118" i="2"/>
  <c r="T203" i="2"/>
  <c r="T272" i="2"/>
  <c r="T336" i="2"/>
  <c r="T458" i="2"/>
  <c r="T586" i="2"/>
  <c r="T707" i="2"/>
  <c r="T771" i="2"/>
  <c r="T835" i="2"/>
  <c r="T899" i="2"/>
  <c r="T963" i="2"/>
  <c r="T1027" i="2"/>
  <c r="T1067" i="2"/>
  <c r="T1099" i="2"/>
  <c r="T1131" i="2"/>
  <c r="T348" i="2"/>
  <c r="T412" i="2"/>
  <c r="T476" i="2"/>
  <c r="T540" i="2"/>
  <c r="T604" i="2"/>
  <c r="T668" i="2"/>
  <c r="T716" i="2"/>
  <c r="T748" i="2"/>
  <c r="T780" i="2"/>
  <c r="T812" i="2"/>
  <c r="T844" i="2"/>
  <c r="T876" i="2"/>
  <c r="T908" i="2"/>
  <c r="T940" i="2"/>
  <c r="T972" i="2"/>
  <c r="T1004" i="2"/>
  <c r="T1036" i="2"/>
  <c r="T1068" i="2"/>
  <c r="T1100" i="2"/>
  <c r="T1132" i="2"/>
  <c r="T350" i="2"/>
  <c r="T414" i="2"/>
  <c r="T478" i="2"/>
  <c r="T542" i="2"/>
  <c r="T606" i="2"/>
  <c r="T670" i="2"/>
  <c r="T717" i="2"/>
  <c r="T749" i="2"/>
  <c r="T781" i="2"/>
  <c r="T813" i="2"/>
  <c r="T845" i="2"/>
  <c r="T877" i="2"/>
  <c r="T909" i="2"/>
  <c r="T941" i="2"/>
  <c r="T973" i="2"/>
  <c r="T1005" i="2"/>
  <c r="T1037" i="2"/>
  <c r="T1069" i="2"/>
  <c r="T1101" i="2"/>
  <c r="T1133" i="2"/>
  <c r="T352" i="2"/>
  <c r="T416" i="2"/>
  <c r="T480" i="2"/>
  <c r="T544" i="2"/>
  <c r="T608" i="2"/>
  <c r="T672" i="2"/>
  <c r="T718" i="2"/>
  <c r="T750" i="2"/>
  <c r="T782" i="2"/>
  <c r="T814" i="2"/>
  <c r="T846" i="2"/>
  <c r="T878" i="2"/>
  <c r="T910" i="2"/>
  <c r="T942" i="2"/>
  <c r="T974" i="2"/>
  <c r="T1006" i="2"/>
  <c r="T1038" i="2"/>
  <c r="T1070" i="2"/>
  <c r="T1102" i="2"/>
  <c r="T1134" i="2"/>
  <c r="T178" i="2"/>
  <c r="T349" i="2"/>
  <c r="T433" i="2"/>
  <c r="T501" i="2"/>
  <c r="T565" i="2"/>
  <c r="T629" i="2"/>
  <c r="T693" i="2"/>
  <c r="T110" i="2"/>
  <c r="T195" i="2"/>
  <c r="T266" i="2"/>
  <c r="T330" i="2"/>
  <c r="T111" i="2"/>
  <c r="T197" i="2"/>
  <c r="T267" i="2"/>
  <c r="T331" i="2"/>
  <c r="T395" i="2"/>
  <c r="T459" i="2"/>
  <c r="T523" i="2"/>
  <c r="T587" i="2"/>
  <c r="T651" i="2"/>
  <c r="T49" i="2"/>
  <c r="T134" i="2"/>
  <c r="T219" i="2"/>
  <c r="T284" i="2"/>
  <c r="T354" i="2"/>
  <c r="T482" i="2"/>
  <c r="T610" i="2"/>
  <c r="T719" i="2"/>
  <c r="T783" i="2"/>
  <c r="T847" i="2"/>
  <c r="T911" i="2"/>
  <c r="T975" i="2"/>
  <c r="T1039" i="2"/>
  <c r="T1071" i="2"/>
  <c r="T1103" i="2"/>
  <c r="T1135" i="2"/>
  <c r="T356" i="2"/>
  <c r="T420" i="2"/>
  <c r="T484" i="2"/>
  <c r="T548" i="2"/>
  <c r="T612" i="2"/>
  <c r="T676" i="2"/>
  <c r="T720" i="2"/>
  <c r="T752" i="2"/>
  <c r="T784" i="2"/>
  <c r="T816" i="2"/>
  <c r="T848" i="2"/>
  <c r="T880" i="2"/>
  <c r="T912" i="2"/>
  <c r="T944" i="2"/>
  <c r="T976" i="2"/>
  <c r="T1008" i="2"/>
  <c r="T1040" i="2"/>
  <c r="T1072" i="2"/>
  <c r="T1104" i="2"/>
  <c r="T1136" i="2"/>
  <c r="T358" i="2"/>
  <c r="T422" i="2"/>
  <c r="T486" i="2"/>
  <c r="T550" i="2"/>
  <c r="T614" i="2"/>
  <c r="T678" i="2"/>
  <c r="T721" i="2"/>
  <c r="T753" i="2"/>
  <c r="T785" i="2"/>
  <c r="T817" i="2"/>
  <c r="T849" i="2"/>
  <c r="T881" i="2"/>
  <c r="T913" i="2"/>
  <c r="T945" i="2"/>
  <c r="T977" i="2"/>
  <c r="T1009" i="2"/>
  <c r="T1041" i="2"/>
  <c r="T1073" i="2"/>
  <c r="T1105" i="2"/>
  <c r="T1137" i="2"/>
  <c r="T360" i="2"/>
  <c r="T424" i="2"/>
  <c r="T488" i="2"/>
  <c r="T552" i="2"/>
  <c r="T616" i="2"/>
  <c r="T680" i="2"/>
  <c r="T722" i="2"/>
  <c r="T754" i="2"/>
  <c r="T786" i="2"/>
  <c r="T818" i="2"/>
  <c r="T850" i="2"/>
  <c r="T882" i="2"/>
  <c r="T914" i="2"/>
  <c r="T946" i="2"/>
  <c r="T978" i="2"/>
  <c r="T1010" i="2"/>
  <c r="T1042" i="2"/>
  <c r="T1074" i="2"/>
  <c r="T1106" i="2"/>
  <c r="T1138" i="2"/>
  <c r="T261" i="2"/>
  <c r="T585" i="2"/>
  <c r="T222" i="2"/>
  <c r="T223" i="2"/>
  <c r="T479" i="2"/>
  <c r="T75" i="2"/>
  <c r="T394" i="2"/>
  <c r="T803" i="2"/>
  <c r="T1051" i="2"/>
  <c r="T380" i="2"/>
  <c r="T636" i="2"/>
  <c r="T796" i="2"/>
  <c r="T924" i="2"/>
  <c r="T1052" i="2"/>
  <c r="T382" i="2"/>
  <c r="T638" i="2"/>
  <c r="T797" i="2"/>
  <c r="T897" i="2"/>
  <c r="T961" i="2"/>
  <c r="T1025" i="2"/>
  <c r="T1089" i="2"/>
  <c r="T1153" i="2"/>
  <c r="T456" i="2"/>
  <c r="T584" i="2"/>
  <c r="T706" i="2"/>
  <c r="T770" i="2"/>
  <c r="T834" i="2"/>
  <c r="T898" i="2"/>
  <c r="T962" i="2"/>
  <c r="T1026" i="2"/>
  <c r="T1090" i="2"/>
  <c r="T1154" i="2"/>
  <c r="T373" i="2"/>
  <c r="T649" i="2"/>
  <c r="T286" i="2"/>
  <c r="T287" i="2"/>
  <c r="T543" i="2"/>
  <c r="T161" i="2"/>
  <c r="T522" i="2"/>
  <c r="T867" i="2"/>
  <c r="T1083" i="2"/>
  <c r="T444" i="2"/>
  <c r="T700" i="2"/>
  <c r="T828" i="2"/>
  <c r="T956" i="2"/>
  <c r="T1084" i="2"/>
  <c r="T446" i="2"/>
  <c r="T701" i="2"/>
  <c r="T829" i="2"/>
  <c r="T925" i="2"/>
  <c r="T989" i="2"/>
  <c r="T1053" i="2"/>
  <c r="T1117" i="2"/>
  <c r="T384" i="2"/>
  <c r="T512" i="2"/>
  <c r="T640" i="2"/>
  <c r="T734" i="2"/>
  <c r="T798" i="2"/>
  <c r="T862" i="2"/>
  <c r="T926" i="2"/>
  <c r="T990" i="2"/>
  <c r="T1054" i="2"/>
  <c r="T1118" i="2"/>
  <c r="T457" i="2"/>
  <c r="T51" i="2"/>
  <c r="T53" i="2"/>
  <c r="T351" i="2"/>
  <c r="T607" i="2"/>
  <c r="T240" i="2"/>
  <c r="T650" i="2"/>
  <c r="T931" i="2"/>
  <c r="T1115" i="2"/>
  <c r="T508" i="2"/>
  <c r="T732" i="2"/>
  <c r="T860" i="2"/>
  <c r="T988" i="2"/>
  <c r="T1116" i="2"/>
  <c r="T510" i="2"/>
  <c r="T733" i="2"/>
  <c r="T861" i="2"/>
  <c r="T929" i="2"/>
  <c r="T993" i="2"/>
  <c r="T1057" i="2"/>
  <c r="T1121" i="2"/>
  <c r="T392" i="2"/>
  <c r="T520" i="2"/>
  <c r="T648" i="2"/>
  <c r="T738" i="2"/>
  <c r="T802" i="2"/>
  <c r="T866" i="2"/>
  <c r="T930" i="2"/>
  <c r="T994" i="2"/>
  <c r="T1058" i="2"/>
  <c r="T1122" i="2"/>
  <c r="T415" i="2"/>
  <c r="T995" i="2"/>
  <c r="T892" i="2"/>
  <c r="T765" i="2"/>
  <c r="T1085" i="2"/>
  <c r="T702" i="2"/>
  <c r="T958" i="2"/>
  <c r="T521" i="2"/>
  <c r="T671" i="2"/>
  <c r="T1147" i="2"/>
  <c r="T1020" i="2"/>
  <c r="T893" i="2"/>
  <c r="T1149" i="2"/>
  <c r="T766" i="2"/>
  <c r="T1022" i="2"/>
  <c r="T137" i="2"/>
  <c r="T304" i="2"/>
  <c r="T572" i="2"/>
  <c r="T1148" i="2"/>
  <c r="T957" i="2"/>
  <c r="T448" i="2"/>
  <c r="T830" i="2"/>
  <c r="T1086" i="2"/>
  <c r="T739" i="2"/>
  <c r="T576" i="2"/>
  <c r="T764" i="2"/>
  <c r="T894" i="2"/>
  <c r="T574" i="2"/>
  <c r="T1150" i="2"/>
  <c r="T1021" i="2"/>
  <c r="T138" i="2"/>
  <c r="P30" i="8"/>
  <c r="N30" i="8"/>
  <c r="O30" i="8"/>
  <c r="L30" i="8"/>
  <c r="M30" i="8" s="1"/>
  <c r="M32" i="10"/>
  <c r="N32" i="10" s="1"/>
  <c r="L32" i="2"/>
  <c r="A37" i="10"/>
  <c r="AA36" i="10"/>
  <c r="T30" i="8" l="1"/>
  <c r="W30" i="8" s="1"/>
  <c r="S30" i="8"/>
  <c r="R30" i="8"/>
  <c r="U32" i="10"/>
  <c r="X32" i="10" s="1"/>
  <c r="V32" i="10"/>
  <c r="Y32" i="10" s="1"/>
  <c r="W32" i="10"/>
  <c r="Z32" i="10" s="1"/>
  <c r="M32" i="2"/>
  <c r="N32" i="2" s="1"/>
  <c r="A38" i="10"/>
  <c r="AA37" i="10" s="1"/>
  <c r="T37" i="10"/>
  <c r="V30" i="8"/>
  <c r="U30" i="8"/>
  <c r="R32" i="2"/>
  <c r="Q32" i="2"/>
  <c r="S32" i="2"/>
  <c r="H31" i="8" l="1"/>
  <c r="D31" i="8"/>
  <c r="B33" i="10"/>
  <c r="G33" i="10"/>
  <c r="B31" i="8"/>
  <c r="F31" i="8"/>
  <c r="U32" i="2"/>
  <c r="X32" i="2" s="1"/>
  <c r="V32" i="2"/>
  <c r="W32" i="2"/>
  <c r="Z32" i="2" s="1"/>
  <c r="C31" i="8"/>
  <c r="G31" i="8"/>
  <c r="D33" i="10"/>
  <c r="I33" i="10"/>
  <c r="AA38" i="10"/>
  <c r="A39" i="10"/>
  <c r="T38" i="10"/>
  <c r="Y32" i="2"/>
  <c r="H33" i="10"/>
  <c r="C33" i="10"/>
  <c r="D33" i="2" l="1"/>
  <c r="I33" i="2"/>
  <c r="B33" i="2"/>
  <c r="G33" i="2"/>
  <c r="X30" i="8"/>
  <c r="J33" i="10"/>
  <c r="C33" i="2"/>
  <c r="H33" i="2"/>
  <c r="J31" i="8"/>
  <c r="I31" i="8"/>
  <c r="E33" i="10"/>
  <c r="P33" i="10" s="1"/>
  <c r="K33" i="10"/>
  <c r="AB32" i="10"/>
  <c r="O33" i="10"/>
  <c r="E31" i="8"/>
  <c r="F33" i="10"/>
  <c r="A40" i="10"/>
  <c r="AA39" i="10"/>
  <c r="T39" i="10"/>
  <c r="O33" i="2" l="1"/>
  <c r="P33" i="2"/>
  <c r="J33" i="2"/>
  <c r="F33" i="2"/>
  <c r="E33" i="2"/>
  <c r="S33" i="10"/>
  <c r="R33" i="10"/>
  <c r="Q33" i="10"/>
  <c r="M33" i="10"/>
  <c r="N33" i="10" s="1"/>
  <c r="O31" i="8"/>
  <c r="P31" i="8"/>
  <c r="L31" i="8"/>
  <c r="M31" i="8" s="1"/>
  <c r="N31" i="8"/>
  <c r="A41" i="10"/>
  <c r="AA40" i="10"/>
  <c r="T40" i="10"/>
  <c r="K33" i="2"/>
  <c r="AA32" i="2"/>
  <c r="T31" i="8" l="1"/>
  <c r="W31" i="8" s="1"/>
  <c r="S31" i="8"/>
  <c r="R31" i="8"/>
  <c r="A42" i="10"/>
  <c r="T41" i="10"/>
  <c r="U31" i="8"/>
  <c r="L33" i="2"/>
  <c r="M33" i="2"/>
  <c r="N33" i="2" s="1"/>
  <c r="V31" i="8"/>
  <c r="W33" i="10"/>
  <c r="Z33" i="10" s="1"/>
  <c r="U33" i="10"/>
  <c r="X33" i="10" s="1"/>
  <c r="V33" i="10"/>
  <c r="Y33" i="10" s="1"/>
  <c r="D32" i="8" l="1"/>
  <c r="H32" i="8"/>
  <c r="G34" i="10"/>
  <c r="B34" i="10"/>
  <c r="H34" i="10"/>
  <c r="C34" i="10"/>
  <c r="D34" i="10"/>
  <c r="I34" i="10"/>
  <c r="F32" i="8"/>
  <c r="B32" i="8"/>
  <c r="A43" i="10"/>
  <c r="AA42" i="10"/>
  <c r="T42" i="10"/>
  <c r="AA41" i="10"/>
  <c r="V33" i="2"/>
  <c r="W33" i="2"/>
  <c r="U33" i="2"/>
  <c r="C32" i="8"/>
  <c r="G32" i="8"/>
  <c r="Q33" i="2"/>
  <c r="S33" i="2"/>
  <c r="Z33" i="2" s="1"/>
  <c r="R33" i="2"/>
  <c r="Y33" i="2" l="1"/>
  <c r="H34" i="2" s="1"/>
  <c r="I34" i="2"/>
  <c r="D34" i="2"/>
  <c r="E34" i="10"/>
  <c r="P34" i="10" s="1"/>
  <c r="A44" i="10"/>
  <c r="AA43" i="10"/>
  <c r="T43" i="10"/>
  <c r="O34" i="10"/>
  <c r="AB33" i="10"/>
  <c r="J34" i="10"/>
  <c r="K34" i="10" s="1"/>
  <c r="I32" i="8"/>
  <c r="J32" i="8"/>
  <c r="X33" i="2"/>
  <c r="X31" i="8"/>
  <c r="E32" i="8"/>
  <c r="F34" i="10"/>
  <c r="P34" i="2" l="1"/>
  <c r="O34" i="2"/>
  <c r="C34" i="2"/>
  <c r="Q34" i="10"/>
  <c r="S34" i="10"/>
  <c r="R34" i="10"/>
  <c r="M34" i="10"/>
  <c r="N34" i="10" s="1"/>
  <c r="N32" i="8"/>
  <c r="P32" i="8"/>
  <c r="L32" i="8"/>
  <c r="M32" i="8" s="1"/>
  <c r="O32" i="8"/>
  <c r="A45" i="10"/>
  <c r="AA44" i="10"/>
  <c r="T44" i="10"/>
  <c r="G34" i="2"/>
  <c r="K34" i="2" s="1"/>
  <c r="B34" i="2"/>
  <c r="AA33" i="2"/>
  <c r="L34" i="2" l="1"/>
  <c r="M34" i="2"/>
  <c r="N34" i="2" s="1"/>
  <c r="V32" i="8"/>
  <c r="T32" i="8"/>
  <c r="S32" i="8"/>
  <c r="R32" i="8"/>
  <c r="Y34" i="10"/>
  <c r="U32" i="8"/>
  <c r="V34" i="10"/>
  <c r="U34" i="10"/>
  <c r="X34" i="10" s="1"/>
  <c r="W34" i="10"/>
  <c r="Z34" i="10" s="1"/>
  <c r="E34" i="2"/>
  <c r="A46" i="10"/>
  <c r="T45" i="10"/>
  <c r="J34" i="2"/>
  <c r="F34" i="2"/>
  <c r="W32" i="8"/>
  <c r="D35" i="10" l="1"/>
  <c r="I35" i="10"/>
  <c r="G35" i="10"/>
  <c r="B35" i="10"/>
  <c r="C35" i="10"/>
  <c r="H35" i="10"/>
  <c r="G33" i="8"/>
  <c r="C33" i="8"/>
  <c r="V34" i="2"/>
  <c r="W34" i="2"/>
  <c r="U34" i="2"/>
  <c r="AA46" i="10"/>
  <c r="A47" i="10"/>
  <c r="T46" i="10"/>
  <c r="H33" i="8"/>
  <c r="D33" i="8"/>
  <c r="R34" i="2"/>
  <c r="Q34" i="2"/>
  <c r="S34" i="2"/>
  <c r="Z34" i="2" s="1"/>
  <c r="AA45" i="10"/>
  <c r="F33" i="8"/>
  <c r="B33" i="8"/>
  <c r="Y34" i="2" l="1"/>
  <c r="H35" i="2" s="1"/>
  <c r="X34" i="2"/>
  <c r="G35" i="2" s="1"/>
  <c r="E35" i="10"/>
  <c r="P35" i="10" s="1"/>
  <c r="I35" i="2"/>
  <c r="D35" i="2"/>
  <c r="J35" i="10"/>
  <c r="K35" i="10" s="1"/>
  <c r="E33" i="8"/>
  <c r="X32" i="8"/>
  <c r="I33" i="8"/>
  <c r="J33" i="8"/>
  <c r="A48" i="10"/>
  <c r="T47" i="10"/>
  <c r="F35" i="10"/>
  <c r="O35" i="10"/>
  <c r="AB34" i="10"/>
  <c r="B35" i="2" l="1"/>
  <c r="O35" i="2"/>
  <c r="P35" i="2"/>
  <c r="C35" i="2"/>
  <c r="R35" i="10"/>
  <c r="S35" i="10"/>
  <c r="Q35" i="10"/>
  <c r="M35" i="10"/>
  <c r="N35" i="10" s="1"/>
  <c r="A49" i="10"/>
  <c r="AA48" i="10" s="1"/>
  <c r="T48" i="10"/>
  <c r="F35" i="2"/>
  <c r="N33" i="8"/>
  <c r="P33" i="8"/>
  <c r="O33" i="8"/>
  <c r="L33" i="8"/>
  <c r="M33" i="8" s="1"/>
  <c r="J35" i="2"/>
  <c r="AA47" i="10"/>
  <c r="K35" i="2"/>
  <c r="AA34" i="2"/>
  <c r="E35" i="2" l="1"/>
  <c r="U35" i="10"/>
  <c r="W35" i="10"/>
  <c r="V35" i="10"/>
  <c r="X35" i="10"/>
  <c r="L35" i="2"/>
  <c r="M35" i="2"/>
  <c r="N35" i="2" s="1"/>
  <c r="Z35" i="10"/>
  <c r="T33" i="8"/>
  <c r="W33" i="8" s="1"/>
  <c r="R33" i="8"/>
  <c r="U33" i="8" s="1"/>
  <c r="S33" i="8"/>
  <c r="V33" i="8" s="1"/>
  <c r="A50" i="10"/>
  <c r="AA49" i="10" s="1"/>
  <c r="T49" i="10"/>
  <c r="Y35" i="10"/>
  <c r="D34" i="8" l="1"/>
  <c r="H34" i="8"/>
  <c r="C34" i="8"/>
  <c r="G34" i="8"/>
  <c r="F34" i="8"/>
  <c r="B34" i="8"/>
  <c r="I36" i="10"/>
  <c r="D36" i="10"/>
  <c r="R35" i="2"/>
  <c r="Q35" i="2"/>
  <c r="S35" i="2"/>
  <c r="U35" i="2"/>
  <c r="V35" i="2"/>
  <c r="W35" i="2"/>
  <c r="C36" i="10"/>
  <c r="H36" i="10"/>
  <c r="G36" i="10"/>
  <c r="B36" i="10"/>
  <c r="A51" i="10"/>
  <c r="T50" i="10"/>
  <c r="A52" i="10" l="1"/>
  <c r="AA51" i="10" s="1"/>
  <c r="T51" i="10"/>
  <c r="K36" i="10"/>
  <c r="O36" i="10"/>
  <c r="AB35" i="10"/>
  <c r="AA50" i="10"/>
  <c r="F36" i="10"/>
  <c r="Z35" i="2"/>
  <c r="X33" i="8"/>
  <c r="E36" i="10"/>
  <c r="P36" i="10" s="1"/>
  <c r="X35" i="2"/>
  <c r="E34" i="8"/>
  <c r="J36" i="10"/>
  <c r="Y35" i="2"/>
  <c r="J34" i="8"/>
  <c r="I34" i="8"/>
  <c r="I36" i="2" l="1"/>
  <c r="D36" i="2"/>
  <c r="Q36" i="10"/>
  <c r="S36" i="10"/>
  <c r="R36" i="10"/>
  <c r="M36" i="10"/>
  <c r="N36" i="10" s="1"/>
  <c r="O34" i="8"/>
  <c r="N34" i="8"/>
  <c r="L34" i="8"/>
  <c r="M34" i="8" s="1"/>
  <c r="P34" i="8"/>
  <c r="C36" i="2"/>
  <c r="H36" i="2"/>
  <c r="G36" i="2"/>
  <c r="B36" i="2"/>
  <c r="A53" i="10"/>
  <c r="AA52" i="10"/>
  <c r="T52" i="10"/>
  <c r="P36" i="2" l="1"/>
  <c r="O36" i="2"/>
  <c r="A54" i="10"/>
  <c r="AA53" i="10" s="1"/>
  <c r="T53" i="10"/>
  <c r="F36" i="2"/>
  <c r="E36" i="2"/>
  <c r="W34" i="8"/>
  <c r="U36" i="10"/>
  <c r="X36" i="10" s="1"/>
  <c r="W36" i="10"/>
  <c r="Z36" i="10" s="1"/>
  <c r="V36" i="10"/>
  <c r="K36" i="2"/>
  <c r="AA35" i="2"/>
  <c r="J36" i="2"/>
  <c r="S34" i="8"/>
  <c r="V34" i="8" s="1"/>
  <c r="T34" i="8"/>
  <c r="R34" i="8"/>
  <c r="U34" i="8" s="1"/>
  <c r="Y36" i="10"/>
  <c r="F35" i="8" l="1"/>
  <c r="B35" i="8"/>
  <c r="D37" i="10"/>
  <c r="I37" i="10"/>
  <c r="B37" i="10"/>
  <c r="G37" i="10"/>
  <c r="G35" i="8"/>
  <c r="C35" i="8"/>
  <c r="H35" i="8"/>
  <c r="D35" i="8"/>
  <c r="H37" i="10"/>
  <c r="C37" i="10"/>
  <c r="A55" i="10"/>
  <c r="AA54" i="10"/>
  <c r="T54" i="10"/>
  <c r="L36" i="2"/>
  <c r="M36" i="2"/>
  <c r="N36" i="2" s="1"/>
  <c r="R36" i="2" l="1"/>
  <c r="Q36" i="2"/>
  <c r="S36" i="2"/>
  <c r="O37" i="10"/>
  <c r="AB36" i="10"/>
  <c r="X34" i="8"/>
  <c r="J37" i="10"/>
  <c r="K37" i="10" s="1"/>
  <c r="E35" i="8"/>
  <c r="F37" i="10"/>
  <c r="W36" i="2"/>
  <c r="V36" i="2"/>
  <c r="U36" i="2"/>
  <c r="A56" i="10"/>
  <c r="AA55" i="10" s="1"/>
  <c r="T55" i="10"/>
  <c r="E37" i="10"/>
  <c r="P37" i="10" s="1"/>
  <c r="I35" i="8"/>
  <c r="J35" i="8"/>
  <c r="R37" i="10" l="1"/>
  <c r="S37" i="10"/>
  <c r="Q37" i="10"/>
  <c r="M37" i="10"/>
  <c r="N37" i="10" s="1"/>
  <c r="Z36" i="2"/>
  <c r="X36" i="2"/>
  <c r="P35" i="8"/>
  <c r="O35" i="8"/>
  <c r="N35" i="8"/>
  <c r="L35" i="8"/>
  <c r="M35" i="8" s="1"/>
  <c r="A57" i="10"/>
  <c r="AA56" i="10" s="1"/>
  <c r="T56" i="10"/>
  <c r="Y36" i="2"/>
  <c r="U37" i="10" l="1"/>
  <c r="X37" i="10" s="1"/>
  <c r="V37" i="10"/>
  <c r="W37" i="10"/>
  <c r="H37" i="2"/>
  <c r="C37" i="2"/>
  <c r="T35" i="8"/>
  <c r="W35" i="8" s="1"/>
  <c r="S35" i="8"/>
  <c r="V35" i="8" s="1"/>
  <c r="R35" i="8"/>
  <c r="U35" i="8" s="1"/>
  <c r="B37" i="2"/>
  <c r="G37" i="2"/>
  <c r="Z37" i="10"/>
  <c r="A58" i="10"/>
  <c r="AA57" i="10"/>
  <c r="T57" i="10"/>
  <c r="D37" i="2"/>
  <c r="I37" i="2"/>
  <c r="Y37" i="10"/>
  <c r="P37" i="2" l="1"/>
  <c r="O37" i="2"/>
  <c r="F36" i="8"/>
  <c r="B36" i="8"/>
  <c r="G36" i="8"/>
  <c r="C36" i="8"/>
  <c r="H36" i="8"/>
  <c r="D36" i="8"/>
  <c r="B38" i="10"/>
  <c r="G38" i="10"/>
  <c r="A59" i="10"/>
  <c r="AA58" i="10" s="1"/>
  <c r="T58" i="10"/>
  <c r="E37" i="2"/>
  <c r="F37" i="2"/>
  <c r="K37" i="2"/>
  <c r="AA36" i="2"/>
  <c r="D38" i="10"/>
  <c r="I38" i="10"/>
  <c r="H38" i="10"/>
  <c r="C38" i="10"/>
  <c r="J37" i="2"/>
  <c r="J38" i="10" l="1"/>
  <c r="X35" i="8"/>
  <c r="O38" i="10"/>
  <c r="K38" i="10"/>
  <c r="AB37" i="10"/>
  <c r="E38" i="10"/>
  <c r="P38" i="10" s="1"/>
  <c r="F38" i="10"/>
  <c r="L37" i="2"/>
  <c r="M37" i="2"/>
  <c r="N37" i="2" s="1"/>
  <c r="A60" i="10"/>
  <c r="AA59" i="10"/>
  <c r="T59" i="10"/>
  <c r="E36" i="8"/>
  <c r="I36" i="8"/>
  <c r="J36" i="8"/>
  <c r="S38" i="10" l="1"/>
  <c r="Q38" i="10"/>
  <c r="R38" i="10"/>
  <c r="M38" i="10"/>
  <c r="N38" i="10" s="1"/>
  <c r="A61" i="10"/>
  <c r="AA60" i="10"/>
  <c r="T60" i="10"/>
  <c r="V37" i="2"/>
  <c r="U37" i="2"/>
  <c r="W37" i="2"/>
  <c r="O36" i="8"/>
  <c r="L36" i="8"/>
  <c r="M36" i="8" s="1"/>
  <c r="N36" i="8"/>
  <c r="P36" i="8"/>
  <c r="S37" i="2"/>
  <c r="R37" i="2"/>
  <c r="Q37" i="2"/>
  <c r="X37" i="2" s="1"/>
  <c r="Y37" i="2" l="1"/>
  <c r="Z37" i="2"/>
  <c r="I38" i="2" s="1"/>
  <c r="U38" i="10"/>
  <c r="V38" i="10"/>
  <c r="Y38" i="10" s="1"/>
  <c r="W38" i="10"/>
  <c r="H38" i="2"/>
  <c r="C38" i="2"/>
  <c r="D38" i="2"/>
  <c r="X38" i="10"/>
  <c r="S36" i="8"/>
  <c r="V36" i="8" s="1"/>
  <c r="R36" i="8"/>
  <c r="T36" i="8"/>
  <c r="W36" i="8" s="1"/>
  <c r="B38" i="2"/>
  <c r="G38" i="2"/>
  <c r="U36" i="8"/>
  <c r="AA61" i="10"/>
  <c r="A62" i="10"/>
  <c r="T61" i="10"/>
  <c r="Z38" i="10"/>
  <c r="P38" i="2" l="1"/>
  <c r="O38" i="2"/>
  <c r="D37" i="8"/>
  <c r="H37" i="8"/>
  <c r="H39" i="10"/>
  <c r="C39" i="10"/>
  <c r="C37" i="8"/>
  <c r="G37" i="8"/>
  <c r="J38" i="2"/>
  <c r="A63" i="10"/>
  <c r="AA62" i="10"/>
  <c r="T62" i="10"/>
  <c r="E38" i="2"/>
  <c r="B39" i="10"/>
  <c r="G39" i="10"/>
  <c r="F38" i="2"/>
  <c r="I39" i="10"/>
  <c r="D39" i="10"/>
  <c r="F37" i="8"/>
  <c r="B37" i="8"/>
  <c r="K38" i="2"/>
  <c r="AA37" i="2"/>
  <c r="J39" i="10" l="1"/>
  <c r="E39" i="10"/>
  <c r="P39" i="10" s="1"/>
  <c r="L38" i="2"/>
  <c r="M38" i="2"/>
  <c r="N38" i="2" s="1"/>
  <c r="F39" i="10"/>
  <c r="E37" i="8"/>
  <c r="I37" i="8"/>
  <c r="J37" i="8"/>
  <c r="A64" i="10"/>
  <c r="AA63" i="10"/>
  <c r="T63" i="10"/>
  <c r="O39" i="10"/>
  <c r="K39" i="10"/>
  <c r="AB38" i="10"/>
  <c r="X36" i="8"/>
  <c r="A65" i="10" l="1"/>
  <c r="AA64" i="10" s="1"/>
  <c r="T64" i="10"/>
  <c r="W38" i="2"/>
  <c r="U38" i="2"/>
  <c r="V38" i="2"/>
  <c r="Q39" i="10"/>
  <c r="S39" i="10"/>
  <c r="R39" i="10"/>
  <c r="M39" i="10"/>
  <c r="N39" i="10" s="1"/>
  <c r="O37" i="8"/>
  <c r="P37" i="8"/>
  <c r="L37" i="8"/>
  <c r="M37" i="8" s="1"/>
  <c r="N37" i="8"/>
  <c r="S38" i="2"/>
  <c r="R38" i="2"/>
  <c r="Y38" i="2" s="1"/>
  <c r="Q38" i="2"/>
  <c r="X38" i="2" s="1"/>
  <c r="C39" i="2" l="1"/>
  <c r="H39" i="2"/>
  <c r="Z38" i="2"/>
  <c r="U37" i="8"/>
  <c r="W39" i="10"/>
  <c r="Z39" i="10" s="1"/>
  <c r="U39" i="10"/>
  <c r="X39" i="10" s="1"/>
  <c r="V39" i="10"/>
  <c r="Y39" i="10" s="1"/>
  <c r="B39" i="2"/>
  <c r="G39" i="2"/>
  <c r="R37" i="8"/>
  <c r="T37" i="8"/>
  <c r="W37" i="8" s="1"/>
  <c r="S37" i="8"/>
  <c r="V37" i="8" s="1"/>
  <c r="A66" i="10"/>
  <c r="AA65" i="10"/>
  <c r="T65" i="10"/>
  <c r="G38" i="8" l="1"/>
  <c r="C38" i="8"/>
  <c r="G40" i="10"/>
  <c r="B40" i="10"/>
  <c r="D38" i="8"/>
  <c r="H38" i="8"/>
  <c r="H40" i="10"/>
  <c r="C40" i="10"/>
  <c r="D40" i="10"/>
  <c r="I40" i="10"/>
  <c r="F38" i="8"/>
  <c r="B38" i="8"/>
  <c r="I39" i="2"/>
  <c r="J39" i="2" s="1"/>
  <c r="D39" i="2"/>
  <c r="F39" i="2"/>
  <c r="E39" i="2"/>
  <c r="A67" i="10"/>
  <c r="T66" i="10"/>
  <c r="P39" i="2" l="1"/>
  <c r="O39" i="2"/>
  <c r="A68" i="10"/>
  <c r="AA67" i="10"/>
  <c r="T67" i="10"/>
  <c r="E38" i="8"/>
  <c r="F40" i="10"/>
  <c r="E40" i="10"/>
  <c r="P40" i="10" s="1"/>
  <c r="I38" i="8"/>
  <c r="J38" i="8"/>
  <c r="J40" i="10"/>
  <c r="K39" i="2"/>
  <c r="AA38" i="2"/>
  <c r="X37" i="8"/>
  <c r="AA66" i="10"/>
  <c r="K40" i="10"/>
  <c r="O40" i="10"/>
  <c r="AB39" i="10"/>
  <c r="Q40" i="10" l="1"/>
  <c r="S40" i="10"/>
  <c r="R40" i="10"/>
  <c r="M40" i="10"/>
  <c r="N40" i="10" s="1"/>
  <c r="N38" i="8"/>
  <c r="P38" i="8"/>
  <c r="L38" i="8"/>
  <c r="M38" i="8" s="1"/>
  <c r="O38" i="8"/>
  <c r="L39" i="2"/>
  <c r="M39" i="2"/>
  <c r="N39" i="2" s="1"/>
  <c r="A69" i="10"/>
  <c r="AA68" i="10"/>
  <c r="T68" i="10"/>
  <c r="W40" i="10" l="1"/>
  <c r="V40" i="10"/>
  <c r="U40" i="10"/>
  <c r="X40" i="10" s="1"/>
  <c r="A70" i="10"/>
  <c r="AA69" i="10"/>
  <c r="T69" i="10"/>
  <c r="R38" i="8"/>
  <c r="S38" i="8"/>
  <c r="V38" i="8" s="1"/>
  <c r="T38" i="8"/>
  <c r="W38" i="8" s="1"/>
  <c r="Y40" i="10"/>
  <c r="V39" i="2"/>
  <c r="U39" i="2"/>
  <c r="W39" i="2"/>
  <c r="Z40" i="10"/>
  <c r="S39" i="2"/>
  <c r="R39" i="2"/>
  <c r="Q39" i="2"/>
  <c r="U38" i="8"/>
  <c r="X39" i="2" l="1"/>
  <c r="G39" i="8"/>
  <c r="C39" i="8"/>
  <c r="B41" i="10"/>
  <c r="G41" i="10"/>
  <c r="D39" i="8"/>
  <c r="H39" i="8"/>
  <c r="B40" i="2"/>
  <c r="G40" i="2"/>
  <c r="H41" i="10"/>
  <c r="C41" i="10"/>
  <c r="B39" i="8"/>
  <c r="F39" i="8"/>
  <c r="Y39" i="2"/>
  <c r="I41" i="10"/>
  <c r="D41" i="10"/>
  <c r="Z39" i="2"/>
  <c r="A71" i="10"/>
  <c r="T70" i="10"/>
  <c r="F41" i="10" l="1"/>
  <c r="D40" i="2"/>
  <c r="I40" i="2"/>
  <c r="J39" i="8"/>
  <c r="I39" i="8"/>
  <c r="J41" i="10"/>
  <c r="K41" i="10"/>
  <c r="O41" i="10"/>
  <c r="AB40" i="10"/>
  <c r="E39" i="8"/>
  <c r="E41" i="10"/>
  <c r="P41" i="10" s="1"/>
  <c r="A72" i="10"/>
  <c r="AA71" i="10"/>
  <c r="T71" i="10"/>
  <c r="X38" i="8"/>
  <c r="AA70" i="10"/>
  <c r="C40" i="2"/>
  <c r="E40" i="2" s="1"/>
  <c r="H40" i="2"/>
  <c r="P40" i="2" l="1"/>
  <c r="O40" i="2"/>
  <c r="K40" i="2"/>
  <c r="AA39" i="2"/>
  <c r="R41" i="10"/>
  <c r="Q41" i="10"/>
  <c r="S41" i="10"/>
  <c r="M41" i="10"/>
  <c r="N41" i="10" s="1"/>
  <c r="A73" i="10"/>
  <c r="T72" i="10"/>
  <c r="P39" i="8"/>
  <c r="N39" i="8"/>
  <c r="L39" i="8"/>
  <c r="M39" i="8" s="1"/>
  <c r="O39" i="8"/>
  <c r="F40" i="2"/>
  <c r="J40" i="2"/>
  <c r="U39" i="8" l="1"/>
  <c r="L40" i="2"/>
  <c r="M40" i="2"/>
  <c r="N40" i="2" s="1"/>
  <c r="T39" i="8"/>
  <c r="W39" i="8" s="1"/>
  <c r="R39" i="8"/>
  <c r="S39" i="8"/>
  <c r="V39" i="8" s="1"/>
  <c r="A74" i="10"/>
  <c r="AA73" i="10"/>
  <c r="T73" i="10"/>
  <c r="AA72" i="10"/>
  <c r="W41" i="10"/>
  <c r="Z41" i="10" s="1"/>
  <c r="U41" i="10"/>
  <c r="X41" i="10" s="1"/>
  <c r="V41" i="10"/>
  <c r="Y41" i="10" s="1"/>
  <c r="G42" i="10" l="1"/>
  <c r="B42" i="10"/>
  <c r="H40" i="8"/>
  <c r="D40" i="8"/>
  <c r="C40" i="8"/>
  <c r="G40" i="8"/>
  <c r="D42" i="10"/>
  <c r="I42" i="10"/>
  <c r="C42" i="10"/>
  <c r="H42" i="10"/>
  <c r="R40" i="2"/>
  <c r="S40" i="2"/>
  <c r="Q40" i="2"/>
  <c r="F40" i="8"/>
  <c r="B40" i="8"/>
  <c r="A75" i="10"/>
  <c r="T74" i="10"/>
  <c r="V40" i="2"/>
  <c r="W40" i="2"/>
  <c r="U40" i="2"/>
  <c r="Z40" i="2" l="1"/>
  <c r="Y40" i="2"/>
  <c r="O42" i="10"/>
  <c r="AB41" i="10"/>
  <c r="E40" i="8"/>
  <c r="I40" i="8"/>
  <c r="J40" i="8"/>
  <c r="E42" i="10"/>
  <c r="P42" i="10" s="1"/>
  <c r="A76" i="10"/>
  <c r="T75" i="10"/>
  <c r="AA74" i="10"/>
  <c r="X40" i="2"/>
  <c r="F42" i="10"/>
  <c r="X39" i="8"/>
  <c r="J42" i="10"/>
  <c r="K42" i="10" s="1"/>
  <c r="S42" i="10" l="1"/>
  <c r="R42" i="10"/>
  <c r="Q42" i="10"/>
  <c r="M42" i="10"/>
  <c r="N42" i="10" s="1"/>
  <c r="P40" i="8"/>
  <c r="N40" i="8"/>
  <c r="L40" i="8"/>
  <c r="M40" i="8" s="1"/>
  <c r="O40" i="8"/>
  <c r="B41" i="2"/>
  <c r="G41" i="2"/>
  <c r="H41" i="2"/>
  <c r="C41" i="2"/>
  <c r="A77" i="10"/>
  <c r="AA76" i="10" s="1"/>
  <c r="T76" i="10"/>
  <c r="AA75" i="10"/>
  <c r="D41" i="2"/>
  <c r="I41" i="2"/>
  <c r="P41" i="2" l="1"/>
  <c r="O41" i="2"/>
  <c r="U42" i="10"/>
  <c r="V42" i="10"/>
  <c r="W42" i="10"/>
  <c r="S40" i="8"/>
  <c r="R40" i="8"/>
  <c r="T40" i="8"/>
  <c r="X42" i="10"/>
  <c r="F41" i="2"/>
  <c r="J41" i="2"/>
  <c r="U40" i="8"/>
  <c r="Y42" i="10"/>
  <c r="V40" i="8"/>
  <c r="K41" i="2"/>
  <c r="AA40" i="2"/>
  <c r="A78" i="10"/>
  <c r="T77" i="10"/>
  <c r="E41" i="2"/>
  <c r="W40" i="8"/>
  <c r="Z42" i="10"/>
  <c r="I43" i="10" l="1"/>
  <c r="D43" i="10"/>
  <c r="H41" i="8"/>
  <c r="D41" i="8"/>
  <c r="A79" i="10"/>
  <c r="AA78" i="10"/>
  <c r="T78" i="10"/>
  <c r="C43" i="10"/>
  <c r="H43" i="10"/>
  <c r="G43" i="10"/>
  <c r="B43" i="10"/>
  <c r="G41" i="8"/>
  <c r="C41" i="8"/>
  <c r="AA77" i="10"/>
  <c r="F41" i="8"/>
  <c r="B41" i="8"/>
  <c r="L41" i="2"/>
  <c r="M41" i="2"/>
  <c r="N41" i="2" s="1"/>
  <c r="I41" i="8" l="1"/>
  <c r="J41" i="8"/>
  <c r="E43" i="10"/>
  <c r="P43" i="10" s="1"/>
  <c r="V41" i="2"/>
  <c r="U41" i="2"/>
  <c r="W41" i="2"/>
  <c r="J43" i="10"/>
  <c r="K43" i="10"/>
  <c r="O43" i="10"/>
  <c r="AB42" i="10"/>
  <c r="E41" i="8"/>
  <c r="F43" i="10"/>
  <c r="R41" i="2"/>
  <c r="S41" i="2"/>
  <c r="Q41" i="2"/>
  <c r="X40" i="8"/>
  <c r="A80" i="10"/>
  <c r="AA79" i="10"/>
  <c r="T79" i="10"/>
  <c r="Y41" i="2" l="1"/>
  <c r="Z41" i="2"/>
  <c r="D42" i="2" s="1"/>
  <c r="X41" i="2"/>
  <c r="B42" i="2" s="1"/>
  <c r="P41" i="8"/>
  <c r="N41" i="8"/>
  <c r="O41" i="8"/>
  <c r="L41" i="8"/>
  <c r="M41" i="8" s="1"/>
  <c r="H42" i="2"/>
  <c r="C42" i="2"/>
  <c r="A81" i="10"/>
  <c r="AA80" i="10"/>
  <c r="T80" i="10"/>
  <c r="Q43" i="10"/>
  <c r="R43" i="10"/>
  <c r="S43" i="10"/>
  <c r="M43" i="10"/>
  <c r="N43" i="10" s="1"/>
  <c r="G42" i="2"/>
  <c r="I42" i="2" l="1"/>
  <c r="P42" i="2"/>
  <c r="O42" i="2"/>
  <c r="T41" i="8"/>
  <c r="R41" i="8"/>
  <c r="S41" i="8"/>
  <c r="AA81" i="10"/>
  <c r="A82" i="10"/>
  <c r="T81" i="10"/>
  <c r="V41" i="8"/>
  <c r="K42" i="2"/>
  <c r="AA41" i="2"/>
  <c r="F42" i="2"/>
  <c r="U41" i="8"/>
  <c r="E42" i="2"/>
  <c r="J42" i="2"/>
  <c r="U43" i="10"/>
  <c r="X43" i="10" s="1"/>
  <c r="V43" i="10"/>
  <c r="Y43" i="10" s="1"/>
  <c r="W43" i="10"/>
  <c r="Z43" i="10" s="1"/>
  <c r="W41" i="8"/>
  <c r="H44" i="10" l="1"/>
  <c r="C44" i="10"/>
  <c r="B44" i="10"/>
  <c r="G44" i="10"/>
  <c r="I44" i="10"/>
  <c r="D44" i="10"/>
  <c r="B42" i="8"/>
  <c r="F42" i="8"/>
  <c r="G42" i="8"/>
  <c r="C42" i="8"/>
  <c r="L42" i="2"/>
  <c r="M42" i="2"/>
  <c r="N42" i="2" s="1"/>
  <c r="A83" i="10"/>
  <c r="AA82" i="10"/>
  <c r="T82" i="10"/>
  <c r="D42" i="8"/>
  <c r="H42" i="8"/>
  <c r="Q42" i="2" l="1"/>
  <c r="S42" i="2"/>
  <c r="R42" i="2"/>
  <c r="E42" i="8"/>
  <c r="E44" i="10"/>
  <c r="P44" i="10" s="1"/>
  <c r="U42" i="2"/>
  <c r="V42" i="2"/>
  <c r="W42" i="2"/>
  <c r="J42" i="8"/>
  <c r="I42" i="8"/>
  <c r="J44" i="10"/>
  <c r="K44" i="10" s="1"/>
  <c r="X41" i="8"/>
  <c r="O44" i="10"/>
  <c r="AB43" i="10"/>
  <c r="F44" i="10"/>
  <c r="AA83" i="10"/>
  <c r="A84" i="10"/>
  <c r="T83" i="10"/>
  <c r="Y42" i="2" l="1"/>
  <c r="C43" i="2" s="1"/>
  <c r="Q44" i="10"/>
  <c r="S44" i="10"/>
  <c r="R44" i="10"/>
  <c r="M44" i="10"/>
  <c r="N44" i="10" s="1"/>
  <c r="O42" i="8"/>
  <c r="P42" i="8"/>
  <c r="N42" i="8"/>
  <c r="L42" i="8"/>
  <c r="M42" i="8" s="1"/>
  <c r="Z42" i="2"/>
  <c r="X42" i="2"/>
  <c r="A85" i="10"/>
  <c r="AA84" i="10"/>
  <c r="T84" i="10"/>
  <c r="H43" i="2" l="1"/>
  <c r="S42" i="8"/>
  <c r="T42" i="8"/>
  <c r="R42" i="8"/>
  <c r="U42" i="8" s="1"/>
  <c r="W44" i="10"/>
  <c r="Z44" i="10" s="1"/>
  <c r="U44" i="10"/>
  <c r="X44" i="10" s="1"/>
  <c r="V44" i="10"/>
  <c r="Y44" i="10" s="1"/>
  <c r="F43" i="2"/>
  <c r="W42" i="8"/>
  <c r="B43" i="2"/>
  <c r="G43" i="2"/>
  <c r="AA85" i="10"/>
  <c r="A86" i="10"/>
  <c r="T85" i="10"/>
  <c r="D43" i="2"/>
  <c r="I43" i="2"/>
  <c r="V42" i="8"/>
  <c r="O43" i="2" l="1"/>
  <c r="P43" i="2"/>
  <c r="D45" i="10"/>
  <c r="I45" i="10"/>
  <c r="F43" i="8"/>
  <c r="B43" i="8"/>
  <c r="C45" i="10"/>
  <c r="H45" i="10"/>
  <c r="B45" i="10"/>
  <c r="G45" i="10"/>
  <c r="D43" i="8"/>
  <c r="H43" i="8"/>
  <c r="J43" i="2"/>
  <c r="E43" i="2"/>
  <c r="K43" i="2"/>
  <c r="AA42" i="2"/>
  <c r="C43" i="8"/>
  <c r="G43" i="8"/>
  <c r="A87" i="10"/>
  <c r="AA86" i="10"/>
  <c r="T86" i="10"/>
  <c r="J45" i="10" l="1"/>
  <c r="A88" i="10"/>
  <c r="AA87" i="10"/>
  <c r="T87" i="10"/>
  <c r="E45" i="10"/>
  <c r="P45" i="10" s="1"/>
  <c r="J43" i="8"/>
  <c r="I43" i="8"/>
  <c r="L43" i="2"/>
  <c r="M43" i="2"/>
  <c r="N43" i="2" s="1"/>
  <c r="E43" i="8"/>
  <c r="X42" i="8"/>
  <c r="F45" i="10"/>
  <c r="O45" i="10"/>
  <c r="K45" i="10"/>
  <c r="AB44" i="10"/>
  <c r="R43" i="2" l="1"/>
  <c r="S43" i="2"/>
  <c r="Q43" i="2"/>
  <c r="A89" i="10"/>
  <c r="T88" i="10"/>
  <c r="N43" i="8"/>
  <c r="O43" i="8"/>
  <c r="L43" i="8"/>
  <c r="M43" i="8" s="1"/>
  <c r="P43" i="8"/>
  <c r="S45" i="10"/>
  <c r="Q45" i="10"/>
  <c r="R45" i="10"/>
  <c r="M45" i="10"/>
  <c r="N45" i="10" s="1"/>
  <c r="V43" i="2"/>
  <c r="W43" i="2"/>
  <c r="U43" i="2"/>
  <c r="X43" i="2" l="1"/>
  <c r="X45" i="10"/>
  <c r="A90" i="10"/>
  <c r="T89" i="10"/>
  <c r="V45" i="10"/>
  <c r="U45" i="10"/>
  <c r="W45" i="10"/>
  <c r="Z45" i="10" s="1"/>
  <c r="W43" i="8"/>
  <c r="Z43" i="2"/>
  <c r="Y45" i="10"/>
  <c r="T43" i="8"/>
  <c r="R43" i="8"/>
  <c r="U43" i="8" s="1"/>
  <c r="S43" i="8"/>
  <c r="V43" i="8" s="1"/>
  <c r="AA88" i="10"/>
  <c r="Y43" i="2"/>
  <c r="F44" i="8" l="1"/>
  <c r="B44" i="8"/>
  <c r="I46" i="10"/>
  <c r="D46" i="10"/>
  <c r="G44" i="8"/>
  <c r="C44" i="8"/>
  <c r="C44" i="2"/>
  <c r="H44" i="2"/>
  <c r="A91" i="10"/>
  <c r="T90" i="10"/>
  <c r="B44" i="2"/>
  <c r="G44" i="2"/>
  <c r="H46" i="10"/>
  <c r="C46" i="10"/>
  <c r="AA89" i="10"/>
  <c r="D44" i="8"/>
  <c r="H44" i="8"/>
  <c r="G46" i="10"/>
  <c r="B46" i="10"/>
  <c r="D44" i="2"/>
  <c r="I44" i="2"/>
  <c r="P44" i="2" l="1"/>
  <c r="O44" i="2"/>
  <c r="E44" i="2"/>
  <c r="F46" i="10"/>
  <c r="F44" i="2"/>
  <c r="K46" i="10"/>
  <c r="O46" i="10"/>
  <c r="AB45" i="10"/>
  <c r="J46" i="10"/>
  <c r="A92" i="10"/>
  <c r="AA91" i="10" s="1"/>
  <c r="T91" i="10"/>
  <c r="X43" i="8"/>
  <c r="E44" i="8"/>
  <c r="E46" i="10"/>
  <c r="P46" i="10" s="1"/>
  <c r="K44" i="2"/>
  <c r="AA43" i="2"/>
  <c r="J44" i="2"/>
  <c r="AA90" i="10"/>
  <c r="J44" i="8"/>
  <c r="I44" i="8"/>
  <c r="O44" i="8" l="1"/>
  <c r="N44" i="8"/>
  <c r="L44" i="8"/>
  <c r="M44" i="8" s="1"/>
  <c r="P44" i="8"/>
  <c r="A93" i="10"/>
  <c r="AA92" i="10"/>
  <c r="T92" i="10"/>
  <c r="R46" i="10"/>
  <c r="Q46" i="10"/>
  <c r="S46" i="10"/>
  <c r="M46" i="10"/>
  <c r="N46" i="10" s="1"/>
  <c r="L44" i="2"/>
  <c r="M44" i="2"/>
  <c r="N44" i="2" s="1"/>
  <c r="U46" i="10" l="1"/>
  <c r="V46" i="10"/>
  <c r="W46" i="10"/>
  <c r="R44" i="8"/>
  <c r="T44" i="8"/>
  <c r="W44" i="8" s="1"/>
  <c r="S44" i="8"/>
  <c r="S44" i="2"/>
  <c r="R44" i="2"/>
  <c r="Q44" i="2"/>
  <c r="Z46" i="10"/>
  <c r="U44" i="8"/>
  <c r="Y46" i="10"/>
  <c r="W44" i="2"/>
  <c r="V44" i="2"/>
  <c r="U44" i="2"/>
  <c r="X46" i="10"/>
  <c r="A94" i="10"/>
  <c r="T93" i="10"/>
  <c r="V44" i="8"/>
  <c r="Y44" i="2" l="1"/>
  <c r="D45" i="8"/>
  <c r="H45" i="8"/>
  <c r="I47" i="10"/>
  <c r="D47" i="10"/>
  <c r="Z44" i="2"/>
  <c r="B45" i="8"/>
  <c r="F45" i="8"/>
  <c r="A95" i="10"/>
  <c r="T94" i="10"/>
  <c r="AA93" i="10"/>
  <c r="C45" i="2"/>
  <c r="H45" i="2"/>
  <c r="C45" i="8"/>
  <c r="G45" i="8"/>
  <c r="G47" i="10"/>
  <c r="B47" i="10"/>
  <c r="H47" i="10"/>
  <c r="C47" i="10"/>
  <c r="X44" i="2"/>
  <c r="B45" i="2" l="1"/>
  <c r="F45" i="2" s="1"/>
  <c r="G45" i="2"/>
  <c r="F47" i="10"/>
  <c r="I45" i="8"/>
  <c r="J45" i="8"/>
  <c r="O47" i="10"/>
  <c r="AB46" i="10"/>
  <c r="X44" i="8"/>
  <c r="E45" i="8"/>
  <c r="J47" i="10"/>
  <c r="K47" i="10" s="1"/>
  <c r="A96" i="10"/>
  <c r="AA95" i="10" s="1"/>
  <c r="T95" i="10"/>
  <c r="E47" i="10"/>
  <c r="P47" i="10" s="1"/>
  <c r="AA94" i="10"/>
  <c r="I45" i="2"/>
  <c r="D45" i="2"/>
  <c r="P45" i="2" l="1"/>
  <c r="O45" i="2"/>
  <c r="Q47" i="10"/>
  <c r="R47" i="10"/>
  <c r="S47" i="10"/>
  <c r="M47" i="10"/>
  <c r="N47" i="10" s="1"/>
  <c r="K45" i="2"/>
  <c r="AA44" i="2"/>
  <c r="N45" i="8"/>
  <c r="O45" i="8"/>
  <c r="L45" i="8"/>
  <c r="M45" i="8" s="1"/>
  <c r="P45" i="8"/>
  <c r="J45" i="2"/>
  <c r="A97" i="10"/>
  <c r="AA96" i="10" s="1"/>
  <c r="T96" i="10"/>
  <c r="E45" i="2"/>
  <c r="W47" i="10" l="1"/>
  <c r="Z47" i="10" s="1"/>
  <c r="V47" i="10"/>
  <c r="Y47" i="10" s="1"/>
  <c r="U47" i="10"/>
  <c r="T45" i="8"/>
  <c r="W45" i="8" s="1"/>
  <c r="R45" i="8"/>
  <c r="U45" i="8" s="1"/>
  <c r="S45" i="8"/>
  <c r="V45" i="8" s="1"/>
  <c r="A98" i="10"/>
  <c r="T97" i="10"/>
  <c r="L45" i="2"/>
  <c r="M45" i="2"/>
  <c r="N45" i="2" s="1"/>
  <c r="X47" i="10"/>
  <c r="C48" i="10" l="1"/>
  <c r="H48" i="10"/>
  <c r="H46" i="8"/>
  <c r="D46" i="8"/>
  <c r="C46" i="8"/>
  <c r="G46" i="8"/>
  <c r="B46" i="8"/>
  <c r="F46" i="8"/>
  <c r="I48" i="10"/>
  <c r="D48" i="10"/>
  <c r="A99" i="10"/>
  <c r="AA98" i="10"/>
  <c r="T98" i="10"/>
  <c r="R45" i="2"/>
  <c r="Q45" i="2"/>
  <c r="S45" i="2"/>
  <c r="AA97" i="10"/>
  <c r="U45" i="2"/>
  <c r="W45" i="2"/>
  <c r="V45" i="2"/>
  <c r="B48" i="10"/>
  <c r="G48" i="10"/>
  <c r="X45" i="2" l="1"/>
  <c r="Z45" i="2"/>
  <c r="D46" i="2" s="1"/>
  <c r="B46" i="2"/>
  <c r="G46" i="2"/>
  <c r="A100" i="10"/>
  <c r="AA99" i="10"/>
  <c r="T99" i="10"/>
  <c r="E46" i="8"/>
  <c r="I46" i="2"/>
  <c r="I46" i="8"/>
  <c r="J46" i="8"/>
  <c r="J48" i="10"/>
  <c r="K48" i="10" s="1"/>
  <c r="Y45" i="2"/>
  <c r="O48" i="10"/>
  <c r="AB47" i="10"/>
  <c r="E48" i="10"/>
  <c r="P48" i="10" s="1"/>
  <c r="X45" i="8"/>
  <c r="F48" i="10"/>
  <c r="P46" i="2" l="1"/>
  <c r="O46" i="2"/>
  <c r="S48" i="10"/>
  <c r="R48" i="10"/>
  <c r="Q48" i="10"/>
  <c r="M48" i="10"/>
  <c r="N48" i="10" s="1"/>
  <c r="A101" i="10"/>
  <c r="T100" i="10"/>
  <c r="C46" i="2"/>
  <c r="E46" i="2" s="1"/>
  <c r="H46" i="2"/>
  <c r="P46" i="8"/>
  <c r="N46" i="8"/>
  <c r="L46" i="8"/>
  <c r="M46" i="8" s="1"/>
  <c r="O46" i="8"/>
  <c r="AA45" i="2"/>
  <c r="F46" i="2" l="1"/>
  <c r="V46" i="8"/>
  <c r="T46" i="8"/>
  <c r="S46" i="8"/>
  <c r="R46" i="8"/>
  <c r="U46" i="8" s="1"/>
  <c r="A102" i="10"/>
  <c r="T101" i="10"/>
  <c r="W48" i="10"/>
  <c r="Z48" i="10" s="1"/>
  <c r="U48" i="10"/>
  <c r="X48" i="10" s="1"/>
  <c r="V48" i="10"/>
  <c r="Y48" i="10" s="1"/>
  <c r="K46" i="2"/>
  <c r="W46" i="8"/>
  <c r="J46" i="2"/>
  <c r="AA100" i="10"/>
  <c r="D49" i="10" l="1"/>
  <c r="I49" i="10"/>
  <c r="C49" i="10"/>
  <c r="H49" i="10"/>
  <c r="B49" i="10"/>
  <c r="G49" i="10"/>
  <c r="F47" i="8"/>
  <c r="B47" i="8"/>
  <c r="AA102" i="10"/>
  <c r="A103" i="10"/>
  <c r="T102" i="10"/>
  <c r="C47" i="8"/>
  <c r="G47" i="8"/>
  <c r="D47" i="8"/>
  <c r="H47" i="8"/>
  <c r="AA101" i="10"/>
  <c r="L46" i="2"/>
  <c r="M46" i="2"/>
  <c r="N46" i="2" s="1"/>
  <c r="E47" i="8" l="1"/>
  <c r="I47" i="8"/>
  <c r="J47" i="8"/>
  <c r="F49" i="10"/>
  <c r="X46" i="8"/>
  <c r="U46" i="2"/>
  <c r="V46" i="2"/>
  <c r="W46" i="2"/>
  <c r="A104" i="10"/>
  <c r="AA103" i="10"/>
  <c r="T103" i="10"/>
  <c r="J49" i="10"/>
  <c r="Q46" i="2"/>
  <c r="S46" i="2"/>
  <c r="R46" i="2"/>
  <c r="E49" i="10"/>
  <c r="P49" i="10" s="1"/>
  <c r="O49" i="10"/>
  <c r="K49" i="10"/>
  <c r="AB48" i="10"/>
  <c r="Z46" i="2" l="1"/>
  <c r="Y46" i="2"/>
  <c r="X46" i="2"/>
  <c r="B47" i="2" s="1"/>
  <c r="R49" i="10"/>
  <c r="S49" i="10"/>
  <c r="Q49" i="10"/>
  <c r="M49" i="10"/>
  <c r="N49" i="10" s="1"/>
  <c r="D47" i="2"/>
  <c r="I47" i="2"/>
  <c r="O47" i="8"/>
  <c r="P47" i="8"/>
  <c r="N47" i="8"/>
  <c r="L47" i="8"/>
  <c r="M47" i="8" s="1"/>
  <c r="C47" i="2"/>
  <c r="H47" i="2"/>
  <c r="A105" i="10"/>
  <c r="AA104" i="10"/>
  <c r="T104" i="10"/>
  <c r="O47" i="2" l="1"/>
  <c r="P47" i="2"/>
  <c r="G47" i="2"/>
  <c r="K47" i="2" s="1"/>
  <c r="S47" i="8"/>
  <c r="T47" i="8"/>
  <c r="R47" i="8"/>
  <c r="U47" i="8" s="1"/>
  <c r="E47" i="2"/>
  <c r="J47" i="2"/>
  <c r="U49" i="10"/>
  <c r="X49" i="10" s="1"/>
  <c r="V49" i="10"/>
  <c r="W49" i="10"/>
  <c r="Z49" i="10" s="1"/>
  <c r="A106" i="10"/>
  <c r="AA105" i="10"/>
  <c r="T105" i="10"/>
  <c r="W47" i="8"/>
  <c r="F47" i="2"/>
  <c r="V47" i="8"/>
  <c r="AA46" i="2"/>
  <c r="Y49" i="10"/>
  <c r="I50" i="10" l="1"/>
  <c r="D50" i="10"/>
  <c r="F48" i="8"/>
  <c r="B48" i="8"/>
  <c r="G50" i="10"/>
  <c r="B50" i="10"/>
  <c r="H50" i="10"/>
  <c r="C50" i="10"/>
  <c r="C48" i="8"/>
  <c r="G48" i="8"/>
  <c r="L47" i="2"/>
  <c r="M47" i="2"/>
  <c r="N47" i="2" s="1"/>
  <c r="D48" i="8"/>
  <c r="H48" i="8"/>
  <c r="A107" i="10"/>
  <c r="AA106" i="10"/>
  <c r="T106" i="10"/>
  <c r="F50" i="10" l="1"/>
  <c r="Q47" i="2"/>
  <c r="R47" i="2"/>
  <c r="S47" i="2"/>
  <c r="J48" i="8"/>
  <c r="I48" i="8"/>
  <c r="W47" i="2"/>
  <c r="V47" i="2"/>
  <c r="U47" i="2"/>
  <c r="E48" i="8"/>
  <c r="A108" i="10"/>
  <c r="AA107" i="10"/>
  <c r="T107" i="10"/>
  <c r="E50" i="10"/>
  <c r="P50" i="10" s="1"/>
  <c r="O50" i="10"/>
  <c r="AB49" i="10"/>
  <c r="X47" i="8"/>
  <c r="J50" i="10"/>
  <c r="K50" i="10" s="1"/>
  <c r="Y47" i="2" l="1"/>
  <c r="R50" i="10"/>
  <c r="Q50" i="10"/>
  <c r="S50" i="10"/>
  <c r="M50" i="10"/>
  <c r="N50" i="10" s="1"/>
  <c r="C48" i="2"/>
  <c r="H48" i="2"/>
  <c r="O48" i="8"/>
  <c r="P48" i="8"/>
  <c r="L48" i="8"/>
  <c r="M48" i="8" s="1"/>
  <c r="N48" i="8"/>
  <c r="X47" i="2"/>
  <c r="AA108" i="10"/>
  <c r="A109" i="10"/>
  <c r="T108" i="10"/>
  <c r="Z47" i="2"/>
  <c r="I48" i="2" l="1"/>
  <c r="D48" i="2"/>
  <c r="B48" i="2"/>
  <c r="G48" i="2"/>
  <c r="Z50" i="10"/>
  <c r="V50" i="10"/>
  <c r="Y50" i="10" s="1"/>
  <c r="W50" i="10"/>
  <c r="U50" i="10"/>
  <c r="X50" i="10"/>
  <c r="A110" i="10"/>
  <c r="AA109" i="10"/>
  <c r="T109" i="10"/>
  <c r="R48" i="8"/>
  <c r="U48" i="8" s="1"/>
  <c r="S48" i="8"/>
  <c r="V48" i="8" s="1"/>
  <c r="T48" i="8"/>
  <c r="W48" i="8" s="1"/>
  <c r="F48" i="2"/>
  <c r="P48" i="2" l="1"/>
  <c r="O48" i="2"/>
  <c r="C51" i="10"/>
  <c r="H51" i="10"/>
  <c r="H49" i="8"/>
  <c r="D49" i="8"/>
  <c r="C49" i="8"/>
  <c r="G49" i="8"/>
  <c r="B49" i="8"/>
  <c r="F49" i="8"/>
  <c r="E48" i="2"/>
  <c r="D51" i="10"/>
  <c r="I51" i="10"/>
  <c r="K48" i="2"/>
  <c r="AA47" i="2"/>
  <c r="A111" i="10"/>
  <c r="AA110" i="10"/>
  <c r="T110" i="10"/>
  <c r="G51" i="10"/>
  <c r="B51" i="10"/>
  <c r="J48" i="2"/>
  <c r="E51" i="10" l="1"/>
  <c r="P51" i="10" s="1"/>
  <c r="K51" i="10"/>
  <c r="O51" i="10"/>
  <c r="AB50" i="10"/>
  <c r="E49" i="8"/>
  <c r="I49" i="8"/>
  <c r="J49" i="8"/>
  <c r="J51" i="10"/>
  <c r="A112" i="10"/>
  <c r="AA111" i="10" s="1"/>
  <c r="T111" i="10"/>
  <c r="L48" i="2"/>
  <c r="M48" i="2"/>
  <c r="N48" i="2" s="1"/>
  <c r="X48" i="8"/>
  <c r="F51" i="10"/>
  <c r="Q51" i="10" l="1"/>
  <c r="S51" i="10"/>
  <c r="R51" i="10"/>
  <c r="M51" i="10"/>
  <c r="N51" i="10" s="1"/>
  <c r="Q48" i="2"/>
  <c r="R48" i="2"/>
  <c r="S48" i="2"/>
  <c r="W48" i="2"/>
  <c r="V48" i="2"/>
  <c r="U48" i="2"/>
  <c r="A113" i="10"/>
  <c r="AA112" i="10"/>
  <c r="T112" i="10"/>
  <c r="N49" i="8"/>
  <c r="O49" i="8"/>
  <c r="P49" i="8"/>
  <c r="L49" i="8"/>
  <c r="M49" i="8" s="1"/>
  <c r="S49" i="8" l="1"/>
  <c r="R49" i="8"/>
  <c r="T49" i="8"/>
  <c r="W49" i="8"/>
  <c r="W51" i="10"/>
  <c r="V51" i="10"/>
  <c r="U51" i="10"/>
  <c r="X51" i="10" s="1"/>
  <c r="V49" i="8"/>
  <c r="AA113" i="10"/>
  <c r="A114" i="10"/>
  <c r="T113" i="10"/>
  <c r="Z48" i="2"/>
  <c r="Y51" i="10"/>
  <c r="U49" i="8"/>
  <c r="Y48" i="2"/>
  <c r="Z51" i="10"/>
  <c r="X48" i="2"/>
  <c r="B52" i="10" l="1"/>
  <c r="G52" i="10"/>
  <c r="D52" i="10"/>
  <c r="I52" i="10"/>
  <c r="H50" i="8"/>
  <c r="D50" i="8"/>
  <c r="I49" i="2"/>
  <c r="D49" i="2"/>
  <c r="C50" i="8"/>
  <c r="G50" i="8"/>
  <c r="C49" i="2"/>
  <c r="H49" i="2"/>
  <c r="B50" i="8"/>
  <c r="F50" i="8"/>
  <c r="A115" i="10"/>
  <c r="AA114" i="10"/>
  <c r="T114" i="10"/>
  <c r="B49" i="2"/>
  <c r="G49" i="2"/>
  <c r="H52" i="10"/>
  <c r="C52" i="10"/>
  <c r="P49" i="2" l="1"/>
  <c r="O49" i="2"/>
  <c r="K49" i="2"/>
  <c r="AA48" i="2"/>
  <c r="F49" i="2"/>
  <c r="O52" i="10"/>
  <c r="AB51" i="10"/>
  <c r="J49" i="2"/>
  <c r="A116" i="10"/>
  <c r="AA115" i="10" s="1"/>
  <c r="T115" i="10"/>
  <c r="E49" i="2"/>
  <c r="I50" i="8"/>
  <c r="J50" i="8"/>
  <c r="J52" i="10"/>
  <c r="K52" i="10" s="1"/>
  <c r="F52" i="10"/>
  <c r="E50" i="8"/>
  <c r="X49" i="8"/>
  <c r="E52" i="10"/>
  <c r="P52" i="10" s="1"/>
  <c r="R52" i="10" l="1"/>
  <c r="S52" i="10"/>
  <c r="Q52" i="10"/>
  <c r="M52" i="10"/>
  <c r="N52" i="10" s="1"/>
  <c r="L49" i="2"/>
  <c r="M49" i="2"/>
  <c r="N49" i="2" s="1"/>
  <c r="P50" i="8"/>
  <c r="O50" i="8"/>
  <c r="L50" i="8"/>
  <c r="M50" i="8" s="1"/>
  <c r="N50" i="8"/>
  <c r="A117" i="10"/>
  <c r="AA116" i="10"/>
  <c r="T116" i="10"/>
  <c r="A118" i="10" l="1"/>
  <c r="T117" i="10"/>
  <c r="V52" i="10"/>
  <c r="W52" i="10"/>
  <c r="Z52" i="10" s="1"/>
  <c r="U52" i="10"/>
  <c r="X52" i="10" s="1"/>
  <c r="U49" i="2"/>
  <c r="W49" i="2"/>
  <c r="V49" i="2"/>
  <c r="T50" i="8"/>
  <c r="W50" i="8" s="1"/>
  <c r="R50" i="8"/>
  <c r="U50" i="8" s="1"/>
  <c r="S50" i="8"/>
  <c r="V50" i="8" s="1"/>
  <c r="Q49" i="2"/>
  <c r="S49" i="2"/>
  <c r="R49" i="2"/>
  <c r="Y52" i="10"/>
  <c r="Y49" i="2" l="1"/>
  <c r="C50" i="2" s="1"/>
  <c r="I53" i="10"/>
  <c r="D53" i="10"/>
  <c r="B51" i="8"/>
  <c r="F51" i="8"/>
  <c r="G51" i="8"/>
  <c r="C51" i="8"/>
  <c r="H51" i="8"/>
  <c r="D51" i="8"/>
  <c r="G53" i="10"/>
  <c r="B53" i="10"/>
  <c r="Z49" i="2"/>
  <c r="A119" i="10"/>
  <c r="AA118" i="10"/>
  <c r="T118" i="10"/>
  <c r="X49" i="2"/>
  <c r="AA117" i="10"/>
  <c r="H53" i="10"/>
  <c r="C53" i="10"/>
  <c r="H50" i="2" l="1"/>
  <c r="E51" i="8"/>
  <c r="F53" i="10"/>
  <c r="A120" i="10"/>
  <c r="AA119" i="10"/>
  <c r="T119" i="10"/>
  <c r="E53" i="10"/>
  <c r="P53" i="10" s="1"/>
  <c r="X50" i="8"/>
  <c r="O53" i="10"/>
  <c r="AB52" i="10"/>
  <c r="J51" i="8"/>
  <c r="I51" i="8"/>
  <c r="G50" i="2"/>
  <c r="B50" i="2"/>
  <c r="I50" i="2"/>
  <c r="D50" i="2"/>
  <c r="J53" i="10"/>
  <c r="K53" i="10" s="1"/>
  <c r="P50" i="2" l="1"/>
  <c r="O50" i="2"/>
  <c r="R53" i="10"/>
  <c r="S53" i="10"/>
  <c r="Q53" i="10"/>
  <c r="M53" i="10"/>
  <c r="N53" i="10" s="1"/>
  <c r="E50" i="2"/>
  <c r="J50" i="2"/>
  <c r="A121" i="10"/>
  <c r="AA120" i="10" s="1"/>
  <c r="T120" i="10"/>
  <c r="F50" i="2"/>
  <c r="K50" i="2"/>
  <c r="AA49" i="2"/>
  <c r="P51" i="8"/>
  <c r="O51" i="8"/>
  <c r="L51" i="8"/>
  <c r="M51" i="8" s="1"/>
  <c r="N51" i="8"/>
  <c r="U53" i="10" l="1"/>
  <c r="V53" i="10"/>
  <c r="W53" i="10"/>
  <c r="X53" i="10"/>
  <c r="R51" i="8"/>
  <c r="T51" i="8"/>
  <c r="S51" i="8"/>
  <c r="V51" i="8"/>
  <c r="W51" i="8"/>
  <c r="Z53" i="10"/>
  <c r="L50" i="2"/>
  <c r="M50" i="2"/>
  <c r="N50" i="2" s="1"/>
  <c r="U51" i="8"/>
  <c r="A122" i="10"/>
  <c r="AA121" i="10"/>
  <c r="T121" i="10"/>
  <c r="Y53" i="10"/>
  <c r="C52" i="8" l="1"/>
  <c r="G52" i="8"/>
  <c r="G54" i="10"/>
  <c r="B54" i="10"/>
  <c r="V50" i="2"/>
  <c r="U50" i="2"/>
  <c r="W50" i="2"/>
  <c r="R50" i="2"/>
  <c r="Q50" i="2"/>
  <c r="S50" i="2"/>
  <c r="A123" i="10"/>
  <c r="AA122" i="10" s="1"/>
  <c r="T122" i="10"/>
  <c r="I54" i="10"/>
  <c r="D54" i="10"/>
  <c r="H54" i="10"/>
  <c r="C54" i="10"/>
  <c r="B52" i="8"/>
  <c r="F52" i="8"/>
  <c r="D52" i="8"/>
  <c r="H52" i="8"/>
  <c r="X50" i="2" l="1"/>
  <c r="Y50" i="2"/>
  <c r="H51" i="2"/>
  <c r="C51" i="2"/>
  <c r="O54" i="10"/>
  <c r="AB53" i="10"/>
  <c r="J54" i="10"/>
  <c r="K54" i="10" s="1"/>
  <c r="A124" i="10"/>
  <c r="T123" i="10"/>
  <c r="E54" i="10"/>
  <c r="P54" i="10" s="1"/>
  <c r="I52" i="8"/>
  <c r="J52" i="8"/>
  <c r="E52" i="8"/>
  <c r="Z50" i="2"/>
  <c r="F54" i="10"/>
  <c r="B51" i="2"/>
  <c r="G51" i="2"/>
  <c r="X51" i="8"/>
  <c r="S54" i="10" l="1"/>
  <c r="Q54" i="10"/>
  <c r="R54" i="10"/>
  <c r="M54" i="10"/>
  <c r="N54" i="10" s="1"/>
  <c r="E51" i="2"/>
  <c r="D51" i="2"/>
  <c r="I51" i="2"/>
  <c r="N52" i="8"/>
  <c r="L52" i="8"/>
  <c r="M52" i="8" s="1"/>
  <c r="O52" i="8"/>
  <c r="P52" i="8"/>
  <c r="F51" i="2"/>
  <c r="A125" i="10"/>
  <c r="AA124" i="10"/>
  <c r="T124" i="10"/>
  <c r="AA123" i="10"/>
  <c r="O51" i="2" l="1"/>
  <c r="P51" i="2"/>
  <c r="K51" i="2"/>
  <c r="AA50" i="2"/>
  <c r="W54" i="10"/>
  <c r="V54" i="10"/>
  <c r="Y54" i="10" s="1"/>
  <c r="U54" i="10"/>
  <c r="X54" i="10" s="1"/>
  <c r="J51" i="2"/>
  <c r="A126" i="10"/>
  <c r="AA125" i="10"/>
  <c r="T125" i="10"/>
  <c r="T52" i="8"/>
  <c r="W52" i="8" s="1"/>
  <c r="S52" i="8"/>
  <c r="V52" i="8" s="1"/>
  <c r="R52" i="8"/>
  <c r="U52" i="8" s="1"/>
  <c r="Z54" i="10"/>
  <c r="C53" i="8" l="1"/>
  <c r="G53" i="8"/>
  <c r="G55" i="10"/>
  <c r="B55" i="10"/>
  <c r="H53" i="8"/>
  <c r="D53" i="8"/>
  <c r="B53" i="8"/>
  <c r="F53" i="8"/>
  <c r="C55" i="10"/>
  <c r="H55" i="10"/>
  <c r="L51" i="2"/>
  <c r="M51" i="2"/>
  <c r="N51" i="2" s="1"/>
  <c r="A127" i="10"/>
  <c r="AA126" i="10"/>
  <c r="T126" i="10"/>
  <c r="D55" i="10"/>
  <c r="I55" i="10"/>
  <c r="O55" i="10" l="1"/>
  <c r="AB54" i="10"/>
  <c r="I53" i="8"/>
  <c r="J53" i="8"/>
  <c r="S51" i="2"/>
  <c r="Q51" i="2"/>
  <c r="R51" i="2"/>
  <c r="E53" i="8"/>
  <c r="J55" i="10"/>
  <c r="K55" i="10" s="1"/>
  <c r="W51" i="2"/>
  <c r="V51" i="2"/>
  <c r="U51" i="2"/>
  <c r="E55" i="10"/>
  <c r="P55" i="10" s="1"/>
  <c r="A128" i="10"/>
  <c r="AA127" i="10"/>
  <c r="T127" i="10"/>
  <c r="F55" i="10"/>
  <c r="X52" i="8"/>
  <c r="Y51" i="2" l="1"/>
  <c r="C52" i="2" s="1"/>
  <c r="R55" i="10"/>
  <c r="S55" i="10"/>
  <c r="Q55" i="10"/>
  <c r="M55" i="10"/>
  <c r="N55" i="10" s="1"/>
  <c r="H52" i="2"/>
  <c r="N53" i="8"/>
  <c r="L53" i="8"/>
  <c r="M53" i="8" s="1"/>
  <c r="O53" i="8"/>
  <c r="P53" i="8"/>
  <c r="X51" i="2"/>
  <c r="A129" i="10"/>
  <c r="T128" i="10"/>
  <c r="Z51" i="2"/>
  <c r="A130" i="10" l="1"/>
  <c r="AA129" i="10"/>
  <c r="T129" i="10"/>
  <c r="I52" i="2"/>
  <c r="D52" i="2"/>
  <c r="B52" i="2"/>
  <c r="G52" i="2"/>
  <c r="U53" i="8"/>
  <c r="T53" i="8"/>
  <c r="W53" i="8" s="1"/>
  <c r="R53" i="8"/>
  <c r="S53" i="8"/>
  <c r="V53" i="8" s="1"/>
  <c r="F52" i="2"/>
  <c r="Z55" i="10"/>
  <c r="W55" i="10"/>
  <c r="U55" i="10"/>
  <c r="X55" i="10" s="1"/>
  <c r="V55" i="10"/>
  <c r="Y55" i="10" s="1"/>
  <c r="AA128" i="10"/>
  <c r="P52" i="2" l="1"/>
  <c r="O52" i="2"/>
  <c r="C56" i="10"/>
  <c r="H56" i="10"/>
  <c r="B56" i="10"/>
  <c r="G56" i="10"/>
  <c r="G54" i="8"/>
  <c r="C54" i="8"/>
  <c r="H54" i="8"/>
  <c r="D54" i="8"/>
  <c r="I56" i="10"/>
  <c r="D56" i="10"/>
  <c r="J52" i="2"/>
  <c r="B54" i="8"/>
  <c r="F54" i="8"/>
  <c r="E52" i="2"/>
  <c r="K52" i="2"/>
  <c r="AA51" i="2"/>
  <c r="A131" i="10"/>
  <c r="AA130" i="10"/>
  <c r="T130" i="10"/>
  <c r="J56" i="10" l="1"/>
  <c r="A132" i="10"/>
  <c r="AA131" i="10"/>
  <c r="T131" i="10"/>
  <c r="J54" i="8"/>
  <c r="I54" i="8"/>
  <c r="E56" i="10"/>
  <c r="P56" i="10" s="1"/>
  <c r="L52" i="2"/>
  <c r="M52" i="2"/>
  <c r="N52" i="2" s="1"/>
  <c r="E54" i="8"/>
  <c r="K56" i="10"/>
  <c r="O56" i="10"/>
  <c r="AB55" i="10"/>
  <c r="X53" i="8"/>
  <c r="F56" i="10"/>
  <c r="Q52" i="2" l="1"/>
  <c r="R52" i="2"/>
  <c r="S52" i="2"/>
  <c r="A133" i="10"/>
  <c r="T132" i="10"/>
  <c r="N54" i="8"/>
  <c r="P54" i="8"/>
  <c r="L54" i="8"/>
  <c r="M54" i="8" s="1"/>
  <c r="O54" i="8"/>
  <c r="Q56" i="10"/>
  <c r="R56" i="10"/>
  <c r="S56" i="10"/>
  <c r="M56" i="10"/>
  <c r="N56" i="10" s="1"/>
  <c r="V52" i="2"/>
  <c r="U52" i="2"/>
  <c r="W52" i="2"/>
  <c r="Z52" i="2" l="1"/>
  <c r="Y56" i="10"/>
  <c r="A134" i="10"/>
  <c r="AA133" i="10"/>
  <c r="T133" i="10"/>
  <c r="U56" i="10"/>
  <c r="X56" i="10" s="1"/>
  <c r="V56" i="10"/>
  <c r="W56" i="10"/>
  <c r="Z56" i="10" s="1"/>
  <c r="Y52" i="2"/>
  <c r="T54" i="8"/>
  <c r="W54" i="8" s="1"/>
  <c r="S54" i="8"/>
  <c r="V54" i="8" s="1"/>
  <c r="R54" i="8"/>
  <c r="U54" i="8" s="1"/>
  <c r="AA132" i="10"/>
  <c r="X52" i="2"/>
  <c r="B55" i="8" l="1"/>
  <c r="F55" i="8"/>
  <c r="H55" i="8"/>
  <c r="D55" i="8"/>
  <c r="I57" i="10"/>
  <c r="D57" i="10"/>
  <c r="C55" i="8"/>
  <c r="G55" i="8"/>
  <c r="G57" i="10"/>
  <c r="B57" i="10"/>
  <c r="C57" i="10"/>
  <c r="H57" i="10"/>
  <c r="I53" i="2"/>
  <c r="D53" i="2"/>
  <c r="A135" i="10"/>
  <c r="AA134" i="10" s="1"/>
  <c r="T134" i="10"/>
  <c r="G53" i="2"/>
  <c r="B53" i="2"/>
  <c r="H53" i="2"/>
  <c r="C53" i="2"/>
  <c r="P53" i="2" l="1"/>
  <c r="O53" i="2"/>
  <c r="F57" i="10"/>
  <c r="X54" i="8"/>
  <c r="E53" i="2"/>
  <c r="J53" i="2"/>
  <c r="K53" i="2"/>
  <c r="AA52" i="2"/>
  <c r="E57" i="10"/>
  <c r="P57" i="10" s="1"/>
  <c r="O57" i="10"/>
  <c r="K57" i="10"/>
  <c r="AB56" i="10"/>
  <c r="J55" i="8"/>
  <c r="I55" i="8"/>
  <c r="A136" i="10"/>
  <c r="T135" i="10"/>
  <c r="F53" i="2"/>
  <c r="J57" i="10"/>
  <c r="E55" i="8"/>
  <c r="A137" i="10" l="1"/>
  <c r="AA136" i="10"/>
  <c r="T136" i="10"/>
  <c r="L53" i="2"/>
  <c r="M53" i="2"/>
  <c r="N53" i="2" s="1"/>
  <c r="R57" i="10"/>
  <c r="Q57" i="10"/>
  <c r="S57" i="10"/>
  <c r="M57" i="10"/>
  <c r="N57" i="10" s="1"/>
  <c r="AA135" i="10"/>
  <c r="O55" i="8"/>
  <c r="N55" i="8"/>
  <c r="L55" i="8"/>
  <c r="M55" i="8" s="1"/>
  <c r="P55" i="8"/>
  <c r="U55" i="8" l="1"/>
  <c r="S53" i="2"/>
  <c r="R53" i="2"/>
  <c r="Q53" i="2"/>
  <c r="S55" i="8"/>
  <c r="V55" i="8" s="1"/>
  <c r="R55" i="8"/>
  <c r="T55" i="8"/>
  <c r="W55" i="8" s="1"/>
  <c r="V57" i="10"/>
  <c r="Y57" i="10" s="1"/>
  <c r="U57" i="10"/>
  <c r="X57" i="10" s="1"/>
  <c r="W57" i="10"/>
  <c r="Z57" i="10" s="1"/>
  <c r="U53" i="2"/>
  <c r="V53" i="2"/>
  <c r="W53" i="2"/>
  <c r="A138" i="10"/>
  <c r="AA137" i="10"/>
  <c r="T137" i="10"/>
  <c r="H58" i="10" l="1"/>
  <c r="C58" i="10"/>
  <c r="I58" i="10"/>
  <c r="D58" i="10"/>
  <c r="D56" i="8"/>
  <c r="H56" i="8"/>
  <c r="B58" i="10"/>
  <c r="G58" i="10"/>
  <c r="C56" i="8"/>
  <c r="G56" i="8"/>
  <c r="X53" i="2"/>
  <c r="F56" i="8"/>
  <c r="B56" i="8"/>
  <c r="A139" i="10"/>
  <c r="AA138" i="10"/>
  <c r="T138" i="10"/>
  <c r="Y53" i="2"/>
  <c r="Z53" i="2"/>
  <c r="O58" i="10" l="1"/>
  <c r="AB57" i="10"/>
  <c r="G54" i="2"/>
  <c r="B54" i="2"/>
  <c r="E58" i="10"/>
  <c r="P58" i="10" s="1"/>
  <c r="J58" i="10"/>
  <c r="K58" i="10" s="1"/>
  <c r="D54" i="2"/>
  <c r="I54" i="2"/>
  <c r="A140" i="10"/>
  <c r="T139" i="10"/>
  <c r="F58" i="10"/>
  <c r="I56" i="8"/>
  <c r="J56" i="8"/>
  <c r="C54" i="2"/>
  <c r="H54" i="2"/>
  <c r="E56" i="8"/>
  <c r="X55" i="8"/>
  <c r="P54" i="2" l="1"/>
  <c r="O54" i="2"/>
  <c r="S58" i="10"/>
  <c r="Q58" i="10"/>
  <c r="R58" i="10"/>
  <c r="M58" i="10"/>
  <c r="N58" i="10" s="1"/>
  <c r="O56" i="8"/>
  <c r="P56" i="8"/>
  <c r="L56" i="8"/>
  <c r="M56" i="8" s="1"/>
  <c r="N56" i="8"/>
  <c r="A141" i="10"/>
  <c r="T140" i="10"/>
  <c r="AA139" i="10"/>
  <c r="E54" i="2"/>
  <c r="J54" i="2"/>
  <c r="F54" i="2"/>
  <c r="K54" i="2"/>
  <c r="AA53" i="2"/>
  <c r="T56" i="8" l="1"/>
  <c r="S56" i="8"/>
  <c r="R56" i="8"/>
  <c r="U56" i="8" s="1"/>
  <c r="L54" i="2"/>
  <c r="M54" i="2"/>
  <c r="N54" i="2" s="1"/>
  <c r="U58" i="10"/>
  <c r="X58" i="10" s="1"/>
  <c r="V58" i="10"/>
  <c r="Y58" i="10" s="1"/>
  <c r="W58" i="10"/>
  <c r="A142" i="10"/>
  <c r="AA141" i="10"/>
  <c r="T141" i="10"/>
  <c r="W56" i="8"/>
  <c r="AA140" i="10"/>
  <c r="V56" i="8"/>
  <c r="Z58" i="10"/>
  <c r="H59" i="10" l="1"/>
  <c r="C59" i="10"/>
  <c r="F57" i="8"/>
  <c r="B57" i="8"/>
  <c r="B59" i="10"/>
  <c r="G59" i="10"/>
  <c r="U54" i="2"/>
  <c r="V54" i="2"/>
  <c r="W54" i="2"/>
  <c r="A143" i="10"/>
  <c r="AA142" i="10"/>
  <c r="T142" i="10"/>
  <c r="Q54" i="2"/>
  <c r="S54" i="2"/>
  <c r="R54" i="2"/>
  <c r="I59" i="10"/>
  <c r="D59" i="10"/>
  <c r="D57" i="8"/>
  <c r="H57" i="8"/>
  <c r="C57" i="8"/>
  <c r="G57" i="8"/>
  <c r="X54" i="2" l="1"/>
  <c r="I57" i="8"/>
  <c r="J57" i="8"/>
  <c r="X56" i="8"/>
  <c r="E57" i="8"/>
  <c r="Y54" i="2"/>
  <c r="Z54" i="2"/>
  <c r="A144" i="10"/>
  <c r="AA143" i="10" s="1"/>
  <c r="T143" i="10"/>
  <c r="J59" i="10"/>
  <c r="F59" i="10"/>
  <c r="O59" i="10"/>
  <c r="K59" i="10"/>
  <c r="AB58" i="10"/>
  <c r="B55" i="2"/>
  <c r="G55" i="2"/>
  <c r="E59" i="10"/>
  <c r="P59" i="10" s="1"/>
  <c r="S59" i="10" l="1"/>
  <c r="R59" i="10"/>
  <c r="Q59" i="10"/>
  <c r="M59" i="10"/>
  <c r="N59" i="10" s="1"/>
  <c r="D55" i="2"/>
  <c r="I55" i="2"/>
  <c r="C55" i="2"/>
  <c r="E55" i="2" s="1"/>
  <c r="H55" i="2"/>
  <c r="J55" i="2" s="1"/>
  <c r="O57" i="8"/>
  <c r="N57" i="8"/>
  <c r="L57" i="8"/>
  <c r="M57" i="8" s="1"/>
  <c r="P57" i="8"/>
  <c r="A145" i="10"/>
  <c r="AA144" i="10" s="1"/>
  <c r="T144" i="10"/>
  <c r="P55" i="2" l="1"/>
  <c r="O55" i="2"/>
  <c r="S57" i="8"/>
  <c r="T57" i="8"/>
  <c r="W57" i="8" s="1"/>
  <c r="R57" i="8"/>
  <c r="U57" i="8" s="1"/>
  <c r="V59" i="10"/>
  <c r="Y59" i="10" s="1"/>
  <c r="W59" i="10"/>
  <c r="U59" i="10"/>
  <c r="X59" i="10" s="1"/>
  <c r="A146" i="10"/>
  <c r="AA145" i="10"/>
  <c r="T145" i="10"/>
  <c r="V57" i="8"/>
  <c r="F55" i="2"/>
  <c r="K55" i="2"/>
  <c r="AA54" i="2"/>
  <c r="Z59" i="10"/>
  <c r="G60" i="10" l="1"/>
  <c r="B60" i="10"/>
  <c r="C60" i="10"/>
  <c r="H60" i="10"/>
  <c r="F58" i="8"/>
  <c r="B58" i="8"/>
  <c r="H58" i="8"/>
  <c r="D58" i="8"/>
  <c r="D60" i="10"/>
  <c r="I60" i="10"/>
  <c r="C58" i="8"/>
  <c r="G58" i="8"/>
  <c r="L55" i="2"/>
  <c r="M55" i="2"/>
  <c r="N55" i="2" s="1"/>
  <c r="A147" i="10"/>
  <c r="AA146" i="10"/>
  <c r="T146" i="10"/>
  <c r="X57" i="8" l="1"/>
  <c r="F60" i="10"/>
  <c r="A148" i="10"/>
  <c r="T147" i="10"/>
  <c r="U55" i="2"/>
  <c r="W55" i="2"/>
  <c r="V55" i="2"/>
  <c r="E58" i="8"/>
  <c r="E60" i="10"/>
  <c r="P60" i="10" s="1"/>
  <c r="Q55" i="2"/>
  <c r="S55" i="2"/>
  <c r="R55" i="2"/>
  <c r="O60" i="10"/>
  <c r="AB59" i="10"/>
  <c r="J58" i="8"/>
  <c r="I58" i="8"/>
  <c r="J60" i="10"/>
  <c r="K60" i="10" s="1"/>
  <c r="Y55" i="2" l="1"/>
  <c r="Z55" i="2"/>
  <c r="D56" i="2" s="1"/>
  <c r="S60" i="10"/>
  <c r="R60" i="10"/>
  <c r="Q60" i="10"/>
  <c r="M60" i="10"/>
  <c r="N60" i="10" s="1"/>
  <c r="C56" i="2"/>
  <c r="H56" i="2"/>
  <c r="A149" i="10"/>
  <c r="T148" i="10"/>
  <c r="O58" i="8"/>
  <c r="L58" i="8"/>
  <c r="M58" i="8" s="1"/>
  <c r="P58" i="8"/>
  <c r="N58" i="8"/>
  <c r="X55" i="2"/>
  <c r="AA147" i="10"/>
  <c r="P56" i="2" l="1"/>
  <c r="O56" i="2"/>
  <c r="I56" i="2"/>
  <c r="B56" i="2"/>
  <c r="F56" i="2" s="1"/>
  <c r="G56" i="2"/>
  <c r="AA55" i="2"/>
  <c r="U60" i="10"/>
  <c r="X60" i="10" s="1"/>
  <c r="V60" i="10"/>
  <c r="Y60" i="10" s="1"/>
  <c r="W60" i="10"/>
  <c r="Z60" i="10" s="1"/>
  <c r="A150" i="10"/>
  <c r="T149" i="10"/>
  <c r="V58" i="8"/>
  <c r="T58" i="8"/>
  <c r="W58" i="8" s="1"/>
  <c r="S58" i="8"/>
  <c r="R58" i="8"/>
  <c r="U58" i="8" s="1"/>
  <c r="AA148" i="10"/>
  <c r="K56" i="2" l="1"/>
  <c r="D59" i="8"/>
  <c r="H59" i="8"/>
  <c r="B59" i="8"/>
  <c r="F59" i="8"/>
  <c r="D61" i="10"/>
  <c r="I61" i="10"/>
  <c r="H61" i="10"/>
  <c r="C61" i="10"/>
  <c r="G61" i="10"/>
  <c r="B61" i="10"/>
  <c r="A151" i="10"/>
  <c r="AA150" i="10"/>
  <c r="T150" i="10"/>
  <c r="AA149" i="10"/>
  <c r="C59" i="8"/>
  <c r="G59" i="8"/>
  <c r="J56" i="2"/>
  <c r="L56" i="2"/>
  <c r="M56" i="2"/>
  <c r="N56" i="2" s="1"/>
  <c r="E56" i="2"/>
  <c r="J59" i="8" l="1"/>
  <c r="I59" i="8"/>
  <c r="X58" i="8"/>
  <c r="A152" i="10"/>
  <c r="AA151" i="10"/>
  <c r="T151" i="10"/>
  <c r="E59" i="8"/>
  <c r="W56" i="2"/>
  <c r="V56" i="2"/>
  <c r="U56" i="2"/>
  <c r="F61" i="10"/>
  <c r="Q56" i="2"/>
  <c r="S56" i="2"/>
  <c r="R56" i="2"/>
  <c r="Y56" i="2" s="1"/>
  <c r="E61" i="10"/>
  <c r="P61" i="10" s="1"/>
  <c r="J61" i="10"/>
  <c r="O61" i="10"/>
  <c r="K61" i="10"/>
  <c r="AB60" i="10"/>
  <c r="Z56" i="2" l="1"/>
  <c r="H57" i="2"/>
  <c r="C57" i="2"/>
  <c r="D57" i="2"/>
  <c r="I57" i="2"/>
  <c r="A153" i="10"/>
  <c r="AA152" i="10"/>
  <c r="T152" i="10"/>
  <c r="X56" i="2"/>
  <c r="Q61" i="10"/>
  <c r="R61" i="10"/>
  <c r="S61" i="10"/>
  <c r="M61" i="10"/>
  <c r="N61" i="10" s="1"/>
  <c r="N59" i="8"/>
  <c r="O59" i="8"/>
  <c r="L59" i="8"/>
  <c r="M59" i="8" s="1"/>
  <c r="P59" i="8"/>
  <c r="P57" i="2" l="1"/>
  <c r="O57" i="2"/>
  <c r="G57" i="2"/>
  <c r="K57" i="2" s="1"/>
  <c r="B57" i="2"/>
  <c r="F57" i="2" s="1"/>
  <c r="Z61" i="10"/>
  <c r="AA56" i="2"/>
  <c r="S59" i="8"/>
  <c r="V59" i="8" s="1"/>
  <c r="R59" i="8"/>
  <c r="U59" i="8" s="1"/>
  <c r="T59" i="8"/>
  <c r="W59" i="8" s="1"/>
  <c r="U61" i="10"/>
  <c r="W61" i="10"/>
  <c r="V61" i="10"/>
  <c r="Y61" i="10" s="1"/>
  <c r="X61" i="10"/>
  <c r="A154" i="10"/>
  <c r="AA153" i="10"/>
  <c r="T153" i="10"/>
  <c r="F60" i="8" l="1"/>
  <c r="B60" i="8"/>
  <c r="C62" i="10"/>
  <c r="H62" i="10"/>
  <c r="C60" i="8"/>
  <c r="G60" i="8"/>
  <c r="D60" i="8"/>
  <c r="H60" i="8"/>
  <c r="E57" i="2"/>
  <c r="A155" i="10"/>
  <c r="AA154" i="10"/>
  <c r="T154" i="10"/>
  <c r="B62" i="10"/>
  <c r="G62" i="10"/>
  <c r="L57" i="2"/>
  <c r="M57" i="2"/>
  <c r="N57" i="2" s="1"/>
  <c r="J57" i="2"/>
  <c r="I62" i="10"/>
  <c r="D62" i="10"/>
  <c r="F62" i="10" l="1"/>
  <c r="S57" i="2"/>
  <c r="Q57" i="2"/>
  <c r="R57" i="2"/>
  <c r="J62" i="10"/>
  <c r="A156" i="10"/>
  <c r="T155" i="10"/>
  <c r="E62" i="10"/>
  <c r="P62" i="10" s="1"/>
  <c r="E60" i="8"/>
  <c r="K62" i="10"/>
  <c r="O62" i="10"/>
  <c r="AB61" i="10"/>
  <c r="W57" i="2"/>
  <c r="U57" i="2"/>
  <c r="V57" i="2"/>
  <c r="X59" i="8"/>
  <c r="J60" i="8"/>
  <c r="I60" i="8"/>
  <c r="N60" i="8" l="1"/>
  <c r="O60" i="8"/>
  <c r="L60" i="8"/>
  <c r="M60" i="8" s="1"/>
  <c r="P60" i="8"/>
  <c r="Y57" i="2"/>
  <c r="A157" i="10"/>
  <c r="T156" i="10"/>
  <c r="X57" i="2"/>
  <c r="S62" i="10"/>
  <c r="Q62" i="10"/>
  <c r="R62" i="10"/>
  <c r="M62" i="10"/>
  <c r="N62" i="10" s="1"/>
  <c r="AA155" i="10"/>
  <c r="Z57" i="2"/>
  <c r="A158" i="10" l="1"/>
  <c r="T157" i="10"/>
  <c r="R60" i="8"/>
  <c r="T60" i="8"/>
  <c r="W60" i="8" s="1"/>
  <c r="S60" i="8"/>
  <c r="Y62" i="10"/>
  <c r="AA156" i="10"/>
  <c r="V60" i="8"/>
  <c r="D58" i="2"/>
  <c r="I58" i="2"/>
  <c r="V62" i="10"/>
  <c r="W62" i="10"/>
  <c r="Z62" i="10" s="1"/>
  <c r="U62" i="10"/>
  <c r="X62" i="10" s="1"/>
  <c r="B58" i="2"/>
  <c r="G58" i="2"/>
  <c r="H58" i="2"/>
  <c r="C58" i="2"/>
  <c r="U60" i="8"/>
  <c r="P58" i="2" l="1"/>
  <c r="O58" i="2"/>
  <c r="D61" i="8"/>
  <c r="H61" i="8"/>
  <c r="I63" i="10"/>
  <c r="D63" i="10"/>
  <c r="G63" i="10"/>
  <c r="B63" i="10"/>
  <c r="J58" i="2"/>
  <c r="A159" i="10"/>
  <c r="AA158" i="10"/>
  <c r="T158" i="10"/>
  <c r="H63" i="10"/>
  <c r="C63" i="10"/>
  <c r="B61" i="8"/>
  <c r="F61" i="8"/>
  <c r="E58" i="2"/>
  <c r="AA157" i="10"/>
  <c r="G61" i="8"/>
  <c r="C61" i="8"/>
  <c r="F58" i="2"/>
  <c r="K58" i="2"/>
  <c r="AA57" i="2"/>
  <c r="J61" i="8" l="1"/>
  <c r="I61" i="8"/>
  <c r="L58" i="2"/>
  <c r="M58" i="2"/>
  <c r="N58" i="2" s="1"/>
  <c r="O63" i="10"/>
  <c r="AB62" i="10"/>
  <c r="X60" i="8"/>
  <c r="E61" i="8"/>
  <c r="E63" i="10"/>
  <c r="P63" i="10" s="1"/>
  <c r="F63" i="10"/>
  <c r="AA159" i="10"/>
  <c r="A160" i="10"/>
  <c r="T159" i="10"/>
  <c r="J63" i="10"/>
  <c r="K63" i="10" s="1"/>
  <c r="R63" i="10" l="1"/>
  <c r="S63" i="10"/>
  <c r="Q63" i="10"/>
  <c r="M63" i="10"/>
  <c r="N63" i="10" s="1"/>
  <c r="V58" i="2"/>
  <c r="W58" i="2"/>
  <c r="U58" i="2"/>
  <c r="AA160" i="10"/>
  <c r="A161" i="10"/>
  <c r="T160" i="10"/>
  <c r="Q58" i="2"/>
  <c r="R58" i="2"/>
  <c r="S58" i="2"/>
  <c r="N61" i="8"/>
  <c r="O61" i="8"/>
  <c r="L61" i="8"/>
  <c r="M61" i="8" s="1"/>
  <c r="P61" i="8"/>
  <c r="X58" i="2" l="1"/>
  <c r="Y58" i="2"/>
  <c r="C59" i="2" s="1"/>
  <c r="Z58" i="2"/>
  <c r="D59" i="2" s="1"/>
  <c r="V63" i="10"/>
  <c r="U63" i="10"/>
  <c r="W63" i="10"/>
  <c r="Z63" i="10" s="1"/>
  <c r="G59" i="2"/>
  <c r="B59" i="2"/>
  <c r="X63" i="10"/>
  <c r="T61" i="8"/>
  <c r="W61" i="8" s="1"/>
  <c r="R61" i="8"/>
  <c r="U61" i="8" s="1"/>
  <c r="S61" i="8"/>
  <c r="H59" i="2"/>
  <c r="V61" i="8"/>
  <c r="I59" i="2"/>
  <c r="A162" i="10"/>
  <c r="T161" i="10"/>
  <c r="Y63" i="10"/>
  <c r="O59" i="2" l="1"/>
  <c r="P59" i="2"/>
  <c r="B62" i="8"/>
  <c r="F62" i="8"/>
  <c r="D62" i="8"/>
  <c r="H62" i="8"/>
  <c r="D64" i="10"/>
  <c r="I64" i="10"/>
  <c r="C62" i="8"/>
  <c r="G62" i="8"/>
  <c r="J59" i="2"/>
  <c r="AA162" i="10"/>
  <c r="A163" i="10"/>
  <c r="T162" i="10"/>
  <c r="AA161" i="10"/>
  <c r="F59" i="2"/>
  <c r="G64" i="10"/>
  <c r="B64" i="10"/>
  <c r="H64" i="10"/>
  <c r="C64" i="10"/>
  <c r="K59" i="2"/>
  <c r="AA58" i="2"/>
  <c r="E59" i="2"/>
  <c r="X61" i="8" l="1"/>
  <c r="J64" i="10"/>
  <c r="K64" i="10" s="1"/>
  <c r="E64" i="10"/>
  <c r="P64" i="10" s="1"/>
  <c r="L59" i="2"/>
  <c r="M59" i="2"/>
  <c r="N59" i="2" s="1"/>
  <c r="F64" i="10"/>
  <c r="J62" i="8"/>
  <c r="I62" i="8"/>
  <c r="A164" i="10"/>
  <c r="AA163" i="10"/>
  <c r="T163" i="10"/>
  <c r="O64" i="10"/>
  <c r="AB63" i="10"/>
  <c r="E62" i="8"/>
  <c r="Q64" i="10" l="1"/>
  <c r="R64" i="10"/>
  <c r="S64" i="10"/>
  <c r="M64" i="10"/>
  <c r="N64" i="10" s="1"/>
  <c r="U59" i="2"/>
  <c r="V59" i="2"/>
  <c r="W59" i="2"/>
  <c r="AA164" i="10"/>
  <c r="A165" i="10"/>
  <c r="T164" i="10"/>
  <c r="Q59" i="2"/>
  <c r="X59" i="2" s="1"/>
  <c r="S59" i="2"/>
  <c r="R59" i="2"/>
  <c r="O62" i="8"/>
  <c r="P62" i="8"/>
  <c r="L62" i="8"/>
  <c r="M62" i="8" s="1"/>
  <c r="N62" i="8"/>
  <c r="Z59" i="2" l="1"/>
  <c r="Y59" i="2"/>
  <c r="C60" i="2" s="1"/>
  <c r="B60" i="2"/>
  <c r="G60" i="2"/>
  <c r="R62" i="8"/>
  <c r="U62" i="8" s="1"/>
  <c r="T62" i="8"/>
  <c r="W62" i="8" s="1"/>
  <c r="S62" i="8"/>
  <c r="W64" i="10"/>
  <c r="Z64" i="10" s="1"/>
  <c r="U64" i="10"/>
  <c r="V64" i="10"/>
  <c r="V62" i="8"/>
  <c r="Y64" i="10"/>
  <c r="D60" i="2"/>
  <c r="I60" i="2"/>
  <c r="H60" i="2"/>
  <c r="A166" i="10"/>
  <c r="T165" i="10"/>
  <c r="X64" i="10"/>
  <c r="P60" i="2" l="1"/>
  <c r="O60" i="2"/>
  <c r="B63" i="8"/>
  <c r="F63" i="8"/>
  <c r="H63" i="8"/>
  <c r="D63" i="8"/>
  <c r="D65" i="10"/>
  <c r="I65" i="10"/>
  <c r="C63" i="8"/>
  <c r="G63" i="8"/>
  <c r="G65" i="10"/>
  <c r="B65" i="10"/>
  <c r="F60" i="2"/>
  <c r="C65" i="10"/>
  <c r="H65" i="10"/>
  <c r="A167" i="10"/>
  <c r="AA166" i="10" s="1"/>
  <c r="T166" i="10"/>
  <c r="AA165" i="10"/>
  <c r="J60" i="2"/>
  <c r="K60" i="2"/>
  <c r="AA59" i="2"/>
  <c r="E60" i="2"/>
  <c r="X62" i="8" l="1"/>
  <c r="A168" i="10"/>
  <c r="AA167" i="10"/>
  <c r="T167" i="10"/>
  <c r="E65" i="10"/>
  <c r="P65" i="10" s="1"/>
  <c r="I63" i="8"/>
  <c r="J63" i="8"/>
  <c r="L60" i="2"/>
  <c r="M60" i="2"/>
  <c r="N60" i="2" s="1"/>
  <c r="F65" i="10"/>
  <c r="J65" i="10"/>
  <c r="K65" i="10"/>
  <c r="O65" i="10"/>
  <c r="AB64" i="10"/>
  <c r="E63" i="8"/>
  <c r="P63" i="8" l="1"/>
  <c r="O63" i="8"/>
  <c r="N63" i="8"/>
  <c r="L63" i="8"/>
  <c r="M63" i="8" s="1"/>
  <c r="U60" i="2"/>
  <c r="W60" i="2"/>
  <c r="V60" i="2"/>
  <c r="AA168" i="10"/>
  <c r="A169" i="10"/>
  <c r="T168" i="10"/>
  <c r="Q65" i="10"/>
  <c r="R65" i="10"/>
  <c r="S65" i="10"/>
  <c r="M65" i="10"/>
  <c r="N65" i="10" s="1"/>
  <c r="R60" i="2"/>
  <c r="Q60" i="2"/>
  <c r="S60" i="2"/>
  <c r="Z60" i="2" l="1"/>
  <c r="X60" i="2"/>
  <c r="G61" i="2" s="1"/>
  <c r="Y60" i="2"/>
  <c r="C61" i="2" s="1"/>
  <c r="T63" i="8"/>
  <c r="S63" i="8"/>
  <c r="R63" i="8"/>
  <c r="U63" i="8" s="1"/>
  <c r="X65" i="10"/>
  <c r="B61" i="2"/>
  <c r="Y65" i="10"/>
  <c r="U65" i="10"/>
  <c r="W65" i="10"/>
  <c r="V65" i="10"/>
  <c r="V63" i="8"/>
  <c r="D61" i="2"/>
  <c r="I61" i="2"/>
  <c r="Z65" i="10"/>
  <c r="A170" i="10"/>
  <c r="AA169" i="10"/>
  <c r="T169" i="10"/>
  <c r="W63" i="8"/>
  <c r="H61" i="2" l="1"/>
  <c r="P61" i="2"/>
  <c r="O61" i="2"/>
  <c r="B64" i="8"/>
  <c r="F64" i="8"/>
  <c r="K61" i="2"/>
  <c r="AA60" i="2"/>
  <c r="J61" i="2"/>
  <c r="G64" i="8"/>
  <c r="C64" i="8"/>
  <c r="H66" i="10"/>
  <c r="C66" i="10"/>
  <c r="A171" i="10"/>
  <c r="AA170" i="10"/>
  <c r="T170" i="10"/>
  <c r="F61" i="2"/>
  <c r="E61" i="2"/>
  <c r="B66" i="10"/>
  <c r="G66" i="10"/>
  <c r="H64" i="8"/>
  <c r="D64" i="8"/>
  <c r="I66" i="10"/>
  <c r="D66" i="10"/>
  <c r="X63" i="8" l="1"/>
  <c r="K66" i="10"/>
  <c r="O66" i="10"/>
  <c r="AB65" i="10"/>
  <c r="J66" i="10"/>
  <c r="E66" i="10"/>
  <c r="P66" i="10" s="1"/>
  <c r="A172" i="10"/>
  <c r="T171" i="10"/>
  <c r="J64" i="8"/>
  <c r="I64" i="8"/>
  <c r="F66" i="10"/>
  <c r="L61" i="2"/>
  <c r="M61" i="2"/>
  <c r="N61" i="2" s="1"/>
  <c r="E64" i="8"/>
  <c r="P64" i="8" l="1"/>
  <c r="N64" i="8"/>
  <c r="O64" i="8"/>
  <c r="L64" i="8"/>
  <c r="M64" i="8" s="1"/>
  <c r="A173" i="10"/>
  <c r="T172" i="10"/>
  <c r="U61" i="2"/>
  <c r="V61" i="2"/>
  <c r="W61" i="2"/>
  <c r="Q61" i="2"/>
  <c r="S61" i="2"/>
  <c r="Z61" i="2" s="1"/>
  <c r="R61" i="2"/>
  <c r="Q66" i="10"/>
  <c r="S66" i="10"/>
  <c r="R66" i="10"/>
  <c r="M66" i="10"/>
  <c r="N66" i="10" s="1"/>
  <c r="AA171" i="10"/>
  <c r="U66" i="10" l="1"/>
  <c r="W66" i="10"/>
  <c r="Z66" i="10" s="1"/>
  <c r="V66" i="10"/>
  <c r="Y61" i="2"/>
  <c r="A174" i="10"/>
  <c r="T173" i="10"/>
  <c r="I62" i="2"/>
  <c r="D62" i="2"/>
  <c r="X61" i="2"/>
  <c r="W64" i="8"/>
  <c r="Y66" i="10"/>
  <c r="S64" i="8"/>
  <c r="V64" i="8" s="1"/>
  <c r="T64" i="8"/>
  <c r="R64" i="8"/>
  <c r="X66" i="10"/>
  <c r="AA172" i="10"/>
  <c r="U64" i="8"/>
  <c r="P62" i="2" l="1"/>
  <c r="O62" i="2"/>
  <c r="C65" i="8"/>
  <c r="G65" i="8"/>
  <c r="I67" i="10"/>
  <c r="D67" i="10"/>
  <c r="B67" i="10"/>
  <c r="G67" i="10"/>
  <c r="G62" i="2"/>
  <c r="B62" i="2"/>
  <c r="A175" i="10"/>
  <c r="AA174" i="10"/>
  <c r="T174" i="10"/>
  <c r="C67" i="10"/>
  <c r="H67" i="10"/>
  <c r="AA61" i="2"/>
  <c r="AA173" i="10"/>
  <c r="F65" i="8"/>
  <c r="B65" i="8"/>
  <c r="H65" i="8"/>
  <c r="D65" i="8"/>
  <c r="C62" i="2"/>
  <c r="H62" i="2"/>
  <c r="K62" i="2" l="1"/>
  <c r="M62" i="2" s="1"/>
  <c r="N62" i="2" s="1"/>
  <c r="L62" i="2"/>
  <c r="J65" i="8"/>
  <c r="I65" i="8"/>
  <c r="F67" i="10"/>
  <c r="E62" i="2"/>
  <c r="O67" i="10"/>
  <c r="AB66" i="10"/>
  <c r="J62" i="2"/>
  <c r="J67" i="10"/>
  <c r="K67" i="10" s="1"/>
  <c r="F62" i="2"/>
  <c r="E65" i="8"/>
  <c r="A176" i="10"/>
  <c r="AA175" i="10" s="1"/>
  <c r="T175" i="10"/>
  <c r="E67" i="10"/>
  <c r="P67" i="10" s="1"/>
  <c r="X64" i="8"/>
  <c r="Q67" i="10" l="1"/>
  <c r="S67" i="10"/>
  <c r="R67" i="10"/>
  <c r="M67" i="10"/>
  <c r="N67" i="10" s="1"/>
  <c r="V62" i="2"/>
  <c r="U62" i="2"/>
  <c r="W62" i="2"/>
  <c r="A177" i="10"/>
  <c r="AA176" i="10"/>
  <c r="T176" i="10"/>
  <c r="N65" i="8"/>
  <c r="P65" i="8"/>
  <c r="L65" i="8"/>
  <c r="M65" i="8" s="1"/>
  <c r="O65" i="8"/>
  <c r="S62" i="2"/>
  <c r="Q62" i="2"/>
  <c r="R62" i="2"/>
  <c r="Y62" i="2" s="1"/>
  <c r="Z62" i="2" l="1"/>
  <c r="Z67" i="10"/>
  <c r="H63" i="2"/>
  <c r="C63" i="2"/>
  <c r="X62" i="2"/>
  <c r="A178" i="10"/>
  <c r="AA177" i="10"/>
  <c r="T177" i="10"/>
  <c r="V67" i="10"/>
  <c r="W67" i="10"/>
  <c r="U67" i="10"/>
  <c r="X67" i="10" s="1"/>
  <c r="R65" i="8"/>
  <c r="U65" i="8" s="1"/>
  <c r="T65" i="8"/>
  <c r="W65" i="8" s="1"/>
  <c r="S65" i="8"/>
  <c r="V65" i="8" s="1"/>
  <c r="D63" i="2"/>
  <c r="I63" i="2"/>
  <c r="Y67" i="10"/>
  <c r="P63" i="2" l="1"/>
  <c r="O63" i="2"/>
  <c r="C66" i="8"/>
  <c r="G66" i="8"/>
  <c r="H66" i="8"/>
  <c r="D66" i="8"/>
  <c r="G68" i="10"/>
  <c r="B68" i="10"/>
  <c r="B66" i="8"/>
  <c r="F66" i="8"/>
  <c r="B63" i="2"/>
  <c r="F63" i="2" s="1"/>
  <c r="G63" i="2"/>
  <c r="K63" i="2" s="1"/>
  <c r="C68" i="10"/>
  <c r="H68" i="10"/>
  <c r="A179" i="10"/>
  <c r="AA178" i="10"/>
  <c r="T178" i="10"/>
  <c r="D68" i="10"/>
  <c r="I68" i="10"/>
  <c r="AA62" i="2"/>
  <c r="O68" i="10" l="1"/>
  <c r="AB67" i="10"/>
  <c r="J63" i="2"/>
  <c r="J66" i="8"/>
  <c r="I66" i="8"/>
  <c r="L63" i="2"/>
  <c r="M63" i="2"/>
  <c r="N63" i="2" s="1"/>
  <c r="F68" i="10"/>
  <c r="E66" i="8"/>
  <c r="E68" i="10"/>
  <c r="P68" i="10" s="1"/>
  <c r="A180" i="10"/>
  <c r="T179" i="10"/>
  <c r="E63" i="2"/>
  <c r="J68" i="10"/>
  <c r="K68" i="10" s="1"/>
  <c r="X65" i="8"/>
  <c r="S68" i="10" l="1"/>
  <c r="R68" i="10"/>
  <c r="Q68" i="10"/>
  <c r="M68" i="10"/>
  <c r="N68" i="10" s="1"/>
  <c r="U63" i="2"/>
  <c r="V63" i="2"/>
  <c r="W63" i="2"/>
  <c r="A181" i="10"/>
  <c r="T180" i="10"/>
  <c r="R63" i="2"/>
  <c r="Y63" i="2" s="1"/>
  <c r="Q63" i="2"/>
  <c r="X63" i="2" s="1"/>
  <c r="S63" i="2"/>
  <c r="N66" i="8"/>
  <c r="O66" i="8"/>
  <c r="P66" i="8"/>
  <c r="L66" i="8"/>
  <c r="M66" i="8" s="1"/>
  <c r="AA179" i="10"/>
  <c r="AA181" i="10" l="1"/>
  <c r="A182" i="10"/>
  <c r="T181" i="10"/>
  <c r="C64" i="2"/>
  <c r="H64" i="2"/>
  <c r="X68" i="10"/>
  <c r="B64" i="2"/>
  <c r="G64" i="2"/>
  <c r="Y68" i="10"/>
  <c r="W68" i="10"/>
  <c r="U68" i="10"/>
  <c r="V68" i="10"/>
  <c r="T66" i="8"/>
  <c r="W66" i="8" s="1"/>
  <c r="S66" i="8"/>
  <c r="V66" i="8" s="1"/>
  <c r="R66" i="8"/>
  <c r="U66" i="8" s="1"/>
  <c r="Z63" i="2"/>
  <c r="AA180" i="10"/>
  <c r="Z68" i="10"/>
  <c r="G67" i="8" l="1"/>
  <c r="C67" i="8"/>
  <c r="F67" i="8"/>
  <c r="B67" i="8"/>
  <c r="D67" i="8"/>
  <c r="H67" i="8"/>
  <c r="I64" i="2"/>
  <c r="J64" i="2" s="1"/>
  <c r="D64" i="2"/>
  <c r="A183" i="10"/>
  <c r="AA182" i="10" s="1"/>
  <c r="T182" i="10"/>
  <c r="G69" i="10"/>
  <c r="B69" i="10"/>
  <c r="F64" i="2"/>
  <c r="H69" i="10"/>
  <c r="C69" i="10"/>
  <c r="D69" i="10"/>
  <c r="I69" i="10"/>
  <c r="E64" i="2"/>
  <c r="P64" i="2" l="1"/>
  <c r="O64" i="2"/>
  <c r="E67" i="8"/>
  <c r="J67" i="8"/>
  <c r="I67" i="8"/>
  <c r="K64" i="2"/>
  <c r="AA63" i="2"/>
  <c r="E69" i="10"/>
  <c r="P69" i="10" s="1"/>
  <c r="A184" i="10"/>
  <c r="AA183" i="10"/>
  <c r="T183" i="10"/>
  <c r="X66" i="8"/>
  <c r="F69" i="10"/>
  <c r="O69" i="10"/>
  <c r="AB68" i="10"/>
  <c r="J69" i="10"/>
  <c r="K69" i="10" s="1"/>
  <c r="Q69" i="10" l="1"/>
  <c r="R69" i="10"/>
  <c r="S69" i="10"/>
  <c r="M69" i="10"/>
  <c r="N69" i="10" s="1"/>
  <c r="A185" i="10"/>
  <c r="T184" i="10"/>
  <c r="L64" i="2"/>
  <c r="M64" i="2"/>
  <c r="N64" i="2" s="1"/>
  <c r="P67" i="8"/>
  <c r="O67" i="8"/>
  <c r="N67" i="8"/>
  <c r="L67" i="8"/>
  <c r="M67" i="8" s="1"/>
  <c r="W69" i="10" l="1"/>
  <c r="U69" i="10"/>
  <c r="V69" i="10"/>
  <c r="Z69" i="10"/>
  <c r="S64" i="2"/>
  <c r="R64" i="2"/>
  <c r="Q64" i="2"/>
  <c r="A186" i="10"/>
  <c r="T185" i="10"/>
  <c r="Y69" i="10"/>
  <c r="T67" i="8"/>
  <c r="W67" i="8" s="1"/>
  <c r="S67" i="8"/>
  <c r="V67" i="8" s="1"/>
  <c r="R67" i="8"/>
  <c r="U67" i="8" s="1"/>
  <c r="W64" i="2"/>
  <c r="V64" i="2"/>
  <c r="U64" i="2"/>
  <c r="AA184" i="10"/>
  <c r="X69" i="10"/>
  <c r="H68" i="8" l="1"/>
  <c r="D68" i="8"/>
  <c r="C68" i="8"/>
  <c r="G68" i="8"/>
  <c r="B68" i="8"/>
  <c r="F68" i="8"/>
  <c r="A187" i="10"/>
  <c r="AA186" i="10" s="1"/>
  <c r="T186" i="10"/>
  <c r="I70" i="10"/>
  <c r="D70" i="10"/>
  <c r="AA185" i="10"/>
  <c r="Y64" i="2"/>
  <c r="X64" i="2"/>
  <c r="B70" i="10"/>
  <c r="G70" i="10"/>
  <c r="H70" i="10"/>
  <c r="C70" i="10"/>
  <c r="Z64" i="2"/>
  <c r="G65" i="2" l="1"/>
  <c r="B65" i="2"/>
  <c r="I68" i="8"/>
  <c r="J68" i="8"/>
  <c r="J70" i="10"/>
  <c r="D65" i="2"/>
  <c r="I65" i="2"/>
  <c r="E70" i="10"/>
  <c r="P70" i="10" s="1"/>
  <c r="O70" i="10"/>
  <c r="K70" i="10"/>
  <c r="AB69" i="10"/>
  <c r="A188" i="10"/>
  <c r="AA187" i="10"/>
  <c r="T187" i="10"/>
  <c r="X67" i="8"/>
  <c r="F70" i="10"/>
  <c r="H65" i="2"/>
  <c r="C65" i="2"/>
  <c r="E68" i="8"/>
  <c r="O65" i="2" l="1"/>
  <c r="P65" i="2"/>
  <c r="R70" i="10"/>
  <c r="S70" i="10"/>
  <c r="Q70" i="10"/>
  <c r="M70" i="10"/>
  <c r="N70" i="10" s="1"/>
  <c r="F65" i="2"/>
  <c r="A189" i="10"/>
  <c r="T188" i="10"/>
  <c r="E65" i="2"/>
  <c r="K65" i="2"/>
  <c r="AA64" i="2"/>
  <c r="N68" i="8"/>
  <c r="L68" i="8"/>
  <c r="M68" i="8" s="1"/>
  <c r="O68" i="8"/>
  <c r="P68" i="8"/>
  <c r="J65" i="2"/>
  <c r="S68" i="8" l="1"/>
  <c r="T68" i="8"/>
  <c r="R68" i="8"/>
  <c r="U68" i="8" s="1"/>
  <c r="A190" i="10"/>
  <c r="AA189" i="10"/>
  <c r="T189" i="10"/>
  <c r="AA188" i="10"/>
  <c r="V70" i="10"/>
  <c r="Y70" i="10" s="1"/>
  <c r="U70" i="10"/>
  <c r="X70" i="10" s="1"/>
  <c r="W70" i="10"/>
  <c r="Z70" i="10" s="1"/>
  <c r="W68" i="8"/>
  <c r="L65" i="2"/>
  <c r="M65" i="2"/>
  <c r="N65" i="2" s="1"/>
  <c r="V68" i="8"/>
  <c r="H71" i="10" l="1"/>
  <c r="C71" i="10"/>
  <c r="B69" i="8"/>
  <c r="F69" i="8"/>
  <c r="D71" i="10"/>
  <c r="I71" i="10"/>
  <c r="G71" i="10"/>
  <c r="B71" i="10"/>
  <c r="A191" i="10"/>
  <c r="AA190" i="10" s="1"/>
  <c r="T190" i="10"/>
  <c r="U65" i="2"/>
  <c r="W65" i="2"/>
  <c r="V65" i="2"/>
  <c r="Q65" i="2"/>
  <c r="R65" i="2"/>
  <c r="S65" i="2"/>
  <c r="C69" i="8"/>
  <c r="G69" i="8"/>
  <c r="H69" i="8"/>
  <c r="D69" i="8"/>
  <c r="Z65" i="2" l="1"/>
  <c r="X65" i="2"/>
  <c r="B66" i="2" s="1"/>
  <c r="Y65" i="2"/>
  <c r="H66" i="2" s="1"/>
  <c r="E71" i="10"/>
  <c r="P71" i="10" s="1"/>
  <c r="J69" i="8"/>
  <c r="I69" i="8"/>
  <c r="J71" i="10"/>
  <c r="K71" i="10" s="1"/>
  <c r="E69" i="8"/>
  <c r="X68" i="8"/>
  <c r="F71" i="10"/>
  <c r="D66" i="2"/>
  <c r="I66" i="2"/>
  <c r="AA191" i="10"/>
  <c r="A192" i="10"/>
  <c r="T191" i="10"/>
  <c r="O71" i="10"/>
  <c r="AB70" i="10"/>
  <c r="C66" i="2" l="1"/>
  <c r="P66" i="2"/>
  <c r="O66" i="2"/>
  <c r="G66" i="2"/>
  <c r="K66" i="2" s="1"/>
  <c r="R71" i="10"/>
  <c r="Q71" i="10"/>
  <c r="S71" i="10"/>
  <c r="M71" i="10"/>
  <c r="N71" i="10" s="1"/>
  <c r="AA65" i="2"/>
  <c r="A193" i="10"/>
  <c r="T192" i="10"/>
  <c r="O69" i="8"/>
  <c r="P69" i="8"/>
  <c r="L69" i="8"/>
  <c r="M69" i="8" s="1"/>
  <c r="N69" i="8"/>
  <c r="F66" i="2"/>
  <c r="E66" i="2"/>
  <c r="J66" i="2" l="1"/>
  <c r="A194" i="10"/>
  <c r="T193" i="10"/>
  <c r="W71" i="10"/>
  <c r="Z71" i="10" s="1"/>
  <c r="V71" i="10"/>
  <c r="U71" i="10"/>
  <c r="X71" i="10" s="1"/>
  <c r="L66" i="2"/>
  <c r="M66" i="2"/>
  <c r="N66" i="2" s="1"/>
  <c r="S69" i="8"/>
  <c r="V69" i="8" s="1"/>
  <c r="T69" i="8"/>
  <c r="W69" i="8" s="1"/>
  <c r="R69" i="8"/>
  <c r="U69" i="8" s="1"/>
  <c r="AA192" i="10"/>
  <c r="Y71" i="10"/>
  <c r="C70" i="8" l="1"/>
  <c r="G70" i="8"/>
  <c r="B70" i="8"/>
  <c r="F70" i="8"/>
  <c r="D72" i="10"/>
  <c r="I72" i="10"/>
  <c r="D70" i="8"/>
  <c r="H70" i="8"/>
  <c r="G72" i="10"/>
  <c r="B72" i="10"/>
  <c r="A195" i="10"/>
  <c r="AA194" i="10"/>
  <c r="T194" i="10"/>
  <c r="H72" i="10"/>
  <c r="C72" i="10"/>
  <c r="S66" i="2"/>
  <c r="Q66" i="2"/>
  <c r="R66" i="2"/>
  <c r="AA193" i="10"/>
  <c r="W66" i="2"/>
  <c r="U66" i="2"/>
  <c r="V66" i="2"/>
  <c r="J70" i="8" l="1"/>
  <c r="I70" i="8"/>
  <c r="F72" i="10"/>
  <c r="A196" i="10"/>
  <c r="AA195" i="10" s="1"/>
  <c r="T195" i="10"/>
  <c r="E70" i="8"/>
  <c r="Y66" i="2"/>
  <c r="E72" i="10"/>
  <c r="P72" i="10" s="1"/>
  <c r="Z66" i="2"/>
  <c r="X66" i="2"/>
  <c r="J72" i="10"/>
  <c r="O72" i="10"/>
  <c r="K72" i="10"/>
  <c r="AB71" i="10"/>
  <c r="X69" i="8"/>
  <c r="B67" i="2" l="1"/>
  <c r="G67" i="2"/>
  <c r="I67" i="2"/>
  <c r="D67" i="2"/>
  <c r="R72" i="10"/>
  <c r="Q72" i="10"/>
  <c r="S72" i="10"/>
  <c r="M72" i="10"/>
  <c r="N72" i="10" s="1"/>
  <c r="AA196" i="10"/>
  <c r="A197" i="10"/>
  <c r="T196" i="10"/>
  <c r="H67" i="2"/>
  <c r="C67" i="2"/>
  <c r="O70" i="8"/>
  <c r="N70" i="8"/>
  <c r="L70" i="8"/>
  <c r="M70" i="8" s="1"/>
  <c r="P70" i="8"/>
  <c r="O67" i="2" l="1"/>
  <c r="P67" i="2"/>
  <c r="K67" i="2"/>
  <c r="AA66" i="2"/>
  <c r="S70" i="8"/>
  <c r="R70" i="8"/>
  <c r="T70" i="8"/>
  <c r="W72" i="10"/>
  <c r="Z72" i="10" s="1"/>
  <c r="V72" i="10"/>
  <c r="U72" i="10"/>
  <c r="U70" i="8"/>
  <c r="V70" i="8"/>
  <c r="AA197" i="10"/>
  <c r="A198" i="10"/>
  <c r="T197" i="10"/>
  <c r="X72" i="10"/>
  <c r="J67" i="2"/>
  <c r="W70" i="8"/>
  <c r="F67" i="2"/>
  <c r="Y72" i="10"/>
  <c r="E67" i="2"/>
  <c r="I73" i="10" l="1"/>
  <c r="D73" i="10"/>
  <c r="G73" i="10"/>
  <c r="B73" i="10"/>
  <c r="L67" i="2"/>
  <c r="M67" i="2"/>
  <c r="N67" i="2" s="1"/>
  <c r="D71" i="8"/>
  <c r="H71" i="8"/>
  <c r="F71" i="8"/>
  <c r="B71" i="8"/>
  <c r="H73" i="10"/>
  <c r="C73" i="10"/>
  <c r="A199" i="10"/>
  <c r="T198" i="10"/>
  <c r="G71" i="8"/>
  <c r="C71" i="8"/>
  <c r="J73" i="10" l="1"/>
  <c r="F73" i="10"/>
  <c r="A200" i="10"/>
  <c r="AA199" i="10"/>
  <c r="T199" i="10"/>
  <c r="E71" i="8"/>
  <c r="W67" i="2"/>
  <c r="V67" i="2"/>
  <c r="U67" i="2"/>
  <c r="O73" i="10"/>
  <c r="K73" i="10"/>
  <c r="AB72" i="10"/>
  <c r="E73" i="10"/>
  <c r="P73" i="10" s="1"/>
  <c r="X70" i="8"/>
  <c r="AA198" i="10"/>
  <c r="J71" i="8"/>
  <c r="I71" i="8"/>
  <c r="R67" i="2"/>
  <c r="S67" i="2"/>
  <c r="Q67" i="2"/>
  <c r="Y67" i="2" l="1"/>
  <c r="Z67" i="2"/>
  <c r="O71" i="8"/>
  <c r="L71" i="8"/>
  <c r="M71" i="8" s="1"/>
  <c r="P71" i="8"/>
  <c r="N71" i="8"/>
  <c r="I68" i="2"/>
  <c r="D68" i="2"/>
  <c r="R73" i="10"/>
  <c r="S73" i="10"/>
  <c r="Q73" i="10"/>
  <c r="M73" i="10"/>
  <c r="N73" i="10" s="1"/>
  <c r="H68" i="2"/>
  <c r="C68" i="2"/>
  <c r="X67" i="2"/>
  <c r="A201" i="10"/>
  <c r="AA200" i="10"/>
  <c r="T200" i="10"/>
  <c r="P68" i="2" l="1"/>
  <c r="O68" i="2"/>
  <c r="W73" i="10"/>
  <c r="Z73" i="10" s="1"/>
  <c r="V73" i="10"/>
  <c r="Y73" i="10" s="1"/>
  <c r="U73" i="10"/>
  <c r="AA67" i="2"/>
  <c r="R71" i="8"/>
  <c r="U71" i="8" s="1"/>
  <c r="T71" i="8"/>
  <c r="W71" i="8" s="1"/>
  <c r="S71" i="8"/>
  <c r="V71" i="8" s="1"/>
  <c r="A202" i="10"/>
  <c r="T201" i="10"/>
  <c r="G68" i="2"/>
  <c r="K68" i="2" s="1"/>
  <c r="B68" i="2"/>
  <c r="X73" i="10"/>
  <c r="H72" i="8" l="1"/>
  <c r="D72" i="8"/>
  <c r="H74" i="10"/>
  <c r="C74" i="10"/>
  <c r="B72" i="8"/>
  <c r="F72" i="8"/>
  <c r="G72" i="8"/>
  <c r="C72" i="8"/>
  <c r="I74" i="10"/>
  <c r="D74" i="10"/>
  <c r="A203" i="10"/>
  <c r="AA202" i="10"/>
  <c r="T202" i="10"/>
  <c r="E68" i="2"/>
  <c r="J68" i="2"/>
  <c r="G74" i="10"/>
  <c r="B74" i="10"/>
  <c r="L68" i="2"/>
  <c r="M68" i="2"/>
  <c r="N68" i="2" s="1"/>
  <c r="AA201" i="10"/>
  <c r="F68" i="2"/>
  <c r="Q68" i="2" l="1"/>
  <c r="R68" i="2"/>
  <c r="S68" i="2"/>
  <c r="X71" i="8"/>
  <c r="E74" i="10"/>
  <c r="P74" i="10" s="1"/>
  <c r="A204" i="10"/>
  <c r="AA203" i="10"/>
  <c r="T203" i="10"/>
  <c r="F74" i="10"/>
  <c r="J74" i="10"/>
  <c r="K74" i="10"/>
  <c r="O74" i="10"/>
  <c r="AB73" i="10"/>
  <c r="I72" i="8"/>
  <c r="J72" i="8"/>
  <c r="W68" i="2"/>
  <c r="U68" i="2"/>
  <c r="V68" i="2"/>
  <c r="E72" i="8"/>
  <c r="Z68" i="2" l="1"/>
  <c r="R74" i="10"/>
  <c r="S74" i="10"/>
  <c r="Q74" i="10"/>
  <c r="M74" i="10"/>
  <c r="N74" i="10" s="1"/>
  <c r="Y68" i="2"/>
  <c r="P72" i="8"/>
  <c r="L72" i="8"/>
  <c r="M72" i="8" s="1"/>
  <c r="N72" i="8"/>
  <c r="O72" i="8"/>
  <c r="A205" i="10"/>
  <c r="T204" i="10"/>
  <c r="X68" i="2"/>
  <c r="T72" i="8" l="1"/>
  <c r="R72" i="8"/>
  <c r="U72" i="8" s="1"/>
  <c r="S72" i="8"/>
  <c r="V72" i="8" s="1"/>
  <c r="G69" i="2"/>
  <c r="B69" i="2"/>
  <c r="A206" i="10"/>
  <c r="AA205" i="10" s="1"/>
  <c r="T205" i="10"/>
  <c r="AA204" i="10"/>
  <c r="W72" i="8"/>
  <c r="C69" i="2"/>
  <c r="H69" i="2"/>
  <c r="V74" i="10"/>
  <c r="Y74" i="10" s="1"/>
  <c r="W74" i="10"/>
  <c r="Z74" i="10" s="1"/>
  <c r="U74" i="10"/>
  <c r="X74" i="10" s="1"/>
  <c r="D69" i="2"/>
  <c r="I69" i="2"/>
  <c r="P69" i="2" l="1"/>
  <c r="O69" i="2"/>
  <c r="H75" i="10"/>
  <c r="C75" i="10"/>
  <c r="G75" i="10"/>
  <c r="B75" i="10"/>
  <c r="C73" i="8"/>
  <c r="G73" i="8"/>
  <c r="F73" i="8"/>
  <c r="B73" i="8"/>
  <c r="I75" i="10"/>
  <c r="D75" i="10"/>
  <c r="F69" i="2"/>
  <c r="E69" i="2"/>
  <c r="H73" i="8"/>
  <c r="D73" i="8"/>
  <c r="A207" i="10"/>
  <c r="AA206" i="10"/>
  <c r="T206" i="10"/>
  <c r="K69" i="2"/>
  <c r="AA68" i="2"/>
  <c r="J69" i="2"/>
  <c r="E73" i="8" l="1"/>
  <c r="E75" i="10"/>
  <c r="P75" i="10" s="1"/>
  <c r="L69" i="2"/>
  <c r="M69" i="2"/>
  <c r="N69" i="2" s="1"/>
  <c r="A208" i="10"/>
  <c r="AA207" i="10" s="1"/>
  <c r="T207" i="10"/>
  <c r="J73" i="8"/>
  <c r="I73" i="8"/>
  <c r="J75" i="10"/>
  <c r="O75" i="10"/>
  <c r="K75" i="10"/>
  <c r="AB74" i="10"/>
  <c r="F75" i="10"/>
  <c r="X72" i="8"/>
  <c r="P73" i="8" l="1"/>
  <c r="N73" i="8"/>
  <c r="O73" i="8"/>
  <c r="L73" i="8"/>
  <c r="M73" i="8" s="1"/>
  <c r="A209" i="10"/>
  <c r="T208" i="10"/>
  <c r="V69" i="2"/>
  <c r="U69" i="2"/>
  <c r="W69" i="2"/>
  <c r="R75" i="10"/>
  <c r="Q75" i="10"/>
  <c r="S75" i="10"/>
  <c r="M75" i="10"/>
  <c r="N75" i="10" s="1"/>
  <c r="R69" i="2"/>
  <c r="S69" i="2"/>
  <c r="Q69" i="2"/>
  <c r="Y69" i="2" l="1"/>
  <c r="X69" i="2"/>
  <c r="Z69" i="2"/>
  <c r="S73" i="8"/>
  <c r="R73" i="8"/>
  <c r="U73" i="8" s="1"/>
  <c r="T73" i="8"/>
  <c r="I70" i="2"/>
  <c r="D70" i="2"/>
  <c r="C70" i="2"/>
  <c r="H70" i="2"/>
  <c r="V73" i="8"/>
  <c r="V75" i="10"/>
  <c r="Y75" i="10" s="1"/>
  <c r="W75" i="10"/>
  <c r="U75" i="10"/>
  <c r="X75" i="10" s="1"/>
  <c r="A210" i="10"/>
  <c r="T209" i="10"/>
  <c r="B70" i="2"/>
  <c r="G70" i="2"/>
  <c r="Z75" i="10"/>
  <c r="AA208" i="10"/>
  <c r="W73" i="8"/>
  <c r="P70" i="2" l="1"/>
  <c r="O70" i="2"/>
  <c r="B74" i="8"/>
  <c r="F74" i="8"/>
  <c r="G76" i="10"/>
  <c r="B76" i="10"/>
  <c r="H76" i="10"/>
  <c r="C76" i="10"/>
  <c r="I76" i="10"/>
  <c r="D76" i="10"/>
  <c r="A211" i="10"/>
  <c r="AA210" i="10"/>
  <c r="T210" i="10"/>
  <c r="D74" i="8"/>
  <c r="H74" i="8"/>
  <c r="E70" i="2"/>
  <c r="AA209" i="10"/>
  <c r="G74" i="8"/>
  <c r="C74" i="8"/>
  <c r="K70" i="2"/>
  <c r="AA69" i="2"/>
  <c r="J70" i="2"/>
  <c r="F70" i="2"/>
  <c r="O76" i="10" l="1"/>
  <c r="K76" i="10"/>
  <c r="AB75" i="10"/>
  <c r="L70" i="2"/>
  <c r="M70" i="2"/>
  <c r="N70" i="2" s="1"/>
  <c r="J76" i="10"/>
  <c r="E76" i="10"/>
  <c r="P76" i="10" s="1"/>
  <c r="X73" i="8"/>
  <c r="A212" i="10"/>
  <c r="AA211" i="10"/>
  <c r="T211" i="10"/>
  <c r="F76" i="10"/>
  <c r="I74" i="8"/>
  <c r="J74" i="8"/>
  <c r="E74" i="8"/>
  <c r="V70" i="2" l="1"/>
  <c r="U70" i="2"/>
  <c r="W70" i="2"/>
  <c r="A213" i="10"/>
  <c r="T212" i="10"/>
  <c r="S70" i="2"/>
  <c r="Q70" i="2"/>
  <c r="R70" i="2"/>
  <c r="R76" i="10"/>
  <c r="Q76" i="10"/>
  <c r="S76" i="10"/>
  <c r="M76" i="10"/>
  <c r="N76" i="10" s="1"/>
  <c r="O74" i="8"/>
  <c r="P74" i="8"/>
  <c r="N74" i="8"/>
  <c r="L74" i="8"/>
  <c r="M74" i="8" s="1"/>
  <c r="Y70" i="2" l="1"/>
  <c r="C71" i="2" s="1"/>
  <c r="X70" i="2"/>
  <c r="B71" i="2" s="1"/>
  <c r="Z70" i="2"/>
  <c r="I71" i="2" s="1"/>
  <c r="G71" i="2"/>
  <c r="U74" i="8"/>
  <c r="AA213" i="10"/>
  <c r="A214" i="10"/>
  <c r="T213" i="10"/>
  <c r="S74" i="8"/>
  <c r="V74" i="8" s="1"/>
  <c r="R74" i="8"/>
  <c r="T74" i="8"/>
  <c r="W74" i="8" s="1"/>
  <c r="U76" i="10"/>
  <c r="X76" i="10" s="1"/>
  <c r="V76" i="10"/>
  <c r="Y76" i="10" s="1"/>
  <c r="W76" i="10"/>
  <c r="Z76" i="10" s="1"/>
  <c r="H71" i="2"/>
  <c r="AA212" i="10"/>
  <c r="D71" i="2" l="1"/>
  <c r="H75" i="8"/>
  <c r="D75" i="8"/>
  <c r="D77" i="10"/>
  <c r="I77" i="10"/>
  <c r="G77" i="10"/>
  <c r="B77" i="10"/>
  <c r="C77" i="10"/>
  <c r="H77" i="10"/>
  <c r="C75" i="8"/>
  <c r="G75" i="8"/>
  <c r="K71" i="2"/>
  <c r="AA70" i="2"/>
  <c r="B75" i="8"/>
  <c r="F75" i="8"/>
  <c r="E71" i="2"/>
  <c r="F71" i="2"/>
  <c r="A215" i="10"/>
  <c r="AA214" i="10"/>
  <c r="T214" i="10"/>
  <c r="J71" i="2"/>
  <c r="P71" i="2" l="1"/>
  <c r="O71" i="2"/>
  <c r="A216" i="10"/>
  <c r="T215" i="10"/>
  <c r="F77" i="10"/>
  <c r="O77" i="10"/>
  <c r="K77" i="10"/>
  <c r="AB76" i="10"/>
  <c r="J75" i="8"/>
  <c r="I75" i="8"/>
  <c r="E77" i="10"/>
  <c r="P77" i="10" s="1"/>
  <c r="E75" i="8"/>
  <c r="L71" i="2"/>
  <c r="M71" i="2"/>
  <c r="N71" i="2" s="1"/>
  <c r="X74" i="8"/>
  <c r="J77" i="10"/>
  <c r="A217" i="10" l="1"/>
  <c r="AA216" i="10" s="1"/>
  <c r="T216" i="10"/>
  <c r="S71" i="2"/>
  <c r="Q71" i="2"/>
  <c r="R71" i="2"/>
  <c r="AA215" i="10"/>
  <c r="U71" i="2"/>
  <c r="W71" i="2"/>
  <c r="V71" i="2"/>
  <c r="N75" i="8"/>
  <c r="L75" i="8"/>
  <c r="M75" i="8" s="1"/>
  <c r="O75" i="8"/>
  <c r="P75" i="8"/>
  <c r="R77" i="10"/>
  <c r="S77" i="10"/>
  <c r="Q77" i="10"/>
  <c r="M77" i="10"/>
  <c r="N77" i="10" s="1"/>
  <c r="Z71" i="2" l="1"/>
  <c r="I72" i="2" s="1"/>
  <c r="D72" i="2"/>
  <c r="W77" i="10"/>
  <c r="Z77" i="10" s="1"/>
  <c r="V77" i="10"/>
  <c r="Y77" i="10" s="1"/>
  <c r="U77" i="10"/>
  <c r="X77" i="10" s="1"/>
  <c r="Y71" i="2"/>
  <c r="T75" i="8"/>
  <c r="W75" i="8" s="1"/>
  <c r="S75" i="8"/>
  <c r="V75" i="8" s="1"/>
  <c r="R75" i="8"/>
  <c r="U75" i="8" s="1"/>
  <c r="X71" i="2"/>
  <c r="AA217" i="10"/>
  <c r="A218" i="10"/>
  <c r="T217" i="10"/>
  <c r="P72" i="2" l="1"/>
  <c r="O72" i="2"/>
  <c r="C78" i="10"/>
  <c r="H78" i="10"/>
  <c r="G76" i="8"/>
  <c r="C76" i="8"/>
  <c r="I78" i="10"/>
  <c r="D78" i="10"/>
  <c r="D76" i="8"/>
  <c r="H76" i="8"/>
  <c r="F76" i="8"/>
  <c r="B76" i="8"/>
  <c r="B78" i="10"/>
  <c r="G78" i="10"/>
  <c r="B72" i="2"/>
  <c r="G72" i="2"/>
  <c r="A219" i="10"/>
  <c r="T218" i="10"/>
  <c r="C72" i="2"/>
  <c r="H72" i="2"/>
  <c r="K72" i="2" s="1"/>
  <c r="AA71" i="2"/>
  <c r="L72" i="2" l="1"/>
  <c r="M72" i="2"/>
  <c r="N72" i="2" s="1"/>
  <c r="J78" i="10"/>
  <c r="F72" i="2"/>
  <c r="E78" i="10"/>
  <c r="P78" i="10" s="1"/>
  <c r="A220" i="10"/>
  <c r="AA219" i="10"/>
  <c r="T219" i="10"/>
  <c r="J72" i="2"/>
  <c r="E76" i="8"/>
  <c r="K78" i="10"/>
  <c r="O78" i="10"/>
  <c r="AB77" i="10"/>
  <c r="X75" i="8"/>
  <c r="AA218" i="10"/>
  <c r="E72" i="2"/>
  <c r="J76" i="8"/>
  <c r="I76" i="8"/>
  <c r="F78" i="10"/>
  <c r="P76" i="8" l="1"/>
  <c r="O76" i="8"/>
  <c r="N76" i="8"/>
  <c r="L76" i="8"/>
  <c r="M76" i="8" s="1"/>
  <c r="R78" i="10"/>
  <c r="S78" i="10"/>
  <c r="Q78" i="10"/>
  <c r="M78" i="10"/>
  <c r="N78" i="10" s="1"/>
  <c r="A221" i="10"/>
  <c r="AA220" i="10"/>
  <c r="T220" i="10"/>
  <c r="V72" i="2"/>
  <c r="W72" i="2"/>
  <c r="U72" i="2"/>
  <c r="Q72" i="2"/>
  <c r="R72" i="2"/>
  <c r="S72" i="2"/>
  <c r="Y72" i="2" l="1"/>
  <c r="Z72" i="2"/>
  <c r="I73" i="2" s="1"/>
  <c r="X72" i="2"/>
  <c r="G73" i="2" s="1"/>
  <c r="S76" i="8"/>
  <c r="T76" i="8"/>
  <c r="R76" i="8"/>
  <c r="U76" i="8"/>
  <c r="C73" i="2"/>
  <c r="H73" i="2"/>
  <c r="U78" i="10"/>
  <c r="X78" i="10" s="1"/>
  <c r="W78" i="10"/>
  <c r="V78" i="10"/>
  <c r="Z78" i="10"/>
  <c r="V76" i="8"/>
  <c r="D73" i="2"/>
  <c r="A222" i="10"/>
  <c r="AA221" i="10" s="1"/>
  <c r="T221" i="10"/>
  <c r="Y78" i="10"/>
  <c r="W76" i="8"/>
  <c r="B73" i="2" l="1"/>
  <c r="P73" i="2"/>
  <c r="O73" i="2"/>
  <c r="B79" i="10"/>
  <c r="G79" i="10"/>
  <c r="K73" i="2"/>
  <c r="AA72" i="2"/>
  <c r="E73" i="2"/>
  <c r="C79" i="10"/>
  <c r="H79" i="10"/>
  <c r="J73" i="2"/>
  <c r="G77" i="8"/>
  <c r="C77" i="8"/>
  <c r="F73" i="2"/>
  <c r="D77" i="8"/>
  <c r="H77" i="8"/>
  <c r="A223" i="10"/>
  <c r="AA222" i="10"/>
  <c r="T222" i="10"/>
  <c r="D79" i="10"/>
  <c r="I79" i="10"/>
  <c r="F77" i="8"/>
  <c r="B77" i="8"/>
  <c r="I77" i="8" l="1"/>
  <c r="J77" i="8"/>
  <c r="F79" i="10"/>
  <c r="E77" i="8"/>
  <c r="X76" i="8"/>
  <c r="A224" i="10"/>
  <c r="AA223" i="10"/>
  <c r="T223" i="10"/>
  <c r="J79" i="10"/>
  <c r="K79" i="10"/>
  <c r="O79" i="10"/>
  <c r="AB78" i="10"/>
  <c r="L73" i="2"/>
  <c r="M73" i="2"/>
  <c r="N73" i="2" s="1"/>
  <c r="E79" i="10"/>
  <c r="P79" i="10" s="1"/>
  <c r="W73" i="2" l="1"/>
  <c r="U73" i="2"/>
  <c r="V73" i="2"/>
  <c r="O77" i="8"/>
  <c r="P77" i="8"/>
  <c r="N77" i="8"/>
  <c r="L77" i="8"/>
  <c r="M77" i="8" s="1"/>
  <c r="Q79" i="10"/>
  <c r="R79" i="10"/>
  <c r="S79" i="10"/>
  <c r="M79" i="10"/>
  <c r="N79" i="10" s="1"/>
  <c r="S73" i="2"/>
  <c r="R73" i="2"/>
  <c r="Q73" i="2"/>
  <c r="A225" i="10"/>
  <c r="T224" i="10"/>
  <c r="Y73" i="2" l="1"/>
  <c r="X73" i="2"/>
  <c r="B74" i="2" s="1"/>
  <c r="Z73" i="2"/>
  <c r="I74" i="2" s="1"/>
  <c r="A226" i="10"/>
  <c r="T225" i="10"/>
  <c r="AA224" i="10"/>
  <c r="W79" i="10"/>
  <c r="Z79" i="10" s="1"/>
  <c r="U79" i="10"/>
  <c r="X79" i="10" s="1"/>
  <c r="V79" i="10"/>
  <c r="Y79" i="10" s="1"/>
  <c r="R77" i="8"/>
  <c r="T77" i="8"/>
  <c r="W77" i="8" s="1"/>
  <c r="S77" i="8"/>
  <c r="V77" i="8" s="1"/>
  <c r="G74" i="2"/>
  <c r="U77" i="8"/>
  <c r="H74" i="2"/>
  <c r="C74" i="2"/>
  <c r="D74" i="2" l="1"/>
  <c r="C80" i="10"/>
  <c r="H80" i="10"/>
  <c r="G80" i="10"/>
  <c r="B80" i="10"/>
  <c r="C78" i="8"/>
  <c r="G78" i="8"/>
  <c r="H78" i="8"/>
  <c r="D78" i="8"/>
  <c r="I80" i="10"/>
  <c r="D80" i="10"/>
  <c r="F78" i="8"/>
  <c r="B78" i="8"/>
  <c r="F74" i="2"/>
  <c r="E74" i="2"/>
  <c r="K74" i="2"/>
  <c r="AA73" i="2"/>
  <c r="AA226" i="10"/>
  <c r="A227" i="10"/>
  <c r="T226" i="10"/>
  <c r="J74" i="2"/>
  <c r="AA225" i="10"/>
  <c r="P74" i="2" l="1"/>
  <c r="O74" i="2"/>
  <c r="J78" i="8"/>
  <c r="I78" i="8"/>
  <c r="E80" i="10"/>
  <c r="P80" i="10" s="1"/>
  <c r="L74" i="2"/>
  <c r="M74" i="2"/>
  <c r="N74" i="2" s="1"/>
  <c r="J80" i="10"/>
  <c r="O80" i="10"/>
  <c r="K80" i="10"/>
  <c r="AB79" i="10"/>
  <c r="A228" i="10"/>
  <c r="AA227" i="10"/>
  <c r="T227" i="10"/>
  <c r="E78" i="8"/>
  <c r="X77" i="8"/>
  <c r="F80" i="10"/>
  <c r="A229" i="10" l="1"/>
  <c r="T228" i="10"/>
  <c r="Q74" i="2"/>
  <c r="S74" i="2"/>
  <c r="R74" i="2"/>
  <c r="W74" i="2"/>
  <c r="U74" i="2"/>
  <c r="V74" i="2"/>
  <c r="R80" i="10"/>
  <c r="S80" i="10"/>
  <c r="Q80" i="10"/>
  <c r="M80" i="10"/>
  <c r="N80" i="10" s="1"/>
  <c r="O78" i="8"/>
  <c r="P78" i="8"/>
  <c r="L78" i="8"/>
  <c r="M78" i="8" s="1"/>
  <c r="N78" i="8"/>
  <c r="W78" i="8" l="1"/>
  <c r="R78" i="8"/>
  <c r="T78" i="8"/>
  <c r="S78" i="8"/>
  <c r="X74" i="2"/>
  <c r="V78" i="8"/>
  <c r="Y74" i="2"/>
  <c r="A230" i="10"/>
  <c r="T229" i="10"/>
  <c r="U78" i="8"/>
  <c r="V80" i="10"/>
  <c r="Y80" i="10" s="1"/>
  <c r="W80" i="10"/>
  <c r="Z80" i="10" s="1"/>
  <c r="U80" i="10"/>
  <c r="X80" i="10" s="1"/>
  <c r="Z74" i="2"/>
  <c r="AA228" i="10"/>
  <c r="D81" i="10" l="1"/>
  <c r="I81" i="10"/>
  <c r="C81" i="10"/>
  <c r="H81" i="10"/>
  <c r="B81" i="10"/>
  <c r="G81" i="10"/>
  <c r="A231" i="10"/>
  <c r="AA230" i="10" s="1"/>
  <c r="T230" i="10"/>
  <c r="G79" i="8"/>
  <c r="C79" i="8"/>
  <c r="AA229" i="10"/>
  <c r="I75" i="2"/>
  <c r="D75" i="2"/>
  <c r="B79" i="8"/>
  <c r="F79" i="8"/>
  <c r="H75" i="2"/>
  <c r="C75" i="2"/>
  <c r="G75" i="2"/>
  <c r="B75" i="2"/>
  <c r="H79" i="8"/>
  <c r="D79" i="8"/>
  <c r="O75" i="2" l="1"/>
  <c r="P75" i="2"/>
  <c r="E79" i="8"/>
  <c r="E75" i="2"/>
  <c r="J79" i="8"/>
  <c r="I79" i="8"/>
  <c r="X78" i="8"/>
  <c r="F81" i="10"/>
  <c r="F75" i="2"/>
  <c r="K75" i="2"/>
  <c r="AA74" i="2"/>
  <c r="J81" i="10"/>
  <c r="J75" i="2"/>
  <c r="A232" i="10"/>
  <c r="AA231" i="10"/>
  <c r="T231" i="10"/>
  <c r="E81" i="10"/>
  <c r="P81" i="10" s="1"/>
  <c r="K81" i="10"/>
  <c r="O81" i="10"/>
  <c r="AB80" i="10"/>
  <c r="Q81" i="10" l="1"/>
  <c r="R81" i="10"/>
  <c r="S81" i="10"/>
  <c r="M81" i="10"/>
  <c r="N81" i="10" s="1"/>
  <c r="L75" i="2"/>
  <c r="M75" i="2"/>
  <c r="N75" i="2" s="1"/>
  <c r="N79" i="8"/>
  <c r="P79" i="8"/>
  <c r="O79" i="8"/>
  <c r="L79" i="8"/>
  <c r="M79" i="8" s="1"/>
  <c r="A233" i="10"/>
  <c r="AA232" i="10"/>
  <c r="T232" i="10"/>
  <c r="W81" i="10" l="1"/>
  <c r="V81" i="10"/>
  <c r="U81" i="10"/>
  <c r="A234" i="10"/>
  <c r="T233" i="10"/>
  <c r="Z81" i="10"/>
  <c r="R79" i="8"/>
  <c r="U79" i="8" s="1"/>
  <c r="T79" i="8"/>
  <c r="W79" i="8" s="1"/>
  <c r="S79" i="8"/>
  <c r="V79" i="8" s="1"/>
  <c r="W75" i="2"/>
  <c r="U75" i="2"/>
  <c r="V75" i="2"/>
  <c r="Y81" i="10"/>
  <c r="S75" i="2"/>
  <c r="Q75" i="2"/>
  <c r="R75" i="2"/>
  <c r="X81" i="10"/>
  <c r="Y75" i="2" l="1"/>
  <c r="X75" i="2"/>
  <c r="Z75" i="2"/>
  <c r="I76" i="2" s="1"/>
  <c r="H80" i="8"/>
  <c r="D80" i="8"/>
  <c r="B80" i="8"/>
  <c r="F80" i="8"/>
  <c r="C80" i="8"/>
  <c r="G80" i="8"/>
  <c r="H82" i="10"/>
  <c r="C82" i="10"/>
  <c r="I82" i="10"/>
  <c r="D82" i="10"/>
  <c r="A235" i="10"/>
  <c r="AA234" i="10"/>
  <c r="T234" i="10"/>
  <c r="C76" i="2"/>
  <c r="H76" i="2"/>
  <c r="B76" i="2"/>
  <c r="G76" i="2"/>
  <c r="G82" i="10"/>
  <c r="B82" i="10"/>
  <c r="AA233" i="10"/>
  <c r="D76" i="2" l="1"/>
  <c r="P76" i="2"/>
  <c r="O76" i="2"/>
  <c r="I80" i="8"/>
  <c r="J80" i="8"/>
  <c r="J76" i="2"/>
  <c r="K76" i="2"/>
  <c r="AA75" i="2"/>
  <c r="AA235" i="10"/>
  <c r="A236" i="10"/>
  <c r="T235" i="10"/>
  <c r="E80" i="8"/>
  <c r="J82" i="10"/>
  <c r="F82" i="10"/>
  <c r="E76" i="2"/>
  <c r="K82" i="10"/>
  <c r="O82" i="10"/>
  <c r="AB81" i="10"/>
  <c r="F76" i="2"/>
  <c r="E82" i="10"/>
  <c r="P82" i="10" s="1"/>
  <c r="X79" i="8"/>
  <c r="Q82" i="10" l="1"/>
  <c r="R82" i="10"/>
  <c r="S82" i="10"/>
  <c r="M82" i="10"/>
  <c r="N82" i="10" s="1"/>
  <c r="A237" i="10"/>
  <c r="T236" i="10"/>
  <c r="L76" i="2"/>
  <c r="M76" i="2"/>
  <c r="N76" i="2" s="1"/>
  <c r="O80" i="8"/>
  <c r="P80" i="8"/>
  <c r="N80" i="8"/>
  <c r="L80" i="8"/>
  <c r="M80" i="8" s="1"/>
  <c r="U82" i="10" l="1"/>
  <c r="V82" i="10"/>
  <c r="W82" i="10"/>
  <c r="Z82" i="10"/>
  <c r="Q76" i="2"/>
  <c r="R76" i="2"/>
  <c r="S76" i="2"/>
  <c r="A238" i="10"/>
  <c r="AA237" i="10"/>
  <c r="T237" i="10"/>
  <c r="Y82" i="10"/>
  <c r="T80" i="8"/>
  <c r="W80" i="8" s="1"/>
  <c r="S80" i="8"/>
  <c r="V80" i="8" s="1"/>
  <c r="R80" i="8"/>
  <c r="U80" i="8" s="1"/>
  <c r="W76" i="2"/>
  <c r="U76" i="2"/>
  <c r="V76" i="2"/>
  <c r="AA236" i="10"/>
  <c r="X82" i="10"/>
  <c r="Z76" i="2" l="1"/>
  <c r="D81" i="8"/>
  <c r="H81" i="8"/>
  <c r="B81" i="8"/>
  <c r="F81" i="8"/>
  <c r="G81" i="8"/>
  <c r="C81" i="8"/>
  <c r="I77" i="2"/>
  <c r="D77" i="2"/>
  <c r="A239" i="10"/>
  <c r="AA238" i="10"/>
  <c r="T238" i="10"/>
  <c r="Y76" i="2"/>
  <c r="D83" i="10"/>
  <c r="I83" i="10"/>
  <c r="G83" i="10"/>
  <c r="B83" i="10"/>
  <c r="H83" i="10"/>
  <c r="C83" i="10"/>
  <c r="X76" i="2"/>
  <c r="P77" i="2" l="1"/>
  <c r="O77" i="2"/>
  <c r="E83" i="10"/>
  <c r="P83" i="10" s="1"/>
  <c r="H77" i="2"/>
  <c r="C77" i="2"/>
  <c r="AA76" i="2"/>
  <c r="J81" i="8"/>
  <c r="I81" i="8"/>
  <c r="B77" i="2"/>
  <c r="G77" i="2"/>
  <c r="J83" i="10"/>
  <c r="E81" i="8"/>
  <c r="F83" i="10"/>
  <c r="X80" i="8"/>
  <c r="K83" i="10"/>
  <c r="O83" i="10"/>
  <c r="AB82" i="10"/>
  <c r="AA239" i="10"/>
  <c r="A240" i="10"/>
  <c r="T239" i="10"/>
  <c r="R83" i="10" l="1"/>
  <c r="S83" i="10"/>
  <c r="Q83" i="10"/>
  <c r="M83" i="10"/>
  <c r="N83" i="10" s="1"/>
  <c r="N81" i="8"/>
  <c r="P81" i="8"/>
  <c r="L81" i="8"/>
  <c r="M81" i="8" s="1"/>
  <c r="O81" i="8"/>
  <c r="J77" i="2"/>
  <c r="K77" i="2"/>
  <c r="A241" i="10"/>
  <c r="AA240" i="10"/>
  <c r="T240" i="10"/>
  <c r="E77" i="2"/>
  <c r="F77" i="2"/>
  <c r="L77" i="2" l="1"/>
  <c r="M77" i="2"/>
  <c r="N77" i="2" s="1"/>
  <c r="V83" i="10"/>
  <c r="U83" i="10"/>
  <c r="W83" i="10"/>
  <c r="Z83" i="10" s="1"/>
  <c r="T81" i="8"/>
  <c r="S81" i="8"/>
  <c r="V81" i="8" s="1"/>
  <c r="R81" i="8"/>
  <c r="X83" i="10"/>
  <c r="W81" i="8"/>
  <c r="A242" i="10"/>
  <c r="AA241" i="10"/>
  <c r="T241" i="10"/>
  <c r="U81" i="8"/>
  <c r="Y83" i="10"/>
  <c r="C82" i="8" l="1"/>
  <c r="G82" i="8"/>
  <c r="I84" i="10"/>
  <c r="D84" i="10"/>
  <c r="G84" i="10"/>
  <c r="B84" i="10"/>
  <c r="F82" i="8"/>
  <c r="B82" i="8"/>
  <c r="D82" i="8"/>
  <c r="H82" i="8"/>
  <c r="U77" i="2"/>
  <c r="W77" i="2"/>
  <c r="V77" i="2"/>
  <c r="C84" i="10"/>
  <c r="H84" i="10"/>
  <c r="A243" i="10"/>
  <c r="T242" i="10"/>
  <c r="R77" i="2"/>
  <c r="Q77" i="2"/>
  <c r="X77" i="2" s="1"/>
  <c r="S77" i="2"/>
  <c r="Y77" i="2" l="1"/>
  <c r="E82" i="8"/>
  <c r="H78" i="2"/>
  <c r="C78" i="2"/>
  <c r="J82" i="8"/>
  <c r="I82" i="8"/>
  <c r="O84" i="10"/>
  <c r="K84" i="10"/>
  <c r="AB83" i="10"/>
  <c r="F84" i="10"/>
  <c r="E84" i="10"/>
  <c r="P84" i="10" s="1"/>
  <c r="G78" i="2"/>
  <c r="B78" i="2"/>
  <c r="A244" i="10"/>
  <c r="T243" i="10"/>
  <c r="Z77" i="2"/>
  <c r="AA242" i="10"/>
  <c r="J84" i="10"/>
  <c r="X81" i="8"/>
  <c r="A245" i="10" l="1"/>
  <c r="AA244" i="10"/>
  <c r="T244" i="10"/>
  <c r="AA243" i="10"/>
  <c r="F78" i="2"/>
  <c r="I78" i="2"/>
  <c r="D78" i="2"/>
  <c r="E78" i="2"/>
  <c r="Q84" i="10"/>
  <c r="R84" i="10"/>
  <c r="S84" i="10"/>
  <c r="M84" i="10"/>
  <c r="N84" i="10" s="1"/>
  <c r="O82" i="8"/>
  <c r="L82" i="8"/>
  <c r="M82" i="8" s="1"/>
  <c r="N82" i="8"/>
  <c r="P82" i="8"/>
  <c r="P78" i="2" l="1"/>
  <c r="O78" i="2"/>
  <c r="X84" i="10"/>
  <c r="U84" i="10"/>
  <c r="W84" i="10"/>
  <c r="V84" i="10"/>
  <c r="S82" i="8"/>
  <c r="T82" i="8"/>
  <c r="R82" i="8"/>
  <c r="U82" i="8" s="1"/>
  <c r="V82" i="8"/>
  <c r="Z84" i="10"/>
  <c r="W82" i="8"/>
  <c r="J78" i="2"/>
  <c r="Y84" i="10"/>
  <c r="K78" i="2"/>
  <c r="AA77" i="2"/>
  <c r="A246" i="10"/>
  <c r="T245" i="10"/>
  <c r="B83" i="8" l="1"/>
  <c r="F83" i="8"/>
  <c r="L78" i="2"/>
  <c r="M78" i="2"/>
  <c r="N78" i="2" s="1"/>
  <c r="H83" i="8"/>
  <c r="D83" i="8"/>
  <c r="A247" i="10"/>
  <c r="AA246" i="10"/>
  <c r="T246" i="10"/>
  <c r="D85" i="10"/>
  <c r="I85" i="10"/>
  <c r="H85" i="10"/>
  <c r="C85" i="10"/>
  <c r="G83" i="8"/>
  <c r="C83" i="8"/>
  <c r="B85" i="10"/>
  <c r="G85" i="10"/>
  <c r="AA245" i="10"/>
  <c r="E85" i="10" l="1"/>
  <c r="P85" i="10" s="1"/>
  <c r="W78" i="2"/>
  <c r="U78" i="2"/>
  <c r="V78" i="2"/>
  <c r="X82" i="8"/>
  <c r="A248" i="10"/>
  <c r="AA247" i="10" s="1"/>
  <c r="T247" i="10"/>
  <c r="S78" i="2"/>
  <c r="Q78" i="2"/>
  <c r="R78" i="2"/>
  <c r="K85" i="10"/>
  <c r="O85" i="10"/>
  <c r="AB84" i="10"/>
  <c r="I83" i="8"/>
  <c r="J83" i="8"/>
  <c r="J85" i="10"/>
  <c r="F85" i="10"/>
  <c r="E83" i="8"/>
  <c r="Y78" i="2" l="1"/>
  <c r="X78" i="2"/>
  <c r="G79" i="2" s="1"/>
  <c r="A249" i="10"/>
  <c r="T248" i="10"/>
  <c r="N83" i="8"/>
  <c r="L83" i="8"/>
  <c r="M83" i="8" s="1"/>
  <c r="O83" i="8"/>
  <c r="P83" i="8"/>
  <c r="Q85" i="10"/>
  <c r="S85" i="10"/>
  <c r="R85" i="10"/>
  <c r="M85" i="10"/>
  <c r="N85" i="10" s="1"/>
  <c r="Z78" i="2"/>
  <c r="C79" i="2"/>
  <c r="H79" i="2"/>
  <c r="B79" i="2" l="1"/>
  <c r="A250" i="10"/>
  <c r="T249" i="10"/>
  <c r="S83" i="8"/>
  <c r="V83" i="8" s="1"/>
  <c r="R83" i="8"/>
  <c r="T83" i="8"/>
  <c r="AA248" i="10"/>
  <c r="F79" i="2"/>
  <c r="D79" i="2"/>
  <c r="I79" i="2"/>
  <c r="X85" i="10"/>
  <c r="U83" i="8"/>
  <c r="J79" i="2"/>
  <c r="W85" i="10"/>
  <c r="Z85" i="10" s="1"/>
  <c r="U85" i="10"/>
  <c r="V85" i="10"/>
  <c r="Y85" i="10" s="1"/>
  <c r="W83" i="8"/>
  <c r="E79" i="2"/>
  <c r="O79" i="2" l="1"/>
  <c r="P79" i="2"/>
  <c r="G84" i="8"/>
  <c r="C84" i="8"/>
  <c r="C86" i="10"/>
  <c r="H86" i="10"/>
  <c r="D86" i="10"/>
  <c r="I86" i="10"/>
  <c r="H84" i="8"/>
  <c r="D84" i="8"/>
  <c r="F84" i="8"/>
  <c r="B84" i="8"/>
  <c r="B86" i="10"/>
  <c r="G86" i="10"/>
  <c r="A251" i="10"/>
  <c r="T250" i="10"/>
  <c r="AA249" i="10"/>
  <c r="K79" i="2"/>
  <c r="AA78" i="2"/>
  <c r="L79" i="2" l="1"/>
  <c r="M79" i="2"/>
  <c r="N79" i="2" s="1"/>
  <c r="J86" i="10"/>
  <c r="E86" i="10"/>
  <c r="P86" i="10" s="1"/>
  <c r="F86" i="10"/>
  <c r="A252" i="10"/>
  <c r="T251" i="10"/>
  <c r="E84" i="8"/>
  <c r="X83" i="8"/>
  <c r="AA250" i="10"/>
  <c r="J84" i="8"/>
  <c r="I84" i="8"/>
  <c r="K86" i="10"/>
  <c r="O86" i="10"/>
  <c r="AB85" i="10"/>
  <c r="A253" i="10" l="1"/>
  <c r="T252" i="10"/>
  <c r="AA251" i="10"/>
  <c r="O84" i="8"/>
  <c r="N84" i="8"/>
  <c r="P84" i="8"/>
  <c r="L84" i="8"/>
  <c r="M84" i="8" s="1"/>
  <c r="U79" i="2"/>
  <c r="W79" i="2"/>
  <c r="V79" i="2"/>
  <c r="R86" i="10"/>
  <c r="Q86" i="10"/>
  <c r="S86" i="10"/>
  <c r="M86" i="10"/>
  <c r="N86" i="10" s="1"/>
  <c r="R79" i="2"/>
  <c r="Q79" i="2"/>
  <c r="S79" i="2"/>
  <c r="X79" i="2" l="1"/>
  <c r="Z79" i="2"/>
  <c r="Y79" i="2"/>
  <c r="C80" i="2" s="1"/>
  <c r="S84" i="8"/>
  <c r="R84" i="8"/>
  <c r="T84" i="8"/>
  <c r="W86" i="10"/>
  <c r="Z86" i="10" s="1"/>
  <c r="V86" i="10"/>
  <c r="Y86" i="10" s="1"/>
  <c r="U86" i="10"/>
  <c r="W84" i="8"/>
  <c r="D80" i="2"/>
  <c r="I80" i="2"/>
  <c r="U84" i="8"/>
  <c r="A254" i="10"/>
  <c r="T253" i="10"/>
  <c r="B80" i="2"/>
  <c r="G80" i="2"/>
  <c r="X86" i="10"/>
  <c r="V84" i="8"/>
  <c r="AA252" i="10"/>
  <c r="P80" i="2" l="1"/>
  <c r="O80" i="2"/>
  <c r="H80" i="2"/>
  <c r="K80" i="2" s="1"/>
  <c r="C87" i="10"/>
  <c r="H87" i="10"/>
  <c r="D87" i="10"/>
  <c r="I87" i="10"/>
  <c r="B85" i="8"/>
  <c r="F85" i="8"/>
  <c r="G87" i="10"/>
  <c r="B87" i="10"/>
  <c r="D85" i="8"/>
  <c r="H85" i="8"/>
  <c r="A255" i="10"/>
  <c r="T254" i="10"/>
  <c r="J80" i="2"/>
  <c r="AA253" i="10"/>
  <c r="AA79" i="2"/>
  <c r="E80" i="2"/>
  <c r="C85" i="8"/>
  <c r="G85" i="8"/>
  <c r="F80" i="2"/>
  <c r="A256" i="10" l="1"/>
  <c r="T255" i="10"/>
  <c r="E87" i="10"/>
  <c r="P87" i="10" s="1"/>
  <c r="J87" i="10"/>
  <c r="K87" i="10"/>
  <c r="O87" i="10"/>
  <c r="AB86" i="10"/>
  <c r="X84" i="8"/>
  <c r="J85" i="8"/>
  <c r="I85" i="8"/>
  <c r="L80" i="2"/>
  <c r="M80" i="2"/>
  <c r="N80" i="2" s="1"/>
  <c r="AA254" i="10"/>
  <c r="E85" i="8"/>
  <c r="F87" i="10"/>
  <c r="Q87" i="10" l="1"/>
  <c r="R87" i="10"/>
  <c r="S87" i="10"/>
  <c r="M87" i="10"/>
  <c r="N87" i="10" s="1"/>
  <c r="S80" i="2"/>
  <c r="Q80" i="2"/>
  <c r="R80" i="2"/>
  <c r="A257" i="10"/>
  <c r="T256" i="10"/>
  <c r="U80" i="2"/>
  <c r="V80" i="2"/>
  <c r="W80" i="2"/>
  <c r="P85" i="8"/>
  <c r="O85" i="8"/>
  <c r="N85" i="8"/>
  <c r="L85" i="8"/>
  <c r="M85" i="8" s="1"/>
  <c r="AA255" i="10"/>
  <c r="W87" i="10" l="1"/>
  <c r="V87" i="10"/>
  <c r="U87" i="10"/>
  <c r="Y80" i="2"/>
  <c r="Z87" i="10"/>
  <c r="A258" i="10"/>
  <c r="AA257" i="10"/>
  <c r="T257" i="10"/>
  <c r="X80" i="2"/>
  <c r="Y87" i="10"/>
  <c r="S85" i="8"/>
  <c r="V85" i="8" s="1"/>
  <c r="T85" i="8"/>
  <c r="W85" i="8" s="1"/>
  <c r="R85" i="8"/>
  <c r="U85" i="8" s="1"/>
  <c r="AA256" i="10"/>
  <c r="Z80" i="2"/>
  <c r="X87" i="10"/>
  <c r="D86" i="8" l="1"/>
  <c r="H86" i="8"/>
  <c r="C86" i="8"/>
  <c r="G86" i="8"/>
  <c r="F86" i="8"/>
  <c r="B86" i="8"/>
  <c r="A259" i="10"/>
  <c r="AA258" i="10"/>
  <c r="T258" i="10"/>
  <c r="G81" i="2"/>
  <c r="B81" i="2"/>
  <c r="H81" i="2"/>
  <c r="C81" i="2"/>
  <c r="B88" i="10"/>
  <c r="G88" i="10"/>
  <c r="I81" i="2"/>
  <c r="D81" i="2"/>
  <c r="C88" i="10"/>
  <c r="H88" i="10"/>
  <c r="I88" i="10"/>
  <c r="D88" i="10"/>
  <c r="P81" i="2" l="1"/>
  <c r="O81" i="2"/>
  <c r="F88" i="10"/>
  <c r="J81" i="2"/>
  <c r="J88" i="10"/>
  <c r="E81" i="2"/>
  <c r="A260" i="10"/>
  <c r="AA259" i="10" s="1"/>
  <c r="T259" i="10"/>
  <c r="X85" i="8"/>
  <c r="E88" i="10"/>
  <c r="P88" i="10" s="1"/>
  <c r="E86" i="8"/>
  <c r="O88" i="10"/>
  <c r="K88" i="10"/>
  <c r="AB87" i="10"/>
  <c r="K81" i="2"/>
  <c r="AA80" i="2"/>
  <c r="F81" i="2"/>
  <c r="J86" i="8"/>
  <c r="I86" i="8"/>
  <c r="Q88" i="10" l="1"/>
  <c r="S88" i="10"/>
  <c r="R88" i="10"/>
  <c r="M88" i="10"/>
  <c r="N88" i="10" s="1"/>
  <c r="N86" i="8"/>
  <c r="O86" i="8"/>
  <c r="L86" i="8"/>
  <c r="M86" i="8" s="1"/>
  <c r="P86" i="8"/>
  <c r="L81" i="2"/>
  <c r="M81" i="2"/>
  <c r="N81" i="2" s="1"/>
  <c r="A261" i="10"/>
  <c r="AA260" i="10" s="1"/>
  <c r="T260" i="10"/>
  <c r="W88" i="10" l="1"/>
  <c r="U88" i="10"/>
  <c r="X88" i="10" s="1"/>
  <c r="V88" i="10"/>
  <c r="A262" i="10"/>
  <c r="AA261" i="10"/>
  <c r="T261" i="10"/>
  <c r="S86" i="8"/>
  <c r="R86" i="8"/>
  <c r="T86" i="8"/>
  <c r="W86" i="8" s="1"/>
  <c r="Y88" i="10"/>
  <c r="W81" i="2"/>
  <c r="U81" i="2"/>
  <c r="V81" i="2"/>
  <c r="V86" i="8"/>
  <c r="Z88" i="10"/>
  <c r="R81" i="2"/>
  <c r="S81" i="2"/>
  <c r="Q81" i="2"/>
  <c r="U86" i="8"/>
  <c r="Y81" i="2" l="1"/>
  <c r="X81" i="2"/>
  <c r="G82" i="2" s="1"/>
  <c r="B89" i="10"/>
  <c r="G89" i="10"/>
  <c r="H87" i="8"/>
  <c r="D87" i="8"/>
  <c r="F87" i="8"/>
  <c r="B87" i="8"/>
  <c r="I89" i="10"/>
  <c r="D89" i="10"/>
  <c r="C87" i="8"/>
  <c r="G87" i="8"/>
  <c r="H89" i="10"/>
  <c r="C89" i="10"/>
  <c r="Z81" i="2"/>
  <c r="H82" i="2"/>
  <c r="C82" i="2"/>
  <c r="A263" i="10"/>
  <c r="T262" i="10"/>
  <c r="B82" i="2" l="1"/>
  <c r="E82" i="2" s="1"/>
  <c r="A264" i="10"/>
  <c r="AA263" i="10"/>
  <c r="T263" i="10"/>
  <c r="X86" i="8"/>
  <c r="J87" i="8"/>
  <c r="I87" i="8"/>
  <c r="I82" i="2"/>
  <c r="J82" i="2" s="1"/>
  <c r="D82" i="2"/>
  <c r="AA262" i="10"/>
  <c r="F89" i="10"/>
  <c r="K89" i="10"/>
  <c r="O89" i="10"/>
  <c r="AB88" i="10"/>
  <c r="J89" i="10"/>
  <c r="E87" i="8"/>
  <c r="F82" i="2"/>
  <c r="E89" i="10"/>
  <c r="P89" i="10" s="1"/>
  <c r="P82" i="2" l="1"/>
  <c r="O82" i="2"/>
  <c r="K82" i="2"/>
  <c r="AA81" i="2"/>
  <c r="R89" i="10"/>
  <c r="S89" i="10"/>
  <c r="Q89" i="10"/>
  <c r="M89" i="10"/>
  <c r="N89" i="10" s="1"/>
  <c r="A265" i="10"/>
  <c r="AA264" i="10" s="1"/>
  <c r="T264" i="10"/>
  <c r="N87" i="8"/>
  <c r="L87" i="8"/>
  <c r="M87" i="8" s="1"/>
  <c r="P87" i="8"/>
  <c r="O87" i="8"/>
  <c r="S87" i="8" l="1"/>
  <c r="R87" i="8"/>
  <c r="U87" i="8" s="1"/>
  <c r="T87" i="8"/>
  <c r="W87" i="8" s="1"/>
  <c r="A266" i="10"/>
  <c r="AA265" i="10"/>
  <c r="T265" i="10"/>
  <c r="L82" i="2"/>
  <c r="M82" i="2"/>
  <c r="N82" i="2" s="1"/>
  <c r="V87" i="8"/>
  <c r="V89" i="10"/>
  <c r="Y89" i="10" s="1"/>
  <c r="W89" i="10"/>
  <c r="Z89" i="10" s="1"/>
  <c r="U89" i="10"/>
  <c r="X89" i="10" s="1"/>
  <c r="D88" i="8" l="1"/>
  <c r="H88" i="8"/>
  <c r="B90" i="10"/>
  <c r="G90" i="10"/>
  <c r="I90" i="10"/>
  <c r="D90" i="10"/>
  <c r="C90" i="10"/>
  <c r="H90" i="10"/>
  <c r="F88" i="8"/>
  <c r="B88" i="8"/>
  <c r="S82" i="2"/>
  <c r="R82" i="2"/>
  <c r="Y82" i="2" s="1"/>
  <c r="Q82" i="2"/>
  <c r="G88" i="8"/>
  <c r="C88" i="8"/>
  <c r="AA266" i="10"/>
  <c r="A267" i="10"/>
  <c r="T266" i="10"/>
  <c r="W82" i="2"/>
  <c r="U82" i="2"/>
  <c r="V82" i="2"/>
  <c r="C83" i="2" l="1"/>
  <c r="H83" i="2"/>
  <c r="J90" i="10"/>
  <c r="X87" i="8"/>
  <c r="Z82" i="2"/>
  <c r="F90" i="10"/>
  <c r="E90" i="10"/>
  <c r="P90" i="10" s="1"/>
  <c r="E88" i="8"/>
  <c r="O90" i="10"/>
  <c r="K90" i="10"/>
  <c r="AB89" i="10"/>
  <c r="A268" i="10"/>
  <c r="T267" i="10"/>
  <c r="X82" i="2"/>
  <c r="J88" i="8"/>
  <c r="I88" i="8"/>
  <c r="A269" i="10" l="1"/>
  <c r="AA268" i="10"/>
  <c r="T268" i="10"/>
  <c r="O88" i="8"/>
  <c r="L88" i="8"/>
  <c r="M88" i="8" s="1"/>
  <c r="N88" i="8"/>
  <c r="P88" i="8"/>
  <c r="I83" i="2"/>
  <c r="D83" i="2"/>
  <c r="AA267" i="10"/>
  <c r="G83" i="2"/>
  <c r="B83" i="2"/>
  <c r="F83" i="2" s="1"/>
  <c r="R90" i="10"/>
  <c r="S90" i="10"/>
  <c r="Q90" i="10"/>
  <c r="M90" i="10"/>
  <c r="N90" i="10" s="1"/>
  <c r="O83" i="2" l="1"/>
  <c r="P83" i="2"/>
  <c r="J83" i="2"/>
  <c r="W90" i="10"/>
  <c r="U90" i="10"/>
  <c r="X90" i="10" s="1"/>
  <c r="V90" i="10"/>
  <c r="Y90" i="10" s="1"/>
  <c r="Z90" i="10"/>
  <c r="E83" i="2"/>
  <c r="K83" i="2"/>
  <c r="AA82" i="2"/>
  <c r="R88" i="8"/>
  <c r="U88" i="8" s="1"/>
  <c r="T88" i="8"/>
  <c r="W88" i="8" s="1"/>
  <c r="S88" i="8"/>
  <c r="V88" i="8" s="1"/>
  <c r="A270" i="10"/>
  <c r="AA269" i="10"/>
  <c r="T269" i="10"/>
  <c r="C89" i="8" l="1"/>
  <c r="G89" i="8"/>
  <c r="H89" i="8"/>
  <c r="D89" i="8"/>
  <c r="C91" i="10"/>
  <c r="H91" i="10"/>
  <c r="B91" i="10"/>
  <c r="G91" i="10"/>
  <c r="F89" i="8"/>
  <c r="B89" i="8"/>
  <c r="L83" i="2"/>
  <c r="M83" i="2"/>
  <c r="N83" i="2" s="1"/>
  <c r="A271" i="10"/>
  <c r="T270" i="10"/>
  <c r="I91" i="10"/>
  <c r="D91" i="10"/>
  <c r="U83" i="2" l="1"/>
  <c r="V83" i="2"/>
  <c r="W83" i="2"/>
  <c r="S83" i="2"/>
  <c r="Q83" i="2"/>
  <c r="R83" i="2"/>
  <c r="E91" i="10"/>
  <c r="P91" i="10" s="1"/>
  <c r="J91" i="10"/>
  <c r="A272" i="10"/>
  <c r="AA271" i="10" s="1"/>
  <c r="T271" i="10"/>
  <c r="E89" i="8"/>
  <c r="O91" i="10"/>
  <c r="K91" i="10"/>
  <c r="AB90" i="10"/>
  <c r="AA270" i="10"/>
  <c r="I89" i="8"/>
  <c r="J89" i="8"/>
  <c r="F91" i="10"/>
  <c r="X88" i="8"/>
  <c r="Y83" i="2" l="1"/>
  <c r="Z83" i="2"/>
  <c r="I84" i="2" s="1"/>
  <c r="X83" i="2"/>
  <c r="G84" i="2" s="1"/>
  <c r="P89" i="8"/>
  <c r="O89" i="8"/>
  <c r="L89" i="8"/>
  <c r="M89" i="8" s="1"/>
  <c r="N89" i="8"/>
  <c r="D84" i="2"/>
  <c r="Q91" i="10"/>
  <c r="S91" i="10"/>
  <c r="R91" i="10"/>
  <c r="M91" i="10"/>
  <c r="N91" i="10" s="1"/>
  <c r="H84" i="2"/>
  <c r="C84" i="2"/>
  <c r="A273" i="10"/>
  <c r="AA272" i="10"/>
  <c r="T272" i="10"/>
  <c r="B84" i="2" l="1"/>
  <c r="P84" i="2"/>
  <c r="O84" i="2"/>
  <c r="F84" i="2"/>
  <c r="S89" i="8"/>
  <c r="V89" i="8" s="1"/>
  <c r="R89" i="8"/>
  <c r="T89" i="8"/>
  <c r="E84" i="2"/>
  <c r="U89" i="8"/>
  <c r="U91" i="10"/>
  <c r="X91" i="10" s="1"/>
  <c r="V91" i="10"/>
  <c r="W91" i="10"/>
  <c r="Z91" i="10" s="1"/>
  <c r="K84" i="2"/>
  <c r="AA83" i="2"/>
  <c r="J84" i="2"/>
  <c r="A274" i="10"/>
  <c r="AA273" i="10" s="1"/>
  <c r="T273" i="10"/>
  <c r="Y91" i="10"/>
  <c r="W89" i="8"/>
  <c r="B92" i="10" l="1"/>
  <c r="G92" i="10"/>
  <c r="C90" i="8"/>
  <c r="G90" i="8"/>
  <c r="I92" i="10"/>
  <c r="D92" i="10"/>
  <c r="H90" i="8"/>
  <c r="D90" i="8"/>
  <c r="AA274" i="10"/>
  <c r="A275" i="10"/>
  <c r="T274" i="10"/>
  <c r="C92" i="10"/>
  <c r="H92" i="10"/>
  <c r="L84" i="2"/>
  <c r="M84" i="2"/>
  <c r="N84" i="2" s="1"/>
  <c r="B90" i="8"/>
  <c r="F90" i="8"/>
  <c r="X89" i="8" l="1"/>
  <c r="F92" i="10"/>
  <c r="V84" i="2"/>
  <c r="W84" i="2"/>
  <c r="U84" i="2"/>
  <c r="S84" i="2"/>
  <c r="Q84" i="2"/>
  <c r="R84" i="2"/>
  <c r="A276" i="10"/>
  <c r="AA275" i="10"/>
  <c r="T275" i="10"/>
  <c r="K92" i="10"/>
  <c r="O92" i="10"/>
  <c r="AB91" i="10"/>
  <c r="J92" i="10"/>
  <c r="E90" i="8"/>
  <c r="I90" i="8"/>
  <c r="J90" i="8"/>
  <c r="E92" i="10"/>
  <c r="P92" i="10" s="1"/>
  <c r="Z84" i="2" l="1"/>
  <c r="X84" i="2"/>
  <c r="G85" i="2" s="1"/>
  <c r="D85" i="2"/>
  <c r="I85" i="2"/>
  <c r="A277" i="10"/>
  <c r="T276" i="10"/>
  <c r="O90" i="8"/>
  <c r="L90" i="8"/>
  <c r="M90" i="8" s="1"/>
  <c r="N90" i="8"/>
  <c r="P90" i="8"/>
  <c r="Q92" i="10"/>
  <c r="R92" i="10"/>
  <c r="S92" i="10"/>
  <c r="M92" i="10"/>
  <c r="N92" i="10" s="1"/>
  <c r="Y84" i="2"/>
  <c r="B85" i="2" l="1"/>
  <c r="P85" i="2"/>
  <c r="O85" i="2"/>
  <c r="C85" i="2"/>
  <c r="E85" i="2" s="1"/>
  <c r="H85" i="2"/>
  <c r="J85" i="2" s="1"/>
  <c r="V90" i="8"/>
  <c r="V92" i="10"/>
  <c r="W92" i="10"/>
  <c r="U92" i="10"/>
  <c r="X92" i="10" s="1"/>
  <c r="Z92" i="10"/>
  <c r="A278" i="10"/>
  <c r="AA277" i="10"/>
  <c r="T277" i="10"/>
  <c r="Y92" i="10"/>
  <c r="T90" i="8"/>
  <c r="W90" i="8" s="1"/>
  <c r="S90" i="8"/>
  <c r="R90" i="8"/>
  <c r="U90" i="8" s="1"/>
  <c r="AA276" i="10"/>
  <c r="AA84" i="2"/>
  <c r="K85" i="2" l="1"/>
  <c r="B91" i="8"/>
  <c r="F91" i="8"/>
  <c r="B93" i="10"/>
  <c r="G93" i="10"/>
  <c r="D91" i="8"/>
  <c r="H91" i="8"/>
  <c r="D93" i="10"/>
  <c r="I93" i="10"/>
  <c r="G91" i="8"/>
  <c r="C91" i="8"/>
  <c r="C93" i="10"/>
  <c r="H93" i="10"/>
  <c r="A279" i="10"/>
  <c r="AA278" i="10" s="1"/>
  <c r="T278" i="10"/>
  <c r="L85" i="2"/>
  <c r="M85" i="2"/>
  <c r="N85" i="2" s="1"/>
  <c r="F85" i="2"/>
  <c r="F93" i="10" l="1"/>
  <c r="K93" i="10"/>
  <c r="O93" i="10"/>
  <c r="AB92" i="10"/>
  <c r="E93" i="10"/>
  <c r="P93" i="10" s="1"/>
  <c r="J93" i="10"/>
  <c r="V85" i="2"/>
  <c r="U85" i="2"/>
  <c r="W85" i="2"/>
  <c r="X90" i="8"/>
  <c r="J91" i="8"/>
  <c r="I91" i="8"/>
  <c r="Q85" i="2"/>
  <c r="S85" i="2"/>
  <c r="R85" i="2"/>
  <c r="Y85" i="2" s="1"/>
  <c r="A280" i="10"/>
  <c r="T279" i="10"/>
  <c r="E91" i="8"/>
  <c r="X85" i="2" l="1"/>
  <c r="A281" i="10"/>
  <c r="AA280" i="10"/>
  <c r="T280" i="10"/>
  <c r="R93" i="10"/>
  <c r="Q93" i="10"/>
  <c r="S93" i="10"/>
  <c r="M93" i="10"/>
  <c r="N93" i="10" s="1"/>
  <c r="N91" i="8"/>
  <c r="P91" i="8"/>
  <c r="L91" i="8"/>
  <c r="M91" i="8" s="1"/>
  <c r="O91" i="8"/>
  <c r="AA279" i="10"/>
  <c r="H86" i="2"/>
  <c r="C86" i="2"/>
  <c r="G86" i="2"/>
  <c r="B86" i="2"/>
  <c r="Z85" i="2"/>
  <c r="E86" i="2" l="1"/>
  <c r="W93" i="10"/>
  <c r="Z93" i="10" s="1"/>
  <c r="U93" i="10"/>
  <c r="V93" i="10"/>
  <c r="Y93" i="10" s="1"/>
  <c r="F86" i="2"/>
  <c r="T91" i="8"/>
  <c r="W91" i="8" s="1"/>
  <c r="R91" i="8"/>
  <c r="S91" i="8"/>
  <c r="V91" i="8" s="1"/>
  <c r="U91" i="8"/>
  <c r="I86" i="2"/>
  <c r="J86" i="2" s="1"/>
  <c r="D86" i="2"/>
  <c r="X93" i="10"/>
  <c r="A282" i="10"/>
  <c r="T281" i="10"/>
  <c r="P86" i="2" l="1"/>
  <c r="O86" i="2"/>
  <c r="C92" i="8"/>
  <c r="G92" i="8"/>
  <c r="C94" i="10"/>
  <c r="H94" i="10"/>
  <c r="H92" i="8"/>
  <c r="D92" i="8"/>
  <c r="I94" i="10"/>
  <c r="D94" i="10"/>
  <c r="A283" i="10"/>
  <c r="AA282" i="10"/>
  <c r="T282" i="10"/>
  <c r="F92" i="8"/>
  <c r="B92" i="8"/>
  <c r="AA281" i="10"/>
  <c r="K86" i="2"/>
  <c r="AA85" i="2"/>
  <c r="B94" i="10"/>
  <c r="G94" i="10"/>
  <c r="E94" i="10" l="1"/>
  <c r="P94" i="10" s="1"/>
  <c r="J92" i="8"/>
  <c r="I92" i="8"/>
  <c r="K94" i="10"/>
  <c r="O94" i="10"/>
  <c r="AB93" i="10"/>
  <c r="L86" i="2"/>
  <c r="M86" i="2"/>
  <c r="N86" i="2" s="1"/>
  <c r="F94" i="10"/>
  <c r="J94" i="10"/>
  <c r="E92" i="8"/>
  <c r="AA283" i="10"/>
  <c r="A284" i="10"/>
  <c r="T283" i="10"/>
  <c r="X91" i="8"/>
  <c r="A285" i="10" l="1"/>
  <c r="AA284" i="10"/>
  <c r="T284" i="10"/>
  <c r="S86" i="2"/>
  <c r="Q86" i="2"/>
  <c r="R86" i="2"/>
  <c r="O92" i="8"/>
  <c r="P92" i="8"/>
  <c r="N92" i="8"/>
  <c r="L92" i="8"/>
  <c r="M92" i="8" s="1"/>
  <c r="S94" i="10"/>
  <c r="Q94" i="10"/>
  <c r="R94" i="10"/>
  <c r="M94" i="10"/>
  <c r="N94" i="10" s="1"/>
  <c r="U86" i="2"/>
  <c r="W86" i="2"/>
  <c r="V86" i="2"/>
  <c r="Y86" i="2" l="1"/>
  <c r="Z86" i="2"/>
  <c r="V94" i="10"/>
  <c r="Y94" i="10" s="1"/>
  <c r="U94" i="10"/>
  <c r="X94" i="10" s="1"/>
  <c r="W94" i="10"/>
  <c r="Z94" i="10" s="1"/>
  <c r="V92" i="8"/>
  <c r="S92" i="8"/>
  <c r="T92" i="8"/>
  <c r="W92" i="8" s="1"/>
  <c r="R92" i="8"/>
  <c r="C87" i="2"/>
  <c r="H87" i="2"/>
  <c r="U92" i="8"/>
  <c r="X86" i="2"/>
  <c r="AA285" i="10"/>
  <c r="A286" i="10"/>
  <c r="T285" i="10"/>
  <c r="I95" i="10" l="1"/>
  <c r="D95" i="10"/>
  <c r="B95" i="10"/>
  <c r="G95" i="10"/>
  <c r="D93" i="8"/>
  <c r="H93" i="8"/>
  <c r="H95" i="10"/>
  <c r="C95" i="10"/>
  <c r="G93" i="8"/>
  <c r="C93" i="8"/>
  <c r="F93" i="8"/>
  <c r="B93" i="8"/>
  <c r="D87" i="2"/>
  <c r="I87" i="2"/>
  <c r="B87" i="2"/>
  <c r="G87" i="2"/>
  <c r="AA286" i="10"/>
  <c r="A287" i="10"/>
  <c r="T286" i="10"/>
  <c r="P87" i="2" l="1"/>
  <c r="O87" i="2"/>
  <c r="A288" i="10"/>
  <c r="AA287" i="10"/>
  <c r="T287" i="10"/>
  <c r="X92" i="8"/>
  <c r="F95" i="10"/>
  <c r="J95" i="10"/>
  <c r="K87" i="2"/>
  <c r="AA86" i="2"/>
  <c r="E95" i="10"/>
  <c r="P95" i="10" s="1"/>
  <c r="J87" i="2"/>
  <c r="E93" i="8"/>
  <c r="K95" i="10"/>
  <c r="O95" i="10"/>
  <c r="AB94" i="10"/>
  <c r="E87" i="2"/>
  <c r="I93" i="8"/>
  <c r="J93" i="8"/>
  <c r="F87" i="2"/>
  <c r="P93" i="8" l="1"/>
  <c r="O93" i="8"/>
  <c r="L93" i="8"/>
  <c r="M93" i="8" s="1"/>
  <c r="N93" i="8"/>
  <c r="S95" i="10"/>
  <c r="Q95" i="10"/>
  <c r="R95" i="10"/>
  <c r="M95" i="10"/>
  <c r="N95" i="10" s="1"/>
  <c r="L87" i="2"/>
  <c r="M87" i="2"/>
  <c r="N87" i="2" s="1"/>
  <c r="A289" i="10"/>
  <c r="AA288" i="10"/>
  <c r="T288" i="10"/>
  <c r="V95" i="10" l="1"/>
  <c r="Y95" i="10" s="1"/>
  <c r="U95" i="10"/>
  <c r="W95" i="10"/>
  <c r="T93" i="8"/>
  <c r="S93" i="8"/>
  <c r="V93" i="8" s="1"/>
  <c r="R93" i="8"/>
  <c r="U93" i="8" s="1"/>
  <c r="A290" i="10"/>
  <c r="AA289" i="10"/>
  <c r="T289" i="10"/>
  <c r="W87" i="2"/>
  <c r="U87" i="2"/>
  <c r="V87" i="2"/>
  <c r="X95" i="10"/>
  <c r="R87" i="2"/>
  <c r="S87" i="2"/>
  <c r="Q87" i="2"/>
  <c r="X87" i="2" s="1"/>
  <c r="Z95" i="10"/>
  <c r="W93" i="8"/>
  <c r="Y87" i="2" l="1"/>
  <c r="Z87" i="2"/>
  <c r="I88" i="2" s="1"/>
  <c r="F94" i="8"/>
  <c r="B94" i="8"/>
  <c r="G94" i="8"/>
  <c r="C94" i="8"/>
  <c r="C96" i="10"/>
  <c r="H96" i="10"/>
  <c r="D88" i="2"/>
  <c r="C88" i="2"/>
  <c r="H88" i="2"/>
  <c r="D96" i="10"/>
  <c r="I96" i="10"/>
  <c r="AA290" i="10"/>
  <c r="A291" i="10"/>
  <c r="T290" i="10"/>
  <c r="G88" i="2"/>
  <c r="B88" i="2"/>
  <c r="G96" i="10"/>
  <c r="B96" i="10"/>
  <c r="H94" i="8"/>
  <c r="D94" i="8"/>
  <c r="P88" i="2" l="1"/>
  <c r="O88" i="2"/>
  <c r="E96" i="10"/>
  <c r="P96" i="10" s="1"/>
  <c r="J88" i="2"/>
  <c r="K88" i="2"/>
  <c r="AA87" i="2"/>
  <c r="X93" i="8"/>
  <c r="O96" i="10"/>
  <c r="K96" i="10"/>
  <c r="AB95" i="10"/>
  <c r="J96" i="10"/>
  <c r="AA291" i="10"/>
  <c r="A292" i="10"/>
  <c r="T291" i="10"/>
  <c r="E94" i="8"/>
  <c r="E88" i="2"/>
  <c r="F88" i="2"/>
  <c r="F96" i="10"/>
  <c r="J94" i="8"/>
  <c r="I94" i="8"/>
  <c r="L88" i="2" l="1"/>
  <c r="M88" i="2"/>
  <c r="N88" i="2" s="1"/>
  <c r="O94" i="8"/>
  <c r="N94" i="8"/>
  <c r="P94" i="8"/>
  <c r="L94" i="8"/>
  <c r="M94" i="8" s="1"/>
  <c r="S96" i="10"/>
  <c r="Q96" i="10"/>
  <c r="R96" i="10"/>
  <c r="M96" i="10"/>
  <c r="N96" i="10" s="1"/>
  <c r="A293" i="10"/>
  <c r="AA292" i="10" s="1"/>
  <c r="T292" i="10"/>
  <c r="T94" i="8" l="1"/>
  <c r="R94" i="8"/>
  <c r="S94" i="8"/>
  <c r="V94" i="8" s="1"/>
  <c r="U94" i="8"/>
  <c r="A294" i="10"/>
  <c r="AA293" i="10"/>
  <c r="T293" i="10"/>
  <c r="V96" i="10"/>
  <c r="Y96" i="10" s="1"/>
  <c r="U96" i="10"/>
  <c r="X96" i="10" s="1"/>
  <c r="W96" i="10"/>
  <c r="Z96" i="10" s="1"/>
  <c r="U88" i="2"/>
  <c r="W88" i="2"/>
  <c r="V88" i="2"/>
  <c r="W94" i="8"/>
  <c r="S88" i="2"/>
  <c r="Q88" i="2"/>
  <c r="X88" i="2" s="1"/>
  <c r="R88" i="2"/>
  <c r="Z88" i="2" l="1"/>
  <c r="H97" i="10"/>
  <c r="C97" i="10"/>
  <c r="I97" i="10"/>
  <c r="D97" i="10"/>
  <c r="G95" i="8"/>
  <c r="C95" i="8"/>
  <c r="B97" i="10"/>
  <c r="G97" i="10"/>
  <c r="D89" i="2"/>
  <c r="I89" i="2"/>
  <c r="H95" i="8"/>
  <c r="D95" i="8"/>
  <c r="A295" i="10"/>
  <c r="AA294" i="10" s="1"/>
  <c r="T294" i="10"/>
  <c r="B89" i="2"/>
  <c r="G89" i="2"/>
  <c r="Y88" i="2"/>
  <c r="B95" i="8"/>
  <c r="F95" i="8"/>
  <c r="P89" i="2" l="1"/>
  <c r="O89" i="2"/>
  <c r="J95" i="8"/>
  <c r="I95" i="8"/>
  <c r="J97" i="10"/>
  <c r="K97" i="10"/>
  <c r="O97" i="10"/>
  <c r="AB96" i="10"/>
  <c r="E97" i="10"/>
  <c r="P97" i="10" s="1"/>
  <c r="H89" i="2"/>
  <c r="K89" i="2" s="1"/>
  <c r="C89" i="2"/>
  <c r="X94" i="8"/>
  <c r="F97" i="10"/>
  <c r="E95" i="8"/>
  <c r="AA295" i="10"/>
  <c r="A296" i="10"/>
  <c r="T295" i="10"/>
  <c r="AA88" i="2"/>
  <c r="J89" i="2" l="1"/>
  <c r="L89" i="2"/>
  <c r="M89" i="2"/>
  <c r="N89" i="2" s="1"/>
  <c r="A297" i="10"/>
  <c r="AA296" i="10" s="1"/>
  <c r="T296" i="10"/>
  <c r="F89" i="2"/>
  <c r="S97" i="10"/>
  <c r="Q97" i="10"/>
  <c r="R97" i="10"/>
  <c r="M97" i="10"/>
  <c r="N97" i="10" s="1"/>
  <c r="E89" i="2"/>
  <c r="P95" i="8"/>
  <c r="N95" i="8"/>
  <c r="L95" i="8"/>
  <c r="M95" i="8" s="1"/>
  <c r="O95" i="8"/>
  <c r="T95" i="8" l="1"/>
  <c r="S95" i="8"/>
  <c r="R95" i="8"/>
  <c r="U95" i="8"/>
  <c r="W97" i="10"/>
  <c r="U97" i="10"/>
  <c r="V97" i="10"/>
  <c r="Z97" i="10"/>
  <c r="AA297" i="10"/>
  <c r="A298" i="10"/>
  <c r="T297" i="10"/>
  <c r="W95" i="8"/>
  <c r="Y97" i="10"/>
  <c r="U89" i="2"/>
  <c r="W89" i="2"/>
  <c r="V89" i="2"/>
  <c r="V95" i="8"/>
  <c r="X97" i="10"/>
  <c r="R89" i="2"/>
  <c r="S89" i="2"/>
  <c r="Q89" i="2"/>
  <c r="Z89" i="2" l="1"/>
  <c r="X89" i="2"/>
  <c r="B90" i="2" s="1"/>
  <c r="Y89" i="2"/>
  <c r="D96" i="8"/>
  <c r="H96" i="8"/>
  <c r="D98" i="10"/>
  <c r="I98" i="10"/>
  <c r="B96" i="8"/>
  <c r="F96" i="8"/>
  <c r="B98" i="10"/>
  <c r="G98" i="10"/>
  <c r="AA298" i="10"/>
  <c r="A299" i="10"/>
  <c r="T298" i="10"/>
  <c r="I90" i="2"/>
  <c r="D90" i="2"/>
  <c r="G90" i="2"/>
  <c r="C96" i="8"/>
  <c r="G96" i="8"/>
  <c r="C98" i="10"/>
  <c r="H98" i="10"/>
  <c r="P90" i="2" l="1"/>
  <c r="O90" i="2"/>
  <c r="E98" i="10"/>
  <c r="P98" i="10" s="1"/>
  <c r="F98" i="10"/>
  <c r="A300" i="10"/>
  <c r="AA299" i="10" s="1"/>
  <c r="T299" i="10"/>
  <c r="J96" i="8"/>
  <c r="I96" i="8"/>
  <c r="K98" i="10"/>
  <c r="O98" i="10"/>
  <c r="AB97" i="10"/>
  <c r="AA89" i="2"/>
  <c r="E96" i="8"/>
  <c r="X95" i="8"/>
  <c r="J98" i="10"/>
  <c r="H90" i="2"/>
  <c r="J90" i="2" s="1"/>
  <c r="C90" i="2"/>
  <c r="K90" i="2" l="1"/>
  <c r="M90" i="2" s="1"/>
  <c r="N90" i="2" s="1"/>
  <c r="F90" i="2"/>
  <c r="S98" i="10"/>
  <c r="R98" i="10"/>
  <c r="Q98" i="10"/>
  <c r="M98" i="10"/>
  <c r="N98" i="10" s="1"/>
  <c r="N96" i="8"/>
  <c r="P96" i="8"/>
  <c r="O96" i="8"/>
  <c r="L96" i="8"/>
  <c r="M96" i="8" s="1"/>
  <c r="L90" i="2"/>
  <c r="A301" i="10"/>
  <c r="AA300" i="10"/>
  <c r="T300" i="10"/>
  <c r="E90" i="2"/>
  <c r="R90" i="2" l="1"/>
  <c r="Q90" i="2"/>
  <c r="S90" i="2"/>
  <c r="R96" i="8"/>
  <c r="U96" i="8" s="1"/>
  <c r="T96" i="8"/>
  <c r="W96" i="8" s="1"/>
  <c r="S96" i="8"/>
  <c r="W98" i="10"/>
  <c r="Z98" i="10" s="1"/>
  <c r="V98" i="10"/>
  <c r="U98" i="10"/>
  <c r="X98" i="10" s="1"/>
  <c r="A302" i="10"/>
  <c r="AA301" i="10" s="1"/>
  <c r="T301" i="10"/>
  <c r="V96" i="8"/>
  <c r="W90" i="2"/>
  <c r="V90" i="2"/>
  <c r="U90" i="2"/>
  <c r="Y98" i="10"/>
  <c r="Z90" i="2" l="1"/>
  <c r="F97" i="8"/>
  <c r="B97" i="8"/>
  <c r="I99" i="10"/>
  <c r="D99" i="10"/>
  <c r="B99" i="10"/>
  <c r="G99" i="10"/>
  <c r="H97" i="8"/>
  <c r="D97" i="8"/>
  <c r="D91" i="2"/>
  <c r="I91" i="2"/>
  <c r="H99" i="10"/>
  <c r="C99" i="10"/>
  <c r="G97" i="8"/>
  <c r="C97" i="8"/>
  <c r="X90" i="2"/>
  <c r="AA302" i="10"/>
  <c r="A303" i="10"/>
  <c r="T302" i="10"/>
  <c r="Y90" i="2"/>
  <c r="O91" i="2" l="1"/>
  <c r="P91" i="2"/>
  <c r="K99" i="10"/>
  <c r="O99" i="10"/>
  <c r="AB98" i="10"/>
  <c r="C91" i="2"/>
  <c r="H91" i="2"/>
  <c r="B91" i="2"/>
  <c r="G91" i="2"/>
  <c r="F99" i="10"/>
  <c r="X96" i="8"/>
  <c r="J99" i="10"/>
  <c r="E97" i="8"/>
  <c r="A304" i="10"/>
  <c r="T303" i="10"/>
  <c r="AA90" i="2"/>
  <c r="E99" i="10"/>
  <c r="P99" i="10" s="1"/>
  <c r="I97" i="8"/>
  <c r="J97" i="8"/>
  <c r="K91" i="2" l="1"/>
  <c r="A305" i="10"/>
  <c r="T304" i="10"/>
  <c r="L91" i="2"/>
  <c r="M91" i="2"/>
  <c r="N91" i="2" s="1"/>
  <c r="E91" i="2"/>
  <c r="F91" i="2"/>
  <c r="O97" i="8"/>
  <c r="L97" i="8"/>
  <c r="M97" i="8" s="1"/>
  <c r="N97" i="8"/>
  <c r="P97" i="8"/>
  <c r="AA303" i="10"/>
  <c r="J91" i="2"/>
  <c r="S99" i="10"/>
  <c r="R99" i="10"/>
  <c r="Q99" i="10"/>
  <c r="M99" i="10"/>
  <c r="N99" i="10" s="1"/>
  <c r="S97" i="8" l="1"/>
  <c r="T97" i="8"/>
  <c r="R97" i="8"/>
  <c r="U97" i="8" s="1"/>
  <c r="R91" i="2"/>
  <c r="Q91" i="2"/>
  <c r="S91" i="2"/>
  <c r="V97" i="8"/>
  <c r="W97" i="8"/>
  <c r="AA305" i="10"/>
  <c r="A306" i="10"/>
  <c r="T305" i="10"/>
  <c r="U99" i="10"/>
  <c r="X99" i="10" s="1"/>
  <c r="V99" i="10"/>
  <c r="Y99" i="10" s="1"/>
  <c r="W99" i="10"/>
  <c r="Z99" i="10" s="1"/>
  <c r="W91" i="2"/>
  <c r="U91" i="2"/>
  <c r="V91" i="2"/>
  <c r="AA304" i="10"/>
  <c r="D100" i="10" l="1"/>
  <c r="I100" i="10"/>
  <c r="B100" i="10"/>
  <c r="G100" i="10"/>
  <c r="B98" i="8"/>
  <c r="F98" i="8"/>
  <c r="C100" i="10"/>
  <c r="H100" i="10"/>
  <c r="H98" i="8"/>
  <c r="D98" i="8"/>
  <c r="Z91" i="2"/>
  <c r="X91" i="2"/>
  <c r="A307" i="10"/>
  <c r="AA306" i="10" s="1"/>
  <c r="T306" i="10"/>
  <c r="G98" i="8"/>
  <c r="C98" i="8"/>
  <c r="Y91" i="2"/>
  <c r="G92" i="2" l="1"/>
  <c r="B92" i="2"/>
  <c r="I92" i="2"/>
  <c r="D92" i="2"/>
  <c r="F100" i="10"/>
  <c r="E100" i="10"/>
  <c r="P100" i="10" s="1"/>
  <c r="J100" i="10"/>
  <c r="H92" i="2"/>
  <c r="C92" i="2"/>
  <c r="I98" i="8"/>
  <c r="J98" i="8"/>
  <c r="X97" i="8"/>
  <c r="A308" i="10"/>
  <c r="AA307" i="10" s="1"/>
  <c r="T307" i="10"/>
  <c r="E98" i="8"/>
  <c r="O100" i="10"/>
  <c r="K100" i="10"/>
  <c r="AB99" i="10"/>
  <c r="P92" i="2" l="1"/>
  <c r="O92" i="2"/>
  <c r="R100" i="10"/>
  <c r="Q100" i="10"/>
  <c r="S100" i="10"/>
  <c r="M100" i="10"/>
  <c r="N100" i="10" s="1"/>
  <c r="K92" i="2"/>
  <c r="AA91" i="2"/>
  <c r="A309" i="10"/>
  <c r="AA308" i="10"/>
  <c r="T308" i="10"/>
  <c r="O98" i="8"/>
  <c r="L98" i="8"/>
  <c r="M98" i="8" s="1"/>
  <c r="N98" i="8"/>
  <c r="P98" i="8"/>
  <c r="F92" i="2"/>
  <c r="E92" i="2"/>
  <c r="J92" i="2"/>
  <c r="L92" i="2" l="1"/>
  <c r="M92" i="2"/>
  <c r="N92" i="2" s="1"/>
  <c r="V100" i="10"/>
  <c r="W100" i="10"/>
  <c r="Z100" i="10" s="1"/>
  <c r="U100" i="10"/>
  <c r="X100" i="10" s="1"/>
  <c r="A310" i="10"/>
  <c r="T309" i="10"/>
  <c r="U98" i="8"/>
  <c r="T98" i="8"/>
  <c r="R98" i="8"/>
  <c r="S98" i="8"/>
  <c r="V98" i="8" s="1"/>
  <c r="W98" i="8"/>
  <c r="Y100" i="10"/>
  <c r="I101" i="10" l="1"/>
  <c r="D101" i="10"/>
  <c r="G99" i="8"/>
  <c r="C99" i="8"/>
  <c r="G101" i="10"/>
  <c r="B101" i="10"/>
  <c r="F99" i="8"/>
  <c r="B99" i="8"/>
  <c r="A311" i="10"/>
  <c r="T310" i="10"/>
  <c r="W92" i="2"/>
  <c r="U92" i="2"/>
  <c r="V92" i="2"/>
  <c r="H99" i="8"/>
  <c r="D99" i="8"/>
  <c r="C101" i="10"/>
  <c r="H101" i="10"/>
  <c r="AA309" i="10"/>
  <c r="S92" i="2"/>
  <c r="R92" i="2"/>
  <c r="Q92" i="2"/>
  <c r="Z92" i="2" l="1"/>
  <c r="X92" i="2"/>
  <c r="Y92" i="2"/>
  <c r="H93" i="2" s="1"/>
  <c r="I99" i="8"/>
  <c r="J99" i="8"/>
  <c r="X98" i="8"/>
  <c r="B93" i="2"/>
  <c r="G93" i="2"/>
  <c r="A312" i="10"/>
  <c r="AA311" i="10"/>
  <c r="T311" i="10"/>
  <c r="E101" i="10"/>
  <c r="P101" i="10" s="1"/>
  <c r="O101" i="10"/>
  <c r="K101" i="10"/>
  <c r="AB100" i="10"/>
  <c r="D93" i="2"/>
  <c r="I93" i="2"/>
  <c r="E99" i="8"/>
  <c r="F101" i="10"/>
  <c r="AA310" i="10"/>
  <c r="J101" i="10"/>
  <c r="P93" i="2" l="1"/>
  <c r="O93" i="2"/>
  <c r="C93" i="2"/>
  <c r="F93" i="2" s="1"/>
  <c r="K93" i="2"/>
  <c r="AA92" i="2"/>
  <c r="J93" i="2"/>
  <c r="N99" i="8"/>
  <c r="O99" i="8"/>
  <c r="L99" i="8"/>
  <c r="M99" i="8" s="1"/>
  <c r="P99" i="8"/>
  <c r="R101" i="10"/>
  <c r="Q101" i="10"/>
  <c r="S101" i="10"/>
  <c r="M101" i="10"/>
  <c r="N101" i="10" s="1"/>
  <c r="A313" i="10"/>
  <c r="AA312" i="10" s="1"/>
  <c r="T312" i="10"/>
  <c r="E93" i="2" l="1"/>
  <c r="R99" i="8"/>
  <c r="S99" i="8"/>
  <c r="V99" i="8" s="1"/>
  <c r="T99" i="8"/>
  <c r="A314" i="10"/>
  <c r="AA313" i="10" s="1"/>
  <c r="T313" i="10"/>
  <c r="U99" i="8"/>
  <c r="L93" i="2"/>
  <c r="M93" i="2"/>
  <c r="N93" i="2" s="1"/>
  <c r="U101" i="10"/>
  <c r="X101" i="10" s="1"/>
  <c r="V101" i="10"/>
  <c r="Y101" i="10" s="1"/>
  <c r="W101" i="10"/>
  <c r="Z101" i="10" s="1"/>
  <c r="W99" i="8"/>
  <c r="I102" i="10" l="1"/>
  <c r="D102" i="10"/>
  <c r="G100" i="8"/>
  <c r="C100" i="8"/>
  <c r="C102" i="10"/>
  <c r="H102" i="10"/>
  <c r="B102" i="10"/>
  <c r="G102" i="10"/>
  <c r="S93" i="2"/>
  <c r="R93" i="2"/>
  <c r="Q93" i="2"/>
  <c r="B100" i="8"/>
  <c r="F100" i="8"/>
  <c r="A315" i="10"/>
  <c r="T314" i="10"/>
  <c r="H100" i="8"/>
  <c r="D100" i="8"/>
  <c r="V93" i="2"/>
  <c r="W93" i="2"/>
  <c r="U93" i="2"/>
  <c r="X93" i="2" l="1"/>
  <c r="E102" i="10"/>
  <c r="P102" i="10" s="1"/>
  <c r="E100" i="8"/>
  <c r="J102" i="10"/>
  <c r="X99" i="8"/>
  <c r="AA315" i="10"/>
  <c r="A316" i="10"/>
  <c r="T315" i="10"/>
  <c r="AA314" i="10"/>
  <c r="Y93" i="2"/>
  <c r="O102" i="10"/>
  <c r="K102" i="10"/>
  <c r="AB101" i="10"/>
  <c r="J100" i="8"/>
  <c r="I100" i="8"/>
  <c r="Z93" i="2"/>
  <c r="F102" i="10"/>
  <c r="N100" i="8" l="1"/>
  <c r="P100" i="8"/>
  <c r="L100" i="8"/>
  <c r="M100" i="8" s="1"/>
  <c r="O100" i="8"/>
  <c r="R102" i="10"/>
  <c r="S102" i="10"/>
  <c r="Q102" i="10"/>
  <c r="M102" i="10"/>
  <c r="N102" i="10" s="1"/>
  <c r="D94" i="2"/>
  <c r="I94" i="2"/>
  <c r="H94" i="2"/>
  <c r="C94" i="2"/>
  <c r="A317" i="10"/>
  <c r="AA316" i="10" s="1"/>
  <c r="T316" i="10"/>
  <c r="B94" i="2"/>
  <c r="G94" i="2"/>
  <c r="P94" i="2" l="1"/>
  <c r="O94" i="2"/>
  <c r="U102" i="10"/>
  <c r="X102" i="10" s="1"/>
  <c r="W102" i="10"/>
  <c r="V102" i="10"/>
  <c r="S100" i="8"/>
  <c r="V100" i="8" s="1"/>
  <c r="T100" i="8"/>
  <c r="R100" i="8"/>
  <c r="U100" i="8" s="1"/>
  <c r="E94" i="2"/>
  <c r="F94" i="2"/>
  <c r="Z102" i="10"/>
  <c r="W100" i="8"/>
  <c r="J94" i="2"/>
  <c r="A318" i="10"/>
  <c r="T317" i="10"/>
  <c r="K94" i="2"/>
  <c r="AA93" i="2"/>
  <c r="Y102" i="10"/>
  <c r="C101" i="8" l="1"/>
  <c r="G101" i="8"/>
  <c r="F101" i="8"/>
  <c r="B101" i="8"/>
  <c r="B103" i="10"/>
  <c r="G103" i="10"/>
  <c r="A319" i="10"/>
  <c r="T318" i="10"/>
  <c r="L94" i="2"/>
  <c r="M94" i="2"/>
  <c r="N94" i="2" s="1"/>
  <c r="AA317" i="10"/>
  <c r="D103" i="10"/>
  <c r="I103" i="10"/>
  <c r="C103" i="10"/>
  <c r="H103" i="10"/>
  <c r="H101" i="8"/>
  <c r="D101" i="8"/>
  <c r="AA319" i="10" l="1"/>
  <c r="A320" i="10"/>
  <c r="T319" i="10"/>
  <c r="E101" i="8"/>
  <c r="F103" i="10"/>
  <c r="V94" i="2"/>
  <c r="W94" i="2"/>
  <c r="U94" i="2"/>
  <c r="AA318" i="10"/>
  <c r="J101" i="8"/>
  <c r="I101" i="8"/>
  <c r="S94" i="2"/>
  <c r="Q94" i="2"/>
  <c r="R94" i="2"/>
  <c r="J103" i="10"/>
  <c r="K103" i="10"/>
  <c r="O103" i="10"/>
  <c r="AB102" i="10"/>
  <c r="E103" i="10"/>
  <c r="P103" i="10" s="1"/>
  <c r="X100" i="8"/>
  <c r="Y94" i="2" l="1"/>
  <c r="X94" i="2"/>
  <c r="G95" i="2" s="1"/>
  <c r="H95" i="2"/>
  <c r="C95" i="2"/>
  <c r="AA320" i="10"/>
  <c r="A321" i="10"/>
  <c r="T320" i="10"/>
  <c r="Z94" i="2"/>
  <c r="P101" i="8"/>
  <c r="N101" i="8"/>
  <c r="O101" i="8"/>
  <c r="L101" i="8"/>
  <c r="M101" i="8" s="1"/>
  <c r="B95" i="2"/>
  <c r="S103" i="10"/>
  <c r="Q103" i="10"/>
  <c r="R103" i="10"/>
  <c r="M103" i="10"/>
  <c r="N103" i="10" s="1"/>
  <c r="W103" i="10" l="1"/>
  <c r="U103" i="10"/>
  <c r="V103" i="10"/>
  <c r="Y103" i="10" s="1"/>
  <c r="E95" i="2"/>
  <c r="AA321" i="10"/>
  <c r="A322" i="10"/>
  <c r="T321" i="10"/>
  <c r="X103" i="10"/>
  <c r="R101" i="8"/>
  <c r="U101" i="8" s="1"/>
  <c r="S101" i="8"/>
  <c r="T101" i="8"/>
  <c r="W101" i="8" s="1"/>
  <c r="D95" i="2"/>
  <c r="I95" i="2"/>
  <c r="J95" i="2" s="1"/>
  <c r="F95" i="2"/>
  <c r="Z103" i="10"/>
  <c r="V101" i="8"/>
  <c r="P95" i="2" l="1"/>
  <c r="O95" i="2"/>
  <c r="D102" i="8"/>
  <c r="H102" i="8"/>
  <c r="C104" i="10"/>
  <c r="H104" i="10"/>
  <c r="B102" i="8"/>
  <c r="F102" i="8"/>
  <c r="C102" i="8"/>
  <c r="G102" i="8"/>
  <c r="K95" i="2"/>
  <c r="AA94" i="2"/>
  <c r="G104" i="10"/>
  <c r="B104" i="10"/>
  <c r="A323" i="10"/>
  <c r="T322" i="10"/>
  <c r="I104" i="10"/>
  <c r="D104" i="10"/>
  <c r="K104" i="10" l="1"/>
  <c r="O104" i="10"/>
  <c r="AB103" i="10"/>
  <c r="A324" i="10"/>
  <c r="AA323" i="10"/>
  <c r="T323" i="10"/>
  <c r="E104" i="10"/>
  <c r="P104" i="10" s="1"/>
  <c r="X101" i="8"/>
  <c r="F104" i="10"/>
  <c r="J104" i="10"/>
  <c r="L95" i="2"/>
  <c r="M95" i="2"/>
  <c r="N95" i="2" s="1"/>
  <c r="J102" i="8"/>
  <c r="I102" i="8"/>
  <c r="AA322" i="10"/>
  <c r="E102" i="8"/>
  <c r="O102" i="8" l="1"/>
  <c r="N102" i="8"/>
  <c r="L102" i="8"/>
  <c r="M102" i="8" s="1"/>
  <c r="P102" i="8"/>
  <c r="U95" i="2"/>
  <c r="W95" i="2"/>
  <c r="V95" i="2"/>
  <c r="A325" i="10"/>
  <c r="T324" i="10"/>
  <c r="R95" i="2"/>
  <c r="Q95" i="2"/>
  <c r="S95" i="2"/>
  <c r="S104" i="10"/>
  <c r="Q104" i="10"/>
  <c r="R104" i="10"/>
  <c r="M104" i="10"/>
  <c r="N104" i="10" s="1"/>
  <c r="Y95" i="2" l="1"/>
  <c r="X95" i="2"/>
  <c r="B96" i="2" s="1"/>
  <c r="Z95" i="2"/>
  <c r="I96" i="2" s="1"/>
  <c r="R102" i="8"/>
  <c r="U102" i="8" s="1"/>
  <c r="T102" i="8"/>
  <c r="W102" i="8" s="1"/>
  <c r="S102" i="8"/>
  <c r="AA325" i="10"/>
  <c r="A326" i="10"/>
  <c r="T325" i="10"/>
  <c r="C96" i="2"/>
  <c r="H96" i="2"/>
  <c r="W104" i="10"/>
  <c r="Z104" i="10" s="1"/>
  <c r="U104" i="10"/>
  <c r="X104" i="10" s="1"/>
  <c r="V104" i="10"/>
  <c r="Y104" i="10" s="1"/>
  <c r="AA324" i="10"/>
  <c r="V102" i="8"/>
  <c r="G96" i="2" l="1"/>
  <c r="D96" i="2"/>
  <c r="B105" i="10"/>
  <c r="G105" i="10"/>
  <c r="D105" i="10"/>
  <c r="I105" i="10"/>
  <c r="H103" i="8"/>
  <c r="D103" i="8"/>
  <c r="F103" i="8"/>
  <c r="B103" i="8"/>
  <c r="C105" i="10"/>
  <c r="H105" i="10"/>
  <c r="F96" i="2"/>
  <c r="G103" i="8"/>
  <c r="C103" i="8"/>
  <c r="E96" i="2"/>
  <c r="A327" i="10"/>
  <c r="T326" i="10"/>
  <c r="J96" i="2"/>
  <c r="P96" i="2" l="1"/>
  <c r="O96" i="2"/>
  <c r="K96" i="2"/>
  <c r="AA95" i="2"/>
  <c r="A328" i="10"/>
  <c r="AA327" i="10" s="1"/>
  <c r="T327" i="10"/>
  <c r="L96" i="2"/>
  <c r="M96" i="2"/>
  <c r="N96" i="2" s="1"/>
  <c r="J103" i="8"/>
  <c r="I103" i="8"/>
  <c r="O105" i="10"/>
  <c r="K105" i="10"/>
  <c r="AB104" i="10"/>
  <c r="X102" i="8"/>
  <c r="J105" i="10"/>
  <c r="E103" i="8"/>
  <c r="AA326" i="10"/>
  <c r="F105" i="10"/>
  <c r="E105" i="10"/>
  <c r="P105" i="10" s="1"/>
  <c r="N103" i="8" l="1"/>
  <c r="P103" i="8"/>
  <c r="O103" i="8"/>
  <c r="L103" i="8"/>
  <c r="M103" i="8" s="1"/>
  <c r="V96" i="2"/>
  <c r="U96" i="2"/>
  <c r="W96" i="2"/>
  <c r="R105" i="10"/>
  <c r="Q105" i="10"/>
  <c r="S105" i="10"/>
  <c r="M105" i="10"/>
  <c r="N105" i="10" s="1"/>
  <c r="R96" i="2"/>
  <c r="Q96" i="2"/>
  <c r="S96" i="2"/>
  <c r="A329" i="10"/>
  <c r="AA328" i="10"/>
  <c r="T328" i="10"/>
  <c r="Y96" i="2" l="1"/>
  <c r="X96" i="2"/>
  <c r="T103" i="8"/>
  <c r="R103" i="8"/>
  <c r="S103" i="8"/>
  <c r="AA329" i="10"/>
  <c r="A330" i="10"/>
  <c r="T329" i="10"/>
  <c r="V103" i="8"/>
  <c r="Y105" i="10"/>
  <c r="V105" i="10"/>
  <c r="U105" i="10"/>
  <c r="W105" i="10"/>
  <c r="Z96" i="2"/>
  <c r="Z105" i="10"/>
  <c r="W103" i="8"/>
  <c r="C97" i="2"/>
  <c r="H97" i="2"/>
  <c r="B97" i="2"/>
  <c r="G97" i="2"/>
  <c r="X105" i="10"/>
  <c r="U103" i="8"/>
  <c r="D97" i="2" l="1"/>
  <c r="I97" i="2"/>
  <c r="F97" i="2"/>
  <c r="C104" i="8"/>
  <c r="G104" i="8"/>
  <c r="H106" i="10"/>
  <c r="C106" i="10"/>
  <c r="G106" i="10"/>
  <c r="B106" i="10"/>
  <c r="J97" i="2"/>
  <c r="D104" i="8"/>
  <c r="H104" i="8"/>
  <c r="F104" i="8"/>
  <c r="B104" i="8"/>
  <c r="E97" i="2"/>
  <c r="I106" i="10"/>
  <c r="D106" i="10"/>
  <c r="A331" i="10"/>
  <c r="AA330" i="10"/>
  <c r="T330" i="10"/>
  <c r="O97" i="2" l="1"/>
  <c r="P97" i="2"/>
  <c r="E106" i="10"/>
  <c r="P106" i="10" s="1"/>
  <c r="A332" i="10"/>
  <c r="AA331" i="10"/>
  <c r="T331" i="10"/>
  <c r="J106" i="10"/>
  <c r="J104" i="8"/>
  <c r="I104" i="8"/>
  <c r="K106" i="10"/>
  <c r="O106" i="10"/>
  <c r="AB105" i="10"/>
  <c r="E104" i="8"/>
  <c r="F106" i="10"/>
  <c r="X103" i="8"/>
  <c r="K97" i="2"/>
  <c r="AA96" i="2"/>
  <c r="L97" i="2" l="1"/>
  <c r="M97" i="2"/>
  <c r="N97" i="2" s="1"/>
  <c r="P104" i="8"/>
  <c r="O104" i="8"/>
  <c r="L104" i="8"/>
  <c r="M104" i="8" s="1"/>
  <c r="N104" i="8"/>
  <c r="A333" i="10"/>
  <c r="AA332" i="10" s="1"/>
  <c r="T332" i="10"/>
  <c r="R106" i="10"/>
  <c r="S106" i="10"/>
  <c r="Q106" i="10"/>
  <c r="M106" i="10"/>
  <c r="N106" i="10" s="1"/>
  <c r="V104" i="8" l="1"/>
  <c r="A334" i="10"/>
  <c r="T333" i="10"/>
  <c r="W97" i="2"/>
  <c r="V97" i="2"/>
  <c r="U97" i="2"/>
  <c r="U106" i="10"/>
  <c r="X106" i="10" s="1"/>
  <c r="V106" i="10"/>
  <c r="Y106" i="10" s="1"/>
  <c r="W106" i="10"/>
  <c r="Z106" i="10" s="1"/>
  <c r="R104" i="8"/>
  <c r="U104" i="8" s="1"/>
  <c r="S104" i="8"/>
  <c r="T104" i="8"/>
  <c r="W104" i="8" s="1"/>
  <c r="Q97" i="2"/>
  <c r="S97" i="2"/>
  <c r="R97" i="2"/>
  <c r="Z97" i="2" l="1"/>
  <c r="X97" i="2"/>
  <c r="D105" i="8"/>
  <c r="H105" i="8"/>
  <c r="H107" i="10"/>
  <c r="C107" i="10"/>
  <c r="G107" i="10"/>
  <c r="B107" i="10"/>
  <c r="B105" i="8"/>
  <c r="F105" i="8"/>
  <c r="I107" i="10"/>
  <c r="D107" i="10"/>
  <c r="I98" i="2"/>
  <c r="D98" i="2"/>
  <c r="G98" i="2"/>
  <c r="B98" i="2"/>
  <c r="A335" i="10"/>
  <c r="AA334" i="10" s="1"/>
  <c r="T334" i="10"/>
  <c r="C105" i="8"/>
  <c r="G105" i="8"/>
  <c r="AA333" i="10"/>
  <c r="Y97" i="2"/>
  <c r="P98" i="2" l="1"/>
  <c r="O98" i="2"/>
  <c r="X104" i="8"/>
  <c r="AA97" i="2"/>
  <c r="I105" i="8"/>
  <c r="J105" i="8"/>
  <c r="F107" i="10"/>
  <c r="A336" i="10"/>
  <c r="AA335" i="10" s="1"/>
  <c r="T335" i="10"/>
  <c r="E105" i="8"/>
  <c r="K107" i="10"/>
  <c r="O107" i="10"/>
  <c r="AB106" i="10"/>
  <c r="E107" i="10"/>
  <c r="P107" i="10" s="1"/>
  <c r="C98" i="2"/>
  <c r="H98" i="2"/>
  <c r="J98" i="2" s="1"/>
  <c r="J107" i="10"/>
  <c r="F98" i="2" l="1"/>
  <c r="S107" i="10"/>
  <c r="Q107" i="10"/>
  <c r="R107" i="10"/>
  <c r="M107" i="10"/>
  <c r="N107" i="10" s="1"/>
  <c r="E98" i="2"/>
  <c r="O105" i="8"/>
  <c r="P105" i="8"/>
  <c r="N105" i="8"/>
  <c r="L105" i="8"/>
  <c r="M105" i="8" s="1"/>
  <c r="A337" i="10"/>
  <c r="AA336" i="10"/>
  <c r="T336" i="10"/>
  <c r="K98" i="2"/>
  <c r="L98" i="2" l="1"/>
  <c r="M98" i="2"/>
  <c r="N98" i="2" s="1"/>
  <c r="R105" i="8"/>
  <c r="T105" i="8"/>
  <c r="W105" i="8" s="1"/>
  <c r="S105" i="8"/>
  <c r="V105" i="8" s="1"/>
  <c r="U105" i="8"/>
  <c r="W107" i="10"/>
  <c r="Z107" i="10" s="1"/>
  <c r="V107" i="10"/>
  <c r="Y107" i="10" s="1"/>
  <c r="U107" i="10"/>
  <c r="X107" i="10" s="1"/>
  <c r="A338" i="10"/>
  <c r="AA337" i="10"/>
  <c r="T337" i="10"/>
  <c r="D106" i="8" l="1"/>
  <c r="H106" i="8"/>
  <c r="C108" i="10"/>
  <c r="H108" i="10"/>
  <c r="D108" i="10"/>
  <c r="I108" i="10"/>
  <c r="B108" i="10"/>
  <c r="G108" i="10"/>
  <c r="C106" i="8"/>
  <c r="G106" i="8"/>
  <c r="V98" i="2"/>
  <c r="U98" i="2"/>
  <c r="W98" i="2"/>
  <c r="A339" i="10"/>
  <c r="T338" i="10"/>
  <c r="B106" i="8"/>
  <c r="F106" i="8"/>
  <c r="S98" i="2"/>
  <c r="R98" i="2"/>
  <c r="Y98" i="2" s="1"/>
  <c r="Q98" i="2"/>
  <c r="X98" i="2" l="1"/>
  <c r="J108" i="10"/>
  <c r="E108" i="10"/>
  <c r="P108" i="10" s="1"/>
  <c r="F108" i="10"/>
  <c r="C99" i="2"/>
  <c r="H99" i="2"/>
  <c r="Z98" i="2"/>
  <c r="A340" i="10"/>
  <c r="AA339" i="10" s="1"/>
  <c r="T339" i="10"/>
  <c r="I106" i="8"/>
  <c r="J106" i="8"/>
  <c r="AA338" i="10"/>
  <c r="G99" i="2"/>
  <c r="B99" i="2"/>
  <c r="E106" i="8"/>
  <c r="X105" i="8"/>
  <c r="K108" i="10"/>
  <c r="O108" i="10"/>
  <c r="AB107" i="10"/>
  <c r="S108" i="10" l="1"/>
  <c r="R108" i="10"/>
  <c r="Q108" i="10"/>
  <c r="M108" i="10"/>
  <c r="N108" i="10" s="1"/>
  <c r="P106" i="8"/>
  <c r="N106" i="8"/>
  <c r="O106" i="8"/>
  <c r="L106" i="8"/>
  <c r="M106" i="8" s="1"/>
  <c r="F99" i="2"/>
  <c r="E99" i="2"/>
  <c r="D99" i="2"/>
  <c r="I99" i="2"/>
  <c r="J99" i="2" s="1"/>
  <c r="A341" i="10"/>
  <c r="T340" i="10"/>
  <c r="O99" i="2" l="1"/>
  <c r="P99" i="2"/>
  <c r="A342" i="10"/>
  <c r="T341" i="10"/>
  <c r="T106" i="8"/>
  <c r="W106" i="8" s="1"/>
  <c r="R106" i="8"/>
  <c r="S106" i="8"/>
  <c r="W108" i="10"/>
  <c r="U108" i="10"/>
  <c r="V108" i="10"/>
  <c r="V106" i="8"/>
  <c r="K99" i="2"/>
  <c r="AA98" i="2"/>
  <c r="U106" i="8"/>
  <c r="Y108" i="10"/>
  <c r="X108" i="10"/>
  <c r="AA340" i="10"/>
  <c r="Z108" i="10"/>
  <c r="D107" i="8" l="1"/>
  <c r="H107" i="8"/>
  <c r="G109" i="10"/>
  <c r="B109" i="10"/>
  <c r="C107" i="8"/>
  <c r="G107" i="8"/>
  <c r="I109" i="10"/>
  <c r="D109" i="10"/>
  <c r="C109" i="10"/>
  <c r="H109" i="10"/>
  <c r="L99" i="2"/>
  <c r="M99" i="2"/>
  <c r="N99" i="2" s="1"/>
  <c r="A343" i="10"/>
  <c r="AA342" i="10"/>
  <c r="T342" i="10"/>
  <c r="F107" i="8"/>
  <c r="B107" i="8"/>
  <c r="AA341" i="10"/>
  <c r="I107" i="8" l="1"/>
  <c r="J107" i="8"/>
  <c r="V99" i="2"/>
  <c r="U99" i="2"/>
  <c r="W99" i="2"/>
  <c r="K109" i="10"/>
  <c r="O109" i="10"/>
  <c r="AB108" i="10"/>
  <c r="E109" i="10"/>
  <c r="P109" i="10" s="1"/>
  <c r="Q99" i="2"/>
  <c r="S99" i="2"/>
  <c r="R99" i="2"/>
  <c r="J109" i="10"/>
  <c r="E107" i="8"/>
  <c r="AA343" i="10"/>
  <c r="A344" i="10"/>
  <c r="T343" i="10"/>
  <c r="F109" i="10"/>
  <c r="X106" i="8"/>
  <c r="Y99" i="2" l="1"/>
  <c r="X99" i="2"/>
  <c r="G100" i="2" s="1"/>
  <c r="Z99" i="2"/>
  <c r="D100" i="2" s="1"/>
  <c r="H100" i="2"/>
  <c r="C100" i="2"/>
  <c r="R109" i="10"/>
  <c r="Q109" i="10"/>
  <c r="S109" i="10"/>
  <c r="M109" i="10"/>
  <c r="N109" i="10" s="1"/>
  <c r="O107" i="8"/>
  <c r="N107" i="8"/>
  <c r="L107" i="8"/>
  <c r="M107" i="8" s="1"/>
  <c r="P107" i="8"/>
  <c r="A345" i="10"/>
  <c r="AA344" i="10"/>
  <c r="T344" i="10"/>
  <c r="I100" i="2" l="1"/>
  <c r="P100" i="2"/>
  <c r="O100" i="2"/>
  <c r="B100" i="2"/>
  <c r="E100" i="2" s="1"/>
  <c r="K100" i="2"/>
  <c r="AA99" i="2"/>
  <c r="S107" i="8"/>
  <c r="T107" i="8"/>
  <c r="W107" i="8" s="1"/>
  <c r="R107" i="8"/>
  <c r="U107" i="8" s="1"/>
  <c r="Y109" i="10"/>
  <c r="W109" i="10"/>
  <c r="Z109" i="10" s="1"/>
  <c r="V109" i="10"/>
  <c r="U109" i="10"/>
  <c r="X109" i="10" s="1"/>
  <c r="J100" i="2"/>
  <c r="A346" i="10"/>
  <c r="T345" i="10"/>
  <c r="V107" i="8"/>
  <c r="F100" i="2" l="1"/>
  <c r="F108" i="8"/>
  <c r="B108" i="8"/>
  <c r="G110" i="10"/>
  <c r="B110" i="10"/>
  <c r="D108" i="8"/>
  <c r="H108" i="8"/>
  <c r="I110" i="10"/>
  <c r="D110" i="10"/>
  <c r="A347" i="10"/>
  <c r="AA346" i="10"/>
  <c r="T346" i="10"/>
  <c r="L100" i="2"/>
  <c r="M100" i="2"/>
  <c r="N100" i="2" s="1"/>
  <c r="AA345" i="10"/>
  <c r="G108" i="8"/>
  <c r="C108" i="8"/>
  <c r="C110" i="10"/>
  <c r="H110" i="10"/>
  <c r="X107" i="8" l="1"/>
  <c r="Q100" i="2"/>
  <c r="S100" i="2"/>
  <c r="R100" i="2"/>
  <c r="K110" i="10"/>
  <c r="O110" i="10"/>
  <c r="AB109" i="10"/>
  <c r="E110" i="10"/>
  <c r="P110" i="10" s="1"/>
  <c r="J110" i="10"/>
  <c r="E108" i="8"/>
  <c r="F110" i="10"/>
  <c r="U100" i="2"/>
  <c r="V100" i="2"/>
  <c r="W100" i="2"/>
  <c r="A348" i="10"/>
  <c r="T347" i="10"/>
  <c r="J108" i="8"/>
  <c r="I108" i="8"/>
  <c r="A349" i="10" l="1"/>
  <c r="AA348" i="10"/>
  <c r="T348" i="10"/>
  <c r="R110" i="10"/>
  <c r="S110" i="10"/>
  <c r="Q110" i="10"/>
  <c r="M110" i="10"/>
  <c r="N110" i="10" s="1"/>
  <c r="X100" i="2"/>
  <c r="O108" i="8"/>
  <c r="P108" i="8"/>
  <c r="L108" i="8"/>
  <c r="M108" i="8" s="1"/>
  <c r="N108" i="8"/>
  <c r="AA347" i="10"/>
  <c r="Y100" i="2"/>
  <c r="Z100" i="2"/>
  <c r="D101" i="2" l="1"/>
  <c r="I101" i="2"/>
  <c r="G101" i="2"/>
  <c r="B101" i="2"/>
  <c r="V110" i="10"/>
  <c r="Y110" i="10" s="1"/>
  <c r="W110" i="10"/>
  <c r="U110" i="10"/>
  <c r="T108" i="8"/>
  <c r="S108" i="8"/>
  <c r="V108" i="8" s="1"/>
  <c r="R108" i="8"/>
  <c r="U108" i="8" s="1"/>
  <c r="C101" i="2"/>
  <c r="H101" i="2"/>
  <c r="W108" i="8"/>
  <c r="X110" i="10"/>
  <c r="Z110" i="10"/>
  <c r="AA349" i="10"/>
  <c r="A350" i="10"/>
  <c r="T349" i="10"/>
  <c r="P101" i="2" l="1"/>
  <c r="O101" i="2"/>
  <c r="B109" i="8"/>
  <c r="F109" i="8"/>
  <c r="C109" i="8"/>
  <c r="G109" i="8"/>
  <c r="H111" i="10"/>
  <c r="C111" i="10"/>
  <c r="A351" i="10"/>
  <c r="T350" i="10"/>
  <c r="B111" i="10"/>
  <c r="G111" i="10"/>
  <c r="J101" i="2"/>
  <c r="D109" i="8"/>
  <c r="H109" i="8"/>
  <c r="D111" i="10"/>
  <c r="I111" i="10"/>
  <c r="F101" i="2"/>
  <c r="E101" i="2"/>
  <c r="K101" i="2"/>
  <c r="AA100" i="2"/>
  <c r="E111" i="10" l="1"/>
  <c r="P111" i="10" s="1"/>
  <c r="O111" i="10"/>
  <c r="K111" i="10"/>
  <c r="AB110" i="10"/>
  <c r="A352" i="10"/>
  <c r="T351" i="10"/>
  <c r="L101" i="2"/>
  <c r="M101" i="2"/>
  <c r="N101" i="2" s="1"/>
  <c r="J111" i="10"/>
  <c r="AA350" i="10"/>
  <c r="X108" i="8"/>
  <c r="F111" i="10"/>
  <c r="J109" i="8"/>
  <c r="I109" i="8"/>
  <c r="E109" i="8"/>
  <c r="S111" i="10" l="1"/>
  <c r="R111" i="10"/>
  <c r="Q111" i="10"/>
  <c r="M111" i="10"/>
  <c r="N111" i="10" s="1"/>
  <c r="R101" i="2"/>
  <c r="Q101" i="2"/>
  <c r="S101" i="2"/>
  <c r="A353" i="10"/>
  <c r="T352" i="10"/>
  <c r="N109" i="8"/>
  <c r="O109" i="8"/>
  <c r="L109" i="8"/>
  <c r="M109" i="8" s="1"/>
  <c r="P109" i="8"/>
  <c r="V101" i="2"/>
  <c r="U101" i="2"/>
  <c r="W101" i="2"/>
  <c r="AA351" i="10"/>
  <c r="A354" i="10" l="1"/>
  <c r="AA353" i="10" s="1"/>
  <c r="T353" i="10"/>
  <c r="W111" i="10"/>
  <c r="U111" i="10"/>
  <c r="X111" i="10" s="1"/>
  <c r="V111" i="10"/>
  <c r="Y111" i="10" s="1"/>
  <c r="Z101" i="2"/>
  <c r="X101" i="2"/>
  <c r="R109" i="8"/>
  <c r="U109" i="8" s="1"/>
  <c r="S109" i="8"/>
  <c r="V109" i="8" s="1"/>
  <c r="T109" i="8"/>
  <c r="W109" i="8" s="1"/>
  <c r="AA352" i="10"/>
  <c r="Y101" i="2"/>
  <c r="Z111" i="10"/>
  <c r="B110" i="8" l="1"/>
  <c r="F110" i="8"/>
  <c r="B112" i="10"/>
  <c r="G112" i="10"/>
  <c r="D110" i="8"/>
  <c r="H110" i="8"/>
  <c r="G110" i="8"/>
  <c r="C110" i="8"/>
  <c r="C112" i="10"/>
  <c r="H112" i="10"/>
  <c r="H102" i="2"/>
  <c r="C102" i="2"/>
  <c r="B102" i="2"/>
  <c r="G102" i="2"/>
  <c r="I112" i="10"/>
  <c r="D112" i="10"/>
  <c r="I102" i="2"/>
  <c r="D102" i="2"/>
  <c r="A355" i="10"/>
  <c r="AA354" i="10"/>
  <c r="T354" i="10"/>
  <c r="P102" i="2" l="1"/>
  <c r="O102" i="2"/>
  <c r="O112" i="10"/>
  <c r="K112" i="10"/>
  <c r="AB111" i="10"/>
  <c r="F102" i="2"/>
  <c r="X109" i="8"/>
  <c r="J112" i="10"/>
  <c r="J102" i="2"/>
  <c r="A356" i="10"/>
  <c r="AA355" i="10"/>
  <c r="T355" i="10"/>
  <c r="E112" i="10"/>
  <c r="P112" i="10" s="1"/>
  <c r="K102" i="2"/>
  <c r="AA101" i="2"/>
  <c r="J110" i="8"/>
  <c r="I110" i="8"/>
  <c r="E102" i="2"/>
  <c r="F112" i="10"/>
  <c r="E110" i="8"/>
  <c r="L102" i="2" l="1"/>
  <c r="M102" i="2"/>
  <c r="N102" i="2" s="1"/>
  <c r="A357" i="10"/>
  <c r="AA356" i="10"/>
  <c r="T356" i="10"/>
  <c r="Q112" i="10"/>
  <c r="S112" i="10"/>
  <c r="R112" i="10"/>
  <c r="M112" i="10"/>
  <c r="N112" i="10" s="1"/>
  <c r="P110" i="8"/>
  <c r="O110" i="8"/>
  <c r="N110" i="8"/>
  <c r="L110" i="8"/>
  <c r="M110" i="8" s="1"/>
  <c r="Z112" i="10" l="1"/>
  <c r="A358" i="10"/>
  <c r="T357" i="10"/>
  <c r="W102" i="2"/>
  <c r="V102" i="2"/>
  <c r="U102" i="2"/>
  <c r="T110" i="8"/>
  <c r="W110" i="8" s="1"/>
  <c r="S110" i="8"/>
  <c r="V110" i="8" s="1"/>
  <c r="R110" i="8"/>
  <c r="U110" i="8" s="1"/>
  <c r="V112" i="10"/>
  <c r="Y112" i="10" s="1"/>
  <c r="U112" i="10"/>
  <c r="X112" i="10" s="1"/>
  <c r="W112" i="10"/>
  <c r="R102" i="2"/>
  <c r="Q102" i="2"/>
  <c r="S102" i="2"/>
  <c r="X102" i="2" l="1"/>
  <c r="Y102" i="2"/>
  <c r="H103" i="2" s="1"/>
  <c r="Z102" i="2"/>
  <c r="I103" i="2" s="1"/>
  <c r="C111" i="8"/>
  <c r="G111" i="8"/>
  <c r="B113" i="10"/>
  <c r="G113" i="10"/>
  <c r="C113" i="10"/>
  <c r="H113" i="10"/>
  <c r="H111" i="8"/>
  <c r="D111" i="8"/>
  <c r="B111" i="8"/>
  <c r="F111" i="8"/>
  <c r="C103" i="2"/>
  <c r="G103" i="2"/>
  <c r="B103" i="2"/>
  <c r="A359" i="10"/>
  <c r="AA358" i="10" s="1"/>
  <c r="T358" i="10"/>
  <c r="D113" i="10"/>
  <c r="I113" i="10"/>
  <c r="AA357" i="10"/>
  <c r="D103" i="2" l="1"/>
  <c r="K103" i="2"/>
  <c r="AA102" i="2"/>
  <c r="J113" i="10"/>
  <c r="F103" i="2"/>
  <c r="E113" i="10"/>
  <c r="P113" i="10" s="1"/>
  <c r="K113" i="10"/>
  <c r="O113" i="10"/>
  <c r="AB112" i="10"/>
  <c r="E103" i="2"/>
  <c r="J111" i="8"/>
  <c r="I111" i="8"/>
  <c r="A360" i="10"/>
  <c r="AA359" i="10"/>
  <c r="T359" i="10"/>
  <c r="J103" i="2"/>
  <c r="E111" i="8"/>
  <c r="F113" i="10"/>
  <c r="X110" i="8"/>
  <c r="P103" i="2" l="1"/>
  <c r="O103" i="2"/>
  <c r="N111" i="8"/>
  <c r="O111" i="8"/>
  <c r="L111" i="8"/>
  <c r="M111" i="8" s="1"/>
  <c r="P111" i="8"/>
  <c r="A361" i="10"/>
  <c r="AA360" i="10" s="1"/>
  <c r="T360" i="10"/>
  <c r="L103" i="2"/>
  <c r="M103" i="2"/>
  <c r="N103" i="2" s="1"/>
  <c r="S113" i="10"/>
  <c r="Q113" i="10"/>
  <c r="R113" i="10"/>
  <c r="M113" i="10"/>
  <c r="N113" i="10" s="1"/>
  <c r="Q103" i="2" l="1"/>
  <c r="R103" i="2"/>
  <c r="S103" i="2"/>
  <c r="R111" i="8"/>
  <c r="T111" i="8"/>
  <c r="W111" i="8" s="1"/>
  <c r="S111" i="8"/>
  <c r="V111" i="8"/>
  <c r="V113" i="10"/>
  <c r="Y113" i="10" s="1"/>
  <c r="U113" i="10"/>
  <c r="X113" i="10" s="1"/>
  <c r="W113" i="10"/>
  <c r="Z113" i="10" s="1"/>
  <c r="W103" i="2"/>
  <c r="U103" i="2"/>
  <c r="V103" i="2"/>
  <c r="A362" i="10"/>
  <c r="T361" i="10"/>
  <c r="U111" i="8"/>
  <c r="H114" i="10" l="1"/>
  <c r="C114" i="10"/>
  <c r="I114" i="10"/>
  <c r="D114" i="10"/>
  <c r="G114" i="10"/>
  <c r="B114" i="10"/>
  <c r="H112" i="8"/>
  <c r="D112" i="8"/>
  <c r="A363" i="10"/>
  <c r="AA362" i="10"/>
  <c r="T362" i="10"/>
  <c r="X103" i="2"/>
  <c r="Y103" i="2"/>
  <c r="C112" i="8"/>
  <c r="G112" i="8"/>
  <c r="AA361" i="10"/>
  <c r="B112" i="8"/>
  <c r="F112" i="8"/>
  <c r="Z103" i="2"/>
  <c r="B104" i="2" l="1"/>
  <c r="G104" i="2"/>
  <c r="K114" i="10"/>
  <c r="O114" i="10"/>
  <c r="AB113" i="10"/>
  <c r="I112" i="8"/>
  <c r="J112" i="8"/>
  <c r="D104" i="2"/>
  <c r="I104" i="2"/>
  <c r="X111" i="8"/>
  <c r="E114" i="10"/>
  <c r="P114" i="10" s="1"/>
  <c r="F114" i="10"/>
  <c r="E112" i="8"/>
  <c r="H104" i="2"/>
  <c r="C104" i="2"/>
  <c r="AA363" i="10"/>
  <c r="A364" i="10"/>
  <c r="T363" i="10"/>
  <c r="J114" i="10"/>
  <c r="P104" i="2" l="1"/>
  <c r="O104" i="2"/>
  <c r="F104" i="2"/>
  <c r="N112" i="8"/>
  <c r="O112" i="8"/>
  <c r="L112" i="8"/>
  <c r="M112" i="8" s="1"/>
  <c r="P112" i="8"/>
  <c r="K104" i="2"/>
  <c r="AA103" i="2"/>
  <c r="Q114" i="10"/>
  <c r="R114" i="10"/>
  <c r="S114" i="10"/>
  <c r="M114" i="10"/>
  <c r="N114" i="10" s="1"/>
  <c r="J104" i="2"/>
  <c r="A365" i="10"/>
  <c r="T364" i="10"/>
  <c r="E104" i="2"/>
  <c r="V114" i="10" l="1"/>
  <c r="U114" i="10"/>
  <c r="W114" i="10"/>
  <c r="L104" i="2"/>
  <c r="M104" i="2"/>
  <c r="N104" i="2" s="1"/>
  <c r="A366" i="10"/>
  <c r="T365" i="10"/>
  <c r="AA364" i="10"/>
  <c r="Z114" i="10"/>
  <c r="X114" i="10"/>
  <c r="Y114" i="10"/>
  <c r="T112" i="8"/>
  <c r="W112" i="8" s="1"/>
  <c r="R112" i="8"/>
  <c r="U112" i="8" s="1"/>
  <c r="S112" i="8"/>
  <c r="V112" i="8" s="1"/>
  <c r="D113" i="8" l="1"/>
  <c r="H113" i="8"/>
  <c r="C113" i="8"/>
  <c r="G113" i="8"/>
  <c r="F113" i="8"/>
  <c r="B113" i="8"/>
  <c r="A367" i="10"/>
  <c r="AA366" i="10"/>
  <c r="T366" i="10"/>
  <c r="AA365" i="10"/>
  <c r="D115" i="10"/>
  <c r="I115" i="10"/>
  <c r="R104" i="2"/>
  <c r="S104" i="2"/>
  <c r="Q104" i="2"/>
  <c r="H115" i="10"/>
  <c r="C115" i="10"/>
  <c r="B115" i="10"/>
  <c r="G115" i="10"/>
  <c r="W104" i="2"/>
  <c r="V104" i="2"/>
  <c r="U104" i="2"/>
  <c r="J115" i="10" l="1"/>
  <c r="X104" i="2"/>
  <c r="K115" i="10"/>
  <c r="O115" i="10"/>
  <c r="AB114" i="10"/>
  <c r="A368" i="10"/>
  <c r="AA367" i="10"/>
  <c r="T367" i="10"/>
  <c r="X112" i="8"/>
  <c r="E115" i="10"/>
  <c r="P115" i="10" s="1"/>
  <c r="Z104" i="2"/>
  <c r="E113" i="8"/>
  <c r="F115" i="10"/>
  <c r="Y104" i="2"/>
  <c r="I113" i="8"/>
  <c r="J113" i="8"/>
  <c r="D105" i="2" l="1"/>
  <c r="I105" i="2"/>
  <c r="R115" i="10"/>
  <c r="Q115" i="10"/>
  <c r="S115" i="10"/>
  <c r="M115" i="10"/>
  <c r="N115" i="10" s="1"/>
  <c r="G105" i="2"/>
  <c r="B105" i="2"/>
  <c r="C105" i="2"/>
  <c r="H105" i="2"/>
  <c r="N113" i="8"/>
  <c r="O113" i="8"/>
  <c r="P113" i="8"/>
  <c r="L113" i="8"/>
  <c r="M113" i="8" s="1"/>
  <c r="A369" i="10"/>
  <c r="AA368" i="10" s="1"/>
  <c r="T368" i="10"/>
  <c r="O105" i="2" l="1"/>
  <c r="P105" i="2"/>
  <c r="E105" i="2"/>
  <c r="A370" i="10"/>
  <c r="T369" i="10"/>
  <c r="J105" i="2"/>
  <c r="T113" i="8"/>
  <c r="W113" i="8" s="1"/>
  <c r="R113" i="8"/>
  <c r="U113" i="8" s="1"/>
  <c r="S113" i="8"/>
  <c r="V113" i="8" s="1"/>
  <c r="V115" i="10"/>
  <c r="Y115" i="10" s="1"/>
  <c r="W115" i="10"/>
  <c r="Z115" i="10" s="1"/>
  <c r="U115" i="10"/>
  <c r="X115" i="10" s="1"/>
  <c r="F105" i="2"/>
  <c r="K105" i="2"/>
  <c r="AA104" i="2"/>
  <c r="C116" i="10" l="1"/>
  <c r="H116" i="10"/>
  <c r="G116" i="10"/>
  <c r="B116" i="10"/>
  <c r="B114" i="8"/>
  <c r="F114" i="8"/>
  <c r="C114" i="8"/>
  <c r="G114" i="8"/>
  <c r="D116" i="10"/>
  <c r="I116" i="10"/>
  <c r="D114" i="8"/>
  <c r="H114" i="8"/>
  <c r="A371" i="10"/>
  <c r="AA370" i="10" s="1"/>
  <c r="T370" i="10"/>
  <c r="L105" i="2"/>
  <c r="M105" i="2"/>
  <c r="N105" i="2" s="1"/>
  <c r="AA369" i="10"/>
  <c r="X113" i="8" l="1"/>
  <c r="J116" i="10"/>
  <c r="S105" i="2"/>
  <c r="Q105" i="2"/>
  <c r="R105" i="2"/>
  <c r="E116" i="10"/>
  <c r="P116" i="10" s="1"/>
  <c r="J114" i="8"/>
  <c r="I114" i="8"/>
  <c r="U105" i="2"/>
  <c r="W105" i="2"/>
  <c r="V105" i="2"/>
  <c r="A372" i="10"/>
  <c r="T371" i="10"/>
  <c r="O116" i="10"/>
  <c r="K116" i="10"/>
  <c r="AB115" i="10"/>
  <c r="E114" i="8"/>
  <c r="F116" i="10"/>
  <c r="Z105" i="2" l="1"/>
  <c r="R116" i="10"/>
  <c r="S116" i="10"/>
  <c r="Q116" i="10"/>
  <c r="M116" i="10"/>
  <c r="N116" i="10" s="1"/>
  <c r="A373" i="10"/>
  <c r="AA372" i="10"/>
  <c r="T372" i="10"/>
  <c r="N114" i="8"/>
  <c r="L114" i="8"/>
  <c r="M114" i="8" s="1"/>
  <c r="P114" i="8"/>
  <c r="O114" i="8"/>
  <c r="AA371" i="10"/>
  <c r="Y105" i="2"/>
  <c r="X105" i="2"/>
  <c r="X116" i="10" l="1"/>
  <c r="G106" i="2"/>
  <c r="B106" i="2"/>
  <c r="C106" i="2"/>
  <c r="H106" i="2"/>
  <c r="S114" i="8"/>
  <c r="V114" i="8" s="1"/>
  <c r="R114" i="8"/>
  <c r="T114" i="8"/>
  <c r="W114" i="8" s="1"/>
  <c r="A374" i="10"/>
  <c r="AA373" i="10" s="1"/>
  <c r="T373" i="10"/>
  <c r="Y116" i="10"/>
  <c r="U114" i="8"/>
  <c r="V116" i="10"/>
  <c r="U116" i="10"/>
  <c r="W116" i="10"/>
  <c r="Z116" i="10" s="1"/>
  <c r="I106" i="2"/>
  <c r="D106" i="2"/>
  <c r="P106" i="2" l="1"/>
  <c r="O106" i="2"/>
  <c r="H115" i="8"/>
  <c r="D115" i="8"/>
  <c r="I117" i="10"/>
  <c r="D117" i="10"/>
  <c r="C115" i="8"/>
  <c r="G115" i="8"/>
  <c r="K106" i="2"/>
  <c r="AA105" i="2"/>
  <c r="F115" i="8"/>
  <c r="B115" i="8"/>
  <c r="J106" i="2"/>
  <c r="C117" i="10"/>
  <c r="H117" i="10"/>
  <c r="F106" i="2"/>
  <c r="G117" i="10"/>
  <c r="B117" i="10"/>
  <c r="A375" i="10"/>
  <c r="AA374" i="10" s="1"/>
  <c r="T374" i="10"/>
  <c r="E106" i="2"/>
  <c r="E117" i="10" l="1"/>
  <c r="P117" i="10" s="1"/>
  <c r="K117" i="10"/>
  <c r="O117" i="10"/>
  <c r="AB116" i="10"/>
  <c r="J117" i="10"/>
  <c r="F117" i="10"/>
  <c r="E115" i="8"/>
  <c r="A376" i="10"/>
  <c r="T375" i="10"/>
  <c r="I115" i="8"/>
  <c r="J115" i="8"/>
  <c r="L106" i="2"/>
  <c r="M106" i="2"/>
  <c r="N106" i="2" s="1"/>
  <c r="X114" i="8"/>
  <c r="A377" i="10" l="1"/>
  <c r="T376" i="10"/>
  <c r="S106" i="2"/>
  <c r="R106" i="2"/>
  <c r="Q106" i="2"/>
  <c r="P115" i="8"/>
  <c r="N115" i="8"/>
  <c r="O115" i="8"/>
  <c r="L115" i="8"/>
  <c r="M115" i="8" s="1"/>
  <c r="AA375" i="10"/>
  <c r="R117" i="10"/>
  <c r="S117" i="10"/>
  <c r="Q117" i="10"/>
  <c r="M117" i="10"/>
  <c r="N117" i="10" s="1"/>
  <c r="W106" i="2"/>
  <c r="V106" i="2"/>
  <c r="U106" i="2"/>
  <c r="W117" i="10" l="1"/>
  <c r="U117" i="10"/>
  <c r="V117" i="10"/>
  <c r="W115" i="8"/>
  <c r="Z106" i="2"/>
  <c r="X117" i="10"/>
  <c r="S115" i="8"/>
  <c r="V115" i="8" s="1"/>
  <c r="R115" i="8"/>
  <c r="U115" i="8" s="1"/>
  <c r="T115" i="8"/>
  <c r="X106" i="2"/>
  <c r="A378" i="10"/>
  <c r="T377" i="10"/>
  <c r="Y117" i="10"/>
  <c r="Z117" i="10"/>
  <c r="Y106" i="2"/>
  <c r="AA376" i="10"/>
  <c r="B116" i="8" l="1"/>
  <c r="F116" i="8"/>
  <c r="G116" i="8"/>
  <c r="C116" i="8"/>
  <c r="D118" i="10"/>
  <c r="I118" i="10"/>
  <c r="H116" i="8"/>
  <c r="D116" i="8"/>
  <c r="H118" i="10"/>
  <c r="C118" i="10"/>
  <c r="G107" i="2"/>
  <c r="B107" i="2"/>
  <c r="B118" i="10"/>
  <c r="G118" i="10"/>
  <c r="A379" i="10"/>
  <c r="AA378" i="10" s="1"/>
  <c r="T378" i="10"/>
  <c r="C107" i="2"/>
  <c r="H107" i="2"/>
  <c r="I107" i="2"/>
  <c r="D107" i="2"/>
  <c r="AA377" i="10"/>
  <c r="O107" i="2" l="1"/>
  <c r="P107" i="2"/>
  <c r="E107" i="2"/>
  <c r="X115" i="8"/>
  <c r="A380" i="10"/>
  <c r="AA379" i="10"/>
  <c r="T379" i="10"/>
  <c r="J107" i="2"/>
  <c r="F107" i="2"/>
  <c r="J118" i="10"/>
  <c r="F118" i="10"/>
  <c r="I116" i="8"/>
  <c r="J116" i="8"/>
  <c r="K107" i="2"/>
  <c r="AA106" i="2"/>
  <c r="E118" i="10"/>
  <c r="P118" i="10" s="1"/>
  <c r="O118" i="10"/>
  <c r="K118" i="10"/>
  <c r="AB117" i="10"/>
  <c r="E116" i="8"/>
  <c r="L107" i="2" l="1"/>
  <c r="M107" i="2"/>
  <c r="N107" i="2" s="1"/>
  <c r="Q118" i="10"/>
  <c r="R118" i="10"/>
  <c r="S118" i="10"/>
  <c r="M118" i="10"/>
  <c r="N118" i="10" s="1"/>
  <c r="N116" i="8"/>
  <c r="P116" i="8"/>
  <c r="L116" i="8"/>
  <c r="M116" i="8" s="1"/>
  <c r="O116" i="8"/>
  <c r="A381" i="10"/>
  <c r="AA380" i="10" s="1"/>
  <c r="T380" i="10"/>
  <c r="V107" i="2" l="1"/>
  <c r="U107" i="2"/>
  <c r="W107" i="2"/>
  <c r="A382" i="10"/>
  <c r="T381" i="10"/>
  <c r="V118" i="10"/>
  <c r="Y118" i="10" s="1"/>
  <c r="W118" i="10"/>
  <c r="Z118" i="10" s="1"/>
  <c r="U118" i="10"/>
  <c r="X118" i="10" s="1"/>
  <c r="S116" i="8"/>
  <c r="V116" i="8" s="1"/>
  <c r="T116" i="8"/>
  <c r="W116" i="8" s="1"/>
  <c r="R116" i="8"/>
  <c r="U116" i="8" s="1"/>
  <c r="R107" i="2"/>
  <c r="Q107" i="2"/>
  <c r="X107" i="2" s="1"/>
  <c r="S107" i="2"/>
  <c r="Y107" i="2" l="1"/>
  <c r="Z107" i="2"/>
  <c r="G119" i="10"/>
  <c r="B119" i="10"/>
  <c r="F117" i="8"/>
  <c r="B117" i="8"/>
  <c r="C119" i="10"/>
  <c r="H119" i="10"/>
  <c r="I119" i="10"/>
  <c r="D119" i="10"/>
  <c r="H117" i="8"/>
  <c r="D117" i="8"/>
  <c r="C117" i="8"/>
  <c r="G117" i="8"/>
  <c r="A383" i="10"/>
  <c r="T382" i="10"/>
  <c r="AA381" i="10"/>
  <c r="I108" i="2"/>
  <c r="D108" i="2"/>
  <c r="G108" i="2"/>
  <c r="B108" i="2"/>
  <c r="C108" i="2"/>
  <c r="H108" i="2"/>
  <c r="P108" i="2" l="1"/>
  <c r="O108" i="2"/>
  <c r="E108" i="2"/>
  <c r="E117" i="8"/>
  <c r="X116" i="8"/>
  <c r="J117" i="8"/>
  <c r="I117" i="8"/>
  <c r="O119" i="10"/>
  <c r="K119" i="10"/>
  <c r="AB118" i="10"/>
  <c r="K108" i="2"/>
  <c r="AA107" i="2"/>
  <c r="A384" i="10"/>
  <c r="AA383" i="10"/>
  <c r="T383" i="10"/>
  <c r="E119" i="10"/>
  <c r="P119" i="10" s="1"/>
  <c r="J108" i="2"/>
  <c r="F108" i="2"/>
  <c r="AA382" i="10"/>
  <c r="F119" i="10"/>
  <c r="J119" i="10"/>
  <c r="S119" i="10" l="1"/>
  <c r="R119" i="10"/>
  <c r="Q119" i="10"/>
  <c r="M119" i="10"/>
  <c r="N119" i="10" s="1"/>
  <c r="A385" i="10"/>
  <c r="AA384" i="10"/>
  <c r="T384" i="10"/>
  <c r="L108" i="2"/>
  <c r="M108" i="2"/>
  <c r="N108" i="2" s="1"/>
  <c r="N117" i="8"/>
  <c r="L117" i="8"/>
  <c r="M117" i="8" s="1"/>
  <c r="O117" i="8"/>
  <c r="P117" i="8"/>
  <c r="W119" i="10" l="1"/>
  <c r="U119" i="10"/>
  <c r="V119" i="10"/>
  <c r="X119" i="10"/>
  <c r="R108" i="2"/>
  <c r="S108" i="2"/>
  <c r="Q108" i="2"/>
  <c r="R117" i="8"/>
  <c r="U117" i="8" s="1"/>
  <c r="T117" i="8"/>
  <c r="W117" i="8" s="1"/>
  <c r="S117" i="8"/>
  <c r="Y119" i="10"/>
  <c r="V117" i="8"/>
  <c r="W108" i="2"/>
  <c r="V108" i="2"/>
  <c r="U108" i="2"/>
  <c r="A386" i="10"/>
  <c r="AA385" i="10"/>
  <c r="T385" i="10"/>
  <c r="Z119" i="10"/>
  <c r="F118" i="8" l="1"/>
  <c r="B118" i="8"/>
  <c r="D118" i="8"/>
  <c r="H118" i="8"/>
  <c r="C120" i="10"/>
  <c r="H120" i="10"/>
  <c r="X108" i="2"/>
  <c r="B120" i="10"/>
  <c r="G120" i="10"/>
  <c r="A387" i="10"/>
  <c r="AA386" i="10"/>
  <c r="T386" i="10"/>
  <c r="Z108" i="2"/>
  <c r="D120" i="10"/>
  <c r="I120" i="10"/>
  <c r="C118" i="8"/>
  <c r="G118" i="8"/>
  <c r="Y108" i="2"/>
  <c r="E120" i="10" l="1"/>
  <c r="P120" i="10" s="1"/>
  <c r="B109" i="2"/>
  <c r="G109" i="2"/>
  <c r="H109" i="2"/>
  <c r="C109" i="2"/>
  <c r="K120" i="10"/>
  <c r="O120" i="10"/>
  <c r="AB119" i="10"/>
  <c r="A388" i="10"/>
  <c r="AA387" i="10"/>
  <c r="T387" i="10"/>
  <c r="E118" i="8"/>
  <c r="X117" i="8"/>
  <c r="D109" i="2"/>
  <c r="I109" i="2"/>
  <c r="J120" i="10"/>
  <c r="F120" i="10"/>
  <c r="I118" i="8"/>
  <c r="J118" i="8"/>
  <c r="P109" i="2" l="1"/>
  <c r="O109" i="2"/>
  <c r="N118" i="8"/>
  <c r="P118" i="8"/>
  <c r="O118" i="8"/>
  <c r="L118" i="8"/>
  <c r="M118" i="8" s="1"/>
  <c r="F109" i="2"/>
  <c r="J109" i="2"/>
  <c r="E109" i="2"/>
  <c r="A389" i="10"/>
  <c r="AA388" i="10"/>
  <c r="T388" i="10"/>
  <c r="K109" i="2"/>
  <c r="AA108" i="2"/>
  <c r="S120" i="10"/>
  <c r="Q120" i="10"/>
  <c r="R120" i="10"/>
  <c r="M120" i="10"/>
  <c r="N120" i="10" s="1"/>
  <c r="V120" i="10" l="1"/>
  <c r="W120" i="10"/>
  <c r="U120" i="10"/>
  <c r="R118" i="8"/>
  <c r="U118" i="8" s="1"/>
  <c r="S118" i="8"/>
  <c r="T118" i="8"/>
  <c r="Y120" i="10"/>
  <c r="V118" i="8"/>
  <c r="L109" i="2"/>
  <c r="M109" i="2"/>
  <c r="N109" i="2" s="1"/>
  <c r="W118" i="8"/>
  <c r="X120" i="10"/>
  <c r="Z120" i="10"/>
  <c r="A390" i="10"/>
  <c r="AA389" i="10" s="1"/>
  <c r="T389" i="10"/>
  <c r="B119" i="8" l="1"/>
  <c r="F119" i="8"/>
  <c r="D119" i="8"/>
  <c r="H119" i="8"/>
  <c r="H121" i="10"/>
  <c r="C121" i="10"/>
  <c r="C119" i="8"/>
  <c r="G119" i="8"/>
  <c r="A391" i="10"/>
  <c r="AA390" i="10" s="1"/>
  <c r="T390" i="10"/>
  <c r="V109" i="2"/>
  <c r="U109" i="2"/>
  <c r="W109" i="2"/>
  <c r="B121" i="10"/>
  <c r="G121" i="10"/>
  <c r="D121" i="10"/>
  <c r="I121" i="10"/>
  <c r="S109" i="2"/>
  <c r="R109" i="2"/>
  <c r="Y109" i="2" s="1"/>
  <c r="Q109" i="2"/>
  <c r="X109" i="2" l="1"/>
  <c r="Z109" i="2"/>
  <c r="D110" i="2" s="1"/>
  <c r="E121" i="10"/>
  <c r="P121" i="10" s="1"/>
  <c r="H110" i="2"/>
  <c r="C110" i="2"/>
  <c r="J121" i="10"/>
  <c r="X118" i="8"/>
  <c r="F121" i="10"/>
  <c r="J119" i="8"/>
  <c r="I119" i="8"/>
  <c r="I110" i="2"/>
  <c r="G110" i="2"/>
  <c r="B110" i="2"/>
  <c r="O121" i="10"/>
  <c r="K121" i="10"/>
  <c r="AB120" i="10"/>
  <c r="A392" i="10"/>
  <c r="T391" i="10"/>
  <c r="E119" i="8"/>
  <c r="P110" i="2" l="1"/>
  <c r="O110" i="2"/>
  <c r="P119" i="8"/>
  <c r="O119" i="8"/>
  <c r="L119" i="8"/>
  <c r="M119" i="8" s="1"/>
  <c r="N119" i="8"/>
  <c r="K110" i="2"/>
  <c r="AA109" i="2"/>
  <c r="A393" i="10"/>
  <c r="AA392" i="10"/>
  <c r="T392" i="10"/>
  <c r="F110" i="2"/>
  <c r="E110" i="2"/>
  <c r="AA391" i="10"/>
  <c r="R121" i="10"/>
  <c r="S121" i="10"/>
  <c r="Q121" i="10"/>
  <c r="M121" i="10"/>
  <c r="N121" i="10" s="1"/>
  <c r="J110" i="2"/>
  <c r="A394" i="10" l="1"/>
  <c r="T393" i="10"/>
  <c r="T119" i="8"/>
  <c r="R119" i="8"/>
  <c r="U119" i="8" s="1"/>
  <c r="S119" i="8"/>
  <c r="V119" i="8" s="1"/>
  <c r="W121" i="10"/>
  <c r="U121" i="10"/>
  <c r="V121" i="10"/>
  <c r="Y121" i="10" s="1"/>
  <c r="X121" i="10"/>
  <c r="L110" i="2"/>
  <c r="M110" i="2"/>
  <c r="N110" i="2" s="1"/>
  <c r="Z121" i="10"/>
  <c r="W119" i="8"/>
  <c r="C122" i="10" l="1"/>
  <c r="H122" i="10"/>
  <c r="B120" i="8"/>
  <c r="F120" i="8"/>
  <c r="C120" i="8"/>
  <c r="G120" i="8"/>
  <c r="A395" i="10"/>
  <c r="AA394" i="10"/>
  <c r="T394" i="10"/>
  <c r="AA393" i="10"/>
  <c r="I122" i="10"/>
  <c r="D122" i="10"/>
  <c r="G122" i="10"/>
  <c r="B122" i="10"/>
  <c r="U110" i="2"/>
  <c r="W110" i="2"/>
  <c r="V110" i="2"/>
  <c r="D120" i="8"/>
  <c r="H120" i="8"/>
  <c r="R110" i="2"/>
  <c r="S110" i="2"/>
  <c r="Q110" i="2"/>
  <c r="Y110" i="2" l="1"/>
  <c r="A396" i="10"/>
  <c r="AA395" i="10"/>
  <c r="T395" i="10"/>
  <c r="E120" i="8"/>
  <c r="H111" i="2"/>
  <c r="C111" i="2"/>
  <c r="O122" i="10"/>
  <c r="K122" i="10"/>
  <c r="AB121" i="10"/>
  <c r="J120" i="8"/>
  <c r="I120" i="8"/>
  <c r="X110" i="2"/>
  <c r="E122" i="10"/>
  <c r="P122" i="10" s="1"/>
  <c r="Z110" i="2"/>
  <c r="J122" i="10"/>
  <c r="X119" i="8"/>
  <c r="F122" i="10"/>
  <c r="Q122" i="10" l="1"/>
  <c r="S122" i="10"/>
  <c r="R122" i="10"/>
  <c r="M122" i="10"/>
  <c r="N122" i="10" s="1"/>
  <c r="B111" i="2"/>
  <c r="G111" i="2"/>
  <c r="P120" i="8"/>
  <c r="N120" i="8"/>
  <c r="L120" i="8"/>
  <c r="M120" i="8" s="1"/>
  <c r="O120" i="8"/>
  <c r="A397" i="10"/>
  <c r="T396" i="10"/>
  <c r="D111" i="2"/>
  <c r="I111" i="2"/>
  <c r="F111" i="2"/>
  <c r="O111" i="2" l="1"/>
  <c r="P111" i="2"/>
  <c r="W122" i="10"/>
  <c r="V122" i="10"/>
  <c r="U122" i="10"/>
  <c r="K111" i="2"/>
  <c r="AA110" i="2"/>
  <c r="J111" i="2"/>
  <c r="Y122" i="10"/>
  <c r="S120" i="8"/>
  <c r="V120" i="8" s="1"/>
  <c r="R120" i="8"/>
  <c r="U120" i="8" s="1"/>
  <c r="T120" i="8"/>
  <c r="W120" i="8" s="1"/>
  <c r="E111" i="2"/>
  <c r="Z122" i="10"/>
  <c r="AA397" i="10"/>
  <c r="A398" i="10"/>
  <c r="T397" i="10"/>
  <c r="AA396" i="10"/>
  <c r="X122" i="10"/>
  <c r="H121" i="8" l="1"/>
  <c r="D121" i="8"/>
  <c r="B121" i="8"/>
  <c r="F121" i="8"/>
  <c r="G121" i="8"/>
  <c r="C121" i="8"/>
  <c r="I123" i="10"/>
  <c r="D123" i="10"/>
  <c r="L111" i="2"/>
  <c r="M111" i="2"/>
  <c r="N111" i="2" s="1"/>
  <c r="B123" i="10"/>
  <c r="G123" i="10"/>
  <c r="A399" i="10"/>
  <c r="T398" i="10"/>
  <c r="H123" i="10"/>
  <c r="C123" i="10"/>
  <c r="K123" i="10" l="1"/>
  <c r="O123" i="10"/>
  <c r="AB122" i="10"/>
  <c r="E123" i="10"/>
  <c r="P123" i="10" s="1"/>
  <c r="E121" i="8"/>
  <c r="J123" i="10"/>
  <c r="J121" i="8"/>
  <c r="I121" i="8"/>
  <c r="A400" i="10"/>
  <c r="AA399" i="10" s="1"/>
  <c r="T399" i="10"/>
  <c r="W111" i="2"/>
  <c r="V111" i="2"/>
  <c r="U111" i="2"/>
  <c r="X120" i="8"/>
  <c r="F123" i="10"/>
  <c r="AA398" i="10"/>
  <c r="R111" i="2"/>
  <c r="S111" i="2"/>
  <c r="Q111" i="2"/>
  <c r="Y111" i="2" l="1"/>
  <c r="X111" i="2"/>
  <c r="B112" i="2"/>
  <c r="G112" i="2"/>
  <c r="Z111" i="2"/>
  <c r="P121" i="8"/>
  <c r="O121" i="8"/>
  <c r="N121" i="8"/>
  <c r="L121" i="8"/>
  <c r="M121" i="8" s="1"/>
  <c r="H112" i="2"/>
  <c r="C112" i="2"/>
  <c r="A401" i="10"/>
  <c r="AA400" i="10" s="1"/>
  <c r="T400" i="10"/>
  <c r="R123" i="10"/>
  <c r="Q123" i="10"/>
  <c r="S123" i="10"/>
  <c r="M123" i="10"/>
  <c r="N123" i="10" s="1"/>
  <c r="V123" i="10" l="1"/>
  <c r="W123" i="10"/>
  <c r="U123" i="10"/>
  <c r="X123" i="10" s="1"/>
  <c r="Z123" i="10"/>
  <c r="T121" i="8"/>
  <c r="W121" i="8" s="1"/>
  <c r="R121" i="8"/>
  <c r="U121" i="8" s="1"/>
  <c r="S121" i="8"/>
  <c r="D112" i="2"/>
  <c r="I112" i="2"/>
  <c r="J112" i="2" s="1"/>
  <c r="AA401" i="10"/>
  <c r="A402" i="10"/>
  <c r="T401" i="10"/>
  <c r="Y123" i="10"/>
  <c r="F112" i="2"/>
  <c r="V121" i="8"/>
  <c r="E112" i="2"/>
  <c r="P112" i="2" l="1"/>
  <c r="O112" i="2"/>
  <c r="B122" i="8"/>
  <c r="F122" i="8"/>
  <c r="G124" i="10"/>
  <c r="B124" i="10"/>
  <c r="D122" i="8"/>
  <c r="H122" i="8"/>
  <c r="H124" i="10"/>
  <c r="C124" i="10"/>
  <c r="K112" i="2"/>
  <c r="AA111" i="2"/>
  <c r="G122" i="8"/>
  <c r="C122" i="8"/>
  <c r="A403" i="10"/>
  <c r="AA402" i="10"/>
  <c r="T402" i="10"/>
  <c r="D124" i="10"/>
  <c r="I124" i="10"/>
  <c r="O124" i="10" l="1"/>
  <c r="K124" i="10"/>
  <c r="AB123" i="10"/>
  <c r="X121" i="8"/>
  <c r="F124" i="10"/>
  <c r="E124" i="10"/>
  <c r="P124" i="10" s="1"/>
  <c r="J124" i="10"/>
  <c r="L112" i="2"/>
  <c r="M112" i="2"/>
  <c r="N112" i="2" s="1"/>
  <c r="I122" i="8"/>
  <c r="J122" i="8"/>
  <c r="A404" i="10"/>
  <c r="T403" i="10"/>
  <c r="E122" i="8"/>
  <c r="R124" i="10" l="1"/>
  <c r="S124" i="10"/>
  <c r="Q124" i="10"/>
  <c r="M124" i="10"/>
  <c r="N124" i="10" s="1"/>
  <c r="N122" i="8"/>
  <c r="O122" i="8"/>
  <c r="P122" i="8"/>
  <c r="L122" i="8"/>
  <c r="M122" i="8" s="1"/>
  <c r="W112" i="2"/>
  <c r="U112" i="2"/>
  <c r="V112" i="2"/>
  <c r="AA404" i="10"/>
  <c r="A405" i="10"/>
  <c r="T404" i="10"/>
  <c r="AA403" i="10"/>
  <c r="Q112" i="2"/>
  <c r="R112" i="2"/>
  <c r="S112" i="2"/>
  <c r="Z112" i="2" s="1"/>
  <c r="X112" i="2" l="1"/>
  <c r="I113" i="2"/>
  <c r="D113" i="2"/>
  <c r="R122" i="8"/>
  <c r="S122" i="8"/>
  <c r="V122" i="8" s="1"/>
  <c r="T122" i="8"/>
  <c r="U124" i="10"/>
  <c r="W124" i="10"/>
  <c r="Z124" i="10" s="1"/>
  <c r="V124" i="10"/>
  <c r="Y124" i="10" s="1"/>
  <c r="B113" i="2"/>
  <c r="G113" i="2"/>
  <c r="W122" i="8"/>
  <c r="X124" i="10"/>
  <c r="Y112" i="2"/>
  <c r="A406" i="10"/>
  <c r="T405" i="10"/>
  <c r="U122" i="8"/>
  <c r="P113" i="2" l="1"/>
  <c r="O113" i="2"/>
  <c r="G123" i="8"/>
  <c r="C123" i="8"/>
  <c r="C125" i="10"/>
  <c r="H125" i="10"/>
  <c r="D125" i="10"/>
  <c r="I125" i="10"/>
  <c r="B123" i="8"/>
  <c r="F123" i="8"/>
  <c r="H113" i="2"/>
  <c r="K113" i="2" s="1"/>
  <c r="C113" i="2"/>
  <c r="E113" i="2" s="1"/>
  <c r="D123" i="8"/>
  <c r="H123" i="8"/>
  <c r="AA112" i="2"/>
  <c r="A407" i="10"/>
  <c r="T406" i="10"/>
  <c r="B125" i="10"/>
  <c r="G125" i="10"/>
  <c r="AA405" i="10"/>
  <c r="J113" i="2" l="1"/>
  <c r="A408" i="10"/>
  <c r="AA407" i="10"/>
  <c r="T407" i="10"/>
  <c r="E125" i="10"/>
  <c r="P125" i="10" s="1"/>
  <c r="L113" i="2"/>
  <c r="M113" i="2"/>
  <c r="N113" i="2" s="1"/>
  <c r="E123" i="8"/>
  <c r="F125" i="10"/>
  <c r="J125" i="10"/>
  <c r="F113" i="2"/>
  <c r="X122" i="8"/>
  <c r="I123" i="8"/>
  <c r="J123" i="8"/>
  <c r="AA406" i="10"/>
  <c r="K125" i="10"/>
  <c r="O125" i="10"/>
  <c r="AB124" i="10"/>
  <c r="S125" i="10" l="1"/>
  <c r="R125" i="10"/>
  <c r="Q125" i="10"/>
  <c r="M125" i="10"/>
  <c r="N125" i="10" s="1"/>
  <c r="W113" i="2"/>
  <c r="V113" i="2"/>
  <c r="U113" i="2"/>
  <c r="P123" i="8"/>
  <c r="N123" i="8"/>
  <c r="L123" i="8"/>
  <c r="M123" i="8" s="1"/>
  <c r="O123" i="8"/>
  <c r="Q113" i="2"/>
  <c r="R113" i="2"/>
  <c r="S113" i="2"/>
  <c r="A409" i="10"/>
  <c r="AA408" i="10"/>
  <c r="T408" i="10"/>
  <c r="X113" i="2" l="1"/>
  <c r="Y113" i="2"/>
  <c r="Z113" i="2"/>
  <c r="I114" i="2" s="1"/>
  <c r="A410" i="10"/>
  <c r="AA409" i="10"/>
  <c r="T409" i="10"/>
  <c r="W125" i="10"/>
  <c r="V125" i="10"/>
  <c r="Y125" i="10" s="1"/>
  <c r="U125" i="10"/>
  <c r="X125" i="10" s="1"/>
  <c r="R123" i="8"/>
  <c r="U123" i="8" s="1"/>
  <c r="T123" i="8"/>
  <c r="W123" i="8" s="1"/>
  <c r="S123" i="8"/>
  <c r="V123" i="8" s="1"/>
  <c r="G114" i="2"/>
  <c r="B114" i="2"/>
  <c r="C114" i="2"/>
  <c r="H114" i="2"/>
  <c r="Z125" i="10"/>
  <c r="D114" i="2" l="1"/>
  <c r="C124" i="8"/>
  <c r="G124" i="8"/>
  <c r="B126" i="10"/>
  <c r="G126" i="10"/>
  <c r="D124" i="8"/>
  <c r="H124" i="8"/>
  <c r="F124" i="8"/>
  <c r="B124" i="8"/>
  <c r="C126" i="10"/>
  <c r="H126" i="10"/>
  <c r="J114" i="2"/>
  <c r="F114" i="2"/>
  <c r="K114" i="2"/>
  <c r="AA113" i="2"/>
  <c r="A411" i="10"/>
  <c r="AA410" i="10"/>
  <c r="T410" i="10"/>
  <c r="D126" i="10"/>
  <c r="I126" i="10"/>
  <c r="E114" i="2"/>
  <c r="P114" i="2" l="1"/>
  <c r="O114" i="2"/>
  <c r="L114" i="2"/>
  <c r="M114" i="2"/>
  <c r="N114" i="2" s="1"/>
  <c r="I124" i="8"/>
  <c r="J124" i="8"/>
  <c r="E126" i="10"/>
  <c r="P126" i="10" s="1"/>
  <c r="E124" i="8"/>
  <c r="J126" i="10"/>
  <c r="A412" i="10"/>
  <c r="AA411" i="10"/>
  <c r="T411" i="10"/>
  <c r="O126" i="10"/>
  <c r="K126" i="10"/>
  <c r="AB125" i="10"/>
  <c r="F126" i="10"/>
  <c r="X123" i="8"/>
  <c r="Q126" i="10" l="1"/>
  <c r="R126" i="10"/>
  <c r="S126" i="10"/>
  <c r="M126" i="10"/>
  <c r="N126" i="10" s="1"/>
  <c r="U114" i="2"/>
  <c r="W114" i="2"/>
  <c r="V114" i="2"/>
  <c r="A413" i="10"/>
  <c r="T412" i="10"/>
  <c r="N124" i="8"/>
  <c r="O124" i="8"/>
  <c r="L124" i="8"/>
  <c r="M124" i="8" s="1"/>
  <c r="P124" i="8"/>
  <c r="S114" i="2"/>
  <c r="Q114" i="2"/>
  <c r="X114" i="2" s="1"/>
  <c r="R114" i="2"/>
  <c r="Z114" i="2" l="1"/>
  <c r="Y114" i="2"/>
  <c r="G115" i="2"/>
  <c r="B115" i="2"/>
  <c r="A414" i="10"/>
  <c r="AA413" i="10"/>
  <c r="T413" i="10"/>
  <c r="D115" i="2"/>
  <c r="I115" i="2"/>
  <c r="Z126" i="10"/>
  <c r="U126" i="10"/>
  <c r="W126" i="10"/>
  <c r="V126" i="10"/>
  <c r="Y126" i="10" s="1"/>
  <c r="H115" i="2"/>
  <c r="C115" i="2"/>
  <c r="S124" i="8"/>
  <c r="V124" i="8" s="1"/>
  <c r="R124" i="8"/>
  <c r="U124" i="8" s="1"/>
  <c r="T124" i="8"/>
  <c r="W124" i="8" s="1"/>
  <c r="AA412" i="10"/>
  <c r="X126" i="10"/>
  <c r="O115" i="2" l="1"/>
  <c r="P115" i="2"/>
  <c r="H125" i="8"/>
  <c r="D125" i="8"/>
  <c r="C127" i="10"/>
  <c r="H127" i="10"/>
  <c r="B125" i="8"/>
  <c r="F125" i="8"/>
  <c r="G125" i="8"/>
  <c r="C125" i="8"/>
  <c r="A415" i="10"/>
  <c r="T414" i="10"/>
  <c r="K115" i="2"/>
  <c r="AA114" i="2"/>
  <c r="E115" i="2"/>
  <c r="D127" i="10"/>
  <c r="I127" i="10"/>
  <c r="B127" i="10"/>
  <c r="G127" i="10"/>
  <c r="F115" i="2"/>
  <c r="J115" i="2"/>
  <c r="J127" i="10" l="1"/>
  <c r="AA415" i="10"/>
  <c r="A416" i="10"/>
  <c r="T415" i="10"/>
  <c r="F127" i="10"/>
  <c r="X124" i="8"/>
  <c r="E127" i="10"/>
  <c r="P127" i="10" s="1"/>
  <c r="L115" i="2"/>
  <c r="M115" i="2"/>
  <c r="N115" i="2" s="1"/>
  <c r="AA414" i="10"/>
  <c r="J125" i="8"/>
  <c r="I125" i="8"/>
  <c r="K127" i="10"/>
  <c r="O127" i="10"/>
  <c r="AB126" i="10"/>
  <c r="E125" i="8"/>
  <c r="Q115" i="2" l="1"/>
  <c r="S115" i="2"/>
  <c r="R115" i="2"/>
  <c r="O125" i="8"/>
  <c r="N125" i="8"/>
  <c r="P125" i="8"/>
  <c r="L125" i="8"/>
  <c r="M125" i="8" s="1"/>
  <c r="R127" i="10"/>
  <c r="S127" i="10"/>
  <c r="Q127" i="10"/>
  <c r="M127" i="10"/>
  <c r="N127" i="10" s="1"/>
  <c r="V115" i="2"/>
  <c r="U115" i="2"/>
  <c r="W115" i="2"/>
  <c r="AA416" i="10"/>
  <c r="A417" i="10"/>
  <c r="T416" i="10"/>
  <c r="Y115" i="2" l="1"/>
  <c r="A418" i="10"/>
  <c r="T417" i="10"/>
  <c r="V127" i="10"/>
  <c r="Y127" i="10" s="1"/>
  <c r="W127" i="10"/>
  <c r="Z127" i="10" s="1"/>
  <c r="U127" i="10"/>
  <c r="H116" i="2"/>
  <c r="C116" i="2"/>
  <c r="S125" i="8"/>
  <c r="V125" i="8" s="1"/>
  <c r="T125" i="8"/>
  <c r="R125" i="8"/>
  <c r="U125" i="8" s="1"/>
  <c r="X127" i="10"/>
  <c r="W125" i="8"/>
  <c r="Z115" i="2"/>
  <c r="X115" i="2"/>
  <c r="C126" i="8" l="1"/>
  <c r="G126" i="8"/>
  <c r="D128" i="10"/>
  <c r="I128" i="10"/>
  <c r="C128" i="10"/>
  <c r="H128" i="10"/>
  <c r="B126" i="8"/>
  <c r="F126" i="8"/>
  <c r="G116" i="2"/>
  <c r="B116" i="2"/>
  <c r="F116" i="2" s="1"/>
  <c r="D126" i="8"/>
  <c r="H126" i="8"/>
  <c r="I116" i="2"/>
  <c r="D116" i="2"/>
  <c r="G128" i="10"/>
  <c r="B128" i="10"/>
  <c r="A419" i="10"/>
  <c r="T418" i="10"/>
  <c r="AA417" i="10"/>
  <c r="P116" i="2" l="1"/>
  <c r="O116" i="2"/>
  <c r="A420" i="10"/>
  <c r="T419" i="10"/>
  <c r="E126" i="8"/>
  <c r="AA418" i="10"/>
  <c r="E128" i="10"/>
  <c r="P128" i="10" s="1"/>
  <c r="I126" i="8"/>
  <c r="J126" i="8"/>
  <c r="O128" i="10"/>
  <c r="K128" i="10"/>
  <c r="AB127" i="10"/>
  <c r="K116" i="2"/>
  <c r="AA115" i="2"/>
  <c r="E116" i="2"/>
  <c r="J128" i="10"/>
  <c r="J116" i="2"/>
  <c r="F128" i="10"/>
  <c r="X125" i="8"/>
  <c r="L116" i="2" l="1"/>
  <c r="M116" i="2"/>
  <c r="N116" i="2" s="1"/>
  <c r="O126" i="8"/>
  <c r="P126" i="8"/>
  <c r="N126" i="8"/>
  <c r="L126" i="8"/>
  <c r="M126" i="8" s="1"/>
  <c r="A421" i="10"/>
  <c r="T420" i="10"/>
  <c r="S128" i="10"/>
  <c r="Q128" i="10"/>
  <c r="R128" i="10"/>
  <c r="M128" i="10"/>
  <c r="N128" i="10" s="1"/>
  <c r="AA419" i="10"/>
  <c r="T126" i="8" l="1"/>
  <c r="S126" i="8"/>
  <c r="V126" i="8" s="1"/>
  <c r="R126" i="8"/>
  <c r="A422" i="10"/>
  <c r="AA421" i="10"/>
  <c r="T421" i="10"/>
  <c r="W126" i="8"/>
  <c r="AA420" i="10"/>
  <c r="W116" i="2"/>
  <c r="U116" i="2"/>
  <c r="V116" i="2"/>
  <c r="W128" i="10"/>
  <c r="Z128" i="10" s="1"/>
  <c r="V128" i="10"/>
  <c r="Y128" i="10" s="1"/>
  <c r="U128" i="10"/>
  <c r="X128" i="10" s="1"/>
  <c r="U126" i="8"/>
  <c r="Q116" i="2"/>
  <c r="R116" i="2"/>
  <c r="S116" i="2"/>
  <c r="Z116" i="2" s="1"/>
  <c r="I129" i="10" l="1"/>
  <c r="D129" i="10"/>
  <c r="G129" i="10"/>
  <c r="B129" i="10"/>
  <c r="C127" i="8"/>
  <c r="G127" i="8"/>
  <c r="C129" i="10"/>
  <c r="H129" i="10"/>
  <c r="X116" i="2"/>
  <c r="H127" i="8"/>
  <c r="D127" i="8"/>
  <c r="D117" i="2"/>
  <c r="I117" i="2"/>
  <c r="F127" i="8"/>
  <c r="B127" i="8"/>
  <c r="Y116" i="2"/>
  <c r="A423" i="10"/>
  <c r="AA422" i="10"/>
  <c r="T422" i="10"/>
  <c r="P117" i="2" l="1"/>
  <c r="O117" i="2"/>
  <c r="C117" i="2"/>
  <c r="H117" i="2"/>
  <c r="AA116" i="2"/>
  <c r="E129" i="10"/>
  <c r="P129" i="10" s="1"/>
  <c r="E127" i="8"/>
  <c r="F129" i="10"/>
  <c r="J129" i="10"/>
  <c r="I127" i="8"/>
  <c r="J127" i="8"/>
  <c r="O129" i="10"/>
  <c r="K129" i="10"/>
  <c r="AB128" i="10"/>
  <c r="AA423" i="10"/>
  <c r="A424" i="10"/>
  <c r="T423" i="10"/>
  <c r="G117" i="2"/>
  <c r="B117" i="2"/>
  <c r="X126" i="8"/>
  <c r="O127" i="8" l="1"/>
  <c r="N127" i="8"/>
  <c r="L127" i="8"/>
  <c r="M127" i="8" s="1"/>
  <c r="P127" i="8"/>
  <c r="J117" i="2"/>
  <c r="K117" i="2"/>
  <c r="Q129" i="10"/>
  <c r="R129" i="10"/>
  <c r="S129" i="10"/>
  <c r="M129" i="10"/>
  <c r="N129" i="10" s="1"/>
  <c r="E117" i="2"/>
  <c r="AA424" i="10"/>
  <c r="A425" i="10"/>
  <c r="T424" i="10"/>
  <c r="F117" i="2"/>
  <c r="A426" i="10" l="1"/>
  <c r="AA425" i="10"/>
  <c r="T425" i="10"/>
  <c r="V129" i="10"/>
  <c r="W129" i="10"/>
  <c r="U129" i="10"/>
  <c r="X129" i="10" s="1"/>
  <c r="L117" i="2"/>
  <c r="M117" i="2"/>
  <c r="N117" i="2" s="1"/>
  <c r="T127" i="8"/>
  <c r="W127" i="8" s="1"/>
  <c r="R127" i="8"/>
  <c r="S127" i="8"/>
  <c r="Z129" i="10"/>
  <c r="U127" i="8"/>
  <c r="Y129" i="10"/>
  <c r="V127" i="8"/>
  <c r="G130" i="10" l="1"/>
  <c r="B130" i="10"/>
  <c r="D128" i="8"/>
  <c r="H128" i="8"/>
  <c r="D130" i="10"/>
  <c r="I130" i="10"/>
  <c r="C130" i="10"/>
  <c r="H130" i="10"/>
  <c r="B128" i="8"/>
  <c r="F128" i="8"/>
  <c r="W117" i="2"/>
  <c r="V117" i="2"/>
  <c r="U117" i="2"/>
  <c r="C128" i="8"/>
  <c r="G128" i="8"/>
  <c r="R117" i="2"/>
  <c r="Q117" i="2"/>
  <c r="X117" i="2" s="1"/>
  <c r="S117" i="2"/>
  <c r="AA426" i="10"/>
  <c r="A427" i="10"/>
  <c r="T426" i="10"/>
  <c r="Y117" i="2" l="1"/>
  <c r="A428" i="10"/>
  <c r="AA427" i="10"/>
  <c r="T427" i="10"/>
  <c r="H118" i="2"/>
  <c r="C118" i="2"/>
  <c r="F130" i="10"/>
  <c r="Z117" i="2"/>
  <c r="X127" i="8"/>
  <c r="J128" i="8"/>
  <c r="I128" i="8"/>
  <c r="E130" i="10"/>
  <c r="P130" i="10" s="1"/>
  <c r="G118" i="2"/>
  <c r="B118" i="2"/>
  <c r="E128" i="8"/>
  <c r="O130" i="10"/>
  <c r="K130" i="10"/>
  <c r="AB129" i="10"/>
  <c r="J130" i="10"/>
  <c r="P128" i="8" l="1"/>
  <c r="O128" i="8"/>
  <c r="L128" i="8"/>
  <c r="M128" i="8" s="1"/>
  <c r="N128" i="8"/>
  <c r="D118" i="2"/>
  <c r="I118" i="2"/>
  <c r="J118" i="2" s="1"/>
  <c r="R130" i="10"/>
  <c r="Q130" i="10"/>
  <c r="S130" i="10"/>
  <c r="M130" i="10"/>
  <c r="N130" i="10" s="1"/>
  <c r="F118" i="2"/>
  <c r="A429" i="10"/>
  <c r="AA428" i="10" s="1"/>
  <c r="T428" i="10"/>
  <c r="E118" i="2"/>
  <c r="P118" i="2" l="1"/>
  <c r="O118" i="2"/>
  <c r="V130" i="10"/>
  <c r="U130" i="10"/>
  <c r="W130" i="10"/>
  <c r="X130" i="10"/>
  <c r="A430" i="10"/>
  <c r="AA429" i="10"/>
  <c r="T429" i="10"/>
  <c r="Y130" i="10"/>
  <c r="R128" i="8"/>
  <c r="U128" i="8" s="1"/>
  <c r="T128" i="8"/>
  <c r="W128" i="8" s="1"/>
  <c r="S128" i="8"/>
  <c r="V128" i="8" s="1"/>
  <c r="Z130" i="10"/>
  <c r="K118" i="2"/>
  <c r="AA117" i="2"/>
  <c r="D129" i="8" l="1"/>
  <c r="H129" i="8"/>
  <c r="G129" i="8"/>
  <c r="C129" i="8"/>
  <c r="F129" i="8"/>
  <c r="B129" i="8"/>
  <c r="L118" i="2"/>
  <c r="M118" i="2"/>
  <c r="N118" i="2" s="1"/>
  <c r="I131" i="10"/>
  <c r="D131" i="10"/>
  <c r="A431" i="10"/>
  <c r="AA430" i="10"/>
  <c r="T430" i="10"/>
  <c r="B131" i="10"/>
  <c r="G131" i="10"/>
  <c r="C131" i="10"/>
  <c r="H131" i="10"/>
  <c r="U118" i="2" l="1"/>
  <c r="V118" i="2"/>
  <c r="W118" i="2"/>
  <c r="J131" i="10"/>
  <c r="A432" i="10"/>
  <c r="AA431" i="10"/>
  <c r="T431" i="10"/>
  <c r="S118" i="2"/>
  <c r="Q118" i="2"/>
  <c r="R118" i="2"/>
  <c r="X128" i="8"/>
  <c r="E131" i="10"/>
  <c r="P131" i="10" s="1"/>
  <c r="K131" i="10"/>
  <c r="O131" i="10"/>
  <c r="AB130" i="10"/>
  <c r="E129" i="8"/>
  <c r="F131" i="10"/>
  <c r="I129" i="8"/>
  <c r="J129" i="8"/>
  <c r="X118" i="2" l="1"/>
  <c r="Y118" i="2"/>
  <c r="C119" i="2"/>
  <c r="H119" i="2"/>
  <c r="N129" i="8"/>
  <c r="P129" i="8"/>
  <c r="L129" i="8"/>
  <c r="M129" i="8" s="1"/>
  <c r="O129" i="8"/>
  <c r="Q131" i="10"/>
  <c r="R131" i="10"/>
  <c r="S131" i="10"/>
  <c r="M131" i="10"/>
  <c r="N131" i="10" s="1"/>
  <c r="B119" i="2"/>
  <c r="G119" i="2"/>
  <c r="A433" i="10"/>
  <c r="AA432" i="10" s="1"/>
  <c r="T432" i="10"/>
  <c r="Z118" i="2"/>
  <c r="I119" i="2" l="1"/>
  <c r="J119" i="2" s="1"/>
  <c r="D119" i="2"/>
  <c r="W129" i="8"/>
  <c r="E119" i="2"/>
  <c r="U131" i="10"/>
  <c r="X131" i="10" s="1"/>
  <c r="W131" i="10"/>
  <c r="V131" i="10"/>
  <c r="Y131" i="10"/>
  <c r="A434" i="10"/>
  <c r="AA433" i="10" s="1"/>
  <c r="T433" i="10"/>
  <c r="Z131" i="10"/>
  <c r="S129" i="8"/>
  <c r="V129" i="8" s="1"/>
  <c r="R129" i="8"/>
  <c r="U129" i="8" s="1"/>
  <c r="T129" i="8"/>
  <c r="F119" i="2"/>
  <c r="O119" i="2" l="1"/>
  <c r="P119" i="2"/>
  <c r="F130" i="8"/>
  <c r="B130" i="8"/>
  <c r="G132" i="10"/>
  <c r="B132" i="10"/>
  <c r="C130" i="8"/>
  <c r="G130" i="8"/>
  <c r="I132" i="10"/>
  <c r="D132" i="10"/>
  <c r="H130" i="8"/>
  <c r="D130" i="8"/>
  <c r="K119" i="2"/>
  <c r="AA118" i="2"/>
  <c r="H132" i="10"/>
  <c r="C132" i="10"/>
  <c r="A435" i="10"/>
  <c r="AA434" i="10" s="1"/>
  <c r="T434" i="10"/>
  <c r="L119" i="2" l="1"/>
  <c r="M119" i="2"/>
  <c r="N119" i="2" s="1"/>
  <c r="O132" i="10"/>
  <c r="K132" i="10"/>
  <c r="AB131" i="10"/>
  <c r="E132" i="10"/>
  <c r="P132" i="10" s="1"/>
  <c r="J132" i="10"/>
  <c r="A436" i="10"/>
  <c r="AA435" i="10"/>
  <c r="T435" i="10"/>
  <c r="E130" i="8"/>
  <c r="F132" i="10"/>
  <c r="X129" i="8"/>
  <c r="I130" i="8"/>
  <c r="J130" i="8"/>
  <c r="O130" i="8" l="1"/>
  <c r="P130" i="8"/>
  <c r="L130" i="8"/>
  <c r="M130" i="8" s="1"/>
  <c r="N130" i="8"/>
  <c r="W119" i="2"/>
  <c r="U119" i="2"/>
  <c r="V119" i="2"/>
  <c r="A437" i="10"/>
  <c r="T436" i="10"/>
  <c r="R119" i="2"/>
  <c r="S119" i="2"/>
  <c r="Q119" i="2"/>
  <c r="R132" i="10"/>
  <c r="Q132" i="10"/>
  <c r="S132" i="10"/>
  <c r="M132" i="10"/>
  <c r="N132" i="10" s="1"/>
  <c r="Y119" i="2" l="1"/>
  <c r="Z119" i="2"/>
  <c r="D120" i="2"/>
  <c r="I120" i="2"/>
  <c r="A438" i="10"/>
  <c r="AA437" i="10"/>
  <c r="T437" i="10"/>
  <c r="H120" i="2"/>
  <c r="C120" i="2"/>
  <c r="S130" i="8"/>
  <c r="V130" i="8" s="1"/>
  <c r="T130" i="8"/>
  <c r="R130" i="8"/>
  <c r="U130" i="8" s="1"/>
  <c r="W130" i="8"/>
  <c r="U132" i="10"/>
  <c r="X132" i="10" s="1"/>
  <c r="V132" i="10"/>
  <c r="Y132" i="10" s="1"/>
  <c r="W132" i="10"/>
  <c r="Z132" i="10" s="1"/>
  <c r="X119" i="2"/>
  <c r="AA436" i="10"/>
  <c r="P120" i="2" l="1"/>
  <c r="O120" i="2"/>
  <c r="G133" i="10"/>
  <c r="B133" i="10"/>
  <c r="G131" i="8"/>
  <c r="C131" i="8"/>
  <c r="F131" i="8"/>
  <c r="B131" i="8"/>
  <c r="I133" i="10"/>
  <c r="D133" i="10"/>
  <c r="H133" i="10"/>
  <c r="C133" i="10"/>
  <c r="B120" i="2"/>
  <c r="F120" i="2" s="1"/>
  <c r="G120" i="2"/>
  <c r="K120" i="2" s="1"/>
  <c r="D131" i="8"/>
  <c r="H131" i="8"/>
  <c r="AA119" i="2"/>
  <c r="A439" i="10"/>
  <c r="T438" i="10"/>
  <c r="A440" i="10" l="1"/>
  <c r="AA439" i="10"/>
  <c r="T439" i="10"/>
  <c r="E120" i="2"/>
  <c r="K133" i="10"/>
  <c r="O133" i="10"/>
  <c r="AB132" i="10"/>
  <c r="X130" i="8"/>
  <c r="L120" i="2"/>
  <c r="M120" i="2"/>
  <c r="N120" i="2" s="1"/>
  <c r="F133" i="10"/>
  <c r="E131" i="8"/>
  <c r="E133" i="10"/>
  <c r="P133" i="10" s="1"/>
  <c r="AA438" i="10"/>
  <c r="J120" i="2"/>
  <c r="J131" i="8"/>
  <c r="I131" i="8"/>
  <c r="J133" i="10"/>
  <c r="N131" i="8" l="1"/>
  <c r="P131" i="8"/>
  <c r="O131" i="8"/>
  <c r="L131" i="8"/>
  <c r="M131" i="8" s="1"/>
  <c r="Q133" i="10"/>
  <c r="S133" i="10"/>
  <c r="R133" i="10"/>
  <c r="M133" i="10"/>
  <c r="N133" i="10" s="1"/>
  <c r="W120" i="2"/>
  <c r="U120" i="2"/>
  <c r="V120" i="2"/>
  <c r="Q120" i="2"/>
  <c r="R120" i="2"/>
  <c r="S120" i="2"/>
  <c r="A441" i="10"/>
  <c r="T440" i="10"/>
  <c r="Y120" i="2" l="1"/>
  <c r="X120" i="2"/>
  <c r="V133" i="10"/>
  <c r="U133" i="10"/>
  <c r="W133" i="10"/>
  <c r="Y133" i="10"/>
  <c r="A442" i="10"/>
  <c r="AA441" i="10"/>
  <c r="T441" i="10"/>
  <c r="B121" i="2"/>
  <c r="G121" i="2"/>
  <c r="S131" i="8"/>
  <c r="V131" i="8" s="1"/>
  <c r="R131" i="8"/>
  <c r="U131" i="8" s="1"/>
  <c r="T131" i="8"/>
  <c r="AA440" i="10"/>
  <c r="Z120" i="2"/>
  <c r="Z133" i="10"/>
  <c r="W131" i="8"/>
  <c r="C121" i="2"/>
  <c r="H121" i="2"/>
  <c r="X133" i="10"/>
  <c r="B132" i="8" l="1"/>
  <c r="F132" i="8"/>
  <c r="C132" i="8"/>
  <c r="G132" i="8"/>
  <c r="I121" i="2"/>
  <c r="D121" i="2"/>
  <c r="C134" i="10"/>
  <c r="H134" i="10"/>
  <c r="F121" i="2"/>
  <c r="J121" i="2"/>
  <c r="A443" i="10"/>
  <c r="T442" i="10"/>
  <c r="B134" i="10"/>
  <c r="G134" i="10"/>
  <c r="D134" i="10"/>
  <c r="I134" i="10"/>
  <c r="H132" i="8"/>
  <c r="D132" i="8"/>
  <c r="E121" i="2"/>
  <c r="P121" i="2" l="1"/>
  <c r="O121" i="2"/>
  <c r="A444" i="10"/>
  <c r="AA443" i="10"/>
  <c r="T443" i="10"/>
  <c r="K121" i="2"/>
  <c r="AA120" i="2"/>
  <c r="X131" i="8"/>
  <c r="F134" i="10"/>
  <c r="K134" i="10"/>
  <c r="O134" i="10"/>
  <c r="AB133" i="10"/>
  <c r="J134" i="10"/>
  <c r="AA442" i="10"/>
  <c r="I132" i="8"/>
  <c r="J132" i="8"/>
  <c r="E134" i="10"/>
  <c r="P134" i="10" s="1"/>
  <c r="E132" i="8"/>
  <c r="A445" i="10" l="1"/>
  <c r="T444" i="10"/>
  <c r="P132" i="8"/>
  <c r="N132" i="8"/>
  <c r="L132" i="8"/>
  <c r="M132" i="8" s="1"/>
  <c r="O132" i="8"/>
  <c r="R134" i="10"/>
  <c r="S134" i="10"/>
  <c r="Q134" i="10"/>
  <c r="M134" i="10"/>
  <c r="N134" i="10" s="1"/>
  <c r="L121" i="2"/>
  <c r="M121" i="2"/>
  <c r="N121" i="2" s="1"/>
  <c r="S121" i="2" l="1"/>
  <c r="R121" i="2"/>
  <c r="Q121" i="2"/>
  <c r="U134" i="10"/>
  <c r="X134" i="10" s="1"/>
  <c r="V134" i="10"/>
  <c r="Y134" i="10" s="1"/>
  <c r="W134" i="10"/>
  <c r="S132" i="8"/>
  <c r="V132" i="8" s="1"/>
  <c r="T132" i="8"/>
  <c r="W132" i="8" s="1"/>
  <c r="R132" i="8"/>
  <c r="A446" i="10"/>
  <c r="T445" i="10"/>
  <c r="V121" i="2"/>
  <c r="W121" i="2"/>
  <c r="U121" i="2"/>
  <c r="Z134" i="10"/>
  <c r="U132" i="8"/>
  <c r="AA444" i="10"/>
  <c r="D133" i="8" l="1"/>
  <c r="H133" i="8"/>
  <c r="G135" i="10"/>
  <c r="B135" i="10"/>
  <c r="G133" i="8"/>
  <c r="C133" i="8"/>
  <c r="H135" i="10"/>
  <c r="C135" i="10"/>
  <c r="I135" i="10"/>
  <c r="D135" i="10"/>
  <c r="X121" i="2"/>
  <c r="A447" i="10"/>
  <c r="T446" i="10"/>
  <c r="Y121" i="2"/>
  <c r="AA445" i="10"/>
  <c r="Z121" i="2"/>
  <c r="B133" i="8"/>
  <c r="F133" i="8"/>
  <c r="F135" i="10" l="1"/>
  <c r="I133" i="8"/>
  <c r="J133" i="8"/>
  <c r="H122" i="2"/>
  <c r="C122" i="2"/>
  <c r="G122" i="2"/>
  <c r="B122" i="2"/>
  <c r="J135" i="10"/>
  <c r="A448" i="10"/>
  <c r="AA447" i="10" s="1"/>
  <c r="T447" i="10"/>
  <c r="E133" i="8"/>
  <c r="K135" i="10"/>
  <c r="O135" i="10"/>
  <c r="AB134" i="10"/>
  <c r="X132" i="8"/>
  <c r="E135" i="10"/>
  <c r="P135" i="10" s="1"/>
  <c r="I122" i="2"/>
  <c r="D122" i="2"/>
  <c r="AA446" i="10"/>
  <c r="P122" i="2" l="1"/>
  <c r="O122" i="2"/>
  <c r="J122" i="2"/>
  <c r="Q135" i="10"/>
  <c r="S135" i="10"/>
  <c r="R135" i="10"/>
  <c r="M135" i="10"/>
  <c r="N135" i="10" s="1"/>
  <c r="F122" i="2"/>
  <c r="K122" i="2"/>
  <c r="AA121" i="2"/>
  <c r="A449" i="10"/>
  <c r="T448" i="10"/>
  <c r="E122" i="2"/>
  <c r="N133" i="8"/>
  <c r="L133" i="8"/>
  <c r="M133" i="8" s="1"/>
  <c r="P133" i="8"/>
  <c r="O133" i="8"/>
  <c r="L122" i="2" l="1"/>
  <c r="M122" i="2"/>
  <c r="N122" i="2" s="1"/>
  <c r="W135" i="10"/>
  <c r="U135" i="10"/>
  <c r="X135" i="10" s="1"/>
  <c r="V135" i="10"/>
  <c r="A450" i="10"/>
  <c r="AA449" i="10"/>
  <c r="T449" i="10"/>
  <c r="Y135" i="10"/>
  <c r="S133" i="8"/>
  <c r="V133" i="8" s="1"/>
  <c r="T133" i="8"/>
  <c r="W133" i="8" s="1"/>
  <c r="R133" i="8"/>
  <c r="U133" i="8"/>
  <c r="AA448" i="10"/>
  <c r="Z135" i="10"/>
  <c r="G136" i="10" l="1"/>
  <c r="B136" i="10"/>
  <c r="H134" i="8"/>
  <c r="D134" i="8"/>
  <c r="G134" i="8"/>
  <c r="C134" i="8"/>
  <c r="D136" i="10"/>
  <c r="I136" i="10"/>
  <c r="B134" i="8"/>
  <c r="F134" i="8"/>
  <c r="C136" i="10"/>
  <c r="H136" i="10"/>
  <c r="V122" i="2"/>
  <c r="W122" i="2"/>
  <c r="U122" i="2"/>
  <c r="A451" i="10"/>
  <c r="T450" i="10"/>
  <c r="S122" i="2"/>
  <c r="Q122" i="2"/>
  <c r="R122" i="2"/>
  <c r="X122" i="2" l="1"/>
  <c r="B123" i="2" s="1"/>
  <c r="Y122" i="2"/>
  <c r="C123" i="2" s="1"/>
  <c r="G123" i="2"/>
  <c r="A452" i="10"/>
  <c r="AA451" i="10"/>
  <c r="T451" i="10"/>
  <c r="Z122" i="2"/>
  <c r="F136" i="10"/>
  <c r="K136" i="10"/>
  <c r="O136" i="10"/>
  <c r="AB135" i="10"/>
  <c r="J134" i="8"/>
  <c r="I134" i="8"/>
  <c r="X133" i="8"/>
  <c r="E136" i="10"/>
  <c r="P136" i="10" s="1"/>
  <c r="H123" i="2"/>
  <c r="AA450" i="10"/>
  <c r="E134" i="8"/>
  <c r="J136" i="10"/>
  <c r="N134" i="8" l="1"/>
  <c r="P134" i="8"/>
  <c r="O134" i="8"/>
  <c r="L134" i="8"/>
  <c r="M134" i="8" s="1"/>
  <c r="A453" i="10"/>
  <c r="AA452" i="10" s="1"/>
  <c r="T452" i="10"/>
  <c r="E123" i="2"/>
  <c r="F123" i="2"/>
  <c r="S136" i="10"/>
  <c r="Q136" i="10"/>
  <c r="R136" i="10"/>
  <c r="M136" i="10"/>
  <c r="N136" i="10" s="1"/>
  <c r="I123" i="2"/>
  <c r="D123" i="2"/>
  <c r="O123" i="2" l="1"/>
  <c r="P123" i="2"/>
  <c r="V136" i="10"/>
  <c r="Y136" i="10" s="1"/>
  <c r="W136" i="10"/>
  <c r="U136" i="10"/>
  <c r="X136" i="10" s="1"/>
  <c r="J123" i="2"/>
  <c r="K123" i="2"/>
  <c r="AA122" i="2"/>
  <c r="A454" i="10"/>
  <c r="T453" i="10"/>
  <c r="Z136" i="10"/>
  <c r="R134" i="8"/>
  <c r="U134" i="8" s="1"/>
  <c r="T134" i="8"/>
  <c r="W134" i="8" s="1"/>
  <c r="S134" i="8"/>
  <c r="V134" i="8" s="1"/>
  <c r="C135" i="8" l="1"/>
  <c r="G135" i="8"/>
  <c r="H137" i="10"/>
  <c r="C137" i="10"/>
  <c r="H135" i="8"/>
  <c r="D135" i="8"/>
  <c r="F135" i="8"/>
  <c r="B135" i="8"/>
  <c r="G137" i="10"/>
  <c r="B137" i="10"/>
  <c r="A455" i="10"/>
  <c r="AA454" i="10"/>
  <c r="T454" i="10"/>
  <c r="I137" i="10"/>
  <c r="D137" i="10"/>
  <c r="AA453" i="10"/>
  <c r="L123" i="2"/>
  <c r="M123" i="2"/>
  <c r="N123" i="2" s="1"/>
  <c r="E135" i="8" l="1"/>
  <c r="F137" i="10"/>
  <c r="K137" i="10"/>
  <c r="O137" i="10"/>
  <c r="AB136" i="10"/>
  <c r="AA455" i="10"/>
  <c r="A456" i="10"/>
  <c r="T455" i="10"/>
  <c r="J135" i="8"/>
  <c r="I135" i="8"/>
  <c r="W123" i="2"/>
  <c r="V123" i="2"/>
  <c r="U123" i="2"/>
  <c r="E137" i="10"/>
  <c r="P137" i="10" s="1"/>
  <c r="Q123" i="2"/>
  <c r="S123" i="2"/>
  <c r="R123" i="2"/>
  <c r="J137" i="10"/>
  <c r="X134" i="8"/>
  <c r="Z123" i="2" l="1"/>
  <c r="D124" i="2" s="1"/>
  <c r="X123" i="2"/>
  <c r="G124" i="2" s="1"/>
  <c r="Y123" i="2"/>
  <c r="AA456" i="10"/>
  <c r="A457" i="10"/>
  <c r="T456" i="10"/>
  <c r="Q137" i="10"/>
  <c r="R137" i="10"/>
  <c r="S137" i="10"/>
  <c r="M137" i="10"/>
  <c r="N137" i="10" s="1"/>
  <c r="I124" i="2"/>
  <c r="P135" i="8"/>
  <c r="N135" i="8"/>
  <c r="L135" i="8"/>
  <c r="M135" i="8" s="1"/>
  <c r="O135" i="8"/>
  <c r="P124" i="2" l="1"/>
  <c r="O124" i="2"/>
  <c r="B124" i="2"/>
  <c r="T135" i="8"/>
  <c r="W135" i="8" s="1"/>
  <c r="R135" i="8"/>
  <c r="S135" i="8"/>
  <c r="V135" i="8" s="1"/>
  <c r="AA457" i="10"/>
  <c r="A458" i="10"/>
  <c r="T457" i="10"/>
  <c r="U135" i="8"/>
  <c r="AA123" i="2"/>
  <c r="W137" i="10"/>
  <c r="Z137" i="10" s="1"/>
  <c r="V137" i="10"/>
  <c r="Y137" i="10" s="1"/>
  <c r="U137" i="10"/>
  <c r="X137" i="10" s="1"/>
  <c r="H124" i="2"/>
  <c r="J124" i="2" s="1"/>
  <c r="C124" i="2"/>
  <c r="C136" i="8" l="1"/>
  <c r="G136" i="8"/>
  <c r="C138" i="10"/>
  <c r="H138" i="10"/>
  <c r="D138" i="10"/>
  <c r="I138" i="10"/>
  <c r="B138" i="10"/>
  <c r="G138" i="10"/>
  <c r="D136" i="8"/>
  <c r="H136" i="8"/>
  <c r="F124" i="2"/>
  <c r="AA458" i="10"/>
  <c r="A459" i="10"/>
  <c r="T458" i="10"/>
  <c r="E124" i="2"/>
  <c r="K124" i="2"/>
  <c r="B136" i="8"/>
  <c r="F136" i="8"/>
  <c r="J138" i="10" l="1"/>
  <c r="E136" i="8"/>
  <c r="E138" i="10"/>
  <c r="P138" i="10" s="1"/>
  <c r="F138" i="10"/>
  <c r="L124" i="2"/>
  <c r="M124" i="2"/>
  <c r="N124" i="2" s="1"/>
  <c r="A460" i="10"/>
  <c r="T459" i="10"/>
  <c r="J136" i="8"/>
  <c r="I136" i="8"/>
  <c r="O138" i="10"/>
  <c r="K138" i="10"/>
  <c r="AB137" i="10"/>
  <c r="X135" i="8"/>
  <c r="A461" i="10" l="1"/>
  <c r="AA460" i="10" s="1"/>
  <c r="T460" i="10"/>
  <c r="V124" i="2"/>
  <c r="W124" i="2"/>
  <c r="U124" i="2"/>
  <c r="P136" i="8"/>
  <c r="N136" i="8"/>
  <c r="L136" i="8"/>
  <c r="M136" i="8" s="1"/>
  <c r="O136" i="8"/>
  <c r="Q124" i="2"/>
  <c r="S124" i="2"/>
  <c r="R124" i="2"/>
  <c r="Y124" i="2" s="1"/>
  <c r="R138" i="10"/>
  <c r="S138" i="10"/>
  <c r="Q138" i="10"/>
  <c r="M138" i="10"/>
  <c r="N138" i="10" s="1"/>
  <c r="AA459" i="10"/>
  <c r="Z124" i="2" l="1"/>
  <c r="V138" i="10"/>
  <c r="Y138" i="10" s="1"/>
  <c r="U138" i="10"/>
  <c r="W138" i="10"/>
  <c r="X138" i="10"/>
  <c r="I125" i="2"/>
  <c r="D125" i="2"/>
  <c r="Z138" i="10"/>
  <c r="X124" i="2"/>
  <c r="W136" i="8"/>
  <c r="H125" i="2"/>
  <c r="C125" i="2"/>
  <c r="T136" i="8"/>
  <c r="R136" i="8"/>
  <c r="U136" i="8" s="1"/>
  <c r="S136" i="8"/>
  <c r="V136" i="8" s="1"/>
  <c r="A462" i="10"/>
  <c r="AA461" i="10" s="1"/>
  <c r="T461" i="10"/>
  <c r="P125" i="2" l="1"/>
  <c r="O125" i="2"/>
  <c r="G137" i="8"/>
  <c r="C137" i="8"/>
  <c r="B137" i="8"/>
  <c r="F137" i="8"/>
  <c r="H139" i="10"/>
  <c r="C139" i="10"/>
  <c r="I139" i="10"/>
  <c r="D139" i="10"/>
  <c r="G139" i="10"/>
  <c r="B139" i="10"/>
  <c r="A463" i="10"/>
  <c r="AA462" i="10" s="1"/>
  <c r="T462" i="10"/>
  <c r="D137" i="8"/>
  <c r="H137" i="8"/>
  <c r="AA124" i="2"/>
  <c r="B125" i="2"/>
  <c r="G125" i="2"/>
  <c r="J125" i="2" l="1"/>
  <c r="E125" i="2"/>
  <c r="J137" i="8"/>
  <c r="I137" i="8"/>
  <c r="K125" i="2"/>
  <c r="F125" i="2"/>
  <c r="E139" i="10"/>
  <c r="P139" i="10" s="1"/>
  <c r="E137" i="8"/>
  <c r="J139" i="10"/>
  <c r="F139" i="10"/>
  <c r="X136" i="8"/>
  <c r="A464" i="10"/>
  <c r="T463" i="10"/>
  <c r="O139" i="10"/>
  <c r="K139" i="10"/>
  <c r="AB138" i="10"/>
  <c r="P137" i="8" l="1"/>
  <c r="N137" i="8"/>
  <c r="O137" i="8"/>
  <c r="L137" i="8"/>
  <c r="M137" i="8" s="1"/>
  <c r="A465" i="10"/>
  <c r="AA464" i="10" s="1"/>
  <c r="T464" i="10"/>
  <c r="S139" i="10"/>
  <c r="R139" i="10"/>
  <c r="Q139" i="10"/>
  <c r="M139" i="10"/>
  <c r="N139" i="10" s="1"/>
  <c r="AA463" i="10"/>
  <c r="L125" i="2"/>
  <c r="M125" i="2"/>
  <c r="N125" i="2" s="1"/>
  <c r="R137" i="8" l="1"/>
  <c r="S137" i="8"/>
  <c r="T137" i="8"/>
  <c r="W137" i="8" s="1"/>
  <c r="U139" i="10"/>
  <c r="V139" i="10"/>
  <c r="W139" i="10"/>
  <c r="Z139" i="10" s="1"/>
  <c r="V137" i="8"/>
  <c r="V125" i="2"/>
  <c r="W125" i="2"/>
  <c r="U125" i="2"/>
  <c r="X139" i="10"/>
  <c r="U137" i="8"/>
  <c r="R125" i="2"/>
  <c r="S125" i="2"/>
  <c r="Q125" i="2"/>
  <c r="Y139" i="10"/>
  <c r="AA465" i="10"/>
  <c r="A466" i="10"/>
  <c r="T465" i="10"/>
  <c r="X125" i="2" l="1"/>
  <c r="Y125" i="2"/>
  <c r="H126" i="2" s="1"/>
  <c r="H138" i="8"/>
  <c r="D138" i="8"/>
  <c r="I140" i="10"/>
  <c r="D140" i="10"/>
  <c r="G126" i="2"/>
  <c r="B126" i="2"/>
  <c r="G140" i="10"/>
  <c r="B140" i="10"/>
  <c r="C138" i="8"/>
  <c r="G138" i="8"/>
  <c r="A467" i="10"/>
  <c r="AA466" i="10"/>
  <c r="T466" i="10"/>
  <c r="Z125" i="2"/>
  <c r="C126" i="2"/>
  <c r="H140" i="10"/>
  <c r="C140" i="10"/>
  <c r="F138" i="8"/>
  <c r="B138" i="8"/>
  <c r="E138" i="8" l="1"/>
  <c r="K140" i="10"/>
  <c r="O140" i="10"/>
  <c r="AB139" i="10"/>
  <c r="A468" i="10"/>
  <c r="AA467" i="10"/>
  <c r="T467" i="10"/>
  <c r="J140" i="10"/>
  <c r="E140" i="10"/>
  <c r="P140" i="10" s="1"/>
  <c r="J138" i="8"/>
  <c r="I138" i="8"/>
  <c r="I126" i="2"/>
  <c r="D126" i="2"/>
  <c r="E126" i="2"/>
  <c r="F126" i="2"/>
  <c r="F140" i="10"/>
  <c r="X137" i="8"/>
  <c r="P126" i="2" l="1"/>
  <c r="O126" i="2"/>
  <c r="K126" i="2"/>
  <c r="AA125" i="2"/>
  <c r="A469" i="10"/>
  <c r="AA468" i="10" s="1"/>
  <c r="T468" i="10"/>
  <c r="S140" i="10"/>
  <c r="R140" i="10"/>
  <c r="Q140" i="10"/>
  <c r="M140" i="10"/>
  <c r="N140" i="10" s="1"/>
  <c r="J126" i="2"/>
  <c r="L138" i="8"/>
  <c r="M138" i="8" s="1"/>
  <c r="N138" i="8"/>
  <c r="P138" i="8"/>
  <c r="O138" i="8"/>
  <c r="T138" i="8" l="1"/>
  <c r="W138" i="8" s="1"/>
  <c r="R138" i="8"/>
  <c r="U138" i="8" s="1"/>
  <c r="S138" i="8"/>
  <c r="V138" i="8" s="1"/>
  <c r="AA469" i="10"/>
  <c r="A470" i="10"/>
  <c r="T469" i="10"/>
  <c r="L126" i="2"/>
  <c r="M126" i="2"/>
  <c r="N126" i="2" s="1"/>
  <c r="V140" i="10"/>
  <c r="Y140" i="10" s="1"/>
  <c r="U140" i="10"/>
  <c r="X140" i="10" s="1"/>
  <c r="W140" i="10"/>
  <c r="Z140" i="10" s="1"/>
  <c r="B141" i="10" l="1"/>
  <c r="G141" i="10"/>
  <c r="C141" i="10"/>
  <c r="H141" i="10"/>
  <c r="D141" i="10"/>
  <c r="I141" i="10"/>
  <c r="C139" i="8"/>
  <c r="G139" i="8"/>
  <c r="B139" i="8"/>
  <c r="F139" i="8"/>
  <c r="D139" i="8"/>
  <c r="H139" i="8"/>
  <c r="S126" i="2"/>
  <c r="Q126" i="2"/>
  <c r="R126" i="2"/>
  <c r="AA470" i="10"/>
  <c r="A471" i="10"/>
  <c r="T470" i="10"/>
  <c r="U126" i="2"/>
  <c r="V126" i="2"/>
  <c r="W126" i="2"/>
  <c r="F141" i="10" l="1"/>
  <c r="X126" i="2"/>
  <c r="J139" i="8"/>
  <c r="I139" i="8"/>
  <c r="J141" i="10"/>
  <c r="Y126" i="2"/>
  <c r="X138" i="8"/>
  <c r="A472" i="10"/>
  <c r="AA471" i="10" s="1"/>
  <c r="T471" i="10"/>
  <c r="Z126" i="2"/>
  <c r="E139" i="8"/>
  <c r="K141" i="10"/>
  <c r="O141" i="10"/>
  <c r="AB140" i="10"/>
  <c r="E141" i="10"/>
  <c r="P141" i="10" s="1"/>
  <c r="O139" i="8" l="1"/>
  <c r="N139" i="8"/>
  <c r="P139" i="8"/>
  <c r="L139" i="8"/>
  <c r="M139" i="8" s="1"/>
  <c r="B127" i="2"/>
  <c r="G127" i="2"/>
  <c r="A473" i="10"/>
  <c r="AA472" i="10"/>
  <c r="T472" i="10"/>
  <c r="C127" i="2"/>
  <c r="H127" i="2"/>
  <c r="S141" i="10"/>
  <c r="R141" i="10"/>
  <c r="Q141" i="10"/>
  <c r="M141" i="10"/>
  <c r="N141" i="10" s="1"/>
  <c r="I127" i="2"/>
  <c r="D127" i="2"/>
  <c r="P127" i="2" l="1"/>
  <c r="O127" i="2"/>
  <c r="K127" i="2"/>
  <c r="AA126" i="2"/>
  <c r="Z141" i="10"/>
  <c r="R139" i="8"/>
  <c r="S139" i="8"/>
  <c r="T139" i="8"/>
  <c r="W139" i="8" s="1"/>
  <c r="U141" i="10"/>
  <c r="X141" i="10" s="1"/>
  <c r="V141" i="10"/>
  <c r="W141" i="10"/>
  <c r="AA473" i="10"/>
  <c r="A474" i="10"/>
  <c r="T473" i="10"/>
  <c r="F127" i="2"/>
  <c r="J127" i="2"/>
  <c r="U139" i="8"/>
  <c r="Y141" i="10"/>
  <c r="E127" i="2"/>
  <c r="V139" i="8"/>
  <c r="G142" i="10" l="1"/>
  <c r="B142" i="10"/>
  <c r="H140" i="8"/>
  <c r="D140" i="8"/>
  <c r="G140" i="8"/>
  <c r="C140" i="8"/>
  <c r="F140" i="8"/>
  <c r="B140" i="8"/>
  <c r="L127" i="2"/>
  <c r="M127" i="2"/>
  <c r="N127" i="2" s="1"/>
  <c r="A475" i="10"/>
  <c r="AA474" i="10"/>
  <c r="T474" i="10"/>
  <c r="I142" i="10"/>
  <c r="D142" i="10"/>
  <c r="C142" i="10"/>
  <c r="H142" i="10"/>
  <c r="E140" i="8" l="1"/>
  <c r="K142" i="10"/>
  <c r="O142" i="10"/>
  <c r="AB141" i="10"/>
  <c r="A476" i="10"/>
  <c r="T475" i="10"/>
  <c r="J140" i="8"/>
  <c r="I140" i="8"/>
  <c r="F142" i="10"/>
  <c r="V127" i="2"/>
  <c r="U127" i="2"/>
  <c r="W127" i="2"/>
  <c r="X139" i="8"/>
  <c r="E142" i="10"/>
  <c r="P142" i="10" s="1"/>
  <c r="Q127" i="2"/>
  <c r="S127" i="2"/>
  <c r="R127" i="2"/>
  <c r="J142" i="10"/>
  <c r="X127" i="2" l="1"/>
  <c r="G128" i="2" s="1"/>
  <c r="Y127" i="2"/>
  <c r="H128" i="2" s="1"/>
  <c r="N140" i="8"/>
  <c r="L140" i="8"/>
  <c r="M140" i="8" s="1"/>
  <c r="O140" i="8"/>
  <c r="P140" i="8"/>
  <c r="Q142" i="10"/>
  <c r="R142" i="10"/>
  <c r="S142" i="10"/>
  <c r="M142" i="10"/>
  <c r="N142" i="10" s="1"/>
  <c r="A477" i="10"/>
  <c r="AA476" i="10"/>
  <c r="T476" i="10"/>
  <c r="C128" i="2"/>
  <c r="Z127" i="2"/>
  <c r="AA475" i="10"/>
  <c r="B128" i="2" l="1"/>
  <c r="D128" i="2"/>
  <c r="I128" i="2"/>
  <c r="R140" i="8"/>
  <c r="U140" i="8" s="1"/>
  <c r="T140" i="8"/>
  <c r="S140" i="8"/>
  <c r="F128" i="2"/>
  <c r="A478" i="10"/>
  <c r="T477" i="10"/>
  <c r="W142" i="10"/>
  <c r="Z142" i="10" s="1"/>
  <c r="U142" i="10"/>
  <c r="X142" i="10" s="1"/>
  <c r="V142" i="10"/>
  <c r="Y142" i="10" s="1"/>
  <c r="W140" i="8"/>
  <c r="E128" i="2"/>
  <c r="V140" i="8"/>
  <c r="J128" i="2"/>
  <c r="P128" i="2" l="1"/>
  <c r="O128" i="2"/>
  <c r="H143" i="10"/>
  <c r="C143" i="10"/>
  <c r="F141" i="8"/>
  <c r="B141" i="8"/>
  <c r="G143" i="10"/>
  <c r="B143" i="10"/>
  <c r="D143" i="10"/>
  <c r="I143" i="10"/>
  <c r="D141" i="8"/>
  <c r="H141" i="8"/>
  <c r="A479" i="10"/>
  <c r="AA478" i="10" s="1"/>
  <c r="T478" i="10"/>
  <c r="C141" i="8"/>
  <c r="G141" i="8"/>
  <c r="AA477" i="10"/>
  <c r="K128" i="2"/>
  <c r="AA127" i="2"/>
  <c r="X140" i="8" l="1"/>
  <c r="K143" i="10"/>
  <c r="O143" i="10"/>
  <c r="AB142" i="10"/>
  <c r="I141" i="8"/>
  <c r="J141" i="8"/>
  <c r="E141" i="8"/>
  <c r="E143" i="10"/>
  <c r="P143" i="10" s="1"/>
  <c r="F143" i="10"/>
  <c r="A480" i="10"/>
  <c r="AA479" i="10" s="1"/>
  <c r="T479" i="10"/>
  <c r="L128" i="2"/>
  <c r="M128" i="2"/>
  <c r="N128" i="2" s="1"/>
  <c r="J143" i="10"/>
  <c r="Q128" i="2" l="1"/>
  <c r="R128" i="2"/>
  <c r="S128" i="2"/>
  <c r="O141" i="8"/>
  <c r="P141" i="8"/>
  <c r="L141" i="8"/>
  <c r="M141" i="8" s="1"/>
  <c r="N141" i="8"/>
  <c r="W128" i="2"/>
  <c r="V128" i="2"/>
  <c r="U128" i="2"/>
  <c r="A481" i="10"/>
  <c r="T480" i="10"/>
  <c r="R143" i="10"/>
  <c r="Q143" i="10"/>
  <c r="S143" i="10"/>
  <c r="M143" i="10"/>
  <c r="N143" i="10" s="1"/>
  <c r="W143" i="10" l="1"/>
  <c r="Z143" i="10" s="1"/>
  <c r="V143" i="10"/>
  <c r="Y143" i="10" s="1"/>
  <c r="U143" i="10"/>
  <c r="A482" i="10"/>
  <c r="T481" i="10"/>
  <c r="X143" i="10"/>
  <c r="AA480" i="10"/>
  <c r="Z128" i="2"/>
  <c r="T141" i="8"/>
  <c r="R141" i="8"/>
  <c r="U141" i="8" s="1"/>
  <c r="S141" i="8"/>
  <c r="V141" i="8" s="1"/>
  <c r="Y128" i="2"/>
  <c r="W141" i="8"/>
  <c r="X128" i="2"/>
  <c r="B142" i="8" l="1"/>
  <c r="F142" i="8"/>
  <c r="G142" i="8"/>
  <c r="C142" i="8"/>
  <c r="C144" i="10"/>
  <c r="H144" i="10"/>
  <c r="I144" i="10"/>
  <c r="D144" i="10"/>
  <c r="D142" i="8"/>
  <c r="H142" i="8"/>
  <c r="A483" i="10"/>
  <c r="AA482" i="10" s="1"/>
  <c r="T482" i="10"/>
  <c r="H129" i="2"/>
  <c r="C129" i="2"/>
  <c r="G144" i="10"/>
  <c r="B144" i="10"/>
  <c r="AA481" i="10"/>
  <c r="D129" i="2"/>
  <c r="I129" i="2"/>
  <c r="G129" i="2"/>
  <c r="B129" i="2"/>
  <c r="O129" i="2" l="1"/>
  <c r="P129" i="2"/>
  <c r="X141" i="8"/>
  <c r="F129" i="2"/>
  <c r="K144" i="10"/>
  <c r="O144" i="10"/>
  <c r="AB143" i="10"/>
  <c r="I142" i="8"/>
  <c r="J142" i="8"/>
  <c r="J144" i="10"/>
  <c r="A484" i="10"/>
  <c r="AA483" i="10" s="1"/>
  <c r="T483" i="10"/>
  <c r="K129" i="2"/>
  <c r="AA128" i="2"/>
  <c r="E129" i="2"/>
  <c r="J129" i="2"/>
  <c r="E144" i="10"/>
  <c r="P144" i="10" s="1"/>
  <c r="F144" i="10"/>
  <c r="E142" i="8"/>
  <c r="R144" i="10" l="1"/>
  <c r="S144" i="10"/>
  <c r="Q144" i="10"/>
  <c r="M144" i="10"/>
  <c r="N144" i="10" s="1"/>
  <c r="L129" i="2"/>
  <c r="M129" i="2"/>
  <c r="N129" i="2" s="1"/>
  <c r="A485" i="10"/>
  <c r="AA484" i="10"/>
  <c r="T484" i="10"/>
  <c r="O142" i="8"/>
  <c r="P142" i="8"/>
  <c r="L142" i="8"/>
  <c r="M142" i="8" s="1"/>
  <c r="N142" i="8"/>
  <c r="T142" i="8" l="1"/>
  <c r="R142" i="8"/>
  <c r="S142" i="8"/>
  <c r="V144" i="10"/>
  <c r="Y144" i="10" s="1"/>
  <c r="U144" i="10"/>
  <c r="W144" i="10"/>
  <c r="W142" i="8"/>
  <c r="A486" i="10"/>
  <c r="T485" i="10"/>
  <c r="X144" i="10"/>
  <c r="V142" i="8"/>
  <c r="W129" i="2"/>
  <c r="V129" i="2"/>
  <c r="U129" i="2"/>
  <c r="Z144" i="10"/>
  <c r="U142" i="8"/>
  <c r="S129" i="2"/>
  <c r="R129" i="2"/>
  <c r="Q129" i="2"/>
  <c r="Z129" i="2" l="1"/>
  <c r="D130" i="2" s="1"/>
  <c r="Y129" i="2"/>
  <c r="C130" i="2" s="1"/>
  <c r="X129" i="2"/>
  <c r="B130" i="2" s="1"/>
  <c r="C145" i="10"/>
  <c r="H145" i="10"/>
  <c r="G145" i="10"/>
  <c r="B145" i="10"/>
  <c r="H143" i="8"/>
  <c r="D143" i="8"/>
  <c r="C143" i="8"/>
  <c r="G143" i="8"/>
  <c r="I130" i="2"/>
  <c r="I145" i="10"/>
  <c r="D145" i="10"/>
  <c r="A487" i="10"/>
  <c r="T486" i="10"/>
  <c r="H130" i="2"/>
  <c r="F143" i="8"/>
  <c r="B143" i="8"/>
  <c r="AA485" i="10"/>
  <c r="G130" i="2" l="1"/>
  <c r="P130" i="2"/>
  <c r="O130" i="2"/>
  <c r="I143" i="8"/>
  <c r="J143" i="8"/>
  <c r="A488" i="10"/>
  <c r="T487" i="10"/>
  <c r="E130" i="2"/>
  <c r="E145" i="10"/>
  <c r="P145" i="10" s="1"/>
  <c r="F130" i="2"/>
  <c r="AA486" i="10"/>
  <c r="K130" i="2"/>
  <c r="AA129" i="2"/>
  <c r="J130" i="2"/>
  <c r="J145" i="10"/>
  <c r="O145" i="10"/>
  <c r="K145" i="10"/>
  <c r="AB144" i="10"/>
  <c r="E143" i="8"/>
  <c r="X142" i="8"/>
  <c r="F145" i="10"/>
  <c r="A489" i="10" l="1"/>
  <c r="AA488" i="10" s="1"/>
  <c r="T488" i="10"/>
  <c r="N143" i="8"/>
  <c r="O143" i="8"/>
  <c r="P143" i="8"/>
  <c r="L143" i="8"/>
  <c r="M143" i="8" s="1"/>
  <c r="R145" i="10"/>
  <c r="Q145" i="10"/>
  <c r="S145" i="10"/>
  <c r="M145" i="10"/>
  <c r="N145" i="10" s="1"/>
  <c r="L130" i="2"/>
  <c r="M130" i="2"/>
  <c r="N130" i="2" s="1"/>
  <c r="AA487" i="10"/>
  <c r="R130" i="2" l="1"/>
  <c r="S130" i="2"/>
  <c r="Q130" i="2"/>
  <c r="W145" i="10"/>
  <c r="V145" i="10"/>
  <c r="Y145" i="10" s="1"/>
  <c r="U145" i="10"/>
  <c r="T143" i="8"/>
  <c r="W143" i="8" s="1"/>
  <c r="R143" i="8"/>
  <c r="U143" i="8" s="1"/>
  <c r="S143" i="8"/>
  <c r="Z145" i="10"/>
  <c r="V130" i="2"/>
  <c r="W130" i="2"/>
  <c r="U130" i="2"/>
  <c r="X145" i="10"/>
  <c r="V143" i="8"/>
  <c r="A490" i="10"/>
  <c r="AA489" i="10"/>
  <c r="T489" i="10"/>
  <c r="H144" i="8" l="1"/>
  <c r="D144" i="8"/>
  <c r="F144" i="8"/>
  <c r="B144" i="8"/>
  <c r="C146" i="10"/>
  <c r="H146" i="10"/>
  <c r="D146" i="10"/>
  <c r="I146" i="10"/>
  <c r="A491" i="10"/>
  <c r="T490" i="10"/>
  <c r="X130" i="2"/>
  <c r="C144" i="8"/>
  <c r="G144" i="8"/>
  <c r="Z130" i="2"/>
  <c r="G146" i="10"/>
  <c r="B146" i="10"/>
  <c r="Y130" i="2"/>
  <c r="J146" i="10" l="1"/>
  <c r="B131" i="2"/>
  <c r="G131" i="2"/>
  <c r="O146" i="10"/>
  <c r="K146" i="10"/>
  <c r="AB145" i="10"/>
  <c r="J144" i="8"/>
  <c r="I144" i="8"/>
  <c r="C131" i="2"/>
  <c r="H131" i="2"/>
  <c r="AA491" i="10"/>
  <c r="A492" i="10"/>
  <c r="T491" i="10"/>
  <c r="E144" i="8"/>
  <c r="D131" i="2"/>
  <c r="I131" i="2"/>
  <c r="E146" i="10"/>
  <c r="P146" i="10" s="1"/>
  <c r="X143" i="8"/>
  <c r="AA490" i="10"/>
  <c r="F146" i="10"/>
  <c r="O131" i="2" l="1"/>
  <c r="P131" i="2"/>
  <c r="J131" i="2"/>
  <c r="K131" i="2"/>
  <c r="AA130" i="2"/>
  <c r="E131" i="2"/>
  <c r="R146" i="10"/>
  <c r="Q146" i="10"/>
  <c r="S146" i="10"/>
  <c r="M146" i="10"/>
  <c r="N146" i="10" s="1"/>
  <c r="O144" i="8"/>
  <c r="N144" i="8"/>
  <c r="P144" i="8"/>
  <c r="L144" i="8"/>
  <c r="M144" i="8" s="1"/>
  <c r="F131" i="2"/>
  <c r="A493" i="10"/>
  <c r="AA492" i="10" s="1"/>
  <c r="T492" i="10"/>
  <c r="L131" i="2" l="1"/>
  <c r="M131" i="2"/>
  <c r="N131" i="2" s="1"/>
  <c r="T144" i="8"/>
  <c r="W144" i="8" s="1"/>
  <c r="S144" i="8"/>
  <c r="V144" i="8" s="1"/>
  <c r="R144" i="8"/>
  <c r="U146" i="10"/>
  <c r="W146" i="10"/>
  <c r="Z146" i="10" s="1"/>
  <c r="V146" i="10"/>
  <c r="Y146" i="10" s="1"/>
  <c r="A494" i="10"/>
  <c r="AA493" i="10"/>
  <c r="T493" i="10"/>
  <c r="U144" i="8"/>
  <c r="X146" i="10"/>
  <c r="C147" i="10" l="1"/>
  <c r="H147" i="10"/>
  <c r="I147" i="10"/>
  <c r="D147" i="10"/>
  <c r="G145" i="8"/>
  <c r="C145" i="8"/>
  <c r="H145" i="8"/>
  <c r="D145" i="8"/>
  <c r="B145" i="8"/>
  <c r="F145" i="8"/>
  <c r="A495" i="10"/>
  <c r="AA494" i="10" s="1"/>
  <c r="T494" i="10"/>
  <c r="W131" i="2"/>
  <c r="U131" i="2"/>
  <c r="V131" i="2"/>
  <c r="R131" i="2"/>
  <c r="S131" i="2"/>
  <c r="Q131" i="2"/>
  <c r="B147" i="10"/>
  <c r="G147" i="10"/>
  <c r="X131" i="2" l="1"/>
  <c r="E147" i="10"/>
  <c r="P147" i="10" s="1"/>
  <c r="K147" i="10"/>
  <c r="O147" i="10"/>
  <c r="AB146" i="10"/>
  <c r="I145" i="8"/>
  <c r="J145" i="8"/>
  <c r="X144" i="8"/>
  <c r="A496" i="10"/>
  <c r="AA495" i="10" s="1"/>
  <c r="T495" i="10"/>
  <c r="B132" i="2"/>
  <c r="G132" i="2"/>
  <c r="Z131" i="2"/>
  <c r="J147" i="10"/>
  <c r="Y131" i="2"/>
  <c r="E145" i="8"/>
  <c r="F147" i="10"/>
  <c r="R147" i="10" l="1"/>
  <c r="Q147" i="10"/>
  <c r="S147" i="10"/>
  <c r="M147" i="10"/>
  <c r="N147" i="10" s="1"/>
  <c r="D132" i="2"/>
  <c r="I132" i="2"/>
  <c r="C132" i="2"/>
  <c r="E132" i="2" s="1"/>
  <c r="H132" i="2"/>
  <c r="A497" i="10"/>
  <c r="T496" i="10"/>
  <c r="N145" i="8"/>
  <c r="P145" i="8"/>
  <c r="O145" i="8"/>
  <c r="L145" i="8"/>
  <c r="M145" i="8" s="1"/>
  <c r="P132" i="2" l="1"/>
  <c r="O132" i="2"/>
  <c r="A498" i="10"/>
  <c r="AA497" i="10" s="1"/>
  <c r="T497" i="10"/>
  <c r="U147" i="10"/>
  <c r="V147" i="10"/>
  <c r="W147" i="10"/>
  <c r="T145" i="8"/>
  <c r="W145" i="8" s="1"/>
  <c r="R145" i="8"/>
  <c r="S145" i="8"/>
  <c r="V145" i="8" s="1"/>
  <c r="AA496" i="10"/>
  <c r="F132" i="2"/>
  <c r="Z147" i="10"/>
  <c r="X147" i="10"/>
  <c r="U145" i="8"/>
  <c r="J132" i="2"/>
  <c r="K132" i="2"/>
  <c r="AA131" i="2"/>
  <c r="Y147" i="10"/>
  <c r="D146" i="8" l="1"/>
  <c r="H146" i="8"/>
  <c r="G146" i="8"/>
  <c r="C146" i="8"/>
  <c r="H148" i="10"/>
  <c r="C148" i="10"/>
  <c r="F146" i="8"/>
  <c r="B146" i="8"/>
  <c r="D148" i="10"/>
  <c r="I148" i="10"/>
  <c r="L132" i="2"/>
  <c r="M132" i="2"/>
  <c r="N132" i="2" s="1"/>
  <c r="G148" i="10"/>
  <c r="B148" i="10"/>
  <c r="A499" i="10"/>
  <c r="T498" i="10"/>
  <c r="E148" i="10" l="1"/>
  <c r="P148" i="10" s="1"/>
  <c r="F148" i="10"/>
  <c r="J148" i="10"/>
  <c r="K148" i="10"/>
  <c r="O148" i="10"/>
  <c r="AB147" i="10"/>
  <c r="A500" i="10"/>
  <c r="T499" i="10"/>
  <c r="W132" i="2"/>
  <c r="U132" i="2"/>
  <c r="V132" i="2"/>
  <c r="E146" i="8"/>
  <c r="X145" i="8"/>
  <c r="AA498" i="10"/>
  <c r="R132" i="2"/>
  <c r="Q132" i="2"/>
  <c r="S132" i="2"/>
  <c r="J146" i="8"/>
  <c r="I146" i="8"/>
  <c r="Y132" i="2" l="1"/>
  <c r="Z132" i="2"/>
  <c r="I133" i="2" s="1"/>
  <c r="X132" i="2"/>
  <c r="G133" i="2" s="1"/>
  <c r="A501" i="10"/>
  <c r="T500" i="10"/>
  <c r="P146" i="8"/>
  <c r="L146" i="8"/>
  <c r="M146" i="8" s="1"/>
  <c r="O146" i="8"/>
  <c r="N146" i="8"/>
  <c r="H133" i="2"/>
  <c r="C133" i="2"/>
  <c r="R148" i="10"/>
  <c r="S148" i="10"/>
  <c r="Q148" i="10"/>
  <c r="M148" i="10"/>
  <c r="N148" i="10" s="1"/>
  <c r="AA499" i="10"/>
  <c r="D133" i="2" l="1"/>
  <c r="O133" i="2" s="1"/>
  <c r="B133" i="2"/>
  <c r="E133" i="2" s="1"/>
  <c r="P133" i="2"/>
  <c r="J133" i="2"/>
  <c r="W146" i="8"/>
  <c r="V148" i="10"/>
  <c r="W148" i="10"/>
  <c r="U148" i="10"/>
  <c r="Y148" i="10"/>
  <c r="X148" i="10"/>
  <c r="AA132" i="2"/>
  <c r="A502" i="10"/>
  <c r="AA501" i="10"/>
  <c r="T501" i="10"/>
  <c r="Z148" i="10"/>
  <c r="F133" i="2"/>
  <c r="T146" i="8"/>
  <c r="S146" i="8"/>
  <c r="V146" i="8" s="1"/>
  <c r="R146" i="8"/>
  <c r="U146" i="8" s="1"/>
  <c r="AA500" i="10"/>
  <c r="K133" i="2" l="1"/>
  <c r="F147" i="8"/>
  <c r="B147" i="8"/>
  <c r="G147" i="8"/>
  <c r="C147" i="8"/>
  <c r="H147" i="8"/>
  <c r="D147" i="8"/>
  <c r="B149" i="10"/>
  <c r="G149" i="10"/>
  <c r="L133" i="2"/>
  <c r="M133" i="2"/>
  <c r="N133" i="2" s="1"/>
  <c r="D149" i="10"/>
  <c r="I149" i="10"/>
  <c r="A503" i="10"/>
  <c r="T502" i="10"/>
  <c r="H149" i="10"/>
  <c r="C149" i="10"/>
  <c r="J149" i="10" l="1"/>
  <c r="O149" i="10"/>
  <c r="K149" i="10"/>
  <c r="AB148" i="10"/>
  <c r="E149" i="10"/>
  <c r="P149" i="10" s="1"/>
  <c r="U133" i="2"/>
  <c r="V133" i="2"/>
  <c r="W133" i="2"/>
  <c r="E147" i="8"/>
  <c r="X146" i="8"/>
  <c r="A504" i="10"/>
  <c r="AA503" i="10"/>
  <c r="T503" i="10"/>
  <c r="F149" i="10"/>
  <c r="AA502" i="10"/>
  <c r="Q133" i="2"/>
  <c r="S133" i="2"/>
  <c r="R133" i="2"/>
  <c r="I147" i="8"/>
  <c r="J147" i="8"/>
  <c r="Z133" i="2" l="1"/>
  <c r="X133" i="2"/>
  <c r="G134" i="2"/>
  <c r="B134" i="2"/>
  <c r="N147" i="8"/>
  <c r="P147" i="8"/>
  <c r="O147" i="8"/>
  <c r="L147" i="8"/>
  <c r="M147" i="8" s="1"/>
  <c r="Y133" i="2"/>
  <c r="A505" i="10"/>
  <c r="T504" i="10"/>
  <c r="D134" i="2"/>
  <c r="I134" i="2"/>
  <c r="S149" i="10"/>
  <c r="Q149" i="10"/>
  <c r="R149" i="10"/>
  <c r="M149" i="10"/>
  <c r="N149" i="10" s="1"/>
  <c r="P134" i="2" l="1"/>
  <c r="O134" i="2"/>
  <c r="AA133" i="2"/>
  <c r="C134" i="2"/>
  <c r="E134" i="2" s="1"/>
  <c r="H134" i="2"/>
  <c r="W149" i="10"/>
  <c r="V149" i="10"/>
  <c r="U149" i="10"/>
  <c r="X149" i="10" s="1"/>
  <c r="A506" i="10"/>
  <c r="AA505" i="10"/>
  <c r="T505" i="10"/>
  <c r="S147" i="8"/>
  <c r="R147" i="8"/>
  <c r="U147" i="8" s="1"/>
  <c r="T147" i="8"/>
  <c r="W147" i="8" s="1"/>
  <c r="Y149" i="10"/>
  <c r="Z149" i="10"/>
  <c r="AA504" i="10"/>
  <c r="V147" i="8"/>
  <c r="B148" i="8" l="1"/>
  <c r="F148" i="8"/>
  <c r="G150" i="10"/>
  <c r="B150" i="10"/>
  <c r="D148" i="8"/>
  <c r="H148" i="8"/>
  <c r="J134" i="2"/>
  <c r="H150" i="10"/>
  <c r="C150" i="10"/>
  <c r="F134" i="2"/>
  <c r="K134" i="2"/>
  <c r="D150" i="10"/>
  <c r="I150" i="10"/>
  <c r="G148" i="8"/>
  <c r="C148" i="8"/>
  <c r="A507" i="10"/>
  <c r="AA506" i="10"/>
  <c r="T506" i="10"/>
  <c r="E150" i="10" l="1"/>
  <c r="P150" i="10" s="1"/>
  <c r="J150" i="10"/>
  <c r="A508" i="10"/>
  <c r="AA507" i="10" s="1"/>
  <c r="T507" i="10"/>
  <c r="K150" i="10"/>
  <c r="O150" i="10"/>
  <c r="AB149" i="10"/>
  <c r="F150" i="10"/>
  <c r="J148" i="8"/>
  <c r="I148" i="8"/>
  <c r="X147" i="8"/>
  <c r="L134" i="2"/>
  <c r="M134" i="2"/>
  <c r="N134" i="2" s="1"/>
  <c r="E148" i="8"/>
  <c r="N148" i="8" l="1"/>
  <c r="P148" i="8"/>
  <c r="O148" i="8"/>
  <c r="L148" i="8"/>
  <c r="M148" i="8" s="1"/>
  <c r="Q134" i="2"/>
  <c r="R134" i="2"/>
  <c r="S134" i="2"/>
  <c r="Q150" i="10"/>
  <c r="R150" i="10"/>
  <c r="S150" i="10"/>
  <c r="M150" i="10"/>
  <c r="N150" i="10" s="1"/>
  <c r="AA508" i="10"/>
  <c r="A509" i="10"/>
  <c r="T508" i="10"/>
  <c r="W134" i="2"/>
  <c r="V134" i="2"/>
  <c r="U134" i="2"/>
  <c r="T148" i="8" l="1"/>
  <c r="R148" i="8"/>
  <c r="S148" i="8"/>
  <c r="U150" i="10"/>
  <c r="X150" i="10" s="1"/>
  <c r="V150" i="10"/>
  <c r="W150" i="10"/>
  <c r="Z134" i="2"/>
  <c r="V148" i="8"/>
  <c r="Z150" i="10"/>
  <c r="Y134" i="2"/>
  <c r="W148" i="8"/>
  <c r="A510" i="10"/>
  <c r="AA509" i="10" s="1"/>
  <c r="T509" i="10"/>
  <c r="Y150" i="10"/>
  <c r="X134" i="2"/>
  <c r="U148" i="8"/>
  <c r="G151" i="10" l="1"/>
  <c r="B151" i="10"/>
  <c r="H151" i="10"/>
  <c r="C151" i="10"/>
  <c r="G149" i="8"/>
  <c r="C149" i="8"/>
  <c r="H135" i="2"/>
  <c r="C135" i="2"/>
  <c r="I135" i="2"/>
  <c r="D135" i="2"/>
  <c r="B149" i="8"/>
  <c r="F149" i="8"/>
  <c r="D151" i="10"/>
  <c r="I151" i="10"/>
  <c r="H149" i="8"/>
  <c r="D149" i="8"/>
  <c r="B135" i="2"/>
  <c r="G135" i="2"/>
  <c r="A511" i="10"/>
  <c r="T510" i="10"/>
  <c r="P135" i="2" l="1"/>
  <c r="O135" i="2"/>
  <c r="A512" i="10"/>
  <c r="AA511" i="10"/>
  <c r="T511" i="10"/>
  <c r="AA510" i="10"/>
  <c r="J149" i="8"/>
  <c r="I149" i="8"/>
  <c r="F135" i="2"/>
  <c r="F151" i="10"/>
  <c r="E149" i="8"/>
  <c r="J135" i="2"/>
  <c r="K135" i="2"/>
  <c r="AA134" i="2"/>
  <c r="X148" i="8"/>
  <c r="E151" i="10"/>
  <c r="P151" i="10" s="1"/>
  <c r="E135" i="2"/>
  <c r="K151" i="10"/>
  <c r="O151" i="10"/>
  <c r="AB150" i="10"/>
  <c r="J151" i="10"/>
  <c r="L135" i="2" l="1"/>
  <c r="M135" i="2"/>
  <c r="N135" i="2" s="1"/>
  <c r="P149" i="8"/>
  <c r="N149" i="8"/>
  <c r="O149" i="8"/>
  <c r="L149" i="8"/>
  <c r="M149" i="8" s="1"/>
  <c r="S151" i="10"/>
  <c r="R151" i="10"/>
  <c r="Q151" i="10"/>
  <c r="M151" i="10"/>
  <c r="N151" i="10" s="1"/>
  <c r="A513" i="10"/>
  <c r="AA512" i="10"/>
  <c r="T512" i="10"/>
  <c r="A514" i="10" l="1"/>
  <c r="AA513" i="10" s="1"/>
  <c r="T513" i="10"/>
  <c r="W151" i="10"/>
  <c r="Z151" i="10" s="1"/>
  <c r="U151" i="10"/>
  <c r="X151" i="10" s="1"/>
  <c r="V151" i="10"/>
  <c r="R149" i="8"/>
  <c r="U149" i="8" s="1"/>
  <c r="S149" i="8"/>
  <c r="V149" i="8" s="1"/>
  <c r="T149" i="8"/>
  <c r="W149" i="8" s="1"/>
  <c r="W135" i="2"/>
  <c r="V135" i="2"/>
  <c r="U135" i="2"/>
  <c r="Y151" i="10"/>
  <c r="R135" i="2"/>
  <c r="Q135" i="2"/>
  <c r="S135" i="2"/>
  <c r="Z135" i="2" s="1"/>
  <c r="X135" i="2" l="1"/>
  <c r="B136" i="2" s="1"/>
  <c r="Y135" i="2"/>
  <c r="C136" i="2" s="1"/>
  <c r="C150" i="8"/>
  <c r="G150" i="8"/>
  <c r="D150" i="8"/>
  <c r="H150" i="8"/>
  <c r="D152" i="10"/>
  <c r="I152" i="10"/>
  <c r="B150" i="8"/>
  <c r="F150" i="8"/>
  <c r="B152" i="10"/>
  <c r="G152" i="10"/>
  <c r="G136" i="2"/>
  <c r="H152" i="10"/>
  <c r="C152" i="10"/>
  <c r="AA514" i="10"/>
  <c r="A515" i="10"/>
  <c r="T514" i="10"/>
  <c r="D136" i="2"/>
  <c r="I136" i="2"/>
  <c r="P136" i="2" l="1"/>
  <c r="O136" i="2"/>
  <c r="H136" i="2"/>
  <c r="K136" i="2" s="1"/>
  <c r="E150" i="8"/>
  <c r="AA135" i="2"/>
  <c r="F152" i="10"/>
  <c r="I150" i="8"/>
  <c r="J150" i="8"/>
  <c r="F136" i="2"/>
  <c r="A516" i="10"/>
  <c r="AA515" i="10"/>
  <c r="T515" i="10"/>
  <c r="J152" i="10"/>
  <c r="E136" i="2"/>
  <c r="E152" i="10"/>
  <c r="P152" i="10" s="1"/>
  <c r="K152" i="10"/>
  <c r="O152" i="10"/>
  <c r="AB151" i="10"/>
  <c r="X149" i="8"/>
  <c r="J136" i="2" l="1"/>
  <c r="A517" i="10"/>
  <c r="T516" i="10"/>
  <c r="S152" i="10"/>
  <c r="R152" i="10"/>
  <c r="Q152" i="10"/>
  <c r="M152" i="10"/>
  <c r="N152" i="10" s="1"/>
  <c r="L136" i="2"/>
  <c r="M136" i="2"/>
  <c r="N136" i="2" s="1"/>
  <c r="N150" i="8"/>
  <c r="P150" i="8"/>
  <c r="O150" i="8"/>
  <c r="L150" i="8"/>
  <c r="M150" i="8" s="1"/>
  <c r="Q136" i="2" l="1"/>
  <c r="S136" i="2"/>
  <c r="R136" i="2"/>
  <c r="Z152" i="10"/>
  <c r="W152" i="10"/>
  <c r="U152" i="10"/>
  <c r="V152" i="10"/>
  <c r="Y152" i="10" s="1"/>
  <c r="X152" i="10"/>
  <c r="A518" i="10"/>
  <c r="T517" i="10"/>
  <c r="T150" i="8"/>
  <c r="W150" i="8" s="1"/>
  <c r="S150" i="8"/>
  <c r="V150" i="8" s="1"/>
  <c r="R150" i="8"/>
  <c r="U150" i="8" s="1"/>
  <c r="U136" i="2"/>
  <c r="W136" i="2"/>
  <c r="V136" i="2"/>
  <c r="AA516" i="10"/>
  <c r="C153" i="10" l="1"/>
  <c r="H153" i="10"/>
  <c r="C151" i="8"/>
  <c r="G151" i="8"/>
  <c r="D151" i="8"/>
  <c r="H151" i="8"/>
  <c r="B151" i="8"/>
  <c r="F151" i="8"/>
  <c r="AA518" i="10"/>
  <c r="A519" i="10"/>
  <c r="T518" i="10"/>
  <c r="Z136" i="2"/>
  <c r="G153" i="10"/>
  <c r="B153" i="10"/>
  <c r="X136" i="2"/>
  <c r="D153" i="10"/>
  <c r="I153" i="10"/>
  <c r="AA517" i="10"/>
  <c r="Y136" i="2"/>
  <c r="I151" i="8" l="1"/>
  <c r="J151" i="8"/>
  <c r="B137" i="2"/>
  <c r="G137" i="2"/>
  <c r="E151" i="8"/>
  <c r="X150" i="8"/>
  <c r="K153" i="10"/>
  <c r="O153" i="10"/>
  <c r="AB152" i="10"/>
  <c r="I137" i="2"/>
  <c r="D137" i="2"/>
  <c r="H137" i="2"/>
  <c r="C137" i="2"/>
  <c r="E153" i="10"/>
  <c r="P153" i="10" s="1"/>
  <c r="A520" i="10"/>
  <c r="AA519" i="10"/>
  <c r="T519" i="10"/>
  <c r="J153" i="10"/>
  <c r="F153" i="10"/>
  <c r="P137" i="2" l="1"/>
  <c r="O137" i="2"/>
  <c r="E137" i="2"/>
  <c r="A521" i="10"/>
  <c r="AA520" i="10"/>
  <c r="T520" i="10"/>
  <c r="R153" i="10"/>
  <c r="S153" i="10"/>
  <c r="Q153" i="10"/>
  <c r="M153" i="10"/>
  <c r="N153" i="10" s="1"/>
  <c r="N151" i="8"/>
  <c r="O151" i="8"/>
  <c r="L151" i="8"/>
  <c r="M151" i="8" s="1"/>
  <c r="P151" i="8"/>
  <c r="F137" i="2"/>
  <c r="K137" i="2"/>
  <c r="AA136" i="2"/>
  <c r="J137" i="2"/>
  <c r="A522" i="10" l="1"/>
  <c r="AA521" i="10" s="1"/>
  <c r="T521" i="10"/>
  <c r="T151" i="8"/>
  <c r="W151" i="8" s="1"/>
  <c r="S151" i="8"/>
  <c r="R151" i="8"/>
  <c r="U151" i="8" s="1"/>
  <c r="V153" i="10"/>
  <c r="Y153" i="10" s="1"/>
  <c r="U153" i="10"/>
  <c r="W153" i="10"/>
  <c r="Z153" i="10" s="1"/>
  <c r="L137" i="2"/>
  <c r="M137" i="2"/>
  <c r="N137" i="2" s="1"/>
  <c r="V151" i="8"/>
  <c r="X153" i="10"/>
  <c r="D154" i="10" l="1"/>
  <c r="I154" i="10"/>
  <c r="H152" i="8"/>
  <c r="D152" i="8"/>
  <c r="C154" i="10"/>
  <c r="H154" i="10"/>
  <c r="F152" i="8"/>
  <c r="B152" i="8"/>
  <c r="C152" i="8"/>
  <c r="G152" i="8"/>
  <c r="U137" i="2"/>
  <c r="V137" i="2"/>
  <c r="W137" i="2"/>
  <c r="AA522" i="10"/>
  <c r="A523" i="10"/>
  <c r="T522" i="10"/>
  <c r="Q137" i="2"/>
  <c r="R137" i="2"/>
  <c r="S137" i="2"/>
  <c r="B154" i="10"/>
  <c r="G154" i="10"/>
  <c r="Y137" i="2" l="1"/>
  <c r="Z137" i="2"/>
  <c r="I138" i="2" s="1"/>
  <c r="E154" i="10"/>
  <c r="P154" i="10" s="1"/>
  <c r="E152" i="8"/>
  <c r="A524" i="10"/>
  <c r="T523" i="10"/>
  <c r="I152" i="8"/>
  <c r="J152" i="8"/>
  <c r="H138" i="2"/>
  <c r="C138" i="2"/>
  <c r="J154" i="10"/>
  <c r="X137" i="2"/>
  <c r="X151" i="8"/>
  <c r="F154" i="10"/>
  <c r="O154" i="10"/>
  <c r="K154" i="10"/>
  <c r="AB153" i="10"/>
  <c r="D138" i="2" l="1"/>
  <c r="P138" i="2" s="1"/>
  <c r="P152" i="8"/>
  <c r="L152" i="8"/>
  <c r="M152" i="8" s="1"/>
  <c r="N152" i="8"/>
  <c r="O152" i="8"/>
  <c r="A525" i="10"/>
  <c r="AA524" i="10"/>
  <c r="T524" i="10"/>
  <c r="R154" i="10"/>
  <c r="Q154" i="10"/>
  <c r="S154" i="10"/>
  <c r="M154" i="10"/>
  <c r="N154" i="10" s="1"/>
  <c r="B138" i="2"/>
  <c r="G138" i="2"/>
  <c r="AA523" i="10"/>
  <c r="AA137" i="2" l="1"/>
  <c r="O138" i="2"/>
  <c r="S152" i="8"/>
  <c r="V152" i="8" s="1"/>
  <c r="R152" i="8"/>
  <c r="U152" i="8" s="1"/>
  <c r="T152" i="8"/>
  <c r="E138" i="2"/>
  <c r="A526" i="10"/>
  <c r="T525" i="10"/>
  <c r="W152" i="8"/>
  <c r="F138" i="2"/>
  <c r="J138" i="2"/>
  <c r="K138" i="2"/>
  <c r="W154" i="10"/>
  <c r="Z154" i="10" s="1"/>
  <c r="U154" i="10"/>
  <c r="X154" i="10" s="1"/>
  <c r="V154" i="10"/>
  <c r="Y154" i="10" s="1"/>
  <c r="B155" i="10" l="1"/>
  <c r="G155" i="10"/>
  <c r="F153" i="8"/>
  <c r="B153" i="8"/>
  <c r="D155" i="10"/>
  <c r="I155" i="10"/>
  <c r="H155" i="10"/>
  <c r="C155" i="10"/>
  <c r="G153" i="8"/>
  <c r="C153" i="8"/>
  <c r="A527" i="10"/>
  <c r="T526" i="10"/>
  <c r="D153" i="8"/>
  <c r="H153" i="8"/>
  <c r="L138" i="2"/>
  <c r="M138" i="2"/>
  <c r="N138" i="2" s="1"/>
  <c r="AA525" i="10"/>
  <c r="R138" i="2" l="1"/>
  <c r="Q138" i="2"/>
  <c r="S138" i="2"/>
  <c r="A528" i="10"/>
  <c r="AA527" i="10"/>
  <c r="T527" i="10"/>
  <c r="F155" i="10"/>
  <c r="E153" i="8"/>
  <c r="AA526" i="10"/>
  <c r="J153" i="8"/>
  <c r="I153" i="8"/>
  <c r="X152" i="8"/>
  <c r="J155" i="10"/>
  <c r="V138" i="2"/>
  <c r="W138" i="2"/>
  <c r="U138" i="2"/>
  <c r="K155" i="10"/>
  <c r="O155" i="10"/>
  <c r="AB154" i="10"/>
  <c r="E155" i="10"/>
  <c r="P155" i="10" s="1"/>
  <c r="X138" i="2" l="1"/>
  <c r="S155" i="10"/>
  <c r="R155" i="10"/>
  <c r="Q155" i="10"/>
  <c r="M155" i="10"/>
  <c r="N155" i="10" s="1"/>
  <c r="P153" i="8"/>
  <c r="N153" i="8"/>
  <c r="L153" i="8"/>
  <c r="M153" i="8" s="1"/>
  <c r="O153" i="8"/>
  <c r="Z138" i="2"/>
  <c r="B139" i="2"/>
  <c r="G139" i="2"/>
  <c r="Y138" i="2"/>
  <c r="A529" i="10"/>
  <c r="AA528" i="10"/>
  <c r="T528" i="10"/>
  <c r="C139" i="2" l="1"/>
  <c r="E139" i="2" s="1"/>
  <c r="H139" i="2"/>
  <c r="V155" i="10"/>
  <c r="W155" i="10"/>
  <c r="U155" i="10"/>
  <c r="X155" i="10" s="1"/>
  <c r="T153" i="8"/>
  <c r="R153" i="8"/>
  <c r="U153" i="8" s="1"/>
  <c r="S153" i="8"/>
  <c r="V153" i="8" s="1"/>
  <c r="Y155" i="10"/>
  <c r="A530" i="10"/>
  <c r="T529" i="10"/>
  <c r="D139" i="2"/>
  <c r="I139" i="2"/>
  <c r="W153" i="8"/>
  <c r="Z155" i="10"/>
  <c r="O139" i="2" l="1"/>
  <c r="P139" i="2"/>
  <c r="J139" i="2"/>
  <c r="C154" i="8"/>
  <c r="G154" i="8"/>
  <c r="F154" i="8"/>
  <c r="B154" i="8"/>
  <c r="B156" i="10"/>
  <c r="G156" i="10"/>
  <c r="K139" i="2"/>
  <c r="AA138" i="2"/>
  <c r="C156" i="10"/>
  <c r="H156" i="10"/>
  <c r="D156" i="10"/>
  <c r="I156" i="10"/>
  <c r="D154" i="8"/>
  <c r="H154" i="8"/>
  <c r="A531" i="10"/>
  <c r="AA530" i="10"/>
  <c r="T530" i="10"/>
  <c r="AA529" i="10"/>
  <c r="F139" i="2"/>
  <c r="F156" i="10" l="1"/>
  <c r="E154" i="8"/>
  <c r="L139" i="2"/>
  <c r="M139" i="2"/>
  <c r="N139" i="2" s="1"/>
  <c r="J154" i="8"/>
  <c r="I154" i="8"/>
  <c r="A532" i="10"/>
  <c r="AA531" i="10"/>
  <c r="T531" i="10"/>
  <c r="K156" i="10"/>
  <c r="O156" i="10"/>
  <c r="AB155" i="10"/>
  <c r="J156" i="10"/>
  <c r="E156" i="10"/>
  <c r="P156" i="10" s="1"/>
  <c r="X153" i="8"/>
  <c r="A533" i="10" l="1"/>
  <c r="AA532" i="10"/>
  <c r="T532" i="10"/>
  <c r="W139" i="2"/>
  <c r="U139" i="2"/>
  <c r="V139" i="2"/>
  <c r="S156" i="10"/>
  <c r="R156" i="10"/>
  <c r="Q156" i="10"/>
  <c r="M156" i="10"/>
  <c r="N156" i="10" s="1"/>
  <c r="Q139" i="2"/>
  <c r="R139" i="2"/>
  <c r="S139" i="2"/>
  <c r="Z139" i="2" s="1"/>
  <c r="N154" i="8"/>
  <c r="P154" i="8"/>
  <c r="O154" i="8"/>
  <c r="L154" i="8"/>
  <c r="M154" i="8" s="1"/>
  <c r="X139" i="2" l="1"/>
  <c r="G140" i="2" s="1"/>
  <c r="Y139" i="2"/>
  <c r="C140" i="2" s="1"/>
  <c r="H140" i="2"/>
  <c r="V156" i="10"/>
  <c r="Y156" i="10" s="1"/>
  <c r="U156" i="10"/>
  <c r="W156" i="10"/>
  <c r="Z156" i="10" s="1"/>
  <c r="B140" i="2"/>
  <c r="T154" i="8"/>
  <c r="W154" i="8" s="1"/>
  <c r="S154" i="8"/>
  <c r="V154" i="8" s="1"/>
  <c r="R154" i="8"/>
  <c r="U154" i="8" s="1"/>
  <c r="D140" i="2"/>
  <c r="I140" i="2"/>
  <c r="X156" i="10"/>
  <c r="A534" i="10"/>
  <c r="AA533" i="10" s="1"/>
  <c r="T533" i="10"/>
  <c r="P140" i="2" l="1"/>
  <c r="O140" i="2"/>
  <c r="D155" i="8"/>
  <c r="H155" i="8"/>
  <c r="H157" i="10"/>
  <c r="C157" i="10"/>
  <c r="B155" i="8"/>
  <c r="F155" i="8"/>
  <c r="G155" i="8"/>
  <c r="C155" i="8"/>
  <c r="D157" i="10"/>
  <c r="I157" i="10"/>
  <c r="J140" i="2"/>
  <c r="F140" i="2"/>
  <c r="E140" i="2"/>
  <c r="K140" i="2"/>
  <c r="AA139" i="2"/>
  <c r="B157" i="10"/>
  <c r="G157" i="10"/>
  <c r="AA534" i="10"/>
  <c r="A535" i="10"/>
  <c r="T534" i="10"/>
  <c r="J157" i="10" l="1"/>
  <c r="L140" i="2"/>
  <c r="M140" i="2"/>
  <c r="N140" i="2" s="1"/>
  <c r="X154" i="8"/>
  <c r="F157" i="10"/>
  <c r="A536" i="10"/>
  <c r="T535" i="10"/>
  <c r="I155" i="8"/>
  <c r="J155" i="8"/>
  <c r="E157" i="10"/>
  <c r="P157" i="10" s="1"/>
  <c r="O157" i="10"/>
  <c r="K157" i="10"/>
  <c r="AB156" i="10"/>
  <c r="E155" i="8"/>
  <c r="A537" i="10" l="1"/>
  <c r="AA536" i="10"/>
  <c r="T536" i="10"/>
  <c r="U140" i="2"/>
  <c r="W140" i="2"/>
  <c r="V140" i="2"/>
  <c r="R140" i="2"/>
  <c r="S140" i="2"/>
  <c r="Q140" i="2"/>
  <c r="N155" i="8"/>
  <c r="P155" i="8"/>
  <c r="L155" i="8"/>
  <c r="M155" i="8" s="1"/>
  <c r="O155" i="8"/>
  <c r="R157" i="10"/>
  <c r="Q157" i="10"/>
  <c r="S157" i="10"/>
  <c r="M157" i="10"/>
  <c r="N157" i="10" s="1"/>
  <c r="AA535" i="10"/>
  <c r="X140" i="2" l="1"/>
  <c r="G141" i="2" s="1"/>
  <c r="Y140" i="2"/>
  <c r="Z140" i="2"/>
  <c r="I141" i="2" s="1"/>
  <c r="S155" i="8"/>
  <c r="R155" i="8"/>
  <c r="U155" i="8" s="1"/>
  <c r="T155" i="8"/>
  <c r="D141" i="2"/>
  <c r="W155" i="8"/>
  <c r="H141" i="2"/>
  <c r="C141" i="2"/>
  <c r="Y157" i="10"/>
  <c r="V157" i="10"/>
  <c r="W157" i="10"/>
  <c r="Z157" i="10" s="1"/>
  <c r="U157" i="10"/>
  <c r="X157" i="10" s="1"/>
  <c r="V155" i="8"/>
  <c r="B141" i="2"/>
  <c r="A538" i="10"/>
  <c r="AA537" i="10" s="1"/>
  <c r="T537" i="10"/>
  <c r="P141" i="2" l="1"/>
  <c r="O141" i="2"/>
  <c r="G158" i="10"/>
  <c r="B158" i="10"/>
  <c r="I158" i="10"/>
  <c r="D158" i="10"/>
  <c r="F156" i="8"/>
  <c r="B156" i="8"/>
  <c r="C156" i="8"/>
  <c r="G156" i="8"/>
  <c r="D156" i="8"/>
  <c r="H156" i="8"/>
  <c r="C158" i="10"/>
  <c r="H158" i="10"/>
  <c r="E141" i="2"/>
  <c r="F141" i="2"/>
  <c r="A539" i="10"/>
  <c r="AA538" i="10"/>
  <c r="T538" i="10"/>
  <c r="J141" i="2"/>
  <c r="K141" i="2"/>
  <c r="AA140" i="2"/>
  <c r="F158" i="10" l="1"/>
  <c r="X155" i="8"/>
  <c r="O158" i="10"/>
  <c r="K158" i="10"/>
  <c r="AB157" i="10"/>
  <c r="L141" i="2"/>
  <c r="M141" i="2"/>
  <c r="N141" i="2" s="1"/>
  <c r="A540" i="10"/>
  <c r="AA539" i="10"/>
  <c r="T539" i="10"/>
  <c r="E156" i="8"/>
  <c r="E158" i="10"/>
  <c r="P158" i="10" s="1"/>
  <c r="I156" i="8"/>
  <c r="J156" i="8"/>
  <c r="J158" i="10"/>
  <c r="O156" i="8" l="1"/>
  <c r="P156" i="8"/>
  <c r="L156" i="8"/>
  <c r="M156" i="8" s="1"/>
  <c r="N156" i="8"/>
  <c r="A541" i="10"/>
  <c r="AA540" i="10" s="1"/>
  <c r="T540" i="10"/>
  <c r="V141" i="2"/>
  <c r="W141" i="2"/>
  <c r="U141" i="2"/>
  <c r="Q158" i="10"/>
  <c r="S158" i="10"/>
  <c r="R158" i="10"/>
  <c r="M158" i="10"/>
  <c r="N158" i="10" s="1"/>
  <c r="R141" i="2"/>
  <c r="S141" i="2"/>
  <c r="Z141" i="2" s="1"/>
  <c r="Q141" i="2"/>
  <c r="X141" i="2" l="1"/>
  <c r="B142" i="2" s="1"/>
  <c r="Y141" i="2"/>
  <c r="R156" i="8"/>
  <c r="T156" i="8"/>
  <c r="W156" i="8" s="1"/>
  <c r="S156" i="8"/>
  <c r="I142" i="2"/>
  <c r="D142" i="2"/>
  <c r="U156" i="8"/>
  <c r="V158" i="10"/>
  <c r="U158" i="10"/>
  <c r="X158" i="10" s="1"/>
  <c r="W158" i="10"/>
  <c r="Z158" i="10" s="1"/>
  <c r="G142" i="2"/>
  <c r="Y158" i="10"/>
  <c r="A542" i="10"/>
  <c r="AA541" i="10"/>
  <c r="T541" i="10"/>
  <c r="V156" i="8"/>
  <c r="P142" i="2" l="1"/>
  <c r="O142" i="2"/>
  <c r="I159" i="10"/>
  <c r="D159" i="10"/>
  <c r="H157" i="8"/>
  <c r="D157" i="8"/>
  <c r="B159" i="10"/>
  <c r="G159" i="10"/>
  <c r="C157" i="8"/>
  <c r="G157" i="8"/>
  <c r="H159" i="10"/>
  <c r="C159" i="10"/>
  <c r="F157" i="8"/>
  <c r="B157" i="8"/>
  <c r="AA141" i="2"/>
  <c r="A543" i="10"/>
  <c r="T542" i="10"/>
  <c r="H142" i="2"/>
  <c r="K142" i="2" s="1"/>
  <c r="C142" i="2"/>
  <c r="J142" i="2" l="1"/>
  <c r="L142" i="2"/>
  <c r="M142" i="2"/>
  <c r="N142" i="2" s="1"/>
  <c r="A544" i="10"/>
  <c r="T543" i="10"/>
  <c r="I157" i="8"/>
  <c r="J157" i="8"/>
  <c r="X156" i="8"/>
  <c r="E157" i="8"/>
  <c r="F142" i="2"/>
  <c r="AA542" i="10"/>
  <c r="E142" i="2"/>
  <c r="F159" i="10"/>
  <c r="J159" i="10"/>
  <c r="O159" i="10"/>
  <c r="K159" i="10"/>
  <c r="AB158" i="10"/>
  <c r="E159" i="10"/>
  <c r="P159" i="10" s="1"/>
  <c r="R159" i="10" l="1"/>
  <c r="S159" i="10"/>
  <c r="Q159" i="10"/>
  <c r="M159" i="10"/>
  <c r="N159" i="10" s="1"/>
  <c r="V142" i="2"/>
  <c r="W142" i="2"/>
  <c r="U142" i="2"/>
  <c r="A545" i="10"/>
  <c r="T544" i="10"/>
  <c r="N157" i="8"/>
  <c r="P157" i="8"/>
  <c r="O157" i="8"/>
  <c r="L157" i="8"/>
  <c r="M157" i="8" s="1"/>
  <c r="AA543" i="10"/>
  <c r="Q142" i="2"/>
  <c r="R142" i="2"/>
  <c r="S142" i="2"/>
  <c r="X142" i="2" l="1"/>
  <c r="Z142" i="2"/>
  <c r="D143" i="2" s="1"/>
  <c r="Y142" i="2"/>
  <c r="C143" i="2" s="1"/>
  <c r="B143" i="2"/>
  <c r="G143" i="2"/>
  <c r="A546" i="10"/>
  <c r="AA545" i="10"/>
  <c r="T545" i="10"/>
  <c r="I143" i="2"/>
  <c r="T157" i="8"/>
  <c r="W157" i="8" s="1"/>
  <c r="S157" i="8"/>
  <c r="R157" i="8"/>
  <c r="U157" i="8" s="1"/>
  <c r="V159" i="10"/>
  <c r="Y159" i="10" s="1"/>
  <c r="W159" i="10"/>
  <c r="Z159" i="10" s="1"/>
  <c r="U159" i="10"/>
  <c r="X159" i="10" s="1"/>
  <c r="V157" i="8"/>
  <c r="AA544" i="10"/>
  <c r="H143" i="2" l="1"/>
  <c r="O143" i="2"/>
  <c r="P143" i="2"/>
  <c r="D160" i="10"/>
  <c r="I160" i="10"/>
  <c r="C160" i="10"/>
  <c r="H160" i="10"/>
  <c r="H158" i="8"/>
  <c r="D158" i="8"/>
  <c r="B158" i="8"/>
  <c r="F158" i="8"/>
  <c r="B160" i="10"/>
  <c r="G160" i="10"/>
  <c r="E143" i="2"/>
  <c r="G158" i="8"/>
  <c r="C158" i="8"/>
  <c r="F143" i="2"/>
  <c r="A547" i="10"/>
  <c r="T546" i="10"/>
  <c r="K143" i="2"/>
  <c r="AA142" i="2"/>
  <c r="J143" i="2"/>
  <c r="A548" i="10" l="1"/>
  <c r="AA547" i="10"/>
  <c r="T547" i="10"/>
  <c r="E158" i="8"/>
  <c r="F160" i="10"/>
  <c r="L143" i="2"/>
  <c r="M143" i="2"/>
  <c r="N143" i="2" s="1"/>
  <c r="J158" i="8"/>
  <c r="I158" i="8"/>
  <c r="AA546" i="10"/>
  <c r="X157" i="8"/>
  <c r="J160" i="10"/>
  <c r="E160" i="10"/>
  <c r="P160" i="10" s="1"/>
  <c r="K160" i="10"/>
  <c r="O160" i="10"/>
  <c r="AB159" i="10"/>
  <c r="R160" i="10" l="1"/>
  <c r="S160" i="10"/>
  <c r="Q160" i="10"/>
  <c r="M160" i="10"/>
  <c r="N160" i="10" s="1"/>
  <c r="O158" i="8"/>
  <c r="P158" i="8"/>
  <c r="L158" i="8"/>
  <c r="M158" i="8" s="1"/>
  <c r="N158" i="8"/>
  <c r="S143" i="2"/>
  <c r="Q143" i="2"/>
  <c r="R143" i="2"/>
  <c r="V143" i="2"/>
  <c r="W143" i="2"/>
  <c r="U143" i="2"/>
  <c r="A549" i="10"/>
  <c r="AA548" i="10" s="1"/>
  <c r="T548" i="10"/>
  <c r="S158" i="8" l="1"/>
  <c r="T158" i="8"/>
  <c r="W158" i="8" s="1"/>
  <c r="R158" i="8"/>
  <c r="U158" i="8" s="1"/>
  <c r="A550" i="10"/>
  <c r="AA549" i="10"/>
  <c r="T549" i="10"/>
  <c r="V160" i="10"/>
  <c r="U160" i="10"/>
  <c r="X160" i="10" s="1"/>
  <c r="W160" i="10"/>
  <c r="Z160" i="10" s="1"/>
  <c r="Y143" i="2"/>
  <c r="X143" i="2"/>
  <c r="Z143" i="2"/>
  <c r="V158" i="8"/>
  <c r="Y160" i="10"/>
  <c r="G161" i="10" l="1"/>
  <c r="B161" i="10"/>
  <c r="B159" i="8"/>
  <c r="F159" i="8"/>
  <c r="H159" i="8"/>
  <c r="D159" i="8"/>
  <c r="D161" i="10"/>
  <c r="I161" i="10"/>
  <c r="I144" i="2"/>
  <c r="D144" i="2"/>
  <c r="H144" i="2"/>
  <c r="C144" i="2"/>
  <c r="A551" i="10"/>
  <c r="T550" i="10"/>
  <c r="H161" i="10"/>
  <c r="C161" i="10"/>
  <c r="G159" i="8"/>
  <c r="C159" i="8"/>
  <c r="G144" i="2"/>
  <c r="B144" i="2"/>
  <c r="P144" i="2" l="1"/>
  <c r="O144" i="2"/>
  <c r="A552" i="10"/>
  <c r="AA551" i="10"/>
  <c r="T551" i="10"/>
  <c r="J144" i="2"/>
  <c r="F144" i="2"/>
  <c r="I159" i="8"/>
  <c r="J159" i="8"/>
  <c r="X158" i="8"/>
  <c r="K161" i="10"/>
  <c r="O161" i="10"/>
  <c r="AB160" i="10"/>
  <c r="E159" i="8"/>
  <c r="K144" i="2"/>
  <c r="AA143" i="2"/>
  <c r="E161" i="10"/>
  <c r="P161" i="10" s="1"/>
  <c r="E144" i="2"/>
  <c r="F161" i="10"/>
  <c r="AA550" i="10"/>
  <c r="J161" i="10"/>
  <c r="L144" i="2" l="1"/>
  <c r="M144" i="2"/>
  <c r="N144" i="2" s="1"/>
  <c r="O159" i="8"/>
  <c r="N159" i="8"/>
  <c r="L159" i="8"/>
  <c r="M159" i="8" s="1"/>
  <c r="P159" i="8"/>
  <c r="R161" i="10"/>
  <c r="S161" i="10"/>
  <c r="Q161" i="10"/>
  <c r="M161" i="10"/>
  <c r="N161" i="10" s="1"/>
  <c r="A553" i="10"/>
  <c r="AA552" i="10" s="1"/>
  <c r="T552" i="10"/>
  <c r="U159" i="8" l="1"/>
  <c r="A554" i="10"/>
  <c r="AA553" i="10" s="1"/>
  <c r="T553" i="10"/>
  <c r="U161" i="10"/>
  <c r="V161" i="10"/>
  <c r="W161" i="10"/>
  <c r="Z161" i="10" s="1"/>
  <c r="U144" i="2"/>
  <c r="W144" i="2"/>
  <c r="V144" i="2"/>
  <c r="Y161" i="10"/>
  <c r="X161" i="10"/>
  <c r="T159" i="8"/>
  <c r="W159" i="8" s="1"/>
  <c r="R159" i="8"/>
  <c r="S159" i="8"/>
  <c r="V159" i="8" s="1"/>
  <c r="Q144" i="2"/>
  <c r="R144" i="2"/>
  <c r="S144" i="2"/>
  <c r="X144" i="2" l="1"/>
  <c r="Y144" i="2"/>
  <c r="H145" i="2" s="1"/>
  <c r="D160" i="8"/>
  <c r="H160" i="8"/>
  <c r="C160" i="8"/>
  <c r="G160" i="8"/>
  <c r="I162" i="10"/>
  <c r="D162" i="10"/>
  <c r="B145" i="2"/>
  <c r="G145" i="2"/>
  <c r="G162" i="10"/>
  <c r="B162" i="10"/>
  <c r="A555" i="10"/>
  <c r="T554" i="10"/>
  <c r="H162" i="10"/>
  <c r="C162" i="10"/>
  <c r="F160" i="8"/>
  <c r="B160" i="8"/>
  <c r="Z144" i="2"/>
  <c r="C145" i="2" l="1"/>
  <c r="E145" i="2" s="1"/>
  <c r="A556" i="10"/>
  <c r="AA555" i="10"/>
  <c r="T555" i="10"/>
  <c r="D145" i="2"/>
  <c r="I145" i="2"/>
  <c r="E162" i="10"/>
  <c r="P162" i="10" s="1"/>
  <c r="E160" i="8"/>
  <c r="J162" i="10"/>
  <c r="F145" i="2"/>
  <c r="X159" i="8"/>
  <c r="I160" i="8"/>
  <c r="J160" i="8"/>
  <c r="J145" i="2"/>
  <c r="K162" i="10"/>
  <c r="O162" i="10"/>
  <c r="AB161" i="10"/>
  <c r="F162" i="10"/>
  <c r="AA554" i="10"/>
  <c r="P145" i="2" l="1"/>
  <c r="O145" i="2"/>
  <c r="K145" i="2"/>
  <c r="AA144" i="2"/>
  <c r="N160" i="8"/>
  <c r="L160" i="8"/>
  <c r="M160" i="8" s="1"/>
  <c r="P160" i="8"/>
  <c r="O160" i="8"/>
  <c r="S162" i="10"/>
  <c r="Q162" i="10"/>
  <c r="R162" i="10"/>
  <c r="M162" i="10"/>
  <c r="N162" i="10" s="1"/>
  <c r="A557" i="10"/>
  <c r="AA556" i="10"/>
  <c r="T556" i="10"/>
  <c r="AA557" i="10" l="1"/>
  <c r="A558" i="10"/>
  <c r="T557" i="10"/>
  <c r="S160" i="8"/>
  <c r="R160" i="8"/>
  <c r="T160" i="8"/>
  <c r="W160" i="8" s="1"/>
  <c r="U160" i="8"/>
  <c r="W162" i="10"/>
  <c r="Z162" i="10" s="1"/>
  <c r="U162" i="10"/>
  <c r="X162" i="10" s="1"/>
  <c r="V162" i="10"/>
  <c r="Y162" i="10" s="1"/>
  <c r="V160" i="8"/>
  <c r="L145" i="2"/>
  <c r="M145" i="2"/>
  <c r="N145" i="2" s="1"/>
  <c r="D163" i="10" l="1"/>
  <c r="I163" i="10"/>
  <c r="H163" i="10"/>
  <c r="C163" i="10"/>
  <c r="D161" i="8"/>
  <c r="H161" i="8"/>
  <c r="G163" i="10"/>
  <c r="B163" i="10"/>
  <c r="A559" i="10"/>
  <c r="T558" i="10"/>
  <c r="R145" i="2"/>
  <c r="Q145" i="2"/>
  <c r="S145" i="2"/>
  <c r="C161" i="8"/>
  <c r="G161" i="8"/>
  <c r="B161" i="8"/>
  <c r="F161" i="8"/>
  <c r="U145" i="2"/>
  <c r="V145" i="2"/>
  <c r="W145" i="2"/>
  <c r="Z145" i="2" l="1"/>
  <c r="I161" i="8"/>
  <c r="J161" i="8"/>
  <c r="Y145" i="2"/>
  <c r="E163" i="10"/>
  <c r="P163" i="10" s="1"/>
  <c r="F163" i="10"/>
  <c r="X160" i="8"/>
  <c r="J163" i="10"/>
  <c r="D146" i="2"/>
  <c r="I146" i="2"/>
  <c r="A560" i="10"/>
  <c r="AA559" i="10"/>
  <c r="T559" i="10"/>
  <c r="E161" i="8"/>
  <c r="X145" i="2"/>
  <c r="AA558" i="10"/>
  <c r="O163" i="10"/>
  <c r="K163" i="10"/>
  <c r="AB162" i="10"/>
  <c r="P146" i="2" l="1"/>
  <c r="O146" i="2"/>
  <c r="AA145" i="2"/>
  <c r="N161" i="8"/>
  <c r="P161" i="8"/>
  <c r="O161" i="8"/>
  <c r="L161" i="8"/>
  <c r="M161" i="8" s="1"/>
  <c r="Q163" i="10"/>
  <c r="R163" i="10"/>
  <c r="S163" i="10"/>
  <c r="M163" i="10"/>
  <c r="N163" i="10" s="1"/>
  <c r="A561" i="10"/>
  <c r="T560" i="10"/>
  <c r="G146" i="2"/>
  <c r="B146" i="2"/>
  <c r="H146" i="2"/>
  <c r="C146" i="2"/>
  <c r="K146" i="2" l="1"/>
  <c r="L146" i="2"/>
  <c r="M146" i="2"/>
  <c r="N146" i="2" s="1"/>
  <c r="AA561" i="10"/>
  <c r="A562" i="10"/>
  <c r="T561" i="10"/>
  <c r="AA560" i="10"/>
  <c r="E146" i="2"/>
  <c r="F146" i="2"/>
  <c r="J146" i="2"/>
  <c r="U163" i="10"/>
  <c r="X163" i="10" s="1"/>
  <c r="W163" i="10"/>
  <c r="Z163" i="10" s="1"/>
  <c r="V163" i="10"/>
  <c r="Y163" i="10" s="1"/>
  <c r="S161" i="8"/>
  <c r="V161" i="8" s="1"/>
  <c r="R161" i="8"/>
  <c r="U161" i="8" s="1"/>
  <c r="T161" i="8"/>
  <c r="W161" i="8" s="1"/>
  <c r="C164" i="10" l="1"/>
  <c r="H164" i="10"/>
  <c r="H162" i="8"/>
  <c r="D162" i="8"/>
  <c r="G164" i="10"/>
  <c r="B164" i="10"/>
  <c r="I164" i="10"/>
  <c r="D164" i="10"/>
  <c r="F162" i="8"/>
  <c r="B162" i="8"/>
  <c r="C162" i="8"/>
  <c r="G162" i="8"/>
  <c r="A563" i="10"/>
  <c r="T562" i="10"/>
  <c r="W146" i="2"/>
  <c r="V146" i="2"/>
  <c r="U146" i="2"/>
  <c r="S146" i="2"/>
  <c r="Q146" i="2"/>
  <c r="R146" i="2"/>
  <c r="Y146" i="2" l="1"/>
  <c r="X146" i="2"/>
  <c r="B147" i="2"/>
  <c r="G147" i="2"/>
  <c r="Z146" i="2"/>
  <c r="X161" i="8"/>
  <c r="A564" i="10"/>
  <c r="AA563" i="10"/>
  <c r="T563" i="10"/>
  <c r="E162" i="8"/>
  <c r="E164" i="10"/>
  <c r="P164" i="10" s="1"/>
  <c r="K164" i="10"/>
  <c r="O164" i="10"/>
  <c r="AB163" i="10"/>
  <c r="H147" i="2"/>
  <c r="C147" i="2"/>
  <c r="AA562" i="10"/>
  <c r="J162" i="8"/>
  <c r="I162" i="8"/>
  <c r="J164" i="10"/>
  <c r="F164" i="10"/>
  <c r="R164" i="10" l="1"/>
  <c r="Q164" i="10"/>
  <c r="S164" i="10"/>
  <c r="M164" i="10"/>
  <c r="N164" i="10" s="1"/>
  <c r="A565" i="10"/>
  <c r="AA564" i="10"/>
  <c r="T564" i="10"/>
  <c r="D147" i="2"/>
  <c r="I147" i="2"/>
  <c r="O162" i="8"/>
  <c r="L162" i="8"/>
  <c r="M162" i="8" s="1"/>
  <c r="P162" i="8"/>
  <c r="N162" i="8"/>
  <c r="J147" i="2"/>
  <c r="F147" i="2"/>
  <c r="E147" i="2"/>
  <c r="O147" i="2" l="1"/>
  <c r="P147" i="2"/>
  <c r="S162" i="8"/>
  <c r="R162" i="8"/>
  <c r="T162" i="8"/>
  <c r="W162" i="8" s="1"/>
  <c r="K147" i="2"/>
  <c r="AA146" i="2"/>
  <c r="V162" i="8"/>
  <c r="X164" i="10"/>
  <c r="W164" i="10"/>
  <c r="Z164" i="10" s="1"/>
  <c r="V164" i="10"/>
  <c r="U164" i="10"/>
  <c r="U162" i="8"/>
  <c r="A566" i="10"/>
  <c r="AA565" i="10"/>
  <c r="T565" i="10"/>
  <c r="Y164" i="10"/>
  <c r="H163" i="8" l="1"/>
  <c r="D163" i="8"/>
  <c r="D165" i="10"/>
  <c r="I165" i="10"/>
  <c r="B165" i="10"/>
  <c r="G165" i="10"/>
  <c r="C163" i="8"/>
  <c r="G163" i="8"/>
  <c r="F163" i="8"/>
  <c r="B163" i="8"/>
  <c r="A567" i="10"/>
  <c r="AA566" i="10"/>
  <c r="T566" i="10"/>
  <c r="L147" i="2"/>
  <c r="M147" i="2"/>
  <c r="N147" i="2" s="1"/>
  <c r="C165" i="10"/>
  <c r="H165" i="10"/>
  <c r="A568" i="10" l="1"/>
  <c r="AA567" i="10"/>
  <c r="T567" i="10"/>
  <c r="X162" i="8"/>
  <c r="O165" i="10"/>
  <c r="K165" i="10"/>
  <c r="AB164" i="10"/>
  <c r="F165" i="10"/>
  <c r="W147" i="2"/>
  <c r="V147" i="2"/>
  <c r="U147" i="2"/>
  <c r="S147" i="2"/>
  <c r="Q147" i="2"/>
  <c r="R147" i="2"/>
  <c r="E163" i="8"/>
  <c r="J165" i="10"/>
  <c r="I163" i="8"/>
  <c r="J163" i="8"/>
  <c r="E165" i="10"/>
  <c r="P165" i="10" s="1"/>
  <c r="X147" i="2" l="1"/>
  <c r="Y147" i="2"/>
  <c r="H148" i="2" s="1"/>
  <c r="G148" i="2"/>
  <c r="B148" i="2"/>
  <c r="Z147" i="2"/>
  <c r="Q165" i="10"/>
  <c r="R165" i="10"/>
  <c r="S165" i="10"/>
  <c r="M165" i="10"/>
  <c r="N165" i="10" s="1"/>
  <c r="A569" i="10"/>
  <c r="T568" i="10"/>
  <c r="O163" i="8"/>
  <c r="P163" i="8"/>
  <c r="L163" i="8"/>
  <c r="M163" i="8" s="1"/>
  <c r="N163" i="8"/>
  <c r="C148" i="2" l="1"/>
  <c r="S163" i="8"/>
  <c r="R163" i="8"/>
  <c r="T163" i="8"/>
  <c r="V165" i="10"/>
  <c r="Y165" i="10" s="1"/>
  <c r="U165" i="10"/>
  <c r="W165" i="10"/>
  <c r="I148" i="2"/>
  <c r="J148" i="2" s="1"/>
  <c r="D148" i="2"/>
  <c r="U163" i="8"/>
  <c r="A570" i="10"/>
  <c r="AA569" i="10"/>
  <c r="T569" i="10"/>
  <c r="X165" i="10"/>
  <c r="W163" i="8"/>
  <c r="Z165" i="10"/>
  <c r="E148" i="2"/>
  <c r="F148" i="2"/>
  <c r="V163" i="8"/>
  <c r="AA568" i="10"/>
  <c r="P148" i="2" l="1"/>
  <c r="O148" i="2"/>
  <c r="C166" i="10"/>
  <c r="H166" i="10"/>
  <c r="K148" i="2"/>
  <c r="AA147" i="2"/>
  <c r="I166" i="10"/>
  <c r="D166" i="10"/>
  <c r="D164" i="8"/>
  <c r="H164" i="8"/>
  <c r="A571" i="10"/>
  <c r="AA570" i="10"/>
  <c r="T570" i="10"/>
  <c r="C164" i="8"/>
  <c r="G164" i="8"/>
  <c r="B166" i="10"/>
  <c r="G166" i="10"/>
  <c r="B164" i="8"/>
  <c r="F164" i="8"/>
  <c r="E164" i="8" l="1"/>
  <c r="L148" i="2"/>
  <c r="M148" i="2"/>
  <c r="N148" i="2" s="1"/>
  <c r="X163" i="8"/>
  <c r="E166" i="10"/>
  <c r="P166" i="10" s="1"/>
  <c r="O166" i="10"/>
  <c r="K166" i="10"/>
  <c r="AB165" i="10"/>
  <c r="J166" i="10"/>
  <c r="I164" i="8"/>
  <c r="J164" i="8"/>
  <c r="A572" i="10"/>
  <c r="T571" i="10"/>
  <c r="F166" i="10"/>
  <c r="A573" i="10" l="1"/>
  <c r="AA572" i="10"/>
  <c r="T572" i="10"/>
  <c r="Q148" i="2"/>
  <c r="R148" i="2"/>
  <c r="S148" i="2"/>
  <c r="R166" i="10"/>
  <c r="S166" i="10"/>
  <c r="Q166" i="10"/>
  <c r="M166" i="10"/>
  <c r="N166" i="10" s="1"/>
  <c r="N164" i="8"/>
  <c r="O164" i="8"/>
  <c r="P164" i="8"/>
  <c r="L164" i="8"/>
  <c r="M164" i="8" s="1"/>
  <c r="AA571" i="10"/>
  <c r="W148" i="2"/>
  <c r="V148" i="2"/>
  <c r="U148" i="2"/>
  <c r="X148" i="2" l="1"/>
  <c r="V164" i="8"/>
  <c r="T164" i="8"/>
  <c r="S164" i="8"/>
  <c r="R164" i="8"/>
  <c r="U164" i="8" s="1"/>
  <c r="V166" i="10"/>
  <c r="Y166" i="10" s="1"/>
  <c r="W166" i="10"/>
  <c r="Z166" i="10" s="1"/>
  <c r="U166" i="10"/>
  <c r="Z148" i="2"/>
  <c r="B149" i="2"/>
  <c r="G149" i="2"/>
  <c r="W164" i="8"/>
  <c r="X166" i="10"/>
  <c r="Y148" i="2"/>
  <c r="A574" i="10"/>
  <c r="AA573" i="10" s="1"/>
  <c r="T573" i="10"/>
  <c r="F165" i="8" l="1"/>
  <c r="B165" i="8"/>
  <c r="D167" i="10"/>
  <c r="I167" i="10"/>
  <c r="C167" i="10"/>
  <c r="H167" i="10"/>
  <c r="C165" i="8"/>
  <c r="G165" i="8"/>
  <c r="B167" i="10"/>
  <c r="G167" i="10"/>
  <c r="I149" i="2"/>
  <c r="D149" i="2"/>
  <c r="H165" i="8"/>
  <c r="D165" i="8"/>
  <c r="C149" i="2"/>
  <c r="E149" i="2" s="1"/>
  <c r="H149" i="2"/>
  <c r="A575" i="10"/>
  <c r="AA574" i="10" s="1"/>
  <c r="T574" i="10"/>
  <c r="J149" i="2" l="1"/>
  <c r="P149" i="2"/>
  <c r="O149" i="2"/>
  <c r="K149" i="2"/>
  <c r="AA148" i="2"/>
  <c r="X164" i="8"/>
  <c r="K167" i="10"/>
  <c r="O167" i="10"/>
  <c r="AB166" i="10"/>
  <c r="J167" i="10"/>
  <c r="E165" i="8"/>
  <c r="A576" i="10"/>
  <c r="AA575" i="10" s="1"/>
  <c r="T575" i="10"/>
  <c r="F149" i="2"/>
  <c r="E167" i="10"/>
  <c r="P167" i="10" s="1"/>
  <c r="F167" i="10"/>
  <c r="J165" i="8"/>
  <c r="I165" i="8"/>
  <c r="N165" i="8" l="1"/>
  <c r="O165" i="8"/>
  <c r="L165" i="8"/>
  <c r="M165" i="8" s="1"/>
  <c r="P165" i="8"/>
  <c r="R167" i="10"/>
  <c r="Q167" i="10"/>
  <c r="S167" i="10"/>
  <c r="M167" i="10"/>
  <c r="N167" i="10" s="1"/>
  <c r="A577" i="10"/>
  <c r="AA576" i="10" s="1"/>
  <c r="T576" i="10"/>
  <c r="L149" i="2"/>
  <c r="M149" i="2"/>
  <c r="N149" i="2" s="1"/>
  <c r="R165" i="8" l="1"/>
  <c r="T165" i="8"/>
  <c r="W165" i="8" s="1"/>
  <c r="S165" i="8"/>
  <c r="V165" i="8" s="1"/>
  <c r="W167" i="10"/>
  <c r="V167" i="10"/>
  <c r="U167" i="10"/>
  <c r="X167" i="10" s="1"/>
  <c r="Z167" i="10"/>
  <c r="Q149" i="2"/>
  <c r="S149" i="2"/>
  <c r="R149" i="2"/>
  <c r="U149" i="2"/>
  <c r="V149" i="2"/>
  <c r="W149" i="2"/>
  <c r="A578" i="10"/>
  <c r="AA577" i="10"/>
  <c r="T577" i="10"/>
  <c r="Y167" i="10"/>
  <c r="U165" i="8"/>
  <c r="X149" i="2" l="1"/>
  <c r="G166" i="8"/>
  <c r="C166" i="8"/>
  <c r="G168" i="10"/>
  <c r="B168" i="10"/>
  <c r="H166" i="8"/>
  <c r="D166" i="8"/>
  <c r="H168" i="10"/>
  <c r="C168" i="10"/>
  <c r="Z149" i="2"/>
  <c r="I168" i="10"/>
  <c r="D168" i="10"/>
  <c r="B150" i="2"/>
  <c r="G150" i="2"/>
  <c r="F166" i="8"/>
  <c r="B166" i="8"/>
  <c r="AA578" i="10"/>
  <c r="A579" i="10"/>
  <c r="T578" i="10"/>
  <c r="Y149" i="2"/>
  <c r="F168" i="10" l="1"/>
  <c r="C150" i="2"/>
  <c r="E150" i="2" s="1"/>
  <c r="H150" i="2"/>
  <c r="O168" i="10"/>
  <c r="K168" i="10"/>
  <c r="AB167" i="10"/>
  <c r="J168" i="10"/>
  <c r="E168" i="10"/>
  <c r="P168" i="10" s="1"/>
  <c r="X165" i="8"/>
  <c r="E166" i="8"/>
  <c r="I166" i="8"/>
  <c r="J166" i="8"/>
  <c r="A580" i="10"/>
  <c r="T579" i="10"/>
  <c r="I150" i="2"/>
  <c r="D150" i="2"/>
  <c r="P150" i="2" l="1"/>
  <c r="O150" i="2"/>
  <c r="A581" i="10"/>
  <c r="T580" i="10"/>
  <c r="Q168" i="10"/>
  <c r="S168" i="10"/>
  <c r="R168" i="10"/>
  <c r="M168" i="10"/>
  <c r="N168" i="10" s="1"/>
  <c r="F150" i="2"/>
  <c r="J150" i="2"/>
  <c r="AA579" i="10"/>
  <c r="K150" i="2"/>
  <c r="AA149" i="2"/>
  <c r="P166" i="8"/>
  <c r="O166" i="8"/>
  <c r="L166" i="8"/>
  <c r="M166" i="8" s="1"/>
  <c r="N166" i="8"/>
  <c r="V168" i="10" l="1"/>
  <c r="U168" i="10"/>
  <c r="X168" i="10" s="1"/>
  <c r="W168" i="10"/>
  <c r="Z168" i="10" s="1"/>
  <c r="Y168" i="10"/>
  <c r="AA581" i="10"/>
  <c r="A582" i="10"/>
  <c r="T581" i="10"/>
  <c r="T166" i="8"/>
  <c r="W166" i="8" s="1"/>
  <c r="R166" i="8"/>
  <c r="U166" i="8" s="1"/>
  <c r="S166" i="8"/>
  <c r="V166" i="8" s="1"/>
  <c r="L150" i="2"/>
  <c r="M150" i="2"/>
  <c r="N150" i="2" s="1"/>
  <c r="AA580" i="10"/>
  <c r="D169" i="10" l="1"/>
  <c r="I169" i="10"/>
  <c r="B169" i="10"/>
  <c r="G169" i="10"/>
  <c r="H167" i="8"/>
  <c r="D167" i="8"/>
  <c r="C167" i="8"/>
  <c r="G167" i="8"/>
  <c r="F167" i="8"/>
  <c r="B167" i="8"/>
  <c r="R150" i="2"/>
  <c r="Q150" i="2"/>
  <c r="S150" i="2"/>
  <c r="C169" i="10"/>
  <c r="H169" i="10"/>
  <c r="W150" i="2"/>
  <c r="U150" i="2"/>
  <c r="V150" i="2"/>
  <c r="A583" i="10"/>
  <c r="AA582" i="10"/>
  <c r="T582" i="10"/>
  <c r="X150" i="2" l="1"/>
  <c r="G151" i="2" s="1"/>
  <c r="A584" i="10"/>
  <c r="T583" i="10"/>
  <c r="Y150" i="2"/>
  <c r="X166" i="8"/>
  <c r="E169" i="10"/>
  <c r="P169" i="10" s="1"/>
  <c r="B151" i="2"/>
  <c r="J169" i="10"/>
  <c r="F169" i="10"/>
  <c r="E167" i="8"/>
  <c r="Z150" i="2"/>
  <c r="J167" i="8"/>
  <c r="I167" i="8"/>
  <c r="K169" i="10"/>
  <c r="O169" i="10"/>
  <c r="AB168" i="10"/>
  <c r="P167" i="8" l="1"/>
  <c r="N167" i="8"/>
  <c r="L167" i="8"/>
  <c r="M167" i="8" s="1"/>
  <c r="O167" i="8"/>
  <c r="A585" i="10"/>
  <c r="AA584" i="10"/>
  <c r="T584" i="10"/>
  <c r="Q169" i="10"/>
  <c r="R169" i="10"/>
  <c r="S169" i="10"/>
  <c r="M169" i="10"/>
  <c r="N169" i="10" s="1"/>
  <c r="I151" i="2"/>
  <c r="D151" i="2"/>
  <c r="C151" i="2"/>
  <c r="E151" i="2" s="1"/>
  <c r="H151" i="2"/>
  <c r="J151" i="2" s="1"/>
  <c r="AA583" i="10"/>
  <c r="P151" i="2" l="1"/>
  <c r="O151" i="2"/>
  <c r="S167" i="8"/>
  <c r="V167" i="8" s="1"/>
  <c r="T167" i="8"/>
  <c r="R167" i="8"/>
  <c r="U167" i="8" s="1"/>
  <c r="V169" i="10"/>
  <c r="U169" i="10"/>
  <c r="X169" i="10" s="1"/>
  <c r="W169" i="10"/>
  <c r="Z169" i="10" s="1"/>
  <c r="F151" i="2"/>
  <c r="K151" i="2"/>
  <c r="AA150" i="2"/>
  <c r="Y169" i="10"/>
  <c r="A586" i="10"/>
  <c r="T585" i="10"/>
  <c r="W167" i="8"/>
  <c r="I170" i="10" l="1"/>
  <c r="D170" i="10"/>
  <c r="B168" i="8"/>
  <c r="F168" i="8"/>
  <c r="B170" i="10"/>
  <c r="G170" i="10"/>
  <c r="G168" i="8"/>
  <c r="C168" i="8"/>
  <c r="H168" i="8"/>
  <c r="D168" i="8"/>
  <c r="A587" i="10"/>
  <c r="AA586" i="10"/>
  <c r="T586" i="10"/>
  <c r="H170" i="10"/>
  <c r="C170" i="10"/>
  <c r="L151" i="2"/>
  <c r="M151" i="2"/>
  <c r="N151" i="2" s="1"/>
  <c r="AA585" i="10"/>
  <c r="F170" i="10" l="1"/>
  <c r="A588" i="10"/>
  <c r="AA587" i="10" s="1"/>
  <c r="T587" i="10"/>
  <c r="E168" i="8"/>
  <c r="R151" i="2"/>
  <c r="S151" i="2"/>
  <c r="Q151" i="2"/>
  <c r="X167" i="8"/>
  <c r="J168" i="8"/>
  <c r="I168" i="8"/>
  <c r="J170" i="10"/>
  <c r="O170" i="10"/>
  <c r="K170" i="10"/>
  <c r="AB169" i="10"/>
  <c r="U151" i="2"/>
  <c r="W151" i="2"/>
  <c r="V151" i="2"/>
  <c r="E170" i="10"/>
  <c r="P170" i="10" s="1"/>
  <c r="O168" i="8" l="1"/>
  <c r="N168" i="8"/>
  <c r="P168" i="8"/>
  <c r="L168" i="8"/>
  <c r="M168" i="8" s="1"/>
  <c r="X151" i="2"/>
  <c r="A589" i="10"/>
  <c r="T588" i="10"/>
  <c r="Z151" i="2"/>
  <c r="Q170" i="10"/>
  <c r="S170" i="10"/>
  <c r="R170" i="10"/>
  <c r="M170" i="10"/>
  <c r="N170" i="10" s="1"/>
  <c r="Y151" i="2"/>
  <c r="A590" i="10" l="1"/>
  <c r="AA589" i="10"/>
  <c r="T589" i="10"/>
  <c r="T168" i="8"/>
  <c r="W168" i="8" s="1"/>
  <c r="R168" i="8"/>
  <c r="U168" i="8" s="1"/>
  <c r="S168" i="8"/>
  <c r="V168" i="8" s="1"/>
  <c r="H152" i="2"/>
  <c r="C152" i="2"/>
  <c r="AA588" i="10"/>
  <c r="W170" i="10"/>
  <c r="Z170" i="10" s="1"/>
  <c r="U170" i="10"/>
  <c r="X170" i="10" s="1"/>
  <c r="V170" i="10"/>
  <c r="Y170" i="10" s="1"/>
  <c r="I152" i="2"/>
  <c r="D152" i="2"/>
  <c r="G152" i="2"/>
  <c r="B152" i="2"/>
  <c r="P152" i="2" l="1"/>
  <c r="O152" i="2"/>
  <c r="C171" i="10"/>
  <c r="H171" i="10"/>
  <c r="H169" i="8"/>
  <c r="D169" i="8"/>
  <c r="G169" i="8"/>
  <c r="C169" i="8"/>
  <c r="G171" i="10"/>
  <c r="B171" i="10"/>
  <c r="I171" i="10"/>
  <c r="D171" i="10"/>
  <c r="F169" i="8"/>
  <c r="B169" i="8"/>
  <c r="K152" i="2"/>
  <c r="AA151" i="2"/>
  <c r="F152" i="2"/>
  <c r="AA590" i="10"/>
  <c r="A591" i="10"/>
  <c r="T590" i="10"/>
  <c r="J152" i="2"/>
  <c r="E152" i="2"/>
  <c r="E171" i="10" l="1"/>
  <c r="P171" i="10" s="1"/>
  <c r="J169" i="8"/>
  <c r="I169" i="8"/>
  <c r="J171" i="10"/>
  <c r="A592" i="10"/>
  <c r="AA591" i="10"/>
  <c r="T591" i="10"/>
  <c r="O171" i="10"/>
  <c r="K171" i="10"/>
  <c r="AB170" i="10"/>
  <c r="X168" i="8"/>
  <c r="E169" i="8"/>
  <c r="L152" i="2"/>
  <c r="M152" i="2"/>
  <c r="N152" i="2" s="1"/>
  <c r="F171" i="10"/>
  <c r="R152" i="2" l="1"/>
  <c r="Q152" i="2"/>
  <c r="S152" i="2"/>
  <c r="Q171" i="10"/>
  <c r="R171" i="10"/>
  <c r="S171" i="10"/>
  <c r="M171" i="10"/>
  <c r="N171" i="10" s="1"/>
  <c r="O169" i="8"/>
  <c r="L169" i="8"/>
  <c r="M169" i="8" s="1"/>
  <c r="N169" i="8"/>
  <c r="P169" i="8"/>
  <c r="A593" i="10"/>
  <c r="T592" i="10"/>
  <c r="U152" i="2"/>
  <c r="W152" i="2"/>
  <c r="V152" i="2"/>
  <c r="A594" i="10" l="1"/>
  <c r="T593" i="10"/>
  <c r="W171" i="10"/>
  <c r="Z171" i="10" s="1"/>
  <c r="U171" i="10"/>
  <c r="V171" i="10"/>
  <c r="Z152" i="2"/>
  <c r="X171" i="10"/>
  <c r="X152" i="2"/>
  <c r="AA592" i="10"/>
  <c r="S169" i="8"/>
  <c r="V169" i="8" s="1"/>
  <c r="R169" i="8"/>
  <c r="U169" i="8" s="1"/>
  <c r="T169" i="8"/>
  <c r="W169" i="8" s="1"/>
  <c r="Y171" i="10"/>
  <c r="Y152" i="2"/>
  <c r="D170" i="8" l="1"/>
  <c r="H170" i="8"/>
  <c r="I172" i="10"/>
  <c r="D172" i="10"/>
  <c r="B170" i="8"/>
  <c r="F170" i="8"/>
  <c r="C170" i="8"/>
  <c r="G170" i="8"/>
  <c r="D153" i="2"/>
  <c r="I153" i="2"/>
  <c r="H153" i="2"/>
  <c r="C153" i="2"/>
  <c r="H172" i="10"/>
  <c r="C172" i="10"/>
  <c r="A595" i="10"/>
  <c r="AA594" i="10"/>
  <c r="T594" i="10"/>
  <c r="G153" i="2"/>
  <c r="B153" i="2"/>
  <c r="B172" i="10"/>
  <c r="G172" i="10"/>
  <c r="AA593" i="10"/>
  <c r="P153" i="2" l="1"/>
  <c r="O153" i="2"/>
  <c r="F153" i="2"/>
  <c r="E153" i="2"/>
  <c r="X169" i="8"/>
  <c r="O172" i="10"/>
  <c r="K172" i="10"/>
  <c r="AB171" i="10"/>
  <c r="AA595" i="10"/>
  <c r="A596" i="10"/>
  <c r="T595" i="10"/>
  <c r="J153" i="2"/>
  <c r="F172" i="10"/>
  <c r="J170" i="8"/>
  <c r="I170" i="8"/>
  <c r="E172" i="10"/>
  <c r="P172" i="10" s="1"/>
  <c r="J172" i="10"/>
  <c r="K153" i="2"/>
  <c r="AA152" i="2"/>
  <c r="E170" i="8"/>
  <c r="L153" i="2" l="1"/>
  <c r="M153" i="2"/>
  <c r="N153" i="2" s="1"/>
  <c r="O170" i="8"/>
  <c r="L170" i="8"/>
  <c r="M170" i="8" s="1"/>
  <c r="N170" i="8"/>
  <c r="P170" i="8"/>
  <c r="A597" i="10"/>
  <c r="AA596" i="10"/>
  <c r="T596" i="10"/>
  <c r="R172" i="10"/>
  <c r="S172" i="10"/>
  <c r="Q172" i="10"/>
  <c r="M172" i="10"/>
  <c r="N172" i="10" s="1"/>
  <c r="S170" i="8" l="1"/>
  <c r="R170" i="8"/>
  <c r="U170" i="8" s="1"/>
  <c r="T170" i="8"/>
  <c r="W170" i="8" s="1"/>
  <c r="A598" i="10"/>
  <c r="AA597" i="10" s="1"/>
  <c r="T597" i="10"/>
  <c r="V170" i="8"/>
  <c r="V153" i="2"/>
  <c r="W153" i="2"/>
  <c r="U153" i="2"/>
  <c r="W172" i="10"/>
  <c r="Z172" i="10" s="1"/>
  <c r="V172" i="10"/>
  <c r="Y172" i="10" s="1"/>
  <c r="U172" i="10"/>
  <c r="X172" i="10" s="1"/>
  <c r="R153" i="2"/>
  <c r="Q153" i="2"/>
  <c r="S153" i="2"/>
  <c r="Z153" i="2" s="1"/>
  <c r="X153" i="2" l="1"/>
  <c r="G154" i="2" s="1"/>
  <c r="Y153" i="2"/>
  <c r="C154" i="2" s="1"/>
  <c r="B173" i="10"/>
  <c r="G173" i="10"/>
  <c r="C173" i="10"/>
  <c r="H173" i="10"/>
  <c r="I173" i="10"/>
  <c r="D173" i="10"/>
  <c r="H171" i="8"/>
  <c r="D171" i="8"/>
  <c r="B171" i="8"/>
  <c r="F171" i="8"/>
  <c r="B154" i="2"/>
  <c r="H154" i="2"/>
  <c r="A599" i="10"/>
  <c r="T598" i="10"/>
  <c r="C171" i="8"/>
  <c r="G171" i="8"/>
  <c r="I154" i="2"/>
  <c r="D154" i="2"/>
  <c r="P154" i="2" l="1"/>
  <c r="O154" i="2"/>
  <c r="E154" i="2"/>
  <c r="J154" i="2"/>
  <c r="F173" i="10"/>
  <c r="A600" i="10"/>
  <c r="AA599" i="10"/>
  <c r="T599" i="10"/>
  <c r="AA598" i="10"/>
  <c r="X170" i="8"/>
  <c r="F154" i="2"/>
  <c r="I171" i="8"/>
  <c r="J171" i="8"/>
  <c r="O173" i="10"/>
  <c r="K173" i="10"/>
  <c r="AB172" i="10"/>
  <c r="J173" i="10"/>
  <c r="K154" i="2"/>
  <c r="AA153" i="2"/>
  <c r="E171" i="8"/>
  <c r="E173" i="10"/>
  <c r="P173" i="10" s="1"/>
  <c r="S173" i="10" l="1"/>
  <c r="R173" i="10"/>
  <c r="Q173" i="10"/>
  <c r="M173" i="10"/>
  <c r="N173" i="10" s="1"/>
  <c r="N171" i="8"/>
  <c r="L171" i="8"/>
  <c r="M171" i="8" s="1"/>
  <c r="P171" i="8"/>
  <c r="O171" i="8"/>
  <c r="A601" i="10"/>
  <c r="AA600" i="10"/>
  <c r="T600" i="10"/>
  <c r="L154" i="2"/>
  <c r="M154" i="2"/>
  <c r="N154" i="2" s="1"/>
  <c r="S154" i="2" l="1"/>
  <c r="R154" i="2"/>
  <c r="Q154" i="2"/>
  <c r="U173" i="10"/>
  <c r="X173" i="10" s="1"/>
  <c r="W173" i="10"/>
  <c r="Z173" i="10" s="1"/>
  <c r="V173" i="10"/>
  <c r="R171" i="8"/>
  <c r="S171" i="8"/>
  <c r="V171" i="8" s="1"/>
  <c r="T171" i="8"/>
  <c r="W171" i="8" s="1"/>
  <c r="Y173" i="10"/>
  <c r="V154" i="2"/>
  <c r="U154" i="2"/>
  <c r="W154" i="2"/>
  <c r="A602" i="10"/>
  <c r="T601" i="10"/>
  <c r="U171" i="8"/>
  <c r="G174" i="10" l="1"/>
  <c r="B174" i="10"/>
  <c r="G172" i="8"/>
  <c r="C172" i="8"/>
  <c r="D172" i="8"/>
  <c r="H172" i="8"/>
  <c r="D174" i="10"/>
  <c r="I174" i="10"/>
  <c r="B172" i="8"/>
  <c r="F172" i="8"/>
  <c r="Z154" i="2"/>
  <c r="AA602" i="10"/>
  <c r="A603" i="10"/>
  <c r="T602" i="10"/>
  <c r="X154" i="2"/>
  <c r="AA601" i="10"/>
  <c r="C174" i="10"/>
  <c r="H174" i="10"/>
  <c r="Y154" i="2"/>
  <c r="X171" i="8" l="1"/>
  <c r="H155" i="2"/>
  <c r="C155" i="2"/>
  <c r="G155" i="2"/>
  <c r="B155" i="2"/>
  <c r="I155" i="2"/>
  <c r="D155" i="2"/>
  <c r="O174" i="10"/>
  <c r="K174" i="10"/>
  <c r="AB173" i="10"/>
  <c r="J172" i="8"/>
  <c r="I172" i="8"/>
  <c r="E174" i="10"/>
  <c r="P174" i="10" s="1"/>
  <c r="F174" i="10"/>
  <c r="A604" i="10"/>
  <c r="AA603" i="10" s="1"/>
  <c r="T603" i="10"/>
  <c r="E172" i="8"/>
  <c r="J174" i="10"/>
  <c r="O155" i="2" l="1"/>
  <c r="P155" i="2"/>
  <c r="E155" i="2"/>
  <c r="A605" i="10"/>
  <c r="AA604" i="10" s="1"/>
  <c r="T604" i="10"/>
  <c r="N172" i="8"/>
  <c r="O172" i="8"/>
  <c r="P172" i="8"/>
  <c r="L172" i="8"/>
  <c r="M172" i="8" s="1"/>
  <c r="J155" i="2"/>
  <c r="S174" i="10"/>
  <c r="Q174" i="10"/>
  <c r="R174" i="10"/>
  <c r="M174" i="10"/>
  <c r="N174" i="10" s="1"/>
  <c r="K155" i="2"/>
  <c r="AA154" i="2"/>
  <c r="F155" i="2"/>
  <c r="T172" i="8" l="1"/>
  <c r="W172" i="8" s="1"/>
  <c r="S172" i="8"/>
  <c r="V172" i="8" s="1"/>
  <c r="R172" i="8"/>
  <c r="U172" i="8" s="1"/>
  <c r="L155" i="2"/>
  <c r="M155" i="2"/>
  <c r="N155" i="2" s="1"/>
  <c r="V174" i="10"/>
  <c r="Y174" i="10" s="1"/>
  <c r="U174" i="10"/>
  <c r="X174" i="10" s="1"/>
  <c r="W174" i="10"/>
  <c r="Z174" i="10" s="1"/>
  <c r="A606" i="10"/>
  <c r="T605" i="10"/>
  <c r="D175" i="10" l="1"/>
  <c r="I175" i="10"/>
  <c r="F173" i="8"/>
  <c r="B173" i="8"/>
  <c r="C173" i="8"/>
  <c r="G173" i="8"/>
  <c r="G175" i="10"/>
  <c r="B175" i="10"/>
  <c r="H175" i="10"/>
  <c r="C175" i="10"/>
  <c r="H173" i="8"/>
  <c r="D173" i="8"/>
  <c r="A607" i="10"/>
  <c r="T606" i="10"/>
  <c r="AA605" i="10"/>
  <c r="V155" i="2"/>
  <c r="W155" i="2"/>
  <c r="U155" i="2"/>
  <c r="S155" i="2"/>
  <c r="R155" i="2"/>
  <c r="Q155" i="2"/>
  <c r="Y155" i="2" l="1"/>
  <c r="X155" i="2"/>
  <c r="Z155" i="2"/>
  <c r="E175" i="10"/>
  <c r="P175" i="10" s="1"/>
  <c r="E173" i="8"/>
  <c r="G156" i="2"/>
  <c r="B156" i="2"/>
  <c r="J175" i="10"/>
  <c r="J173" i="8"/>
  <c r="I173" i="8"/>
  <c r="A608" i="10"/>
  <c r="AA607" i="10"/>
  <c r="T607" i="10"/>
  <c r="F175" i="10"/>
  <c r="H156" i="2"/>
  <c r="C156" i="2"/>
  <c r="AA606" i="10"/>
  <c r="X172" i="8"/>
  <c r="K175" i="10"/>
  <c r="O175" i="10"/>
  <c r="AB174" i="10"/>
  <c r="E156" i="2" l="1"/>
  <c r="F156" i="2"/>
  <c r="A609" i="10"/>
  <c r="AA608" i="10" s="1"/>
  <c r="T608" i="10"/>
  <c r="R175" i="10"/>
  <c r="S175" i="10"/>
  <c r="Q175" i="10"/>
  <c r="M175" i="10"/>
  <c r="N175" i="10" s="1"/>
  <c r="N173" i="8"/>
  <c r="O173" i="8"/>
  <c r="L173" i="8"/>
  <c r="M173" i="8" s="1"/>
  <c r="P173" i="8"/>
  <c r="I156" i="2"/>
  <c r="D156" i="2"/>
  <c r="P156" i="2" l="1"/>
  <c r="O156" i="2"/>
  <c r="K156" i="2"/>
  <c r="AA155" i="2"/>
  <c r="U175" i="10"/>
  <c r="X175" i="10" s="1"/>
  <c r="W175" i="10"/>
  <c r="Z175" i="10" s="1"/>
  <c r="V175" i="10"/>
  <c r="Y175" i="10" s="1"/>
  <c r="R173" i="8"/>
  <c r="U173" i="8" s="1"/>
  <c r="S173" i="8"/>
  <c r="V173" i="8" s="1"/>
  <c r="T173" i="8"/>
  <c r="W173" i="8" s="1"/>
  <c r="J156" i="2"/>
  <c r="A610" i="10"/>
  <c r="AA609" i="10" s="1"/>
  <c r="T609" i="10"/>
  <c r="C174" i="8" l="1"/>
  <c r="G174" i="8"/>
  <c r="B176" i="10"/>
  <c r="G176" i="10"/>
  <c r="H176" i="10"/>
  <c r="C176" i="10"/>
  <c r="B174" i="8"/>
  <c r="F174" i="8"/>
  <c r="H174" i="8"/>
  <c r="D174" i="8"/>
  <c r="I176" i="10"/>
  <c r="D176" i="10"/>
  <c r="L156" i="2"/>
  <c r="M156" i="2"/>
  <c r="N156" i="2" s="1"/>
  <c r="A611" i="10"/>
  <c r="AA610" i="10" s="1"/>
  <c r="T610" i="10"/>
  <c r="O176" i="10" l="1"/>
  <c r="K176" i="10"/>
  <c r="AB175" i="10"/>
  <c r="I174" i="8"/>
  <c r="J174" i="8"/>
  <c r="J176" i="10"/>
  <c r="A612" i="10"/>
  <c r="T611" i="10"/>
  <c r="E174" i="8"/>
  <c r="V156" i="2"/>
  <c r="U156" i="2"/>
  <c r="W156" i="2"/>
  <c r="F176" i="10"/>
  <c r="E176" i="10"/>
  <c r="P176" i="10" s="1"/>
  <c r="S156" i="2"/>
  <c r="R156" i="2"/>
  <c r="Q156" i="2"/>
  <c r="X173" i="8"/>
  <c r="X156" i="2" l="1"/>
  <c r="G157" i="2" s="1"/>
  <c r="Z156" i="2"/>
  <c r="Y156" i="2"/>
  <c r="C157" i="2" s="1"/>
  <c r="A613" i="10"/>
  <c r="AA612" i="10"/>
  <c r="T612" i="10"/>
  <c r="H157" i="2"/>
  <c r="R176" i="10"/>
  <c r="Q176" i="10"/>
  <c r="S176" i="10"/>
  <c r="M176" i="10"/>
  <c r="N176" i="10" s="1"/>
  <c r="D157" i="2"/>
  <c r="I157" i="2"/>
  <c r="B157" i="2"/>
  <c r="AA611" i="10"/>
  <c r="O174" i="8"/>
  <c r="N174" i="8"/>
  <c r="P174" i="8"/>
  <c r="L174" i="8"/>
  <c r="M174" i="8" s="1"/>
  <c r="P157" i="2" l="1"/>
  <c r="O157" i="2"/>
  <c r="E157" i="2"/>
  <c r="T174" i="8"/>
  <c r="W174" i="8" s="1"/>
  <c r="R174" i="8"/>
  <c r="U174" i="8" s="1"/>
  <c r="S174" i="8"/>
  <c r="V174" i="8" s="1"/>
  <c r="K157" i="2"/>
  <c r="AA156" i="2"/>
  <c r="Y176" i="10"/>
  <c r="J157" i="2"/>
  <c r="W176" i="10"/>
  <c r="Z176" i="10" s="1"/>
  <c r="U176" i="10"/>
  <c r="X176" i="10" s="1"/>
  <c r="V176" i="10"/>
  <c r="F157" i="2"/>
  <c r="A614" i="10"/>
  <c r="AA613" i="10"/>
  <c r="T613" i="10"/>
  <c r="C175" i="8" l="1"/>
  <c r="G175" i="8"/>
  <c r="I177" i="10"/>
  <c r="D177" i="10"/>
  <c r="G177" i="10"/>
  <c r="B177" i="10"/>
  <c r="B175" i="8"/>
  <c r="F175" i="8"/>
  <c r="H175" i="8"/>
  <c r="D175" i="8"/>
  <c r="C177" i="10"/>
  <c r="H177" i="10"/>
  <c r="A615" i="10"/>
  <c r="T614" i="10"/>
  <c r="L157" i="2"/>
  <c r="M157" i="2"/>
  <c r="N157" i="2" s="1"/>
  <c r="Q157" i="2" l="1"/>
  <c r="R157" i="2"/>
  <c r="S157" i="2"/>
  <c r="I175" i="8"/>
  <c r="J175" i="8"/>
  <c r="F177" i="10"/>
  <c r="E175" i="8"/>
  <c r="K177" i="10"/>
  <c r="O177" i="10"/>
  <c r="AB176" i="10"/>
  <c r="A616" i="10"/>
  <c r="AA615" i="10"/>
  <c r="T615" i="10"/>
  <c r="E177" i="10"/>
  <c r="P177" i="10" s="1"/>
  <c r="V157" i="2"/>
  <c r="W157" i="2"/>
  <c r="U157" i="2"/>
  <c r="AA614" i="10"/>
  <c r="J177" i="10"/>
  <c r="X174" i="8"/>
  <c r="Z157" i="2" l="1"/>
  <c r="Q177" i="10"/>
  <c r="S177" i="10"/>
  <c r="R177" i="10"/>
  <c r="M177" i="10"/>
  <c r="N177" i="10" s="1"/>
  <c r="O175" i="8"/>
  <c r="P175" i="8"/>
  <c r="N175" i="8"/>
  <c r="L175" i="8"/>
  <c r="M175" i="8" s="1"/>
  <c r="Y157" i="2"/>
  <c r="A617" i="10"/>
  <c r="T616" i="10"/>
  <c r="X157" i="2"/>
  <c r="A618" i="10" l="1"/>
  <c r="T617" i="10"/>
  <c r="AA616" i="10"/>
  <c r="B158" i="2"/>
  <c r="G158" i="2"/>
  <c r="H158" i="2"/>
  <c r="C158" i="2"/>
  <c r="R175" i="8"/>
  <c r="U175" i="8" s="1"/>
  <c r="S175" i="8"/>
  <c r="V175" i="8" s="1"/>
  <c r="T175" i="8"/>
  <c r="W175" i="8" s="1"/>
  <c r="U177" i="10"/>
  <c r="X177" i="10" s="1"/>
  <c r="V177" i="10"/>
  <c r="Y177" i="10" s="1"/>
  <c r="W177" i="10"/>
  <c r="Z177" i="10" s="1"/>
  <c r="I158" i="2"/>
  <c r="D158" i="2"/>
  <c r="P158" i="2" l="1"/>
  <c r="O158" i="2"/>
  <c r="B178" i="10"/>
  <c r="G178" i="10"/>
  <c r="H178" i="10"/>
  <c r="C178" i="10"/>
  <c r="H176" i="8"/>
  <c r="D176" i="8"/>
  <c r="F176" i="8"/>
  <c r="B176" i="8"/>
  <c r="D178" i="10"/>
  <c r="I178" i="10"/>
  <c r="G176" i="8"/>
  <c r="C176" i="8"/>
  <c r="A619" i="10"/>
  <c r="T618" i="10"/>
  <c r="K158" i="2"/>
  <c r="AA157" i="2"/>
  <c r="J158" i="2"/>
  <c r="F158" i="2"/>
  <c r="E158" i="2"/>
  <c r="AA617" i="10"/>
  <c r="E176" i="8" l="1"/>
  <c r="A620" i="10"/>
  <c r="AA619" i="10"/>
  <c r="T619" i="10"/>
  <c r="J176" i="8"/>
  <c r="I176" i="8"/>
  <c r="X175" i="8"/>
  <c r="L158" i="2"/>
  <c r="M158" i="2"/>
  <c r="N158" i="2" s="1"/>
  <c r="AA618" i="10"/>
  <c r="J178" i="10"/>
  <c r="F178" i="10"/>
  <c r="O178" i="10"/>
  <c r="K178" i="10"/>
  <c r="AB177" i="10"/>
  <c r="E178" i="10"/>
  <c r="P178" i="10" s="1"/>
  <c r="U158" i="2" l="1"/>
  <c r="W158" i="2"/>
  <c r="V158" i="2"/>
  <c r="N176" i="8"/>
  <c r="L176" i="8"/>
  <c r="M176" i="8" s="1"/>
  <c r="P176" i="8"/>
  <c r="O176" i="8"/>
  <c r="A621" i="10"/>
  <c r="T620" i="10"/>
  <c r="S178" i="10"/>
  <c r="R178" i="10"/>
  <c r="Q178" i="10"/>
  <c r="M178" i="10"/>
  <c r="N178" i="10" s="1"/>
  <c r="R158" i="2"/>
  <c r="S158" i="2"/>
  <c r="Q158" i="2"/>
  <c r="Y158" i="2" l="1"/>
  <c r="C159" i="2" s="1"/>
  <c r="Z158" i="2"/>
  <c r="D159" i="2" s="1"/>
  <c r="X158" i="2"/>
  <c r="B159" i="2" s="1"/>
  <c r="A622" i="10"/>
  <c r="AA621" i="10"/>
  <c r="T621" i="10"/>
  <c r="H159" i="2"/>
  <c r="W178" i="10"/>
  <c r="Z178" i="10" s="1"/>
  <c r="V178" i="10"/>
  <c r="Y178" i="10" s="1"/>
  <c r="U178" i="10"/>
  <c r="X178" i="10" s="1"/>
  <c r="AA620" i="10"/>
  <c r="S176" i="8"/>
  <c r="V176" i="8" s="1"/>
  <c r="T176" i="8"/>
  <c r="W176" i="8" s="1"/>
  <c r="R176" i="8"/>
  <c r="U176" i="8" s="1"/>
  <c r="I159" i="2" l="1"/>
  <c r="P159" i="2"/>
  <c r="O159" i="2"/>
  <c r="G159" i="2"/>
  <c r="J159" i="2" s="1"/>
  <c r="B179" i="10"/>
  <c r="G179" i="10"/>
  <c r="B177" i="8"/>
  <c r="F177" i="8"/>
  <c r="H179" i="10"/>
  <c r="C179" i="10"/>
  <c r="D177" i="8"/>
  <c r="H177" i="8"/>
  <c r="G177" i="8"/>
  <c r="C177" i="8"/>
  <c r="I179" i="10"/>
  <c r="D179" i="10"/>
  <c r="AA158" i="2"/>
  <c r="E159" i="2"/>
  <c r="F159" i="2"/>
  <c r="A623" i="10"/>
  <c r="AA622" i="10" s="1"/>
  <c r="T622" i="10"/>
  <c r="K159" i="2" l="1"/>
  <c r="L159" i="2"/>
  <c r="M159" i="2"/>
  <c r="N159" i="2" s="1"/>
  <c r="E177" i="8"/>
  <c r="O179" i="10"/>
  <c r="K179" i="10"/>
  <c r="AB178" i="10"/>
  <c r="I177" i="8"/>
  <c r="J177" i="8"/>
  <c r="X176" i="8"/>
  <c r="F179" i="10"/>
  <c r="J179" i="10"/>
  <c r="A624" i="10"/>
  <c r="AA623" i="10"/>
  <c r="T623" i="10"/>
  <c r="E179" i="10"/>
  <c r="P179" i="10" s="1"/>
  <c r="A625" i="10" l="1"/>
  <c r="T624" i="10"/>
  <c r="N177" i="8"/>
  <c r="O177" i="8"/>
  <c r="P177" i="8"/>
  <c r="L177" i="8"/>
  <c r="M177" i="8" s="1"/>
  <c r="W159" i="2"/>
  <c r="U159" i="2"/>
  <c r="V159" i="2"/>
  <c r="S179" i="10"/>
  <c r="R179" i="10"/>
  <c r="Q179" i="10"/>
  <c r="M179" i="10"/>
  <c r="N179" i="10" s="1"/>
  <c r="Q159" i="2"/>
  <c r="S159" i="2"/>
  <c r="R159" i="2"/>
  <c r="X159" i="2" l="1"/>
  <c r="Y159" i="2"/>
  <c r="G160" i="2"/>
  <c r="B160" i="2"/>
  <c r="T177" i="8"/>
  <c r="R177" i="8"/>
  <c r="U177" i="8" s="1"/>
  <c r="S177" i="8"/>
  <c r="Z159" i="2"/>
  <c r="Z179" i="10"/>
  <c r="U179" i="10"/>
  <c r="W179" i="10"/>
  <c r="V179" i="10"/>
  <c r="W177" i="8"/>
  <c r="AA625" i="10"/>
  <c r="A626" i="10"/>
  <c r="T625" i="10"/>
  <c r="Y179" i="10"/>
  <c r="H160" i="2"/>
  <c r="C160" i="2"/>
  <c r="X179" i="10"/>
  <c r="V177" i="8"/>
  <c r="AA624" i="10"/>
  <c r="F178" i="8" l="1"/>
  <c r="B178" i="8"/>
  <c r="C180" i="10"/>
  <c r="H180" i="10"/>
  <c r="H178" i="8"/>
  <c r="D178" i="8"/>
  <c r="D180" i="10"/>
  <c r="I180" i="10"/>
  <c r="G180" i="10"/>
  <c r="B180" i="10"/>
  <c r="G178" i="8"/>
  <c r="C178" i="8"/>
  <c r="F160" i="2"/>
  <c r="A627" i="10"/>
  <c r="AA626" i="10"/>
  <c r="T626" i="10"/>
  <c r="D160" i="2"/>
  <c r="I160" i="2"/>
  <c r="J160" i="2" s="1"/>
  <c r="E160" i="2"/>
  <c r="P160" i="2" l="1"/>
  <c r="O160" i="2"/>
  <c r="A628" i="10"/>
  <c r="AA627" i="10"/>
  <c r="T627" i="10"/>
  <c r="O180" i="10"/>
  <c r="K180" i="10"/>
  <c r="AB179" i="10"/>
  <c r="F180" i="10"/>
  <c r="X177" i="8"/>
  <c r="K160" i="2"/>
  <c r="AA159" i="2"/>
  <c r="E180" i="10"/>
  <c r="P180" i="10" s="1"/>
  <c r="E178" i="8"/>
  <c r="J180" i="10"/>
  <c r="J178" i="8"/>
  <c r="I178" i="8"/>
  <c r="L160" i="2" l="1"/>
  <c r="M160" i="2"/>
  <c r="N160" i="2" s="1"/>
  <c r="S180" i="10"/>
  <c r="R180" i="10"/>
  <c r="Q180" i="10"/>
  <c r="M180" i="10"/>
  <c r="N180" i="10" s="1"/>
  <c r="N178" i="8"/>
  <c r="L178" i="8"/>
  <c r="M178" i="8" s="1"/>
  <c r="P178" i="8"/>
  <c r="O178" i="8"/>
  <c r="A629" i="10"/>
  <c r="AA628" i="10" s="1"/>
  <c r="T628" i="10"/>
  <c r="A630" i="10" l="1"/>
  <c r="T629" i="10"/>
  <c r="U180" i="10"/>
  <c r="X180" i="10" s="1"/>
  <c r="W180" i="10"/>
  <c r="Z180" i="10" s="1"/>
  <c r="V180" i="10"/>
  <c r="Y180" i="10" s="1"/>
  <c r="V160" i="2"/>
  <c r="W160" i="2"/>
  <c r="U160" i="2"/>
  <c r="R178" i="8"/>
  <c r="U178" i="8" s="1"/>
  <c r="S178" i="8"/>
  <c r="V178" i="8" s="1"/>
  <c r="T178" i="8"/>
  <c r="W178" i="8" s="1"/>
  <c r="R160" i="2"/>
  <c r="S160" i="2"/>
  <c r="Q160" i="2"/>
  <c r="X160" i="2" s="1"/>
  <c r="Z160" i="2" l="1"/>
  <c r="I161" i="2" s="1"/>
  <c r="Y160" i="2"/>
  <c r="C161" i="2" s="1"/>
  <c r="H179" i="8"/>
  <c r="D179" i="8"/>
  <c r="C179" i="8"/>
  <c r="G179" i="8"/>
  <c r="D181" i="10"/>
  <c r="I181" i="10"/>
  <c r="B181" i="10"/>
  <c r="G181" i="10"/>
  <c r="B179" i="8"/>
  <c r="F179" i="8"/>
  <c r="C181" i="10"/>
  <c r="H181" i="10"/>
  <c r="D161" i="2"/>
  <c r="H161" i="2"/>
  <c r="A631" i="10"/>
  <c r="AA630" i="10" s="1"/>
  <c r="T630" i="10"/>
  <c r="B161" i="2"/>
  <c r="G161" i="2"/>
  <c r="AA629" i="10"/>
  <c r="O161" i="2" l="1"/>
  <c r="P161" i="2"/>
  <c r="E161" i="2"/>
  <c r="J181" i="10"/>
  <c r="F161" i="2"/>
  <c r="F181" i="10"/>
  <c r="E181" i="10"/>
  <c r="P181" i="10" s="1"/>
  <c r="X178" i="8"/>
  <c r="I179" i="8"/>
  <c r="J179" i="8"/>
  <c r="J161" i="2"/>
  <c r="A632" i="10"/>
  <c r="AA631" i="10"/>
  <c r="T631" i="10"/>
  <c r="K161" i="2"/>
  <c r="AA160" i="2"/>
  <c r="E179" i="8"/>
  <c r="K181" i="10"/>
  <c r="O181" i="10"/>
  <c r="AB180" i="10"/>
  <c r="R181" i="10" l="1"/>
  <c r="Q181" i="10"/>
  <c r="S181" i="10"/>
  <c r="M181" i="10"/>
  <c r="N181" i="10" s="1"/>
  <c r="O179" i="8"/>
  <c r="P179" i="8"/>
  <c r="L179" i="8"/>
  <c r="M179" i="8" s="1"/>
  <c r="N179" i="8"/>
  <c r="L161" i="2"/>
  <c r="M161" i="2"/>
  <c r="N161" i="2" s="1"/>
  <c r="A633" i="10"/>
  <c r="AA632" i="10"/>
  <c r="T632" i="10"/>
  <c r="W181" i="10" l="1"/>
  <c r="V181" i="10"/>
  <c r="U181" i="10"/>
  <c r="R179" i="8"/>
  <c r="U179" i="8" s="1"/>
  <c r="T179" i="8"/>
  <c r="S179" i="8"/>
  <c r="Z181" i="10"/>
  <c r="A634" i="10"/>
  <c r="AA633" i="10" s="1"/>
  <c r="T633" i="10"/>
  <c r="V161" i="2"/>
  <c r="U161" i="2"/>
  <c r="W161" i="2"/>
  <c r="W179" i="8"/>
  <c r="X181" i="10"/>
  <c r="S161" i="2"/>
  <c r="R161" i="2"/>
  <c r="Q161" i="2"/>
  <c r="V179" i="8"/>
  <c r="Y181" i="10"/>
  <c r="X161" i="2" l="1"/>
  <c r="Z161" i="2"/>
  <c r="F180" i="8"/>
  <c r="B180" i="8"/>
  <c r="B182" i="10"/>
  <c r="G182" i="10"/>
  <c r="B162" i="2"/>
  <c r="G162" i="2"/>
  <c r="D180" i="8"/>
  <c r="H180" i="8"/>
  <c r="I182" i="10"/>
  <c r="D182" i="10"/>
  <c r="Y161" i="2"/>
  <c r="G180" i="8"/>
  <c r="C180" i="8"/>
  <c r="H182" i="10"/>
  <c r="C182" i="10"/>
  <c r="I162" i="2"/>
  <c r="D162" i="2"/>
  <c r="A635" i="10"/>
  <c r="AA634" i="10"/>
  <c r="T634" i="10"/>
  <c r="P162" i="2" l="1"/>
  <c r="O162" i="2"/>
  <c r="E182" i="10"/>
  <c r="P182" i="10" s="1"/>
  <c r="J182" i="10"/>
  <c r="F182" i="10"/>
  <c r="H162" i="2"/>
  <c r="J162" i="2" s="1"/>
  <c r="C162" i="2"/>
  <c r="E162" i="2" s="1"/>
  <c r="A636" i="10"/>
  <c r="T635" i="10"/>
  <c r="O182" i="10"/>
  <c r="K182" i="10"/>
  <c r="AB181" i="10"/>
  <c r="E180" i="8"/>
  <c r="K162" i="2"/>
  <c r="AA161" i="2"/>
  <c r="X179" i="8"/>
  <c r="I180" i="8"/>
  <c r="J180" i="8"/>
  <c r="N180" i="8" l="1"/>
  <c r="O180" i="8"/>
  <c r="L180" i="8"/>
  <c r="M180" i="8" s="1"/>
  <c r="P180" i="8"/>
  <c r="F162" i="2"/>
  <c r="A637" i="10"/>
  <c r="T636" i="10"/>
  <c r="L162" i="2"/>
  <c r="M162" i="2"/>
  <c r="N162" i="2" s="1"/>
  <c r="Q182" i="10"/>
  <c r="S182" i="10"/>
  <c r="R182" i="10"/>
  <c r="M182" i="10"/>
  <c r="N182" i="10" s="1"/>
  <c r="AA635" i="10"/>
  <c r="U162" i="2" l="1"/>
  <c r="V162" i="2"/>
  <c r="W162" i="2"/>
  <c r="Q162" i="2"/>
  <c r="R162" i="2"/>
  <c r="S162" i="2"/>
  <c r="T180" i="8"/>
  <c r="W180" i="8" s="1"/>
  <c r="S180" i="8"/>
  <c r="V180" i="8" s="1"/>
  <c r="R180" i="8"/>
  <c r="V182" i="10"/>
  <c r="U182" i="10"/>
  <c r="W182" i="10"/>
  <c r="Z182" i="10" s="1"/>
  <c r="Y182" i="10"/>
  <c r="A638" i="10"/>
  <c r="AA637" i="10" s="1"/>
  <c r="T637" i="10"/>
  <c r="X182" i="10"/>
  <c r="AA636" i="10"/>
  <c r="U180" i="8"/>
  <c r="Y162" i="2" l="1"/>
  <c r="X162" i="2"/>
  <c r="B163" i="2" s="1"/>
  <c r="G181" i="8"/>
  <c r="C181" i="8"/>
  <c r="H181" i="8"/>
  <c r="D181" i="8"/>
  <c r="D183" i="10"/>
  <c r="I183" i="10"/>
  <c r="B183" i="10"/>
  <c r="G183" i="10"/>
  <c r="G163" i="2"/>
  <c r="F181" i="8"/>
  <c r="B181" i="8"/>
  <c r="C183" i="10"/>
  <c r="H183" i="10"/>
  <c r="Z162" i="2"/>
  <c r="AA638" i="10"/>
  <c r="A639" i="10"/>
  <c r="T638" i="10"/>
  <c r="C163" i="2"/>
  <c r="H163" i="2"/>
  <c r="F163" i="2" l="1"/>
  <c r="I163" i="2"/>
  <c r="J163" i="2" s="1"/>
  <c r="D163" i="2"/>
  <c r="I181" i="8"/>
  <c r="J181" i="8"/>
  <c r="E183" i="10"/>
  <c r="P183" i="10" s="1"/>
  <c r="E181" i="8"/>
  <c r="J183" i="10"/>
  <c r="E163" i="2"/>
  <c r="X180" i="8"/>
  <c r="A640" i="10"/>
  <c r="T639" i="10"/>
  <c r="F183" i="10"/>
  <c r="O183" i="10"/>
  <c r="K183" i="10"/>
  <c r="AB182" i="10"/>
  <c r="O163" i="2" l="1"/>
  <c r="P163" i="2"/>
  <c r="K163" i="2"/>
  <c r="AA162" i="2"/>
  <c r="P181" i="8"/>
  <c r="N181" i="8"/>
  <c r="O181" i="8"/>
  <c r="L181" i="8"/>
  <c r="M181" i="8" s="1"/>
  <c r="A641" i="10"/>
  <c r="AA640" i="10" s="1"/>
  <c r="T640" i="10"/>
  <c r="S183" i="10"/>
  <c r="Q183" i="10"/>
  <c r="R183" i="10"/>
  <c r="M183" i="10"/>
  <c r="N183" i="10" s="1"/>
  <c r="AA639" i="10"/>
  <c r="L163" i="2" l="1"/>
  <c r="M163" i="2"/>
  <c r="N163" i="2" s="1"/>
  <c r="A642" i="10"/>
  <c r="AA641" i="10"/>
  <c r="T641" i="10"/>
  <c r="W183" i="10"/>
  <c r="Z183" i="10" s="1"/>
  <c r="V183" i="10"/>
  <c r="Y183" i="10" s="1"/>
  <c r="U183" i="10"/>
  <c r="X183" i="10" s="1"/>
  <c r="R181" i="8"/>
  <c r="U181" i="8" s="1"/>
  <c r="S181" i="8"/>
  <c r="V181" i="8" s="1"/>
  <c r="T181" i="8"/>
  <c r="W181" i="8" s="1"/>
  <c r="H182" i="8" l="1"/>
  <c r="D182" i="8"/>
  <c r="B184" i="10"/>
  <c r="G184" i="10"/>
  <c r="G182" i="8"/>
  <c r="C182" i="8"/>
  <c r="H184" i="10"/>
  <c r="C184" i="10"/>
  <c r="D184" i="10"/>
  <c r="I184" i="10"/>
  <c r="F182" i="8"/>
  <c r="B182" i="8"/>
  <c r="V163" i="2"/>
  <c r="W163" i="2"/>
  <c r="U163" i="2"/>
  <c r="Q163" i="2"/>
  <c r="R163" i="2"/>
  <c r="S163" i="2"/>
  <c r="A643" i="10"/>
  <c r="T642" i="10"/>
  <c r="Y163" i="2" l="1"/>
  <c r="Z163" i="2"/>
  <c r="X163" i="2"/>
  <c r="B164" i="2" s="1"/>
  <c r="A644" i="10"/>
  <c r="AA643" i="10"/>
  <c r="T643" i="10"/>
  <c r="F184" i="10"/>
  <c r="I182" i="8"/>
  <c r="J182" i="8"/>
  <c r="E184" i="10"/>
  <c r="P184" i="10" s="1"/>
  <c r="G164" i="2"/>
  <c r="E182" i="8"/>
  <c r="J184" i="10"/>
  <c r="AA642" i="10"/>
  <c r="I164" i="2"/>
  <c r="D164" i="2"/>
  <c r="X181" i="8"/>
  <c r="C164" i="2"/>
  <c r="H164" i="2"/>
  <c r="O184" i="10"/>
  <c r="K184" i="10"/>
  <c r="AB183" i="10"/>
  <c r="P164" i="2" l="1"/>
  <c r="O164" i="2"/>
  <c r="K164" i="2"/>
  <c r="AA163" i="2"/>
  <c r="O182" i="8"/>
  <c r="P182" i="8"/>
  <c r="N182" i="8"/>
  <c r="L182" i="8"/>
  <c r="M182" i="8" s="1"/>
  <c r="J164" i="2"/>
  <c r="F164" i="2"/>
  <c r="S184" i="10"/>
  <c r="R184" i="10"/>
  <c r="Q184" i="10"/>
  <c r="M184" i="10"/>
  <c r="N184" i="10" s="1"/>
  <c r="E164" i="2"/>
  <c r="A645" i="10"/>
  <c r="AA644" i="10"/>
  <c r="T644" i="10"/>
  <c r="W184" i="10" l="1"/>
  <c r="Z184" i="10" s="1"/>
  <c r="U184" i="10"/>
  <c r="V184" i="10"/>
  <c r="V182" i="8"/>
  <c r="A646" i="10"/>
  <c r="AA645" i="10" s="1"/>
  <c r="T645" i="10"/>
  <c r="X184" i="10"/>
  <c r="T182" i="8"/>
  <c r="W182" i="8" s="1"/>
  <c r="R182" i="8"/>
  <c r="U182" i="8" s="1"/>
  <c r="S182" i="8"/>
  <c r="L164" i="2"/>
  <c r="M164" i="2"/>
  <c r="N164" i="2" s="1"/>
  <c r="Y184" i="10"/>
  <c r="D183" i="8" l="1"/>
  <c r="H183" i="8"/>
  <c r="F183" i="8"/>
  <c r="B183" i="8"/>
  <c r="I185" i="10"/>
  <c r="D185" i="10"/>
  <c r="C185" i="10"/>
  <c r="H185" i="10"/>
  <c r="A647" i="10"/>
  <c r="AA646" i="10"/>
  <c r="T646" i="10"/>
  <c r="W164" i="2"/>
  <c r="U164" i="2"/>
  <c r="V164" i="2"/>
  <c r="S164" i="2"/>
  <c r="R164" i="2"/>
  <c r="Q164" i="2"/>
  <c r="G185" i="10"/>
  <c r="B185" i="10"/>
  <c r="G183" i="8"/>
  <c r="C183" i="8"/>
  <c r="X164" i="2" l="1"/>
  <c r="Z164" i="2"/>
  <c r="I165" i="2" s="1"/>
  <c r="Y164" i="2"/>
  <c r="E183" i="8"/>
  <c r="E185" i="10"/>
  <c r="P185" i="10" s="1"/>
  <c r="D165" i="2"/>
  <c r="F185" i="10"/>
  <c r="J183" i="8"/>
  <c r="I183" i="8"/>
  <c r="J185" i="10"/>
  <c r="O185" i="10"/>
  <c r="K185" i="10"/>
  <c r="AB184" i="10"/>
  <c r="X182" i="8"/>
  <c r="B165" i="2"/>
  <c r="G165" i="2"/>
  <c r="A648" i="10"/>
  <c r="AA647" i="10" s="1"/>
  <c r="T647" i="10"/>
  <c r="P165" i="2" l="1"/>
  <c r="O165" i="2"/>
  <c r="S185" i="10"/>
  <c r="Q185" i="10"/>
  <c r="R185" i="10"/>
  <c r="M185" i="10"/>
  <c r="N185" i="10" s="1"/>
  <c r="P183" i="8"/>
  <c r="L183" i="8"/>
  <c r="M183" i="8" s="1"/>
  <c r="N183" i="8"/>
  <c r="O183" i="8"/>
  <c r="C165" i="2"/>
  <c r="E165" i="2" s="1"/>
  <c r="H165" i="2"/>
  <c r="K165" i="2" s="1"/>
  <c r="AA648" i="10"/>
  <c r="A649" i="10"/>
  <c r="T648" i="10"/>
  <c r="AA164" i="2"/>
  <c r="V185" i="10" l="1"/>
  <c r="U185" i="10"/>
  <c r="W185" i="10"/>
  <c r="Z185" i="10" s="1"/>
  <c r="J165" i="2"/>
  <c r="Y185" i="10"/>
  <c r="F165" i="2"/>
  <c r="R183" i="8"/>
  <c r="U183" i="8" s="1"/>
  <c r="T183" i="8"/>
  <c r="S183" i="8"/>
  <c r="V183" i="8" s="1"/>
  <c r="X185" i="10"/>
  <c r="L165" i="2"/>
  <c r="M165" i="2"/>
  <c r="N165" i="2" s="1"/>
  <c r="A650" i="10"/>
  <c r="AA649" i="10" s="1"/>
  <c r="T649" i="10"/>
  <c r="W183" i="8"/>
  <c r="B184" i="8" l="1"/>
  <c r="F184" i="8"/>
  <c r="I186" i="10"/>
  <c r="D186" i="10"/>
  <c r="G184" i="8"/>
  <c r="C184" i="8"/>
  <c r="H184" i="8"/>
  <c r="D184" i="8"/>
  <c r="V165" i="2"/>
  <c r="U165" i="2"/>
  <c r="W165" i="2"/>
  <c r="R165" i="2"/>
  <c r="Q165" i="2"/>
  <c r="S165" i="2"/>
  <c r="H186" i="10"/>
  <c r="C186" i="10"/>
  <c r="A651" i="10"/>
  <c r="AA650" i="10"/>
  <c r="T650" i="10"/>
  <c r="B186" i="10"/>
  <c r="G186" i="10"/>
  <c r="Z165" i="2" l="1"/>
  <c r="Y165" i="2"/>
  <c r="H166" i="2" s="1"/>
  <c r="E186" i="10"/>
  <c r="P186" i="10" s="1"/>
  <c r="F186" i="10"/>
  <c r="O186" i="10"/>
  <c r="K186" i="10"/>
  <c r="AB185" i="10"/>
  <c r="I166" i="2"/>
  <c r="D166" i="2"/>
  <c r="X183" i="8"/>
  <c r="J184" i="8"/>
  <c r="I184" i="8"/>
  <c r="J186" i="10"/>
  <c r="A652" i="10"/>
  <c r="T651" i="10"/>
  <c r="X165" i="2"/>
  <c r="E184" i="8"/>
  <c r="P166" i="2" l="1"/>
  <c r="O166" i="2"/>
  <c r="C166" i="2"/>
  <c r="AA652" i="10"/>
  <c r="A653" i="10"/>
  <c r="T652" i="10"/>
  <c r="AA651" i="10"/>
  <c r="B166" i="2"/>
  <c r="G166" i="2"/>
  <c r="K166" i="2" s="1"/>
  <c r="P184" i="8"/>
  <c r="N184" i="8"/>
  <c r="L184" i="8"/>
  <c r="M184" i="8" s="1"/>
  <c r="O184" i="8"/>
  <c r="AA165" i="2"/>
  <c r="S186" i="10"/>
  <c r="Q186" i="10"/>
  <c r="R186" i="10"/>
  <c r="M186" i="10"/>
  <c r="N186" i="10" s="1"/>
  <c r="F166" i="2" l="1"/>
  <c r="J166" i="2"/>
  <c r="T184" i="8"/>
  <c r="W184" i="8" s="1"/>
  <c r="R184" i="8"/>
  <c r="U184" i="8" s="1"/>
  <c r="S184" i="8"/>
  <c r="V184" i="8" s="1"/>
  <c r="E166" i="2"/>
  <c r="A654" i="10"/>
  <c r="AA653" i="10" s="1"/>
  <c r="T653" i="10"/>
  <c r="L166" i="2"/>
  <c r="M166" i="2"/>
  <c r="N166" i="2" s="1"/>
  <c r="Z186" i="10"/>
  <c r="V186" i="10"/>
  <c r="Y186" i="10" s="1"/>
  <c r="W186" i="10"/>
  <c r="U186" i="10"/>
  <c r="X186" i="10" s="1"/>
  <c r="C185" i="8" l="1"/>
  <c r="G185" i="8"/>
  <c r="H187" i="10"/>
  <c r="C187" i="10"/>
  <c r="B185" i="8"/>
  <c r="F185" i="8"/>
  <c r="H185" i="8"/>
  <c r="D185" i="8"/>
  <c r="B187" i="10"/>
  <c r="G187" i="10"/>
  <c r="U166" i="2"/>
  <c r="W166" i="2"/>
  <c r="V166" i="2"/>
  <c r="A655" i="10"/>
  <c r="AA654" i="10" s="1"/>
  <c r="T654" i="10"/>
  <c r="D187" i="10"/>
  <c r="I187" i="10"/>
  <c r="Q166" i="2"/>
  <c r="R166" i="2"/>
  <c r="S166" i="2"/>
  <c r="Y166" i="2" l="1"/>
  <c r="C167" i="2" s="1"/>
  <c r="X166" i="2"/>
  <c r="H167" i="2"/>
  <c r="F187" i="10"/>
  <c r="B167" i="2"/>
  <c r="G167" i="2"/>
  <c r="AA655" i="10"/>
  <c r="A656" i="10"/>
  <c r="T655" i="10"/>
  <c r="J187" i="10"/>
  <c r="J185" i="8"/>
  <c r="I185" i="8"/>
  <c r="Z166" i="2"/>
  <c r="O187" i="10"/>
  <c r="K187" i="10"/>
  <c r="AB186" i="10"/>
  <c r="E187" i="10"/>
  <c r="P187" i="10" s="1"/>
  <c r="E185" i="8"/>
  <c r="X184" i="8"/>
  <c r="Q187" i="10" l="1"/>
  <c r="R187" i="10"/>
  <c r="S187" i="10"/>
  <c r="M187" i="10"/>
  <c r="N187" i="10" s="1"/>
  <c r="I167" i="2"/>
  <c r="D167" i="2"/>
  <c r="P185" i="8"/>
  <c r="O185" i="8"/>
  <c r="L185" i="8"/>
  <c r="M185" i="8" s="1"/>
  <c r="N185" i="8"/>
  <c r="A657" i="10"/>
  <c r="AA656" i="10"/>
  <c r="T656" i="10"/>
  <c r="J167" i="2"/>
  <c r="E167" i="2"/>
  <c r="F167" i="2"/>
  <c r="P167" i="2" l="1"/>
  <c r="O167" i="2"/>
  <c r="U187" i="10"/>
  <c r="V187" i="10"/>
  <c r="W187" i="10"/>
  <c r="Z187" i="10" s="1"/>
  <c r="A658" i="10"/>
  <c r="T657" i="10"/>
  <c r="K167" i="2"/>
  <c r="AA166" i="2"/>
  <c r="Y187" i="10"/>
  <c r="S185" i="8"/>
  <c r="V185" i="8" s="1"/>
  <c r="R185" i="8"/>
  <c r="U185" i="8" s="1"/>
  <c r="T185" i="8"/>
  <c r="W185" i="8" s="1"/>
  <c r="X187" i="10"/>
  <c r="C186" i="8" l="1"/>
  <c r="G186" i="8"/>
  <c r="H186" i="8"/>
  <c r="D186" i="8"/>
  <c r="F186" i="8"/>
  <c r="B186" i="8"/>
  <c r="I188" i="10"/>
  <c r="D188" i="10"/>
  <c r="C188" i="10"/>
  <c r="H188" i="10"/>
  <c r="A659" i="10"/>
  <c r="AA658" i="10"/>
  <c r="T658" i="10"/>
  <c r="AA657" i="10"/>
  <c r="L167" i="2"/>
  <c r="M167" i="2"/>
  <c r="N167" i="2" s="1"/>
  <c r="G188" i="10"/>
  <c r="B188" i="10"/>
  <c r="O188" i="10" l="1"/>
  <c r="K188" i="10"/>
  <c r="AB187" i="10"/>
  <c r="S167" i="2"/>
  <c r="R167" i="2"/>
  <c r="Q167" i="2"/>
  <c r="A660" i="10"/>
  <c r="T659" i="10"/>
  <c r="E188" i="10"/>
  <c r="P188" i="10" s="1"/>
  <c r="E186" i="8"/>
  <c r="V167" i="2"/>
  <c r="W167" i="2"/>
  <c r="U167" i="2"/>
  <c r="J188" i="10"/>
  <c r="F188" i="10"/>
  <c r="J186" i="8"/>
  <c r="I186" i="8"/>
  <c r="X185" i="8"/>
  <c r="X167" i="2" l="1"/>
  <c r="A661" i="10"/>
  <c r="T660" i="10"/>
  <c r="B168" i="2"/>
  <c r="G168" i="2"/>
  <c r="O186" i="8"/>
  <c r="N186" i="8"/>
  <c r="L186" i="8"/>
  <c r="M186" i="8" s="1"/>
  <c r="P186" i="8"/>
  <c r="Y167" i="2"/>
  <c r="AA659" i="10"/>
  <c r="Z167" i="2"/>
  <c r="S188" i="10"/>
  <c r="R188" i="10"/>
  <c r="Q188" i="10"/>
  <c r="M188" i="10"/>
  <c r="N188" i="10" s="1"/>
  <c r="U188" i="10" l="1"/>
  <c r="W188" i="10"/>
  <c r="V188" i="10"/>
  <c r="E168" i="2"/>
  <c r="X188" i="10"/>
  <c r="D168" i="2"/>
  <c r="I168" i="2"/>
  <c r="Y188" i="10"/>
  <c r="C168" i="2"/>
  <c r="H168" i="2"/>
  <c r="V186" i="8"/>
  <c r="A662" i="10"/>
  <c r="AA661" i="10" s="1"/>
  <c r="T661" i="10"/>
  <c r="T186" i="8"/>
  <c r="W186" i="8" s="1"/>
  <c r="R186" i="8"/>
  <c r="U186" i="8" s="1"/>
  <c r="S186" i="8"/>
  <c r="Z188" i="10"/>
  <c r="AA660" i="10"/>
  <c r="P168" i="2" l="1"/>
  <c r="O168" i="2"/>
  <c r="B187" i="8"/>
  <c r="F187" i="8"/>
  <c r="D187" i="8"/>
  <c r="H187" i="8"/>
  <c r="K168" i="2"/>
  <c r="AA167" i="2"/>
  <c r="J168" i="2"/>
  <c r="F168" i="2"/>
  <c r="D189" i="10"/>
  <c r="I189" i="10"/>
  <c r="A663" i="10"/>
  <c r="T662" i="10"/>
  <c r="H189" i="10"/>
  <c r="C189" i="10"/>
  <c r="B189" i="10"/>
  <c r="G189" i="10"/>
  <c r="C187" i="8"/>
  <c r="G187" i="8"/>
  <c r="F189" i="10" l="1"/>
  <c r="X186" i="8"/>
  <c r="K189" i="10"/>
  <c r="O189" i="10"/>
  <c r="AB188" i="10"/>
  <c r="L168" i="2"/>
  <c r="M168" i="2"/>
  <c r="N168" i="2" s="1"/>
  <c r="I187" i="8"/>
  <c r="J187" i="8"/>
  <c r="A664" i="10"/>
  <c r="AA663" i="10"/>
  <c r="T663" i="10"/>
  <c r="J189" i="10"/>
  <c r="E189" i="10"/>
  <c r="P189" i="10" s="1"/>
  <c r="AA662" i="10"/>
  <c r="E187" i="8"/>
  <c r="N187" i="8" l="1"/>
  <c r="L187" i="8"/>
  <c r="M187" i="8" s="1"/>
  <c r="O187" i="8"/>
  <c r="P187" i="8"/>
  <c r="S168" i="2"/>
  <c r="Q168" i="2"/>
  <c r="R168" i="2"/>
  <c r="R189" i="10"/>
  <c r="S189" i="10"/>
  <c r="Q189" i="10"/>
  <c r="M189" i="10"/>
  <c r="N189" i="10" s="1"/>
  <c r="A665" i="10"/>
  <c r="T664" i="10"/>
  <c r="V168" i="2"/>
  <c r="W168" i="2"/>
  <c r="U168" i="2"/>
  <c r="U189" i="10" l="1"/>
  <c r="W189" i="10"/>
  <c r="V189" i="10"/>
  <c r="Y189" i="10" s="1"/>
  <c r="Y168" i="2"/>
  <c r="A666" i="10"/>
  <c r="AA665" i="10"/>
  <c r="T665" i="10"/>
  <c r="X189" i="10"/>
  <c r="X168" i="2"/>
  <c r="S187" i="8"/>
  <c r="V187" i="8" s="1"/>
  <c r="T187" i="8"/>
  <c r="W187" i="8" s="1"/>
  <c r="R187" i="8"/>
  <c r="U187" i="8" s="1"/>
  <c r="AA664" i="10"/>
  <c r="Z189" i="10"/>
  <c r="Z168" i="2"/>
  <c r="B188" i="8" l="1"/>
  <c r="F188" i="8"/>
  <c r="C190" i="10"/>
  <c r="H190" i="10"/>
  <c r="D188" i="8"/>
  <c r="H188" i="8"/>
  <c r="C188" i="8"/>
  <c r="G188" i="8"/>
  <c r="AA666" i="10"/>
  <c r="A667" i="10"/>
  <c r="T666" i="10"/>
  <c r="G190" i="10"/>
  <c r="B190" i="10"/>
  <c r="D169" i="2"/>
  <c r="I169" i="2"/>
  <c r="G169" i="2"/>
  <c r="B169" i="2"/>
  <c r="I190" i="10"/>
  <c r="D190" i="10"/>
  <c r="H169" i="2"/>
  <c r="C169" i="2"/>
  <c r="P169" i="2" l="1"/>
  <c r="O169" i="2"/>
  <c r="J190" i="10"/>
  <c r="X187" i="8"/>
  <c r="F190" i="10"/>
  <c r="J169" i="2"/>
  <c r="K190" i="10"/>
  <c r="O190" i="10"/>
  <c r="AB189" i="10"/>
  <c r="K169" i="2"/>
  <c r="AA168" i="2"/>
  <c r="A668" i="10"/>
  <c r="T667" i="10"/>
  <c r="I188" i="8"/>
  <c r="J188" i="8"/>
  <c r="F169" i="2"/>
  <c r="E169" i="2"/>
  <c r="E190" i="10"/>
  <c r="P190" i="10" s="1"/>
  <c r="E188" i="8"/>
  <c r="P188" i="8" l="1"/>
  <c r="N188" i="8"/>
  <c r="L188" i="8"/>
  <c r="M188" i="8" s="1"/>
  <c r="O188" i="8"/>
  <c r="A669" i="10"/>
  <c r="T668" i="10"/>
  <c r="R190" i="10"/>
  <c r="Q190" i="10"/>
  <c r="S190" i="10"/>
  <c r="M190" i="10"/>
  <c r="N190" i="10" s="1"/>
  <c r="AA667" i="10"/>
  <c r="L169" i="2"/>
  <c r="M169" i="2"/>
  <c r="N169" i="2" s="1"/>
  <c r="S188" i="8" l="1"/>
  <c r="T188" i="8"/>
  <c r="R188" i="8"/>
  <c r="U188" i="8" s="1"/>
  <c r="W190" i="10"/>
  <c r="V190" i="10"/>
  <c r="Y190" i="10" s="1"/>
  <c r="U190" i="10"/>
  <c r="U169" i="2"/>
  <c r="W169" i="2"/>
  <c r="V169" i="2"/>
  <c r="Z190" i="10"/>
  <c r="AA669" i="10"/>
  <c r="A670" i="10"/>
  <c r="T669" i="10"/>
  <c r="V188" i="8"/>
  <c r="R169" i="2"/>
  <c r="S169" i="2"/>
  <c r="Q169" i="2"/>
  <c r="X190" i="10"/>
  <c r="AA668" i="10"/>
  <c r="W188" i="8"/>
  <c r="Z169" i="2" l="1"/>
  <c r="Y169" i="2"/>
  <c r="F189" i="8"/>
  <c r="B189" i="8"/>
  <c r="C191" i="10"/>
  <c r="H191" i="10"/>
  <c r="X169" i="2"/>
  <c r="D191" i="10"/>
  <c r="I191" i="10"/>
  <c r="G191" i="10"/>
  <c r="B191" i="10"/>
  <c r="G189" i="8"/>
  <c r="C189" i="8"/>
  <c r="H189" i="8"/>
  <c r="D189" i="8"/>
  <c r="D170" i="2"/>
  <c r="I170" i="2"/>
  <c r="H170" i="2"/>
  <c r="C170" i="2"/>
  <c r="A671" i="10"/>
  <c r="T670" i="10"/>
  <c r="P170" i="2" l="1"/>
  <c r="O170" i="2"/>
  <c r="X188" i="8"/>
  <c r="F191" i="10"/>
  <c r="J191" i="10"/>
  <c r="A672" i="10"/>
  <c r="AA671" i="10"/>
  <c r="T671" i="10"/>
  <c r="AA670" i="10"/>
  <c r="AA169" i="2"/>
  <c r="K191" i="10"/>
  <c r="O191" i="10"/>
  <c r="AB190" i="10"/>
  <c r="E189" i="8"/>
  <c r="E191" i="10"/>
  <c r="P191" i="10" s="1"/>
  <c r="G170" i="2"/>
  <c r="K170" i="2" s="1"/>
  <c r="B170" i="2"/>
  <c r="I189" i="8"/>
  <c r="J189" i="8"/>
  <c r="J170" i="2" l="1"/>
  <c r="A673" i="10"/>
  <c r="AA672" i="10" s="1"/>
  <c r="T672" i="10"/>
  <c r="L170" i="2"/>
  <c r="M170" i="2"/>
  <c r="N170" i="2" s="1"/>
  <c r="P189" i="8"/>
  <c r="N189" i="8"/>
  <c r="O189" i="8"/>
  <c r="L189" i="8"/>
  <c r="M189" i="8" s="1"/>
  <c r="R191" i="10"/>
  <c r="Q191" i="10"/>
  <c r="S191" i="10"/>
  <c r="M191" i="10"/>
  <c r="N191" i="10" s="1"/>
  <c r="E170" i="2"/>
  <c r="F170" i="2"/>
  <c r="S189" i="8" l="1"/>
  <c r="T189" i="8"/>
  <c r="W189" i="8" s="1"/>
  <c r="R189" i="8"/>
  <c r="U170" i="2"/>
  <c r="V170" i="2"/>
  <c r="W170" i="2"/>
  <c r="A674" i="10"/>
  <c r="AA673" i="10"/>
  <c r="T673" i="10"/>
  <c r="W191" i="10"/>
  <c r="Z191" i="10" s="1"/>
  <c r="U191" i="10"/>
  <c r="V191" i="10"/>
  <c r="Y191" i="10" s="1"/>
  <c r="V189" i="8"/>
  <c r="S170" i="2"/>
  <c r="Z170" i="2" s="1"/>
  <c r="Q170" i="2"/>
  <c r="R170" i="2"/>
  <c r="X191" i="10"/>
  <c r="U189" i="8"/>
  <c r="Y170" i="2" l="1"/>
  <c r="X170" i="2"/>
  <c r="G171" i="2" s="1"/>
  <c r="I192" i="10"/>
  <c r="D192" i="10"/>
  <c r="H192" i="10"/>
  <c r="C192" i="10"/>
  <c r="D190" i="8"/>
  <c r="H190" i="8"/>
  <c r="G192" i="10"/>
  <c r="B192" i="10"/>
  <c r="C171" i="2"/>
  <c r="H171" i="2"/>
  <c r="G190" i="8"/>
  <c r="C190" i="8"/>
  <c r="F190" i="8"/>
  <c r="B190" i="8"/>
  <c r="I171" i="2"/>
  <c r="D171" i="2"/>
  <c r="A675" i="10"/>
  <c r="T674" i="10"/>
  <c r="O171" i="2" l="1"/>
  <c r="P171" i="2"/>
  <c r="B171" i="2"/>
  <c r="E171" i="2" s="1"/>
  <c r="A676" i="10"/>
  <c r="T675" i="10"/>
  <c r="E190" i="8"/>
  <c r="X189" i="8"/>
  <c r="E192" i="10"/>
  <c r="P192" i="10" s="1"/>
  <c r="F192" i="10"/>
  <c r="AA674" i="10"/>
  <c r="I190" i="8"/>
  <c r="J190" i="8"/>
  <c r="J192" i="10"/>
  <c r="J171" i="2"/>
  <c r="O192" i="10"/>
  <c r="K192" i="10"/>
  <c r="AB191" i="10"/>
  <c r="K171" i="2"/>
  <c r="AA170" i="2"/>
  <c r="F171" i="2" l="1"/>
  <c r="P190" i="8"/>
  <c r="L190" i="8"/>
  <c r="M190" i="8" s="1"/>
  <c r="N190" i="8"/>
  <c r="O190" i="8"/>
  <c r="L171" i="2"/>
  <c r="M171" i="2"/>
  <c r="N171" i="2" s="1"/>
  <c r="A677" i="10"/>
  <c r="AA676" i="10"/>
  <c r="T676" i="10"/>
  <c r="R192" i="10"/>
  <c r="Q192" i="10"/>
  <c r="S192" i="10"/>
  <c r="M192" i="10"/>
  <c r="N192" i="10" s="1"/>
  <c r="AA675" i="10"/>
  <c r="Y192" i="10" l="1"/>
  <c r="Z192" i="10"/>
  <c r="A678" i="10"/>
  <c r="AA677" i="10"/>
  <c r="T677" i="10"/>
  <c r="W171" i="2"/>
  <c r="U171" i="2"/>
  <c r="V171" i="2"/>
  <c r="T190" i="8"/>
  <c r="R190" i="8"/>
  <c r="U190" i="8" s="1"/>
  <c r="S190" i="8"/>
  <c r="V190" i="8" s="1"/>
  <c r="W192" i="10"/>
  <c r="V192" i="10"/>
  <c r="U192" i="10"/>
  <c r="X192" i="10" s="1"/>
  <c r="R171" i="2"/>
  <c r="Y171" i="2" s="1"/>
  <c r="Q171" i="2"/>
  <c r="S171" i="2"/>
  <c r="W190" i="8"/>
  <c r="B193" i="10" l="1"/>
  <c r="G193" i="10"/>
  <c r="G191" i="8"/>
  <c r="C191" i="8"/>
  <c r="B191" i="8"/>
  <c r="F191" i="8"/>
  <c r="H172" i="2"/>
  <c r="C172" i="2"/>
  <c r="I193" i="10"/>
  <c r="D193" i="10"/>
  <c r="H191" i="8"/>
  <c r="D191" i="8"/>
  <c r="A679" i="10"/>
  <c r="AA678" i="10"/>
  <c r="T678" i="10"/>
  <c r="H193" i="10"/>
  <c r="C193" i="10"/>
  <c r="Z171" i="2"/>
  <c r="X171" i="2"/>
  <c r="X190" i="8" l="1"/>
  <c r="D172" i="2"/>
  <c r="I172" i="2"/>
  <c r="O193" i="10"/>
  <c r="K193" i="10"/>
  <c r="AB192" i="10"/>
  <c r="J191" i="8"/>
  <c r="I191" i="8"/>
  <c r="J193" i="10"/>
  <c r="B172" i="2"/>
  <c r="G172" i="2"/>
  <c r="F193" i="10"/>
  <c r="A680" i="10"/>
  <c r="T679" i="10"/>
  <c r="E191" i="8"/>
  <c r="E193" i="10"/>
  <c r="P193" i="10" s="1"/>
  <c r="P172" i="2" l="1"/>
  <c r="O172" i="2"/>
  <c r="J172" i="2"/>
  <c r="E172" i="2"/>
  <c r="Q193" i="10"/>
  <c r="S193" i="10"/>
  <c r="R193" i="10"/>
  <c r="M193" i="10"/>
  <c r="N193" i="10" s="1"/>
  <c r="AA680" i="10"/>
  <c r="A681" i="10"/>
  <c r="T680" i="10"/>
  <c r="K172" i="2"/>
  <c r="AA171" i="2"/>
  <c r="AA679" i="10"/>
  <c r="O191" i="8"/>
  <c r="P191" i="8"/>
  <c r="N191" i="8"/>
  <c r="L191" i="8"/>
  <c r="M191" i="8" s="1"/>
  <c r="F172" i="2"/>
  <c r="W193" i="10" l="1"/>
  <c r="U193" i="10"/>
  <c r="V193" i="10"/>
  <c r="V191" i="8"/>
  <c r="A682" i="10"/>
  <c r="T681" i="10"/>
  <c r="Y193" i="10"/>
  <c r="L172" i="2"/>
  <c r="M172" i="2"/>
  <c r="N172" i="2" s="1"/>
  <c r="Z193" i="10"/>
  <c r="T191" i="8"/>
  <c r="W191" i="8" s="1"/>
  <c r="R191" i="8"/>
  <c r="U191" i="8" s="1"/>
  <c r="S191" i="8"/>
  <c r="X193" i="10"/>
  <c r="F192" i="8" l="1"/>
  <c r="B192" i="8"/>
  <c r="H192" i="8"/>
  <c r="D192" i="8"/>
  <c r="G194" i="10"/>
  <c r="B194" i="10"/>
  <c r="D194" i="10"/>
  <c r="I194" i="10"/>
  <c r="H194" i="10"/>
  <c r="C194" i="10"/>
  <c r="G192" i="8"/>
  <c r="C192" i="8"/>
  <c r="V172" i="2"/>
  <c r="U172" i="2"/>
  <c r="W172" i="2"/>
  <c r="S172" i="2"/>
  <c r="R172" i="2"/>
  <c r="Q172" i="2"/>
  <c r="X172" i="2" s="1"/>
  <c r="A683" i="10"/>
  <c r="AA682" i="10"/>
  <c r="T682" i="10"/>
  <c r="AA681" i="10"/>
  <c r="Y172" i="2" l="1"/>
  <c r="H173" i="2" s="1"/>
  <c r="Z172" i="2"/>
  <c r="D173" i="2" s="1"/>
  <c r="O194" i="10"/>
  <c r="K194" i="10"/>
  <c r="AB193" i="10"/>
  <c r="X191" i="8"/>
  <c r="A684" i="10"/>
  <c r="AA683" i="10"/>
  <c r="T683" i="10"/>
  <c r="G173" i="2"/>
  <c r="B173" i="2"/>
  <c r="F194" i="10"/>
  <c r="E194" i="10"/>
  <c r="P194" i="10" s="1"/>
  <c r="E192" i="8"/>
  <c r="I173" i="2"/>
  <c r="C173" i="2"/>
  <c r="J194" i="10"/>
  <c r="J192" i="8"/>
  <c r="I192" i="8"/>
  <c r="P173" i="2" l="1"/>
  <c r="O173" i="2"/>
  <c r="P192" i="8"/>
  <c r="N192" i="8"/>
  <c r="L192" i="8"/>
  <c r="M192" i="8" s="1"/>
  <c r="O192" i="8"/>
  <c r="K173" i="2"/>
  <c r="AA172" i="2"/>
  <c r="E173" i="2"/>
  <c r="A685" i="10"/>
  <c r="T684" i="10"/>
  <c r="R194" i="10"/>
  <c r="S194" i="10"/>
  <c r="Q194" i="10"/>
  <c r="M194" i="10"/>
  <c r="N194" i="10" s="1"/>
  <c r="F173" i="2"/>
  <c r="J173" i="2"/>
  <c r="W194" i="10" l="1"/>
  <c r="U194" i="10"/>
  <c r="V194" i="10"/>
  <c r="L173" i="2"/>
  <c r="M173" i="2"/>
  <c r="N173" i="2" s="1"/>
  <c r="Y194" i="10"/>
  <c r="R192" i="8"/>
  <c r="U192" i="8" s="1"/>
  <c r="T192" i="8"/>
  <c r="W192" i="8" s="1"/>
  <c r="S192" i="8"/>
  <c r="X194" i="10"/>
  <c r="A686" i="10"/>
  <c r="AA685" i="10"/>
  <c r="T685" i="10"/>
  <c r="Z194" i="10"/>
  <c r="AA684" i="10"/>
  <c r="V192" i="8"/>
  <c r="H193" i="8" l="1"/>
  <c r="D193" i="8"/>
  <c r="F193" i="8"/>
  <c r="B193" i="8"/>
  <c r="C193" i="8"/>
  <c r="G193" i="8"/>
  <c r="I195" i="10"/>
  <c r="D195" i="10"/>
  <c r="B195" i="10"/>
  <c r="G195" i="10"/>
  <c r="H195" i="10"/>
  <c r="C195" i="10"/>
  <c r="W173" i="2"/>
  <c r="V173" i="2"/>
  <c r="U173" i="2"/>
  <c r="A687" i="10"/>
  <c r="T686" i="10"/>
  <c r="S173" i="2"/>
  <c r="Q173" i="2"/>
  <c r="R173" i="2"/>
  <c r="Z173" i="2" l="1"/>
  <c r="I174" i="2" s="1"/>
  <c r="X173" i="2"/>
  <c r="G174" i="2" s="1"/>
  <c r="B174" i="2"/>
  <c r="E193" i="8"/>
  <c r="I193" i="8"/>
  <c r="J193" i="8"/>
  <c r="K195" i="10"/>
  <c r="O195" i="10"/>
  <c r="AB194" i="10"/>
  <c r="J195" i="10"/>
  <c r="A688" i="10"/>
  <c r="AA687" i="10"/>
  <c r="T687" i="10"/>
  <c r="F195" i="10"/>
  <c r="D174" i="2"/>
  <c r="Y173" i="2"/>
  <c r="AA686" i="10"/>
  <c r="E195" i="10"/>
  <c r="P195" i="10" s="1"/>
  <c r="X192" i="8"/>
  <c r="P174" i="2" l="1"/>
  <c r="O174" i="2"/>
  <c r="H174" i="2"/>
  <c r="J174" i="2" s="1"/>
  <c r="C174" i="2"/>
  <c r="E174" i="2" s="1"/>
  <c r="Q195" i="10"/>
  <c r="R195" i="10"/>
  <c r="S195" i="10"/>
  <c r="M195" i="10"/>
  <c r="N195" i="10" s="1"/>
  <c r="AA173" i="2"/>
  <c r="N193" i="8"/>
  <c r="P193" i="8"/>
  <c r="O193" i="8"/>
  <c r="L193" i="8"/>
  <c r="M193" i="8" s="1"/>
  <c r="A689" i="10"/>
  <c r="T688" i="10"/>
  <c r="K174" i="2" l="1"/>
  <c r="L174" i="2" s="1"/>
  <c r="R193" i="8"/>
  <c r="T193" i="8"/>
  <c r="S193" i="8"/>
  <c r="X195" i="10"/>
  <c r="A690" i="10"/>
  <c r="AA689" i="10" s="1"/>
  <c r="T689" i="10"/>
  <c r="W195" i="10"/>
  <c r="V195" i="10"/>
  <c r="Y195" i="10" s="1"/>
  <c r="U195" i="10"/>
  <c r="F174" i="2"/>
  <c r="V193" i="8"/>
  <c r="W193" i="8"/>
  <c r="AA688" i="10"/>
  <c r="U193" i="8"/>
  <c r="Z195" i="10"/>
  <c r="M174" i="2" l="1"/>
  <c r="N174" i="2" s="1"/>
  <c r="U174" i="2" s="1"/>
  <c r="C196" i="10"/>
  <c r="H196" i="10"/>
  <c r="B194" i="8"/>
  <c r="F194" i="8"/>
  <c r="G196" i="10"/>
  <c r="B196" i="10"/>
  <c r="S174" i="2"/>
  <c r="Q174" i="2"/>
  <c r="R174" i="2"/>
  <c r="A691" i="10"/>
  <c r="AA690" i="10"/>
  <c r="T690" i="10"/>
  <c r="D196" i="10"/>
  <c r="I196" i="10"/>
  <c r="G194" i="8"/>
  <c r="C194" i="8"/>
  <c r="V174" i="2"/>
  <c r="W174" i="2"/>
  <c r="H194" i="8"/>
  <c r="D194" i="8"/>
  <c r="Z174" i="2" l="1"/>
  <c r="E194" i="8"/>
  <c r="A692" i="10"/>
  <c r="T691" i="10"/>
  <c r="E196" i="10"/>
  <c r="P196" i="10" s="1"/>
  <c r="X193" i="8"/>
  <c r="X174" i="2"/>
  <c r="J194" i="8"/>
  <c r="I194" i="8"/>
  <c r="K196" i="10"/>
  <c r="O196" i="10"/>
  <c r="AB195" i="10"/>
  <c r="Y174" i="2"/>
  <c r="J196" i="10"/>
  <c r="F196" i="10"/>
  <c r="G175" i="2" l="1"/>
  <c r="B175" i="2"/>
  <c r="A693" i="10"/>
  <c r="AA692" i="10"/>
  <c r="T692" i="10"/>
  <c r="Q196" i="10"/>
  <c r="R196" i="10"/>
  <c r="S196" i="10"/>
  <c r="M196" i="10"/>
  <c r="N196" i="10" s="1"/>
  <c r="AA691" i="10"/>
  <c r="I175" i="2"/>
  <c r="D175" i="2"/>
  <c r="N194" i="8"/>
  <c r="P194" i="8"/>
  <c r="O194" i="8"/>
  <c r="L194" i="8"/>
  <c r="M194" i="8" s="1"/>
  <c r="C175" i="2"/>
  <c r="H175" i="2"/>
  <c r="O175" i="2" l="1"/>
  <c r="P175" i="2"/>
  <c r="K175" i="2"/>
  <c r="AA174" i="2"/>
  <c r="A694" i="10"/>
  <c r="AA693" i="10" s="1"/>
  <c r="T693" i="10"/>
  <c r="W194" i="8"/>
  <c r="E175" i="2"/>
  <c r="R194" i="8"/>
  <c r="U194" i="8" s="1"/>
  <c r="S194" i="8"/>
  <c r="V194" i="8" s="1"/>
  <c r="T194" i="8"/>
  <c r="F175" i="2"/>
  <c r="U196" i="10"/>
  <c r="X196" i="10" s="1"/>
  <c r="W196" i="10"/>
  <c r="Z196" i="10" s="1"/>
  <c r="V196" i="10"/>
  <c r="Y196" i="10" s="1"/>
  <c r="J175" i="2"/>
  <c r="F195" i="8" l="1"/>
  <c r="B195" i="8"/>
  <c r="B197" i="10"/>
  <c r="G197" i="10"/>
  <c r="C197" i="10"/>
  <c r="H197" i="10"/>
  <c r="I197" i="10"/>
  <c r="D197" i="10"/>
  <c r="C195" i="8"/>
  <c r="G195" i="8"/>
  <c r="H195" i="8"/>
  <c r="D195" i="8"/>
  <c r="AA694" i="10"/>
  <c r="A695" i="10"/>
  <c r="T694" i="10"/>
  <c r="L175" i="2"/>
  <c r="M175" i="2"/>
  <c r="N175" i="2" s="1"/>
  <c r="K197" i="10" l="1"/>
  <c r="O197" i="10"/>
  <c r="AB196" i="10"/>
  <c r="J197" i="10"/>
  <c r="E197" i="10"/>
  <c r="P197" i="10" s="1"/>
  <c r="Q175" i="2"/>
  <c r="X175" i="2" s="1"/>
  <c r="R175" i="2"/>
  <c r="S175" i="2"/>
  <c r="A696" i="10"/>
  <c r="AA695" i="10"/>
  <c r="T695" i="10"/>
  <c r="E195" i="8"/>
  <c r="U175" i="2"/>
  <c r="V175" i="2"/>
  <c r="W175" i="2"/>
  <c r="X194" i="8"/>
  <c r="F197" i="10"/>
  <c r="J195" i="8"/>
  <c r="I195" i="8"/>
  <c r="Y175" i="2" l="1"/>
  <c r="C176" i="2"/>
  <c r="H176" i="2"/>
  <c r="S197" i="10"/>
  <c r="R197" i="10"/>
  <c r="Q197" i="10"/>
  <c r="M197" i="10"/>
  <c r="N197" i="10" s="1"/>
  <c r="B176" i="2"/>
  <c r="G176" i="2"/>
  <c r="A697" i="10"/>
  <c r="T696" i="10"/>
  <c r="O195" i="8"/>
  <c r="P195" i="8"/>
  <c r="N195" i="8"/>
  <c r="L195" i="8"/>
  <c r="M195" i="8" s="1"/>
  <c r="Z175" i="2"/>
  <c r="D176" i="2" l="1"/>
  <c r="I176" i="2"/>
  <c r="J176" i="2" s="1"/>
  <c r="R195" i="8"/>
  <c r="S195" i="8"/>
  <c r="T195" i="8"/>
  <c r="W195" i="8" s="1"/>
  <c r="E176" i="2"/>
  <c r="V195" i="8"/>
  <c r="A698" i="10"/>
  <c r="T697" i="10"/>
  <c r="U197" i="10"/>
  <c r="X197" i="10" s="1"/>
  <c r="V197" i="10"/>
  <c r="Y197" i="10" s="1"/>
  <c r="W197" i="10"/>
  <c r="Z197" i="10" s="1"/>
  <c r="U195" i="8"/>
  <c r="AA696" i="10"/>
  <c r="F176" i="2"/>
  <c r="P176" i="2" l="1"/>
  <c r="O176" i="2"/>
  <c r="D196" i="8"/>
  <c r="H196" i="8"/>
  <c r="H198" i="10"/>
  <c r="C198" i="10"/>
  <c r="G198" i="10"/>
  <c r="B198" i="10"/>
  <c r="D198" i="10"/>
  <c r="I198" i="10"/>
  <c r="F196" i="8"/>
  <c r="B196" i="8"/>
  <c r="G196" i="8"/>
  <c r="C196" i="8"/>
  <c r="A699" i="10"/>
  <c r="AA698" i="10"/>
  <c r="T698" i="10"/>
  <c r="AA697" i="10"/>
  <c r="K176" i="2"/>
  <c r="AA175" i="2"/>
  <c r="X195" i="8" l="1"/>
  <c r="F198" i="10"/>
  <c r="K198" i="10"/>
  <c r="O198" i="10"/>
  <c r="AB197" i="10"/>
  <c r="L176" i="2"/>
  <c r="M176" i="2"/>
  <c r="N176" i="2" s="1"/>
  <c r="E196" i="8"/>
  <c r="E198" i="10"/>
  <c r="P198" i="10" s="1"/>
  <c r="A700" i="10"/>
  <c r="T699" i="10"/>
  <c r="I196" i="8"/>
  <c r="J196" i="8"/>
  <c r="J198" i="10"/>
  <c r="Q198" i="10" l="1"/>
  <c r="S198" i="10"/>
  <c r="R198" i="10"/>
  <c r="M198" i="10"/>
  <c r="N198" i="10" s="1"/>
  <c r="W176" i="2"/>
  <c r="V176" i="2"/>
  <c r="U176" i="2"/>
  <c r="AA700" i="10"/>
  <c r="A701" i="10"/>
  <c r="T700" i="10"/>
  <c r="S176" i="2"/>
  <c r="Q176" i="2"/>
  <c r="X176" i="2" s="1"/>
  <c r="R176" i="2"/>
  <c r="N196" i="8"/>
  <c r="L196" i="8"/>
  <c r="M196" i="8" s="1"/>
  <c r="O196" i="8"/>
  <c r="P196" i="8"/>
  <c r="AA699" i="10"/>
  <c r="Y176" i="2" l="1"/>
  <c r="B177" i="2"/>
  <c r="G177" i="2"/>
  <c r="V198" i="10"/>
  <c r="Y198" i="10" s="1"/>
  <c r="U198" i="10"/>
  <c r="W198" i="10"/>
  <c r="R196" i="8"/>
  <c r="S196" i="8"/>
  <c r="V196" i="8" s="1"/>
  <c r="T196" i="8"/>
  <c r="W196" i="8" s="1"/>
  <c r="Z176" i="2"/>
  <c r="U196" i="8"/>
  <c r="Z198" i="10"/>
  <c r="C177" i="2"/>
  <c r="H177" i="2"/>
  <c r="A702" i="10"/>
  <c r="T701" i="10"/>
  <c r="X198" i="10"/>
  <c r="C197" i="8" l="1"/>
  <c r="G197" i="8"/>
  <c r="D197" i="8"/>
  <c r="H197" i="8"/>
  <c r="C199" i="10"/>
  <c r="H199" i="10"/>
  <c r="B199" i="10"/>
  <c r="G199" i="10"/>
  <c r="D199" i="10"/>
  <c r="I199" i="10"/>
  <c r="B197" i="8"/>
  <c r="F197" i="8"/>
  <c r="F177" i="2"/>
  <c r="A703" i="10"/>
  <c r="AA702" i="10" s="1"/>
  <c r="T702" i="10"/>
  <c r="AA701" i="10"/>
  <c r="I177" i="2"/>
  <c r="J177" i="2" s="1"/>
  <c r="D177" i="2"/>
  <c r="E177" i="2"/>
  <c r="P177" i="2" l="1"/>
  <c r="O177" i="2"/>
  <c r="K177" i="2"/>
  <c r="AA176" i="2"/>
  <c r="E197" i="8"/>
  <c r="E199" i="10"/>
  <c r="P199" i="10" s="1"/>
  <c r="I197" i="8"/>
  <c r="J197" i="8"/>
  <c r="J199" i="10"/>
  <c r="A704" i="10"/>
  <c r="T703" i="10"/>
  <c r="K199" i="10"/>
  <c r="O199" i="10"/>
  <c r="AB198" i="10"/>
  <c r="F199" i="10"/>
  <c r="X196" i="8"/>
  <c r="S199" i="10" l="1"/>
  <c r="R199" i="10"/>
  <c r="Q199" i="10"/>
  <c r="M199" i="10"/>
  <c r="N199" i="10" s="1"/>
  <c r="A705" i="10"/>
  <c r="AA704" i="10" s="1"/>
  <c r="T704" i="10"/>
  <c r="AA703" i="10"/>
  <c r="P197" i="8"/>
  <c r="L197" i="8"/>
  <c r="M197" i="8" s="1"/>
  <c r="O197" i="8"/>
  <c r="N197" i="8"/>
  <c r="L177" i="2"/>
  <c r="M177" i="2"/>
  <c r="N177" i="2" s="1"/>
  <c r="V199" i="10" l="1"/>
  <c r="W199" i="10"/>
  <c r="U199" i="10"/>
  <c r="X199" i="10" s="1"/>
  <c r="U177" i="2"/>
  <c r="W177" i="2"/>
  <c r="V177" i="2"/>
  <c r="R197" i="8"/>
  <c r="U197" i="8" s="1"/>
  <c r="S197" i="8"/>
  <c r="V197" i="8" s="1"/>
  <c r="T197" i="8"/>
  <c r="W197" i="8" s="1"/>
  <c r="Y199" i="10"/>
  <c r="S177" i="2"/>
  <c r="Q177" i="2"/>
  <c r="X177" i="2" s="1"/>
  <c r="R177" i="2"/>
  <c r="A706" i="10"/>
  <c r="AA705" i="10" s="1"/>
  <c r="T705" i="10"/>
  <c r="Z199" i="10"/>
  <c r="Y177" i="2" l="1"/>
  <c r="C178" i="2" s="1"/>
  <c r="D198" i="8"/>
  <c r="H198" i="8"/>
  <c r="G198" i="8"/>
  <c r="C198" i="8"/>
  <c r="B198" i="8"/>
  <c r="F198" i="8"/>
  <c r="B200" i="10"/>
  <c r="G200" i="10"/>
  <c r="G178" i="2"/>
  <c r="B178" i="2"/>
  <c r="A707" i="10"/>
  <c r="AA706" i="10" s="1"/>
  <c r="T706" i="10"/>
  <c r="Z177" i="2"/>
  <c r="D200" i="10"/>
  <c r="I200" i="10"/>
  <c r="H200" i="10"/>
  <c r="C200" i="10"/>
  <c r="H178" i="2" l="1"/>
  <c r="J200" i="10"/>
  <c r="E200" i="10"/>
  <c r="P200" i="10" s="1"/>
  <c r="F200" i="10"/>
  <c r="X197" i="8"/>
  <c r="F178" i="2"/>
  <c r="E178" i="2"/>
  <c r="J198" i="8"/>
  <c r="I198" i="8"/>
  <c r="I178" i="2"/>
  <c r="J178" i="2" s="1"/>
  <c r="D178" i="2"/>
  <c r="K200" i="10"/>
  <c r="O200" i="10"/>
  <c r="AB199" i="10"/>
  <c r="A708" i="10"/>
  <c r="T707" i="10"/>
  <c r="E198" i="8"/>
  <c r="P178" i="2" l="1"/>
  <c r="O178" i="2"/>
  <c r="R200" i="10"/>
  <c r="Q200" i="10"/>
  <c r="S200" i="10"/>
  <c r="M200" i="10"/>
  <c r="N200" i="10" s="1"/>
  <c r="A709" i="10"/>
  <c r="AA708" i="10" s="1"/>
  <c r="T708" i="10"/>
  <c r="O198" i="8"/>
  <c r="P198" i="8"/>
  <c r="N198" i="8"/>
  <c r="L198" i="8"/>
  <c r="M198" i="8" s="1"/>
  <c r="K178" i="2"/>
  <c r="AA177" i="2"/>
  <c r="AA707" i="10"/>
  <c r="R198" i="8" l="1"/>
  <c r="S198" i="8"/>
  <c r="T198" i="8"/>
  <c r="W198" i="8" s="1"/>
  <c r="W200" i="10"/>
  <c r="Z200" i="10" s="1"/>
  <c r="U200" i="10"/>
  <c r="V200" i="10"/>
  <c r="L178" i="2"/>
  <c r="M178" i="2"/>
  <c r="N178" i="2" s="1"/>
  <c r="X200" i="10"/>
  <c r="U198" i="8"/>
  <c r="V198" i="8"/>
  <c r="A710" i="10"/>
  <c r="AA709" i="10"/>
  <c r="T709" i="10"/>
  <c r="Y200" i="10"/>
  <c r="D201" i="10" l="1"/>
  <c r="I201" i="10"/>
  <c r="H199" i="8"/>
  <c r="D199" i="8"/>
  <c r="G201" i="10"/>
  <c r="B201" i="10"/>
  <c r="B199" i="8"/>
  <c r="F199" i="8"/>
  <c r="Q178" i="2"/>
  <c r="S178" i="2"/>
  <c r="R178" i="2"/>
  <c r="AA710" i="10"/>
  <c r="A711" i="10"/>
  <c r="T710" i="10"/>
  <c r="C201" i="10"/>
  <c r="H201" i="10"/>
  <c r="G199" i="8"/>
  <c r="C199" i="8"/>
  <c r="V178" i="2"/>
  <c r="W178" i="2"/>
  <c r="U178" i="2"/>
  <c r="I199" i="8" l="1"/>
  <c r="J199" i="8"/>
  <c r="F201" i="10"/>
  <c r="Y178" i="2"/>
  <c r="E199" i="8"/>
  <c r="X198" i="8"/>
  <c r="Z178" i="2"/>
  <c r="E201" i="10"/>
  <c r="P201" i="10" s="1"/>
  <c r="A712" i="10"/>
  <c r="T711" i="10"/>
  <c r="X178" i="2"/>
  <c r="J201" i="10"/>
  <c r="O201" i="10"/>
  <c r="K201" i="10"/>
  <c r="AB200" i="10"/>
  <c r="N199" i="8" l="1"/>
  <c r="L199" i="8"/>
  <c r="M199" i="8" s="1"/>
  <c r="P199" i="8"/>
  <c r="O199" i="8"/>
  <c r="B179" i="2"/>
  <c r="G179" i="2"/>
  <c r="D179" i="2"/>
  <c r="I179" i="2"/>
  <c r="C179" i="2"/>
  <c r="H179" i="2"/>
  <c r="A713" i="10"/>
  <c r="T712" i="10"/>
  <c r="R201" i="10"/>
  <c r="Q201" i="10"/>
  <c r="S201" i="10"/>
  <c r="M201" i="10"/>
  <c r="N201" i="10" s="1"/>
  <c r="AA711" i="10"/>
  <c r="O179" i="2" l="1"/>
  <c r="P179" i="2"/>
  <c r="J179" i="2"/>
  <c r="A714" i="10"/>
  <c r="AA713" i="10"/>
  <c r="T713" i="10"/>
  <c r="AA712" i="10"/>
  <c r="K179" i="2"/>
  <c r="AA178" i="2"/>
  <c r="T199" i="8"/>
  <c r="W199" i="8" s="1"/>
  <c r="S199" i="8"/>
  <c r="V199" i="8" s="1"/>
  <c r="R199" i="8"/>
  <c r="U201" i="10"/>
  <c r="X201" i="10" s="1"/>
  <c r="V201" i="10"/>
  <c r="Y201" i="10" s="1"/>
  <c r="W201" i="10"/>
  <c r="Z201" i="10" s="1"/>
  <c r="F179" i="2"/>
  <c r="E179" i="2"/>
  <c r="U199" i="8"/>
  <c r="G202" i="10" l="1"/>
  <c r="B202" i="10"/>
  <c r="C200" i="8"/>
  <c r="G200" i="8"/>
  <c r="I202" i="10"/>
  <c r="D202" i="10"/>
  <c r="H202" i="10"/>
  <c r="C202" i="10"/>
  <c r="H200" i="8"/>
  <c r="D200" i="8"/>
  <c r="B200" i="8"/>
  <c r="F200" i="8"/>
  <c r="L179" i="2"/>
  <c r="M179" i="2"/>
  <c r="N179" i="2" s="1"/>
  <c r="A715" i="10"/>
  <c r="AA714" i="10"/>
  <c r="T714" i="10"/>
  <c r="F202" i="10" l="1"/>
  <c r="AA715" i="10"/>
  <c r="A716" i="10"/>
  <c r="T715" i="10"/>
  <c r="E200" i="8"/>
  <c r="X199" i="8"/>
  <c r="I200" i="8"/>
  <c r="J200" i="8"/>
  <c r="V179" i="2"/>
  <c r="U179" i="2"/>
  <c r="W179" i="2"/>
  <c r="O202" i="10"/>
  <c r="K202" i="10"/>
  <c r="AB201" i="10"/>
  <c r="E202" i="10"/>
  <c r="P202" i="10" s="1"/>
  <c r="S179" i="2"/>
  <c r="R179" i="2"/>
  <c r="Q179" i="2"/>
  <c r="J202" i="10"/>
  <c r="X179" i="2" l="1"/>
  <c r="Y179" i="2"/>
  <c r="H180" i="2" s="1"/>
  <c r="Z179" i="2"/>
  <c r="C180" i="2"/>
  <c r="O200" i="8"/>
  <c r="N200" i="8"/>
  <c r="L200" i="8"/>
  <c r="M200" i="8" s="1"/>
  <c r="P200" i="8"/>
  <c r="B180" i="2"/>
  <c r="G180" i="2"/>
  <c r="S202" i="10"/>
  <c r="R202" i="10"/>
  <c r="Q202" i="10"/>
  <c r="M202" i="10"/>
  <c r="N202" i="10" s="1"/>
  <c r="A717" i="10"/>
  <c r="AA716" i="10"/>
  <c r="T716" i="10"/>
  <c r="E180" i="2" l="1"/>
  <c r="F180" i="2"/>
  <c r="AA717" i="10"/>
  <c r="A718" i="10"/>
  <c r="T717" i="10"/>
  <c r="R200" i="8"/>
  <c r="T200" i="8"/>
  <c r="W200" i="8" s="1"/>
  <c r="S200" i="8"/>
  <c r="V200" i="8" s="1"/>
  <c r="X202" i="10"/>
  <c r="U202" i="10"/>
  <c r="W202" i="10"/>
  <c r="Z202" i="10" s="1"/>
  <c r="V202" i="10"/>
  <c r="Y202" i="10" s="1"/>
  <c r="U200" i="8"/>
  <c r="I180" i="2"/>
  <c r="J180" i="2" s="1"/>
  <c r="D180" i="2"/>
  <c r="P180" i="2" l="1"/>
  <c r="O180" i="2"/>
  <c r="H203" i="10"/>
  <c r="C203" i="10"/>
  <c r="D203" i="10"/>
  <c r="I203" i="10"/>
  <c r="G201" i="8"/>
  <c r="C201" i="8"/>
  <c r="H201" i="8"/>
  <c r="D201" i="8"/>
  <c r="K180" i="2"/>
  <c r="AA179" i="2"/>
  <c r="G203" i="10"/>
  <c r="B203" i="10"/>
  <c r="B201" i="8"/>
  <c r="F201" i="8"/>
  <c r="AA718" i="10"/>
  <c r="A719" i="10"/>
  <c r="T718" i="10"/>
  <c r="L180" i="2" l="1"/>
  <c r="M180" i="2"/>
  <c r="N180" i="2" s="1"/>
  <c r="A720" i="10"/>
  <c r="T719" i="10"/>
  <c r="E203" i="10"/>
  <c r="P203" i="10" s="1"/>
  <c r="K203" i="10"/>
  <c r="O203" i="10"/>
  <c r="AB202" i="10"/>
  <c r="I201" i="8"/>
  <c r="J201" i="8"/>
  <c r="J203" i="10"/>
  <c r="X200" i="8"/>
  <c r="F203" i="10"/>
  <c r="E201" i="8"/>
  <c r="A721" i="10" l="1"/>
  <c r="T720" i="10"/>
  <c r="O201" i="8"/>
  <c r="N201" i="8"/>
  <c r="P201" i="8"/>
  <c r="L201" i="8"/>
  <c r="M201" i="8" s="1"/>
  <c r="S203" i="10"/>
  <c r="Q203" i="10"/>
  <c r="R203" i="10"/>
  <c r="M203" i="10"/>
  <c r="N203" i="10" s="1"/>
  <c r="AA719" i="10"/>
  <c r="W180" i="2"/>
  <c r="V180" i="2"/>
  <c r="U180" i="2"/>
  <c r="S180" i="2"/>
  <c r="R180" i="2"/>
  <c r="Q180" i="2"/>
  <c r="Z180" i="2" l="1"/>
  <c r="I181" i="2" s="1"/>
  <c r="X180" i="2"/>
  <c r="D181" i="2"/>
  <c r="W203" i="10"/>
  <c r="Z203" i="10" s="1"/>
  <c r="V203" i="10"/>
  <c r="Y203" i="10" s="1"/>
  <c r="U203" i="10"/>
  <c r="R201" i="8"/>
  <c r="T201" i="8"/>
  <c r="W201" i="8" s="1"/>
  <c r="S201" i="8"/>
  <c r="V201" i="8" s="1"/>
  <c r="A722" i="10"/>
  <c r="T721" i="10"/>
  <c r="Y180" i="2"/>
  <c r="X203" i="10"/>
  <c r="U201" i="8"/>
  <c r="AA720" i="10"/>
  <c r="P181" i="2" l="1"/>
  <c r="O181" i="2"/>
  <c r="D202" i="8"/>
  <c r="H202" i="8"/>
  <c r="I204" i="10"/>
  <c r="D204" i="10"/>
  <c r="C202" i="8"/>
  <c r="G202" i="8"/>
  <c r="C204" i="10"/>
  <c r="H204" i="10"/>
  <c r="A723" i="10"/>
  <c r="T722" i="10"/>
  <c r="G204" i="10"/>
  <c r="B204" i="10"/>
  <c r="AA180" i="2"/>
  <c r="F202" i="8"/>
  <c r="B202" i="8"/>
  <c r="AA721" i="10"/>
  <c r="H181" i="2"/>
  <c r="C181" i="2"/>
  <c r="B181" i="2"/>
  <c r="G181" i="2"/>
  <c r="A724" i="10" l="1"/>
  <c r="T723" i="10"/>
  <c r="F181" i="2"/>
  <c r="I202" i="8"/>
  <c r="J202" i="8"/>
  <c r="K204" i="10"/>
  <c r="O204" i="10"/>
  <c r="AB203" i="10"/>
  <c r="J181" i="2"/>
  <c r="K181" i="2"/>
  <c r="F204" i="10"/>
  <c r="E204" i="10"/>
  <c r="P204" i="10" s="1"/>
  <c r="E181" i="2"/>
  <c r="E202" i="8"/>
  <c r="J204" i="10"/>
  <c r="AA722" i="10"/>
  <c r="X201" i="8"/>
  <c r="R204" i="10" l="1"/>
  <c r="S204" i="10"/>
  <c r="Q204" i="10"/>
  <c r="M204" i="10"/>
  <c r="N204" i="10" s="1"/>
  <c r="L181" i="2"/>
  <c r="M181" i="2"/>
  <c r="N181" i="2" s="1"/>
  <c r="AA724" i="10"/>
  <c r="A725" i="10"/>
  <c r="T724" i="10"/>
  <c r="P202" i="8"/>
  <c r="N202" i="8"/>
  <c r="O202" i="8"/>
  <c r="L202" i="8"/>
  <c r="M202" i="8" s="1"/>
  <c r="AA723" i="10"/>
  <c r="AA725" i="10" l="1"/>
  <c r="A726" i="10"/>
  <c r="T725" i="10"/>
  <c r="W204" i="10"/>
  <c r="V204" i="10"/>
  <c r="U204" i="10"/>
  <c r="X204" i="10" s="1"/>
  <c r="W181" i="2"/>
  <c r="U181" i="2"/>
  <c r="V181" i="2"/>
  <c r="Z204" i="10"/>
  <c r="S202" i="8"/>
  <c r="V202" i="8" s="1"/>
  <c r="R202" i="8"/>
  <c r="U202" i="8" s="1"/>
  <c r="T202" i="8"/>
  <c r="W202" i="8" s="1"/>
  <c r="S181" i="2"/>
  <c r="Q181" i="2"/>
  <c r="R181" i="2"/>
  <c r="Y204" i="10"/>
  <c r="Y181" i="2" l="1"/>
  <c r="H182" i="2" s="1"/>
  <c r="X181" i="2"/>
  <c r="B182" i="2" s="1"/>
  <c r="B205" i="10"/>
  <c r="G205" i="10"/>
  <c r="B203" i="8"/>
  <c r="F203" i="8"/>
  <c r="C203" i="8"/>
  <c r="G203" i="8"/>
  <c r="H203" i="8"/>
  <c r="D203" i="8"/>
  <c r="C182" i="2"/>
  <c r="A727" i="10"/>
  <c r="AA726" i="10"/>
  <c r="T726" i="10"/>
  <c r="Z181" i="2"/>
  <c r="I205" i="10"/>
  <c r="D205" i="10"/>
  <c r="H205" i="10"/>
  <c r="C205" i="10"/>
  <c r="G182" i="2" l="1"/>
  <c r="K205" i="10"/>
  <c r="O205" i="10"/>
  <c r="AB204" i="10"/>
  <c r="F205" i="10"/>
  <c r="D182" i="2"/>
  <c r="I182" i="2"/>
  <c r="J182" i="2" s="1"/>
  <c r="J203" i="8"/>
  <c r="I203" i="8"/>
  <c r="A728" i="10"/>
  <c r="AA727" i="10" s="1"/>
  <c r="T727" i="10"/>
  <c r="E203" i="8"/>
  <c r="E182" i="2"/>
  <c r="J205" i="10"/>
  <c r="F182" i="2"/>
  <c r="X202" i="8"/>
  <c r="E205" i="10"/>
  <c r="P205" i="10" s="1"/>
  <c r="P182" i="2" l="1"/>
  <c r="O182" i="2"/>
  <c r="K182" i="2"/>
  <c r="AA181" i="2"/>
  <c r="P203" i="8"/>
  <c r="O203" i="8"/>
  <c r="L203" i="8"/>
  <c r="M203" i="8" s="1"/>
  <c r="N203" i="8"/>
  <c r="A729" i="10"/>
  <c r="AA728" i="10"/>
  <c r="T728" i="10"/>
  <c r="S205" i="10"/>
  <c r="R205" i="10"/>
  <c r="Q205" i="10"/>
  <c r="M205" i="10"/>
  <c r="N205" i="10" s="1"/>
  <c r="S203" i="8" l="1"/>
  <c r="V203" i="8" s="1"/>
  <c r="R203" i="8"/>
  <c r="T203" i="8"/>
  <c r="W203" i="8" s="1"/>
  <c r="A730" i="10"/>
  <c r="AA729" i="10" s="1"/>
  <c r="T729" i="10"/>
  <c r="V205" i="10"/>
  <c r="Y205" i="10" s="1"/>
  <c r="U205" i="10"/>
  <c r="X205" i="10" s="1"/>
  <c r="W205" i="10"/>
  <c r="Z205" i="10" s="1"/>
  <c r="U203" i="8"/>
  <c r="L182" i="2"/>
  <c r="M182" i="2"/>
  <c r="N182" i="2" s="1"/>
  <c r="I206" i="10" l="1"/>
  <c r="D206" i="10"/>
  <c r="C206" i="10"/>
  <c r="H206" i="10"/>
  <c r="B206" i="10"/>
  <c r="G206" i="10"/>
  <c r="H204" i="8"/>
  <c r="D204" i="8"/>
  <c r="G204" i="8"/>
  <c r="C204" i="8"/>
  <c r="W182" i="2"/>
  <c r="V182" i="2"/>
  <c r="U182" i="2"/>
  <c r="R182" i="2"/>
  <c r="Q182" i="2"/>
  <c r="X182" i="2" s="1"/>
  <c r="S182" i="2"/>
  <c r="B204" i="8"/>
  <c r="F204" i="8"/>
  <c r="A731" i="10"/>
  <c r="AA730" i="10"/>
  <c r="T730" i="10"/>
  <c r="Z182" i="2" l="1"/>
  <c r="A732" i="10"/>
  <c r="AA731" i="10"/>
  <c r="T731" i="10"/>
  <c r="F206" i="10"/>
  <c r="I183" i="2"/>
  <c r="D183" i="2"/>
  <c r="B183" i="2"/>
  <c r="G183" i="2"/>
  <c r="J204" i="8"/>
  <c r="I204" i="8"/>
  <c r="Y182" i="2"/>
  <c r="X203" i="8"/>
  <c r="J206" i="10"/>
  <c r="K206" i="10"/>
  <c r="O206" i="10"/>
  <c r="AB205" i="10"/>
  <c r="E204" i="8"/>
  <c r="E206" i="10"/>
  <c r="P206" i="10" s="1"/>
  <c r="P183" i="2" l="1"/>
  <c r="O183" i="2"/>
  <c r="H183" i="2"/>
  <c r="K183" i="2" s="1"/>
  <c r="C183" i="2"/>
  <c r="E183" i="2" s="1"/>
  <c r="R206" i="10"/>
  <c r="S206" i="10"/>
  <c r="Q206" i="10"/>
  <c r="M206" i="10"/>
  <c r="N206" i="10" s="1"/>
  <c r="AA732" i="10"/>
  <c r="A733" i="10"/>
  <c r="T732" i="10"/>
  <c r="O204" i="8"/>
  <c r="P204" i="8"/>
  <c r="L204" i="8"/>
  <c r="M204" i="8" s="1"/>
  <c r="N204" i="8"/>
  <c r="AA182" i="2"/>
  <c r="L183" i="2" l="1"/>
  <c r="M183" i="2"/>
  <c r="N183" i="2" s="1"/>
  <c r="W206" i="10"/>
  <c r="V206" i="10"/>
  <c r="U206" i="10"/>
  <c r="X206" i="10" s="1"/>
  <c r="Y206" i="10"/>
  <c r="F183" i="2"/>
  <c r="S204" i="8"/>
  <c r="V204" i="8" s="1"/>
  <c r="R204" i="8"/>
  <c r="U204" i="8" s="1"/>
  <c r="T204" i="8"/>
  <c r="W204" i="8" s="1"/>
  <c r="A734" i="10"/>
  <c r="AA733" i="10"/>
  <c r="T733" i="10"/>
  <c r="Z206" i="10"/>
  <c r="J183" i="2"/>
  <c r="B205" i="8" l="1"/>
  <c r="F205" i="8"/>
  <c r="G205" i="8"/>
  <c r="C205" i="8"/>
  <c r="D205" i="8"/>
  <c r="H205" i="8"/>
  <c r="B207" i="10"/>
  <c r="G207" i="10"/>
  <c r="AA734" i="10"/>
  <c r="A735" i="10"/>
  <c r="T734" i="10"/>
  <c r="D207" i="10"/>
  <c r="I207" i="10"/>
  <c r="H207" i="10"/>
  <c r="C207" i="10"/>
  <c r="U183" i="2"/>
  <c r="W183" i="2"/>
  <c r="V183" i="2"/>
  <c r="S183" i="2"/>
  <c r="R183" i="2"/>
  <c r="Y183" i="2" s="1"/>
  <c r="Q183" i="2"/>
  <c r="Z183" i="2" l="1"/>
  <c r="C184" i="2"/>
  <c r="H184" i="2"/>
  <c r="K207" i="10"/>
  <c r="O207" i="10"/>
  <c r="AB206" i="10"/>
  <c r="X204" i="8"/>
  <c r="D184" i="2"/>
  <c r="I184" i="2"/>
  <c r="F207" i="10"/>
  <c r="E207" i="10"/>
  <c r="P207" i="10" s="1"/>
  <c r="A736" i="10"/>
  <c r="T735" i="10"/>
  <c r="I205" i="8"/>
  <c r="J205" i="8"/>
  <c r="J207" i="10"/>
  <c r="X183" i="2"/>
  <c r="E205" i="8"/>
  <c r="P184" i="2" l="1"/>
  <c r="O184" i="2"/>
  <c r="A737" i="10"/>
  <c r="AA736" i="10" s="1"/>
  <c r="T736" i="10"/>
  <c r="AA183" i="2"/>
  <c r="Q207" i="10"/>
  <c r="S207" i="10"/>
  <c r="R207" i="10"/>
  <c r="M207" i="10"/>
  <c r="N207" i="10" s="1"/>
  <c r="G184" i="2"/>
  <c r="B184" i="2"/>
  <c r="F184" i="2" s="1"/>
  <c r="AA735" i="10"/>
  <c r="O205" i="8"/>
  <c r="N205" i="8"/>
  <c r="L205" i="8"/>
  <c r="M205" i="8" s="1"/>
  <c r="P205" i="8"/>
  <c r="T205" i="8" l="1"/>
  <c r="R205" i="8"/>
  <c r="S205" i="8"/>
  <c r="Y207" i="10"/>
  <c r="V207" i="10"/>
  <c r="U207" i="10"/>
  <c r="W207" i="10"/>
  <c r="U205" i="8"/>
  <c r="V205" i="8"/>
  <c r="E184" i="2"/>
  <c r="Z207" i="10"/>
  <c r="W205" i="8"/>
  <c r="J184" i="2"/>
  <c r="X207" i="10"/>
  <c r="K184" i="2"/>
  <c r="A738" i="10"/>
  <c r="AA737" i="10"/>
  <c r="T737" i="10"/>
  <c r="B208" i="10" l="1"/>
  <c r="G208" i="10"/>
  <c r="F206" i="8"/>
  <c r="B206" i="8"/>
  <c r="C208" i="10"/>
  <c r="H208" i="10"/>
  <c r="A739" i="10"/>
  <c r="AA738" i="10"/>
  <c r="T738" i="10"/>
  <c r="D208" i="10"/>
  <c r="I208" i="10"/>
  <c r="L184" i="2"/>
  <c r="M184" i="2"/>
  <c r="N184" i="2" s="1"/>
  <c r="H206" i="8"/>
  <c r="D206" i="8"/>
  <c r="C206" i="8"/>
  <c r="G206" i="8"/>
  <c r="X205" i="8" l="1"/>
  <c r="E206" i="8"/>
  <c r="A740" i="10"/>
  <c r="AA739" i="10" s="1"/>
  <c r="T739" i="10"/>
  <c r="J206" i="8"/>
  <c r="I206" i="8"/>
  <c r="Q184" i="2"/>
  <c r="R184" i="2"/>
  <c r="S184" i="2"/>
  <c r="O208" i="10"/>
  <c r="K208" i="10"/>
  <c r="AB207" i="10"/>
  <c r="J208" i="10"/>
  <c r="U184" i="2"/>
  <c r="W184" i="2"/>
  <c r="V184" i="2"/>
  <c r="F208" i="10"/>
  <c r="E208" i="10"/>
  <c r="P208" i="10" s="1"/>
  <c r="Z184" i="2" l="1"/>
  <c r="I185" i="2"/>
  <c r="D185" i="2"/>
  <c r="N206" i="8"/>
  <c r="O206" i="8"/>
  <c r="L206" i="8"/>
  <c r="M206" i="8" s="1"/>
  <c r="P206" i="8"/>
  <c r="A741" i="10"/>
  <c r="AA740" i="10" s="1"/>
  <c r="T740" i="10"/>
  <c r="Y184" i="2"/>
  <c r="R208" i="10"/>
  <c r="Q208" i="10"/>
  <c r="S208" i="10"/>
  <c r="M208" i="10"/>
  <c r="N208" i="10" s="1"/>
  <c r="X184" i="2"/>
  <c r="P185" i="2" l="1"/>
  <c r="O185" i="2"/>
  <c r="U208" i="10"/>
  <c r="X208" i="10" s="1"/>
  <c r="V208" i="10"/>
  <c r="W208" i="10"/>
  <c r="C185" i="2"/>
  <c r="H185" i="2"/>
  <c r="B185" i="2"/>
  <c r="G185" i="2"/>
  <c r="Y208" i="10"/>
  <c r="AA741" i="10"/>
  <c r="A742" i="10"/>
  <c r="T741" i="10"/>
  <c r="AA184" i="2"/>
  <c r="Z208" i="10"/>
  <c r="R206" i="8"/>
  <c r="U206" i="8" s="1"/>
  <c r="S206" i="8"/>
  <c r="V206" i="8" s="1"/>
  <c r="T206" i="8"/>
  <c r="W206" i="8" s="1"/>
  <c r="K185" i="2" l="1"/>
  <c r="L185" i="2" s="1"/>
  <c r="C207" i="8"/>
  <c r="G207" i="8"/>
  <c r="F207" i="8"/>
  <c r="B207" i="8"/>
  <c r="H207" i="8"/>
  <c r="D207" i="8"/>
  <c r="G209" i="10"/>
  <c r="B209" i="10"/>
  <c r="A743" i="10"/>
  <c r="AA742" i="10" s="1"/>
  <c r="T742" i="10"/>
  <c r="E185" i="2"/>
  <c r="F185" i="2"/>
  <c r="C209" i="10"/>
  <c r="H209" i="10"/>
  <c r="I209" i="10"/>
  <c r="D209" i="10"/>
  <c r="J185" i="2"/>
  <c r="M185" i="2" l="1"/>
  <c r="N185" i="2" s="1"/>
  <c r="W185" i="2" s="1"/>
  <c r="A744" i="10"/>
  <c r="AA743" i="10" s="1"/>
  <c r="T743" i="10"/>
  <c r="R185" i="2"/>
  <c r="Q185" i="2"/>
  <c r="S185" i="2"/>
  <c r="F209" i="10"/>
  <c r="E209" i="10"/>
  <c r="P209" i="10" s="1"/>
  <c r="E207" i="8"/>
  <c r="K209" i="10"/>
  <c r="O209" i="10"/>
  <c r="AB208" i="10"/>
  <c r="J209" i="10"/>
  <c r="J207" i="8"/>
  <c r="I207" i="8"/>
  <c r="X206" i="8"/>
  <c r="U185" i="2" l="1"/>
  <c r="X185" i="2" s="1"/>
  <c r="G186" i="2" s="1"/>
  <c r="V185" i="2"/>
  <c r="Y185" i="2"/>
  <c r="C186" i="2" s="1"/>
  <c r="Z185" i="2"/>
  <c r="O207" i="8"/>
  <c r="N207" i="8"/>
  <c r="P207" i="8"/>
  <c r="L207" i="8"/>
  <c r="M207" i="8" s="1"/>
  <c r="D186" i="2"/>
  <c r="I186" i="2"/>
  <c r="A745" i="10"/>
  <c r="AA744" i="10"/>
  <c r="T744" i="10"/>
  <c r="S209" i="10"/>
  <c r="R209" i="10"/>
  <c r="Q209" i="10"/>
  <c r="M209" i="10"/>
  <c r="N209" i="10" s="1"/>
  <c r="H186" i="2" l="1"/>
  <c r="P186" i="2"/>
  <c r="O186" i="2"/>
  <c r="B186" i="2"/>
  <c r="E186" i="2" s="1"/>
  <c r="J186" i="2"/>
  <c r="Y209" i="10"/>
  <c r="AA745" i="10"/>
  <c r="A746" i="10"/>
  <c r="T745" i="10"/>
  <c r="S207" i="8"/>
  <c r="T207" i="8"/>
  <c r="W207" i="8" s="1"/>
  <c r="R207" i="8"/>
  <c r="U207" i="8"/>
  <c r="V209" i="10"/>
  <c r="U209" i="10"/>
  <c r="X209" i="10" s="1"/>
  <c r="W209" i="10"/>
  <c r="Z209" i="10" s="1"/>
  <c r="K186" i="2"/>
  <c r="AA185" i="2"/>
  <c r="V207" i="8"/>
  <c r="F186" i="2" l="1"/>
  <c r="B210" i="10"/>
  <c r="G210" i="10"/>
  <c r="H208" i="8"/>
  <c r="D208" i="8"/>
  <c r="I210" i="10"/>
  <c r="D210" i="10"/>
  <c r="G208" i="8"/>
  <c r="C208" i="8"/>
  <c r="C210" i="10"/>
  <c r="H210" i="10"/>
  <c r="L186" i="2"/>
  <c r="M186" i="2"/>
  <c r="N186" i="2" s="1"/>
  <c r="F208" i="8"/>
  <c r="B208" i="8"/>
  <c r="A747" i="10"/>
  <c r="AA746" i="10" s="1"/>
  <c r="T746" i="10"/>
  <c r="R186" i="2" l="1"/>
  <c r="S186" i="2"/>
  <c r="Q186" i="2"/>
  <c r="U186" i="2"/>
  <c r="V186" i="2"/>
  <c r="W186" i="2"/>
  <c r="X207" i="8"/>
  <c r="E208" i="8"/>
  <c r="O210" i="10"/>
  <c r="K210" i="10"/>
  <c r="AB209" i="10"/>
  <c r="J210" i="10"/>
  <c r="A748" i="10"/>
  <c r="AA747" i="10"/>
  <c r="T747" i="10"/>
  <c r="I208" i="8"/>
  <c r="J208" i="8"/>
  <c r="F210" i="10"/>
  <c r="E210" i="10"/>
  <c r="P210" i="10" s="1"/>
  <c r="X186" i="2" l="1"/>
  <c r="G187" i="2"/>
  <c r="B187" i="2"/>
  <c r="A749" i="10"/>
  <c r="AA748" i="10" s="1"/>
  <c r="T748" i="10"/>
  <c r="Z186" i="2"/>
  <c r="P208" i="8"/>
  <c r="L208" i="8"/>
  <c r="M208" i="8" s="1"/>
  <c r="O208" i="8"/>
  <c r="N208" i="8"/>
  <c r="Q210" i="10"/>
  <c r="S210" i="10"/>
  <c r="R210" i="10"/>
  <c r="M210" i="10"/>
  <c r="N210" i="10" s="1"/>
  <c r="Y186" i="2"/>
  <c r="C187" i="2" l="1"/>
  <c r="E187" i="2" s="1"/>
  <c r="H187" i="2"/>
  <c r="X210" i="10"/>
  <c r="T208" i="8"/>
  <c r="W208" i="8" s="1"/>
  <c r="S208" i="8"/>
  <c r="R208" i="8"/>
  <c r="U208" i="8" s="1"/>
  <c r="W210" i="10"/>
  <c r="Z210" i="10" s="1"/>
  <c r="V210" i="10"/>
  <c r="U210" i="10"/>
  <c r="D187" i="2"/>
  <c r="I187" i="2"/>
  <c r="A750" i="10"/>
  <c r="AA749" i="10"/>
  <c r="T749" i="10"/>
  <c r="Y210" i="10"/>
  <c r="V208" i="8"/>
  <c r="J187" i="2" l="1"/>
  <c r="O187" i="2"/>
  <c r="P187" i="2"/>
  <c r="D211" i="10"/>
  <c r="I211" i="10"/>
  <c r="D209" i="8"/>
  <c r="H209" i="8"/>
  <c r="B209" i="8"/>
  <c r="F209" i="8"/>
  <c r="C211" i="10"/>
  <c r="H211" i="10"/>
  <c r="B211" i="10"/>
  <c r="G211" i="10"/>
  <c r="F187" i="2"/>
  <c r="G209" i="8"/>
  <c r="C209" i="8"/>
  <c r="A751" i="10"/>
  <c r="AA750" i="10" s="1"/>
  <c r="T750" i="10"/>
  <c r="K187" i="2"/>
  <c r="AA186" i="2"/>
  <c r="X208" i="8" l="1"/>
  <c r="F211" i="10"/>
  <c r="E211" i="10"/>
  <c r="P211" i="10" s="1"/>
  <c r="J209" i="8"/>
  <c r="I209" i="8"/>
  <c r="J211" i="10"/>
  <c r="L187" i="2"/>
  <c r="M187" i="2"/>
  <c r="N187" i="2" s="1"/>
  <c r="A752" i="10"/>
  <c r="T751" i="10"/>
  <c r="E209" i="8"/>
  <c r="O211" i="10"/>
  <c r="K211" i="10"/>
  <c r="AB210" i="10"/>
  <c r="R211" i="10" l="1"/>
  <c r="Q211" i="10"/>
  <c r="S211" i="10"/>
  <c r="M211" i="10"/>
  <c r="N211" i="10" s="1"/>
  <c r="A753" i="10"/>
  <c r="AA752" i="10"/>
  <c r="T752" i="10"/>
  <c r="R187" i="2"/>
  <c r="Q187" i="2"/>
  <c r="S187" i="2"/>
  <c r="W187" i="2"/>
  <c r="U187" i="2"/>
  <c r="V187" i="2"/>
  <c r="AA751" i="10"/>
  <c r="O209" i="8"/>
  <c r="P209" i="8"/>
  <c r="L209" i="8"/>
  <c r="M209" i="8" s="1"/>
  <c r="N209" i="8"/>
  <c r="Y187" i="2" l="1"/>
  <c r="Z187" i="2"/>
  <c r="I188" i="2" s="1"/>
  <c r="H188" i="2"/>
  <c r="C188" i="2"/>
  <c r="W211" i="10"/>
  <c r="V211" i="10"/>
  <c r="U211" i="10"/>
  <c r="Z211" i="10"/>
  <c r="U209" i="8"/>
  <c r="X211" i="10"/>
  <c r="R209" i="8"/>
  <c r="S209" i="8"/>
  <c r="V209" i="8" s="1"/>
  <c r="T209" i="8"/>
  <c r="W209" i="8" s="1"/>
  <c r="X187" i="2"/>
  <c r="A754" i="10"/>
  <c r="AA753" i="10" s="1"/>
  <c r="T753" i="10"/>
  <c r="Y211" i="10"/>
  <c r="D188" i="2" l="1"/>
  <c r="G210" i="8"/>
  <c r="C210" i="8"/>
  <c r="D210" i="8"/>
  <c r="H210" i="8"/>
  <c r="F210" i="8"/>
  <c r="B210" i="8"/>
  <c r="H212" i="10"/>
  <c r="C212" i="10"/>
  <c r="G188" i="2"/>
  <c r="B188" i="2"/>
  <c r="F188" i="2" s="1"/>
  <c r="G212" i="10"/>
  <c r="B212" i="10"/>
  <c r="D212" i="10"/>
  <c r="I212" i="10"/>
  <c r="K188" i="2"/>
  <c r="AA187" i="2"/>
  <c r="A755" i="10"/>
  <c r="T754" i="10"/>
  <c r="P188" i="2" l="1"/>
  <c r="O188" i="2"/>
  <c r="F212" i="10"/>
  <c r="J212" i="10"/>
  <c r="A756" i="10"/>
  <c r="AA755" i="10"/>
  <c r="T755" i="10"/>
  <c r="O212" i="10"/>
  <c r="K212" i="10"/>
  <c r="AB211" i="10"/>
  <c r="L188" i="2"/>
  <c r="M188" i="2"/>
  <c r="N188" i="2" s="1"/>
  <c r="E188" i="2"/>
  <c r="E210" i="8"/>
  <c r="X209" i="8"/>
  <c r="E212" i="10"/>
  <c r="P212" i="10" s="1"/>
  <c r="AA754" i="10"/>
  <c r="J188" i="2"/>
  <c r="I210" i="8"/>
  <c r="J210" i="8"/>
  <c r="S188" i="2" l="1"/>
  <c r="Q188" i="2"/>
  <c r="R188" i="2"/>
  <c r="AA756" i="10"/>
  <c r="A757" i="10"/>
  <c r="T756" i="10"/>
  <c r="P210" i="8"/>
  <c r="N210" i="8"/>
  <c r="L210" i="8"/>
  <c r="M210" i="8" s="1"/>
  <c r="O210" i="8"/>
  <c r="W188" i="2"/>
  <c r="V188" i="2"/>
  <c r="U188" i="2"/>
  <c r="S212" i="10"/>
  <c r="R212" i="10"/>
  <c r="Q212" i="10"/>
  <c r="M212" i="10"/>
  <c r="N212" i="10" s="1"/>
  <c r="Y188" i="2" l="1"/>
  <c r="X188" i="2"/>
  <c r="U212" i="10"/>
  <c r="X212" i="10" s="1"/>
  <c r="W212" i="10"/>
  <c r="Z212" i="10" s="1"/>
  <c r="V212" i="10"/>
  <c r="Y212" i="10" s="1"/>
  <c r="T210" i="8"/>
  <c r="W210" i="8" s="1"/>
  <c r="S210" i="8"/>
  <c r="V210" i="8" s="1"/>
  <c r="R210" i="8"/>
  <c r="U210" i="8" s="1"/>
  <c r="A758" i="10"/>
  <c r="AA757" i="10"/>
  <c r="T757" i="10"/>
  <c r="Z188" i="2"/>
  <c r="B211" i="8" l="1"/>
  <c r="F211" i="8"/>
  <c r="I213" i="10"/>
  <c r="D213" i="10"/>
  <c r="D211" i="8"/>
  <c r="H211" i="8"/>
  <c r="G211" i="8"/>
  <c r="C211" i="8"/>
  <c r="B213" i="10"/>
  <c r="G213" i="10"/>
  <c r="C213" i="10"/>
  <c r="H213" i="10"/>
  <c r="C189" i="2"/>
  <c r="H189" i="2"/>
  <c r="A759" i="10"/>
  <c r="T758" i="10"/>
  <c r="G189" i="2"/>
  <c r="B189" i="2"/>
  <c r="I189" i="2"/>
  <c r="D189" i="2"/>
  <c r="P189" i="2" l="1"/>
  <c r="O189" i="2"/>
  <c r="A760" i="10"/>
  <c r="AA759" i="10"/>
  <c r="T759" i="10"/>
  <c r="O213" i="10"/>
  <c r="K213" i="10"/>
  <c r="AB212" i="10"/>
  <c r="F213" i="10"/>
  <c r="X210" i="8"/>
  <c r="E189" i="2"/>
  <c r="AA758" i="10"/>
  <c r="J189" i="2"/>
  <c r="J213" i="10"/>
  <c r="I211" i="8"/>
  <c r="J211" i="8"/>
  <c r="K189" i="2"/>
  <c r="AA188" i="2"/>
  <c r="F189" i="2"/>
  <c r="E213" i="10"/>
  <c r="P213" i="10" s="1"/>
  <c r="E211" i="8"/>
  <c r="Q213" i="10" l="1"/>
  <c r="R213" i="10"/>
  <c r="S213" i="10"/>
  <c r="M213" i="10"/>
  <c r="N213" i="10" s="1"/>
  <c r="N211" i="8"/>
  <c r="P211" i="8"/>
  <c r="O211" i="8"/>
  <c r="L211" i="8"/>
  <c r="M211" i="8" s="1"/>
  <c r="L189" i="2"/>
  <c r="M189" i="2"/>
  <c r="N189" i="2" s="1"/>
  <c r="A761" i="10"/>
  <c r="AA760" i="10" s="1"/>
  <c r="T760" i="10"/>
  <c r="V213" i="10" l="1"/>
  <c r="W213" i="10"/>
  <c r="Z213" i="10" s="1"/>
  <c r="U213" i="10"/>
  <c r="V211" i="8"/>
  <c r="R211" i="8"/>
  <c r="S211" i="8"/>
  <c r="T211" i="8"/>
  <c r="W211" i="8" s="1"/>
  <c r="W189" i="2"/>
  <c r="V189" i="2"/>
  <c r="U189" i="2"/>
  <c r="Y213" i="10"/>
  <c r="A762" i="10"/>
  <c r="AA761" i="10"/>
  <c r="T761" i="10"/>
  <c r="R189" i="2"/>
  <c r="Q189" i="2"/>
  <c r="S189" i="2"/>
  <c r="U211" i="8"/>
  <c r="X213" i="10"/>
  <c r="Z189" i="2" l="1"/>
  <c r="Y189" i="2"/>
  <c r="H212" i="8"/>
  <c r="D212" i="8"/>
  <c r="D214" i="10"/>
  <c r="I214" i="10"/>
  <c r="F212" i="8"/>
  <c r="B212" i="8"/>
  <c r="G212" i="8"/>
  <c r="C212" i="8"/>
  <c r="X189" i="2"/>
  <c r="A763" i="10"/>
  <c r="AA762" i="10" s="1"/>
  <c r="T762" i="10"/>
  <c r="I190" i="2"/>
  <c r="D190" i="2"/>
  <c r="G214" i="10"/>
  <c r="B214" i="10"/>
  <c r="C190" i="2"/>
  <c r="H190" i="2"/>
  <c r="C214" i="10"/>
  <c r="H214" i="10"/>
  <c r="P190" i="2" l="1"/>
  <c r="O190" i="2"/>
  <c r="E214" i="10"/>
  <c r="P214" i="10" s="1"/>
  <c r="X211" i="8"/>
  <c r="F214" i="10"/>
  <c r="J214" i="10"/>
  <c r="K214" i="10"/>
  <c r="O214" i="10"/>
  <c r="AB213" i="10"/>
  <c r="AA189" i="2"/>
  <c r="A764" i="10"/>
  <c r="AA763" i="10" s="1"/>
  <c r="T763" i="10"/>
  <c r="E212" i="8"/>
  <c r="B190" i="2"/>
  <c r="F190" i="2" s="1"/>
  <c r="G190" i="2"/>
  <c r="I212" i="8"/>
  <c r="J212" i="8"/>
  <c r="N212" i="8" l="1"/>
  <c r="P212" i="8"/>
  <c r="O212" i="8"/>
  <c r="L212" i="8"/>
  <c r="M212" i="8" s="1"/>
  <c r="J190" i="2"/>
  <c r="E190" i="2"/>
  <c r="A765" i="10"/>
  <c r="AA764" i="10"/>
  <c r="T764" i="10"/>
  <c r="K190" i="2"/>
  <c r="S214" i="10"/>
  <c r="Q214" i="10"/>
  <c r="R214" i="10"/>
  <c r="M214" i="10"/>
  <c r="N214" i="10" s="1"/>
  <c r="U214" i="10" l="1"/>
  <c r="V214" i="10"/>
  <c r="Y214" i="10" s="1"/>
  <c r="W214" i="10"/>
  <c r="S212" i="8"/>
  <c r="V212" i="8" s="1"/>
  <c r="R212" i="8"/>
  <c r="T212" i="8"/>
  <c r="W212" i="8" s="1"/>
  <c r="X214" i="10"/>
  <c r="L190" i="2"/>
  <c r="M190" i="2"/>
  <c r="N190" i="2" s="1"/>
  <c r="Z214" i="10"/>
  <c r="A766" i="10"/>
  <c r="AA765" i="10" s="1"/>
  <c r="T765" i="10"/>
  <c r="U212" i="8"/>
  <c r="C213" i="8" l="1"/>
  <c r="G213" i="8"/>
  <c r="D213" i="8"/>
  <c r="H213" i="8"/>
  <c r="C215" i="10"/>
  <c r="H215" i="10"/>
  <c r="S190" i="2"/>
  <c r="R190" i="2"/>
  <c r="Q190" i="2"/>
  <c r="V190" i="2"/>
  <c r="U190" i="2"/>
  <c r="W190" i="2"/>
  <c r="A767" i="10"/>
  <c r="T766" i="10"/>
  <c r="B213" i="8"/>
  <c r="F213" i="8"/>
  <c r="I215" i="10"/>
  <c r="D215" i="10"/>
  <c r="B215" i="10"/>
  <c r="G215" i="10"/>
  <c r="E215" i="10" l="1"/>
  <c r="P215" i="10" s="1"/>
  <c r="E213" i="8"/>
  <c r="Y190" i="2"/>
  <c r="Z190" i="2"/>
  <c r="O215" i="10"/>
  <c r="K215" i="10"/>
  <c r="AB214" i="10"/>
  <c r="A768" i="10"/>
  <c r="T767" i="10"/>
  <c r="J215" i="10"/>
  <c r="I213" i="8"/>
  <c r="J213" i="8"/>
  <c r="AA766" i="10"/>
  <c r="X190" i="2"/>
  <c r="F215" i="10"/>
  <c r="X212" i="8"/>
  <c r="A769" i="10" l="1"/>
  <c r="T768" i="10"/>
  <c r="AA767" i="10"/>
  <c r="N213" i="8"/>
  <c r="O213" i="8"/>
  <c r="P213" i="8"/>
  <c r="L213" i="8"/>
  <c r="M213" i="8" s="1"/>
  <c r="R215" i="10"/>
  <c r="Q215" i="10"/>
  <c r="S215" i="10"/>
  <c r="M215" i="10"/>
  <c r="N215" i="10" s="1"/>
  <c r="D191" i="2"/>
  <c r="I191" i="2"/>
  <c r="G191" i="2"/>
  <c r="B191" i="2"/>
  <c r="H191" i="2"/>
  <c r="C191" i="2"/>
  <c r="P191" i="2" l="1"/>
  <c r="O191" i="2"/>
  <c r="E191" i="2"/>
  <c r="V215" i="10"/>
  <c r="U215" i="10"/>
  <c r="W215" i="10"/>
  <c r="T213" i="8"/>
  <c r="S213" i="8"/>
  <c r="V213" i="8" s="1"/>
  <c r="R213" i="8"/>
  <c r="J191" i="2"/>
  <c r="W213" i="8"/>
  <c r="F191" i="2"/>
  <c r="X215" i="10"/>
  <c r="A770" i="10"/>
  <c r="AA769" i="10" s="1"/>
  <c r="T769" i="10"/>
  <c r="Z215" i="10"/>
  <c r="K191" i="2"/>
  <c r="AA190" i="2"/>
  <c r="Y215" i="10"/>
  <c r="U213" i="8"/>
  <c r="AA768" i="10"/>
  <c r="C214" i="8" l="1"/>
  <c r="G214" i="8"/>
  <c r="B214" i="8"/>
  <c r="F214" i="8"/>
  <c r="L191" i="2"/>
  <c r="M191" i="2"/>
  <c r="N191" i="2" s="1"/>
  <c r="D216" i="10"/>
  <c r="I216" i="10"/>
  <c r="C216" i="10"/>
  <c r="H216" i="10"/>
  <c r="B216" i="10"/>
  <c r="G216" i="10"/>
  <c r="H214" i="8"/>
  <c r="D214" i="8"/>
  <c r="A771" i="10"/>
  <c r="AA770" i="10" s="1"/>
  <c r="T770" i="10"/>
  <c r="V191" i="2" l="1"/>
  <c r="W191" i="2"/>
  <c r="U191" i="2"/>
  <c r="J216" i="10"/>
  <c r="J214" i="8"/>
  <c r="I214" i="8"/>
  <c r="A772" i="10"/>
  <c r="T771" i="10"/>
  <c r="E216" i="10"/>
  <c r="P216" i="10" s="1"/>
  <c r="O216" i="10"/>
  <c r="K216" i="10"/>
  <c r="AB215" i="10"/>
  <c r="E214" i="8"/>
  <c r="F216" i="10"/>
  <c r="Q191" i="2"/>
  <c r="S191" i="2"/>
  <c r="R191" i="2"/>
  <c r="Y191" i="2" s="1"/>
  <c r="X213" i="8"/>
  <c r="X191" i="2" l="1"/>
  <c r="Z191" i="2"/>
  <c r="A773" i="10"/>
  <c r="T772" i="10"/>
  <c r="AA771" i="10"/>
  <c r="P214" i="8"/>
  <c r="N214" i="8"/>
  <c r="O214" i="8"/>
  <c r="L214" i="8"/>
  <c r="M214" i="8" s="1"/>
  <c r="G192" i="2"/>
  <c r="B192" i="2"/>
  <c r="C192" i="2"/>
  <c r="H192" i="2"/>
  <c r="Q216" i="10"/>
  <c r="S216" i="10"/>
  <c r="R216" i="10"/>
  <c r="M216" i="10"/>
  <c r="N216" i="10" s="1"/>
  <c r="D192" i="2"/>
  <c r="I192" i="2"/>
  <c r="P192" i="2" l="1"/>
  <c r="O192" i="2"/>
  <c r="F192" i="2"/>
  <c r="R214" i="8"/>
  <c r="T214" i="8"/>
  <c r="W214" i="8" s="1"/>
  <c r="S214" i="8"/>
  <c r="V214" i="8" s="1"/>
  <c r="Z216" i="10"/>
  <c r="E192" i="2"/>
  <c r="U214" i="8"/>
  <c r="A774" i="10"/>
  <c r="T773" i="10"/>
  <c r="W216" i="10"/>
  <c r="V216" i="10"/>
  <c r="Y216" i="10" s="1"/>
  <c r="U216" i="10"/>
  <c r="X216" i="10" s="1"/>
  <c r="K192" i="2"/>
  <c r="AA191" i="2"/>
  <c r="J192" i="2"/>
  <c r="AA772" i="10"/>
  <c r="G217" i="10" l="1"/>
  <c r="B217" i="10"/>
  <c r="G215" i="8"/>
  <c r="C215" i="8"/>
  <c r="H217" i="10"/>
  <c r="C217" i="10"/>
  <c r="H215" i="8"/>
  <c r="D215" i="8"/>
  <c r="A775" i="10"/>
  <c r="AA774" i="10" s="1"/>
  <c r="T774" i="10"/>
  <c r="I217" i="10"/>
  <c r="D217" i="10"/>
  <c r="L192" i="2"/>
  <c r="M192" i="2"/>
  <c r="N192" i="2" s="1"/>
  <c r="AA773" i="10"/>
  <c r="B215" i="8"/>
  <c r="F215" i="8"/>
  <c r="X214" i="8" l="1"/>
  <c r="V192" i="2"/>
  <c r="U192" i="2"/>
  <c r="W192" i="2"/>
  <c r="I215" i="8"/>
  <c r="J215" i="8"/>
  <c r="R192" i="2"/>
  <c r="S192" i="2"/>
  <c r="Q192" i="2"/>
  <c r="F217" i="10"/>
  <c r="E217" i="10"/>
  <c r="P217" i="10" s="1"/>
  <c r="E215" i="8"/>
  <c r="K217" i="10"/>
  <c r="O217" i="10"/>
  <c r="AB216" i="10"/>
  <c r="A776" i="10"/>
  <c r="T775" i="10"/>
  <c r="J217" i="10"/>
  <c r="Z192" i="2" l="1"/>
  <c r="Y192" i="2"/>
  <c r="X192" i="2"/>
  <c r="A777" i="10"/>
  <c r="AA776" i="10"/>
  <c r="T776" i="10"/>
  <c r="G193" i="2"/>
  <c r="B193" i="2"/>
  <c r="R217" i="10"/>
  <c r="Q217" i="10"/>
  <c r="S217" i="10"/>
  <c r="M217" i="10"/>
  <c r="N217" i="10" s="1"/>
  <c r="I193" i="2"/>
  <c r="D193" i="2"/>
  <c r="H193" i="2"/>
  <c r="C193" i="2"/>
  <c r="AA775" i="10"/>
  <c r="O215" i="8"/>
  <c r="L215" i="8"/>
  <c r="M215" i="8" s="1"/>
  <c r="N215" i="8"/>
  <c r="P215" i="8"/>
  <c r="O193" i="2" l="1"/>
  <c r="P193" i="2"/>
  <c r="T215" i="8"/>
  <c r="S215" i="8"/>
  <c r="V215" i="8" s="1"/>
  <c r="R215" i="8"/>
  <c r="J193" i="2"/>
  <c r="W215" i="8"/>
  <c r="K193" i="2"/>
  <c r="AA192" i="2"/>
  <c r="X217" i="10"/>
  <c r="U215" i="8"/>
  <c r="F193" i="2"/>
  <c r="U217" i="10"/>
  <c r="V217" i="10"/>
  <c r="Y217" i="10" s="1"/>
  <c r="W217" i="10"/>
  <c r="Z217" i="10" s="1"/>
  <c r="E193" i="2"/>
  <c r="A778" i="10"/>
  <c r="AA777" i="10" s="1"/>
  <c r="T777" i="10"/>
  <c r="G216" i="8" l="1"/>
  <c r="C216" i="8"/>
  <c r="I218" i="10"/>
  <c r="D218" i="10"/>
  <c r="C218" i="10"/>
  <c r="H218" i="10"/>
  <c r="H216" i="8"/>
  <c r="D216" i="8"/>
  <c r="A779" i="10"/>
  <c r="T778" i="10"/>
  <c r="B218" i="10"/>
  <c r="G218" i="10"/>
  <c r="B216" i="8"/>
  <c r="F216" i="8"/>
  <c r="L193" i="2"/>
  <c r="M193" i="2"/>
  <c r="N193" i="2" s="1"/>
  <c r="E218" i="10" l="1"/>
  <c r="P218" i="10" s="1"/>
  <c r="E216" i="8"/>
  <c r="A780" i="10"/>
  <c r="T779" i="10"/>
  <c r="X215" i="8"/>
  <c r="R193" i="2"/>
  <c r="Q193" i="2"/>
  <c r="S193" i="2"/>
  <c r="K218" i="10"/>
  <c r="O218" i="10"/>
  <c r="AB217" i="10"/>
  <c r="I216" i="8"/>
  <c r="J216" i="8"/>
  <c r="W193" i="2"/>
  <c r="U193" i="2"/>
  <c r="V193" i="2"/>
  <c r="J218" i="10"/>
  <c r="AA778" i="10"/>
  <c r="F218" i="10"/>
  <c r="X193" i="2" l="1"/>
  <c r="N216" i="8"/>
  <c r="O216" i="8"/>
  <c r="L216" i="8"/>
  <c r="M216" i="8" s="1"/>
  <c r="P216" i="8"/>
  <c r="Y193" i="2"/>
  <c r="G194" i="2"/>
  <c r="B194" i="2"/>
  <c r="AA780" i="10"/>
  <c r="A781" i="10"/>
  <c r="T780" i="10"/>
  <c r="Q218" i="10"/>
  <c r="R218" i="10"/>
  <c r="S218" i="10"/>
  <c r="M218" i="10"/>
  <c r="N218" i="10" s="1"/>
  <c r="Z193" i="2"/>
  <c r="AA779" i="10"/>
  <c r="D194" i="2" l="1"/>
  <c r="I194" i="2"/>
  <c r="Y218" i="10"/>
  <c r="V218" i="10"/>
  <c r="U218" i="10"/>
  <c r="X218" i="10" s="1"/>
  <c r="W218" i="10"/>
  <c r="T216" i="8"/>
  <c r="W216" i="8" s="1"/>
  <c r="S216" i="8"/>
  <c r="V216" i="8" s="1"/>
  <c r="R216" i="8"/>
  <c r="Z218" i="10"/>
  <c r="A782" i="10"/>
  <c r="AA781" i="10"/>
  <c r="T781" i="10"/>
  <c r="H194" i="2"/>
  <c r="J194" i="2" s="1"/>
  <c r="C194" i="2"/>
  <c r="U216" i="8"/>
  <c r="P194" i="2" l="1"/>
  <c r="O194" i="2"/>
  <c r="C217" i="8"/>
  <c r="G217" i="8"/>
  <c r="D217" i="8"/>
  <c r="H217" i="8"/>
  <c r="B219" i="10"/>
  <c r="G219" i="10"/>
  <c r="F217" i="8"/>
  <c r="B217" i="8"/>
  <c r="C219" i="10"/>
  <c r="H219" i="10"/>
  <c r="F194" i="2"/>
  <c r="A783" i="10"/>
  <c r="AA782" i="10"/>
  <c r="T782" i="10"/>
  <c r="E194" i="2"/>
  <c r="D219" i="10"/>
  <c r="I219" i="10"/>
  <c r="K194" i="2"/>
  <c r="AA193" i="2"/>
  <c r="E217" i="8" l="1"/>
  <c r="K219" i="10"/>
  <c r="O219" i="10"/>
  <c r="AB218" i="10"/>
  <c r="I217" i="8"/>
  <c r="J217" i="8"/>
  <c r="L194" i="2"/>
  <c r="M194" i="2"/>
  <c r="N194" i="2" s="1"/>
  <c r="J219" i="10"/>
  <c r="AA783" i="10"/>
  <c r="A784" i="10"/>
  <c r="T783" i="10"/>
  <c r="F219" i="10"/>
  <c r="E219" i="10"/>
  <c r="P219" i="10" s="1"/>
  <c r="X216" i="8"/>
  <c r="N217" i="8" l="1"/>
  <c r="P217" i="8"/>
  <c r="L217" i="8"/>
  <c r="M217" i="8" s="1"/>
  <c r="O217" i="8"/>
  <c r="U194" i="2"/>
  <c r="W194" i="2"/>
  <c r="V194" i="2"/>
  <c r="R194" i="2"/>
  <c r="S194" i="2"/>
  <c r="Q194" i="2"/>
  <c r="A785" i="10"/>
  <c r="AA784" i="10" s="1"/>
  <c r="T784" i="10"/>
  <c r="Q219" i="10"/>
  <c r="R219" i="10"/>
  <c r="S219" i="10"/>
  <c r="M219" i="10"/>
  <c r="N219" i="10" s="1"/>
  <c r="Z194" i="2" l="1"/>
  <c r="I195" i="2" s="1"/>
  <c r="W219" i="10"/>
  <c r="Z219" i="10" s="1"/>
  <c r="V219" i="10"/>
  <c r="U219" i="10"/>
  <c r="X219" i="10" s="1"/>
  <c r="Y194" i="2"/>
  <c r="Y219" i="10"/>
  <c r="A786" i="10"/>
  <c r="AA785" i="10"/>
  <c r="T785" i="10"/>
  <c r="T217" i="8"/>
  <c r="W217" i="8" s="1"/>
  <c r="R217" i="8"/>
  <c r="S217" i="8"/>
  <c r="V217" i="8" s="1"/>
  <c r="X194" i="2"/>
  <c r="U217" i="8"/>
  <c r="D195" i="2" l="1"/>
  <c r="O195" i="2"/>
  <c r="P195" i="2"/>
  <c r="G220" i="10"/>
  <c r="B220" i="10"/>
  <c r="G218" i="8"/>
  <c r="C218" i="8"/>
  <c r="D218" i="8"/>
  <c r="H218" i="8"/>
  <c r="I220" i="10"/>
  <c r="D220" i="10"/>
  <c r="F218" i="8"/>
  <c r="B218" i="8"/>
  <c r="A787" i="10"/>
  <c r="T786" i="10"/>
  <c r="B195" i="2"/>
  <c r="G195" i="2"/>
  <c r="H220" i="10"/>
  <c r="C220" i="10"/>
  <c r="AA194" i="2"/>
  <c r="H195" i="2"/>
  <c r="C195" i="2"/>
  <c r="K195" i="2" l="1"/>
  <c r="M195" i="2" s="1"/>
  <c r="N195" i="2" s="1"/>
  <c r="L195" i="2"/>
  <c r="X217" i="8"/>
  <c r="E195" i="2"/>
  <c r="J195" i="2"/>
  <c r="AA787" i="10"/>
  <c r="A788" i="10"/>
  <c r="T787" i="10"/>
  <c r="F220" i="10"/>
  <c r="E218" i="8"/>
  <c r="E220" i="10"/>
  <c r="P220" i="10" s="1"/>
  <c r="O220" i="10"/>
  <c r="K220" i="10"/>
  <c r="AB219" i="10"/>
  <c r="F195" i="2"/>
  <c r="AA786" i="10"/>
  <c r="I218" i="8"/>
  <c r="J218" i="8"/>
  <c r="J220" i="10"/>
  <c r="P218" i="8" l="1"/>
  <c r="N218" i="8"/>
  <c r="L218" i="8"/>
  <c r="M218" i="8" s="1"/>
  <c r="O218" i="8"/>
  <c r="V195" i="2"/>
  <c r="U195" i="2"/>
  <c r="W195" i="2"/>
  <c r="S220" i="10"/>
  <c r="Q220" i="10"/>
  <c r="R220" i="10"/>
  <c r="M220" i="10"/>
  <c r="N220" i="10" s="1"/>
  <c r="A789" i="10"/>
  <c r="AA788" i="10"/>
  <c r="T788" i="10"/>
  <c r="Q195" i="2"/>
  <c r="X195" i="2" s="1"/>
  <c r="S195" i="2"/>
  <c r="R195" i="2"/>
  <c r="Y195" i="2" l="1"/>
  <c r="B196" i="2"/>
  <c r="G196" i="2"/>
  <c r="C196" i="2"/>
  <c r="H196" i="2"/>
  <c r="Z195" i="2"/>
  <c r="A790" i="10"/>
  <c r="AA789" i="10" s="1"/>
  <c r="T789" i="10"/>
  <c r="U220" i="10"/>
  <c r="W220" i="10"/>
  <c r="Z220" i="10" s="1"/>
  <c r="V220" i="10"/>
  <c r="S218" i="8"/>
  <c r="V218" i="8" s="1"/>
  <c r="R218" i="8"/>
  <c r="U218" i="8" s="1"/>
  <c r="T218" i="8"/>
  <c r="W218" i="8" s="1"/>
  <c r="Y220" i="10"/>
  <c r="X220" i="10"/>
  <c r="G219" i="8" l="1"/>
  <c r="C219" i="8"/>
  <c r="F219" i="8"/>
  <c r="B219" i="8"/>
  <c r="H219" i="8"/>
  <c r="D219" i="8"/>
  <c r="D221" i="10"/>
  <c r="I221" i="10"/>
  <c r="F196" i="2"/>
  <c r="G221" i="10"/>
  <c r="B221" i="10"/>
  <c r="A791" i="10"/>
  <c r="AA790" i="10" s="1"/>
  <c r="T790" i="10"/>
  <c r="H221" i="10"/>
  <c r="C221" i="10"/>
  <c r="D196" i="2"/>
  <c r="I196" i="2"/>
  <c r="E196" i="2"/>
  <c r="P196" i="2" l="1"/>
  <c r="O196" i="2"/>
  <c r="F221" i="10"/>
  <c r="J221" i="10"/>
  <c r="E219" i="8"/>
  <c r="O221" i="10"/>
  <c r="K221" i="10"/>
  <c r="AB220" i="10"/>
  <c r="J219" i="8"/>
  <c r="I219" i="8"/>
  <c r="A792" i="10"/>
  <c r="AA791" i="10"/>
  <c r="T791" i="10"/>
  <c r="X218" i="8"/>
  <c r="K196" i="2"/>
  <c r="AA195" i="2"/>
  <c r="J196" i="2"/>
  <c r="E221" i="10"/>
  <c r="P221" i="10" s="1"/>
  <c r="R221" i="10" l="1"/>
  <c r="S221" i="10"/>
  <c r="Q221" i="10"/>
  <c r="M221" i="10"/>
  <c r="N221" i="10" s="1"/>
  <c r="A793" i="10"/>
  <c r="T792" i="10"/>
  <c r="P219" i="8"/>
  <c r="N219" i="8"/>
  <c r="L219" i="8"/>
  <c r="M219" i="8" s="1"/>
  <c r="O219" i="8"/>
  <c r="L196" i="2"/>
  <c r="M196" i="2"/>
  <c r="N196" i="2" s="1"/>
  <c r="R196" i="2" l="1"/>
  <c r="S196" i="2"/>
  <c r="Q196" i="2"/>
  <c r="U221" i="10"/>
  <c r="X221" i="10" s="1"/>
  <c r="W221" i="10"/>
  <c r="V221" i="10"/>
  <c r="R219" i="8"/>
  <c r="T219" i="8"/>
  <c r="W219" i="8" s="1"/>
  <c r="S219" i="8"/>
  <c r="V219" i="8" s="1"/>
  <c r="AA793" i="10"/>
  <c r="A794" i="10"/>
  <c r="T793" i="10"/>
  <c r="Z221" i="10"/>
  <c r="V196" i="2"/>
  <c r="W196" i="2"/>
  <c r="U196" i="2"/>
  <c r="U219" i="8"/>
  <c r="AA792" i="10"/>
  <c r="Y221" i="10"/>
  <c r="Y196" i="2" l="1"/>
  <c r="G222" i="10"/>
  <c r="B222" i="10"/>
  <c r="D220" i="8"/>
  <c r="H220" i="8"/>
  <c r="G220" i="8"/>
  <c r="C220" i="8"/>
  <c r="I222" i="10"/>
  <c r="D222" i="10"/>
  <c r="H197" i="2"/>
  <c r="C197" i="2"/>
  <c r="C222" i="10"/>
  <c r="H222" i="10"/>
  <c r="A795" i="10"/>
  <c r="T794" i="10"/>
  <c r="X196" i="2"/>
  <c r="B220" i="8"/>
  <c r="F220" i="8"/>
  <c r="Z196" i="2"/>
  <c r="F222" i="10" l="1"/>
  <c r="O222" i="10"/>
  <c r="K222" i="10"/>
  <c r="AB221" i="10"/>
  <c r="I220" i="8"/>
  <c r="J220" i="8"/>
  <c r="A796" i="10"/>
  <c r="T795" i="10"/>
  <c r="X219" i="8"/>
  <c r="E222" i="10"/>
  <c r="P222" i="10" s="1"/>
  <c r="G197" i="2"/>
  <c r="B197" i="2"/>
  <c r="I197" i="2"/>
  <c r="D197" i="2"/>
  <c r="E220" i="8"/>
  <c r="AA794" i="10"/>
  <c r="J222" i="10"/>
  <c r="P197" i="2" l="1"/>
  <c r="O197" i="2"/>
  <c r="A797" i="10"/>
  <c r="AA796" i="10" s="1"/>
  <c r="T796" i="10"/>
  <c r="K197" i="2"/>
  <c r="AA196" i="2"/>
  <c r="J197" i="2"/>
  <c r="AA795" i="10"/>
  <c r="Q222" i="10"/>
  <c r="S222" i="10"/>
  <c r="R222" i="10"/>
  <c r="M222" i="10"/>
  <c r="N222" i="10" s="1"/>
  <c r="E197" i="2"/>
  <c r="F197" i="2"/>
  <c r="O220" i="8"/>
  <c r="N220" i="8"/>
  <c r="L220" i="8"/>
  <c r="M220" i="8" s="1"/>
  <c r="P220" i="8"/>
  <c r="W222" i="10" l="1"/>
  <c r="V222" i="10"/>
  <c r="U222" i="10"/>
  <c r="Y222" i="10"/>
  <c r="S220" i="8"/>
  <c r="R220" i="8"/>
  <c r="U220" i="8" s="1"/>
  <c r="T220" i="8"/>
  <c r="W220" i="8" s="1"/>
  <c r="Z222" i="10"/>
  <c r="A798" i="10"/>
  <c r="AA797" i="10"/>
  <c r="T797" i="10"/>
  <c r="V220" i="8"/>
  <c r="X222" i="10"/>
  <c r="L197" i="2"/>
  <c r="M197" i="2"/>
  <c r="N197" i="2" s="1"/>
  <c r="D221" i="8" l="1"/>
  <c r="H221" i="8"/>
  <c r="B221" i="8"/>
  <c r="F221" i="8"/>
  <c r="R197" i="2"/>
  <c r="S197" i="2"/>
  <c r="Q197" i="2"/>
  <c r="AA798" i="10"/>
  <c r="A799" i="10"/>
  <c r="T798" i="10"/>
  <c r="G223" i="10"/>
  <c r="B223" i="10"/>
  <c r="V197" i="2"/>
  <c r="W197" i="2"/>
  <c r="U197" i="2"/>
  <c r="G221" i="8"/>
  <c r="C221" i="8"/>
  <c r="D223" i="10"/>
  <c r="I223" i="10"/>
  <c r="H223" i="10"/>
  <c r="C223" i="10"/>
  <c r="E223" i="10" l="1"/>
  <c r="P223" i="10" s="1"/>
  <c r="J221" i="8"/>
  <c r="I221" i="8"/>
  <c r="K223" i="10"/>
  <c r="O223" i="10"/>
  <c r="AB222" i="10"/>
  <c r="J223" i="10"/>
  <c r="X197" i="2"/>
  <c r="E221" i="8"/>
  <c r="Z197" i="2"/>
  <c r="F223" i="10"/>
  <c r="X220" i="8"/>
  <c r="A800" i="10"/>
  <c r="AA799" i="10"/>
  <c r="T799" i="10"/>
  <c r="Y197" i="2"/>
  <c r="Q223" i="10" l="1"/>
  <c r="R223" i="10"/>
  <c r="S223" i="10"/>
  <c r="M223" i="10"/>
  <c r="N223" i="10" s="1"/>
  <c r="B198" i="2"/>
  <c r="G198" i="2"/>
  <c r="I198" i="2"/>
  <c r="D198" i="2"/>
  <c r="N221" i="8"/>
  <c r="P221" i="8"/>
  <c r="O221" i="8"/>
  <c r="L221" i="8"/>
  <c r="M221" i="8" s="1"/>
  <c r="AA800" i="10"/>
  <c r="A801" i="10"/>
  <c r="T800" i="10"/>
  <c r="H198" i="2"/>
  <c r="C198" i="2"/>
  <c r="P198" i="2" l="1"/>
  <c r="O198" i="2"/>
  <c r="K198" i="2"/>
  <c r="AA197" i="2"/>
  <c r="S221" i="8"/>
  <c r="T221" i="8"/>
  <c r="R221" i="8"/>
  <c r="W223" i="10"/>
  <c r="Z223" i="10" s="1"/>
  <c r="U223" i="10"/>
  <c r="V223" i="10"/>
  <c r="V221" i="8"/>
  <c r="A802" i="10"/>
  <c r="T801" i="10"/>
  <c r="W221" i="8"/>
  <c r="J198" i="2"/>
  <c r="Y223" i="10"/>
  <c r="F198" i="2"/>
  <c r="U221" i="8"/>
  <c r="E198" i="2"/>
  <c r="X223" i="10"/>
  <c r="D224" i="10" l="1"/>
  <c r="I224" i="10"/>
  <c r="D222" i="8"/>
  <c r="H222" i="8"/>
  <c r="C222" i="8"/>
  <c r="G222" i="8"/>
  <c r="B224" i="10"/>
  <c r="G224" i="10"/>
  <c r="A803" i="10"/>
  <c r="AA802" i="10"/>
  <c r="T802" i="10"/>
  <c r="L198" i="2"/>
  <c r="M198" i="2"/>
  <c r="N198" i="2" s="1"/>
  <c r="H224" i="10"/>
  <c r="C224" i="10"/>
  <c r="F222" i="8"/>
  <c r="B222" i="8"/>
  <c r="AA801" i="10"/>
  <c r="J222" i="8" l="1"/>
  <c r="I222" i="8"/>
  <c r="S198" i="2"/>
  <c r="Q198" i="2"/>
  <c r="R198" i="2"/>
  <c r="J224" i="10"/>
  <c r="F224" i="10"/>
  <c r="E224" i="10"/>
  <c r="P224" i="10" s="1"/>
  <c r="E222" i="8"/>
  <c r="W198" i="2"/>
  <c r="U198" i="2"/>
  <c r="V198" i="2"/>
  <c r="A804" i="10"/>
  <c r="AA803" i="10"/>
  <c r="T803" i="10"/>
  <c r="X221" i="8"/>
  <c r="O224" i="10"/>
  <c r="K224" i="10"/>
  <c r="AB223" i="10"/>
  <c r="Z198" i="2" l="1"/>
  <c r="R224" i="10"/>
  <c r="S224" i="10"/>
  <c r="Q224" i="10"/>
  <c r="M224" i="10"/>
  <c r="N224" i="10" s="1"/>
  <c r="AA804" i="10"/>
  <c r="A805" i="10"/>
  <c r="T804" i="10"/>
  <c r="Y198" i="2"/>
  <c r="P222" i="8"/>
  <c r="N222" i="8"/>
  <c r="L222" i="8"/>
  <c r="M222" i="8" s="1"/>
  <c r="O222" i="8"/>
  <c r="X198" i="2"/>
  <c r="R222" i="8" l="1"/>
  <c r="S222" i="8"/>
  <c r="T222" i="8"/>
  <c r="W222" i="8" s="1"/>
  <c r="U222" i="8"/>
  <c r="A806" i="10"/>
  <c r="AA805" i="10" s="1"/>
  <c r="T805" i="10"/>
  <c r="Z224" i="10"/>
  <c r="G199" i="2"/>
  <c r="B199" i="2"/>
  <c r="V222" i="8"/>
  <c r="H199" i="2"/>
  <c r="C199" i="2"/>
  <c r="W224" i="10"/>
  <c r="U224" i="10"/>
  <c r="X224" i="10" s="1"/>
  <c r="V224" i="10"/>
  <c r="Y224" i="10" s="1"/>
  <c r="D199" i="2"/>
  <c r="I199" i="2"/>
  <c r="P199" i="2" l="1"/>
  <c r="O199" i="2"/>
  <c r="C225" i="10"/>
  <c r="H225" i="10"/>
  <c r="H223" i="8"/>
  <c r="D223" i="8"/>
  <c r="B225" i="10"/>
  <c r="G225" i="10"/>
  <c r="C223" i="8"/>
  <c r="G223" i="8"/>
  <c r="F223" i="8"/>
  <c r="B223" i="8"/>
  <c r="K199" i="2"/>
  <c r="AA198" i="2"/>
  <c r="F199" i="2"/>
  <c r="E199" i="2"/>
  <c r="J199" i="2"/>
  <c r="A807" i="10"/>
  <c r="AA806" i="10" s="1"/>
  <c r="T806" i="10"/>
  <c r="I225" i="10"/>
  <c r="D225" i="10"/>
  <c r="L199" i="2" l="1"/>
  <c r="M199" i="2"/>
  <c r="N199" i="2" s="1"/>
  <c r="A808" i="10"/>
  <c r="T807" i="10"/>
  <c r="X222" i="8"/>
  <c r="E223" i="8"/>
  <c r="J225" i="10"/>
  <c r="O225" i="10"/>
  <c r="K225" i="10"/>
  <c r="AB224" i="10"/>
  <c r="J223" i="8"/>
  <c r="I223" i="8"/>
  <c r="E225" i="10"/>
  <c r="P225" i="10" s="1"/>
  <c r="F225" i="10"/>
  <c r="R225" i="10" l="1"/>
  <c r="S225" i="10"/>
  <c r="Q225" i="10"/>
  <c r="M225" i="10"/>
  <c r="N225" i="10" s="1"/>
  <c r="A809" i="10"/>
  <c r="AA808" i="10" s="1"/>
  <c r="T808" i="10"/>
  <c r="U199" i="2"/>
  <c r="V199" i="2"/>
  <c r="W199" i="2"/>
  <c r="N223" i="8"/>
  <c r="O223" i="8"/>
  <c r="L223" i="8"/>
  <c r="M223" i="8" s="1"/>
  <c r="P223" i="8"/>
  <c r="AA807" i="10"/>
  <c r="R199" i="2"/>
  <c r="Q199" i="2"/>
  <c r="S199" i="2"/>
  <c r="Y199" i="2" l="1"/>
  <c r="X199" i="2"/>
  <c r="Z199" i="2"/>
  <c r="D200" i="2" s="1"/>
  <c r="C200" i="2"/>
  <c r="H200" i="2"/>
  <c r="V225" i="10"/>
  <c r="W225" i="10"/>
  <c r="U225" i="10"/>
  <c r="X225" i="10" s="1"/>
  <c r="Z225" i="10"/>
  <c r="G200" i="2"/>
  <c r="B200" i="2"/>
  <c r="R223" i="8"/>
  <c r="U223" i="8" s="1"/>
  <c r="T223" i="8"/>
  <c r="W223" i="8" s="1"/>
  <c r="S223" i="8"/>
  <c r="V223" i="8" s="1"/>
  <c r="A810" i="10"/>
  <c r="AA809" i="10" s="1"/>
  <c r="T809" i="10"/>
  <c r="Y225" i="10"/>
  <c r="I200" i="2" l="1"/>
  <c r="P200" i="2"/>
  <c r="O200" i="2"/>
  <c r="H224" i="8"/>
  <c r="D224" i="8"/>
  <c r="B224" i="8"/>
  <c r="F224" i="8"/>
  <c r="C224" i="8"/>
  <c r="G224" i="8"/>
  <c r="B226" i="10"/>
  <c r="G226" i="10"/>
  <c r="D226" i="10"/>
  <c r="I226" i="10"/>
  <c r="E200" i="2"/>
  <c r="A811" i="10"/>
  <c r="T810" i="10"/>
  <c r="H226" i="10"/>
  <c r="C226" i="10"/>
  <c r="J200" i="2"/>
  <c r="K200" i="2"/>
  <c r="AA199" i="2"/>
  <c r="F200" i="2"/>
  <c r="A812" i="10" l="1"/>
  <c r="AA811" i="10" s="1"/>
  <c r="T811" i="10"/>
  <c r="J226" i="10"/>
  <c r="I224" i="8"/>
  <c r="J224" i="8"/>
  <c r="L200" i="2"/>
  <c r="M200" i="2"/>
  <c r="N200" i="2" s="1"/>
  <c r="F226" i="10"/>
  <c r="AA810" i="10"/>
  <c r="E226" i="10"/>
  <c r="P226" i="10" s="1"/>
  <c r="E224" i="8"/>
  <c r="O226" i="10"/>
  <c r="K226" i="10"/>
  <c r="AB225" i="10"/>
  <c r="X223" i="8"/>
  <c r="R226" i="10" l="1"/>
  <c r="S226" i="10"/>
  <c r="Q226" i="10"/>
  <c r="M226" i="10"/>
  <c r="N226" i="10" s="1"/>
  <c r="U200" i="2"/>
  <c r="V200" i="2"/>
  <c r="W200" i="2"/>
  <c r="R200" i="2"/>
  <c r="S200" i="2"/>
  <c r="Q200" i="2"/>
  <c r="A813" i="10"/>
  <c r="T812" i="10"/>
  <c r="N224" i="8"/>
  <c r="P224" i="8"/>
  <c r="L224" i="8"/>
  <c r="M224" i="8" s="1"/>
  <c r="O224" i="8"/>
  <c r="X200" i="2" l="1"/>
  <c r="S224" i="8"/>
  <c r="T224" i="8"/>
  <c r="R224" i="8"/>
  <c r="A814" i="10"/>
  <c r="T813" i="10"/>
  <c r="Y200" i="2"/>
  <c r="U226" i="10"/>
  <c r="X226" i="10" s="1"/>
  <c r="W226" i="10"/>
  <c r="V226" i="10"/>
  <c r="U224" i="8"/>
  <c r="W224" i="8"/>
  <c r="AA812" i="10"/>
  <c r="B201" i="2"/>
  <c r="G201" i="2"/>
  <c r="Z226" i="10"/>
  <c r="V224" i="8"/>
  <c r="Z200" i="2"/>
  <c r="Y226" i="10"/>
  <c r="G227" i="10" l="1"/>
  <c r="B227" i="10"/>
  <c r="B225" i="8"/>
  <c r="F225" i="8"/>
  <c r="H201" i="2"/>
  <c r="C201" i="2"/>
  <c r="E201" i="2" s="1"/>
  <c r="H227" i="10"/>
  <c r="C227" i="10"/>
  <c r="D225" i="8"/>
  <c r="H225" i="8"/>
  <c r="A815" i="10"/>
  <c r="T814" i="10"/>
  <c r="I201" i="2"/>
  <c r="J201" i="2" s="1"/>
  <c r="D201" i="2"/>
  <c r="G225" i="8"/>
  <c r="C225" i="8"/>
  <c r="D227" i="10"/>
  <c r="I227" i="10"/>
  <c r="AA813" i="10"/>
  <c r="P201" i="2" l="1"/>
  <c r="O201" i="2"/>
  <c r="A816" i="10"/>
  <c r="T815" i="10"/>
  <c r="K201" i="2"/>
  <c r="AA200" i="2"/>
  <c r="AA814" i="10"/>
  <c r="F201" i="2"/>
  <c r="O227" i="10"/>
  <c r="K227" i="10"/>
  <c r="AB226" i="10"/>
  <c r="F227" i="10"/>
  <c r="J225" i="8"/>
  <c r="I225" i="8"/>
  <c r="E227" i="10"/>
  <c r="P227" i="10" s="1"/>
  <c r="X224" i="8"/>
  <c r="E225" i="8"/>
  <c r="J227" i="10"/>
  <c r="P225" i="8" l="1"/>
  <c r="N225" i="8"/>
  <c r="O225" i="8"/>
  <c r="L225" i="8"/>
  <c r="M225" i="8" s="1"/>
  <c r="L201" i="2"/>
  <c r="M201" i="2"/>
  <c r="N201" i="2" s="1"/>
  <c r="A817" i="10"/>
  <c r="T816" i="10"/>
  <c r="Q227" i="10"/>
  <c r="S227" i="10"/>
  <c r="R227" i="10"/>
  <c r="M227" i="10"/>
  <c r="N227" i="10" s="1"/>
  <c r="AA815" i="10"/>
  <c r="A818" i="10" l="1"/>
  <c r="T817" i="10"/>
  <c r="AA816" i="10"/>
  <c r="S225" i="8"/>
  <c r="V225" i="8" s="1"/>
  <c r="T225" i="8"/>
  <c r="R225" i="8"/>
  <c r="X227" i="10"/>
  <c r="W201" i="2"/>
  <c r="U201" i="2"/>
  <c r="V201" i="2"/>
  <c r="U225" i="8"/>
  <c r="W227" i="10"/>
  <c r="Z227" i="10" s="1"/>
  <c r="V227" i="10"/>
  <c r="Y227" i="10" s="1"/>
  <c r="U227" i="10"/>
  <c r="Q201" i="2"/>
  <c r="R201" i="2"/>
  <c r="S201" i="2"/>
  <c r="W225" i="8"/>
  <c r="Z201" i="2" l="1"/>
  <c r="Y201" i="2"/>
  <c r="X201" i="2"/>
  <c r="B202" i="2" s="1"/>
  <c r="C226" i="8"/>
  <c r="G226" i="8"/>
  <c r="I228" i="10"/>
  <c r="D228" i="10"/>
  <c r="H228" i="10"/>
  <c r="C228" i="10"/>
  <c r="F226" i="8"/>
  <c r="B226" i="8"/>
  <c r="B228" i="10"/>
  <c r="G228" i="10"/>
  <c r="A819" i="10"/>
  <c r="T818" i="10"/>
  <c r="H226" i="8"/>
  <c r="D226" i="8"/>
  <c r="AA817" i="10"/>
  <c r="C202" i="2"/>
  <c r="H202" i="2"/>
  <c r="I202" i="2"/>
  <c r="D202" i="2"/>
  <c r="P202" i="2" l="1"/>
  <c r="O202" i="2"/>
  <c r="G202" i="2"/>
  <c r="J202" i="2" s="1"/>
  <c r="O228" i="10"/>
  <c r="K228" i="10"/>
  <c r="AB227" i="10"/>
  <c r="E228" i="10"/>
  <c r="P228" i="10" s="1"/>
  <c r="E202" i="2"/>
  <c r="J228" i="10"/>
  <c r="F202" i="2"/>
  <c r="K202" i="2"/>
  <c r="AA201" i="2"/>
  <c r="A820" i="10"/>
  <c r="AA819" i="10" s="1"/>
  <c r="T819" i="10"/>
  <c r="E226" i="8"/>
  <c r="F228" i="10"/>
  <c r="AA818" i="10"/>
  <c r="I226" i="8"/>
  <c r="J226" i="8"/>
  <c r="X225" i="8"/>
  <c r="L202" i="2" l="1"/>
  <c r="M202" i="2"/>
  <c r="N202" i="2" s="1"/>
  <c r="N226" i="8"/>
  <c r="L226" i="8"/>
  <c r="M226" i="8" s="1"/>
  <c r="O226" i="8"/>
  <c r="P226" i="8"/>
  <c r="Q228" i="10"/>
  <c r="S228" i="10"/>
  <c r="R228" i="10"/>
  <c r="M228" i="10"/>
  <c r="N228" i="10" s="1"/>
  <c r="A821" i="10"/>
  <c r="AA820" i="10" s="1"/>
  <c r="T820" i="10"/>
  <c r="T226" i="8" l="1"/>
  <c r="R226" i="8"/>
  <c r="U226" i="8" s="1"/>
  <c r="S226" i="8"/>
  <c r="A822" i="10"/>
  <c r="T821" i="10"/>
  <c r="V228" i="10"/>
  <c r="W228" i="10"/>
  <c r="Z228" i="10" s="1"/>
  <c r="U228" i="10"/>
  <c r="X228" i="10" s="1"/>
  <c r="W226" i="8"/>
  <c r="W202" i="2"/>
  <c r="U202" i="2"/>
  <c r="V202" i="2"/>
  <c r="Y228" i="10"/>
  <c r="V226" i="8"/>
  <c r="Q202" i="2"/>
  <c r="R202" i="2"/>
  <c r="S202" i="2"/>
  <c r="X202" i="2" l="1"/>
  <c r="Z202" i="2"/>
  <c r="I203" i="2" s="1"/>
  <c r="G229" i="10"/>
  <c r="B229" i="10"/>
  <c r="D229" i="10"/>
  <c r="I229" i="10"/>
  <c r="F227" i="8"/>
  <c r="B227" i="8"/>
  <c r="G203" i="2"/>
  <c r="B203" i="2"/>
  <c r="A823" i="10"/>
  <c r="AA822" i="10"/>
  <c r="T822" i="10"/>
  <c r="G227" i="8"/>
  <c r="C227" i="8"/>
  <c r="AA821" i="10"/>
  <c r="Y202" i="2"/>
  <c r="D203" i="2"/>
  <c r="C229" i="10"/>
  <c r="H229" i="10"/>
  <c r="H227" i="8"/>
  <c r="D227" i="8"/>
  <c r="O203" i="2" l="1"/>
  <c r="P203" i="2"/>
  <c r="C203" i="2"/>
  <c r="E203" i="2" s="1"/>
  <c r="H203" i="2"/>
  <c r="K203" i="2" s="1"/>
  <c r="O229" i="10"/>
  <c r="K229" i="10"/>
  <c r="AB228" i="10"/>
  <c r="AA202" i="2"/>
  <c r="F229" i="10"/>
  <c r="E227" i="8"/>
  <c r="E229" i="10"/>
  <c r="P229" i="10" s="1"/>
  <c r="X226" i="8"/>
  <c r="AA823" i="10"/>
  <c r="A824" i="10"/>
  <c r="T823" i="10"/>
  <c r="J227" i="8"/>
  <c r="I227" i="8"/>
  <c r="J229" i="10"/>
  <c r="J203" i="2" l="1"/>
  <c r="S229" i="10"/>
  <c r="Q229" i="10"/>
  <c r="R229" i="10"/>
  <c r="M229" i="10"/>
  <c r="N229" i="10" s="1"/>
  <c r="L203" i="2"/>
  <c r="M203" i="2"/>
  <c r="N203" i="2" s="1"/>
  <c r="L227" i="8"/>
  <c r="M227" i="8" s="1"/>
  <c r="N227" i="8"/>
  <c r="P227" i="8"/>
  <c r="O227" i="8"/>
  <c r="AA824" i="10"/>
  <c r="A825" i="10"/>
  <c r="T824" i="10"/>
  <c r="F203" i="2"/>
  <c r="U229" i="10" l="1"/>
  <c r="W229" i="10"/>
  <c r="V229" i="10"/>
  <c r="R227" i="8"/>
  <c r="U227" i="8" s="1"/>
  <c r="T227" i="8"/>
  <c r="S227" i="8"/>
  <c r="Y229" i="10"/>
  <c r="V227" i="8"/>
  <c r="V203" i="2"/>
  <c r="W203" i="2"/>
  <c r="U203" i="2"/>
  <c r="X229" i="10"/>
  <c r="A826" i="10"/>
  <c r="AA825" i="10" s="1"/>
  <c r="T825" i="10"/>
  <c r="W227" i="8"/>
  <c r="R203" i="2"/>
  <c r="Q203" i="2"/>
  <c r="S203" i="2"/>
  <c r="Z229" i="10"/>
  <c r="Y203" i="2" l="1"/>
  <c r="Z203" i="2"/>
  <c r="D204" i="2" s="1"/>
  <c r="F228" i="8"/>
  <c r="B228" i="8"/>
  <c r="X203" i="2"/>
  <c r="C230" i="10"/>
  <c r="H230" i="10"/>
  <c r="H204" i="2"/>
  <c r="C204" i="2"/>
  <c r="A827" i="10"/>
  <c r="T826" i="10"/>
  <c r="D230" i="10"/>
  <c r="I230" i="10"/>
  <c r="H228" i="8"/>
  <c r="D228" i="8"/>
  <c r="B230" i="10"/>
  <c r="G230" i="10"/>
  <c r="G228" i="8"/>
  <c r="C228" i="8"/>
  <c r="O204" i="2" l="1"/>
  <c r="P204" i="2"/>
  <c r="I204" i="2"/>
  <c r="X227" i="8"/>
  <c r="A828" i="10"/>
  <c r="AA827" i="10"/>
  <c r="T827" i="10"/>
  <c r="AA203" i="2"/>
  <c r="B204" i="2"/>
  <c r="F204" i="2" s="1"/>
  <c r="G204" i="2"/>
  <c r="K204" i="2" s="1"/>
  <c r="F230" i="10"/>
  <c r="J230" i="10"/>
  <c r="AA826" i="10"/>
  <c r="E228" i="8"/>
  <c r="E230" i="10"/>
  <c r="P230" i="10" s="1"/>
  <c r="O230" i="10"/>
  <c r="K230" i="10"/>
  <c r="AB229" i="10"/>
  <c r="I228" i="8"/>
  <c r="J228" i="8"/>
  <c r="S230" i="10" l="1"/>
  <c r="R230" i="10"/>
  <c r="Q230" i="10"/>
  <c r="M230" i="10"/>
  <c r="N230" i="10" s="1"/>
  <c r="J204" i="2"/>
  <c r="L204" i="2"/>
  <c r="M204" i="2"/>
  <c r="N204" i="2" s="1"/>
  <c r="E204" i="2"/>
  <c r="A829" i="10"/>
  <c r="T828" i="10"/>
  <c r="P228" i="8"/>
  <c r="N228" i="8"/>
  <c r="O228" i="8"/>
  <c r="L228" i="8"/>
  <c r="M228" i="8" s="1"/>
  <c r="U204" i="2" l="1"/>
  <c r="V204" i="2"/>
  <c r="W204" i="2"/>
  <c r="R204" i="2"/>
  <c r="Q204" i="2"/>
  <c r="S204" i="2"/>
  <c r="X230" i="10"/>
  <c r="A830" i="10"/>
  <c r="AA829" i="10"/>
  <c r="T829" i="10"/>
  <c r="V230" i="10"/>
  <c r="Y230" i="10" s="1"/>
  <c r="U230" i="10"/>
  <c r="W230" i="10"/>
  <c r="Z230" i="10" s="1"/>
  <c r="AA828" i="10"/>
  <c r="R228" i="8"/>
  <c r="U228" i="8" s="1"/>
  <c r="T228" i="8"/>
  <c r="W228" i="8" s="1"/>
  <c r="S228" i="8"/>
  <c r="V228" i="8" s="1"/>
  <c r="Z204" i="2" l="1"/>
  <c r="Y204" i="2"/>
  <c r="C205" i="2" s="1"/>
  <c r="X204" i="2"/>
  <c r="G205" i="2" s="1"/>
  <c r="H229" i="8"/>
  <c r="D229" i="8"/>
  <c r="C231" i="10"/>
  <c r="H231" i="10"/>
  <c r="B229" i="8"/>
  <c r="F229" i="8"/>
  <c r="C229" i="8"/>
  <c r="G229" i="8"/>
  <c r="I231" i="10"/>
  <c r="D231" i="10"/>
  <c r="D205" i="2"/>
  <c r="I205" i="2"/>
  <c r="G231" i="10"/>
  <c r="B231" i="10"/>
  <c r="A831" i="10"/>
  <c r="AA830" i="10" s="1"/>
  <c r="T830" i="10"/>
  <c r="H205" i="2"/>
  <c r="B205" i="2" l="1"/>
  <c r="E205" i="2" s="1"/>
  <c r="O205" i="2"/>
  <c r="P205" i="2"/>
  <c r="K205" i="2"/>
  <c r="AA204" i="2"/>
  <c r="X228" i="8"/>
  <c r="F231" i="10"/>
  <c r="A832" i="10"/>
  <c r="T831" i="10"/>
  <c r="J205" i="2"/>
  <c r="E231" i="10"/>
  <c r="P231" i="10" s="1"/>
  <c r="K231" i="10"/>
  <c r="O231" i="10"/>
  <c r="AB230" i="10"/>
  <c r="J229" i="8"/>
  <c r="I229" i="8"/>
  <c r="J231" i="10"/>
  <c r="E229" i="8"/>
  <c r="F205" i="2" l="1"/>
  <c r="P229" i="8"/>
  <c r="O229" i="8"/>
  <c r="L229" i="8"/>
  <c r="M229" i="8" s="1"/>
  <c r="N229" i="8"/>
  <c r="S231" i="10"/>
  <c r="Q231" i="10"/>
  <c r="R231" i="10"/>
  <c r="M231" i="10"/>
  <c r="N231" i="10" s="1"/>
  <c r="L205" i="2"/>
  <c r="M205" i="2"/>
  <c r="N205" i="2" s="1"/>
  <c r="A833" i="10"/>
  <c r="AA832" i="10"/>
  <c r="T832" i="10"/>
  <c r="AA831" i="10"/>
  <c r="R229" i="8" l="1"/>
  <c r="U229" i="8" s="1"/>
  <c r="S229" i="8"/>
  <c r="V229" i="8" s="1"/>
  <c r="T229" i="8"/>
  <c r="W231" i="10"/>
  <c r="U231" i="10"/>
  <c r="V231" i="10"/>
  <c r="Y231" i="10" s="1"/>
  <c r="V205" i="2"/>
  <c r="W205" i="2"/>
  <c r="U205" i="2"/>
  <c r="X231" i="10"/>
  <c r="A834" i="10"/>
  <c r="AA833" i="10"/>
  <c r="T833" i="10"/>
  <c r="R205" i="2"/>
  <c r="S205" i="2"/>
  <c r="Z205" i="2" s="1"/>
  <c r="Q205" i="2"/>
  <c r="Z231" i="10"/>
  <c r="W229" i="8"/>
  <c r="Y205" i="2" l="1"/>
  <c r="X205" i="2"/>
  <c r="B206" i="2" s="1"/>
  <c r="C230" i="8"/>
  <c r="G230" i="8"/>
  <c r="H232" i="10"/>
  <c r="C232" i="10"/>
  <c r="F230" i="8"/>
  <c r="B230" i="8"/>
  <c r="D232" i="10"/>
  <c r="I232" i="10"/>
  <c r="B232" i="10"/>
  <c r="G232" i="10"/>
  <c r="I206" i="2"/>
  <c r="D206" i="2"/>
  <c r="A835" i="10"/>
  <c r="AA834" i="10"/>
  <c r="T834" i="10"/>
  <c r="H230" i="8"/>
  <c r="D230" i="8"/>
  <c r="C206" i="2"/>
  <c r="H206" i="2"/>
  <c r="G206" i="2" l="1"/>
  <c r="K206" i="2" s="1"/>
  <c r="O206" i="2"/>
  <c r="P206" i="2"/>
  <c r="F232" i="10"/>
  <c r="E206" i="2"/>
  <c r="O232" i="10"/>
  <c r="K232" i="10"/>
  <c r="AB231" i="10"/>
  <c r="F206" i="2"/>
  <c r="A836" i="10"/>
  <c r="T835" i="10"/>
  <c r="AA205" i="2"/>
  <c r="J232" i="10"/>
  <c r="E230" i="8"/>
  <c r="E232" i="10"/>
  <c r="P232" i="10" s="1"/>
  <c r="I230" i="8"/>
  <c r="J230" i="8"/>
  <c r="X229" i="8"/>
  <c r="J206" i="2" l="1"/>
  <c r="A837" i="10"/>
  <c r="T836" i="10"/>
  <c r="L206" i="2"/>
  <c r="M206" i="2"/>
  <c r="N206" i="2" s="1"/>
  <c r="AA835" i="10"/>
  <c r="S232" i="10"/>
  <c r="R232" i="10"/>
  <c r="Q232" i="10"/>
  <c r="M232" i="10"/>
  <c r="N232" i="10" s="1"/>
  <c r="O230" i="8"/>
  <c r="L230" i="8"/>
  <c r="M230" i="8" s="1"/>
  <c r="N230" i="8"/>
  <c r="P230" i="8"/>
  <c r="R206" i="2" l="1"/>
  <c r="S206" i="2"/>
  <c r="Q206" i="2"/>
  <c r="V232" i="10"/>
  <c r="Y232" i="10" s="1"/>
  <c r="U232" i="10"/>
  <c r="W232" i="10"/>
  <c r="Z232" i="10" s="1"/>
  <c r="A838" i="10"/>
  <c r="T837" i="10"/>
  <c r="T230" i="8"/>
  <c r="W230" i="8" s="1"/>
  <c r="R230" i="8"/>
  <c r="U230" i="8" s="1"/>
  <c r="S230" i="8"/>
  <c r="V230" i="8" s="1"/>
  <c r="X232" i="10"/>
  <c r="W206" i="2"/>
  <c r="V206" i="2"/>
  <c r="U206" i="2"/>
  <c r="AA836" i="10"/>
  <c r="X206" i="2" l="1"/>
  <c r="C233" i="10"/>
  <c r="H233" i="10"/>
  <c r="G231" i="8"/>
  <c r="C231" i="8"/>
  <c r="B231" i="8"/>
  <c r="F231" i="8"/>
  <c r="I233" i="10"/>
  <c r="D233" i="10"/>
  <c r="D231" i="8"/>
  <c r="H231" i="8"/>
  <c r="G233" i="10"/>
  <c r="B233" i="10"/>
  <c r="A839" i="10"/>
  <c r="T838" i="10"/>
  <c r="Y206" i="2"/>
  <c r="AA837" i="10"/>
  <c r="G207" i="2"/>
  <c r="B207" i="2"/>
  <c r="Z206" i="2"/>
  <c r="D207" i="2" l="1"/>
  <c r="I207" i="2"/>
  <c r="C207" i="2"/>
  <c r="E207" i="2" s="1"/>
  <c r="H207" i="2"/>
  <c r="E233" i="10"/>
  <c r="P233" i="10" s="1"/>
  <c r="O233" i="10"/>
  <c r="K233" i="10"/>
  <c r="AB232" i="10"/>
  <c r="X230" i="8"/>
  <c r="J233" i="10"/>
  <c r="A840" i="10"/>
  <c r="AA839" i="10"/>
  <c r="T839" i="10"/>
  <c r="I231" i="8"/>
  <c r="J231" i="8"/>
  <c r="AA838" i="10"/>
  <c r="E231" i="8"/>
  <c r="F233" i="10"/>
  <c r="O207" i="2" l="1"/>
  <c r="P207" i="2"/>
  <c r="R233" i="10"/>
  <c r="S233" i="10"/>
  <c r="Q233" i="10"/>
  <c r="M233" i="10"/>
  <c r="N233" i="10" s="1"/>
  <c r="A841" i="10"/>
  <c r="T840" i="10"/>
  <c r="K207" i="2"/>
  <c r="AA206" i="2"/>
  <c r="N231" i="8"/>
  <c r="P231" i="8"/>
  <c r="O231" i="8"/>
  <c r="L231" i="8"/>
  <c r="M231" i="8" s="1"/>
  <c r="F207" i="2"/>
  <c r="J207" i="2"/>
  <c r="AA841" i="10" l="1"/>
  <c r="A842" i="10"/>
  <c r="T841" i="10"/>
  <c r="V233" i="10"/>
  <c r="W233" i="10"/>
  <c r="U233" i="10"/>
  <c r="X233" i="10" s="1"/>
  <c r="T231" i="8"/>
  <c r="R231" i="8"/>
  <c r="U231" i="8" s="1"/>
  <c r="S231" i="8"/>
  <c r="V231" i="8" s="1"/>
  <c r="L207" i="2"/>
  <c r="M207" i="2"/>
  <c r="N207" i="2" s="1"/>
  <c r="AA840" i="10"/>
  <c r="Z233" i="10"/>
  <c r="W231" i="8"/>
  <c r="Y233" i="10"/>
  <c r="B234" i="10" l="1"/>
  <c r="G234" i="10"/>
  <c r="B232" i="8"/>
  <c r="F232" i="8"/>
  <c r="C232" i="8"/>
  <c r="G232" i="8"/>
  <c r="H234" i="10"/>
  <c r="C234" i="10"/>
  <c r="H232" i="8"/>
  <c r="D232" i="8"/>
  <c r="Q207" i="2"/>
  <c r="S207" i="2"/>
  <c r="R207" i="2"/>
  <c r="D234" i="10"/>
  <c r="I234" i="10"/>
  <c r="A843" i="10"/>
  <c r="T842" i="10"/>
  <c r="U207" i="2"/>
  <c r="V207" i="2"/>
  <c r="W207" i="2"/>
  <c r="Z207" i="2" l="1"/>
  <c r="F234" i="10"/>
  <c r="J232" i="8"/>
  <c r="I232" i="8"/>
  <c r="X207" i="2"/>
  <c r="E232" i="8"/>
  <c r="I208" i="2"/>
  <c r="D208" i="2"/>
  <c r="O234" i="10"/>
  <c r="K234" i="10"/>
  <c r="AB233" i="10"/>
  <c r="J234" i="10"/>
  <c r="A844" i="10"/>
  <c r="AA843" i="10"/>
  <c r="T843" i="10"/>
  <c r="AA842" i="10"/>
  <c r="Y207" i="2"/>
  <c r="X231" i="8"/>
  <c r="E234" i="10"/>
  <c r="P234" i="10" s="1"/>
  <c r="P208" i="2" l="1"/>
  <c r="O208" i="2"/>
  <c r="Q234" i="10"/>
  <c r="R234" i="10"/>
  <c r="S234" i="10"/>
  <c r="M234" i="10"/>
  <c r="N234" i="10" s="1"/>
  <c r="G208" i="2"/>
  <c r="B208" i="2"/>
  <c r="O232" i="8"/>
  <c r="P232" i="8"/>
  <c r="L232" i="8"/>
  <c r="M232" i="8" s="1"/>
  <c r="N232" i="8"/>
  <c r="AA207" i="2"/>
  <c r="H208" i="2"/>
  <c r="C208" i="2"/>
  <c r="A845" i="10"/>
  <c r="AA844" i="10" s="1"/>
  <c r="T844" i="10"/>
  <c r="E208" i="2" l="1"/>
  <c r="U234" i="10"/>
  <c r="W234" i="10"/>
  <c r="Z234" i="10" s="1"/>
  <c r="V234" i="10"/>
  <c r="F208" i="2"/>
  <c r="T232" i="8"/>
  <c r="R232" i="8"/>
  <c r="U232" i="8" s="1"/>
  <c r="S232" i="8"/>
  <c r="V232" i="8" s="1"/>
  <c r="J208" i="2"/>
  <c r="Y234" i="10"/>
  <c r="A846" i="10"/>
  <c r="AA845" i="10"/>
  <c r="T845" i="10"/>
  <c r="K208" i="2"/>
  <c r="W232" i="8"/>
  <c r="X234" i="10"/>
  <c r="C233" i="8" l="1"/>
  <c r="G233" i="8"/>
  <c r="F233" i="8"/>
  <c r="B233" i="8"/>
  <c r="I235" i="10"/>
  <c r="D235" i="10"/>
  <c r="C235" i="10"/>
  <c r="H235" i="10"/>
  <c r="G235" i="10"/>
  <c r="B235" i="10"/>
  <c r="H233" i="8"/>
  <c r="D233" i="8"/>
  <c r="L208" i="2"/>
  <c r="M208" i="2"/>
  <c r="N208" i="2" s="1"/>
  <c r="A847" i="10"/>
  <c r="AA846" i="10"/>
  <c r="T846" i="10"/>
  <c r="E233" i="8" l="1"/>
  <c r="W208" i="2"/>
  <c r="U208" i="2"/>
  <c r="V208" i="2"/>
  <c r="A848" i="10"/>
  <c r="T847" i="10"/>
  <c r="F235" i="10"/>
  <c r="J233" i="8"/>
  <c r="I233" i="8"/>
  <c r="E235" i="10"/>
  <c r="P235" i="10" s="1"/>
  <c r="K235" i="10"/>
  <c r="O235" i="10"/>
  <c r="AB234" i="10"/>
  <c r="Q208" i="2"/>
  <c r="S208" i="2"/>
  <c r="Z208" i="2" s="1"/>
  <c r="R208" i="2"/>
  <c r="Y208" i="2" s="1"/>
  <c r="J235" i="10"/>
  <c r="X232" i="8"/>
  <c r="X208" i="2" l="1"/>
  <c r="G209" i="2" s="1"/>
  <c r="C209" i="2"/>
  <c r="H209" i="2"/>
  <c r="R235" i="10"/>
  <c r="Q235" i="10"/>
  <c r="S235" i="10"/>
  <c r="M235" i="10"/>
  <c r="N235" i="10" s="1"/>
  <c r="I209" i="2"/>
  <c r="D209" i="2"/>
  <c r="L233" i="8"/>
  <c r="M233" i="8" s="1"/>
  <c r="N233" i="8"/>
  <c r="O233" i="8"/>
  <c r="P233" i="8"/>
  <c r="A849" i="10"/>
  <c r="T848" i="10"/>
  <c r="B209" i="2"/>
  <c r="AA847" i="10"/>
  <c r="O209" i="2" l="1"/>
  <c r="P209" i="2"/>
  <c r="J209" i="2"/>
  <c r="K209" i="2"/>
  <c r="AA208" i="2"/>
  <c r="V233" i="8"/>
  <c r="Y235" i="10"/>
  <c r="A850" i="10"/>
  <c r="AA849" i="10"/>
  <c r="T849" i="10"/>
  <c r="V235" i="10"/>
  <c r="W235" i="10"/>
  <c r="Z235" i="10" s="1"/>
  <c r="U235" i="10"/>
  <c r="X235" i="10" s="1"/>
  <c r="E209" i="2"/>
  <c r="AA848" i="10"/>
  <c r="R233" i="8"/>
  <c r="U233" i="8" s="1"/>
  <c r="S233" i="8"/>
  <c r="T233" i="8"/>
  <c r="W233" i="8" s="1"/>
  <c r="F209" i="2"/>
  <c r="G236" i="10" l="1"/>
  <c r="B236" i="10"/>
  <c r="B234" i="8"/>
  <c r="F234" i="8"/>
  <c r="D236" i="10"/>
  <c r="I236" i="10"/>
  <c r="D234" i="8"/>
  <c r="H234" i="8"/>
  <c r="H236" i="10"/>
  <c r="C236" i="10"/>
  <c r="C234" i="8"/>
  <c r="G234" i="8"/>
  <c r="A851" i="10"/>
  <c r="T850" i="10"/>
  <c r="L209" i="2"/>
  <c r="M209" i="2"/>
  <c r="N209" i="2" s="1"/>
  <c r="S209" i="2" l="1"/>
  <c r="Q209" i="2"/>
  <c r="R209" i="2"/>
  <c r="J234" i="8"/>
  <c r="I234" i="8"/>
  <c r="X233" i="8"/>
  <c r="E234" i="8"/>
  <c r="AA851" i="10"/>
  <c r="A852" i="10"/>
  <c r="T851" i="10"/>
  <c r="F236" i="10"/>
  <c r="E236" i="10"/>
  <c r="P236" i="10" s="1"/>
  <c r="V209" i="2"/>
  <c r="W209" i="2"/>
  <c r="U209" i="2"/>
  <c r="AA850" i="10"/>
  <c r="K236" i="10"/>
  <c r="O236" i="10"/>
  <c r="AB235" i="10"/>
  <c r="J236" i="10"/>
  <c r="X209" i="2" l="1"/>
  <c r="S236" i="10"/>
  <c r="R236" i="10"/>
  <c r="Q236" i="10"/>
  <c r="M236" i="10"/>
  <c r="N236" i="10" s="1"/>
  <c r="A853" i="10"/>
  <c r="AA852" i="10"/>
  <c r="T852" i="10"/>
  <c r="Y209" i="2"/>
  <c r="O234" i="8"/>
  <c r="N234" i="8"/>
  <c r="P234" i="8"/>
  <c r="L234" i="8"/>
  <c r="M234" i="8" s="1"/>
  <c r="G210" i="2"/>
  <c r="B210" i="2"/>
  <c r="Z209" i="2"/>
  <c r="R234" i="8" l="1"/>
  <c r="T234" i="8"/>
  <c r="S234" i="8"/>
  <c r="C210" i="2"/>
  <c r="E210" i="2" s="1"/>
  <c r="H210" i="2"/>
  <c r="W236" i="10"/>
  <c r="V236" i="10"/>
  <c r="U236" i="10"/>
  <c r="I210" i="2"/>
  <c r="D210" i="2"/>
  <c r="U234" i="8"/>
  <c r="Y236" i="10"/>
  <c r="W234" i="8"/>
  <c r="X236" i="10"/>
  <c r="V234" i="8"/>
  <c r="A854" i="10"/>
  <c r="T853" i="10"/>
  <c r="Z236" i="10"/>
  <c r="P210" i="2" l="1"/>
  <c r="O210" i="2"/>
  <c r="J210" i="2"/>
  <c r="D237" i="10"/>
  <c r="I237" i="10"/>
  <c r="K210" i="2"/>
  <c r="AA209" i="2"/>
  <c r="A855" i="10"/>
  <c r="T854" i="10"/>
  <c r="G237" i="10"/>
  <c r="B237" i="10"/>
  <c r="F210" i="2"/>
  <c r="C235" i="8"/>
  <c r="G235" i="8"/>
  <c r="H235" i="8"/>
  <c r="D235" i="8"/>
  <c r="C237" i="10"/>
  <c r="H237" i="10"/>
  <c r="AA853" i="10"/>
  <c r="B235" i="8"/>
  <c r="F235" i="8"/>
  <c r="E237" i="10" l="1"/>
  <c r="P237" i="10" s="1"/>
  <c r="A856" i="10"/>
  <c r="T855" i="10"/>
  <c r="E235" i="8"/>
  <c r="I235" i="8"/>
  <c r="J235" i="8"/>
  <c r="F237" i="10"/>
  <c r="X234" i="8"/>
  <c r="J237" i="10"/>
  <c r="L210" i="2"/>
  <c r="M210" i="2"/>
  <c r="N210" i="2" s="1"/>
  <c r="AA854" i="10"/>
  <c r="K237" i="10"/>
  <c r="O237" i="10"/>
  <c r="AB236" i="10"/>
  <c r="V210" i="2" l="1"/>
  <c r="W210" i="2"/>
  <c r="U210" i="2"/>
  <c r="N235" i="8"/>
  <c r="L235" i="8"/>
  <c r="M235" i="8" s="1"/>
  <c r="P235" i="8"/>
  <c r="O235" i="8"/>
  <c r="Q237" i="10"/>
  <c r="S237" i="10"/>
  <c r="R237" i="10"/>
  <c r="M237" i="10"/>
  <c r="N237" i="10" s="1"/>
  <c r="A857" i="10"/>
  <c r="AA856" i="10" s="1"/>
  <c r="T856" i="10"/>
  <c r="Q210" i="2"/>
  <c r="R210" i="2"/>
  <c r="Y210" i="2" s="1"/>
  <c r="S210" i="2"/>
  <c r="AA855" i="10"/>
  <c r="X210" i="2" l="1"/>
  <c r="Z210" i="2"/>
  <c r="U237" i="10"/>
  <c r="V237" i="10"/>
  <c r="W237" i="10"/>
  <c r="D211" i="2"/>
  <c r="I211" i="2"/>
  <c r="H211" i="2"/>
  <c r="C211" i="2"/>
  <c r="X237" i="10"/>
  <c r="G211" i="2"/>
  <c r="B211" i="2"/>
  <c r="Y237" i="10"/>
  <c r="A858" i="10"/>
  <c r="AA857" i="10"/>
  <c r="T857" i="10"/>
  <c r="Z237" i="10"/>
  <c r="R235" i="8"/>
  <c r="U235" i="8" s="1"/>
  <c r="T235" i="8"/>
  <c r="W235" i="8" s="1"/>
  <c r="S235" i="8"/>
  <c r="V235" i="8" s="1"/>
  <c r="O211" i="2" l="1"/>
  <c r="P211" i="2"/>
  <c r="F236" i="8"/>
  <c r="B236" i="8"/>
  <c r="G236" i="8"/>
  <c r="C236" i="8"/>
  <c r="H236" i="8"/>
  <c r="D236" i="8"/>
  <c r="K211" i="2"/>
  <c r="AA210" i="2"/>
  <c r="E211" i="2"/>
  <c r="F211" i="2"/>
  <c r="H238" i="10"/>
  <c r="C238" i="10"/>
  <c r="B238" i="10"/>
  <c r="G238" i="10"/>
  <c r="A859" i="10"/>
  <c r="T858" i="10"/>
  <c r="I238" i="10"/>
  <c r="D238" i="10"/>
  <c r="J211" i="2"/>
  <c r="K238" i="10" l="1"/>
  <c r="O238" i="10"/>
  <c r="AB237" i="10"/>
  <c r="J238" i="10"/>
  <c r="L211" i="2"/>
  <c r="M211" i="2"/>
  <c r="N211" i="2" s="1"/>
  <c r="A860" i="10"/>
  <c r="T859" i="10"/>
  <c r="X235" i="8"/>
  <c r="E238" i="10"/>
  <c r="P238" i="10" s="1"/>
  <c r="E236" i="8"/>
  <c r="AA858" i="10"/>
  <c r="F238" i="10"/>
  <c r="J236" i="8"/>
  <c r="I236" i="8"/>
  <c r="A861" i="10" l="1"/>
  <c r="T860" i="10"/>
  <c r="N236" i="8"/>
  <c r="O236" i="8"/>
  <c r="P236" i="8"/>
  <c r="L236" i="8"/>
  <c r="M236" i="8" s="1"/>
  <c r="W211" i="2"/>
  <c r="U211" i="2"/>
  <c r="V211" i="2"/>
  <c r="AA859" i="10"/>
  <c r="Q211" i="2"/>
  <c r="R211" i="2"/>
  <c r="S211" i="2"/>
  <c r="S238" i="10"/>
  <c r="Q238" i="10"/>
  <c r="R238" i="10"/>
  <c r="M238" i="10"/>
  <c r="N238" i="10" s="1"/>
  <c r="X211" i="2" l="1"/>
  <c r="Y211" i="2"/>
  <c r="H212" i="2" s="1"/>
  <c r="S236" i="8"/>
  <c r="R236" i="8"/>
  <c r="U236" i="8" s="1"/>
  <c r="T236" i="8"/>
  <c r="V238" i="10"/>
  <c r="U238" i="10"/>
  <c r="X238" i="10" s="1"/>
  <c r="W238" i="10"/>
  <c r="Z238" i="10" s="1"/>
  <c r="Z211" i="2"/>
  <c r="W236" i="8"/>
  <c r="A862" i="10"/>
  <c r="T861" i="10"/>
  <c r="B212" i="2"/>
  <c r="G212" i="2"/>
  <c r="Y238" i="10"/>
  <c r="C212" i="2"/>
  <c r="V236" i="8"/>
  <c r="AA860" i="10"/>
  <c r="B237" i="8" l="1"/>
  <c r="F237" i="8"/>
  <c r="I239" i="10"/>
  <c r="D239" i="10"/>
  <c r="B239" i="10"/>
  <c r="G239" i="10"/>
  <c r="C237" i="8"/>
  <c r="G237" i="8"/>
  <c r="E212" i="2"/>
  <c r="D237" i="8"/>
  <c r="H237" i="8"/>
  <c r="F212" i="2"/>
  <c r="D212" i="2"/>
  <c r="I212" i="2"/>
  <c r="A863" i="10"/>
  <c r="T862" i="10"/>
  <c r="C239" i="10"/>
  <c r="H239" i="10"/>
  <c r="AA861" i="10"/>
  <c r="P212" i="2" l="1"/>
  <c r="O212" i="2"/>
  <c r="A864" i="10"/>
  <c r="AA863" i="10"/>
  <c r="T863" i="10"/>
  <c r="O239" i="10"/>
  <c r="K239" i="10"/>
  <c r="AB238" i="10"/>
  <c r="X236" i="8"/>
  <c r="F239" i="10"/>
  <c r="K212" i="2"/>
  <c r="AA211" i="2"/>
  <c r="J212" i="2"/>
  <c r="J239" i="10"/>
  <c r="J237" i="8"/>
  <c r="I237" i="8"/>
  <c r="AA862" i="10"/>
  <c r="E239" i="10"/>
  <c r="P239" i="10" s="1"/>
  <c r="E237" i="8"/>
  <c r="O237" i="8" l="1"/>
  <c r="N237" i="8"/>
  <c r="L237" i="8"/>
  <c r="M237" i="8" s="1"/>
  <c r="P237" i="8"/>
  <c r="R239" i="10"/>
  <c r="S239" i="10"/>
  <c r="Q239" i="10"/>
  <c r="M239" i="10"/>
  <c r="N239" i="10" s="1"/>
  <c r="L212" i="2"/>
  <c r="M212" i="2"/>
  <c r="N212" i="2" s="1"/>
  <c r="A865" i="10"/>
  <c r="AA864" i="10" s="1"/>
  <c r="T864" i="10"/>
  <c r="U239" i="10" l="1"/>
  <c r="X239" i="10" s="1"/>
  <c r="W239" i="10"/>
  <c r="V239" i="10"/>
  <c r="Y239" i="10" s="1"/>
  <c r="T237" i="8"/>
  <c r="W237" i="8" s="1"/>
  <c r="S237" i="8"/>
  <c r="R237" i="8"/>
  <c r="U237" i="8" s="1"/>
  <c r="V212" i="2"/>
  <c r="W212" i="2"/>
  <c r="U212" i="2"/>
  <c r="Z239" i="10"/>
  <c r="A866" i="10"/>
  <c r="AA865" i="10"/>
  <c r="T865" i="10"/>
  <c r="R212" i="2"/>
  <c r="Q212" i="2"/>
  <c r="S212" i="2"/>
  <c r="V237" i="8"/>
  <c r="Z212" i="2" l="1"/>
  <c r="H238" i="8"/>
  <c r="D238" i="8"/>
  <c r="C240" i="10"/>
  <c r="H240" i="10"/>
  <c r="F238" i="8"/>
  <c r="B238" i="8"/>
  <c r="G240" i="10"/>
  <c r="B240" i="10"/>
  <c r="G238" i="8"/>
  <c r="C238" i="8"/>
  <c r="Y212" i="2"/>
  <c r="I240" i="10"/>
  <c r="D240" i="10"/>
  <c r="X212" i="2"/>
  <c r="A867" i="10"/>
  <c r="T866" i="10"/>
  <c r="I213" i="2"/>
  <c r="D213" i="2"/>
  <c r="O213" i="2" l="1"/>
  <c r="P213" i="2"/>
  <c r="X237" i="8"/>
  <c r="A868" i="10"/>
  <c r="T867" i="10"/>
  <c r="E240" i="10"/>
  <c r="P240" i="10" s="1"/>
  <c r="G213" i="2"/>
  <c r="B213" i="2"/>
  <c r="AA212" i="2"/>
  <c r="AA866" i="10"/>
  <c r="C213" i="2"/>
  <c r="H213" i="2"/>
  <c r="J240" i="10"/>
  <c r="F240" i="10"/>
  <c r="E238" i="8"/>
  <c r="O240" i="10"/>
  <c r="K240" i="10"/>
  <c r="AB239" i="10"/>
  <c r="I238" i="8"/>
  <c r="J238" i="8"/>
  <c r="K213" i="2" l="1"/>
  <c r="E213" i="2"/>
  <c r="A869" i="10"/>
  <c r="T868" i="10"/>
  <c r="S240" i="10"/>
  <c r="Q240" i="10"/>
  <c r="R240" i="10"/>
  <c r="M240" i="10"/>
  <c r="N240" i="10" s="1"/>
  <c r="F213" i="2"/>
  <c r="J213" i="2"/>
  <c r="O238" i="8"/>
  <c r="P238" i="8"/>
  <c r="L238" i="8"/>
  <c r="M238" i="8" s="1"/>
  <c r="N238" i="8"/>
  <c r="AA867" i="10"/>
  <c r="V240" i="10" l="1"/>
  <c r="U240" i="10"/>
  <c r="W240" i="10"/>
  <c r="Z240" i="10" s="1"/>
  <c r="R238" i="8"/>
  <c r="U238" i="8" s="1"/>
  <c r="S238" i="8"/>
  <c r="T238" i="8"/>
  <c r="Y240" i="10"/>
  <c r="A870" i="10"/>
  <c r="AA869" i="10"/>
  <c r="T869" i="10"/>
  <c r="L213" i="2"/>
  <c r="M213" i="2"/>
  <c r="N213" i="2" s="1"/>
  <c r="V238" i="8"/>
  <c r="W238" i="8"/>
  <c r="X240" i="10"/>
  <c r="AA868" i="10"/>
  <c r="B239" i="8" l="1"/>
  <c r="F239" i="8"/>
  <c r="I241" i="10"/>
  <c r="D241" i="10"/>
  <c r="H239" i="8"/>
  <c r="D239" i="8"/>
  <c r="C239" i="8"/>
  <c r="G239" i="8"/>
  <c r="S213" i="2"/>
  <c r="Q213" i="2"/>
  <c r="R213" i="2"/>
  <c r="H241" i="10"/>
  <c r="C241" i="10"/>
  <c r="B241" i="10"/>
  <c r="G241" i="10"/>
  <c r="U213" i="2"/>
  <c r="W213" i="2"/>
  <c r="V213" i="2"/>
  <c r="A871" i="10"/>
  <c r="AA870" i="10" s="1"/>
  <c r="T870" i="10"/>
  <c r="K241" i="10" l="1"/>
  <c r="O241" i="10"/>
  <c r="AB240" i="10"/>
  <c r="J241" i="10"/>
  <c r="Y213" i="2"/>
  <c r="X238" i="8"/>
  <c r="AA871" i="10"/>
  <c r="A872" i="10"/>
  <c r="T871" i="10"/>
  <c r="E241" i="10"/>
  <c r="P241" i="10" s="1"/>
  <c r="X213" i="2"/>
  <c r="J239" i="8"/>
  <c r="I239" i="8"/>
  <c r="F241" i="10"/>
  <c r="Z213" i="2"/>
  <c r="E239" i="8"/>
  <c r="G214" i="2" l="1"/>
  <c r="B214" i="2"/>
  <c r="H214" i="2"/>
  <c r="C214" i="2"/>
  <c r="I214" i="2"/>
  <c r="D214" i="2"/>
  <c r="N239" i="8"/>
  <c r="P239" i="8"/>
  <c r="L239" i="8"/>
  <c r="M239" i="8" s="1"/>
  <c r="O239" i="8"/>
  <c r="A873" i="10"/>
  <c r="AA872" i="10" s="1"/>
  <c r="T872" i="10"/>
  <c r="Q241" i="10"/>
  <c r="S241" i="10"/>
  <c r="R241" i="10"/>
  <c r="M241" i="10"/>
  <c r="N241" i="10" s="1"/>
  <c r="O214" i="2" l="1"/>
  <c r="P214" i="2"/>
  <c r="Y241" i="10"/>
  <c r="F214" i="2"/>
  <c r="K214" i="2"/>
  <c r="AA213" i="2"/>
  <c r="AA873" i="10"/>
  <c r="A874" i="10"/>
  <c r="T873" i="10"/>
  <c r="E214" i="2"/>
  <c r="U241" i="10"/>
  <c r="X241" i="10" s="1"/>
  <c r="V241" i="10"/>
  <c r="W241" i="10"/>
  <c r="Z241" i="10" s="1"/>
  <c r="S239" i="8"/>
  <c r="V239" i="8" s="1"/>
  <c r="R239" i="8"/>
  <c r="U239" i="8" s="1"/>
  <c r="T239" i="8"/>
  <c r="W239" i="8" s="1"/>
  <c r="J214" i="2"/>
  <c r="D242" i="10" l="1"/>
  <c r="I242" i="10"/>
  <c r="D240" i="8"/>
  <c r="H240" i="8"/>
  <c r="G242" i="10"/>
  <c r="B242" i="10"/>
  <c r="B240" i="8"/>
  <c r="F240" i="8"/>
  <c r="C240" i="8"/>
  <c r="G240" i="8"/>
  <c r="L214" i="2"/>
  <c r="M214" i="2"/>
  <c r="N214" i="2" s="1"/>
  <c r="H242" i="10"/>
  <c r="C242" i="10"/>
  <c r="AA874" i="10"/>
  <c r="A875" i="10"/>
  <c r="T874" i="10"/>
  <c r="A876" i="10" l="1"/>
  <c r="T875" i="10"/>
  <c r="V214" i="2"/>
  <c r="W214" i="2"/>
  <c r="U214" i="2"/>
  <c r="I240" i="8"/>
  <c r="J240" i="8"/>
  <c r="S214" i="2"/>
  <c r="Z214" i="2" s="1"/>
  <c r="Q214" i="2"/>
  <c r="R214" i="2"/>
  <c r="E240" i="8"/>
  <c r="F242" i="10"/>
  <c r="E242" i="10"/>
  <c r="P242" i="10" s="1"/>
  <c r="X239" i="8"/>
  <c r="J242" i="10"/>
  <c r="O242" i="10"/>
  <c r="K242" i="10"/>
  <c r="AB241" i="10"/>
  <c r="X214" i="2" l="1"/>
  <c r="S242" i="10"/>
  <c r="R242" i="10"/>
  <c r="Q242" i="10"/>
  <c r="M242" i="10"/>
  <c r="N242" i="10" s="1"/>
  <c r="D215" i="2"/>
  <c r="I215" i="2"/>
  <c r="A877" i="10"/>
  <c r="T876" i="10"/>
  <c r="Y214" i="2"/>
  <c r="N240" i="8"/>
  <c r="P240" i="8"/>
  <c r="O240" i="8"/>
  <c r="L240" i="8"/>
  <c r="M240" i="8" s="1"/>
  <c r="AA875" i="10"/>
  <c r="O215" i="2" l="1"/>
  <c r="P215" i="2"/>
  <c r="AA877" i="10"/>
  <c r="A878" i="10"/>
  <c r="T877" i="10"/>
  <c r="R240" i="8"/>
  <c r="U240" i="8" s="1"/>
  <c r="S240" i="8"/>
  <c r="V240" i="8" s="1"/>
  <c r="T240" i="8"/>
  <c r="C215" i="2"/>
  <c r="H215" i="2"/>
  <c r="AA214" i="2"/>
  <c r="W240" i="8"/>
  <c r="AA876" i="10"/>
  <c r="V242" i="10"/>
  <c r="Y242" i="10" s="1"/>
  <c r="W242" i="10"/>
  <c r="Z242" i="10" s="1"/>
  <c r="U242" i="10"/>
  <c r="X242" i="10" s="1"/>
  <c r="B215" i="2"/>
  <c r="G215" i="2"/>
  <c r="F241" i="8" l="1"/>
  <c r="B241" i="8"/>
  <c r="B243" i="10"/>
  <c r="G243" i="10"/>
  <c r="I243" i="10"/>
  <c r="D243" i="10"/>
  <c r="H243" i="10"/>
  <c r="C243" i="10"/>
  <c r="G241" i="8"/>
  <c r="C241" i="8"/>
  <c r="J215" i="2"/>
  <c r="H241" i="8"/>
  <c r="D241" i="8"/>
  <c r="A879" i="10"/>
  <c r="T878" i="10"/>
  <c r="K215" i="2"/>
  <c r="E215" i="2"/>
  <c r="F215" i="2"/>
  <c r="A880" i="10" l="1"/>
  <c r="T879" i="10"/>
  <c r="AA878" i="10"/>
  <c r="F243" i="10"/>
  <c r="J243" i="10"/>
  <c r="L215" i="2"/>
  <c r="M215" i="2"/>
  <c r="N215" i="2" s="1"/>
  <c r="X240" i="8"/>
  <c r="K243" i="10"/>
  <c r="O243" i="10"/>
  <c r="AB242" i="10"/>
  <c r="E241" i="8"/>
  <c r="E243" i="10"/>
  <c r="P243" i="10" s="1"/>
  <c r="I241" i="8"/>
  <c r="J241" i="8"/>
  <c r="S243" i="10" l="1"/>
  <c r="Q243" i="10"/>
  <c r="R243" i="10"/>
  <c r="M243" i="10"/>
  <c r="N243" i="10" s="1"/>
  <c r="V215" i="2"/>
  <c r="U215" i="2"/>
  <c r="W215" i="2"/>
  <c r="R215" i="2"/>
  <c r="Y215" i="2" s="1"/>
  <c r="Q215" i="2"/>
  <c r="S215" i="2"/>
  <c r="A881" i="10"/>
  <c r="AA880" i="10"/>
  <c r="T880" i="10"/>
  <c r="P241" i="8"/>
  <c r="O241" i="8"/>
  <c r="N241" i="8"/>
  <c r="L241" i="8"/>
  <c r="M241" i="8" s="1"/>
  <c r="AA879" i="10"/>
  <c r="Z215" i="2" l="1"/>
  <c r="C216" i="2"/>
  <c r="H216" i="2"/>
  <c r="U243" i="10"/>
  <c r="V243" i="10"/>
  <c r="W243" i="10"/>
  <c r="A882" i="10"/>
  <c r="AA881" i="10" s="1"/>
  <c r="T881" i="10"/>
  <c r="Y243" i="10"/>
  <c r="D216" i="2"/>
  <c r="I216" i="2"/>
  <c r="X243" i="10"/>
  <c r="S241" i="8"/>
  <c r="V241" i="8" s="1"/>
  <c r="T241" i="8"/>
  <c r="W241" i="8" s="1"/>
  <c r="R241" i="8"/>
  <c r="U241" i="8" s="1"/>
  <c r="X215" i="2"/>
  <c r="Z243" i="10"/>
  <c r="P216" i="2" l="1"/>
  <c r="O216" i="2"/>
  <c r="C242" i="8"/>
  <c r="G242" i="8"/>
  <c r="B242" i="8"/>
  <c r="F242" i="8"/>
  <c r="H242" i="8"/>
  <c r="D242" i="8"/>
  <c r="G216" i="2"/>
  <c r="K216" i="2" s="1"/>
  <c r="B216" i="2"/>
  <c r="F216" i="2" s="1"/>
  <c r="G244" i="10"/>
  <c r="B244" i="10"/>
  <c r="D244" i="10"/>
  <c r="I244" i="10"/>
  <c r="C244" i="10"/>
  <c r="H244" i="10"/>
  <c r="AA215" i="2"/>
  <c r="A883" i="10"/>
  <c r="AA882" i="10" s="1"/>
  <c r="T882" i="10"/>
  <c r="L216" i="2" l="1"/>
  <c r="M216" i="2"/>
  <c r="N216" i="2" s="1"/>
  <c r="E242" i="8"/>
  <c r="E216" i="2"/>
  <c r="J242" i="8"/>
  <c r="I242" i="8"/>
  <c r="E244" i="10"/>
  <c r="P244" i="10" s="1"/>
  <c r="K244" i="10"/>
  <c r="O244" i="10"/>
  <c r="AB243" i="10"/>
  <c r="J216" i="2"/>
  <c r="AA883" i="10"/>
  <c r="A884" i="10"/>
  <c r="T883" i="10"/>
  <c r="F244" i="10"/>
  <c r="J244" i="10"/>
  <c r="X241" i="8"/>
  <c r="A885" i="10" l="1"/>
  <c r="T884" i="10"/>
  <c r="S244" i="10"/>
  <c r="R244" i="10"/>
  <c r="Q244" i="10"/>
  <c r="M244" i="10"/>
  <c r="N244" i="10" s="1"/>
  <c r="L242" i="8"/>
  <c r="M242" i="8" s="1"/>
  <c r="N242" i="8"/>
  <c r="O242" i="8"/>
  <c r="P242" i="8"/>
  <c r="W216" i="2"/>
  <c r="V216" i="2"/>
  <c r="U216" i="2"/>
  <c r="S216" i="2"/>
  <c r="R216" i="2"/>
  <c r="Q216" i="2"/>
  <c r="Z216" i="2" l="1"/>
  <c r="Y216" i="2"/>
  <c r="H217" i="2" s="1"/>
  <c r="C217" i="2"/>
  <c r="T242" i="8"/>
  <c r="W242" i="8" s="1"/>
  <c r="S242" i="8"/>
  <c r="R242" i="8"/>
  <c r="D217" i="2"/>
  <c r="I217" i="2"/>
  <c r="W244" i="10"/>
  <c r="Z244" i="10" s="1"/>
  <c r="V244" i="10"/>
  <c r="Y244" i="10" s="1"/>
  <c r="U244" i="10"/>
  <c r="X244" i="10" s="1"/>
  <c r="V242" i="8"/>
  <c r="A886" i="10"/>
  <c r="T885" i="10"/>
  <c r="X216" i="2"/>
  <c r="U242" i="8"/>
  <c r="AA884" i="10"/>
  <c r="O217" i="2" l="1"/>
  <c r="P217" i="2"/>
  <c r="I245" i="10"/>
  <c r="D245" i="10"/>
  <c r="B245" i="10"/>
  <c r="G245" i="10"/>
  <c r="D243" i="8"/>
  <c r="H243" i="8"/>
  <c r="C245" i="10"/>
  <c r="H245" i="10"/>
  <c r="A887" i="10"/>
  <c r="AA886" i="10" s="1"/>
  <c r="T886" i="10"/>
  <c r="AA885" i="10"/>
  <c r="F243" i="8"/>
  <c r="B243" i="8"/>
  <c r="AA216" i="2"/>
  <c r="G217" i="2"/>
  <c r="K217" i="2" s="1"/>
  <c r="B217" i="2"/>
  <c r="F217" i="2" s="1"/>
  <c r="G243" i="8"/>
  <c r="C243" i="8"/>
  <c r="F245" i="10" l="1"/>
  <c r="J245" i="10"/>
  <c r="L217" i="2"/>
  <c r="M217" i="2"/>
  <c r="N217" i="2" s="1"/>
  <c r="E243" i="8"/>
  <c r="E245" i="10"/>
  <c r="P245" i="10" s="1"/>
  <c r="E217" i="2"/>
  <c r="J243" i="8"/>
  <c r="I243" i="8"/>
  <c r="K245" i="10"/>
  <c r="O245" i="10"/>
  <c r="AB244" i="10"/>
  <c r="X242" i="8"/>
  <c r="J217" i="2"/>
  <c r="A888" i="10"/>
  <c r="AA887" i="10"/>
  <c r="T887" i="10"/>
  <c r="W217" i="2" l="1"/>
  <c r="V217" i="2"/>
  <c r="U217" i="2"/>
  <c r="P243" i="8"/>
  <c r="O243" i="8"/>
  <c r="N243" i="8"/>
  <c r="L243" i="8"/>
  <c r="M243" i="8" s="1"/>
  <c r="Q217" i="2"/>
  <c r="S217" i="2"/>
  <c r="R217" i="2"/>
  <c r="Y217" i="2" s="1"/>
  <c r="AA888" i="10"/>
  <c r="A889" i="10"/>
  <c r="T888" i="10"/>
  <c r="R245" i="10"/>
  <c r="Q245" i="10"/>
  <c r="S245" i="10"/>
  <c r="M245" i="10"/>
  <c r="N245" i="10" s="1"/>
  <c r="X217" i="2" l="1"/>
  <c r="Z217" i="2"/>
  <c r="D218" i="2" s="1"/>
  <c r="AA889" i="10"/>
  <c r="A890" i="10"/>
  <c r="T889" i="10"/>
  <c r="B218" i="2"/>
  <c r="G218" i="2"/>
  <c r="S243" i="8"/>
  <c r="V243" i="8" s="1"/>
  <c r="R243" i="8"/>
  <c r="U243" i="8" s="1"/>
  <c r="T243" i="8"/>
  <c r="W243" i="8" s="1"/>
  <c r="C218" i="2"/>
  <c r="H218" i="2"/>
  <c r="U245" i="10"/>
  <c r="X245" i="10" s="1"/>
  <c r="V245" i="10"/>
  <c r="Y245" i="10" s="1"/>
  <c r="W245" i="10"/>
  <c r="Z245" i="10" s="1"/>
  <c r="I218" i="2"/>
  <c r="P218" i="2" l="1"/>
  <c r="O218" i="2"/>
  <c r="H244" i="8"/>
  <c r="D244" i="8"/>
  <c r="F244" i="8"/>
  <c r="B244" i="8"/>
  <c r="C246" i="10"/>
  <c r="H246" i="10"/>
  <c r="G246" i="10"/>
  <c r="B246" i="10"/>
  <c r="C244" i="8"/>
  <c r="G244" i="8"/>
  <c r="I246" i="10"/>
  <c r="D246" i="10"/>
  <c r="K218" i="2"/>
  <c r="AA217" i="2"/>
  <c r="J218" i="2"/>
  <c r="E218" i="2"/>
  <c r="F218" i="2"/>
  <c r="AA890" i="10"/>
  <c r="A891" i="10"/>
  <c r="T890" i="10"/>
  <c r="K246" i="10" l="1"/>
  <c r="O246" i="10"/>
  <c r="AB245" i="10"/>
  <c r="E246" i="10"/>
  <c r="P246" i="10" s="1"/>
  <c r="E244" i="8"/>
  <c r="AA891" i="10"/>
  <c r="A892" i="10"/>
  <c r="T891" i="10"/>
  <c r="J246" i="10"/>
  <c r="I244" i="8"/>
  <c r="J244" i="8"/>
  <c r="L218" i="2"/>
  <c r="M218" i="2"/>
  <c r="N218" i="2" s="1"/>
  <c r="X243" i="8"/>
  <c r="F246" i="10"/>
  <c r="W218" i="2" l="1"/>
  <c r="U218" i="2"/>
  <c r="V218" i="2"/>
  <c r="R218" i="2"/>
  <c r="S218" i="2"/>
  <c r="Z218" i="2" s="1"/>
  <c r="Q218" i="2"/>
  <c r="A893" i="10"/>
  <c r="AA892" i="10" s="1"/>
  <c r="T892" i="10"/>
  <c r="O244" i="8"/>
  <c r="N244" i="8"/>
  <c r="P244" i="8"/>
  <c r="L244" i="8"/>
  <c r="M244" i="8" s="1"/>
  <c r="R246" i="10"/>
  <c r="S246" i="10"/>
  <c r="Q246" i="10"/>
  <c r="M246" i="10"/>
  <c r="N246" i="10" s="1"/>
  <c r="Y218" i="2" l="1"/>
  <c r="U244" i="8"/>
  <c r="A894" i="10"/>
  <c r="T893" i="10"/>
  <c r="Y246" i="10"/>
  <c r="X218" i="2"/>
  <c r="W246" i="10"/>
  <c r="Z246" i="10" s="1"/>
  <c r="V246" i="10"/>
  <c r="U246" i="10"/>
  <c r="X246" i="10" s="1"/>
  <c r="S244" i="8"/>
  <c r="V244" i="8" s="1"/>
  <c r="T244" i="8"/>
  <c r="W244" i="8" s="1"/>
  <c r="R244" i="8"/>
  <c r="D219" i="2"/>
  <c r="I219" i="2"/>
  <c r="O219" i="2" l="1"/>
  <c r="P219" i="2"/>
  <c r="I247" i="10"/>
  <c r="D247" i="10"/>
  <c r="H245" i="8"/>
  <c r="D245" i="8"/>
  <c r="G245" i="8"/>
  <c r="C245" i="8"/>
  <c r="B247" i="10"/>
  <c r="G247" i="10"/>
  <c r="A895" i="10"/>
  <c r="T894" i="10"/>
  <c r="H219" i="2"/>
  <c r="C219" i="2"/>
  <c r="G219" i="2"/>
  <c r="B219" i="2"/>
  <c r="AA893" i="10"/>
  <c r="AA218" i="2"/>
  <c r="H247" i="10"/>
  <c r="C247" i="10"/>
  <c r="B245" i="8"/>
  <c r="F245" i="8"/>
  <c r="F247" i="10" l="1"/>
  <c r="E219" i="2"/>
  <c r="J247" i="10"/>
  <c r="K219" i="2"/>
  <c r="J219" i="2"/>
  <c r="E247" i="10"/>
  <c r="P247" i="10" s="1"/>
  <c r="J245" i="8"/>
  <c r="I245" i="8"/>
  <c r="A896" i="10"/>
  <c r="T895" i="10"/>
  <c r="X244" i="8"/>
  <c r="K247" i="10"/>
  <c r="O247" i="10"/>
  <c r="AB246" i="10"/>
  <c r="E245" i="8"/>
  <c r="F219" i="2"/>
  <c r="AA894" i="10"/>
  <c r="A897" i="10" l="1"/>
  <c r="AA896" i="10"/>
  <c r="T896" i="10"/>
  <c r="AA895" i="10"/>
  <c r="O245" i="8"/>
  <c r="P245" i="8"/>
  <c r="N245" i="8"/>
  <c r="L245" i="8"/>
  <c r="M245" i="8" s="1"/>
  <c r="L219" i="2"/>
  <c r="M219" i="2"/>
  <c r="N219" i="2" s="1"/>
  <c r="S247" i="10"/>
  <c r="R247" i="10"/>
  <c r="Q247" i="10"/>
  <c r="M247" i="10"/>
  <c r="N247" i="10" s="1"/>
  <c r="T245" i="8" l="1"/>
  <c r="R245" i="8"/>
  <c r="S245" i="8"/>
  <c r="V245" i="8" s="1"/>
  <c r="Z247" i="10"/>
  <c r="U245" i="8"/>
  <c r="W219" i="2"/>
  <c r="V219" i="2"/>
  <c r="U219" i="2"/>
  <c r="W245" i="8"/>
  <c r="W247" i="10"/>
  <c r="U247" i="10"/>
  <c r="X247" i="10" s="1"/>
  <c r="V247" i="10"/>
  <c r="Y247" i="10" s="1"/>
  <c r="Q219" i="2"/>
  <c r="S219" i="2"/>
  <c r="R219" i="2"/>
  <c r="Y219" i="2" s="1"/>
  <c r="A898" i="10"/>
  <c r="AA897" i="10"/>
  <c r="T897" i="10"/>
  <c r="X219" i="2" l="1"/>
  <c r="G220" i="2" s="1"/>
  <c r="Z219" i="2"/>
  <c r="I220" i="2" s="1"/>
  <c r="H248" i="10"/>
  <c r="C248" i="10"/>
  <c r="G248" i="10"/>
  <c r="B248" i="10"/>
  <c r="C246" i="8"/>
  <c r="G246" i="8"/>
  <c r="A899" i="10"/>
  <c r="AA898" i="10" s="1"/>
  <c r="T898" i="10"/>
  <c r="D220" i="2"/>
  <c r="D248" i="10"/>
  <c r="I248" i="10"/>
  <c r="B220" i="2"/>
  <c r="H246" i="8"/>
  <c r="D246" i="8"/>
  <c r="H220" i="2"/>
  <c r="C220" i="2"/>
  <c r="F246" i="8"/>
  <c r="B246" i="8"/>
  <c r="P220" i="2" l="1"/>
  <c r="O220" i="2"/>
  <c r="E248" i="10"/>
  <c r="P248" i="10" s="1"/>
  <c r="F220" i="2"/>
  <c r="J220" i="2"/>
  <c r="J248" i="10"/>
  <c r="I246" i="8"/>
  <c r="J246" i="8"/>
  <c r="O248" i="10"/>
  <c r="K248" i="10"/>
  <c r="AB247" i="10"/>
  <c r="A900" i="10"/>
  <c r="AA899" i="10" s="1"/>
  <c r="T899" i="10"/>
  <c r="E220" i="2"/>
  <c r="K220" i="2"/>
  <c r="AA219" i="2"/>
  <c r="F248" i="10"/>
  <c r="E246" i="8"/>
  <c r="X245" i="8"/>
  <c r="P246" i="8" l="1"/>
  <c r="O246" i="8"/>
  <c r="L246" i="8"/>
  <c r="M246" i="8" s="1"/>
  <c r="N246" i="8"/>
  <c r="A901" i="10"/>
  <c r="T900" i="10"/>
  <c r="L220" i="2"/>
  <c r="M220" i="2"/>
  <c r="N220" i="2" s="1"/>
  <c r="R248" i="10"/>
  <c r="Q248" i="10"/>
  <c r="S248" i="10"/>
  <c r="M248" i="10"/>
  <c r="N248" i="10" s="1"/>
  <c r="R246" i="8" l="1"/>
  <c r="T246" i="8"/>
  <c r="W246" i="8" s="1"/>
  <c r="S246" i="8"/>
  <c r="Q220" i="2"/>
  <c r="S220" i="2"/>
  <c r="R220" i="2"/>
  <c r="U246" i="8"/>
  <c r="A902" i="10"/>
  <c r="AA901" i="10"/>
  <c r="T901" i="10"/>
  <c r="V246" i="8"/>
  <c r="W248" i="10"/>
  <c r="Z248" i="10" s="1"/>
  <c r="V248" i="10"/>
  <c r="Y248" i="10" s="1"/>
  <c r="U248" i="10"/>
  <c r="X248" i="10" s="1"/>
  <c r="V220" i="2"/>
  <c r="U220" i="2"/>
  <c r="W220" i="2"/>
  <c r="AA900" i="10"/>
  <c r="Y220" i="2" l="1"/>
  <c r="I249" i="10"/>
  <c r="D249" i="10"/>
  <c r="H247" i="8"/>
  <c r="D247" i="8"/>
  <c r="B249" i="10"/>
  <c r="G249" i="10"/>
  <c r="H249" i="10"/>
  <c r="C249" i="10"/>
  <c r="C221" i="2"/>
  <c r="H221" i="2"/>
  <c r="A903" i="10"/>
  <c r="AA902" i="10"/>
  <c r="T902" i="10"/>
  <c r="Z220" i="2"/>
  <c r="C247" i="8"/>
  <c r="G247" i="8"/>
  <c r="X220" i="2"/>
  <c r="F247" i="8"/>
  <c r="B247" i="8"/>
  <c r="E247" i="8" l="1"/>
  <c r="A904" i="10"/>
  <c r="AA903" i="10"/>
  <c r="T903" i="10"/>
  <c r="X246" i="8"/>
  <c r="J247" i="8"/>
  <c r="I247" i="8"/>
  <c r="D221" i="2"/>
  <c r="I221" i="2"/>
  <c r="J249" i="10"/>
  <c r="O249" i="10"/>
  <c r="K249" i="10"/>
  <c r="AB248" i="10"/>
  <c r="F249" i="10"/>
  <c r="B221" i="2"/>
  <c r="G221" i="2"/>
  <c r="E249" i="10"/>
  <c r="P249" i="10" s="1"/>
  <c r="O221" i="2" l="1"/>
  <c r="P221" i="2"/>
  <c r="R249" i="10"/>
  <c r="S249" i="10"/>
  <c r="Q249" i="10"/>
  <c r="M249" i="10"/>
  <c r="N249" i="10" s="1"/>
  <c r="A905" i="10"/>
  <c r="T904" i="10"/>
  <c r="E221" i="2"/>
  <c r="K221" i="2"/>
  <c r="AA220" i="2"/>
  <c r="F221" i="2"/>
  <c r="J221" i="2"/>
  <c r="P247" i="8"/>
  <c r="L247" i="8"/>
  <c r="M247" i="8" s="1"/>
  <c r="N247" i="8"/>
  <c r="O247" i="8"/>
  <c r="L221" i="2" l="1"/>
  <c r="M221" i="2"/>
  <c r="N221" i="2" s="1"/>
  <c r="R247" i="8"/>
  <c r="T247" i="8"/>
  <c r="S247" i="8"/>
  <c r="W249" i="10"/>
  <c r="V249" i="10"/>
  <c r="Y249" i="10" s="1"/>
  <c r="U249" i="10"/>
  <c r="X249" i="10" s="1"/>
  <c r="V247" i="8"/>
  <c r="A906" i="10"/>
  <c r="AA905" i="10"/>
  <c r="T905" i="10"/>
  <c r="Z249" i="10"/>
  <c r="W247" i="8"/>
  <c r="U247" i="8"/>
  <c r="AA904" i="10"/>
  <c r="B250" i="10" l="1"/>
  <c r="G250" i="10"/>
  <c r="H250" i="10"/>
  <c r="C250" i="10"/>
  <c r="D248" i="8"/>
  <c r="H248" i="8"/>
  <c r="A907" i="10"/>
  <c r="AA906" i="10"/>
  <c r="T906" i="10"/>
  <c r="B248" i="8"/>
  <c r="F248" i="8"/>
  <c r="I250" i="10"/>
  <c r="D250" i="10"/>
  <c r="C248" i="8"/>
  <c r="G248" i="8"/>
  <c r="U221" i="2"/>
  <c r="V221" i="2"/>
  <c r="W221" i="2"/>
  <c r="Q221" i="2"/>
  <c r="R221" i="2"/>
  <c r="S221" i="2"/>
  <c r="Z221" i="2" l="1"/>
  <c r="Y221" i="2"/>
  <c r="H222" i="2" s="1"/>
  <c r="C222" i="2"/>
  <c r="X221" i="2"/>
  <c r="J248" i="8"/>
  <c r="I248" i="8"/>
  <c r="A908" i="10"/>
  <c r="T907" i="10"/>
  <c r="F250" i="10"/>
  <c r="X247" i="8"/>
  <c r="E248" i="8"/>
  <c r="J250" i="10"/>
  <c r="D222" i="2"/>
  <c r="I222" i="2"/>
  <c r="K250" i="10"/>
  <c r="O250" i="10"/>
  <c r="AB249" i="10"/>
  <c r="E250" i="10"/>
  <c r="P250" i="10" s="1"/>
  <c r="O222" i="2" l="1"/>
  <c r="P222" i="2"/>
  <c r="B222" i="2"/>
  <c r="F222" i="2" s="1"/>
  <c r="G222" i="2"/>
  <c r="AA221" i="2"/>
  <c r="A909" i="10"/>
  <c r="AA908" i="10"/>
  <c r="T908" i="10"/>
  <c r="N248" i="8"/>
  <c r="P248" i="8"/>
  <c r="L248" i="8"/>
  <c r="M248" i="8" s="1"/>
  <c r="O248" i="8"/>
  <c r="S250" i="10"/>
  <c r="Q250" i="10"/>
  <c r="R250" i="10"/>
  <c r="M250" i="10"/>
  <c r="N250" i="10" s="1"/>
  <c r="AA907" i="10"/>
  <c r="J222" i="2" l="1"/>
  <c r="S248" i="8"/>
  <c r="V248" i="8" s="1"/>
  <c r="R248" i="8"/>
  <c r="U248" i="8" s="1"/>
  <c r="T248" i="8"/>
  <c r="E222" i="2"/>
  <c r="U250" i="10"/>
  <c r="X250" i="10" s="1"/>
  <c r="W250" i="10"/>
  <c r="Z250" i="10" s="1"/>
  <c r="V250" i="10"/>
  <c r="Y250" i="10" s="1"/>
  <c r="W248" i="8"/>
  <c r="A910" i="10"/>
  <c r="AA909" i="10" s="1"/>
  <c r="T909" i="10"/>
  <c r="K222" i="2"/>
  <c r="C251" i="10" l="1"/>
  <c r="H251" i="10"/>
  <c r="I251" i="10"/>
  <c r="D251" i="10"/>
  <c r="B249" i="8"/>
  <c r="F249" i="8"/>
  <c r="G251" i="10"/>
  <c r="B251" i="10"/>
  <c r="G249" i="8"/>
  <c r="C249" i="8"/>
  <c r="D249" i="8"/>
  <c r="H249" i="8"/>
  <c r="L222" i="2"/>
  <c r="M222" i="2"/>
  <c r="N222" i="2" s="1"/>
  <c r="A911" i="10"/>
  <c r="T910" i="10"/>
  <c r="A912" i="10" l="1"/>
  <c r="AA911" i="10"/>
  <c r="T911" i="10"/>
  <c r="K251" i="10"/>
  <c r="O251" i="10"/>
  <c r="AB250" i="10"/>
  <c r="J251" i="10"/>
  <c r="E251" i="10"/>
  <c r="P251" i="10" s="1"/>
  <c r="AA910" i="10"/>
  <c r="U222" i="2"/>
  <c r="W222" i="2"/>
  <c r="V222" i="2"/>
  <c r="X248" i="8"/>
  <c r="J249" i="8"/>
  <c r="I249" i="8"/>
  <c r="Q222" i="2"/>
  <c r="X222" i="2" s="1"/>
  <c r="R222" i="2"/>
  <c r="S222" i="2"/>
  <c r="E249" i="8"/>
  <c r="F251" i="10"/>
  <c r="Y222" i="2" l="1"/>
  <c r="S251" i="10"/>
  <c r="Q251" i="10"/>
  <c r="R251" i="10"/>
  <c r="M251" i="10"/>
  <c r="N251" i="10" s="1"/>
  <c r="N249" i="8"/>
  <c r="P249" i="8"/>
  <c r="O249" i="8"/>
  <c r="L249" i="8"/>
  <c r="M249" i="8" s="1"/>
  <c r="C223" i="2"/>
  <c r="H223" i="2"/>
  <c r="G223" i="2"/>
  <c r="B223" i="2"/>
  <c r="Z222" i="2"/>
  <c r="AA912" i="10"/>
  <c r="A913" i="10"/>
  <c r="T912" i="10"/>
  <c r="F223" i="2" l="1"/>
  <c r="E223" i="2"/>
  <c r="S249" i="8"/>
  <c r="V249" i="8" s="1"/>
  <c r="R249" i="8"/>
  <c r="U249" i="8" s="1"/>
  <c r="T249" i="8"/>
  <c r="V251" i="10"/>
  <c r="U251" i="10"/>
  <c r="X251" i="10" s="1"/>
  <c r="W251" i="10"/>
  <c r="Z251" i="10" s="1"/>
  <c r="A914" i="10"/>
  <c r="AA913" i="10"/>
  <c r="T913" i="10"/>
  <c r="Y251" i="10"/>
  <c r="W249" i="8"/>
  <c r="I223" i="2"/>
  <c r="J223" i="2" s="1"/>
  <c r="D223" i="2"/>
  <c r="O223" i="2" l="1"/>
  <c r="P223" i="2"/>
  <c r="F250" i="8"/>
  <c r="B250" i="8"/>
  <c r="G252" i="10"/>
  <c r="B252" i="10"/>
  <c r="C250" i="8"/>
  <c r="G250" i="8"/>
  <c r="D252" i="10"/>
  <c r="I252" i="10"/>
  <c r="K223" i="2"/>
  <c r="AA222" i="2"/>
  <c r="H252" i="10"/>
  <c r="C252" i="10"/>
  <c r="D250" i="8"/>
  <c r="H250" i="8"/>
  <c r="A915" i="10"/>
  <c r="AA914" i="10" s="1"/>
  <c r="T914" i="10"/>
  <c r="F252" i="10" l="1"/>
  <c r="E252" i="10"/>
  <c r="P252" i="10" s="1"/>
  <c r="O252" i="10"/>
  <c r="K252" i="10"/>
  <c r="AB251" i="10"/>
  <c r="J252" i="10"/>
  <c r="A916" i="10"/>
  <c r="AA915" i="10" s="1"/>
  <c r="T915" i="10"/>
  <c r="E250" i="8"/>
  <c r="L223" i="2"/>
  <c r="M223" i="2"/>
  <c r="N223" i="2" s="1"/>
  <c r="X249" i="8"/>
  <c r="J250" i="8"/>
  <c r="I250" i="8"/>
  <c r="O250" i="8" l="1"/>
  <c r="P250" i="8"/>
  <c r="N250" i="8"/>
  <c r="L250" i="8"/>
  <c r="M250" i="8" s="1"/>
  <c r="W223" i="2"/>
  <c r="V223" i="2"/>
  <c r="U223" i="2"/>
  <c r="S223" i="2"/>
  <c r="R223" i="2"/>
  <c r="Q223" i="2"/>
  <c r="A917" i="10"/>
  <c r="T916" i="10"/>
  <c r="Q252" i="10"/>
  <c r="R252" i="10"/>
  <c r="S252" i="10"/>
  <c r="M252" i="10"/>
  <c r="N252" i="10" s="1"/>
  <c r="Z223" i="2" l="1"/>
  <c r="X223" i="2"/>
  <c r="G224" i="2" s="1"/>
  <c r="Y223" i="2"/>
  <c r="A918" i="10"/>
  <c r="AA917" i="10" s="1"/>
  <c r="T917" i="10"/>
  <c r="D224" i="2"/>
  <c r="I224" i="2"/>
  <c r="S250" i="8"/>
  <c r="R250" i="8"/>
  <c r="T250" i="8"/>
  <c r="W250" i="8" s="1"/>
  <c r="AA916" i="10"/>
  <c r="U250" i="8"/>
  <c r="W252" i="10"/>
  <c r="Z252" i="10" s="1"/>
  <c r="U252" i="10"/>
  <c r="V252" i="10"/>
  <c r="Y252" i="10" s="1"/>
  <c r="X252" i="10"/>
  <c r="B224" i="2"/>
  <c r="C224" i="2"/>
  <c r="H224" i="2"/>
  <c r="V250" i="8"/>
  <c r="P224" i="2" l="1"/>
  <c r="O224" i="2"/>
  <c r="C253" i="10"/>
  <c r="H253" i="10"/>
  <c r="I253" i="10"/>
  <c r="D253" i="10"/>
  <c r="H251" i="8"/>
  <c r="D251" i="8"/>
  <c r="F224" i="2"/>
  <c r="G253" i="10"/>
  <c r="B253" i="10"/>
  <c r="B251" i="8"/>
  <c r="F251" i="8"/>
  <c r="C251" i="8"/>
  <c r="G251" i="8"/>
  <c r="E224" i="2"/>
  <c r="A919" i="10"/>
  <c r="AA918" i="10"/>
  <c r="T918" i="10"/>
  <c r="J224" i="2"/>
  <c r="K224" i="2"/>
  <c r="AA223" i="2"/>
  <c r="E251" i="8" l="1"/>
  <c r="L224" i="2"/>
  <c r="M224" i="2"/>
  <c r="N224" i="2" s="1"/>
  <c r="I251" i="8"/>
  <c r="J251" i="8"/>
  <c r="A920" i="10"/>
  <c r="AA919" i="10" s="1"/>
  <c r="T919" i="10"/>
  <c r="E253" i="10"/>
  <c r="P253" i="10" s="1"/>
  <c r="O253" i="10"/>
  <c r="K253" i="10"/>
  <c r="AB252" i="10"/>
  <c r="X250" i="8"/>
  <c r="J253" i="10"/>
  <c r="F253" i="10"/>
  <c r="S253" i="10" l="1"/>
  <c r="R253" i="10"/>
  <c r="Q253" i="10"/>
  <c r="M253" i="10"/>
  <c r="N253" i="10" s="1"/>
  <c r="A921" i="10"/>
  <c r="T920" i="10"/>
  <c r="V224" i="2"/>
  <c r="W224" i="2"/>
  <c r="U224" i="2"/>
  <c r="P251" i="8"/>
  <c r="N251" i="8"/>
  <c r="O251" i="8"/>
  <c r="L251" i="8"/>
  <c r="M251" i="8" s="1"/>
  <c r="S224" i="2"/>
  <c r="Q224" i="2"/>
  <c r="R224" i="2"/>
  <c r="Y224" i="2" l="1"/>
  <c r="X224" i="2"/>
  <c r="G225" i="2" s="1"/>
  <c r="V253" i="10"/>
  <c r="Y253" i="10" s="1"/>
  <c r="W253" i="10"/>
  <c r="U253" i="10"/>
  <c r="X253" i="10" s="1"/>
  <c r="Z224" i="2"/>
  <c r="W251" i="8"/>
  <c r="T251" i="8"/>
  <c r="S251" i="8"/>
  <c r="R251" i="8"/>
  <c r="U251" i="8" s="1"/>
  <c r="A922" i="10"/>
  <c r="T921" i="10"/>
  <c r="H225" i="2"/>
  <c r="C225" i="2"/>
  <c r="V251" i="8"/>
  <c r="AA920" i="10"/>
  <c r="Z253" i="10"/>
  <c r="B225" i="2" l="1"/>
  <c r="C254" i="10"/>
  <c r="H254" i="10"/>
  <c r="B252" i="8"/>
  <c r="F252" i="8"/>
  <c r="B254" i="10"/>
  <c r="G254" i="10"/>
  <c r="D225" i="2"/>
  <c r="I225" i="2"/>
  <c r="D252" i="8"/>
  <c r="H252" i="8"/>
  <c r="G252" i="8"/>
  <c r="C252" i="8"/>
  <c r="F225" i="2"/>
  <c r="A923" i="10"/>
  <c r="T922" i="10"/>
  <c r="D254" i="10"/>
  <c r="I254" i="10"/>
  <c r="AA921" i="10"/>
  <c r="E225" i="2"/>
  <c r="O225" i="2" l="1"/>
  <c r="P225" i="2"/>
  <c r="J252" i="8"/>
  <c r="I252" i="8"/>
  <c r="K225" i="2"/>
  <c r="AA224" i="2"/>
  <c r="E252" i="8"/>
  <c r="O254" i="10"/>
  <c r="K254" i="10"/>
  <c r="AB253" i="10"/>
  <c r="X251" i="8"/>
  <c r="J254" i="10"/>
  <c r="J225" i="2"/>
  <c r="A924" i="10"/>
  <c r="AA923" i="10" s="1"/>
  <c r="T923" i="10"/>
  <c r="AA922" i="10"/>
  <c r="E254" i="10"/>
  <c r="P254" i="10" s="1"/>
  <c r="F254" i="10"/>
  <c r="O252" i="8" l="1"/>
  <c r="P252" i="8"/>
  <c r="L252" i="8"/>
  <c r="M252" i="8" s="1"/>
  <c r="N252" i="8"/>
  <c r="A925" i="10"/>
  <c r="AA924" i="10" s="1"/>
  <c r="T924" i="10"/>
  <c r="S254" i="10"/>
  <c r="Q254" i="10"/>
  <c r="R254" i="10"/>
  <c r="M254" i="10"/>
  <c r="N254" i="10" s="1"/>
  <c r="L225" i="2"/>
  <c r="M225" i="2"/>
  <c r="N225" i="2" s="1"/>
  <c r="S225" i="2" l="1"/>
  <c r="Q225" i="2"/>
  <c r="R225" i="2"/>
  <c r="U254" i="10"/>
  <c r="W254" i="10"/>
  <c r="Z254" i="10" s="1"/>
  <c r="V254" i="10"/>
  <c r="R252" i="8"/>
  <c r="U252" i="8" s="1"/>
  <c r="S252" i="8"/>
  <c r="T252" i="8"/>
  <c r="Y254" i="10"/>
  <c r="W252" i="8"/>
  <c r="U225" i="2"/>
  <c r="W225" i="2"/>
  <c r="V225" i="2"/>
  <c r="X254" i="10"/>
  <c r="A926" i="10"/>
  <c r="T925" i="10"/>
  <c r="V252" i="8"/>
  <c r="B253" i="8" l="1"/>
  <c r="F253" i="8"/>
  <c r="D255" i="10"/>
  <c r="I255" i="10"/>
  <c r="A927" i="10"/>
  <c r="AA926" i="10"/>
  <c r="T926" i="10"/>
  <c r="H255" i="10"/>
  <c r="C255" i="10"/>
  <c r="AA925" i="10"/>
  <c r="Y225" i="2"/>
  <c r="X225" i="2"/>
  <c r="C253" i="8"/>
  <c r="G253" i="8"/>
  <c r="G255" i="10"/>
  <c r="B255" i="10"/>
  <c r="D253" i="8"/>
  <c r="H253" i="8"/>
  <c r="Z225" i="2"/>
  <c r="B226" i="2" l="1"/>
  <c r="G226" i="2"/>
  <c r="J255" i="10"/>
  <c r="K255" i="10"/>
  <c r="O255" i="10"/>
  <c r="AB254" i="10"/>
  <c r="J253" i="8"/>
  <c r="I253" i="8"/>
  <c r="E255" i="10"/>
  <c r="P255" i="10" s="1"/>
  <c r="I226" i="2"/>
  <c r="D226" i="2"/>
  <c r="H226" i="2"/>
  <c r="C226" i="2"/>
  <c r="X252" i="8"/>
  <c r="F255" i="10"/>
  <c r="A928" i="10"/>
  <c r="AA927" i="10"/>
  <c r="T927" i="10"/>
  <c r="E253" i="8"/>
  <c r="P226" i="2" l="1"/>
  <c r="O226" i="2"/>
  <c r="K226" i="2"/>
  <c r="AA225" i="2"/>
  <c r="S255" i="10"/>
  <c r="Q255" i="10"/>
  <c r="R255" i="10"/>
  <c r="M255" i="10"/>
  <c r="N255" i="10" s="1"/>
  <c r="J226" i="2"/>
  <c r="AA928" i="10"/>
  <c r="A929" i="10"/>
  <c r="T928" i="10"/>
  <c r="F226" i="2"/>
  <c r="P253" i="8"/>
  <c r="N253" i="8"/>
  <c r="L253" i="8"/>
  <c r="M253" i="8" s="1"/>
  <c r="O253" i="8"/>
  <c r="E226" i="2"/>
  <c r="A930" i="10" l="1"/>
  <c r="AA929" i="10"/>
  <c r="T929" i="10"/>
  <c r="V255" i="10"/>
  <c r="U255" i="10"/>
  <c r="W255" i="10"/>
  <c r="Z255" i="10" s="1"/>
  <c r="Y255" i="10"/>
  <c r="L226" i="2"/>
  <c r="M226" i="2"/>
  <c r="N226" i="2" s="1"/>
  <c r="S253" i="8"/>
  <c r="V253" i="8" s="1"/>
  <c r="R253" i="8"/>
  <c r="U253" i="8" s="1"/>
  <c r="T253" i="8"/>
  <c r="W253" i="8" s="1"/>
  <c r="X255" i="10"/>
  <c r="G254" i="8" l="1"/>
  <c r="C254" i="8"/>
  <c r="H254" i="8"/>
  <c r="D254" i="8"/>
  <c r="F254" i="8"/>
  <c r="B254" i="8"/>
  <c r="I256" i="10"/>
  <c r="D256" i="10"/>
  <c r="R226" i="2"/>
  <c r="Q226" i="2"/>
  <c r="S226" i="2"/>
  <c r="A931" i="10"/>
  <c r="T930" i="10"/>
  <c r="V226" i="2"/>
  <c r="W226" i="2"/>
  <c r="U226" i="2"/>
  <c r="H256" i="10"/>
  <c r="C256" i="10"/>
  <c r="B256" i="10"/>
  <c r="G256" i="10"/>
  <c r="X226" i="2" l="1"/>
  <c r="Z226" i="2"/>
  <c r="I227" i="2" s="1"/>
  <c r="E256" i="10"/>
  <c r="P256" i="10" s="1"/>
  <c r="A932" i="10"/>
  <c r="AA931" i="10"/>
  <c r="T931" i="10"/>
  <c r="K256" i="10"/>
  <c r="O256" i="10"/>
  <c r="AB255" i="10"/>
  <c r="F256" i="10"/>
  <c r="D227" i="2"/>
  <c r="G227" i="2"/>
  <c r="B227" i="2"/>
  <c r="E254" i="8"/>
  <c r="X253" i="8"/>
  <c r="J256" i="10"/>
  <c r="AA930" i="10"/>
  <c r="Y226" i="2"/>
  <c r="I254" i="8"/>
  <c r="J254" i="8"/>
  <c r="O227" i="2" l="1"/>
  <c r="P227" i="2"/>
  <c r="R256" i="10"/>
  <c r="Q256" i="10"/>
  <c r="S256" i="10"/>
  <c r="M256" i="10"/>
  <c r="N256" i="10" s="1"/>
  <c r="A933" i="10"/>
  <c r="AA932" i="10" s="1"/>
  <c r="T932" i="10"/>
  <c r="AA226" i="2"/>
  <c r="P254" i="8"/>
  <c r="O254" i="8"/>
  <c r="L254" i="8"/>
  <c r="M254" i="8" s="1"/>
  <c r="N254" i="8"/>
  <c r="H227" i="2"/>
  <c r="C227" i="2"/>
  <c r="E227" i="2" s="1"/>
  <c r="K227" i="2" l="1"/>
  <c r="W256" i="10"/>
  <c r="Z256" i="10" s="1"/>
  <c r="U256" i="10"/>
  <c r="V256" i="10"/>
  <c r="F227" i="2"/>
  <c r="J227" i="2"/>
  <c r="U254" i="8"/>
  <c r="X256" i="10"/>
  <c r="R254" i="8"/>
  <c r="T254" i="8"/>
  <c r="W254" i="8" s="1"/>
  <c r="S254" i="8"/>
  <c r="V254" i="8" s="1"/>
  <c r="A934" i="10"/>
  <c r="AA933" i="10"/>
  <c r="T933" i="10"/>
  <c r="Y256" i="10"/>
  <c r="H255" i="8" l="1"/>
  <c r="D255" i="8"/>
  <c r="I257" i="10"/>
  <c r="D257" i="10"/>
  <c r="G255" i="8"/>
  <c r="C255" i="8"/>
  <c r="L227" i="2"/>
  <c r="M227" i="2"/>
  <c r="N227" i="2" s="1"/>
  <c r="C257" i="10"/>
  <c r="H257" i="10"/>
  <c r="F255" i="8"/>
  <c r="B255" i="8"/>
  <c r="A935" i="10"/>
  <c r="AA934" i="10" s="1"/>
  <c r="T934" i="10"/>
  <c r="G257" i="10"/>
  <c r="B257" i="10"/>
  <c r="J257" i="10" l="1"/>
  <c r="W227" i="2"/>
  <c r="U227" i="2"/>
  <c r="V227" i="2"/>
  <c r="O257" i="10"/>
  <c r="K257" i="10"/>
  <c r="AB256" i="10"/>
  <c r="J255" i="8"/>
  <c r="I255" i="8"/>
  <c r="Q227" i="2"/>
  <c r="R227" i="2"/>
  <c r="S227" i="2"/>
  <c r="E255" i="8"/>
  <c r="X254" i="8"/>
  <c r="E257" i="10"/>
  <c r="P257" i="10" s="1"/>
  <c r="A936" i="10"/>
  <c r="T935" i="10"/>
  <c r="F257" i="10"/>
  <c r="Z227" i="2" l="1"/>
  <c r="Y227" i="2"/>
  <c r="H228" i="2" s="1"/>
  <c r="A937" i="10"/>
  <c r="AA936" i="10"/>
  <c r="T936" i="10"/>
  <c r="D228" i="2"/>
  <c r="I228" i="2"/>
  <c r="AA935" i="10"/>
  <c r="N255" i="8"/>
  <c r="O255" i="8"/>
  <c r="P255" i="8"/>
  <c r="L255" i="8"/>
  <c r="M255" i="8" s="1"/>
  <c r="X227" i="2"/>
  <c r="S257" i="10"/>
  <c r="Q257" i="10"/>
  <c r="R257" i="10"/>
  <c r="M257" i="10"/>
  <c r="N257" i="10" s="1"/>
  <c r="C228" i="2" l="1"/>
  <c r="P228" i="2"/>
  <c r="O228" i="2"/>
  <c r="X257" i="10"/>
  <c r="AA227" i="2"/>
  <c r="V255" i="8"/>
  <c r="T255" i="8"/>
  <c r="W255" i="8" s="1"/>
  <c r="S255" i="8"/>
  <c r="R255" i="8"/>
  <c r="W257" i="10"/>
  <c r="Z257" i="10" s="1"/>
  <c r="V257" i="10"/>
  <c r="Y257" i="10" s="1"/>
  <c r="U257" i="10"/>
  <c r="B228" i="2"/>
  <c r="F228" i="2" s="1"/>
  <c r="G228" i="2"/>
  <c r="U255" i="8"/>
  <c r="A938" i="10"/>
  <c r="T937" i="10"/>
  <c r="H256" i="8" l="1"/>
  <c r="D256" i="8"/>
  <c r="C258" i="10"/>
  <c r="H258" i="10"/>
  <c r="I258" i="10"/>
  <c r="D258" i="10"/>
  <c r="B256" i="8"/>
  <c r="F256" i="8"/>
  <c r="G258" i="10"/>
  <c r="B258" i="10"/>
  <c r="A939" i="10"/>
  <c r="T938" i="10"/>
  <c r="J228" i="2"/>
  <c r="C256" i="8"/>
  <c r="G256" i="8"/>
  <c r="AA937" i="10"/>
  <c r="E228" i="2"/>
  <c r="K228" i="2"/>
  <c r="X255" i="8" l="1"/>
  <c r="AA939" i="10"/>
  <c r="A940" i="10"/>
  <c r="T939" i="10"/>
  <c r="J256" i="8"/>
  <c r="I256" i="8"/>
  <c r="AA938" i="10"/>
  <c r="E256" i="8"/>
  <c r="F258" i="10"/>
  <c r="E258" i="10"/>
  <c r="P258" i="10" s="1"/>
  <c r="K258" i="10"/>
  <c r="O258" i="10"/>
  <c r="AB257" i="10"/>
  <c r="L228" i="2"/>
  <c r="M228" i="2"/>
  <c r="N228" i="2" s="1"/>
  <c r="J258" i="10"/>
  <c r="O256" i="8" l="1"/>
  <c r="P256" i="8"/>
  <c r="N256" i="8"/>
  <c r="L256" i="8"/>
  <c r="M256" i="8" s="1"/>
  <c r="S228" i="2"/>
  <c r="R228" i="2"/>
  <c r="Q228" i="2"/>
  <c r="Q258" i="10"/>
  <c r="R258" i="10"/>
  <c r="S258" i="10"/>
  <c r="M258" i="10"/>
  <c r="N258" i="10" s="1"/>
  <c r="V228" i="2"/>
  <c r="W228" i="2"/>
  <c r="U228" i="2"/>
  <c r="A941" i="10"/>
  <c r="AA940" i="10" s="1"/>
  <c r="T940" i="10"/>
  <c r="T256" i="8" l="1"/>
  <c r="R256" i="8"/>
  <c r="S256" i="8"/>
  <c r="V256" i="8" s="1"/>
  <c r="W258" i="10"/>
  <c r="V258" i="10"/>
  <c r="U258" i="10"/>
  <c r="X258" i="10" s="1"/>
  <c r="X228" i="2"/>
  <c r="U256" i="8"/>
  <c r="A942" i="10"/>
  <c r="AA941" i="10" s="1"/>
  <c r="T941" i="10"/>
  <c r="Z258" i="10"/>
  <c r="Y228" i="2"/>
  <c r="W256" i="8"/>
  <c r="Y258" i="10"/>
  <c r="Z228" i="2"/>
  <c r="B259" i="10" l="1"/>
  <c r="G259" i="10"/>
  <c r="C257" i="8"/>
  <c r="G257" i="8"/>
  <c r="H259" i="10"/>
  <c r="C259" i="10"/>
  <c r="H257" i="8"/>
  <c r="D257" i="8"/>
  <c r="H229" i="2"/>
  <c r="C229" i="2"/>
  <c r="G229" i="2"/>
  <c r="B229" i="2"/>
  <c r="A943" i="10"/>
  <c r="AA942" i="10"/>
  <c r="T942" i="10"/>
  <c r="I229" i="2"/>
  <c r="D229" i="2"/>
  <c r="D259" i="10"/>
  <c r="I259" i="10"/>
  <c r="F257" i="8"/>
  <c r="B257" i="8"/>
  <c r="O229" i="2" l="1"/>
  <c r="P229" i="2"/>
  <c r="J257" i="8"/>
  <c r="I257" i="8"/>
  <c r="E229" i="2"/>
  <c r="J229" i="2"/>
  <c r="X256" i="8"/>
  <c r="O259" i="10"/>
  <c r="K259" i="10"/>
  <c r="AB258" i="10"/>
  <c r="F229" i="2"/>
  <c r="F259" i="10"/>
  <c r="J259" i="10"/>
  <c r="E257" i="8"/>
  <c r="K229" i="2"/>
  <c r="AA228" i="2"/>
  <c r="A944" i="10"/>
  <c r="AA943" i="10"/>
  <c r="T943" i="10"/>
  <c r="E259" i="10"/>
  <c r="P259" i="10" s="1"/>
  <c r="L229" i="2" l="1"/>
  <c r="M229" i="2"/>
  <c r="N229" i="2" s="1"/>
  <c r="A945" i="10"/>
  <c r="AA944" i="10"/>
  <c r="T944" i="10"/>
  <c r="S259" i="10"/>
  <c r="Q259" i="10"/>
  <c r="R259" i="10"/>
  <c r="M259" i="10"/>
  <c r="N259" i="10" s="1"/>
  <c r="P257" i="8"/>
  <c r="N257" i="8"/>
  <c r="L257" i="8"/>
  <c r="M257" i="8" s="1"/>
  <c r="O257" i="8"/>
  <c r="S257" i="8" l="1"/>
  <c r="T257" i="8"/>
  <c r="R257" i="8"/>
  <c r="U257" i="8" s="1"/>
  <c r="Y259" i="10"/>
  <c r="A946" i="10"/>
  <c r="AA945" i="10" s="1"/>
  <c r="T945" i="10"/>
  <c r="W257" i="8"/>
  <c r="V229" i="2"/>
  <c r="W229" i="2"/>
  <c r="U229" i="2"/>
  <c r="V257" i="8"/>
  <c r="W259" i="10"/>
  <c r="Z259" i="10" s="1"/>
  <c r="V259" i="10"/>
  <c r="U259" i="10"/>
  <c r="X259" i="10" s="1"/>
  <c r="S229" i="2"/>
  <c r="Z229" i="2" s="1"/>
  <c r="R229" i="2"/>
  <c r="Q229" i="2"/>
  <c r="Y229" i="2" l="1"/>
  <c r="I260" i="10"/>
  <c r="D260" i="10"/>
  <c r="G260" i="10"/>
  <c r="B260" i="10"/>
  <c r="F258" i="8"/>
  <c r="B258" i="8"/>
  <c r="D230" i="2"/>
  <c r="I230" i="2"/>
  <c r="C258" i="8"/>
  <c r="G258" i="8"/>
  <c r="C230" i="2"/>
  <c r="H230" i="2"/>
  <c r="H258" i="8"/>
  <c r="D258" i="8"/>
  <c r="A947" i="10"/>
  <c r="T946" i="10"/>
  <c r="H260" i="10"/>
  <c r="C260" i="10"/>
  <c r="X229" i="2"/>
  <c r="O230" i="2" l="1"/>
  <c r="P230" i="2"/>
  <c r="A948" i="10"/>
  <c r="T947" i="10"/>
  <c r="E260" i="10"/>
  <c r="P260" i="10" s="1"/>
  <c r="F260" i="10"/>
  <c r="AA946" i="10"/>
  <c r="AA229" i="2"/>
  <c r="J260" i="10"/>
  <c r="B230" i="2"/>
  <c r="G230" i="2"/>
  <c r="E258" i="8"/>
  <c r="K260" i="10"/>
  <c r="O260" i="10"/>
  <c r="AB259" i="10"/>
  <c r="X257" i="8"/>
  <c r="I258" i="8"/>
  <c r="J258" i="8"/>
  <c r="E230" i="2" l="1"/>
  <c r="F230" i="2"/>
  <c r="A949" i="10"/>
  <c r="T948" i="10"/>
  <c r="J230" i="2"/>
  <c r="Q260" i="10"/>
  <c r="R260" i="10"/>
  <c r="S260" i="10"/>
  <c r="M260" i="10"/>
  <c r="N260" i="10" s="1"/>
  <c r="O258" i="8"/>
  <c r="N258" i="8"/>
  <c r="P258" i="8"/>
  <c r="L258" i="8"/>
  <c r="M258" i="8" s="1"/>
  <c r="K230" i="2"/>
  <c r="AA947" i="10"/>
  <c r="T258" i="8" l="1"/>
  <c r="R258" i="8"/>
  <c r="S258" i="8"/>
  <c r="U260" i="10"/>
  <c r="V260" i="10"/>
  <c r="W260" i="10"/>
  <c r="Z260" i="10" s="1"/>
  <c r="A950" i="10"/>
  <c r="T949" i="10"/>
  <c r="W258" i="8"/>
  <c r="U258" i="8"/>
  <c r="Y260" i="10"/>
  <c r="L230" i="2"/>
  <c r="M230" i="2"/>
  <c r="N230" i="2" s="1"/>
  <c r="V258" i="8"/>
  <c r="X260" i="10"/>
  <c r="AA948" i="10"/>
  <c r="I261" i="10" l="1"/>
  <c r="D261" i="10"/>
  <c r="H261" i="10"/>
  <c r="C261" i="10"/>
  <c r="C259" i="8"/>
  <c r="G259" i="8"/>
  <c r="B259" i="8"/>
  <c r="F259" i="8"/>
  <c r="A951" i="10"/>
  <c r="T950" i="10"/>
  <c r="U230" i="2"/>
  <c r="V230" i="2"/>
  <c r="W230" i="2"/>
  <c r="AA949" i="10"/>
  <c r="S230" i="2"/>
  <c r="R230" i="2"/>
  <c r="Y230" i="2" s="1"/>
  <c r="Q230" i="2"/>
  <c r="D259" i="8"/>
  <c r="H259" i="8"/>
  <c r="B261" i="10"/>
  <c r="G261" i="10"/>
  <c r="Z230" i="2" l="1"/>
  <c r="I231" i="2"/>
  <c r="D231" i="2"/>
  <c r="J259" i="8"/>
  <c r="I259" i="8"/>
  <c r="F261" i="10"/>
  <c r="E259" i="8"/>
  <c r="J261" i="10"/>
  <c r="X230" i="2"/>
  <c r="A952" i="10"/>
  <c r="T951" i="10"/>
  <c r="O261" i="10"/>
  <c r="K261" i="10"/>
  <c r="AB260" i="10"/>
  <c r="E261" i="10"/>
  <c r="P261" i="10" s="1"/>
  <c r="H231" i="2"/>
  <c r="C231" i="2"/>
  <c r="AA950" i="10"/>
  <c r="X258" i="8"/>
  <c r="O231" i="2" l="1"/>
  <c r="P231" i="2"/>
  <c r="B231" i="2"/>
  <c r="F231" i="2" s="1"/>
  <c r="G231" i="2"/>
  <c r="P259" i="8"/>
  <c r="O259" i="8"/>
  <c r="L259" i="8"/>
  <c r="M259" i="8" s="1"/>
  <c r="N259" i="8"/>
  <c r="AA952" i="10"/>
  <c r="A953" i="10"/>
  <c r="T952" i="10"/>
  <c r="K231" i="2"/>
  <c r="AA230" i="2"/>
  <c r="S261" i="10"/>
  <c r="Q261" i="10"/>
  <c r="R261" i="10"/>
  <c r="M261" i="10"/>
  <c r="N261" i="10" s="1"/>
  <c r="AA951" i="10"/>
  <c r="L231" i="2" l="1"/>
  <c r="M231" i="2"/>
  <c r="N231" i="2" s="1"/>
  <c r="AA953" i="10"/>
  <c r="A954" i="10"/>
  <c r="T953" i="10"/>
  <c r="U259" i="8"/>
  <c r="J231" i="2"/>
  <c r="S259" i="8"/>
  <c r="T259" i="8"/>
  <c r="W259" i="8" s="1"/>
  <c r="R259" i="8"/>
  <c r="E231" i="2"/>
  <c r="W261" i="10"/>
  <c r="Z261" i="10" s="1"/>
  <c r="V261" i="10"/>
  <c r="Y261" i="10" s="1"/>
  <c r="U261" i="10"/>
  <c r="X261" i="10" s="1"/>
  <c r="V259" i="8"/>
  <c r="G262" i="10" l="1"/>
  <c r="B262" i="10"/>
  <c r="I262" i="10"/>
  <c r="D262" i="10"/>
  <c r="C262" i="10"/>
  <c r="H262" i="10"/>
  <c r="H260" i="8"/>
  <c r="D260" i="8"/>
  <c r="C260" i="8"/>
  <c r="G260" i="8"/>
  <c r="Q231" i="2"/>
  <c r="R231" i="2"/>
  <c r="S231" i="2"/>
  <c r="AA954" i="10"/>
  <c r="A955" i="10"/>
  <c r="T954" i="10"/>
  <c r="F260" i="8"/>
  <c r="B260" i="8"/>
  <c r="U231" i="2"/>
  <c r="W231" i="2"/>
  <c r="V231" i="2"/>
  <c r="Y231" i="2" l="1"/>
  <c r="K262" i="10"/>
  <c r="O262" i="10"/>
  <c r="AB261" i="10"/>
  <c r="A956" i="10"/>
  <c r="T955" i="10"/>
  <c r="X231" i="2"/>
  <c r="E260" i="8"/>
  <c r="E262" i="10"/>
  <c r="P262" i="10" s="1"/>
  <c r="I260" i="8"/>
  <c r="J260" i="8"/>
  <c r="Z231" i="2"/>
  <c r="X259" i="8"/>
  <c r="F262" i="10"/>
  <c r="J262" i="10"/>
  <c r="O260" i="8" l="1"/>
  <c r="L260" i="8"/>
  <c r="M260" i="8" s="1"/>
  <c r="P260" i="8"/>
  <c r="N260" i="8"/>
  <c r="A957" i="10"/>
  <c r="T956" i="10"/>
  <c r="H232" i="2"/>
  <c r="C232" i="2"/>
  <c r="AA955" i="10"/>
  <c r="D232" i="2"/>
  <c r="I232" i="2"/>
  <c r="G232" i="2"/>
  <c r="B232" i="2"/>
  <c r="S262" i="10"/>
  <c r="Q262" i="10"/>
  <c r="R262" i="10"/>
  <c r="M262" i="10"/>
  <c r="N262" i="10" s="1"/>
  <c r="P232" i="2" l="1"/>
  <c r="O232" i="2"/>
  <c r="V262" i="10"/>
  <c r="Y262" i="10" s="1"/>
  <c r="W262" i="10"/>
  <c r="Z262" i="10" s="1"/>
  <c r="U262" i="10"/>
  <c r="X262" i="10"/>
  <c r="K232" i="2"/>
  <c r="AA231" i="2"/>
  <c r="E232" i="2"/>
  <c r="A958" i="10"/>
  <c r="T957" i="10"/>
  <c r="S260" i="8"/>
  <c r="R260" i="8"/>
  <c r="U260" i="8" s="1"/>
  <c r="T260" i="8"/>
  <c r="W260" i="8" s="1"/>
  <c r="J232" i="2"/>
  <c r="F232" i="2"/>
  <c r="AA956" i="10"/>
  <c r="V260" i="8"/>
  <c r="D263" i="10" l="1"/>
  <c r="I263" i="10"/>
  <c r="D261" i="8"/>
  <c r="H261" i="8"/>
  <c r="C263" i="10"/>
  <c r="H263" i="10"/>
  <c r="B261" i="8"/>
  <c r="F261" i="8"/>
  <c r="A959" i="10"/>
  <c r="AA958" i="10" s="1"/>
  <c r="T958" i="10"/>
  <c r="G261" i="8"/>
  <c r="C261" i="8"/>
  <c r="AA957" i="10"/>
  <c r="L232" i="2"/>
  <c r="M232" i="2"/>
  <c r="N232" i="2" s="1"/>
  <c r="G263" i="10"/>
  <c r="B263" i="10"/>
  <c r="V232" i="2" l="1"/>
  <c r="U232" i="2"/>
  <c r="W232" i="2"/>
  <c r="I261" i="8"/>
  <c r="J261" i="8"/>
  <c r="R232" i="2"/>
  <c r="Y232" i="2" s="1"/>
  <c r="Q232" i="2"/>
  <c r="X232" i="2" s="1"/>
  <c r="S232" i="2"/>
  <c r="E261" i="8"/>
  <c r="E263" i="10"/>
  <c r="P263" i="10" s="1"/>
  <c r="J263" i="10"/>
  <c r="X260" i="8"/>
  <c r="AA959" i="10"/>
  <c r="A960" i="10"/>
  <c r="T959" i="10"/>
  <c r="F263" i="10"/>
  <c r="K263" i="10"/>
  <c r="O263" i="10"/>
  <c r="AB262" i="10"/>
  <c r="Z232" i="2" l="1"/>
  <c r="I233" i="2" s="1"/>
  <c r="D233" i="2"/>
  <c r="N261" i="8"/>
  <c r="O261" i="8"/>
  <c r="L261" i="8"/>
  <c r="M261" i="8" s="1"/>
  <c r="P261" i="8"/>
  <c r="B233" i="2"/>
  <c r="G233" i="2"/>
  <c r="R263" i="10"/>
  <c r="S263" i="10"/>
  <c r="Q263" i="10"/>
  <c r="M263" i="10"/>
  <c r="N263" i="10" s="1"/>
  <c r="A961" i="10"/>
  <c r="AA960" i="10" s="1"/>
  <c r="T960" i="10"/>
  <c r="H233" i="2"/>
  <c r="C233" i="2"/>
  <c r="O233" i="2" l="1"/>
  <c r="P233" i="2"/>
  <c r="W263" i="10"/>
  <c r="U263" i="10"/>
  <c r="V263" i="10"/>
  <c r="J233" i="2"/>
  <c r="X263" i="10"/>
  <c r="E233" i="2"/>
  <c r="Z263" i="10"/>
  <c r="K233" i="2"/>
  <c r="AA232" i="2"/>
  <c r="F233" i="2"/>
  <c r="A962" i="10"/>
  <c r="AA961" i="10"/>
  <c r="T961" i="10"/>
  <c r="Y263" i="10"/>
  <c r="S261" i="8"/>
  <c r="V261" i="8" s="1"/>
  <c r="T261" i="8"/>
  <c r="W261" i="8" s="1"/>
  <c r="R261" i="8"/>
  <c r="U261" i="8" s="1"/>
  <c r="F262" i="8" l="1"/>
  <c r="B262" i="8"/>
  <c r="C262" i="8"/>
  <c r="G262" i="8"/>
  <c r="D262" i="8"/>
  <c r="H262" i="8"/>
  <c r="H264" i="10"/>
  <c r="C264" i="10"/>
  <c r="I264" i="10"/>
  <c r="D264" i="10"/>
  <c r="L233" i="2"/>
  <c r="M233" i="2"/>
  <c r="N233" i="2" s="1"/>
  <c r="B264" i="10"/>
  <c r="G264" i="10"/>
  <c r="A963" i="10"/>
  <c r="AA962" i="10"/>
  <c r="T962" i="10"/>
  <c r="U233" i="2" l="1"/>
  <c r="W233" i="2"/>
  <c r="V233" i="2"/>
  <c r="A964" i="10"/>
  <c r="T963" i="10"/>
  <c r="R233" i="2"/>
  <c r="Q233" i="2"/>
  <c r="X233" i="2" s="1"/>
  <c r="S233" i="2"/>
  <c r="X261" i="8"/>
  <c r="F264" i="10"/>
  <c r="J264" i="10"/>
  <c r="O264" i="10"/>
  <c r="K264" i="10"/>
  <c r="AB263" i="10"/>
  <c r="E262" i="8"/>
  <c r="E264" i="10"/>
  <c r="P264" i="10" s="1"/>
  <c r="I262" i="8"/>
  <c r="J262" i="8"/>
  <c r="Z233" i="2" l="1"/>
  <c r="Y233" i="2"/>
  <c r="H234" i="2" s="1"/>
  <c r="C234" i="2"/>
  <c r="Q264" i="10"/>
  <c r="R264" i="10"/>
  <c r="S264" i="10"/>
  <c r="M264" i="10"/>
  <c r="N264" i="10" s="1"/>
  <c r="D234" i="2"/>
  <c r="I234" i="2"/>
  <c r="A965" i="10"/>
  <c r="AA964" i="10"/>
  <c r="T964" i="10"/>
  <c r="N262" i="8"/>
  <c r="O262" i="8"/>
  <c r="P262" i="8"/>
  <c r="L262" i="8"/>
  <c r="M262" i="8" s="1"/>
  <c r="G234" i="2"/>
  <c r="B234" i="2"/>
  <c r="AA963" i="10"/>
  <c r="P234" i="2" l="1"/>
  <c r="O234" i="2"/>
  <c r="J234" i="2"/>
  <c r="R262" i="8"/>
  <c r="U262" i="8" s="1"/>
  <c r="T262" i="8"/>
  <c r="S262" i="8"/>
  <c r="K234" i="2"/>
  <c r="AA233" i="2"/>
  <c r="X264" i="10"/>
  <c r="W262" i="8"/>
  <c r="V264" i="10"/>
  <c r="Y264" i="10" s="1"/>
  <c r="W264" i="10"/>
  <c r="Z264" i="10" s="1"/>
  <c r="U264" i="10"/>
  <c r="F234" i="2"/>
  <c r="E234" i="2"/>
  <c r="V262" i="8"/>
  <c r="AA965" i="10"/>
  <c r="A966" i="10"/>
  <c r="T965" i="10"/>
  <c r="I265" i="10" l="1"/>
  <c r="D265" i="10"/>
  <c r="B263" i="8"/>
  <c r="F263" i="8"/>
  <c r="H265" i="10"/>
  <c r="C265" i="10"/>
  <c r="L234" i="2"/>
  <c r="M234" i="2"/>
  <c r="N234" i="2" s="1"/>
  <c r="G265" i="10"/>
  <c r="B265" i="10"/>
  <c r="D263" i="8"/>
  <c r="H263" i="8"/>
  <c r="G263" i="8"/>
  <c r="C263" i="8"/>
  <c r="A967" i="10"/>
  <c r="AA966" i="10"/>
  <c r="T966" i="10"/>
  <c r="A968" i="10" l="1"/>
  <c r="T967" i="10"/>
  <c r="R234" i="2"/>
  <c r="S234" i="2"/>
  <c r="Q234" i="2"/>
  <c r="E263" i="8"/>
  <c r="I263" i="8"/>
  <c r="J263" i="8"/>
  <c r="X262" i="8"/>
  <c r="E265" i="10"/>
  <c r="P265" i="10" s="1"/>
  <c r="F265" i="10"/>
  <c r="K265" i="10"/>
  <c r="O265" i="10"/>
  <c r="AB264" i="10"/>
  <c r="U234" i="2"/>
  <c r="V234" i="2"/>
  <c r="W234" i="2"/>
  <c r="J265" i="10"/>
  <c r="L263" i="8" l="1"/>
  <c r="M263" i="8" s="1"/>
  <c r="O263" i="8"/>
  <c r="N263" i="8"/>
  <c r="P263" i="8"/>
  <c r="X234" i="2"/>
  <c r="A969" i="10"/>
  <c r="T968" i="10"/>
  <c r="Z234" i="2"/>
  <c r="AA967" i="10"/>
  <c r="Q265" i="10"/>
  <c r="S265" i="10"/>
  <c r="R265" i="10"/>
  <c r="M265" i="10"/>
  <c r="N265" i="10" s="1"/>
  <c r="Y234" i="2"/>
  <c r="H235" i="2" l="1"/>
  <c r="C235" i="2"/>
  <c r="A970" i="10"/>
  <c r="T969" i="10"/>
  <c r="V265" i="10"/>
  <c r="W265" i="10"/>
  <c r="Z265" i="10" s="1"/>
  <c r="U265" i="10"/>
  <c r="X265" i="10" s="1"/>
  <c r="AA968" i="10"/>
  <c r="Y265" i="10"/>
  <c r="D235" i="2"/>
  <c r="I235" i="2"/>
  <c r="G235" i="2"/>
  <c r="B235" i="2"/>
  <c r="T263" i="8"/>
  <c r="W263" i="8" s="1"/>
  <c r="R263" i="8"/>
  <c r="U263" i="8" s="1"/>
  <c r="S263" i="8"/>
  <c r="V263" i="8" s="1"/>
  <c r="O235" i="2" l="1"/>
  <c r="P235" i="2"/>
  <c r="B266" i="10"/>
  <c r="G266" i="10"/>
  <c r="B264" i="8"/>
  <c r="F264" i="8"/>
  <c r="H264" i="8"/>
  <c r="D264" i="8"/>
  <c r="G264" i="8"/>
  <c r="C264" i="8"/>
  <c r="I266" i="10"/>
  <c r="D266" i="10"/>
  <c r="F235" i="2"/>
  <c r="E235" i="2"/>
  <c r="C266" i="10"/>
  <c r="H266" i="10"/>
  <c r="A971" i="10"/>
  <c r="AA970" i="10"/>
  <c r="T970" i="10"/>
  <c r="K235" i="2"/>
  <c r="AA234" i="2"/>
  <c r="J235" i="2"/>
  <c r="AA969" i="10"/>
  <c r="J264" i="8" l="1"/>
  <c r="I264" i="8"/>
  <c r="F266" i="10"/>
  <c r="E264" i="8"/>
  <c r="X263" i="8"/>
  <c r="O266" i="10"/>
  <c r="K266" i="10"/>
  <c r="AB265" i="10"/>
  <c r="J266" i="10"/>
  <c r="L235" i="2"/>
  <c r="M235" i="2"/>
  <c r="N235" i="2" s="1"/>
  <c r="A972" i="10"/>
  <c r="T971" i="10"/>
  <c r="E266" i="10"/>
  <c r="P266" i="10" s="1"/>
  <c r="A973" i="10" l="1"/>
  <c r="T972" i="10"/>
  <c r="AA971" i="10"/>
  <c r="S266" i="10"/>
  <c r="Q266" i="10"/>
  <c r="R266" i="10"/>
  <c r="M266" i="10"/>
  <c r="N266" i="10" s="1"/>
  <c r="W235" i="2"/>
  <c r="U235" i="2"/>
  <c r="V235" i="2"/>
  <c r="N264" i="8"/>
  <c r="P264" i="8"/>
  <c r="L264" i="8"/>
  <c r="M264" i="8" s="1"/>
  <c r="O264" i="8"/>
  <c r="Q235" i="2"/>
  <c r="R235" i="2"/>
  <c r="S235" i="2"/>
  <c r="Z235" i="2" l="1"/>
  <c r="Y235" i="2"/>
  <c r="X235" i="2"/>
  <c r="G236" i="2" s="1"/>
  <c r="I236" i="2"/>
  <c r="D236" i="2"/>
  <c r="T264" i="8"/>
  <c r="R264" i="8"/>
  <c r="U264" i="8" s="1"/>
  <c r="S264" i="8"/>
  <c r="V264" i="8" s="1"/>
  <c r="AA973" i="10"/>
  <c r="A974" i="10"/>
  <c r="T973" i="10"/>
  <c r="V266" i="10"/>
  <c r="Y266" i="10" s="1"/>
  <c r="W266" i="10"/>
  <c r="Z266" i="10" s="1"/>
  <c r="U266" i="10"/>
  <c r="X266" i="10" s="1"/>
  <c r="C236" i="2"/>
  <c r="H236" i="2"/>
  <c r="W264" i="8"/>
  <c r="AA972" i="10"/>
  <c r="O236" i="2" l="1"/>
  <c r="P236" i="2"/>
  <c r="B236" i="2"/>
  <c r="E236" i="2" s="1"/>
  <c r="I267" i="10"/>
  <c r="D267" i="10"/>
  <c r="F265" i="8"/>
  <c r="B265" i="8"/>
  <c r="H267" i="10"/>
  <c r="C267" i="10"/>
  <c r="G265" i="8"/>
  <c r="C265" i="8"/>
  <c r="B267" i="10"/>
  <c r="G267" i="10"/>
  <c r="K236" i="2"/>
  <c r="AA235" i="2"/>
  <c r="D265" i="8"/>
  <c r="H265" i="8"/>
  <c r="AA974" i="10"/>
  <c r="A975" i="10"/>
  <c r="T974" i="10"/>
  <c r="J236" i="2"/>
  <c r="F236" i="2" l="1"/>
  <c r="E265" i="8"/>
  <c r="L236" i="2"/>
  <c r="M236" i="2"/>
  <c r="N236" i="2" s="1"/>
  <c r="I265" i="8"/>
  <c r="J265" i="8"/>
  <c r="J267" i="10"/>
  <c r="F267" i="10"/>
  <c r="K267" i="10"/>
  <c r="O267" i="10"/>
  <c r="AB266" i="10"/>
  <c r="X264" i="8"/>
  <c r="A976" i="10"/>
  <c r="AA975" i="10"/>
  <c r="T975" i="10"/>
  <c r="E267" i="10"/>
  <c r="P267" i="10" s="1"/>
  <c r="R236" i="2" l="1"/>
  <c r="S236" i="2"/>
  <c r="Q236" i="2"/>
  <c r="S267" i="10"/>
  <c r="R267" i="10"/>
  <c r="Q267" i="10"/>
  <c r="M267" i="10"/>
  <c r="N267" i="10" s="1"/>
  <c r="AA976" i="10"/>
  <c r="A977" i="10"/>
  <c r="T976" i="10"/>
  <c r="N265" i="8"/>
  <c r="O265" i="8"/>
  <c r="P265" i="8"/>
  <c r="L265" i="8"/>
  <c r="M265" i="8" s="1"/>
  <c r="V236" i="2"/>
  <c r="U236" i="2"/>
  <c r="W236" i="2"/>
  <c r="W267" i="10" l="1"/>
  <c r="U267" i="10"/>
  <c r="X267" i="10" s="1"/>
  <c r="V267" i="10"/>
  <c r="X236" i="2"/>
  <c r="T265" i="8"/>
  <c r="R265" i="8"/>
  <c r="U265" i="8" s="1"/>
  <c r="S265" i="8"/>
  <c r="V265" i="8" s="1"/>
  <c r="Z236" i="2"/>
  <c r="Z267" i="10"/>
  <c r="W265" i="8"/>
  <c r="A978" i="10"/>
  <c r="AA977" i="10"/>
  <c r="T977" i="10"/>
  <c r="Y267" i="10"/>
  <c r="Y236" i="2"/>
  <c r="G268" i="10" l="1"/>
  <c r="B268" i="10"/>
  <c r="G266" i="8"/>
  <c r="C266" i="8"/>
  <c r="B266" i="8"/>
  <c r="F266" i="8"/>
  <c r="I268" i="10"/>
  <c r="D268" i="10"/>
  <c r="D237" i="2"/>
  <c r="I237" i="2"/>
  <c r="H237" i="2"/>
  <c r="C237" i="2"/>
  <c r="A979" i="10"/>
  <c r="AA978" i="10"/>
  <c r="T978" i="10"/>
  <c r="B237" i="2"/>
  <c r="G237" i="2"/>
  <c r="C268" i="10"/>
  <c r="H268" i="10"/>
  <c r="D266" i="8"/>
  <c r="H266" i="8"/>
  <c r="O237" i="2" l="1"/>
  <c r="P237" i="2"/>
  <c r="E237" i="2"/>
  <c r="X265" i="8"/>
  <c r="F237" i="2"/>
  <c r="F268" i="10"/>
  <c r="J266" i="8"/>
  <c r="I266" i="8"/>
  <c r="E268" i="10"/>
  <c r="P268" i="10" s="1"/>
  <c r="K268" i="10"/>
  <c r="O268" i="10"/>
  <c r="AB267" i="10"/>
  <c r="J237" i="2"/>
  <c r="A980" i="10"/>
  <c r="AA979" i="10" s="1"/>
  <c r="T979" i="10"/>
  <c r="K237" i="2"/>
  <c r="AA236" i="2"/>
  <c r="E266" i="8"/>
  <c r="J268" i="10"/>
  <c r="L237" i="2" l="1"/>
  <c r="M237" i="2"/>
  <c r="N237" i="2" s="1"/>
  <c r="O266" i="8"/>
  <c r="L266" i="8"/>
  <c r="M266" i="8" s="1"/>
  <c r="P266" i="8"/>
  <c r="N266" i="8"/>
  <c r="A981" i="10"/>
  <c r="T980" i="10"/>
  <c r="Q268" i="10"/>
  <c r="S268" i="10"/>
  <c r="R268" i="10"/>
  <c r="M268" i="10"/>
  <c r="N268" i="10" s="1"/>
  <c r="A982" i="10" l="1"/>
  <c r="AA981" i="10"/>
  <c r="T981" i="10"/>
  <c r="T266" i="8"/>
  <c r="R266" i="8"/>
  <c r="S266" i="8"/>
  <c r="V266" i="8" s="1"/>
  <c r="AA980" i="10"/>
  <c r="U266" i="8"/>
  <c r="V237" i="2"/>
  <c r="U237" i="2"/>
  <c r="W237" i="2"/>
  <c r="U268" i="10"/>
  <c r="X268" i="10" s="1"/>
  <c r="V268" i="10"/>
  <c r="Y268" i="10" s="1"/>
  <c r="W268" i="10"/>
  <c r="Z268" i="10" s="1"/>
  <c r="W266" i="8"/>
  <c r="R237" i="2"/>
  <c r="Q237" i="2"/>
  <c r="S237" i="2"/>
  <c r="Z237" i="2" l="1"/>
  <c r="X237" i="2"/>
  <c r="B238" i="2" s="1"/>
  <c r="Y237" i="2"/>
  <c r="H238" i="2" s="1"/>
  <c r="D269" i="10"/>
  <c r="I269" i="10"/>
  <c r="G267" i="8"/>
  <c r="C267" i="8"/>
  <c r="B269" i="10"/>
  <c r="G269" i="10"/>
  <c r="H269" i="10"/>
  <c r="C269" i="10"/>
  <c r="C238" i="2"/>
  <c r="B267" i="8"/>
  <c r="F267" i="8"/>
  <c r="H267" i="8"/>
  <c r="D267" i="8"/>
  <c r="D238" i="2"/>
  <c r="I238" i="2"/>
  <c r="A983" i="10"/>
  <c r="T982" i="10"/>
  <c r="O238" i="2" l="1"/>
  <c r="P238" i="2"/>
  <c r="G238" i="2"/>
  <c r="J238" i="2" s="1"/>
  <c r="E238" i="2"/>
  <c r="F269" i="10"/>
  <c r="AA237" i="2"/>
  <c r="E267" i="8"/>
  <c r="X266" i="8"/>
  <c r="A984" i="10"/>
  <c r="T983" i="10"/>
  <c r="J269" i="10"/>
  <c r="J267" i="8"/>
  <c r="I267" i="8"/>
  <c r="AA982" i="10"/>
  <c r="F238" i="2"/>
  <c r="E269" i="10"/>
  <c r="P269" i="10" s="1"/>
  <c r="K269" i="10"/>
  <c r="O269" i="10"/>
  <c r="AB268" i="10"/>
  <c r="K238" i="2" l="1"/>
  <c r="L238" i="2" s="1"/>
  <c r="N267" i="8"/>
  <c r="P267" i="8"/>
  <c r="O267" i="8"/>
  <c r="L267" i="8"/>
  <c r="M267" i="8" s="1"/>
  <c r="A985" i="10"/>
  <c r="AA984" i="10"/>
  <c r="T984" i="10"/>
  <c r="Q269" i="10"/>
  <c r="S269" i="10"/>
  <c r="R269" i="10"/>
  <c r="M269" i="10"/>
  <c r="N269" i="10" s="1"/>
  <c r="AA983" i="10"/>
  <c r="M238" i="2" l="1"/>
  <c r="N238" i="2" s="1"/>
  <c r="U238" i="2" s="1"/>
  <c r="A986" i="10"/>
  <c r="T985" i="10"/>
  <c r="S267" i="8"/>
  <c r="T267" i="8"/>
  <c r="W267" i="8" s="1"/>
  <c r="R267" i="8"/>
  <c r="U267" i="8" s="1"/>
  <c r="W269" i="10"/>
  <c r="Z269" i="10" s="1"/>
  <c r="U269" i="10"/>
  <c r="X269" i="10" s="1"/>
  <c r="V269" i="10"/>
  <c r="Y269" i="10" s="1"/>
  <c r="V267" i="8"/>
  <c r="S238" i="2"/>
  <c r="Q238" i="2"/>
  <c r="R238" i="2"/>
  <c r="V238" i="2" l="1"/>
  <c r="W238" i="2"/>
  <c r="Z238" i="2" s="1"/>
  <c r="Y238" i="2"/>
  <c r="H239" i="2" s="1"/>
  <c r="X238" i="2"/>
  <c r="B239" i="2" s="1"/>
  <c r="C270" i="10"/>
  <c r="H270" i="10"/>
  <c r="G270" i="10"/>
  <c r="B270" i="10"/>
  <c r="D268" i="8"/>
  <c r="H268" i="8"/>
  <c r="D270" i="10"/>
  <c r="I270" i="10"/>
  <c r="B268" i="8"/>
  <c r="F268" i="8"/>
  <c r="A987" i="10"/>
  <c r="T986" i="10"/>
  <c r="G268" i="8"/>
  <c r="C268" i="8"/>
  <c r="C239" i="2"/>
  <c r="AA985" i="10"/>
  <c r="G239" i="2" l="1"/>
  <c r="A988" i="10"/>
  <c r="AA987" i="10"/>
  <c r="T987" i="10"/>
  <c r="E239" i="2"/>
  <c r="AA986" i="10"/>
  <c r="K270" i="10"/>
  <c r="O270" i="10"/>
  <c r="AB269" i="10"/>
  <c r="J270" i="10"/>
  <c r="F239" i="2"/>
  <c r="E270" i="10"/>
  <c r="P270" i="10" s="1"/>
  <c r="X267" i="8"/>
  <c r="D239" i="2"/>
  <c r="I239" i="2"/>
  <c r="I268" i="8"/>
  <c r="J268" i="8"/>
  <c r="E268" i="8"/>
  <c r="F270" i="10"/>
  <c r="O239" i="2" l="1"/>
  <c r="P239" i="2"/>
  <c r="S270" i="10"/>
  <c r="R270" i="10"/>
  <c r="Q270" i="10"/>
  <c r="M270" i="10"/>
  <c r="N270" i="10" s="1"/>
  <c r="A989" i="10"/>
  <c r="T988" i="10"/>
  <c r="P268" i="8"/>
  <c r="O268" i="8"/>
  <c r="L268" i="8"/>
  <c r="M268" i="8" s="1"/>
  <c r="N268" i="8"/>
  <c r="K239" i="2"/>
  <c r="AA238" i="2"/>
  <c r="J239" i="2"/>
  <c r="U270" i="10" l="1"/>
  <c r="V270" i="10"/>
  <c r="W270" i="10"/>
  <c r="X270" i="10"/>
  <c r="T268" i="8"/>
  <c r="W268" i="8" s="1"/>
  <c r="R268" i="8"/>
  <c r="U268" i="8" s="1"/>
  <c r="S268" i="8"/>
  <c r="A990" i="10"/>
  <c r="AA989" i="10"/>
  <c r="T989" i="10"/>
  <c r="Y270" i="10"/>
  <c r="L239" i="2"/>
  <c r="M239" i="2"/>
  <c r="N239" i="2" s="1"/>
  <c r="V268" i="8"/>
  <c r="AA988" i="10"/>
  <c r="Z270" i="10"/>
  <c r="F269" i="8" l="1"/>
  <c r="B269" i="8"/>
  <c r="H269" i="8"/>
  <c r="D269" i="8"/>
  <c r="G269" i="8"/>
  <c r="C269" i="8"/>
  <c r="W239" i="2"/>
  <c r="U239" i="2"/>
  <c r="V239" i="2"/>
  <c r="D271" i="10"/>
  <c r="I271" i="10"/>
  <c r="R239" i="2"/>
  <c r="Y239" i="2" s="1"/>
  <c r="S239" i="2"/>
  <c r="Q239" i="2"/>
  <c r="A991" i="10"/>
  <c r="T990" i="10"/>
  <c r="C271" i="10"/>
  <c r="H271" i="10"/>
  <c r="B271" i="10"/>
  <c r="G271" i="10"/>
  <c r="X239" i="2" l="1"/>
  <c r="Z239" i="2"/>
  <c r="I240" i="2" s="1"/>
  <c r="E271" i="10"/>
  <c r="P271" i="10" s="1"/>
  <c r="A992" i="10"/>
  <c r="AA991" i="10"/>
  <c r="T991" i="10"/>
  <c r="C240" i="2"/>
  <c r="H240" i="2"/>
  <c r="AA990" i="10"/>
  <c r="F271" i="10"/>
  <c r="G240" i="2"/>
  <c r="B240" i="2"/>
  <c r="K271" i="10"/>
  <c r="O271" i="10"/>
  <c r="AB270" i="10"/>
  <c r="X268" i="8"/>
  <c r="E269" i="8"/>
  <c r="J271" i="10"/>
  <c r="I269" i="8"/>
  <c r="J269" i="8"/>
  <c r="D240" i="2" l="1"/>
  <c r="AA239" i="2"/>
  <c r="E240" i="2"/>
  <c r="J240" i="2"/>
  <c r="AA992" i="10"/>
  <c r="A993" i="10"/>
  <c r="T992" i="10"/>
  <c r="N269" i="8"/>
  <c r="O269" i="8"/>
  <c r="L269" i="8"/>
  <c r="M269" i="8" s="1"/>
  <c r="P269" i="8"/>
  <c r="F240" i="2"/>
  <c r="Q271" i="10"/>
  <c r="S271" i="10"/>
  <c r="R271" i="10"/>
  <c r="M271" i="10"/>
  <c r="N271" i="10" s="1"/>
  <c r="P240" i="2" l="1"/>
  <c r="O240" i="2"/>
  <c r="K240" i="2"/>
  <c r="L240" i="2" s="1"/>
  <c r="V271" i="10"/>
  <c r="W271" i="10"/>
  <c r="Z271" i="10" s="1"/>
  <c r="U271" i="10"/>
  <c r="S269" i="8"/>
  <c r="R269" i="8"/>
  <c r="U269" i="8" s="1"/>
  <c r="T269" i="8"/>
  <c r="W269" i="8" s="1"/>
  <c r="A994" i="10"/>
  <c r="T993" i="10"/>
  <c r="Y271" i="10"/>
  <c r="V269" i="8"/>
  <c r="X271" i="10"/>
  <c r="M240" i="2" l="1"/>
  <c r="N240" i="2" s="1"/>
  <c r="V240" i="2" s="1"/>
  <c r="D270" i="8"/>
  <c r="H270" i="8"/>
  <c r="I272" i="10"/>
  <c r="D272" i="10"/>
  <c r="F270" i="8"/>
  <c r="B270" i="8"/>
  <c r="B272" i="10"/>
  <c r="G272" i="10"/>
  <c r="G270" i="8"/>
  <c r="C270" i="8"/>
  <c r="H272" i="10"/>
  <c r="C272" i="10"/>
  <c r="A995" i="10"/>
  <c r="AA994" i="10" s="1"/>
  <c r="T994" i="10"/>
  <c r="S240" i="2"/>
  <c r="R240" i="2"/>
  <c r="Q240" i="2"/>
  <c r="AA993" i="10"/>
  <c r="U240" i="2" l="1"/>
  <c r="X240" i="2"/>
  <c r="G241" i="2" s="1"/>
  <c r="W240" i="2"/>
  <c r="Z240" i="2" s="1"/>
  <c r="F272" i="10"/>
  <c r="E272" i="10"/>
  <c r="P272" i="10" s="1"/>
  <c r="X269" i="8"/>
  <c r="Y240" i="2"/>
  <c r="J272" i="10"/>
  <c r="O272" i="10"/>
  <c r="K272" i="10"/>
  <c r="AB271" i="10"/>
  <c r="E270" i="8"/>
  <c r="AA995" i="10"/>
  <c r="A996" i="10"/>
  <c r="T995" i="10"/>
  <c r="J270" i="8"/>
  <c r="I270" i="8"/>
  <c r="D241" i="2" l="1"/>
  <c r="O241" i="2" s="1"/>
  <c r="I241" i="2"/>
  <c r="B241" i="2"/>
  <c r="Q272" i="10"/>
  <c r="S272" i="10"/>
  <c r="R272" i="10"/>
  <c r="M272" i="10"/>
  <c r="N272" i="10" s="1"/>
  <c r="A997" i="10"/>
  <c r="T996" i="10"/>
  <c r="O270" i="8"/>
  <c r="L270" i="8"/>
  <c r="M270" i="8" s="1"/>
  <c r="N270" i="8"/>
  <c r="P270" i="8"/>
  <c r="H241" i="2"/>
  <c r="C241" i="2"/>
  <c r="J241" i="2" l="1"/>
  <c r="P241" i="2"/>
  <c r="AA240" i="2"/>
  <c r="F241" i="2"/>
  <c r="K241" i="2"/>
  <c r="R270" i="8"/>
  <c r="U270" i="8" s="1"/>
  <c r="S270" i="8"/>
  <c r="T270" i="8"/>
  <c r="W270" i="8" s="1"/>
  <c r="A998" i="10"/>
  <c r="AA997" i="10" s="1"/>
  <c r="T997" i="10"/>
  <c r="W272" i="10"/>
  <c r="Z272" i="10" s="1"/>
  <c r="V272" i="10"/>
  <c r="Y272" i="10" s="1"/>
  <c r="U272" i="10"/>
  <c r="V270" i="8"/>
  <c r="AA996" i="10"/>
  <c r="X272" i="10"/>
  <c r="E241" i="2"/>
  <c r="D273" i="10" l="1"/>
  <c r="I273" i="10"/>
  <c r="B271" i="8"/>
  <c r="F271" i="8"/>
  <c r="C273" i="10"/>
  <c r="H273" i="10"/>
  <c r="D271" i="8"/>
  <c r="H271" i="8"/>
  <c r="G273" i="10"/>
  <c r="B273" i="10"/>
  <c r="L241" i="2"/>
  <c r="M241" i="2"/>
  <c r="N241" i="2" s="1"/>
  <c r="A999" i="10"/>
  <c r="T998" i="10"/>
  <c r="C271" i="8"/>
  <c r="G271" i="8"/>
  <c r="V241" i="2" l="1"/>
  <c r="W241" i="2"/>
  <c r="U241" i="2"/>
  <c r="I271" i="8"/>
  <c r="J271" i="8"/>
  <c r="Q241" i="2"/>
  <c r="R241" i="2"/>
  <c r="S241" i="2"/>
  <c r="E271" i="8"/>
  <c r="X270" i="8"/>
  <c r="A1000" i="10"/>
  <c r="T999" i="10"/>
  <c r="E273" i="10"/>
  <c r="P273" i="10" s="1"/>
  <c r="AA998" i="10"/>
  <c r="J273" i="10"/>
  <c r="F273" i="10"/>
  <c r="K273" i="10"/>
  <c r="O273" i="10"/>
  <c r="AB272" i="10"/>
  <c r="Y241" i="2" l="1"/>
  <c r="H242" i="2" s="1"/>
  <c r="X241" i="2"/>
  <c r="B242" i="2" s="1"/>
  <c r="Z241" i="2"/>
  <c r="I242" i="2" s="1"/>
  <c r="A1001" i="10"/>
  <c r="AA1000" i="10"/>
  <c r="T1000" i="10"/>
  <c r="C242" i="2"/>
  <c r="S273" i="10"/>
  <c r="R273" i="10"/>
  <c r="Q273" i="10"/>
  <c r="M273" i="10"/>
  <c r="N273" i="10" s="1"/>
  <c r="P271" i="8"/>
  <c r="O271" i="8"/>
  <c r="N271" i="8"/>
  <c r="L271" i="8"/>
  <c r="M271" i="8" s="1"/>
  <c r="AA999" i="10"/>
  <c r="G242" i="2" l="1"/>
  <c r="D242" i="2"/>
  <c r="T271" i="8"/>
  <c r="R271" i="8"/>
  <c r="S271" i="8"/>
  <c r="V273" i="10"/>
  <c r="W273" i="10"/>
  <c r="U273" i="10"/>
  <c r="E242" i="2"/>
  <c r="Z273" i="10"/>
  <c r="K242" i="2"/>
  <c r="AA241" i="2"/>
  <c r="U271" i="8"/>
  <c r="X273" i="10"/>
  <c r="J242" i="2"/>
  <c r="W271" i="8"/>
  <c r="F242" i="2"/>
  <c r="V271" i="8"/>
  <c r="Y273" i="10"/>
  <c r="AA1001" i="10"/>
  <c r="A1002" i="10"/>
  <c r="T1001" i="10"/>
  <c r="P242" i="2" l="1"/>
  <c r="O242" i="2"/>
  <c r="A1003" i="10"/>
  <c r="T1002" i="10"/>
  <c r="G272" i="8"/>
  <c r="C272" i="8"/>
  <c r="D272" i="8"/>
  <c r="H272" i="8"/>
  <c r="F272" i="8"/>
  <c r="B272" i="8"/>
  <c r="L242" i="2"/>
  <c r="M242" i="2"/>
  <c r="N242" i="2" s="1"/>
  <c r="H274" i="10"/>
  <c r="C274" i="10"/>
  <c r="B274" i="10"/>
  <c r="G274" i="10"/>
  <c r="I274" i="10"/>
  <c r="D274" i="10"/>
  <c r="J274" i="10" l="1"/>
  <c r="U242" i="2"/>
  <c r="V242" i="2"/>
  <c r="W242" i="2"/>
  <c r="I272" i="8"/>
  <c r="J272" i="8"/>
  <c r="E274" i="10"/>
  <c r="P274" i="10" s="1"/>
  <c r="Q242" i="2"/>
  <c r="S242" i="2"/>
  <c r="R242" i="2"/>
  <c r="A1004" i="10"/>
  <c r="T1003" i="10"/>
  <c r="K274" i="10"/>
  <c r="O274" i="10"/>
  <c r="AB273" i="10"/>
  <c r="F274" i="10"/>
  <c r="E272" i="8"/>
  <c r="X271" i="8"/>
  <c r="AA1002" i="10"/>
  <c r="Z242" i="2" l="1"/>
  <c r="D243" i="2" s="1"/>
  <c r="Y242" i="2"/>
  <c r="H243" i="2" s="1"/>
  <c r="X242" i="2"/>
  <c r="B243" i="2" s="1"/>
  <c r="A1005" i="10"/>
  <c r="T1004" i="10"/>
  <c r="P272" i="8"/>
  <c r="L272" i="8"/>
  <c r="M272" i="8" s="1"/>
  <c r="N272" i="8"/>
  <c r="O272" i="8"/>
  <c r="Q274" i="10"/>
  <c r="R274" i="10"/>
  <c r="S274" i="10"/>
  <c r="M274" i="10"/>
  <c r="N274" i="10" s="1"/>
  <c r="AA1003" i="10"/>
  <c r="I243" i="2" l="1"/>
  <c r="C243" i="2"/>
  <c r="E243" i="2" s="1"/>
  <c r="G243" i="2"/>
  <c r="K243" i="2" s="1"/>
  <c r="O243" i="2"/>
  <c r="P243" i="2"/>
  <c r="A1006" i="10"/>
  <c r="T1005" i="10"/>
  <c r="V274" i="10"/>
  <c r="W274" i="10"/>
  <c r="Z274" i="10" s="1"/>
  <c r="U274" i="10"/>
  <c r="AA1004" i="10"/>
  <c r="AA242" i="2"/>
  <c r="F243" i="2"/>
  <c r="X274" i="10"/>
  <c r="Y274" i="10"/>
  <c r="R272" i="8"/>
  <c r="U272" i="8" s="1"/>
  <c r="T272" i="8"/>
  <c r="W272" i="8" s="1"/>
  <c r="S272" i="8"/>
  <c r="V272" i="8" s="1"/>
  <c r="J243" i="2" l="1"/>
  <c r="D273" i="8"/>
  <c r="H273" i="8"/>
  <c r="F273" i="8"/>
  <c r="B273" i="8"/>
  <c r="I275" i="10"/>
  <c r="D275" i="10"/>
  <c r="G273" i="8"/>
  <c r="C273" i="8"/>
  <c r="A1007" i="10"/>
  <c r="AA1006" i="10"/>
  <c r="T1006" i="10"/>
  <c r="B275" i="10"/>
  <c r="G275" i="10"/>
  <c r="AA1005" i="10"/>
  <c r="H275" i="10"/>
  <c r="C275" i="10"/>
  <c r="L243" i="2"/>
  <c r="M243" i="2"/>
  <c r="N243" i="2" s="1"/>
  <c r="X272" i="8" l="1"/>
  <c r="J273" i="8"/>
  <c r="I273" i="8"/>
  <c r="F275" i="10"/>
  <c r="E273" i="8"/>
  <c r="K275" i="10"/>
  <c r="O275" i="10"/>
  <c r="AB274" i="10"/>
  <c r="E275" i="10"/>
  <c r="P275" i="10" s="1"/>
  <c r="V243" i="2"/>
  <c r="U243" i="2"/>
  <c r="W243" i="2"/>
  <c r="S243" i="2"/>
  <c r="R243" i="2"/>
  <c r="Q243" i="2"/>
  <c r="J275" i="10"/>
  <c r="AA1007" i="10"/>
  <c r="A1008" i="10"/>
  <c r="T1007" i="10"/>
  <c r="Y243" i="2" l="1"/>
  <c r="X243" i="2"/>
  <c r="G244" i="2" s="1"/>
  <c r="Z243" i="2"/>
  <c r="I244" i="2" s="1"/>
  <c r="O273" i="8"/>
  <c r="P273" i="8"/>
  <c r="N273" i="8"/>
  <c r="L273" i="8"/>
  <c r="M273" i="8" s="1"/>
  <c r="A1009" i="10"/>
  <c r="AA1008" i="10"/>
  <c r="T1008" i="10"/>
  <c r="C244" i="2"/>
  <c r="H244" i="2"/>
  <c r="S275" i="10"/>
  <c r="R275" i="10"/>
  <c r="Q275" i="10"/>
  <c r="M275" i="10"/>
  <c r="N275" i="10" s="1"/>
  <c r="B244" i="2" l="1"/>
  <c r="E244" i="2" s="1"/>
  <c r="D244" i="2"/>
  <c r="AA243" i="2" s="1"/>
  <c r="P244" i="2"/>
  <c r="V275" i="10"/>
  <c r="W275" i="10"/>
  <c r="U275" i="10"/>
  <c r="X275" i="10"/>
  <c r="Y275" i="10"/>
  <c r="J244" i="2"/>
  <c r="A1010" i="10"/>
  <c r="AA1009" i="10"/>
  <c r="T1009" i="10"/>
  <c r="F244" i="2"/>
  <c r="Z275" i="10"/>
  <c r="R273" i="8"/>
  <c r="T273" i="8"/>
  <c r="W273" i="8" s="1"/>
  <c r="S273" i="8"/>
  <c r="V273" i="8" s="1"/>
  <c r="U273" i="8"/>
  <c r="K244" i="2" l="1"/>
  <c r="M244" i="2" s="1"/>
  <c r="N244" i="2" s="1"/>
  <c r="O244" i="2"/>
  <c r="C274" i="8"/>
  <c r="G274" i="8"/>
  <c r="D274" i="8"/>
  <c r="H274" i="8"/>
  <c r="D276" i="10"/>
  <c r="I276" i="10"/>
  <c r="G276" i="10"/>
  <c r="B276" i="10"/>
  <c r="F274" i="8"/>
  <c r="B274" i="8"/>
  <c r="C276" i="10"/>
  <c r="H276" i="10"/>
  <c r="L244" i="2"/>
  <c r="A1011" i="10"/>
  <c r="T1010" i="10"/>
  <c r="E276" i="10" l="1"/>
  <c r="P276" i="10" s="1"/>
  <c r="F276" i="10"/>
  <c r="J276" i="10"/>
  <c r="A1012" i="10"/>
  <c r="T1011" i="10"/>
  <c r="V244" i="2"/>
  <c r="W244" i="2"/>
  <c r="U244" i="2"/>
  <c r="E274" i="8"/>
  <c r="AA1010" i="10"/>
  <c r="S244" i="2"/>
  <c r="R244" i="2"/>
  <c r="Y244" i="2" s="1"/>
  <c r="Q244" i="2"/>
  <c r="I274" i="8"/>
  <c r="J274" i="8"/>
  <c r="O276" i="10"/>
  <c r="K276" i="10"/>
  <c r="AB275" i="10"/>
  <c r="X273" i="8"/>
  <c r="X244" i="2" l="1"/>
  <c r="B245" i="2"/>
  <c r="G245" i="2"/>
  <c r="S276" i="10"/>
  <c r="Q276" i="10"/>
  <c r="R276" i="10"/>
  <c r="M276" i="10"/>
  <c r="N276" i="10" s="1"/>
  <c r="H245" i="2"/>
  <c r="C245" i="2"/>
  <c r="A1013" i="10"/>
  <c r="AA1012" i="10"/>
  <c r="T1012" i="10"/>
  <c r="O274" i="8"/>
  <c r="P274" i="8"/>
  <c r="N274" i="8"/>
  <c r="L274" i="8"/>
  <c r="M274" i="8" s="1"/>
  <c r="Z244" i="2"/>
  <c r="AA1011" i="10"/>
  <c r="I245" i="2" l="1"/>
  <c r="D245" i="2"/>
  <c r="S274" i="8"/>
  <c r="V274" i="8" s="1"/>
  <c r="T274" i="8"/>
  <c r="R274" i="8"/>
  <c r="U274" i="8"/>
  <c r="U276" i="10"/>
  <c r="X276" i="10" s="1"/>
  <c r="W276" i="10"/>
  <c r="Z276" i="10" s="1"/>
  <c r="V276" i="10"/>
  <c r="J245" i="2"/>
  <c r="F245" i="2"/>
  <c r="W274" i="8"/>
  <c r="A1014" i="10"/>
  <c r="AA1013" i="10"/>
  <c r="T1013" i="10"/>
  <c r="Y276" i="10"/>
  <c r="E245" i="2"/>
  <c r="O245" i="2" l="1"/>
  <c r="P245" i="2"/>
  <c r="D277" i="10"/>
  <c r="I277" i="10"/>
  <c r="G275" i="8"/>
  <c r="C275" i="8"/>
  <c r="B277" i="10"/>
  <c r="G277" i="10"/>
  <c r="A1015" i="10"/>
  <c r="AA1014" i="10"/>
  <c r="T1014" i="10"/>
  <c r="C277" i="10"/>
  <c r="H277" i="10"/>
  <c r="D275" i="8"/>
  <c r="H275" i="8"/>
  <c r="F275" i="8"/>
  <c r="B275" i="8"/>
  <c r="K245" i="2"/>
  <c r="AA244" i="2"/>
  <c r="E275" i="8" l="1"/>
  <c r="A1016" i="10"/>
  <c r="T1015" i="10"/>
  <c r="L245" i="2"/>
  <c r="M245" i="2"/>
  <c r="N245" i="2" s="1"/>
  <c r="J275" i="8"/>
  <c r="I275" i="8"/>
  <c r="F277" i="10"/>
  <c r="J277" i="10"/>
  <c r="X274" i="8"/>
  <c r="E277" i="10"/>
  <c r="P277" i="10" s="1"/>
  <c r="K277" i="10"/>
  <c r="O277" i="10"/>
  <c r="AB276" i="10"/>
  <c r="A1017" i="10" l="1"/>
  <c r="T1016" i="10"/>
  <c r="N275" i="8"/>
  <c r="L275" i="8"/>
  <c r="M275" i="8" s="1"/>
  <c r="P275" i="8"/>
  <c r="O275" i="8"/>
  <c r="R245" i="2"/>
  <c r="Q245" i="2"/>
  <c r="S245" i="2"/>
  <c r="Q277" i="10"/>
  <c r="S277" i="10"/>
  <c r="R277" i="10"/>
  <c r="M277" i="10"/>
  <c r="N277" i="10" s="1"/>
  <c r="U245" i="2"/>
  <c r="W245" i="2"/>
  <c r="V245" i="2"/>
  <c r="AA1015" i="10"/>
  <c r="Y245" i="2" l="1"/>
  <c r="H246" i="2"/>
  <c r="C246" i="2"/>
  <c r="W277" i="10"/>
  <c r="Z277" i="10" s="1"/>
  <c r="V277" i="10"/>
  <c r="Y277" i="10" s="1"/>
  <c r="U277" i="10"/>
  <c r="X277" i="10" s="1"/>
  <c r="Z245" i="2"/>
  <c r="AA1017" i="10"/>
  <c r="A1018" i="10"/>
  <c r="T1017" i="10"/>
  <c r="X245" i="2"/>
  <c r="R275" i="8"/>
  <c r="U275" i="8" s="1"/>
  <c r="S275" i="8"/>
  <c r="V275" i="8" s="1"/>
  <c r="T275" i="8"/>
  <c r="W275" i="8" s="1"/>
  <c r="AA1016" i="10"/>
  <c r="B276" i="8" l="1"/>
  <c r="F276" i="8"/>
  <c r="G276" i="8"/>
  <c r="C276" i="8"/>
  <c r="I278" i="10"/>
  <c r="D278" i="10"/>
  <c r="C278" i="10"/>
  <c r="H278" i="10"/>
  <c r="D276" i="8"/>
  <c r="H276" i="8"/>
  <c r="G278" i="10"/>
  <c r="B278" i="10"/>
  <c r="D246" i="2"/>
  <c r="I246" i="2"/>
  <c r="G246" i="2"/>
  <c r="B246" i="2"/>
  <c r="F246" i="2" s="1"/>
  <c r="A1019" i="10"/>
  <c r="AA1018" i="10" s="1"/>
  <c r="T1018" i="10"/>
  <c r="O246" i="2" l="1"/>
  <c r="P246" i="2"/>
  <c r="J278" i="10"/>
  <c r="F278" i="10"/>
  <c r="E278" i="10"/>
  <c r="P278" i="10" s="1"/>
  <c r="E246" i="2"/>
  <c r="O278" i="10"/>
  <c r="K278" i="10"/>
  <c r="AB277" i="10"/>
  <c r="I276" i="8"/>
  <c r="J276" i="8"/>
  <c r="A1020" i="10"/>
  <c r="AA1019" i="10"/>
  <c r="T1019" i="10"/>
  <c r="X275" i="8"/>
  <c r="J246" i="2"/>
  <c r="K246" i="2"/>
  <c r="AA245" i="2"/>
  <c r="E276" i="8"/>
  <c r="N276" i="8" l="1"/>
  <c r="O276" i="8"/>
  <c r="L276" i="8"/>
  <c r="M276" i="8" s="1"/>
  <c r="P276" i="8"/>
  <c r="L246" i="2"/>
  <c r="M246" i="2"/>
  <c r="N246" i="2" s="1"/>
  <c r="S278" i="10"/>
  <c r="Q278" i="10"/>
  <c r="R278" i="10"/>
  <c r="M278" i="10"/>
  <c r="N278" i="10" s="1"/>
  <c r="A1021" i="10"/>
  <c r="AA1020" i="10" s="1"/>
  <c r="T1020" i="10"/>
  <c r="S276" i="8" l="1"/>
  <c r="V276" i="8" s="1"/>
  <c r="T276" i="8"/>
  <c r="W276" i="8" s="1"/>
  <c r="R276" i="8"/>
  <c r="V278" i="10"/>
  <c r="Y278" i="10" s="1"/>
  <c r="W278" i="10"/>
  <c r="Z278" i="10" s="1"/>
  <c r="U278" i="10"/>
  <c r="X278" i="10" s="1"/>
  <c r="U246" i="2"/>
  <c r="V246" i="2"/>
  <c r="W246" i="2"/>
  <c r="A1022" i="10"/>
  <c r="AA1021" i="10"/>
  <c r="T1021" i="10"/>
  <c r="R246" i="2"/>
  <c r="S246" i="2"/>
  <c r="Q246" i="2"/>
  <c r="U276" i="8"/>
  <c r="X246" i="2" l="1"/>
  <c r="Y246" i="2"/>
  <c r="H247" i="2" s="1"/>
  <c r="G279" i="10"/>
  <c r="B279" i="10"/>
  <c r="D277" i="8"/>
  <c r="H277" i="8"/>
  <c r="H279" i="10"/>
  <c r="C279" i="10"/>
  <c r="D279" i="10"/>
  <c r="I279" i="10"/>
  <c r="C277" i="8"/>
  <c r="G277" i="8"/>
  <c r="B247" i="2"/>
  <c r="G247" i="2"/>
  <c r="C247" i="2"/>
  <c r="Z246" i="2"/>
  <c r="A1023" i="10"/>
  <c r="T1022" i="10"/>
  <c r="F277" i="8"/>
  <c r="B277" i="8"/>
  <c r="A1024" i="10" l="1"/>
  <c r="AA1023" i="10"/>
  <c r="T1023" i="10"/>
  <c r="E247" i="2"/>
  <c r="K279" i="10"/>
  <c r="O279" i="10"/>
  <c r="AB278" i="10"/>
  <c r="E277" i="8"/>
  <c r="D247" i="2"/>
  <c r="I247" i="2"/>
  <c r="J247" i="2" s="1"/>
  <c r="F279" i="10"/>
  <c r="E279" i="10"/>
  <c r="P279" i="10" s="1"/>
  <c r="J277" i="8"/>
  <c r="I277" i="8"/>
  <c r="AA1022" i="10"/>
  <c r="F247" i="2"/>
  <c r="X276" i="8"/>
  <c r="J279" i="10"/>
  <c r="O247" i="2" l="1"/>
  <c r="P247" i="2"/>
  <c r="R279" i="10"/>
  <c r="Q279" i="10"/>
  <c r="S279" i="10"/>
  <c r="M279" i="10"/>
  <c r="N279" i="10" s="1"/>
  <c r="K247" i="2"/>
  <c r="AA246" i="2"/>
  <c r="P277" i="8"/>
  <c r="N277" i="8"/>
  <c r="L277" i="8"/>
  <c r="M277" i="8" s="1"/>
  <c r="O277" i="8"/>
  <c r="A1025" i="10"/>
  <c r="AA1024" i="10" s="1"/>
  <c r="T1024" i="10"/>
  <c r="S277" i="8" l="1"/>
  <c r="R277" i="8"/>
  <c r="T277" i="8"/>
  <c r="W277" i="8" s="1"/>
  <c r="U277" i="8"/>
  <c r="W279" i="10"/>
  <c r="Z279" i="10" s="1"/>
  <c r="V279" i="10"/>
  <c r="U279" i="10"/>
  <c r="X279" i="10" s="1"/>
  <c r="A1026" i="10"/>
  <c r="AA1025" i="10"/>
  <c r="T1025" i="10"/>
  <c r="V277" i="8"/>
  <c r="L247" i="2"/>
  <c r="M247" i="2"/>
  <c r="N247" i="2" s="1"/>
  <c r="Y279" i="10"/>
  <c r="H278" i="8" l="1"/>
  <c r="D278" i="8"/>
  <c r="G280" i="10"/>
  <c r="B280" i="10"/>
  <c r="I280" i="10"/>
  <c r="D280" i="10"/>
  <c r="B278" i="8"/>
  <c r="F278" i="8"/>
  <c r="A1027" i="10"/>
  <c r="T1026" i="10"/>
  <c r="C278" i="8"/>
  <c r="G278" i="8"/>
  <c r="W247" i="2"/>
  <c r="U247" i="2"/>
  <c r="V247" i="2"/>
  <c r="S247" i="2"/>
  <c r="Q247" i="2"/>
  <c r="R247" i="2"/>
  <c r="H280" i="10"/>
  <c r="C280" i="10"/>
  <c r="E278" i="8" l="1"/>
  <c r="J280" i="10"/>
  <c r="E280" i="10"/>
  <c r="P280" i="10" s="1"/>
  <c r="A1028" i="10"/>
  <c r="T1027" i="10"/>
  <c r="O280" i="10"/>
  <c r="K280" i="10"/>
  <c r="AB279" i="10"/>
  <c r="X277" i="8"/>
  <c r="I278" i="8"/>
  <c r="J278" i="8"/>
  <c r="Y247" i="2"/>
  <c r="X247" i="2"/>
  <c r="F280" i="10"/>
  <c r="Z247" i="2"/>
  <c r="AA1026" i="10"/>
  <c r="I248" i="2" l="1"/>
  <c r="D248" i="2"/>
  <c r="H248" i="2"/>
  <c r="C248" i="2"/>
  <c r="S280" i="10"/>
  <c r="R280" i="10"/>
  <c r="Q280" i="10"/>
  <c r="M280" i="10"/>
  <c r="N280" i="10" s="1"/>
  <c r="B248" i="2"/>
  <c r="G248" i="2"/>
  <c r="A1029" i="10"/>
  <c r="AA1028" i="10" s="1"/>
  <c r="T1028" i="10"/>
  <c r="N278" i="8"/>
  <c r="P278" i="8"/>
  <c r="O278" i="8"/>
  <c r="L278" i="8"/>
  <c r="M278" i="8" s="1"/>
  <c r="AA1027" i="10"/>
  <c r="P248" i="2" l="1"/>
  <c r="O248" i="2"/>
  <c r="U280" i="10"/>
  <c r="V280" i="10"/>
  <c r="W280" i="10"/>
  <c r="Z280" i="10" s="1"/>
  <c r="F248" i="2"/>
  <c r="X280" i="10"/>
  <c r="A1030" i="10"/>
  <c r="T1029" i="10"/>
  <c r="J248" i="2"/>
  <c r="Y280" i="10"/>
  <c r="K248" i="2"/>
  <c r="AA247" i="2"/>
  <c r="S278" i="8"/>
  <c r="V278" i="8" s="1"/>
  <c r="T278" i="8"/>
  <c r="W278" i="8" s="1"/>
  <c r="R278" i="8"/>
  <c r="U278" i="8" s="1"/>
  <c r="E248" i="2"/>
  <c r="B279" i="8" l="1"/>
  <c r="F279" i="8"/>
  <c r="D279" i="8"/>
  <c r="H279" i="8"/>
  <c r="I281" i="10"/>
  <c r="D281" i="10"/>
  <c r="C279" i="8"/>
  <c r="G279" i="8"/>
  <c r="L248" i="2"/>
  <c r="M248" i="2"/>
  <c r="N248" i="2" s="1"/>
  <c r="A1031" i="10"/>
  <c r="AA1030" i="10"/>
  <c r="T1030" i="10"/>
  <c r="G281" i="10"/>
  <c r="B281" i="10"/>
  <c r="H281" i="10"/>
  <c r="C281" i="10"/>
  <c r="AA1029" i="10"/>
  <c r="E281" i="10" l="1"/>
  <c r="P281" i="10" s="1"/>
  <c r="A1032" i="10"/>
  <c r="AA1031" i="10"/>
  <c r="T1031" i="10"/>
  <c r="X278" i="8"/>
  <c r="J281" i="10"/>
  <c r="U248" i="2"/>
  <c r="W248" i="2"/>
  <c r="V248" i="2"/>
  <c r="O281" i="10"/>
  <c r="K281" i="10"/>
  <c r="AB280" i="10"/>
  <c r="J279" i="8"/>
  <c r="I279" i="8"/>
  <c r="F281" i="10"/>
  <c r="S248" i="2"/>
  <c r="Q248" i="2"/>
  <c r="R248" i="2"/>
  <c r="E279" i="8"/>
  <c r="X248" i="2" l="1"/>
  <c r="Z248" i="2"/>
  <c r="D249" i="2" s="1"/>
  <c r="A1033" i="10"/>
  <c r="T1032" i="10"/>
  <c r="R281" i="10"/>
  <c r="Q281" i="10"/>
  <c r="S281" i="10"/>
  <c r="M281" i="10"/>
  <c r="N281" i="10" s="1"/>
  <c r="Y248" i="2"/>
  <c r="O279" i="8"/>
  <c r="P279" i="8"/>
  <c r="N279" i="8"/>
  <c r="L279" i="8"/>
  <c r="M279" i="8" s="1"/>
  <c r="I249" i="2"/>
  <c r="B249" i="2"/>
  <c r="G249" i="2"/>
  <c r="O249" i="2" l="1"/>
  <c r="P249" i="2"/>
  <c r="T279" i="8"/>
  <c r="S279" i="8"/>
  <c r="R279" i="8"/>
  <c r="U279" i="8" s="1"/>
  <c r="C249" i="2"/>
  <c r="H249" i="2"/>
  <c r="K249" i="2" s="1"/>
  <c r="V281" i="10"/>
  <c r="W281" i="10"/>
  <c r="Z281" i="10" s="1"/>
  <c r="U281" i="10"/>
  <c r="E249" i="2"/>
  <c r="W279" i="8"/>
  <c r="A1034" i="10"/>
  <c r="AA1033" i="10" s="1"/>
  <c r="T1033" i="10"/>
  <c r="Y281" i="10"/>
  <c r="AA248" i="2"/>
  <c r="V279" i="8"/>
  <c r="X281" i="10"/>
  <c r="AA1032" i="10"/>
  <c r="J249" i="2" l="1"/>
  <c r="B280" i="8"/>
  <c r="F280" i="8"/>
  <c r="D282" i="10"/>
  <c r="I282" i="10"/>
  <c r="H282" i="10"/>
  <c r="C282" i="10"/>
  <c r="F249" i="2"/>
  <c r="B282" i="10"/>
  <c r="G282" i="10"/>
  <c r="D280" i="8"/>
  <c r="H280" i="8"/>
  <c r="G280" i="8"/>
  <c r="C280" i="8"/>
  <c r="L249" i="2"/>
  <c r="M249" i="2"/>
  <c r="N249" i="2" s="1"/>
  <c r="A1035" i="10"/>
  <c r="AA1034" i="10" s="1"/>
  <c r="T1034" i="10"/>
  <c r="U249" i="2" l="1"/>
  <c r="V249" i="2"/>
  <c r="W249" i="2"/>
  <c r="Q249" i="2"/>
  <c r="R249" i="2"/>
  <c r="S249" i="2"/>
  <c r="K282" i="10"/>
  <c r="O282" i="10"/>
  <c r="AB281" i="10"/>
  <c r="X279" i="8"/>
  <c r="J282" i="10"/>
  <c r="F282" i="10"/>
  <c r="J280" i="8"/>
  <c r="I280" i="8"/>
  <c r="AA1035" i="10"/>
  <c r="A1036" i="10"/>
  <c r="T1035" i="10"/>
  <c r="E282" i="10"/>
  <c r="P282" i="10" s="1"/>
  <c r="E280" i="8"/>
  <c r="Z249" i="2" l="1"/>
  <c r="Y249" i="2"/>
  <c r="X249" i="2"/>
  <c r="G250" i="2" s="1"/>
  <c r="I250" i="2"/>
  <c r="D250" i="2"/>
  <c r="A1037" i="10"/>
  <c r="T1036" i="10"/>
  <c r="N280" i="8"/>
  <c r="P280" i="8"/>
  <c r="O280" i="8"/>
  <c r="L280" i="8"/>
  <c r="M280" i="8" s="1"/>
  <c r="C250" i="2"/>
  <c r="H250" i="2"/>
  <c r="R282" i="10"/>
  <c r="S282" i="10"/>
  <c r="Q282" i="10"/>
  <c r="M282" i="10"/>
  <c r="N282" i="10" s="1"/>
  <c r="B250" i="2" l="1"/>
  <c r="P250" i="2"/>
  <c r="O250" i="2"/>
  <c r="A1038" i="10"/>
  <c r="AA1037" i="10"/>
  <c r="T1037" i="10"/>
  <c r="W282" i="10"/>
  <c r="U282" i="10"/>
  <c r="V282" i="10"/>
  <c r="Y282" i="10" s="1"/>
  <c r="AA1036" i="10"/>
  <c r="X282" i="10"/>
  <c r="F250" i="2"/>
  <c r="K250" i="2"/>
  <c r="AA249" i="2"/>
  <c r="E250" i="2"/>
  <c r="J250" i="2"/>
  <c r="Z282" i="10"/>
  <c r="T280" i="8"/>
  <c r="W280" i="8" s="1"/>
  <c r="R280" i="8"/>
  <c r="U280" i="8" s="1"/>
  <c r="S280" i="8"/>
  <c r="V280" i="8" s="1"/>
  <c r="C283" i="10" l="1"/>
  <c r="H283" i="10"/>
  <c r="H281" i="8"/>
  <c r="D281" i="8"/>
  <c r="C281" i="8"/>
  <c r="G281" i="8"/>
  <c r="B281" i="8"/>
  <c r="F281" i="8"/>
  <c r="L250" i="2"/>
  <c r="M250" i="2"/>
  <c r="N250" i="2" s="1"/>
  <c r="G283" i="10"/>
  <c r="B283" i="10"/>
  <c r="A1039" i="10"/>
  <c r="AA1038" i="10"/>
  <c r="T1038" i="10"/>
  <c r="I283" i="10"/>
  <c r="D283" i="10"/>
  <c r="E283" i="10" l="1"/>
  <c r="P283" i="10" s="1"/>
  <c r="J281" i="8"/>
  <c r="I281" i="8"/>
  <c r="J283" i="10"/>
  <c r="E281" i="8"/>
  <c r="V250" i="2"/>
  <c r="U250" i="2"/>
  <c r="W250" i="2"/>
  <c r="O283" i="10"/>
  <c r="K283" i="10"/>
  <c r="AB282" i="10"/>
  <c r="A1040" i="10"/>
  <c r="AA1039" i="10" s="1"/>
  <c r="T1039" i="10"/>
  <c r="Q250" i="2"/>
  <c r="R250" i="2"/>
  <c r="S250" i="2"/>
  <c r="X280" i="8"/>
  <c r="F283" i="10"/>
  <c r="X250" i="2" l="1"/>
  <c r="Y250" i="2"/>
  <c r="Z250" i="2"/>
  <c r="D251" i="2" s="1"/>
  <c r="C251" i="2"/>
  <c r="H251" i="2"/>
  <c r="O281" i="8"/>
  <c r="L281" i="8"/>
  <c r="M281" i="8" s="1"/>
  <c r="P281" i="8"/>
  <c r="N281" i="8"/>
  <c r="A1041" i="10"/>
  <c r="T1040" i="10"/>
  <c r="B251" i="2"/>
  <c r="G251" i="2"/>
  <c r="Q283" i="10"/>
  <c r="S283" i="10"/>
  <c r="R283" i="10"/>
  <c r="M283" i="10"/>
  <c r="N283" i="10" s="1"/>
  <c r="I251" i="2" l="1"/>
  <c r="K251" i="2" s="1"/>
  <c r="O251" i="2"/>
  <c r="P251" i="2"/>
  <c r="W281" i="8"/>
  <c r="F251" i="2"/>
  <c r="E251" i="2"/>
  <c r="A1042" i="10"/>
  <c r="T1041" i="10"/>
  <c r="S281" i="8"/>
  <c r="T281" i="8"/>
  <c r="R281" i="8"/>
  <c r="U281" i="8" s="1"/>
  <c r="AA250" i="2"/>
  <c r="W283" i="10"/>
  <c r="Z283" i="10" s="1"/>
  <c r="V283" i="10"/>
  <c r="Y283" i="10" s="1"/>
  <c r="U283" i="10"/>
  <c r="X283" i="10" s="1"/>
  <c r="J251" i="2"/>
  <c r="AA1040" i="10"/>
  <c r="V281" i="8"/>
  <c r="D284" i="10" l="1"/>
  <c r="I284" i="10"/>
  <c r="B284" i="10"/>
  <c r="G284" i="10"/>
  <c r="B282" i="8"/>
  <c r="F282" i="8"/>
  <c r="H284" i="10"/>
  <c r="C284" i="10"/>
  <c r="A1043" i="10"/>
  <c r="AA1042" i="10"/>
  <c r="T1042" i="10"/>
  <c r="D282" i="8"/>
  <c r="H282" i="8"/>
  <c r="L251" i="2"/>
  <c r="M251" i="2"/>
  <c r="N251" i="2" s="1"/>
  <c r="AA1041" i="10"/>
  <c r="C282" i="8"/>
  <c r="G282" i="8"/>
  <c r="F284" i="10" l="1"/>
  <c r="E284" i="10"/>
  <c r="P284" i="10" s="1"/>
  <c r="J284" i="10"/>
  <c r="I282" i="8"/>
  <c r="J282" i="8"/>
  <c r="U251" i="2"/>
  <c r="W251" i="2"/>
  <c r="V251" i="2"/>
  <c r="R251" i="2"/>
  <c r="Q251" i="2"/>
  <c r="S251" i="2"/>
  <c r="X281" i="8"/>
  <c r="AA1043" i="10"/>
  <c r="A1044" i="10"/>
  <c r="T1043" i="10"/>
  <c r="E282" i="8"/>
  <c r="K284" i="10"/>
  <c r="O284" i="10"/>
  <c r="AB283" i="10"/>
  <c r="Z251" i="2" l="1"/>
  <c r="D252" i="2" s="1"/>
  <c r="X251" i="2"/>
  <c r="G252" i="2" s="1"/>
  <c r="I252" i="2"/>
  <c r="B252" i="2"/>
  <c r="O282" i="8"/>
  <c r="L282" i="8"/>
  <c r="M282" i="8" s="1"/>
  <c r="N282" i="8"/>
  <c r="P282" i="8"/>
  <c r="S284" i="10"/>
  <c r="R284" i="10"/>
  <c r="Q284" i="10"/>
  <c r="M284" i="10"/>
  <c r="N284" i="10" s="1"/>
  <c r="A1045" i="10"/>
  <c r="T1044" i="10"/>
  <c r="Y251" i="2"/>
  <c r="P252" i="2" l="1"/>
  <c r="O252" i="2"/>
  <c r="C252" i="2"/>
  <c r="E252" i="2" s="1"/>
  <c r="H252" i="2"/>
  <c r="J252" i="2" s="1"/>
  <c r="V284" i="10"/>
  <c r="U284" i="10"/>
  <c r="X284" i="10" s="1"/>
  <c r="W284" i="10"/>
  <c r="Y284" i="10"/>
  <c r="S282" i="8"/>
  <c r="R282" i="8"/>
  <c r="U282" i="8" s="1"/>
  <c r="T282" i="8"/>
  <c r="K252" i="2"/>
  <c r="AA251" i="2"/>
  <c r="W282" i="8"/>
  <c r="A1046" i="10"/>
  <c r="AA1045" i="10" s="1"/>
  <c r="T1045" i="10"/>
  <c r="AA1044" i="10"/>
  <c r="Z284" i="10"/>
  <c r="V282" i="8"/>
  <c r="B283" i="8" l="1"/>
  <c r="F283" i="8"/>
  <c r="B285" i="10"/>
  <c r="G285" i="10"/>
  <c r="G283" i="8"/>
  <c r="C283" i="8"/>
  <c r="L252" i="2"/>
  <c r="M252" i="2"/>
  <c r="N252" i="2" s="1"/>
  <c r="C285" i="10"/>
  <c r="H285" i="10"/>
  <c r="I285" i="10"/>
  <c r="D285" i="10"/>
  <c r="A1047" i="10"/>
  <c r="T1046" i="10"/>
  <c r="D283" i="8"/>
  <c r="H283" i="8"/>
  <c r="F252" i="2"/>
  <c r="V252" i="2" l="1"/>
  <c r="U252" i="2"/>
  <c r="W252" i="2"/>
  <c r="S252" i="2"/>
  <c r="R252" i="2"/>
  <c r="Y252" i="2" s="1"/>
  <c r="Q252" i="2"/>
  <c r="X252" i="2" s="1"/>
  <c r="E285" i="10"/>
  <c r="P285" i="10" s="1"/>
  <c r="J285" i="10"/>
  <c r="AA1047" i="10"/>
  <c r="A1048" i="10"/>
  <c r="T1047" i="10"/>
  <c r="X282" i="8"/>
  <c r="I283" i="8"/>
  <c r="J283" i="8"/>
  <c r="K285" i="10"/>
  <c r="O285" i="10"/>
  <c r="AB284" i="10"/>
  <c r="AA1046" i="10"/>
  <c r="F285" i="10"/>
  <c r="E283" i="8"/>
  <c r="Z252" i="2" l="1"/>
  <c r="D253" i="2" s="1"/>
  <c r="Q285" i="10"/>
  <c r="S285" i="10"/>
  <c r="R285" i="10"/>
  <c r="M285" i="10"/>
  <c r="N285" i="10" s="1"/>
  <c r="B253" i="2"/>
  <c r="G253" i="2"/>
  <c r="N283" i="8"/>
  <c r="P283" i="8"/>
  <c r="L283" i="8"/>
  <c r="M283" i="8" s="1"/>
  <c r="O283" i="8"/>
  <c r="A1049" i="10"/>
  <c r="T1048" i="10"/>
  <c r="H253" i="2"/>
  <c r="C253" i="2"/>
  <c r="I253" i="2"/>
  <c r="O253" i="2" l="1"/>
  <c r="P253" i="2"/>
  <c r="K253" i="2"/>
  <c r="AA252" i="2"/>
  <c r="A1050" i="10"/>
  <c r="AA1049" i="10"/>
  <c r="T1049" i="10"/>
  <c r="F253" i="2"/>
  <c r="AA1048" i="10"/>
  <c r="W285" i="10"/>
  <c r="Z285" i="10" s="1"/>
  <c r="U285" i="10"/>
  <c r="X285" i="10" s="1"/>
  <c r="V285" i="10"/>
  <c r="Y285" i="10" s="1"/>
  <c r="V283" i="8"/>
  <c r="J253" i="2"/>
  <c r="R283" i="8"/>
  <c r="U283" i="8" s="1"/>
  <c r="T283" i="8"/>
  <c r="W283" i="8" s="1"/>
  <c r="S283" i="8"/>
  <c r="E253" i="2"/>
  <c r="H284" i="8" l="1"/>
  <c r="D284" i="8"/>
  <c r="G286" i="10"/>
  <c r="B286" i="10"/>
  <c r="C286" i="10"/>
  <c r="H286" i="10"/>
  <c r="B284" i="8"/>
  <c r="F284" i="8"/>
  <c r="D286" i="10"/>
  <c r="I286" i="10"/>
  <c r="L253" i="2"/>
  <c r="M253" i="2"/>
  <c r="N253" i="2" s="1"/>
  <c r="A1051" i="10"/>
  <c r="AA1050" i="10"/>
  <c r="T1050" i="10"/>
  <c r="C284" i="8"/>
  <c r="G284" i="8"/>
  <c r="E286" i="10" l="1"/>
  <c r="P286" i="10" s="1"/>
  <c r="Q253" i="2"/>
  <c r="R253" i="2"/>
  <c r="S253" i="2"/>
  <c r="E284" i="8"/>
  <c r="J286" i="10"/>
  <c r="X283" i="8"/>
  <c r="I284" i="8"/>
  <c r="J284" i="8"/>
  <c r="W253" i="2"/>
  <c r="U253" i="2"/>
  <c r="V253" i="2"/>
  <c r="A1052" i="10"/>
  <c r="AA1051" i="10" s="1"/>
  <c r="T1051" i="10"/>
  <c r="O286" i="10"/>
  <c r="K286" i="10"/>
  <c r="AB285" i="10"/>
  <c r="F286" i="10"/>
  <c r="Y253" i="2" l="1"/>
  <c r="X253" i="2"/>
  <c r="A1053" i="10"/>
  <c r="T1052" i="10"/>
  <c r="H254" i="2"/>
  <c r="C254" i="2"/>
  <c r="P284" i="8"/>
  <c r="L284" i="8"/>
  <c r="M284" i="8" s="1"/>
  <c r="N284" i="8"/>
  <c r="O284" i="8"/>
  <c r="S286" i="10"/>
  <c r="R286" i="10"/>
  <c r="Q286" i="10"/>
  <c r="M286" i="10"/>
  <c r="N286" i="10" s="1"/>
  <c r="Z253" i="2"/>
  <c r="I254" i="2" l="1"/>
  <c r="D254" i="2"/>
  <c r="Z286" i="10"/>
  <c r="A1054" i="10"/>
  <c r="AA1053" i="10"/>
  <c r="T1053" i="10"/>
  <c r="V286" i="10"/>
  <c r="Y286" i="10" s="1"/>
  <c r="U286" i="10"/>
  <c r="W286" i="10"/>
  <c r="V284" i="8"/>
  <c r="AA1052" i="10"/>
  <c r="R284" i="8"/>
  <c r="U284" i="8" s="1"/>
  <c r="S284" i="8"/>
  <c r="T284" i="8"/>
  <c r="W284" i="8" s="1"/>
  <c r="X286" i="10"/>
  <c r="G254" i="2"/>
  <c r="B254" i="2"/>
  <c r="F254" i="2" s="1"/>
  <c r="O254" i="2" l="1"/>
  <c r="P254" i="2"/>
  <c r="B285" i="8"/>
  <c r="F285" i="8"/>
  <c r="H285" i="8"/>
  <c r="D285" i="8"/>
  <c r="H287" i="10"/>
  <c r="C287" i="10"/>
  <c r="K254" i="2"/>
  <c r="AA253" i="2"/>
  <c r="D287" i="10"/>
  <c r="I287" i="10"/>
  <c r="A1055" i="10"/>
  <c r="AA1054" i="10"/>
  <c r="T1054" i="10"/>
  <c r="C285" i="8"/>
  <c r="G285" i="8"/>
  <c r="E254" i="2"/>
  <c r="G287" i="10"/>
  <c r="B287" i="10"/>
  <c r="J254" i="2"/>
  <c r="K287" i="10" l="1"/>
  <c r="O287" i="10"/>
  <c r="AB286" i="10"/>
  <c r="E287" i="10"/>
  <c r="P287" i="10" s="1"/>
  <c r="J287" i="10"/>
  <c r="X284" i="8"/>
  <c r="A1056" i="10"/>
  <c r="T1055" i="10"/>
  <c r="F287" i="10"/>
  <c r="I285" i="8"/>
  <c r="J285" i="8"/>
  <c r="L254" i="2"/>
  <c r="M254" i="2"/>
  <c r="N254" i="2" s="1"/>
  <c r="E285" i="8"/>
  <c r="A1057" i="10" l="1"/>
  <c r="AA1056" i="10"/>
  <c r="T1056" i="10"/>
  <c r="W254" i="2"/>
  <c r="V254" i="2"/>
  <c r="U254" i="2"/>
  <c r="P285" i="8"/>
  <c r="N285" i="8"/>
  <c r="L285" i="8"/>
  <c r="M285" i="8" s="1"/>
  <c r="O285" i="8"/>
  <c r="R254" i="2"/>
  <c r="S254" i="2"/>
  <c r="Q254" i="2"/>
  <c r="AA1055" i="10"/>
  <c r="Q287" i="10"/>
  <c r="R287" i="10"/>
  <c r="S287" i="10"/>
  <c r="M287" i="10"/>
  <c r="N287" i="10" s="1"/>
  <c r="X254" i="2" l="1"/>
  <c r="Z254" i="2"/>
  <c r="D255" i="2" s="1"/>
  <c r="Y254" i="2"/>
  <c r="C255" i="2" s="1"/>
  <c r="I255" i="2"/>
  <c r="X287" i="10"/>
  <c r="V287" i="10"/>
  <c r="Y287" i="10" s="1"/>
  <c r="W287" i="10"/>
  <c r="U287" i="10"/>
  <c r="Z287" i="10"/>
  <c r="B255" i="2"/>
  <c r="G255" i="2"/>
  <c r="S285" i="8"/>
  <c r="V285" i="8" s="1"/>
  <c r="R285" i="8"/>
  <c r="U285" i="8" s="1"/>
  <c r="T285" i="8"/>
  <c r="W285" i="8" s="1"/>
  <c r="A1058" i="10"/>
  <c r="AA1057" i="10" s="1"/>
  <c r="T1057" i="10"/>
  <c r="O255" i="2" l="1"/>
  <c r="P255" i="2"/>
  <c r="H255" i="2"/>
  <c r="K255" i="2" s="1"/>
  <c r="C286" i="8"/>
  <c r="G286" i="8"/>
  <c r="C288" i="10"/>
  <c r="H288" i="10"/>
  <c r="H286" i="8"/>
  <c r="D286" i="8"/>
  <c r="F286" i="8"/>
  <c r="B286" i="8"/>
  <c r="B288" i="10"/>
  <c r="G288" i="10"/>
  <c r="E255" i="2"/>
  <c r="AA254" i="2"/>
  <c r="A1059" i="10"/>
  <c r="T1058" i="10"/>
  <c r="D288" i="10"/>
  <c r="I288" i="10"/>
  <c r="F255" i="2"/>
  <c r="J255" i="2" l="1"/>
  <c r="O288" i="10"/>
  <c r="K288" i="10"/>
  <c r="AB287" i="10"/>
  <c r="E286" i="8"/>
  <c r="I286" i="8"/>
  <c r="J286" i="8"/>
  <c r="F288" i="10"/>
  <c r="L255" i="2"/>
  <c r="M255" i="2"/>
  <c r="N255" i="2" s="1"/>
  <c r="A1060" i="10"/>
  <c r="T1059" i="10"/>
  <c r="J288" i="10"/>
  <c r="AA1058" i="10"/>
  <c r="C23" i="10" s="1"/>
  <c r="E288" i="10"/>
  <c r="P288" i="10" s="1"/>
  <c r="X285" i="8"/>
  <c r="D23" i="10" l="1"/>
  <c r="V255" i="2"/>
  <c r="W255" i="2"/>
  <c r="U255" i="2"/>
  <c r="P286" i="8"/>
  <c r="L286" i="8"/>
  <c r="M286" i="8" s="1"/>
  <c r="N286" i="8"/>
  <c r="O286" i="8"/>
  <c r="Q288" i="10"/>
  <c r="S288" i="10"/>
  <c r="R288" i="10"/>
  <c r="M288" i="10"/>
  <c r="N288" i="10" s="1"/>
  <c r="Q255" i="2"/>
  <c r="R255" i="2"/>
  <c r="S255" i="2"/>
  <c r="A1061" i="10"/>
  <c r="AA1060" i="10" s="1"/>
  <c r="T1060" i="10"/>
  <c r="AA1059" i="10"/>
  <c r="C27" i="10"/>
  <c r="Z255" i="2" l="1"/>
  <c r="X255" i="2"/>
  <c r="B256" i="2" s="1"/>
  <c r="Y255" i="2"/>
  <c r="C256" i="2" s="1"/>
  <c r="S286" i="8"/>
  <c r="V286" i="8" s="1"/>
  <c r="T286" i="8"/>
  <c r="W286" i="8" s="1"/>
  <c r="R286" i="8"/>
  <c r="W288" i="10"/>
  <c r="Z288" i="10" s="1"/>
  <c r="V288" i="10"/>
  <c r="Y288" i="10" s="1"/>
  <c r="U288" i="10"/>
  <c r="X288" i="10" s="1"/>
  <c r="A1062" i="10"/>
  <c r="T1061" i="10"/>
  <c r="I256" i="2"/>
  <c r="D256" i="2"/>
  <c r="U286" i="8"/>
  <c r="D27" i="10"/>
  <c r="G256" i="2" l="1"/>
  <c r="K256" i="2" s="1"/>
  <c r="P256" i="2"/>
  <c r="O256" i="2"/>
  <c r="H256" i="2"/>
  <c r="E27" i="10"/>
  <c r="B27" i="10" s="1"/>
  <c r="B289" i="10"/>
  <c r="G289" i="10"/>
  <c r="D287" i="8"/>
  <c r="H287" i="8"/>
  <c r="D289" i="10"/>
  <c r="I289" i="10"/>
  <c r="C289" i="10"/>
  <c r="H289" i="10"/>
  <c r="C287" i="8"/>
  <c r="G287" i="8"/>
  <c r="AA255" i="2"/>
  <c r="AA1062" i="10"/>
  <c r="A1063" i="10"/>
  <c r="T1062" i="10"/>
  <c r="F256" i="2"/>
  <c r="B287" i="8"/>
  <c r="F287" i="8"/>
  <c r="AA1061" i="10"/>
  <c r="E256" i="2"/>
  <c r="J256" i="2" l="1"/>
  <c r="J289" i="10"/>
  <c r="J287" i="8"/>
  <c r="I287" i="8"/>
  <c r="A1064" i="10"/>
  <c r="T1063" i="10"/>
  <c r="X286" i="8"/>
  <c r="O289" i="10"/>
  <c r="K289" i="10"/>
  <c r="AB288" i="10"/>
  <c r="E289" i="10"/>
  <c r="P289" i="10" s="1"/>
  <c r="L256" i="2"/>
  <c r="M256" i="2"/>
  <c r="N256" i="2" s="1"/>
  <c r="E287" i="8"/>
  <c r="F289" i="10"/>
  <c r="S289" i="10" l="1"/>
  <c r="R289" i="10"/>
  <c r="Q289" i="10"/>
  <c r="M289" i="10"/>
  <c r="N289" i="10" s="1"/>
  <c r="V256" i="2"/>
  <c r="U256" i="2"/>
  <c r="W256" i="2"/>
  <c r="AA1064" i="10"/>
  <c r="A1065" i="10"/>
  <c r="T1064" i="10"/>
  <c r="Q256" i="2"/>
  <c r="S256" i="2"/>
  <c r="R256" i="2"/>
  <c r="AA1063" i="10"/>
  <c r="L287" i="8"/>
  <c r="M287" i="8" s="1"/>
  <c r="O287" i="8"/>
  <c r="N287" i="8"/>
  <c r="P287" i="8"/>
  <c r="Z256" i="2" l="1"/>
  <c r="X256" i="2"/>
  <c r="B257" i="2" s="1"/>
  <c r="Y256" i="2"/>
  <c r="C257" i="2" s="1"/>
  <c r="S287" i="8"/>
  <c r="V287" i="8" s="1"/>
  <c r="T287" i="8"/>
  <c r="W287" i="8" s="1"/>
  <c r="R287" i="8"/>
  <c r="U287" i="8" s="1"/>
  <c r="G257" i="2"/>
  <c r="X289" i="10"/>
  <c r="I257" i="2"/>
  <c r="D257" i="2"/>
  <c r="W289" i="10"/>
  <c r="Z289" i="10" s="1"/>
  <c r="U289" i="10"/>
  <c r="V289" i="10"/>
  <c r="Y289" i="10" s="1"/>
  <c r="A1066" i="10"/>
  <c r="T1065" i="10"/>
  <c r="H257" i="2" l="1"/>
  <c r="O257" i="2"/>
  <c r="P257" i="2"/>
  <c r="D288" i="8"/>
  <c r="H288" i="8"/>
  <c r="C290" i="10"/>
  <c r="H290" i="10"/>
  <c r="B288" i="8"/>
  <c r="F288" i="8"/>
  <c r="D290" i="10"/>
  <c r="I290" i="10"/>
  <c r="G288" i="8"/>
  <c r="C288" i="8"/>
  <c r="AA1066" i="10"/>
  <c r="A1067" i="10"/>
  <c r="T1066" i="10"/>
  <c r="B290" i="10"/>
  <c r="G290" i="10"/>
  <c r="E257" i="2"/>
  <c r="AA1065" i="10"/>
  <c r="F257" i="2"/>
  <c r="K257" i="2"/>
  <c r="AA256" i="2"/>
  <c r="J257" i="2"/>
  <c r="J290" i="10" l="1"/>
  <c r="E290" i="10"/>
  <c r="P290" i="10" s="1"/>
  <c r="K290" i="10"/>
  <c r="O290" i="10"/>
  <c r="AB289" i="10"/>
  <c r="F290" i="10"/>
  <c r="L257" i="2"/>
  <c r="M257" i="2"/>
  <c r="N257" i="2" s="1"/>
  <c r="X287" i="8"/>
  <c r="J288" i="8"/>
  <c r="I288" i="8"/>
  <c r="A1068" i="10"/>
  <c r="AA1067" i="10"/>
  <c r="T1067" i="10"/>
  <c r="E288" i="8"/>
  <c r="A1069" i="10" l="1"/>
  <c r="AA1068" i="10"/>
  <c r="T1068" i="10"/>
  <c r="W257" i="2"/>
  <c r="U257" i="2"/>
  <c r="V257" i="2"/>
  <c r="R290" i="10"/>
  <c r="Q290" i="10"/>
  <c r="S290" i="10"/>
  <c r="M290" i="10"/>
  <c r="N290" i="10" s="1"/>
  <c r="P288" i="8"/>
  <c r="O288" i="8"/>
  <c r="L288" i="8"/>
  <c r="M288" i="8" s="1"/>
  <c r="N288" i="8"/>
  <c r="S257" i="2"/>
  <c r="R257" i="2"/>
  <c r="Q257" i="2"/>
  <c r="Y257" i="2" l="1"/>
  <c r="X257" i="2"/>
  <c r="G258" i="2" s="1"/>
  <c r="C258" i="2"/>
  <c r="H258" i="2"/>
  <c r="Z257" i="2"/>
  <c r="U288" i="8"/>
  <c r="V290" i="10"/>
  <c r="Y290" i="10" s="1"/>
  <c r="W290" i="10"/>
  <c r="U290" i="10"/>
  <c r="X290" i="10" s="1"/>
  <c r="B258" i="2"/>
  <c r="T288" i="8"/>
  <c r="W288" i="8" s="1"/>
  <c r="R288" i="8"/>
  <c r="S288" i="8"/>
  <c r="V288" i="8" s="1"/>
  <c r="Z290" i="10"/>
  <c r="AA1069" i="10"/>
  <c r="A1070" i="10"/>
  <c r="T1069" i="10"/>
  <c r="C289" i="8" l="1"/>
  <c r="G289" i="8"/>
  <c r="D289" i="8"/>
  <c r="H289" i="8"/>
  <c r="G291" i="10"/>
  <c r="B291" i="10"/>
  <c r="H291" i="10"/>
  <c r="C291" i="10"/>
  <c r="B289" i="8"/>
  <c r="F289" i="8"/>
  <c r="D258" i="2"/>
  <c r="I258" i="2"/>
  <c r="A1071" i="10"/>
  <c r="T1070" i="10"/>
  <c r="D291" i="10"/>
  <c r="I291" i="10"/>
  <c r="E258" i="2"/>
  <c r="F258" i="2"/>
  <c r="P258" i="2" l="1"/>
  <c r="O258" i="2"/>
  <c r="F291" i="10"/>
  <c r="E289" i="8"/>
  <c r="A1072" i="10"/>
  <c r="AA1071" i="10"/>
  <c r="T1071" i="10"/>
  <c r="K291" i="10"/>
  <c r="O291" i="10"/>
  <c r="AB290" i="10"/>
  <c r="J258" i="2"/>
  <c r="E291" i="10"/>
  <c r="P291" i="10" s="1"/>
  <c r="J289" i="8"/>
  <c r="I289" i="8"/>
  <c r="AA1070" i="10"/>
  <c r="K258" i="2"/>
  <c r="AA257" i="2"/>
  <c r="J291" i="10"/>
  <c r="X288" i="8"/>
  <c r="A1073" i="10" l="1"/>
  <c r="T1072" i="10"/>
  <c r="L258" i="2"/>
  <c r="M258" i="2"/>
  <c r="N258" i="2" s="1"/>
  <c r="R291" i="10"/>
  <c r="Q291" i="10"/>
  <c r="S291" i="10"/>
  <c r="M291" i="10"/>
  <c r="N291" i="10" s="1"/>
  <c r="O289" i="8"/>
  <c r="P289" i="8"/>
  <c r="N289" i="8"/>
  <c r="L289" i="8"/>
  <c r="M289" i="8" s="1"/>
  <c r="R258" i="2" l="1"/>
  <c r="Q258" i="2"/>
  <c r="S258" i="2"/>
  <c r="V289" i="8"/>
  <c r="AA1073" i="10"/>
  <c r="A1074" i="10"/>
  <c r="T1073" i="10"/>
  <c r="T289" i="8"/>
  <c r="W289" i="8" s="1"/>
  <c r="R289" i="8"/>
  <c r="U289" i="8" s="1"/>
  <c r="S289" i="8"/>
  <c r="U291" i="10"/>
  <c r="X291" i="10" s="1"/>
  <c r="V291" i="10"/>
  <c r="Y291" i="10" s="1"/>
  <c r="W291" i="10"/>
  <c r="Z291" i="10" s="1"/>
  <c r="V258" i="2"/>
  <c r="W258" i="2"/>
  <c r="U258" i="2"/>
  <c r="AA1072" i="10"/>
  <c r="B292" i="10" l="1"/>
  <c r="G292" i="10"/>
  <c r="D290" i="8"/>
  <c r="H290" i="8"/>
  <c r="C292" i="10"/>
  <c r="H292" i="10"/>
  <c r="D292" i="10"/>
  <c r="I292" i="10"/>
  <c r="B290" i="8"/>
  <c r="F290" i="8"/>
  <c r="C290" i="8"/>
  <c r="G290" i="8"/>
  <c r="A1075" i="10"/>
  <c r="AA1074" i="10" s="1"/>
  <c r="T1074" i="10"/>
  <c r="Z258" i="2"/>
  <c r="X258" i="2"/>
  <c r="Y258" i="2"/>
  <c r="K292" i="10" l="1"/>
  <c r="O292" i="10"/>
  <c r="AB291" i="10"/>
  <c r="H259" i="2"/>
  <c r="C259" i="2"/>
  <c r="J290" i="8"/>
  <c r="I290" i="8"/>
  <c r="J292" i="10"/>
  <c r="D259" i="2"/>
  <c r="I259" i="2"/>
  <c r="X289" i="8"/>
  <c r="G259" i="2"/>
  <c r="B259" i="2"/>
  <c r="A1076" i="10"/>
  <c r="AA1075" i="10"/>
  <c r="T1075" i="10"/>
  <c r="E290" i="8"/>
  <c r="F292" i="10"/>
  <c r="E292" i="10"/>
  <c r="P292" i="10" s="1"/>
  <c r="O259" i="2" l="1"/>
  <c r="P259" i="2"/>
  <c r="J259" i="2"/>
  <c r="N290" i="8"/>
  <c r="O290" i="8"/>
  <c r="L290" i="8"/>
  <c r="M290" i="8" s="1"/>
  <c r="P290" i="8"/>
  <c r="E259" i="2"/>
  <c r="F259" i="2"/>
  <c r="R292" i="10"/>
  <c r="Q292" i="10"/>
  <c r="S292" i="10"/>
  <c r="M292" i="10"/>
  <c r="N292" i="10" s="1"/>
  <c r="A1077" i="10"/>
  <c r="T1076" i="10"/>
  <c r="K259" i="2"/>
  <c r="AA258" i="2"/>
  <c r="L259" i="2" l="1"/>
  <c r="M259" i="2"/>
  <c r="N259" i="2" s="1"/>
  <c r="V292" i="10"/>
  <c r="Y292" i="10" s="1"/>
  <c r="W292" i="10"/>
  <c r="U292" i="10"/>
  <c r="Z292" i="10"/>
  <c r="AA1077" i="10"/>
  <c r="A1078" i="10"/>
  <c r="T1077" i="10"/>
  <c r="AA1076" i="10"/>
  <c r="X292" i="10"/>
  <c r="S290" i="8"/>
  <c r="V290" i="8" s="1"/>
  <c r="T290" i="8"/>
  <c r="W290" i="8" s="1"/>
  <c r="R290" i="8"/>
  <c r="U290" i="8" s="1"/>
  <c r="G291" i="8" l="1"/>
  <c r="C291" i="8"/>
  <c r="F291" i="8"/>
  <c r="B291" i="8"/>
  <c r="H293" i="10"/>
  <c r="C293" i="10"/>
  <c r="D291" i="8"/>
  <c r="H291" i="8"/>
  <c r="I293" i="10"/>
  <c r="D293" i="10"/>
  <c r="B293" i="10"/>
  <c r="G293" i="10"/>
  <c r="A1079" i="10"/>
  <c r="AA1078" i="10"/>
  <c r="T1078" i="10"/>
  <c r="U259" i="2"/>
  <c r="W259" i="2"/>
  <c r="V259" i="2"/>
  <c r="Q259" i="2"/>
  <c r="R259" i="2"/>
  <c r="S259" i="2"/>
  <c r="Z259" i="2" l="1"/>
  <c r="Y259" i="2"/>
  <c r="C260" i="2" s="1"/>
  <c r="E293" i="10"/>
  <c r="P293" i="10" s="1"/>
  <c r="J291" i="8"/>
  <c r="I291" i="8"/>
  <c r="J293" i="10"/>
  <c r="X259" i="2"/>
  <c r="K293" i="10"/>
  <c r="O293" i="10"/>
  <c r="AB292" i="10"/>
  <c r="F293" i="10"/>
  <c r="X290" i="8"/>
  <c r="E291" i="8"/>
  <c r="I260" i="2"/>
  <c r="D260" i="2"/>
  <c r="A1080" i="10"/>
  <c r="AA1079" i="10"/>
  <c r="T1079" i="10"/>
  <c r="P260" i="2" l="1"/>
  <c r="O260" i="2"/>
  <c r="H260" i="2"/>
  <c r="K260" i="2" s="1"/>
  <c r="G260" i="2"/>
  <c r="B260" i="2"/>
  <c r="F260" i="2" s="1"/>
  <c r="A1081" i="10"/>
  <c r="AA1080" i="10"/>
  <c r="T1080" i="10"/>
  <c r="AA259" i="2"/>
  <c r="Q293" i="10"/>
  <c r="R293" i="10"/>
  <c r="S293" i="10"/>
  <c r="M293" i="10"/>
  <c r="N293" i="10" s="1"/>
  <c r="O291" i="8"/>
  <c r="N291" i="8"/>
  <c r="L291" i="8"/>
  <c r="M291" i="8" s="1"/>
  <c r="P291" i="8"/>
  <c r="X293" i="10" l="1"/>
  <c r="A1082" i="10"/>
  <c r="AA1081" i="10"/>
  <c r="T1081" i="10"/>
  <c r="W293" i="10"/>
  <c r="V293" i="10"/>
  <c r="Y293" i="10" s="1"/>
  <c r="U293" i="10"/>
  <c r="E260" i="2"/>
  <c r="L260" i="2"/>
  <c r="M260" i="2"/>
  <c r="N260" i="2" s="1"/>
  <c r="R291" i="8"/>
  <c r="U291" i="8" s="1"/>
  <c r="S291" i="8"/>
  <c r="V291" i="8" s="1"/>
  <c r="T291" i="8"/>
  <c r="W291" i="8" s="1"/>
  <c r="Z293" i="10"/>
  <c r="J260" i="2"/>
  <c r="G292" i="8" l="1"/>
  <c r="C292" i="8"/>
  <c r="C294" i="10"/>
  <c r="H294" i="10"/>
  <c r="F292" i="8"/>
  <c r="B292" i="8"/>
  <c r="H292" i="8"/>
  <c r="D292" i="8"/>
  <c r="B294" i="10"/>
  <c r="G294" i="10"/>
  <c r="I294" i="10"/>
  <c r="D294" i="10"/>
  <c r="V260" i="2"/>
  <c r="W260" i="2"/>
  <c r="U260" i="2"/>
  <c r="S260" i="2"/>
  <c r="Q260" i="2"/>
  <c r="R260" i="2"/>
  <c r="Y260" i="2" s="1"/>
  <c r="A1083" i="10"/>
  <c r="AA1082" i="10"/>
  <c r="T1082" i="10"/>
  <c r="Z260" i="2" l="1"/>
  <c r="K294" i="10"/>
  <c r="O294" i="10"/>
  <c r="AB293" i="10"/>
  <c r="F294" i="10"/>
  <c r="A1084" i="10"/>
  <c r="AA1083" i="10"/>
  <c r="T1083" i="10"/>
  <c r="J294" i="10"/>
  <c r="E292" i="8"/>
  <c r="X291" i="8"/>
  <c r="D261" i="2"/>
  <c r="I261" i="2"/>
  <c r="H261" i="2"/>
  <c r="C261" i="2"/>
  <c r="X260" i="2"/>
  <c r="E294" i="10"/>
  <c r="P294" i="10" s="1"/>
  <c r="J292" i="8"/>
  <c r="I292" i="8"/>
  <c r="O261" i="2" l="1"/>
  <c r="P261" i="2"/>
  <c r="A1085" i="10"/>
  <c r="T1084" i="10"/>
  <c r="G261" i="2"/>
  <c r="K261" i="2" s="1"/>
  <c r="B261" i="2"/>
  <c r="F261" i="2" s="1"/>
  <c r="P292" i="8"/>
  <c r="N292" i="8"/>
  <c r="L292" i="8"/>
  <c r="M292" i="8" s="1"/>
  <c r="O292" i="8"/>
  <c r="AA260" i="2"/>
  <c r="S294" i="10"/>
  <c r="Q294" i="10"/>
  <c r="R294" i="10"/>
  <c r="M294" i="10"/>
  <c r="N294" i="10" s="1"/>
  <c r="A1086" i="10" l="1"/>
  <c r="T1085" i="10"/>
  <c r="L261" i="2"/>
  <c r="M261" i="2"/>
  <c r="N261" i="2" s="1"/>
  <c r="R292" i="8"/>
  <c r="T292" i="8"/>
  <c r="W292" i="8" s="1"/>
  <c r="S292" i="8"/>
  <c r="V292" i="8" s="1"/>
  <c r="E261" i="2"/>
  <c r="AA1084" i="10"/>
  <c r="V294" i="10"/>
  <c r="Y294" i="10" s="1"/>
  <c r="U294" i="10"/>
  <c r="X294" i="10" s="1"/>
  <c r="W294" i="10"/>
  <c r="Z294" i="10" s="1"/>
  <c r="U292" i="8"/>
  <c r="J261" i="2"/>
  <c r="G295" i="10" l="1"/>
  <c r="B295" i="10"/>
  <c r="D293" i="8"/>
  <c r="H293" i="8"/>
  <c r="D295" i="10"/>
  <c r="I295" i="10"/>
  <c r="G293" i="8"/>
  <c r="C293" i="8"/>
  <c r="H295" i="10"/>
  <c r="C295" i="10"/>
  <c r="B293" i="8"/>
  <c r="F293" i="8"/>
  <c r="Q261" i="2"/>
  <c r="S261" i="2"/>
  <c r="R261" i="2"/>
  <c r="AA1086" i="10"/>
  <c r="A1087" i="10"/>
  <c r="T1086" i="10"/>
  <c r="W261" i="2"/>
  <c r="V261" i="2"/>
  <c r="U261" i="2"/>
  <c r="AA1085" i="10"/>
  <c r="I293" i="8" l="1"/>
  <c r="J293" i="8"/>
  <c r="Y261" i="2"/>
  <c r="E293" i="8"/>
  <c r="Z261" i="2"/>
  <c r="F295" i="10"/>
  <c r="E295" i="10"/>
  <c r="P295" i="10" s="1"/>
  <c r="X292" i="8"/>
  <c r="A1088" i="10"/>
  <c r="AA1087" i="10"/>
  <c r="T1087" i="10"/>
  <c r="X261" i="2"/>
  <c r="O295" i="10"/>
  <c r="K295" i="10"/>
  <c r="AB294" i="10"/>
  <c r="J295" i="10"/>
  <c r="A1089" i="10" l="1"/>
  <c r="AA1088" i="10"/>
  <c r="T1088" i="10"/>
  <c r="O293" i="8"/>
  <c r="N293" i="8"/>
  <c r="P293" i="8"/>
  <c r="L293" i="8"/>
  <c r="M293" i="8" s="1"/>
  <c r="B262" i="2"/>
  <c r="G262" i="2"/>
  <c r="I262" i="2"/>
  <c r="D262" i="2"/>
  <c r="S295" i="10"/>
  <c r="Q295" i="10"/>
  <c r="R295" i="10"/>
  <c r="M295" i="10"/>
  <c r="N295" i="10" s="1"/>
  <c r="H262" i="2"/>
  <c r="C262" i="2"/>
  <c r="O262" i="2" l="1"/>
  <c r="P262" i="2"/>
  <c r="K262" i="2"/>
  <c r="AA261" i="2"/>
  <c r="R293" i="8"/>
  <c r="U293" i="8" s="1"/>
  <c r="S293" i="8"/>
  <c r="V293" i="8" s="1"/>
  <c r="T293" i="8"/>
  <c r="V295" i="10"/>
  <c r="Y295" i="10" s="1"/>
  <c r="U295" i="10"/>
  <c r="X295" i="10" s="1"/>
  <c r="W295" i="10"/>
  <c r="Z295" i="10" s="1"/>
  <c r="W293" i="8"/>
  <c r="E262" i="2"/>
  <c r="F262" i="2"/>
  <c r="J262" i="2"/>
  <c r="A1090" i="10"/>
  <c r="AA1089" i="10"/>
  <c r="T1089" i="10"/>
  <c r="G296" i="10" l="1"/>
  <c r="B296" i="10"/>
  <c r="H296" i="10"/>
  <c r="C296" i="10"/>
  <c r="F294" i="8"/>
  <c r="B294" i="8"/>
  <c r="I296" i="10"/>
  <c r="D296" i="10"/>
  <c r="C294" i="8"/>
  <c r="G294" i="8"/>
  <c r="D294" i="8"/>
  <c r="H294" i="8"/>
  <c r="L262" i="2"/>
  <c r="M262" i="2"/>
  <c r="N262" i="2" s="1"/>
  <c r="A1091" i="10"/>
  <c r="T1090" i="10"/>
  <c r="O296" i="10" l="1"/>
  <c r="K296" i="10"/>
  <c r="AB295" i="10"/>
  <c r="A1092" i="10"/>
  <c r="AA1091" i="10" s="1"/>
  <c r="T1091" i="10"/>
  <c r="U262" i="2"/>
  <c r="W262" i="2"/>
  <c r="V262" i="2"/>
  <c r="E294" i="8"/>
  <c r="E296" i="10"/>
  <c r="P296" i="10" s="1"/>
  <c r="F296" i="10"/>
  <c r="AA1090" i="10"/>
  <c r="Q262" i="2"/>
  <c r="S262" i="2"/>
  <c r="R262" i="2"/>
  <c r="X293" i="8"/>
  <c r="I294" i="8"/>
  <c r="J294" i="8"/>
  <c r="J296" i="10"/>
  <c r="Z262" i="2" l="1"/>
  <c r="I263" i="2" s="1"/>
  <c r="X262" i="2"/>
  <c r="B263" i="2" s="1"/>
  <c r="Y262" i="2"/>
  <c r="H263" i="2" s="1"/>
  <c r="L294" i="8"/>
  <c r="M294" i="8" s="1"/>
  <c r="O294" i="8"/>
  <c r="P294" i="8"/>
  <c r="N294" i="8"/>
  <c r="Q296" i="10"/>
  <c r="R296" i="10"/>
  <c r="S296" i="10"/>
  <c r="M296" i="10"/>
  <c r="N296" i="10" s="1"/>
  <c r="D263" i="2"/>
  <c r="A1093" i="10"/>
  <c r="AA1092" i="10" s="1"/>
  <c r="T1092" i="10"/>
  <c r="C263" i="2" l="1"/>
  <c r="E263" i="2" s="1"/>
  <c r="G263" i="2"/>
  <c r="J263" i="2" s="1"/>
  <c r="O263" i="2"/>
  <c r="P263" i="2"/>
  <c r="F263" i="2"/>
  <c r="U294" i="8"/>
  <c r="A1094" i="10"/>
  <c r="T1093" i="10"/>
  <c r="X296" i="10"/>
  <c r="U296" i="10"/>
  <c r="W296" i="10"/>
  <c r="Z296" i="10" s="1"/>
  <c r="V296" i="10"/>
  <c r="Y296" i="10" s="1"/>
  <c r="K263" i="2"/>
  <c r="AA262" i="2"/>
  <c r="R294" i="8"/>
  <c r="S294" i="8"/>
  <c r="V294" i="8" s="1"/>
  <c r="T294" i="8"/>
  <c r="W294" i="8" s="1"/>
  <c r="C297" i="10" l="1"/>
  <c r="H297" i="10"/>
  <c r="G295" i="8"/>
  <c r="C295" i="8"/>
  <c r="D295" i="8"/>
  <c r="H295" i="8"/>
  <c r="D297" i="10"/>
  <c r="I297" i="10"/>
  <c r="G297" i="10"/>
  <c r="B297" i="10"/>
  <c r="B295" i="8"/>
  <c r="F295" i="8"/>
  <c r="A1095" i="10"/>
  <c r="AA1094" i="10"/>
  <c r="T1094" i="10"/>
  <c r="L263" i="2"/>
  <c r="M263" i="2"/>
  <c r="N263" i="2" s="1"/>
  <c r="AA1093" i="10"/>
  <c r="Q263" i="2" l="1"/>
  <c r="R263" i="2"/>
  <c r="S263" i="2"/>
  <c r="I295" i="8"/>
  <c r="J295" i="8"/>
  <c r="X294" i="8"/>
  <c r="E295" i="8"/>
  <c r="O297" i="10"/>
  <c r="K297" i="10"/>
  <c r="AB296" i="10"/>
  <c r="E297" i="10"/>
  <c r="P297" i="10" s="1"/>
  <c r="U263" i="2"/>
  <c r="W263" i="2"/>
  <c r="V263" i="2"/>
  <c r="A1096" i="10"/>
  <c r="AA1095" i="10" s="1"/>
  <c r="T1095" i="10"/>
  <c r="J297" i="10"/>
  <c r="F297" i="10"/>
  <c r="Y263" i="2" l="1"/>
  <c r="Q297" i="10"/>
  <c r="R297" i="10"/>
  <c r="S297" i="10"/>
  <c r="M297" i="10"/>
  <c r="N297" i="10" s="1"/>
  <c r="Z263" i="2"/>
  <c r="A1097" i="10"/>
  <c r="AA1096" i="10"/>
  <c r="T1096" i="10"/>
  <c r="L295" i="8"/>
  <c r="M295" i="8" s="1"/>
  <c r="N295" i="8"/>
  <c r="O295" i="8"/>
  <c r="P295" i="8"/>
  <c r="C264" i="2"/>
  <c r="H264" i="2"/>
  <c r="X263" i="2"/>
  <c r="V297" i="10" l="1"/>
  <c r="Y297" i="10" s="1"/>
  <c r="W297" i="10"/>
  <c r="Z297" i="10" s="1"/>
  <c r="U297" i="10"/>
  <c r="B264" i="2"/>
  <c r="F264" i="2" s="1"/>
  <c r="G264" i="2"/>
  <c r="A1098" i="10"/>
  <c r="AA1097" i="10"/>
  <c r="T1097" i="10"/>
  <c r="T295" i="8"/>
  <c r="W295" i="8" s="1"/>
  <c r="R295" i="8"/>
  <c r="U295" i="8" s="1"/>
  <c r="S295" i="8"/>
  <c r="V295" i="8" s="1"/>
  <c r="I264" i="2"/>
  <c r="D264" i="2"/>
  <c r="X297" i="10"/>
  <c r="P264" i="2" l="1"/>
  <c r="O264" i="2"/>
  <c r="G296" i="8"/>
  <c r="C296" i="8"/>
  <c r="D298" i="10"/>
  <c r="I298" i="10"/>
  <c r="F296" i="8"/>
  <c r="B296" i="8"/>
  <c r="H296" i="8"/>
  <c r="D296" i="8"/>
  <c r="C298" i="10"/>
  <c r="H298" i="10"/>
  <c r="J264" i="2"/>
  <c r="B298" i="10"/>
  <c r="G298" i="10"/>
  <c r="AA1098" i="10"/>
  <c r="A1099" i="10"/>
  <c r="T1098" i="10"/>
  <c r="E264" i="2"/>
  <c r="K264" i="2"/>
  <c r="AA263" i="2"/>
  <c r="J298" i="10" l="1"/>
  <c r="O298" i="10"/>
  <c r="K298" i="10"/>
  <c r="AB297" i="10"/>
  <c r="E298" i="10"/>
  <c r="P298" i="10" s="1"/>
  <c r="E296" i="8"/>
  <c r="X295" i="8"/>
  <c r="L264" i="2"/>
  <c r="M264" i="2"/>
  <c r="N264" i="2" s="1"/>
  <c r="A1100" i="10"/>
  <c r="AA1099" i="10"/>
  <c r="T1099" i="10"/>
  <c r="F298" i="10"/>
  <c r="J296" i="8"/>
  <c r="I296" i="8"/>
  <c r="R298" i="10" l="1"/>
  <c r="Q298" i="10"/>
  <c r="S298" i="10"/>
  <c r="M298" i="10"/>
  <c r="N298" i="10" s="1"/>
  <c r="W264" i="2"/>
  <c r="V264" i="2"/>
  <c r="U264" i="2"/>
  <c r="Q264" i="2"/>
  <c r="R264" i="2"/>
  <c r="S264" i="2"/>
  <c r="Z264" i="2" s="1"/>
  <c r="N296" i="8"/>
  <c r="P296" i="8"/>
  <c r="O296" i="8"/>
  <c r="L296" i="8"/>
  <c r="M296" i="8" s="1"/>
  <c r="A1101" i="10"/>
  <c r="T1100" i="10"/>
  <c r="X264" i="2" l="1"/>
  <c r="S296" i="8"/>
  <c r="T296" i="8"/>
  <c r="R296" i="8"/>
  <c r="A1102" i="10"/>
  <c r="T1101" i="10"/>
  <c r="W296" i="8"/>
  <c r="G265" i="2"/>
  <c r="B265" i="2"/>
  <c r="V298" i="10"/>
  <c r="U298" i="10"/>
  <c r="W298" i="10"/>
  <c r="Z298" i="10" s="1"/>
  <c r="I265" i="2"/>
  <c r="D265" i="2"/>
  <c r="AA1100" i="10"/>
  <c r="U296" i="8"/>
  <c r="X298" i="10"/>
  <c r="V296" i="8"/>
  <c r="Y264" i="2"/>
  <c r="Y298" i="10"/>
  <c r="O265" i="2" l="1"/>
  <c r="P265" i="2"/>
  <c r="I299" i="10"/>
  <c r="D299" i="10"/>
  <c r="D297" i="8"/>
  <c r="H297" i="8"/>
  <c r="B297" i="8"/>
  <c r="F297" i="8"/>
  <c r="AA1102" i="10"/>
  <c r="A1103" i="10"/>
  <c r="T1102" i="10"/>
  <c r="G297" i="8"/>
  <c r="C297" i="8"/>
  <c r="B299" i="10"/>
  <c r="G299" i="10"/>
  <c r="AA264" i="2"/>
  <c r="H265" i="2"/>
  <c r="K265" i="2" s="1"/>
  <c r="C265" i="2"/>
  <c r="E265" i="2" s="1"/>
  <c r="H299" i="10"/>
  <c r="C299" i="10"/>
  <c r="AA1101" i="10"/>
  <c r="J265" i="2" l="1"/>
  <c r="L265" i="2"/>
  <c r="M265" i="2"/>
  <c r="N265" i="2" s="1"/>
  <c r="J299" i="10"/>
  <c r="F265" i="2"/>
  <c r="E299" i="10"/>
  <c r="P299" i="10" s="1"/>
  <c r="A1104" i="10"/>
  <c r="AA1103" i="10"/>
  <c r="T1103" i="10"/>
  <c r="I297" i="8"/>
  <c r="J297" i="8"/>
  <c r="O299" i="10"/>
  <c r="K299" i="10"/>
  <c r="AB298" i="10"/>
  <c r="F299" i="10"/>
  <c r="X296" i="8"/>
  <c r="E297" i="8"/>
  <c r="V265" i="2" l="1"/>
  <c r="U265" i="2"/>
  <c r="W265" i="2"/>
  <c r="Q299" i="10"/>
  <c r="R299" i="10"/>
  <c r="S299" i="10"/>
  <c r="M299" i="10"/>
  <c r="N299" i="10" s="1"/>
  <c r="N297" i="8"/>
  <c r="L297" i="8"/>
  <c r="M297" i="8" s="1"/>
  <c r="P297" i="8"/>
  <c r="O297" i="8"/>
  <c r="A1105" i="10"/>
  <c r="T1104" i="10"/>
  <c r="R265" i="2"/>
  <c r="Y265" i="2" s="1"/>
  <c r="S265" i="2"/>
  <c r="Q265" i="2"/>
  <c r="Z265" i="2" l="1"/>
  <c r="X265" i="2"/>
  <c r="I266" i="2"/>
  <c r="D266" i="2"/>
  <c r="C266" i="2"/>
  <c r="H266" i="2"/>
  <c r="V299" i="10"/>
  <c r="W299" i="10"/>
  <c r="Z299" i="10" s="1"/>
  <c r="U299" i="10"/>
  <c r="A1106" i="10"/>
  <c r="AA1105" i="10"/>
  <c r="T1105" i="10"/>
  <c r="X299" i="10"/>
  <c r="B266" i="2"/>
  <c r="G266" i="2"/>
  <c r="AA1104" i="10"/>
  <c r="T297" i="8"/>
  <c r="W297" i="8" s="1"/>
  <c r="R297" i="8"/>
  <c r="U297" i="8" s="1"/>
  <c r="S297" i="8"/>
  <c r="V297" i="8" s="1"/>
  <c r="Y299" i="10"/>
  <c r="P266" i="2" l="1"/>
  <c r="O266" i="2"/>
  <c r="H298" i="8"/>
  <c r="D298" i="8"/>
  <c r="I300" i="10"/>
  <c r="D300" i="10"/>
  <c r="F298" i="8"/>
  <c r="B298" i="8"/>
  <c r="G298" i="8"/>
  <c r="C298" i="8"/>
  <c r="E266" i="2"/>
  <c r="F266" i="2"/>
  <c r="C300" i="10"/>
  <c r="H300" i="10"/>
  <c r="A1107" i="10"/>
  <c r="AA1106" i="10" s="1"/>
  <c r="T1106" i="10"/>
  <c r="K266" i="2"/>
  <c r="AA265" i="2"/>
  <c r="J266" i="2"/>
  <c r="G300" i="10"/>
  <c r="B300" i="10"/>
  <c r="X297" i="8" l="1"/>
  <c r="A1108" i="10"/>
  <c r="AA1107" i="10"/>
  <c r="T1107" i="10"/>
  <c r="E300" i="10"/>
  <c r="P300" i="10" s="1"/>
  <c r="E298" i="8"/>
  <c r="K300" i="10"/>
  <c r="O300" i="10"/>
  <c r="AB299" i="10"/>
  <c r="J300" i="10"/>
  <c r="L266" i="2"/>
  <c r="M266" i="2"/>
  <c r="N266" i="2" s="1"/>
  <c r="F300" i="10"/>
  <c r="J298" i="8"/>
  <c r="I298" i="8"/>
  <c r="U266" i="2" l="1"/>
  <c r="W266" i="2"/>
  <c r="V266" i="2"/>
  <c r="R266" i="2"/>
  <c r="Q266" i="2"/>
  <c r="S266" i="2"/>
  <c r="A1109" i="10"/>
  <c r="AA1108" i="10"/>
  <c r="T1108" i="10"/>
  <c r="S300" i="10"/>
  <c r="Q300" i="10"/>
  <c r="R300" i="10"/>
  <c r="M300" i="10"/>
  <c r="N300" i="10" s="1"/>
  <c r="O298" i="8"/>
  <c r="L298" i="8"/>
  <c r="M298" i="8" s="1"/>
  <c r="P298" i="8"/>
  <c r="N298" i="8"/>
  <c r="Z266" i="2" l="1"/>
  <c r="X266" i="2"/>
  <c r="Y266" i="2"/>
  <c r="H267" i="2" s="1"/>
  <c r="S298" i="8"/>
  <c r="T298" i="8"/>
  <c r="R298" i="8"/>
  <c r="A1110" i="10"/>
  <c r="T1109" i="10"/>
  <c r="W298" i="8"/>
  <c r="V298" i="8"/>
  <c r="I267" i="2"/>
  <c r="D267" i="2"/>
  <c r="U298" i="8"/>
  <c r="V300" i="10"/>
  <c r="Y300" i="10" s="1"/>
  <c r="W300" i="10"/>
  <c r="Z300" i="10" s="1"/>
  <c r="U300" i="10"/>
  <c r="X300" i="10" s="1"/>
  <c r="G267" i="2"/>
  <c r="B267" i="2"/>
  <c r="C267" i="2" l="1"/>
  <c r="O267" i="2"/>
  <c r="P267" i="2"/>
  <c r="G301" i="10"/>
  <c r="B301" i="10"/>
  <c r="I301" i="10"/>
  <c r="D301" i="10"/>
  <c r="C301" i="10"/>
  <c r="H301" i="10"/>
  <c r="C299" i="8"/>
  <c r="G299" i="8"/>
  <c r="K267" i="2"/>
  <c r="AA266" i="2"/>
  <c r="H299" i="8"/>
  <c r="D299" i="8"/>
  <c r="B299" i="8"/>
  <c r="F299" i="8"/>
  <c r="F267" i="2"/>
  <c r="J267" i="2"/>
  <c r="A1111" i="10"/>
  <c r="T1110" i="10"/>
  <c r="E267" i="2"/>
  <c r="AA1109" i="10"/>
  <c r="A1112" i="10" l="1"/>
  <c r="T1111" i="10"/>
  <c r="AA1110" i="10"/>
  <c r="X298" i="8"/>
  <c r="L267" i="2"/>
  <c r="M267" i="2"/>
  <c r="N267" i="2" s="1"/>
  <c r="J299" i="8"/>
  <c r="I299" i="8"/>
  <c r="E301" i="10"/>
  <c r="P301" i="10" s="1"/>
  <c r="K301" i="10"/>
  <c r="O301" i="10"/>
  <c r="AB300" i="10"/>
  <c r="E299" i="8"/>
  <c r="F301" i="10"/>
  <c r="J301" i="10"/>
  <c r="R301" i="10" l="1"/>
  <c r="Q301" i="10"/>
  <c r="S301" i="10"/>
  <c r="M301" i="10"/>
  <c r="N301" i="10" s="1"/>
  <c r="R267" i="2"/>
  <c r="S267" i="2"/>
  <c r="Q267" i="2"/>
  <c r="P299" i="8"/>
  <c r="O299" i="8"/>
  <c r="N299" i="8"/>
  <c r="L299" i="8"/>
  <c r="M299" i="8" s="1"/>
  <c r="A1113" i="10"/>
  <c r="T1112" i="10"/>
  <c r="V267" i="2"/>
  <c r="W267" i="2"/>
  <c r="U267" i="2"/>
  <c r="AA1111" i="10"/>
  <c r="R299" i="8" l="1"/>
  <c r="T299" i="8"/>
  <c r="W299" i="8" s="1"/>
  <c r="S299" i="8"/>
  <c r="V299" i="8" s="1"/>
  <c r="X267" i="2"/>
  <c r="A1114" i="10"/>
  <c r="AA1113" i="10"/>
  <c r="T1113" i="10"/>
  <c r="U299" i="8"/>
  <c r="Z267" i="2"/>
  <c r="X301" i="10"/>
  <c r="U301" i="10"/>
  <c r="W301" i="10"/>
  <c r="Z301" i="10" s="1"/>
  <c r="V301" i="10"/>
  <c r="AA1112" i="10"/>
  <c r="Y267" i="2"/>
  <c r="Y301" i="10"/>
  <c r="D300" i="8" l="1"/>
  <c r="H300" i="8"/>
  <c r="D302" i="10"/>
  <c r="I302" i="10"/>
  <c r="G300" i="8"/>
  <c r="C300" i="8"/>
  <c r="H302" i="10"/>
  <c r="C302" i="10"/>
  <c r="D268" i="2"/>
  <c r="I268" i="2"/>
  <c r="A1115" i="10"/>
  <c r="AA1114" i="10"/>
  <c r="T1114" i="10"/>
  <c r="G302" i="10"/>
  <c r="B302" i="10"/>
  <c r="F300" i="8"/>
  <c r="B300" i="8"/>
  <c r="C268" i="2"/>
  <c r="H268" i="2"/>
  <c r="G268" i="2"/>
  <c r="B268" i="2"/>
  <c r="O268" i="2" l="1"/>
  <c r="P268" i="2"/>
  <c r="I300" i="8"/>
  <c r="J300" i="8"/>
  <c r="E302" i="10"/>
  <c r="P302" i="10" s="1"/>
  <c r="A1116" i="10"/>
  <c r="T1115" i="10"/>
  <c r="K302" i="10"/>
  <c r="O302" i="10"/>
  <c r="AB301" i="10"/>
  <c r="J268" i="2"/>
  <c r="F302" i="10"/>
  <c r="F268" i="2"/>
  <c r="J302" i="10"/>
  <c r="X299" i="8"/>
  <c r="E268" i="2"/>
  <c r="E300" i="8"/>
  <c r="K268" i="2"/>
  <c r="AA267" i="2"/>
  <c r="A1117" i="10" l="1"/>
  <c r="T1116" i="10"/>
  <c r="N300" i="8"/>
  <c r="O300" i="8"/>
  <c r="L300" i="8"/>
  <c r="M300" i="8" s="1"/>
  <c r="P300" i="8"/>
  <c r="L268" i="2"/>
  <c r="M268" i="2"/>
  <c r="N268" i="2" s="1"/>
  <c r="Q302" i="10"/>
  <c r="S302" i="10"/>
  <c r="R302" i="10"/>
  <c r="M302" i="10"/>
  <c r="N302" i="10" s="1"/>
  <c r="AA1115" i="10"/>
  <c r="Q268" i="2" l="1"/>
  <c r="R268" i="2"/>
  <c r="S268" i="2"/>
  <c r="X302" i="10"/>
  <c r="T300" i="8"/>
  <c r="W300" i="8" s="1"/>
  <c r="S300" i="8"/>
  <c r="R300" i="8"/>
  <c r="U300" i="8" s="1"/>
  <c r="A1118" i="10"/>
  <c r="T1117" i="10"/>
  <c r="V302" i="10"/>
  <c r="Y302" i="10" s="1"/>
  <c r="W302" i="10"/>
  <c r="Z302" i="10" s="1"/>
  <c r="U302" i="10"/>
  <c r="W268" i="2"/>
  <c r="V268" i="2"/>
  <c r="U268" i="2"/>
  <c r="V300" i="8"/>
  <c r="AA1116" i="10"/>
  <c r="D303" i="10" l="1"/>
  <c r="I303" i="10"/>
  <c r="H303" i="10"/>
  <c r="C303" i="10"/>
  <c r="F301" i="8"/>
  <c r="B301" i="8"/>
  <c r="H301" i="8"/>
  <c r="D301" i="8"/>
  <c r="A1119" i="10"/>
  <c r="T1118" i="10"/>
  <c r="B303" i="10"/>
  <c r="G303" i="10"/>
  <c r="Z268" i="2"/>
  <c r="Y268" i="2"/>
  <c r="X268" i="2"/>
  <c r="C301" i="8"/>
  <c r="G301" i="8"/>
  <c r="AA1117" i="10"/>
  <c r="G269" i="2" l="1"/>
  <c r="B269" i="2"/>
  <c r="F303" i="10"/>
  <c r="H269" i="2"/>
  <c r="C269" i="2"/>
  <c r="E303" i="10"/>
  <c r="P303" i="10" s="1"/>
  <c r="I269" i="2"/>
  <c r="D269" i="2"/>
  <c r="A1120" i="10"/>
  <c r="AA1119" i="10"/>
  <c r="T1119" i="10"/>
  <c r="E301" i="8"/>
  <c r="X300" i="8"/>
  <c r="J303" i="10"/>
  <c r="AA1118" i="10"/>
  <c r="J301" i="8"/>
  <c r="I301" i="8"/>
  <c r="K303" i="10"/>
  <c r="O303" i="10"/>
  <c r="AB302" i="10"/>
  <c r="O269" i="2" l="1"/>
  <c r="P269" i="2"/>
  <c r="Q303" i="10"/>
  <c r="R303" i="10"/>
  <c r="S303" i="10"/>
  <c r="M303" i="10"/>
  <c r="N303" i="10" s="1"/>
  <c r="F269" i="2"/>
  <c r="E269" i="2"/>
  <c r="K269" i="2"/>
  <c r="AA268" i="2"/>
  <c r="N301" i="8"/>
  <c r="P301" i="8"/>
  <c r="L301" i="8"/>
  <c r="M301" i="8" s="1"/>
  <c r="O301" i="8"/>
  <c r="A1121" i="10"/>
  <c r="AA1120" i="10" s="1"/>
  <c r="T1120" i="10"/>
  <c r="J269" i="2"/>
  <c r="V303" i="10" l="1"/>
  <c r="U303" i="10"/>
  <c r="W303" i="10"/>
  <c r="Z303" i="10" s="1"/>
  <c r="L269" i="2"/>
  <c r="M269" i="2"/>
  <c r="N269" i="2" s="1"/>
  <c r="Y303" i="10"/>
  <c r="A1122" i="10"/>
  <c r="AA1121" i="10"/>
  <c r="T1121" i="10"/>
  <c r="S301" i="8"/>
  <c r="V301" i="8" s="1"/>
  <c r="R301" i="8"/>
  <c r="U301" i="8" s="1"/>
  <c r="T301" i="8"/>
  <c r="W301" i="8" s="1"/>
  <c r="X303" i="10"/>
  <c r="H302" i="8" l="1"/>
  <c r="D302" i="8"/>
  <c r="D304" i="10"/>
  <c r="I304" i="10"/>
  <c r="F302" i="8"/>
  <c r="B302" i="8"/>
  <c r="C302" i="8"/>
  <c r="G302" i="8"/>
  <c r="A1123" i="10"/>
  <c r="T1122" i="10"/>
  <c r="R269" i="2"/>
  <c r="Q269" i="2"/>
  <c r="S269" i="2"/>
  <c r="H304" i="10"/>
  <c r="C304" i="10"/>
  <c r="B304" i="10"/>
  <c r="G304" i="10"/>
  <c r="U269" i="2"/>
  <c r="V269" i="2"/>
  <c r="W269" i="2"/>
  <c r="Y269" i="2" l="1"/>
  <c r="X301" i="8"/>
  <c r="O304" i="10"/>
  <c r="K304" i="10"/>
  <c r="AB303" i="10"/>
  <c r="Z269" i="2"/>
  <c r="A1124" i="10"/>
  <c r="AA1123" i="10"/>
  <c r="T1123" i="10"/>
  <c r="E302" i="8"/>
  <c r="F304" i="10"/>
  <c r="J304" i="10"/>
  <c r="E304" i="10"/>
  <c r="P304" i="10" s="1"/>
  <c r="X269" i="2"/>
  <c r="AA1122" i="10"/>
  <c r="I302" i="8"/>
  <c r="J302" i="8"/>
  <c r="O302" i="8" l="1"/>
  <c r="N302" i="8"/>
  <c r="P302" i="8"/>
  <c r="L302" i="8"/>
  <c r="M302" i="8" s="1"/>
  <c r="B270" i="2"/>
  <c r="G270" i="2"/>
  <c r="A1125" i="10"/>
  <c r="AA1124" i="10"/>
  <c r="T1124" i="10"/>
  <c r="I270" i="2"/>
  <c r="D270" i="2"/>
  <c r="Q304" i="10"/>
  <c r="R304" i="10"/>
  <c r="S304" i="10"/>
  <c r="M304" i="10"/>
  <c r="N304" i="10" s="1"/>
  <c r="C270" i="2"/>
  <c r="H270" i="2"/>
  <c r="O270" i="2" l="1"/>
  <c r="P270" i="2"/>
  <c r="V304" i="10"/>
  <c r="U304" i="10"/>
  <c r="W304" i="10"/>
  <c r="K270" i="2"/>
  <c r="AA269" i="2"/>
  <c r="A1126" i="10"/>
  <c r="AA1125" i="10" s="1"/>
  <c r="T1125" i="10"/>
  <c r="W302" i="8"/>
  <c r="X304" i="10"/>
  <c r="Z304" i="10"/>
  <c r="J270" i="2"/>
  <c r="F270" i="2"/>
  <c r="R302" i="8"/>
  <c r="U302" i="8" s="1"/>
  <c r="S302" i="8"/>
  <c r="T302" i="8"/>
  <c r="Y304" i="10"/>
  <c r="E270" i="2"/>
  <c r="V302" i="8"/>
  <c r="F303" i="8" l="1"/>
  <c r="B303" i="8"/>
  <c r="C303" i="8"/>
  <c r="G303" i="8"/>
  <c r="D303" i="8"/>
  <c r="H303" i="8"/>
  <c r="I305" i="10"/>
  <c r="D305" i="10"/>
  <c r="H305" i="10"/>
  <c r="C305" i="10"/>
  <c r="B305" i="10"/>
  <c r="G305" i="10"/>
  <c r="A1127" i="10"/>
  <c r="T1126" i="10"/>
  <c r="L270" i="2"/>
  <c r="M270" i="2"/>
  <c r="N270" i="2" s="1"/>
  <c r="R270" i="2" l="1"/>
  <c r="Q270" i="2"/>
  <c r="S270" i="2"/>
  <c r="K305" i="10"/>
  <c r="O305" i="10"/>
  <c r="AB304" i="10"/>
  <c r="E305" i="10"/>
  <c r="P305" i="10" s="1"/>
  <c r="X302" i="8"/>
  <c r="J305" i="10"/>
  <c r="A1128" i="10"/>
  <c r="AA1127" i="10" s="1"/>
  <c r="T1127" i="10"/>
  <c r="F305" i="10"/>
  <c r="E303" i="8"/>
  <c r="V270" i="2"/>
  <c r="W270" i="2"/>
  <c r="U270" i="2"/>
  <c r="AA1126" i="10"/>
  <c r="J303" i="8"/>
  <c r="I303" i="8"/>
  <c r="Z270" i="2" l="1"/>
  <c r="A1129" i="10"/>
  <c r="AA1128" i="10"/>
  <c r="T1128" i="10"/>
  <c r="X270" i="2"/>
  <c r="O303" i="8"/>
  <c r="P303" i="8"/>
  <c r="L303" i="8"/>
  <c r="M303" i="8" s="1"/>
  <c r="N303" i="8"/>
  <c r="S305" i="10"/>
  <c r="R305" i="10"/>
  <c r="Q305" i="10"/>
  <c r="M305" i="10"/>
  <c r="N305" i="10" s="1"/>
  <c r="Y270" i="2"/>
  <c r="S303" i="8" l="1"/>
  <c r="T303" i="8"/>
  <c r="R303" i="8"/>
  <c r="W303" i="8"/>
  <c r="V303" i="8"/>
  <c r="A1130" i="10"/>
  <c r="AA1129" i="10" s="1"/>
  <c r="T1129" i="10"/>
  <c r="H271" i="2"/>
  <c r="C271" i="2"/>
  <c r="W305" i="10"/>
  <c r="Z305" i="10" s="1"/>
  <c r="U305" i="10"/>
  <c r="X305" i="10" s="1"/>
  <c r="V305" i="10"/>
  <c r="Y305" i="10" s="1"/>
  <c r="U303" i="8"/>
  <c r="G271" i="2"/>
  <c r="B271" i="2"/>
  <c r="D271" i="2"/>
  <c r="I271" i="2"/>
  <c r="O271" i="2" l="1"/>
  <c r="P271" i="2"/>
  <c r="B306" i="10"/>
  <c r="G306" i="10"/>
  <c r="C306" i="10"/>
  <c r="H306" i="10"/>
  <c r="D306" i="10"/>
  <c r="I306" i="10"/>
  <c r="K271" i="2"/>
  <c r="AA270" i="2"/>
  <c r="H304" i="8"/>
  <c r="D304" i="8"/>
  <c r="E271" i="2"/>
  <c r="A1131" i="10"/>
  <c r="T1130" i="10"/>
  <c r="J271" i="2"/>
  <c r="G304" i="8"/>
  <c r="C304" i="8"/>
  <c r="F304" i="8"/>
  <c r="B304" i="8"/>
  <c r="F271" i="2"/>
  <c r="L271" i="2" l="1"/>
  <c r="M271" i="2"/>
  <c r="N271" i="2" s="1"/>
  <c r="F306" i="10"/>
  <c r="X303" i="8"/>
  <c r="A1132" i="10"/>
  <c r="AA1131" i="10"/>
  <c r="T1131" i="10"/>
  <c r="J306" i="10"/>
  <c r="E304" i="8"/>
  <c r="I304" i="8"/>
  <c r="J304" i="8"/>
  <c r="AA1130" i="10"/>
  <c r="O306" i="10"/>
  <c r="K306" i="10"/>
  <c r="AB305" i="10"/>
  <c r="E306" i="10"/>
  <c r="P306" i="10" s="1"/>
  <c r="R306" i="10" l="1"/>
  <c r="Q306" i="10"/>
  <c r="S306" i="10"/>
  <c r="M306" i="10"/>
  <c r="N306" i="10" s="1"/>
  <c r="W271" i="2"/>
  <c r="U271" i="2"/>
  <c r="V271" i="2"/>
  <c r="N304" i="8"/>
  <c r="P304" i="8"/>
  <c r="L304" i="8"/>
  <c r="M304" i="8" s="1"/>
  <c r="O304" i="8"/>
  <c r="A1133" i="10"/>
  <c r="T1132" i="10"/>
  <c r="Q271" i="2"/>
  <c r="S271" i="2"/>
  <c r="Z271" i="2" s="1"/>
  <c r="R271" i="2"/>
  <c r="Y271" i="2" l="1"/>
  <c r="X271" i="2"/>
  <c r="G272" i="2" s="1"/>
  <c r="I272" i="2"/>
  <c r="D272" i="2"/>
  <c r="U306" i="10"/>
  <c r="W306" i="10"/>
  <c r="Z306" i="10" s="1"/>
  <c r="V306" i="10"/>
  <c r="B272" i="2"/>
  <c r="V304" i="8"/>
  <c r="AA1133" i="10"/>
  <c r="A1134" i="10"/>
  <c r="T1133" i="10"/>
  <c r="T304" i="8"/>
  <c r="R304" i="8"/>
  <c r="U304" i="8" s="1"/>
  <c r="S304" i="8"/>
  <c r="X306" i="10"/>
  <c r="C272" i="2"/>
  <c r="H272" i="2"/>
  <c r="AA1132" i="10"/>
  <c r="W304" i="8"/>
  <c r="Y306" i="10"/>
  <c r="P272" i="2" l="1"/>
  <c r="O272" i="2"/>
  <c r="I307" i="10"/>
  <c r="D307" i="10"/>
  <c r="F305" i="8"/>
  <c r="B305" i="8"/>
  <c r="C305" i="8"/>
  <c r="G305" i="8"/>
  <c r="AA1134" i="10"/>
  <c r="A1135" i="10"/>
  <c r="T1134" i="10"/>
  <c r="J272" i="2"/>
  <c r="F272" i="2"/>
  <c r="E272" i="2"/>
  <c r="K272" i="2"/>
  <c r="AA271" i="2"/>
  <c r="G307" i="10"/>
  <c r="B307" i="10"/>
  <c r="C307" i="10"/>
  <c r="H307" i="10"/>
  <c r="D305" i="8"/>
  <c r="H305" i="8"/>
  <c r="E307" i="10" l="1"/>
  <c r="P307" i="10" s="1"/>
  <c r="I305" i="8"/>
  <c r="J305" i="8"/>
  <c r="K307" i="10"/>
  <c r="O307" i="10"/>
  <c r="AB306" i="10"/>
  <c r="F307" i="10"/>
  <c r="E305" i="8"/>
  <c r="J307" i="10"/>
  <c r="L272" i="2"/>
  <c r="M272" i="2"/>
  <c r="N272" i="2" s="1"/>
  <c r="A1136" i="10"/>
  <c r="AA1135" i="10"/>
  <c r="T1135" i="10"/>
  <c r="X304" i="8"/>
  <c r="L305" i="8" l="1"/>
  <c r="M305" i="8" s="1"/>
  <c r="N305" i="8"/>
  <c r="O305" i="8"/>
  <c r="P305" i="8"/>
  <c r="A1137" i="10"/>
  <c r="AA1136" i="10" s="1"/>
  <c r="T1136" i="10"/>
  <c r="U272" i="2"/>
  <c r="V272" i="2"/>
  <c r="W272" i="2"/>
  <c r="S307" i="10"/>
  <c r="Q307" i="10"/>
  <c r="R307" i="10"/>
  <c r="M307" i="10"/>
  <c r="N307" i="10" s="1"/>
  <c r="Q272" i="2"/>
  <c r="R272" i="2"/>
  <c r="Y272" i="2" s="1"/>
  <c r="S272" i="2"/>
  <c r="Z272" i="2" l="1"/>
  <c r="X272" i="2"/>
  <c r="Z307" i="10"/>
  <c r="C273" i="2"/>
  <c r="H273" i="2"/>
  <c r="U307" i="10"/>
  <c r="X307" i="10" s="1"/>
  <c r="V307" i="10"/>
  <c r="W307" i="10"/>
  <c r="I273" i="2"/>
  <c r="D273" i="2"/>
  <c r="Y307" i="10"/>
  <c r="A1138" i="10"/>
  <c r="AA1137" i="10"/>
  <c r="T1137" i="10"/>
  <c r="S305" i="8"/>
  <c r="V305" i="8" s="1"/>
  <c r="T305" i="8"/>
  <c r="W305" i="8" s="1"/>
  <c r="R305" i="8"/>
  <c r="U305" i="8" s="1"/>
  <c r="O273" i="2" l="1"/>
  <c r="P273" i="2"/>
  <c r="F306" i="8"/>
  <c r="B306" i="8"/>
  <c r="G306" i="8"/>
  <c r="C306" i="8"/>
  <c r="H306" i="8"/>
  <c r="D306" i="8"/>
  <c r="B308" i="10"/>
  <c r="G308" i="10"/>
  <c r="I308" i="10"/>
  <c r="D308" i="10"/>
  <c r="A1139" i="10"/>
  <c r="AA1138" i="10" s="1"/>
  <c r="T1138" i="10"/>
  <c r="B273" i="2"/>
  <c r="G273" i="2"/>
  <c r="C308" i="10"/>
  <c r="H308" i="10"/>
  <c r="AA272" i="2"/>
  <c r="J273" i="2" l="1"/>
  <c r="J308" i="10"/>
  <c r="E273" i="2"/>
  <c r="E308" i="10"/>
  <c r="P308" i="10" s="1"/>
  <c r="A1140" i="10"/>
  <c r="AA1139" i="10" s="1"/>
  <c r="T1139" i="10"/>
  <c r="K273" i="2"/>
  <c r="K308" i="10"/>
  <c r="O308" i="10"/>
  <c r="AB307" i="10"/>
  <c r="E306" i="8"/>
  <c r="X305" i="8"/>
  <c r="F273" i="2"/>
  <c r="F308" i="10"/>
  <c r="I306" i="8"/>
  <c r="J306" i="8"/>
  <c r="L306" i="8" l="1"/>
  <c r="M306" i="8" s="1"/>
  <c r="O306" i="8"/>
  <c r="P306" i="8"/>
  <c r="N306" i="8"/>
  <c r="R308" i="10"/>
  <c r="Q308" i="10"/>
  <c r="S308" i="10"/>
  <c r="M308" i="10"/>
  <c r="N308" i="10" s="1"/>
  <c r="A1141" i="10"/>
  <c r="AA1140" i="10" s="1"/>
  <c r="T1140" i="10"/>
  <c r="L273" i="2"/>
  <c r="M273" i="2"/>
  <c r="N273" i="2" s="1"/>
  <c r="U308" i="10" l="1"/>
  <c r="X308" i="10" s="1"/>
  <c r="W308" i="10"/>
  <c r="Z308" i="10" s="1"/>
  <c r="V308" i="10"/>
  <c r="V306" i="8"/>
  <c r="R273" i="2"/>
  <c r="Q273" i="2"/>
  <c r="S273" i="2"/>
  <c r="W273" i="2"/>
  <c r="V273" i="2"/>
  <c r="U273" i="2"/>
  <c r="A1142" i="10"/>
  <c r="AA1141" i="10"/>
  <c r="T1141" i="10"/>
  <c r="Y308" i="10"/>
  <c r="S306" i="8"/>
  <c r="R306" i="8"/>
  <c r="U306" i="8" s="1"/>
  <c r="T306" i="8"/>
  <c r="W306" i="8" s="1"/>
  <c r="F307" i="8" l="1"/>
  <c r="B307" i="8"/>
  <c r="I309" i="10"/>
  <c r="D309" i="10"/>
  <c r="H307" i="8"/>
  <c r="D307" i="8"/>
  <c r="B309" i="10"/>
  <c r="G309" i="10"/>
  <c r="G307" i="8"/>
  <c r="C307" i="8"/>
  <c r="A1143" i="10"/>
  <c r="AA1142" i="10"/>
  <c r="T1142" i="10"/>
  <c r="Z273" i="2"/>
  <c r="H309" i="10"/>
  <c r="C309" i="10"/>
  <c r="X273" i="2"/>
  <c r="Y273" i="2"/>
  <c r="K309" i="10" l="1"/>
  <c r="O309" i="10"/>
  <c r="AB308" i="10"/>
  <c r="E309" i="10"/>
  <c r="P309" i="10" s="1"/>
  <c r="F309" i="10"/>
  <c r="X306" i="8"/>
  <c r="E307" i="8"/>
  <c r="J309" i="10"/>
  <c r="A1144" i="10"/>
  <c r="T1143" i="10"/>
  <c r="C274" i="2"/>
  <c r="H274" i="2"/>
  <c r="I274" i="2"/>
  <c r="D274" i="2"/>
  <c r="G274" i="2"/>
  <c r="B274" i="2"/>
  <c r="J307" i="8"/>
  <c r="I307" i="8"/>
  <c r="P274" i="2" l="1"/>
  <c r="O274" i="2"/>
  <c r="J274" i="2"/>
  <c r="F274" i="2"/>
  <c r="O307" i="8"/>
  <c r="N307" i="8"/>
  <c r="P307" i="8"/>
  <c r="L307" i="8"/>
  <c r="M307" i="8" s="1"/>
  <c r="A1145" i="10"/>
  <c r="AA1144" i="10"/>
  <c r="T1144" i="10"/>
  <c r="Q309" i="10"/>
  <c r="S309" i="10"/>
  <c r="R309" i="10"/>
  <c r="M309" i="10"/>
  <c r="N309" i="10" s="1"/>
  <c r="E274" i="2"/>
  <c r="K274" i="2"/>
  <c r="AA273" i="2"/>
  <c r="AA1143" i="10"/>
  <c r="U309" i="10" l="1"/>
  <c r="W309" i="10"/>
  <c r="V309" i="10"/>
  <c r="Y309" i="10" s="1"/>
  <c r="Z309" i="10"/>
  <c r="A1146" i="10"/>
  <c r="T1145" i="10"/>
  <c r="L274" i="2"/>
  <c r="M274" i="2"/>
  <c r="N274" i="2" s="1"/>
  <c r="X309" i="10"/>
  <c r="S307" i="8"/>
  <c r="V307" i="8" s="1"/>
  <c r="R307" i="8"/>
  <c r="U307" i="8" s="1"/>
  <c r="T307" i="8"/>
  <c r="W307" i="8" s="1"/>
  <c r="B308" i="8" l="1"/>
  <c r="F308" i="8"/>
  <c r="H308" i="8"/>
  <c r="D308" i="8"/>
  <c r="C310" i="10"/>
  <c r="H310" i="10"/>
  <c r="G308" i="8"/>
  <c r="C308" i="8"/>
  <c r="D310" i="10"/>
  <c r="I310" i="10"/>
  <c r="A1147" i="10"/>
  <c r="AA1146" i="10"/>
  <c r="T1146" i="10"/>
  <c r="B310" i="10"/>
  <c r="G310" i="10"/>
  <c r="Q274" i="2"/>
  <c r="S274" i="2"/>
  <c r="R274" i="2"/>
  <c r="W274" i="2"/>
  <c r="V274" i="2"/>
  <c r="U274" i="2"/>
  <c r="AA1145" i="10"/>
  <c r="X274" i="2" l="1"/>
  <c r="B275" i="2"/>
  <c r="G275" i="2"/>
  <c r="J310" i="10"/>
  <c r="A1148" i="10"/>
  <c r="T1147" i="10"/>
  <c r="X307" i="8"/>
  <c r="Y274" i="2"/>
  <c r="E310" i="10"/>
  <c r="P310" i="10" s="1"/>
  <c r="J308" i="8"/>
  <c r="I308" i="8"/>
  <c r="Z274" i="2"/>
  <c r="O310" i="10"/>
  <c r="K310" i="10"/>
  <c r="AB309" i="10"/>
  <c r="F310" i="10"/>
  <c r="E308" i="8"/>
  <c r="P308" i="8" l="1"/>
  <c r="N308" i="8"/>
  <c r="L308" i="8"/>
  <c r="M308" i="8" s="1"/>
  <c r="O308" i="8"/>
  <c r="D275" i="2"/>
  <c r="I275" i="2"/>
  <c r="H275" i="2"/>
  <c r="C275" i="2"/>
  <c r="A1149" i="10"/>
  <c r="T1148" i="10"/>
  <c r="Q310" i="10"/>
  <c r="R310" i="10"/>
  <c r="S310" i="10"/>
  <c r="M310" i="10"/>
  <c r="N310" i="10" s="1"/>
  <c r="AA1147" i="10"/>
  <c r="E275" i="2"/>
  <c r="O275" i="2" l="1"/>
  <c r="P275" i="2"/>
  <c r="J275" i="2"/>
  <c r="F275" i="2"/>
  <c r="R308" i="8"/>
  <c r="S308" i="8"/>
  <c r="V308" i="8" s="1"/>
  <c r="T308" i="8"/>
  <c r="A1150" i="10"/>
  <c r="AA1149" i="10"/>
  <c r="T1149" i="10"/>
  <c r="U308" i="8"/>
  <c r="V310" i="10"/>
  <c r="Y310" i="10" s="1"/>
  <c r="W310" i="10"/>
  <c r="Z310" i="10" s="1"/>
  <c r="U310" i="10"/>
  <c r="X310" i="10" s="1"/>
  <c r="AA1148" i="10"/>
  <c r="K275" i="2"/>
  <c r="AA274" i="2"/>
  <c r="W308" i="8"/>
  <c r="I311" i="10" l="1"/>
  <c r="D311" i="10"/>
  <c r="G311" i="10"/>
  <c r="B311" i="10"/>
  <c r="C309" i="8"/>
  <c r="G309" i="8"/>
  <c r="H311" i="10"/>
  <c r="C311" i="10"/>
  <c r="L275" i="2"/>
  <c r="M275" i="2"/>
  <c r="N275" i="2" s="1"/>
  <c r="A1151" i="10"/>
  <c r="AA1150" i="10"/>
  <c r="T1150" i="10"/>
  <c r="B309" i="8"/>
  <c r="F309" i="8"/>
  <c r="H309" i="8"/>
  <c r="D309" i="8"/>
  <c r="E311" i="10" l="1"/>
  <c r="P311" i="10" s="1"/>
  <c r="J309" i="8"/>
  <c r="I309" i="8"/>
  <c r="A1152" i="10"/>
  <c r="AA1151" i="10"/>
  <c r="T1151" i="10"/>
  <c r="J311" i="10"/>
  <c r="E309" i="8"/>
  <c r="W275" i="2"/>
  <c r="U275" i="2"/>
  <c r="V275" i="2"/>
  <c r="K311" i="10"/>
  <c r="O311" i="10"/>
  <c r="AB310" i="10"/>
  <c r="F311" i="10"/>
  <c r="R275" i="2"/>
  <c r="S275" i="2"/>
  <c r="Q275" i="2"/>
  <c r="X308" i="8"/>
  <c r="Z275" i="2" l="1"/>
  <c r="D276" i="2" s="1"/>
  <c r="X275" i="2"/>
  <c r="G276" i="2" s="1"/>
  <c r="Y275" i="2"/>
  <c r="S311" i="10"/>
  <c r="Q311" i="10"/>
  <c r="R311" i="10"/>
  <c r="M311" i="10"/>
  <c r="N311" i="10" s="1"/>
  <c r="P309" i="8"/>
  <c r="N309" i="8"/>
  <c r="O309" i="8"/>
  <c r="L309" i="8"/>
  <c r="M309" i="8" s="1"/>
  <c r="AA1152" i="10"/>
  <c r="A1153" i="10"/>
  <c r="T1152" i="10"/>
  <c r="B276" i="2"/>
  <c r="I276" i="2" l="1"/>
  <c r="P276" i="2"/>
  <c r="O276" i="2"/>
  <c r="AA275" i="2"/>
  <c r="A1154" i="10"/>
  <c r="T1153" i="10"/>
  <c r="R309" i="8"/>
  <c r="U309" i="8" s="1"/>
  <c r="T309" i="8"/>
  <c r="W309" i="8" s="1"/>
  <c r="S309" i="8"/>
  <c r="V309" i="8" s="1"/>
  <c r="V311" i="10"/>
  <c r="Y311" i="10" s="1"/>
  <c r="W311" i="10"/>
  <c r="Z311" i="10" s="1"/>
  <c r="U311" i="10"/>
  <c r="X311" i="10" s="1"/>
  <c r="H276" i="2"/>
  <c r="K276" i="2" s="1"/>
  <c r="C276" i="2"/>
  <c r="E276" i="2" s="1"/>
  <c r="G310" i="8" l="1"/>
  <c r="C310" i="8"/>
  <c r="L276" i="2"/>
  <c r="M276" i="2"/>
  <c r="N276" i="2" s="1"/>
  <c r="B312" i="10"/>
  <c r="G312" i="10"/>
  <c r="D310" i="8"/>
  <c r="H310" i="8"/>
  <c r="H312" i="10"/>
  <c r="C312" i="10"/>
  <c r="D312" i="10"/>
  <c r="I312" i="10"/>
  <c r="B310" i="8"/>
  <c r="F310" i="8"/>
  <c r="J276" i="2"/>
  <c r="F276" i="2"/>
  <c r="A1155" i="10"/>
  <c r="T1154" i="10"/>
  <c r="AA1153" i="10"/>
  <c r="U276" i="2" l="1"/>
  <c r="V276" i="2"/>
  <c r="W276" i="2"/>
  <c r="AA1155" i="10"/>
  <c r="A1156" i="10"/>
  <c r="T1155" i="10"/>
  <c r="O312" i="10"/>
  <c r="K312" i="10"/>
  <c r="AB311" i="10"/>
  <c r="R276" i="2"/>
  <c r="Q276" i="2"/>
  <c r="X276" i="2" s="1"/>
  <c r="S276" i="2"/>
  <c r="AA1154" i="10"/>
  <c r="I310" i="8"/>
  <c r="J310" i="8"/>
  <c r="F312" i="10"/>
  <c r="J312" i="10"/>
  <c r="X309" i="8"/>
  <c r="E310" i="8"/>
  <c r="E312" i="10"/>
  <c r="P312" i="10" s="1"/>
  <c r="Z276" i="2" l="1"/>
  <c r="Y276" i="2"/>
  <c r="H277" i="2" s="1"/>
  <c r="N310" i="8"/>
  <c r="O310" i="8"/>
  <c r="P310" i="8"/>
  <c r="L310" i="8"/>
  <c r="M310" i="8" s="1"/>
  <c r="I277" i="2"/>
  <c r="D277" i="2"/>
  <c r="R312" i="10"/>
  <c r="S312" i="10"/>
  <c r="Q312" i="10"/>
  <c r="M312" i="10"/>
  <c r="N312" i="10" s="1"/>
  <c r="G277" i="2"/>
  <c r="B277" i="2"/>
  <c r="C277" i="2"/>
  <c r="A1157" i="10"/>
  <c r="AA1156" i="10"/>
  <c r="T1156" i="10"/>
  <c r="O277" i="2" l="1"/>
  <c r="P277" i="2"/>
  <c r="E277" i="2"/>
  <c r="T310" i="8"/>
  <c r="W310" i="8" s="1"/>
  <c r="R310" i="8"/>
  <c r="S310" i="8"/>
  <c r="A1158" i="10"/>
  <c r="T1158" i="10" s="1"/>
  <c r="AA1157" i="10"/>
  <c r="T1157" i="10"/>
  <c r="J277" i="2"/>
  <c r="Y312" i="10"/>
  <c r="V312" i="10"/>
  <c r="U312" i="10"/>
  <c r="X312" i="10" s="1"/>
  <c r="W312" i="10"/>
  <c r="Z312" i="10" s="1"/>
  <c r="K277" i="2"/>
  <c r="AA276" i="2"/>
  <c r="V310" i="8"/>
  <c r="F277" i="2"/>
  <c r="U310" i="8"/>
  <c r="D313" i="10" l="1"/>
  <c r="I313" i="10"/>
  <c r="H311" i="8"/>
  <c r="D311" i="8"/>
  <c r="G313" i="10"/>
  <c r="B313" i="10"/>
  <c r="B311" i="8"/>
  <c r="F311" i="8"/>
  <c r="C311" i="8"/>
  <c r="G311" i="8"/>
  <c r="L277" i="2"/>
  <c r="M277" i="2"/>
  <c r="N277" i="2" s="1"/>
  <c r="C313" i="10"/>
  <c r="H313" i="10"/>
  <c r="U277" i="2" l="1"/>
  <c r="V277" i="2"/>
  <c r="W277" i="2"/>
  <c r="J311" i="8"/>
  <c r="I311" i="8"/>
  <c r="E311" i="8"/>
  <c r="S277" i="2"/>
  <c r="Q277" i="2"/>
  <c r="R277" i="2"/>
  <c r="E313" i="10"/>
  <c r="P313" i="10" s="1"/>
  <c r="F313" i="10"/>
  <c r="X310" i="8"/>
  <c r="J313" i="10"/>
  <c r="K313" i="10"/>
  <c r="O313" i="10"/>
  <c r="AB312" i="10"/>
  <c r="Z277" i="2" l="1"/>
  <c r="D278" i="2" s="1"/>
  <c r="Y277" i="2"/>
  <c r="C278" i="2" s="1"/>
  <c r="X277" i="2"/>
  <c r="G278" i="2" s="1"/>
  <c r="R313" i="10"/>
  <c r="S313" i="10"/>
  <c r="Q313" i="10"/>
  <c r="M313" i="10"/>
  <c r="N313" i="10" s="1"/>
  <c r="I278" i="2"/>
  <c r="O311" i="8"/>
  <c r="L311" i="8"/>
  <c r="M311" i="8" s="1"/>
  <c r="N311" i="8"/>
  <c r="P311" i="8"/>
  <c r="H278" i="2" l="1"/>
  <c r="O278" i="2"/>
  <c r="P278" i="2"/>
  <c r="B278" i="2"/>
  <c r="F278" i="2" s="1"/>
  <c r="W313" i="10"/>
  <c r="Z313" i="10" s="1"/>
  <c r="V313" i="10"/>
  <c r="U313" i="10"/>
  <c r="X313" i="10" s="1"/>
  <c r="J278" i="2"/>
  <c r="S311" i="8"/>
  <c r="V311" i="8" s="1"/>
  <c r="T311" i="8"/>
  <c r="W311" i="8" s="1"/>
  <c r="R311" i="8"/>
  <c r="U311" i="8" s="1"/>
  <c r="K278" i="2"/>
  <c r="AA277" i="2"/>
  <c r="Y313" i="10"/>
  <c r="E278" i="2" l="1"/>
  <c r="H312" i="8"/>
  <c r="D312" i="8"/>
  <c r="F312" i="8"/>
  <c r="B312" i="8"/>
  <c r="G312" i="8"/>
  <c r="C312" i="8"/>
  <c r="G314" i="10"/>
  <c r="B314" i="10"/>
  <c r="D314" i="10"/>
  <c r="I314" i="10"/>
  <c r="H314" i="10"/>
  <c r="C314" i="10"/>
  <c r="L278" i="2"/>
  <c r="M278" i="2"/>
  <c r="N278" i="2" s="1"/>
  <c r="E314" i="10" l="1"/>
  <c r="P314" i="10" s="1"/>
  <c r="J314" i="10"/>
  <c r="J312" i="8"/>
  <c r="I312" i="8"/>
  <c r="E312" i="8"/>
  <c r="X311" i="8"/>
  <c r="F314" i="10"/>
  <c r="V278" i="2"/>
  <c r="W278" i="2"/>
  <c r="U278" i="2"/>
  <c r="R278" i="2"/>
  <c r="Q278" i="2"/>
  <c r="S278" i="2"/>
  <c r="K314" i="10"/>
  <c r="O314" i="10"/>
  <c r="AB313" i="10"/>
  <c r="Z278" i="2" l="1"/>
  <c r="D279" i="2"/>
  <c r="I279" i="2"/>
  <c r="Q314" i="10"/>
  <c r="R314" i="10"/>
  <c r="S314" i="10"/>
  <c r="M314" i="10"/>
  <c r="N314" i="10" s="1"/>
  <c r="N312" i="8"/>
  <c r="P312" i="8"/>
  <c r="L312" i="8"/>
  <c r="M312" i="8" s="1"/>
  <c r="O312" i="8"/>
  <c r="X278" i="2"/>
  <c r="Y278" i="2"/>
  <c r="O279" i="2" l="1"/>
  <c r="P279" i="2"/>
  <c r="H279" i="2"/>
  <c r="C279" i="2"/>
  <c r="B279" i="2"/>
  <c r="G279" i="2"/>
  <c r="V312" i="8"/>
  <c r="V314" i="10"/>
  <c r="Y314" i="10" s="1"/>
  <c r="W314" i="10"/>
  <c r="Z314" i="10" s="1"/>
  <c r="U314" i="10"/>
  <c r="X314" i="10" s="1"/>
  <c r="S312" i="8"/>
  <c r="T312" i="8"/>
  <c r="W312" i="8" s="1"/>
  <c r="R312" i="8"/>
  <c r="U312" i="8" s="1"/>
  <c r="AA278" i="2"/>
  <c r="K279" i="2" l="1"/>
  <c r="L279" i="2" s="1"/>
  <c r="G315" i="10"/>
  <c r="B315" i="10"/>
  <c r="D315" i="10"/>
  <c r="I315" i="10"/>
  <c r="H313" i="8"/>
  <c r="D313" i="8"/>
  <c r="B313" i="8"/>
  <c r="F313" i="8"/>
  <c r="C315" i="10"/>
  <c r="H315" i="10"/>
  <c r="G313" i="8"/>
  <c r="C313" i="8"/>
  <c r="F279" i="2"/>
  <c r="E279" i="2"/>
  <c r="J279" i="2"/>
  <c r="M279" i="2" l="1"/>
  <c r="N279" i="2" s="1"/>
  <c r="V279" i="2" s="1"/>
  <c r="X312" i="8"/>
  <c r="E313" i="8"/>
  <c r="K315" i="10"/>
  <c r="O315" i="10"/>
  <c r="AB314" i="10"/>
  <c r="W279" i="2"/>
  <c r="E315" i="10"/>
  <c r="P315" i="10" s="1"/>
  <c r="J313" i="8"/>
  <c r="I313" i="8"/>
  <c r="Q279" i="2"/>
  <c r="S279" i="2"/>
  <c r="R279" i="2"/>
  <c r="F315" i="10"/>
  <c r="J315" i="10"/>
  <c r="U279" i="2" l="1"/>
  <c r="X279" i="2" s="1"/>
  <c r="Z279" i="2"/>
  <c r="D280" i="2" s="1"/>
  <c r="Y279" i="2"/>
  <c r="S315" i="10"/>
  <c r="R315" i="10"/>
  <c r="Q315" i="10"/>
  <c r="M315" i="10"/>
  <c r="N315" i="10" s="1"/>
  <c r="L313" i="8"/>
  <c r="M313" i="8" s="1"/>
  <c r="N313" i="8"/>
  <c r="O313" i="8"/>
  <c r="P313" i="8"/>
  <c r="H280" i="2"/>
  <c r="C280" i="2"/>
  <c r="G280" i="2" l="1"/>
  <c r="B280" i="2"/>
  <c r="F280" i="2" s="1"/>
  <c r="I280" i="2"/>
  <c r="K280" i="2" s="1"/>
  <c r="P280" i="2"/>
  <c r="O280" i="2"/>
  <c r="E280" i="2"/>
  <c r="Z315" i="10"/>
  <c r="V315" i="10"/>
  <c r="Y315" i="10" s="1"/>
  <c r="W315" i="10"/>
  <c r="U315" i="10"/>
  <c r="T313" i="8"/>
  <c r="W313" i="8" s="1"/>
  <c r="S313" i="8"/>
  <c r="V313" i="8" s="1"/>
  <c r="R313" i="8"/>
  <c r="U313" i="8" s="1"/>
  <c r="X315" i="10"/>
  <c r="AA279" i="2"/>
  <c r="J280" i="2" l="1"/>
  <c r="F314" i="8"/>
  <c r="B314" i="8"/>
  <c r="D314" i="8"/>
  <c r="H314" i="8"/>
  <c r="C314" i="8"/>
  <c r="G314" i="8"/>
  <c r="C316" i="10"/>
  <c r="H316" i="10"/>
  <c r="D316" i="10"/>
  <c r="I316" i="10"/>
  <c r="B316" i="10"/>
  <c r="G316" i="10"/>
  <c r="L280" i="2"/>
  <c r="M280" i="2"/>
  <c r="N280" i="2" s="1"/>
  <c r="F316" i="10" l="1"/>
  <c r="W280" i="2"/>
  <c r="V280" i="2"/>
  <c r="U280" i="2"/>
  <c r="E314" i="8"/>
  <c r="J316" i="10"/>
  <c r="E316" i="10"/>
  <c r="P316" i="10" s="1"/>
  <c r="Q280" i="2"/>
  <c r="X280" i="2" s="1"/>
  <c r="S280" i="2"/>
  <c r="R280" i="2"/>
  <c r="O316" i="10"/>
  <c r="K316" i="10"/>
  <c r="AB315" i="10"/>
  <c r="X313" i="8"/>
  <c r="I314" i="8"/>
  <c r="J314" i="8"/>
  <c r="Y280" i="2" l="1"/>
  <c r="Z280" i="2"/>
  <c r="I281" i="2" s="1"/>
  <c r="C281" i="2"/>
  <c r="H281" i="2"/>
  <c r="Q316" i="10"/>
  <c r="R316" i="10"/>
  <c r="S316" i="10"/>
  <c r="M316" i="10"/>
  <c r="N316" i="10" s="1"/>
  <c r="O314" i="8"/>
  <c r="P314" i="8"/>
  <c r="L314" i="8"/>
  <c r="M314" i="8" s="1"/>
  <c r="N314" i="8"/>
  <c r="G281" i="2"/>
  <c r="B281" i="2"/>
  <c r="D281" i="2" l="1"/>
  <c r="O281" i="2"/>
  <c r="P281" i="2"/>
  <c r="K281" i="2"/>
  <c r="AA280" i="2"/>
  <c r="T314" i="8"/>
  <c r="S314" i="8"/>
  <c r="R314" i="8"/>
  <c r="U314" i="8" s="1"/>
  <c r="Y316" i="10"/>
  <c r="W314" i="8"/>
  <c r="V316" i="10"/>
  <c r="W316" i="10"/>
  <c r="U316" i="10"/>
  <c r="X316" i="10" s="1"/>
  <c r="E281" i="2"/>
  <c r="J281" i="2"/>
  <c r="V314" i="8"/>
  <c r="Z316" i="10"/>
  <c r="F281" i="2"/>
  <c r="G317" i="10" l="1"/>
  <c r="B317" i="10"/>
  <c r="B315" i="8"/>
  <c r="F315" i="8"/>
  <c r="C317" i="10"/>
  <c r="H317" i="10"/>
  <c r="H315" i="8"/>
  <c r="D315" i="8"/>
  <c r="D317" i="10"/>
  <c r="I317" i="10"/>
  <c r="L281" i="2"/>
  <c r="M281" i="2"/>
  <c r="N281" i="2" s="1"/>
  <c r="G315" i="8"/>
  <c r="C315" i="8"/>
  <c r="W281" i="2" l="1"/>
  <c r="U281" i="2"/>
  <c r="V281" i="2"/>
  <c r="J315" i="8"/>
  <c r="I315" i="8"/>
  <c r="E315" i="8"/>
  <c r="R281" i="2"/>
  <c r="Q281" i="2"/>
  <c r="S281" i="2"/>
  <c r="E317" i="10"/>
  <c r="P317" i="10" s="1"/>
  <c r="X314" i="8"/>
  <c r="O317" i="10"/>
  <c r="K317" i="10"/>
  <c r="AB316" i="10"/>
  <c r="F317" i="10"/>
  <c r="J317" i="10"/>
  <c r="Z281" i="2" l="1"/>
  <c r="Y281" i="2"/>
  <c r="X281" i="2"/>
  <c r="G282" i="2" s="1"/>
  <c r="R317" i="10"/>
  <c r="Q317" i="10"/>
  <c r="S317" i="10"/>
  <c r="M317" i="10"/>
  <c r="N317" i="10" s="1"/>
  <c r="I282" i="2"/>
  <c r="D282" i="2"/>
  <c r="H282" i="2"/>
  <c r="C282" i="2"/>
  <c r="N315" i="8"/>
  <c r="P315" i="8"/>
  <c r="O315" i="8"/>
  <c r="L315" i="8"/>
  <c r="M315" i="8" s="1"/>
  <c r="B282" i="2" l="1"/>
  <c r="P282" i="2"/>
  <c r="O282" i="2"/>
  <c r="W317" i="10"/>
  <c r="U317" i="10"/>
  <c r="V317" i="10"/>
  <c r="Y317" i="10" s="1"/>
  <c r="J282" i="2"/>
  <c r="Z317" i="10"/>
  <c r="S315" i="8"/>
  <c r="T315" i="8"/>
  <c r="W315" i="8" s="1"/>
  <c r="R315" i="8"/>
  <c r="U315" i="8" s="1"/>
  <c r="F282" i="2"/>
  <c r="K282" i="2"/>
  <c r="AA281" i="2"/>
  <c r="X317" i="10"/>
  <c r="E282" i="2"/>
  <c r="V315" i="8"/>
  <c r="H318" i="10" l="1"/>
  <c r="C318" i="10"/>
  <c r="B316" i="8"/>
  <c r="F316" i="8"/>
  <c r="D316" i="8"/>
  <c r="H316" i="8"/>
  <c r="G318" i="10"/>
  <c r="B318" i="10"/>
  <c r="I318" i="10"/>
  <c r="D318" i="10"/>
  <c r="L282" i="2"/>
  <c r="M282" i="2"/>
  <c r="N282" i="2" s="1"/>
  <c r="G316" i="8"/>
  <c r="C316" i="8"/>
  <c r="V282" i="2" l="1"/>
  <c r="U282" i="2"/>
  <c r="W282" i="2"/>
  <c r="J316" i="8"/>
  <c r="I316" i="8"/>
  <c r="J318" i="10"/>
  <c r="E316" i="8"/>
  <c r="S282" i="2"/>
  <c r="Q282" i="2"/>
  <c r="R282" i="2"/>
  <c r="K318" i="10"/>
  <c r="O318" i="10"/>
  <c r="AB317" i="10"/>
  <c r="F318" i="10"/>
  <c r="E318" i="10"/>
  <c r="P318" i="10" s="1"/>
  <c r="X315" i="8"/>
  <c r="Z282" i="2" l="1"/>
  <c r="X282" i="2"/>
  <c r="G283" i="2" s="1"/>
  <c r="Y282" i="2"/>
  <c r="C283" i="2" s="1"/>
  <c r="B283" i="2"/>
  <c r="L316" i="8"/>
  <c r="M316" i="8" s="1"/>
  <c r="N316" i="8"/>
  <c r="O316" i="8"/>
  <c r="P316" i="8"/>
  <c r="D283" i="2"/>
  <c r="I283" i="2"/>
  <c r="S318" i="10"/>
  <c r="R318" i="10"/>
  <c r="Q318" i="10"/>
  <c r="M318" i="10"/>
  <c r="N318" i="10" s="1"/>
  <c r="H283" i="2"/>
  <c r="O283" i="2" l="1"/>
  <c r="P283" i="2"/>
  <c r="V318" i="10"/>
  <c r="W318" i="10"/>
  <c r="U318" i="10"/>
  <c r="X318" i="10"/>
  <c r="K283" i="2"/>
  <c r="AA282" i="2"/>
  <c r="S316" i="8"/>
  <c r="T316" i="8"/>
  <c r="R316" i="8"/>
  <c r="U316" i="8" s="1"/>
  <c r="Y318" i="10"/>
  <c r="W316" i="8"/>
  <c r="J283" i="2"/>
  <c r="F283" i="2"/>
  <c r="Z318" i="10"/>
  <c r="V316" i="8"/>
  <c r="E283" i="2"/>
  <c r="B317" i="8" l="1"/>
  <c r="F317" i="8"/>
  <c r="B319" i="10"/>
  <c r="G319" i="10"/>
  <c r="C317" i="8"/>
  <c r="G317" i="8"/>
  <c r="H319" i="10"/>
  <c r="C319" i="10"/>
  <c r="L283" i="2"/>
  <c r="M283" i="2"/>
  <c r="N283" i="2" s="1"/>
  <c r="D317" i="8"/>
  <c r="H317" i="8"/>
  <c r="D319" i="10"/>
  <c r="I319" i="10"/>
  <c r="E319" i="10" l="1"/>
  <c r="P319" i="10" s="1"/>
  <c r="F319" i="10"/>
  <c r="V283" i="2"/>
  <c r="U283" i="2"/>
  <c r="W283" i="2"/>
  <c r="I317" i="8"/>
  <c r="J317" i="8"/>
  <c r="J319" i="10"/>
  <c r="O319" i="10"/>
  <c r="K319" i="10"/>
  <c r="AB318" i="10"/>
  <c r="Q283" i="2"/>
  <c r="R283" i="2"/>
  <c r="S283" i="2"/>
  <c r="X316" i="8"/>
  <c r="E317" i="8"/>
  <c r="Y283" i="2" l="1"/>
  <c r="Z283" i="2"/>
  <c r="C284" i="2"/>
  <c r="H284" i="2"/>
  <c r="X283" i="2"/>
  <c r="D284" i="2"/>
  <c r="I284" i="2"/>
  <c r="R319" i="10"/>
  <c r="S319" i="10"/>
  <c r="Q319" i="10"/>
  <c r="M319" i="10"/>
  <c r="N319" i="10" s="1"/>
  <c r="O317" i="8"/>
  <c r="N317" i="8"/>
  <c r="L317" i="8"/>
  <c r="M317" i="8" s="1"/>
  <c r="P317" i="8"/>
  <c r="P284" i="2" l="1"/>
  <c r="O284" i="2"/>
  <c r="AA283" i="2"/>
  <c r="G284" i="2"/>
  <c r="B284" i="2"/>
  <c r="Y319" i="10"/>
  <c r="T317" i="8"/>
  <c r="W317" i="8" s="1"/>
  <c r="S317" i="8"/>
  <c r="V317" i="8" s="1"/>
  <c r="R317" i="8"/>
  <c r="U317" i="8" s="1"/>
  <c r="V319" i="10"/>
  <c r="W319" i="10"/>
  <c r="Z319" i="10" s="1"/>
  <c r="U319" i="10"/>
  <c r="X319" i="10" s="1"/>
  <c r="F284" i="2"/>
  <c r="B320" i="10" l="1"/>
  <c r="G320" i="10"/>
  <c r="B318" i="8"/>
  <c r="F318" i="8"/>
  <c r="I320" i="10"/>
  <c r="D320" i="10"/>
  <c r="G318" i="8"/>
  <c r="C318" i="8"/>
  <c r="D318" i="8"/>
  <c r="H318" i="8"/>
  <c r="J284" i="2"/>
  <c r="H320" i="10"/>
  <c r="C320" i="10"/>
  <c r="E284" i="2"/>
  <c r="K284" i="2"/>
  <c r="E318" i="8" l="1"/>
  <c r="J318" i="8"/>
  <c r="I318" i="8"/>
  <c r="F320" i="10"/>
  <c r="K320" i="10"/>
  <c r="O320" i="10"/>
  <c r="AB319" i="10"/>
  <c r="J320" i="10"/>
  <c r="X317" i="8"/>
  <c r="L284" i="2"/>
  <c r="M284" i="2"/>
  <c r="N284" i="2" s="1"/>
  <c r="E320" i="10"/>
  <c r="P320" i="10" s="1"/>
  <c r="N318" i="8" l="1"/>
  <c r="O318" i="8"/>
  <c r="P318" i="8"/>
  <c r="L318" i="8"/>
  <c r="M318" i="8" s="1"/>
  <c r="R320" i="10"/>
  <c r="S320" i="10"/>
  <c r="Q320" i="10"/>
  <c r="M320" i="10"/>
  <c r="N320" i="10" s="1"/>
  <c r="Q284" i="2"/>
  <c r="R284" i="2"/>
  <c r="S284" i="2"/>
  <c r="U284" i="2"/>
  <c r="W284" i="2"/>
  <c r="V284" i="2"/>
  <c r="V320" i="10" l="1"/>
  <c r="W320" i="10"/>
  <c r="U320" i="10"/>
  <c r="T318" i="8"/>
  <c r="W318" i="8" s="1"/>
  <c r="R318" i="8"/>
  <c r="U318" i="8" s="1"/>
  <c r="S318" i="8"/>
  <c r="Z284" i="2"/>
  <c r="X320" i="10"/>
  <c r="Y284" i="2"/>
  <c r="Z320" i="10"/>
  <c r="V318" i="8"/>
  <c r="X284" i="2"/>
  <c r="Y320" i="10"/>
  <c r="H319" i="8" l="1"/>
  <c r="D319" i="8"/>
  <c r="F319" i="8"/>
  <c r="B319" i="8"/>
  <c r="B321" i="10"/>
  <c r="G321" i="10"/>
  <c r="D321" i="10"/>
  <c r="I321" i="10"/>
  <c r="I285" i="2"/>
  <c r="D285" i="2"/>
  <c r="G319" i="8"/>
  <c r="C319" i="8"/>
  <c r="H285" i="2"/>
  <c r="C285" i="2"/>
  <c r="H321" i="10"/>
  <c r="C321" i="10"/>
  <c r="B285" i="2"/>
  <c r="G285" i="2"/>
  <c r="O285" i="2" l="1"/>
  <c r="P285" i="2"/>
  <c r="X318" i="8"/>
  <c r="K321" i="10"/>
  <c r="O321" i="10"/>
  <c r="AB320" i="10"/>
  <c r="J319" i="8"/>
  <c r="I319" i="8"/>
  <c r="J285" i="2"/>
  <c r="K285" i="2"/>
  <c r="AA284" i="2"/>
  <c r="J321" i="10"/>
  <c r="F321" i="10"/>
  <c r="E319" i="8"/>
  <c r="F285" i="2"/>
  <c r="E285" i="2"/>
  <c r="E321" i="10"/>
  <c r="P321" i="10" s="1"/>
  <c r="N319" i="8" l="1"/>
  <c r="O319" i="8"/>
  <c r="P319" i="8"/>
  <c r="L319" i="8"/>
  <c r="M319" i="8" s="1"/>
  <c r="S321" i="10"/>
  <c r="R321" i="10"/>
  <c r="Q321" i="10"/>
  <c r="M321" i="10"/>
  <c r="N321" i="10" s="1"/>
  <c r="L285" i="2"/>
  <c r="M285" i="2"/>
  <c r="N285" i="2" s="1"/>
  <c r="S319" i="8" l="1"/>
  <c r="R319" i="8"/>
  <c r="T319" i="8"/>
  <c r="W319" i="8" s="1"/>
  <c r="U285" i="2"/>
  <c r="V285" i="2"/>
  <c r="W285" i="2"/>
  <c r="V319" i="8"/>
  <c r="W321" i="10"/>
  <c r="Z321" i="10" s="1"/>
  <c r="U321" i="10"/>
  <c r="X321" i="10" s="1"/>
  <c r="V321" i="10"/>
  <c r="Y321" i="10" s="1"/>
  <c r="S285" i="2"/>
  <c r="R285" i="2"/>
  <c r="Q285" i="2"/>
  <c r="U319" i="8"/>
  <c r="X285" i="2" l="1"/>
  <c r="B286" i="2" s="1"/>
  <c r="Y285" i="2"/>
  <c r="C286" i="2" s="1"/>
  <c r="H322" i="10"/>
  <c r="C322" i="10"/>
  <c r="D322" i="10"/>
  <c r="I322" i="10"/>
  <c r="H320" i="8"/>
  <c r="D320" i="8"/>
  <c r="B322" i="10"/>
  <c r="G322" i="10"/>
  <c r="G286" i="2"/>
  <c r="Z285" i="2"/>
  <c r="B320" i="8"/>
  <c r="F320" i="8"/>
  <c r="G320" i="8"/>
  <c r="C320" i="8"/>
  <c r="H286" i="2" l="1"/>
  <c r="J320" i="8"/>
  <c r="I320" i="8"/>
  <c r="F286" i="2"/>
  <c r="E322" i="10"/>
  <c r="P322" i="10" s="1"/>
  <c r="O322" i="10"/>
  <c r="K322" i="10"/>
  <c r="AB321" i="10"/>
  <c r="E320" i="8"/>
  <c r="E286" i="2"/>
  <c r="F322" i="10"/>
  <c r="J322" i="10"/>
  <c r="X319" i="8"/>
  <c r="D286" i="2"/>
  <c r="I286" i="2"/>
  <c r="J286" i="2" s="1"/>
  <c r="O286" i="2" l="1"/>
  <c r="P286" i="2"/>
  <c r="P320" i="8"/>
  <c r="N320" i="8"/>
  <c r="L320" i="8"/>
  <c r="M320" i="8" s="1"/>
  <c r="O320" i="8"/>
  <c r="K286" i="2"/>
  <c r="AA285" i="2"/>
  <c r="S322" i="10"/>
  <c r="Q322" i="10"/>
  <c r="R322" i="10"/>
  <c r="M322" i="10"/>
  <c r="N322" i="10" s="1"/>
  <c r="L286" i="2" l="1"/>
  <c r="M286" i="2"/>
  <c r="N286" i="2" s="1"/>
  <c r="S320" i="8"/>
  <c r="T320" i="8"/>
  <c r="R320" i="8"/>
  <c r="U320" i="8" s="1"/>
  <c r="V322" i="10"/>
  <c r="W322" i="10"/>
  <c r="Z322" i="10" s="1"/>
  <c r="U322" i="10"/>
  <c r="X322" i="10" s="1"/>
  <c r="V320" i="8"/>
  <c r="Y322" i="10"/>
  <c r="W320" i="8"/>
  <c r="I323" i="10" l="1"/>
  <c r="D323" i="10"/>
  <c r="B323" i="10"/>
  <c r="G323" i="10"/>
  <c r="F321" i="8"/>
  <c r="B321" i="8"/>
  <c r="H321" i="8"/>
  <c r="D321" i="8"/>
  <c r="C323" i="10"/>
  <c r="H323" i="10"/>
  <c r="G321" i="8"/>
  <c r="C321" i="8"/>
  <c r="V286" i="2"/>
  <c r="U286" i="2"/>
  <c r="W286" i="2"/>
  <c r="Q286" i="2"/>
  <c r="S286" i="2"/>
  <c r="R286" i="2"/>
  <c r="Z286" i="2" l="1"/>
  <c r="X286" i="2"/>
  <c r="B287" i="2" s="1"/>
  <c r="Y286" i="2"/>
  <c r="H287" i="2" s="1"/>
  <c r="J323" i="10"/>
  <c r="E323" i="10"/>
  <c r="P323" i="10" s="1"/>
  <c r="G287" i="2"/>
  <c r="E321" i="8"/>
  <c r="O323" i="10"/>
  <c r="K323" i="10"/>
  <c r="AB322" i="10"/>
  <c r="X320" i="8"/>
  <c r="I287" i="2"/>
  <c r="D287" i="2"/>
  <c r="F323" i="10"/>
  <c r="I321" i="8"/>
  <c r="J321" i="8"/>
  <c r="O287" i="2" l="1"/>
  <c r="P287" i="2"/>
  <c r="C287" i="2"/>
  <c r="E287" i="2" s="1"/>
  <c r="N321" i="8"/>
  <c r="O321" i="8"/>
  <c r="P321" i="8"/>
  <c r="L321" i="8"/>
  <c r="M321" i="8" s="1"/>
  <c r="Q323" i="10"/>
  <c r="R323" i="10"/>
  <c r="S323" i="10"/>
  <c r="M323" i="10"/>
  <c r="N323" i="10" s="1"/>
  <c r="K287" i="2"/>
  <c r="AA286" i="2"/>
  <c r="J287" i="2"/>
  <c r="F287" i="2" l="1"/>
  <c r="S321" i="8"/>
  <c r="V321" i="8" s="1"/>
  <c r="R321" i="8"/>
  <c r="T321" i="8"/>
  <c r="W321" i="8" s="1"/>
  <c r="W323" i="10"/>
  <c r="V323" i="10"/>
  <c r="Y323" i="10" s="1"/>
  <c r="U323" i="10"/>
  <c r="X323" i="10" s="1"/>
  <c r="L287" i="2"/>
  <c r="M287" i="2"/>
  <c r="N287" i="2" s="1"/>
  <c r="Z323" i="10"/>
  <c r="U321" i="8"/>
  <c r="D322" i="8" l="1"/>
  <c r="H322" i="8"/>
  <c r="G324" i="10"/>
  <c r="B324" i="10"/>
  <c r="C324" i="10"/>
  <c r="H324" i="10"/>
  <c r="G322" i="8"/>
  <c r="C322" i="8"/>
  <c r="S287" i="2"/>
  <c r="Q287" i="2"/>
  <c r="R287" i="2"/>
  <c r="B322" i="8"/>
  <c r="F322" i="8"/>
  <c r="V287" i="2"/>
  <c r="U287" i="2"/>
  <c r="W287" i="2"/>
  <c r="D324" i="10"/>
  <c r="I324" i="10"/>
  <c r="X287" i="2" l="1"/>
  <c r="B288" i="2" s="1"/>
  <c r="E322" i="8"/>
  <c r="X321" i="8"/>
  <c r="E324" i="10"/>
  <c r="P324" i="10" s="1"/>
  <c r="Y287" i="2"/>
  <c r="J324" i="10"/>
  <c r="G288" i="2"/>
  <c r="O324" i="10"/>
  <c r="K324" i="10"/>
  <c r="AB323" i="10"/>
  <c r="J322" i="8"/>
  <c r="I322" i="8"/>
  <c r="Z287" i="2"/>
  <c r="F324" i="10"/>
  <c r="C288" i="2" l="1"/>
  <c r="E288" i="2" s="1"/>
  <c r="H288" i="2"/>
  <c r="S324" i="10"/>
  <c r="R324" i="10"/>
  <c r="Q324" i="10"/>
  <c r="M324" i="10"/>
  <c r="N324" i="10" s="1"/>
  <c r="P322" i="8"/>
  <c r="O322" i="8"/>
  <c r="L322" i="8"/>
  <c r="M322" i="8" s="1"/>
  <c r="N322" i="8"/>
  <c r="D288" i="2"/>
  <c r="I288" i="2"/>
  <c r="P288" i="2" l="1"/>
  <c r="O288" i="2"/>
  <c r="S322" i="8"/>
  <c r="R322" i="8"/>
  <c r="T322" i="8"/>
  <c r="W322" i="8" s="1"/>
  <c r="V322" i="8"/>
  <c r="U324" i="10"/>
  <c r="X324" i="10" s="1"/>
  <c r="W324" i="10"/>
  <c r="Z324" i="10" s="1"/>
  <c r="V324" i="10"/>
  <c r="Y324" i="10" s="1"/>
  <c r="U322" i="8"/>
  <c r="K288" i="2"/>
  <c r="AA287" i="2"/>
  <c r="J288" i="2"/>
  <c r="F288" i="2"/>
  <c r="H323" i="8" l="1"/>
  <c r="D323" i="8"/>
  <c r="C325" i="10"/>
  <c r="H325" i="10"/>
  <c r="I325" i="10"/>
  <c r="D325" i="10"/>
  <c r="B325" i="10"/>
  <c r="G325" i="10"/>
  <c r="G323" i="8"/>
  <c r="C323" i="8"/>
  <c r="B323" i="8"/>
  <c r="F323" i="8"/>
  <c r="L288" i="2"/>
  <c r="M288" i="2"/>
  <c r="N288" i="2" s="1"/>
  <c r="J325" i="10" l="1"/>
  <c r="E323" i="8"/>
  <c r="E325" i="10"/>
  <c r="P325" i="10" s="1"/>
  <c r="F325" i="10"/>
  <c r="I323" i="8"/>
  <c r="J323" i="8"/>
  <c r="U288" i="2"/>
  <c r="W288" i="2"/>
  <c r="V288" i="2"/>
  <c r="X322" i="8"/>
  <c r="K325" i="10"/>
  <c r="O325" i="10"/>
  <c r="AB324" i="10"/>
  <c r="S288" i="2"/>
  <c r="R288" i="2"/>
  <c r="Q288" i="2"/>
  <c r="Z288" i="2" l="1"/>
  <c r="Y288" i="2"/>
  <c r="C289" i="2" s="1"/>
  <c r="X288" i="2"/>
  <c r="O323" i="8"/>
  <c r="L323" i="8"/>
  <c r="M323" i="8" s="1"/>
  <c r="P323" i="8"/>
  <c r="N323" i="8"/>
  <c r="S325" i="10"/>
  <c r="Q325" i="10"/>
  <c r="R325" i="10"/>
  <c r="M325" i="10"/>
  <c r="N325" i="10" s="1"/>
  <c r="I289" i="2"/>
  <c r="D289" i="2"/>
  <c r="H289" i="2" l="1"/>
  <c r="O289" i="2"/>
  <c r="P289" i="2"/>
  <c r="W325" i="10"/>
  <c r="V325" i="10"/>
  <c r="U325" i="10"/>
  <c r="S323" i="8"/>
  <c r="V323" i="8" s="1"/>
  <c r="T323" i="8"/>
  <c r="W323" i="8" s="1"/>
  <c r="R323" i="8"/>
  <c r="Z325" i="10"/>
  <c r="Y325" i="10"/>
  <c r="AA288" i="2"/>
  <c r="X325" i="10"/>
  <c r="U323" i="8"/>
  <c r="G289" i="2"/>
  <c r="K289" i="2" s="1"/>
  <c r="B289" i="2"/>
  <c r="F289" i="2" s="1"/>
  <c r="C324" i="8" l="1"/>
  <c r="G324" i="8"/>
  <c r="H324" i="8"/>
  <c r="D324" i="8"/>
  <c r="L289" i="2"/>
  <c r="M289" i="2"/>
  <c r="N289" i="2" s="1"/>
  <c r="E289" i="2"/>
  <c r="G326" i="10"/>
  <c r="B326" i="10"/>
  <c r="J289" i="2"/>
  <c r="C326" i="10"/>
  <c r="H326" i="10"/>
  <c r="I326" i="10"/>
  <c r="D326" i="10"/>
  <c r="F324" i="8"/>
  <c r="B324" i="8"/>
  <c r="E324" i="8" l="1"/>
  <c r="K326" i="10"/>
  <c r="O326" i="10"/>
  <c r="AB325" i="10"/>
  <c r="U289" i="2"/>
  <c r="V289" i="2"/>
  <c r="W289" i="2"/>
  <c r="E326" i="10"/>
  <c r="P326" i="10" s="1"/>
  <c r="J324" i="8"/>
  <c r="I324" i="8"/>
  <c r="F326" i="10"/>
  <c r="J326" i="10"/>
  <c r="Q289" i="2"/>
  <c r="X289" i="2" s="1"/>
  <c r="S289" i="2"/>
  <c r="R289" i="2"/>
  <c r="X323" i="8"/>
  <c r="Y289" i="2" l="1"/>
  <c r="H290" i="2"/>
  <c r="C290" i="2"/>
  <c r="R326" i="10"/>
  <c r="Q326" i="10"/>
  <c r="S326" i="10"/>
  <c r="M326" i="10"/>
  <c r="N326" i="10" s="1"/>
  <c r="Z289" i="2"/>
  <c r="P324" i="8"/>
  <c r="O324" i="8"/>
  <c r="L324" i="8"/>
  <c r="M324" i="8" s="1"/>
  <c r="N324" i="8"/>
  <c r="B290" i="2"/>
  <c r="G290" i="2"/>
  <c r="D290" i="2" l="1"/>
  <c r="I290" i="2"/>
  <c r="J290" i="2" s="1"/>
  <c r="E290" i="2"/>
  <c r="V326" i="10"/>
  <c r="Y326" i="10" s="1"/>
  <c r="U326" i="10"/>
  <c r="X326" i="10" s="1"/>
  <c r="W326" i="10"/>
  <c r="F290" i="2"/>
  <c r="T324" i="8"/>
  <c r="W324" i="8" s="1"/>
  <c r="R324" i="8"/>
  <c r="U324" i="8" s="1"/>
  <c r="S324" i="8"/>
  <c r="V324" i="8" s="1"/>
  <c r="Z326" i="10"/>
  <c r="P290" i="2" l="1"/>
  <c r="O290" i="2"/>
  <c r="D325" i="8"/>
  <c r="H325" i="8"/>
  <c r="G325" i="8"/>
  <c r="C325" i="8"/>
  <c r="H327" i="10"/>
  <c r="C327" i="10"/>
  <c r="B325" i="8"/>
  <c r="F325" i="8"/>
  <c r="B327" i="10"/>
  <c r="G327" i="10"/>
  <c r="D327" i="10"/>
  <c r="I327" i="10"/>
  <c r="K290" i="2"/>
  <c r="AA289" i="2"/>
  <c r="O327" i="10" l="1"/>
  <c r="K327" i="10"/>
  <c r="AB326" i="10"/>
  <c r="E325" i="8"/>
  <c r="X324" i="8"/>
  <c r="J327" i="10"/>
  <c r="F327" i="10"/>
  <c r="L290" i="2"/>
  <c r="M290" i="2"/>
  <c r="N290" i="2" s="1"/>
  <c r="J325" i="8"/>
  <c r="I325" i="8"/>
  <c r="E327" i="10"/>
  <c r="P327" i="10" s="1"/>
  <c r="W290" i="2" l="1"/>
  <c r="V290" i="2"/>
  <c r="U290" i="2"/>
  <c r="R290" i="2"/>
  <c r="S290" i="2"/>
  <c r="Q290" i="2"/>
  <c r="N325" i="8"/>
  <c r="P325" i="8"/>
  <c r="O325" i="8"/>
  <c r="L325" i="8"/>
  <c r="M325" i="8" s="1"/>
  <c r="S327" i="10"/>
  <c r="Q327" i="10"/>
  <c r="R327" i="10"/>
  <c r="M327" i="10"/>
  <c r="N327" i="10" s="1"/>
  <c r="X290" i="2" l="1"/>
  <c r="Z290" i="2"/>
  <c r="I291" i="2" s="1"/>
  <c r="Y290" i="2"/>
  <c r="H291" i="2" s="1"/>
  <c r="V327" i="10"/>
  <c r="U327" i="10"/>
  <c r="W327" i="10"/>
  <c r="Z327" i="10" s="1"/>
  <c r="T325" i="8"/>
  <c r="W325" i="8" s="1"/>
  <c r="R325" i="8"/>
  <c r="U325" i="8" s="1"/>
  <c r="S325" i="8"/>
  <c r="G291" i="2"/>
  <c r="B291" i="2"/>
  <c r="X327" i="10"/>
  <c r="Y327" i="10"/>
  <c r="V325" i="8"/>
  <c r="D291" i="2"/>
  <c r="C291" i="2" l="1"/>
  <c r="F291" i="2" s="1"/>
  <c r="O291" i="2"/>
  <c r="P291" i="2"/>
  <c r="H326" i="8"/>
  <c r="D326" i="8"/>
  <c r="F326" i="8"/>
  <c r="B326" i="8"/>
  <c r="I328" i="10"/>
  <c r="D328" i="10"/>
  <c r="G326" i="8"/>
  <c r="C326" i="8"/>
  <c r="H328" i="10"/>
  <c r="C328" i="10"/>
  <c r="K291" i="2"/>
  <c r="AA290" i="2"/>
  <c r="J291" i="2"/>
  <c r="G328" i="10"/>
  <c r="B328" i="10"/>
  <c r="E291" i="2" l="1"/>
  <c r="L291" i="2"/>
  <c r="M291" i="2"/>
  <c r="N291" i="2" s="1"/>
  <c r="X325" i="8"/>
  <c r="E326" i="8"/>
  <c r="I326" i="8"/>
  <c r="J326" i="8"/>
  <c r="F328" i="10"/>
  <c r="K328" i="10"/>
  <c r="O328" i="10"/>
  <c r="AB327" i="10"/>
  <c r="E328" i="10"/>
  <c r="P328" i="10" s="1"/>
  <c r="J328" i="10"/>
  <c r="Q328" i="10" l="1"/>
  <c r="S328" i="10"/>
  <c r="R328" i="10"/>
  <c r="M328" i="10"/>
  <c r="N328" i="10" s="1"/>
  <c r="O326" i="8"/>
  <c r="N326" i="8"/>
  <c r="L326" i="8"/>
  <c r="M326" i="8" s="1"/>
  <c r="P326" i="8"/>
  <c r="V291" i="2"/>
  <c r="U291" i="2"/>
  <c r="W291" i="2"/>
  <c r="R291" i="2"/>
  <c r="S291" i="2"/>
  <c r="Q291" i="2"/>
  <c r="X291" i="2" l="1"/>
  <c r="Y291" i="2"/>
  <c r="H292" i="2" s="1"/>
  <c r="S326" i="8"/>
  <c r="T326" i="8"/>
  <c r="W326" i="8" s="1"/>
  <c r="R326" i="8"/>
  <c r="U326" i="8" s="1"/>
  <c r="C292" i="2"/>
  <c r="B292" i="2"/>
  <c r="G292" i="2"/>
  <c r="V328" i="10"/>
  <c r="Y328" i="10" s="1"/>
  <c r="U328" i="10"/>
  <c r="W328" i="10"/>
  <c r="Z328" i="10" s="1"/>
  <c r="Z291" i="2"/>
  <c r="V326" i="8"/>
  <c r="X328" i="10"/>
  <c r="C329" i="10" l="1"/>
  <c r="H329" i="10"/>
  <c r="I329" i="10"/>
  <c r="D329" i="10"/>
  <c r="B327" i="8"/>
  <c r="F327" i="8"/>
  <c r="H327" i="8"/>
  <c r="D327" i="8"/>
  <c r="D292" i="2"/>
  <c r="I292" i="2"/>
  <c r="J292" i="2" s="1"/>
  <c r="C327" i="8"/>
  <c r="G327" i="8"/>
  <c r="E292" i="2"/>
  <c r="F292" i="2"/>
  <c r="B329" i="10"/>
  <c r="G329" i="10"/>
  <c r="P292" i="2" l="1"/>
  <c r="O292" i="2"/>
  <c r="O329" i="10"/>
  <c r="K329" i="10"/>
  <c r="AB328" i="10"/>
  <c r="J329" i="10"/>
  <c r="E329" i="10"/>
  <c r="P329" i="10" s="1"/>
  <c r="I327" i="8"/>
  <c r="J327" i="8"/>
  <c r="X326" i="8"/>
  <c r="K292" i="2"/>
  <c r="AA291" i="2"/>
  <c r="E327" i="8"/>
  <c r="F329" i="10"/>
  <c r="P327" i="8" l="1"/>
  <c r="L327" i="8"/>
  <c r="M327" i="8" s="1"/>
  <c r="O327" i="8"/>
  <c r="N327" i="8"/>
  <c r="L292" i="2"/>
  <c r="M292" i="2"/>
  <c r="N292" i="2" s="1"/>
  <c r="R329" i="10"/>
  <c r="Q329" i="10"/>
  <c r="S329" i="10"/>
  <c r="M329" i="10"/>
  <c r="N329" i="10" s="1"/>
  <c r="V327" i="8" l="1"/>
  <c r="V292" i="2"/>
  <c r="W292" i="2"/>
  <c r="U292" i="2"/>
  <c r="R327" i="8"/>
  <c r="U327" i="8" s="1"/>
  <c r="S327" i="8"/>
  <c r="T327" i="8"/>
  <c r="W329" i="10"/>
  <c r="Z329" i="10" s="1"/>
  <c r="U329" i="10"/>
  <c r="X329" i="10" s="1"/>
  <c r="V329" i="10"/>
  <c r="Y329" i="10" s="1"/>
  <c r="S292" i="2"/>
  <c r="R292" i="2"/>
  <c r="Q292" i="2"/>
  <c r="W327" i="8"/>
  <c r="Z292" i="2" l="1"/>
  <c r="I293" i="2" s="1"/>
  <c r="Y292" i="2"/>
  <c r="C293" i="2" s="1"/>
  <c r="X292" i="2"/>
  <c r="G293" i="2" s="1"/>
  <c r="I330" i="10"/>
  <c r="D330" i="10"/>
  <c r="H330" i="10"/>
  <c r="C330" i="10"/>
  <c r="B330" i="10"/>
  <c r="G330" i="10"/>
  <c r="F328" i="8"/>
  <c r="B328" i="8"/>
  <c r="G328" i="8"/>
  <c r="C328" i="8"/>
  <c r="D328" i="8"/>
  <c r="H328" i="8"/>
  <c r="D293" i="2"/>
  <c r="B293" i="2" l="1"/>
  <c r="E293" i="2" s="1"/>
  <c r="H293" i="2"/>
  <c r="J293" i="2" s="1"/>
  <c r="O293" i="2"/>
  <c r="P293" i="2"/>
  <c r="E328" i="8"/>
  <c r="F330" i="10"/>
  <c r="J328" i="8"/>
  <c r="I328" i="8"/>
  <c r="X327" i="8"/>
  <c r="J330" i="10"/>
  <c r="O330" i="10"/>
  <c r="K330" i="10"/>
  <c r="AB329" i="10"/>
  <c r="K293" i="2"/>
  <c r="AA292" i="2"/>
  <c r="E330" i="10"/>
  <c r="P330" i="10" s="1"/>
  <c r="F293" i="2" l="1"/>
  <c r="O328" i="8"/>
  <c r="P328" i="8"/>
  <c r="L328" i="8"/>
  <c r="M328" i="8" s="1"/>
  <c r="N328" i="8"/>
  <c r="R330" i="10"/>
  <c r="Q330" i="10"/>
  <c r="S330" i="10"/>
  <c r="M330" i="10"/>
  <c r="N330" i="10" s="1"/>
  <c r="L293" i="2"/>
  <c r="M293" i="2"/>
  <c r="N293" i="2" s="1"/>
  <c r="S328" i="8" l="1"/>
  <c r="R328" i="8"/>
  <c r="U328" i="8" s="1"/>
  <c r="T328" i="8"/>
  <c r="V293" i="2"/>
  <c r="W293" i="2"/>
  <c r="U293" i="2"/>
  <c r="W328" i="8"/>
  <c r="U330" i="10"/>
  <c r="X330" i="10" s="1"/>
  <c r="W330" i="10"/>
  <c r="Z330" i="10" s="1"/>
  <c r="V330" i="10"/>
  <c r="R293" i="2"/>
  <c r="Q293" i="2"/>
  <c r="S293" i="2"/>
  <c r="Y330" i="10"/>
  <c r="V328" i="8"/>
  <c r="Z293" i="2" l="1"/>
  <c r="Y293" i="2"/>
  <c r="G331" i="10"/>
  <c r="B331" i="10"/>
  <c r="B329" i="8"/>
  <c r="F329" i="8"/>
  <c r="I331" i="10"/>
  <c r="D331" i="10"/>
  <c r="I294" i="2"/>
  <c r="D294" i="2"/>
  <c r="X293" i="2"/>
  <c r="G329" i="8"/>
  <c r="C329" i="8"/>
  <c r="H294" i="2"/>
  <c r="C294" i="2"/>
  <c r="H329" i="8"/>
  <c r="D329" i="8"/>
  <c r="H331" i="10"/>
  <c r="C331" i="10"/>
  <c r="O294" i="2" l="1"/>
  <c r="P294" i="2"/>
  <c r="E329" i="8"/>
  <c r="X328" i="8"/>
  <c r="O331" i="10"/>
  <c r="K331" i="10"/>
  <c r="AB330" i="10"/>
  <c r="E331" i="10"/>
  <c r="P331" i="10" s="1"/>
  <c r="AA293" i="2"/>
  <c r="J329" i="8"/>
  <c r="I329" i="8"/>
  <c r="F331" i="10"/>
  <c r="B294" i="2"/>
  <c r="G294" i="2"/>
  <c r="K294" i="2" s="1"/>
  <c r="J331" i="10"/>
  <c r="L294" i="2" l="1"/>
  <c r="M294" i="2"/>
  <c r="N294" i="2" s="1"/>
  <c r="R331" i="10"/>
  <c r="S331" i="10"/>
  <c r="Q331" i="10"/>
  <c r="M331" i="10"/>
  <c r="N331" i="10" s="1"/>
  <c r="O329" i="8"/>
  <c r="N329" i="8"/>
  <c r="L329" i="8"/>
  <c r="M329" i="8" s="1"/>
  <c r="P329" i="8"/>
  <c r="J294" i="2"/>
  <c r="E294" i="2"/>
  <c r="F294" i="2"/>
  <c r="V331" i="10" l="1"/>
  <c r="Y331" i="10" s="1"/>
  <c r="W331" i="10"/>
  <c r="Z331" i="10" s="1"/>
  <c r="U331" i="10"/>
  <c r="V294" i="2"/>
  <c r="W294" i="2"/>
  <c r="U294" i="2"/>
  <c r="R329" i="8"/>
  <c r="U329" i="8" s="1"/>
  <c r="T329" i="8"/>
  <c r="W329" i="8" s="1"/>
  <c r="S329" i="8"/>
  <c r="V329" i="8" s="1"/>
  <c r="X331" i="10"/>
  <c r="R294" i="2"/>
  <c r="Q294" i="2"/>
  <c r="S294" i="2"/>
  <c r="Y294" i="2" l="1"/>
  <c r="X294" i="2"/>
  <c r="D330" i="8"/>
  <c r="H330" i="8"/>
  <c r="D332" i="10"/>
  <c r="I332" i="10"/>
  <c r="F330" i="8"/>
  <c r="B330" i="8"/>
  <c r="G330" i="8"/>
  <c r="C330" i="8"/>
  <c r="H332" i="10"/>
  <c r="C332" i="10"/>
  <c r="H295" i="2"/>
  <c r="C295" i="2"/>
  <c r="B332" i="10"/>
  <c r="G332" i="10"/>
  <c r="Z294" i="2"/>
  <c r="B295" i="2"/>
  <c r="G295" i="2"/>
  <c r="F295" i="2" l="1"/>
  <c r="O332" i="10"/>
  <c r="K332" i="10"/>
  <c r="AB331" i="10"/>
  <c r="X329" i="8"/>
  <c r="J332" i="10"/>
  <c r="F332" i="10"/>
  <c r="E330" i="8"/>
  <c r="E295" i="2"/>
  <c r="I295" i="2"/>
  <c r="D295" i="2"/>
  <c r="E332" i="10"/>
  <c r="P332" i="10" s="1"/>
  <c r="I330" i="8"/>
  <c r="J330" i="8"/>
  <c r="O295" i="2" l="1"/>
  <c r="P295" i="2"/>
  <c r="Q332" i="10"/>
  <c r="R332" i="10"/>
  <c r="S332" i="10"/>
  <c r="M332" i="10"/>
  <c r="N332" i="10" s="1"/>
  <c r="K295" i="2"/>
  <c r="AA294" i="2"/>
  <c r="J295" i="2"/>
  <c r="O330" i="8"/>
  <c r="P330" i="8"/>
  <c r="N330" i="8"/>
  <c r="L330" i="8"/>
  <c r="M330" i="8" s="1"/>
  <c r="R330" i="8" l="1"/>
  <c r="S330" i="8"/>
  <c r="T330" i="8"/>
  <c r="Z332" i="10"/>
  <c r="V332" i="10"/>
  <c r="W332" i="10"/>
  <c r="U332" i="10"/>
  <c r="U330" i="8"/>
  <c r="Y332" i="10"/>
  <c r="V330" i="8"/>
  <c r="W330" i="8"/>
  <c r="L295" i="2"/>
  <c r="M295" i="2"/>
  <c r="N295" i="2" s="1"/>
  <c r="X332" i="10"/>
  <c r="S295" i="2" l="1"/>
  <c r="R295" i="2"/>
  <c r="Q295" i="2"/>
  <c r="D333" i="10"/>
  <c r="I333" i="10"/>
  <c r="D331" i="8"/>
  <c r="H331" i="8"/>
  <c r="B331" i="8"/>
  <c r="F331" i="8"/>
  <c r="G333" i="10"/>
  <c r="B333" i="10"/>
  <c r="G331" i="8"/>
  <c r="C331" i="8"/>
  <c r="V295" i="2"/>
  <c r="U295" i="2"/>
  <c r="W295" i="2"/>
  <c r="H333" i="10"/>
  <c r="C333" i="10"/>
  <c r="E331" i="8" l="1"/>
  <c r="K333" i="10"/>
  <c r="O333" i="10"/>
  <c r="AB332" i="10"/>
  <c r="E333" i="10"/>
  <c r="P333" i="10" s="1"/>
  <c r="X295" i="2"/>
  <c r="J333" i="10"/>
  <c r="Y295" i="2"/>
  <c r="F333" i="10"/>
  <c r="X330" i="8"/>
  <c r="I331" i="8"/>
  <c r="J331" i="8"/>
  <c r="Z295" i="2"/>
  <c r="C296" i="2" l="1"/>
  <c r="H296" i="2"/>
  <c r="S333" i="10"/>
  <c r="R333" i="10"/>
  <c r="Q333" i="10"/>
  <c r="M333" i="10"/>
  <c r="N333" i="10" s="1"/>
  <c r="I296" i="2"/>
  <c r="D296" i="2"/>
  <c r="B296" i="2"/>
  <c r="G296" i="2"/>
  <c r="P331" i="8"/>
  <c r="N331" i="8"/>
  <c r="O331" i="8"/>
  <c r="L331" i="8"/>
  <c r="M331" i="8" s="1"/>
  <c r="P296" i="2" l="1"/>
  <c r="O296" i="2"/>
  <c r="K296" i="2"/>
  <c r="AA295" i="2"/>
  <c r="T331" i="8"/>
  <c r="W331" i="8" s="1"/>
  <c r="S331" i="8"/>
  <c r="R331" i="8"/>
  <c r="U331" i="8" s="1"/>
  <c r="J296" i="2"/>
  <c r="W333" i="10"/>
  <c r="Z333" i="10" s="1"/>
  <c r="U333" i="10"/>
  <c r="X333" i="10" s="1"/>
  <c r="V333" i="10"/>
  <c r="Y333" i="10" s="1"/>
  <c r="V331" i="8"/>
  <c r="E296" i="2"/>
  <c r="F296" i="2"/>
  <c r="I334" i="10" l="1"/>
  <c r="D334" i="10"/>
  <c r="C334" i="10"/>
  <c r="H334" i="10"/>
  <c r="B332" i="8"/>
  <c r="F332" i="8"/>
  <c r="H332" i="8"/>
  <c r="D332" i="8"/>
  <c r="G334" i="10"/>
  <c r="B334" i="10"/>
  <c r="G332" i="8"/>
  <c r="C332" i="8"/>
  <c r="L296" i="2"/>
  <c r="M296" i="2"/>
  <c r="N296" i="2" s="1"/>
  <c r="F334" i="10" l="1"/>
  <c r="W296" i="2"/>
  <c r="U296" i="2"/>
  <c r="V296" i="2"/>
  <c r="E334" i="10"/>
  <c r="P334" i="10" s="1"/>
  <c r="J332" i="8"/>
  <c r="I332" i="8"/>
  <c r="K334" i="10"/>
  <c r="O334" i="10"/>
  <c r="AB333" i="10"/>
  <c r="X331" i="8"/>
  <c r="R296" i="2"/>
  <c r="Q296" i="2"/>
  <c r="S296" i="2"/>
  <c r="Z296" i="2" s="1"/>
  <c r="J334" i="10"/>
  <c r="E332" i="8"/>
  <c r="X296" i="2" l="1"/>
  <c r="G297" i="2" s="1"/>
  <c r="Y296" i="2"/>
  <c r="C297" i="2" s="1"/>
  <c r="H297" i="2"/>
  <c r="P332" i="8"/>
  <c r="L332" i="8"/>
  <c r="M332" i="8" s="1"/>
  <c r="N332" i="8"/>
  <c r="O332" i="8"/>
  <c r="B297" i="2"/>
  <c r="D297" i="2"/>
  <c r="I297" i="2"/>
  <c r="Q334" i="10"/>
  <c r="R334" i="10"/>
  <c r="S334" i="10"/>
  <c r="M334" i="10"/>
  <c r="N334" i="10" s="1"/>
  <c r="O297" i="2" l="1"/>
  <c r="P297" i="2"/>
  <c r="R332" i="8"/>
  <c r="T332" i="8"/>
  <c r="S332" i="8"/>
  <c r="V332" i="8" s="1"/>
  <c r="J297" i="2"/>
  <c r="W332" i="8"/>
  <c r="V334" i="10"/>
  <c r="Y334" i="10" s="1"/>
  <c r="U334" i="10"/>
  <c r="X334" i="10" s="1"/>
  <c r="W334" i="10"/>
  <c r="Z334" i="10" s="1"/>
  <c r="F297" i="2"/>
  <c r="E297" i="2"/>
  <c r="K297" i="2"/>
  <c r="AA296" i="2"/>
  <c r="U332" i="8"/>
  <c r="C333" i="8" l="1"/>
  <c r="G333" i="8"/>
  <c r="I335" i="10"/>
  <c r="D335" i="10"/>
  <c r="B335" i="10"/>
  <c r="G335" i="10"/>
  <c r="H335" i="10"/>
  <c r="C335" i="10"/>
  <c r="B333" i="8"/>
  <c r="F333" i="8"/>
  <c r="L297" i="2"/>
  <c r="M297" i="2"/>
  <c r="N297" i="2" s="1"/>
  <c r="D333" i="8"/>
  <c r="H333" i="8"/>
  <c r="V297" i="2" l="1"/>
  <c r="W297" i="2"/>
  <c r="U297" i="2"/>
  <c r="F335" i="10"/>
  <c r="R297" i="2"/>
  <c r="S297" i="2"/>
  <c r="Z297" i="2" s="1"/>
  <c r="Q297" i="2"/>
  <c r="O335" i="10"/>
  <c r="K335" i="10"/>
  <c r="AB334" i="10"/>
  <c r="I333" i="8"/>
  <c r="J333" i="8"/>
  <c r="J335" i="10"/>
  <c r="E333" i="8"/>
  <c r="E335" i="10"/>
  <c r="P335" i="10" s="1"/>
  <c r="X332" i="8"/>
  <c r="Y297" i="2" l="1"/>
  <c r="X297" i="2"/>
  <c r="B298" i="2" s="1"/>
  <c r="G298" i="2"/>
  <c r="D298" i="2"/>
  <c r="I298" i="2"/>
  <c r="S335" i="10"/>
  <c r="Q335" i="10"/>
  <c r="R335" i="10"/>
  <c r="M335" i="10"/>
  <c r="N335" i="10" s="1"/>
  <c r="H298" i="2"/>
  <c r="C298" i="2"/>
  <c r="O333" i="8"/>
  <c r="N333" i="8"/>
  <c r="L333" i="8"/>
  <c r="M333" i="8" s="1"/>
  <c r="P333" i="8"/>
  <c r="P298" i="2" l="1"/>
  <c r="O298" i="2"/>
  <c r="U335" i="10"/>
  <c r="W335" i="10"/>
  <c r="V335" i="10"/>
  <c r="Y335" i="10" s="1"/>
  <c r="K298" i="2"/>
  <c r="AA297" i="2"/>
  <c r="F298" i="2"/>
  <c r="X335" i="10"/>
  <c r="E298" i="2"/>
  <c r="T333" i="8"/>
  <c r="W333" i="8" s="1"/>
  <c r="R333" i="8"/>
  <c r="U333" i="8" s="1"/>
  <c r="S333" i="8"/>
  <c r="V333" i="8" s="1"/>
  <c r="Z335" i="10"/>
  <c r="J298" i="2"/>
  <c r="C334" i="8" l="1"/>
  <c r="G334" i="8"/>
  <c r="C336" i="10"/>
  <c r="H336" i="10"/>
  <c r="B334" i="8"/>
  <c r="F334" i="8"/>
  <c r="D334" i="8"/>
  <c r="H334" i="8"/>
  <c r="G336" i="10"/>
  <c r="B336" i="10"/>
  <c r="I336" i="10"/>
  <c r="D336" i="10"/>
  <c r="L298" i="2"/>
  <c r="M298" i="2"/>
  <c r="N298" i="2" s="1"/>
  <c r="F336" i="10" l="1"/>
  <c r="U298" i="2"/>
  <c r="V298" i="2"/>
  <c r="W298" i="2"/>
  <c r="E336" i="10"/>
  <c r="P336" i="10" s="1"/>
  <c r="J334" i="8"/>
  <c r="I334" i="8"/>
  <c r="K336" i="10"/>
  <c r="O336" i="10"/>
  <c r="AB335" i="10"/>
  <c r="R298" i="2"/>
  <c r="S298" i="2"/>
  <c r="Z298" i="2" s="1"/>
  <c r="Q298" i="2"/>
  <c r="J336" i="10"/>
  <c r="E334" i="8"/>
  <c r="X333" i="8"/>
  <c r="X298" i="2" l="1"/>
  <c r="G299" i="2" s="1"/>
  <c r="Y298" i="2"/>
  <c r="C299" i="2" s="1"/>
  <c r="B299" i="2"/>
  <c r="R336" i="10"/>
  <c r="S336" i="10"/>
  <c r="Q336" i="10"/>
  <c r="M336" i="10"/>
  <c r="N336" i="10" s="1"/>
  <c r="D299" i="2"/>
  <c r="I299" i="2"/>
  <c r="N334" i="8"/>
  <c r="O334" i="8"/>
  <c r="L334" i="8"/>
  <c r="M334" i="8" s="1"/>
  <c r="P334" i="8"/>
  <c r="H299" i="2"/>
  <c r="O299" i="2" l="1"/>
  <c r="P299" i="2"/>
  <c r="T334" i="8"/>
  <c r="W334" i="8" s="1"/>
  <c r="S334" i="8"/>
  <c r="V334" i="8" s="1"/>
  <c r="R334" i="8"/>
  <c r="K299" i="2"/>
  <c r="AA298" i="2"/>
  <c r="U336" i="10"/>
  <c r="V336" i="10"/>
  <c r="Y336" i="10" s="1"/>
  <c r="W336" i="10"/>
  <c r="Z336" i="10" s="1"/>
  <c r="J299" i="2"/>
  <c r="F299" i="2"/>
  <c r="U334" i="8"/>
  <c r="X336" i="10"/>
  <c r="E299" i="2"/>
  <c r="H337" i="10" l="1"/>
  <c r="C337" i="10"/>
  <c r="G335" i="8"/>
  <c r="C335" i="8"/>
  <c r="D337" i="10"/>
  <c r="I337" i="10"/>
  <c r="H335" i="8"/>
  <c r="D335" i="8"/>
  <c r="L299" i="2"/>
  <c r="M299" i="2"/>
  <c r="N299" i="2" s="1"/>
  <c r="B335" i="8"/>
  <c r="F335" i="8"/>
  <c r="B337" i="10"/>
  <c r="G337" i="10"/>
  <c r="E335" i="8" l="1"/>
  <c r="W299" i="2"/>
  <c r="U299" i="2"/>
  <c r="V299" i="2"/>
  <c r="F337" i="10"/>
  <c r="I335" i="8"/>
  <c r="J335" i="8"/>
  <c r="X334" i="8"/>
  <c r="J337" i="10"/>
  <c r="E337" i="10"/>
  <c r="P337" i="10" s="1"/>
  <c r="S299" i="2"/>
  <c r="Q299" i="2"/>
  <c r="R299" i="2"/>
  <c r="K337" i="10"/>
  <c r="O337" i="10"/>
  <c r="AB336" i="10"/>
  <c r="Y299" i="2" l="1"/>
  <c r="X299" i="2"/>
  <c r="G300" i="2" s="1"/>
  <c r="Z299" i="2"/>
  <c r="I300" i="2" s="1"/>
  <c r="B300" i="2"/>
  <c r="C300" i="2"/>
  <c r="H300" i="2"/>
  <c r="S337" i="10"/>
  <c r="Q337" i="10"/>
  <c r="R337" i="10"/>
  <c r="M337" i="10"/>
  <c r="N337" i="10" s="1"/>
  <c r="N335" i="8"/>
  <c r="O335" i="8"/>
  <c r="L335" i="8"/>
  <c r="M335" i="8" s="1"/>
  <c r="P335" i="8"/>
  <c r="D300" i="2" l="1"/>
  <c r="K300" i="2"/>
  <c r="AA299" i="2"/>
  <c r="U335" i="8"/>
  <c r="V337" i="10"/>
  <c r="Y337" i="10" s="1"/>
  <c r="W337" i="10"/>
  <c r="Z337" i="10" s="1"/>
  <c r="U337" i="10"/>
  <c r="X337" i="10" s="1"/>
  <c r="J300" i="2"/>
  <c r="S335" i="8"/>
  <c r="V335" i="8" s="1"/>
  <c r="R335" i="8"/>
  <c r="T335" i="8"/>
  <c r="W335" i="8" s="1"/>
  <c r="F300" i="2"/>
  <c r="E300" i="2"/>
  <c r="O300" i="2" l="1"/>
  <c r="P300" i="2"/>
  <c r="B338" i="10"/>
  <c r="G338" i="10"/>
  <c r="D336" i="8"/>
  <c r="H336" i="8"/>
  <c r="I338" i="10"/>
  <c r="D338" i="10"/>
  <c r="G336" i="8"/>
  <c r="C336" i="8"/>
  <c r="H338" i="10"/>
  <c r="C338" i="10"/>
  <c r="F336" i="8"/>
  <c r="B336" i="8"/>
  <c r="L300" i="2"/>
  <c r="M300" i="2"/>
  <c r="N300" i="2" s="1"/>
  <c r="X335" i="8" l="1"/>
  <c r="J336" i="8"/>
  <c r="I336" i="8"/>
  <c r="V300" i="2"/>
  <c r="W300" i="2"/>
  <c r="U300" i="2"/>
  <c r="F338" i="10"/>
  <c r="K338" i="10"/>
  <c r="O338" i="10"/>
  <c r="AB337" i="10"/>
  <c r="J338" i="10"/>
  <c r="E336" i="8"/>
  <c r="S300" i="2"/>
  <c r="R300" i="2"/>
  <c r="Q300" i="2"/>
  <c r="E338" i="10"/>
  <c r="P338" i="10" s="1"/>
  <c r="Z300" i="2" l="1"/>
  <c r="D301" i="2" s="1"/>
  <c r="Y300" i="2"/>
  <c r="C301" i="2" s="1"/>
  <c r="R338" i="10"/>
  <c r="S338" i="10"/>
  <c r="Q338" i="10"/>
  <c r="M338" i="10"/>
  <c r="N338" i="10" s="1"/>
  <c r="X300" i="2"/>
  <c r="I301" i="2"/>
  <c r="O336" i="8"/>
  <c r="P336" i="8"/>
  <c r="N336" i="8"/>
  <c r="L336" i="8"/>
  <c r="M336" i="8" s="1"/>
  <c r="O301" i="2" l="1"/>
  <c r="P301" i="2"/>
  <c r="H301" i="2"/>
  <c r="U338" i="10"/>
  <c r="V338" i="10"/>
  <c r="W338" i="10"/>
  <c r="X338" i="10"/>
  <c r="AA300" i="2"/>
  <c r="Z338" i="10"/>
  <c r="R336" i="8"/>
  <c r="U336" i="8" s="1"/>
  <c r="S336" i="8"/>
  <c r="V336" i="8" s="1"/>
  <c r="T336" i="8"/>
  <c r="W336" i="8" s="1"/>
  <c r="G301" i="2"/>
  <c r="B301" i="2"/>
  <c r="F301" i="2" s="1"/>
  <c r="Y338" i="10"/>
  <c r="K301" i="2" l="1"/>
  <c r="F337" i="8"/>
  <c r="B337" i="8"/>
  <c r="D337" i="8"/>
  <c r="H337" i="8"/>
  <c r="L301" i="2"/>
  <c r="M301" i="2"/>
  <c r="N301" i="2" s="1"/>
  <c r="C337" i="8"/>
  <c r="G337" i="8"/>
  <c r="C339" i="10"/>
  <c r="H339" i="10"/>
  <c r="D339" i="10"/>
  <c r="I339" i="10"/>
  <c r="G339" i="10"/>
  <c r="B339" i="10"/>
  <c r="E301" i="2"/>
  <c r="J301" i="2"/>
  <c r="K339" i="10" l="1"/>
  <c r="O339" i="10"/>
  <c r="AB338" i="10"/>
  <c r="X336" i="8"/>
  <c r="E339" i="10"/>
  <c r="P339" i="10" s="1"/>
  <c r="V301" i="2"/>
  <c r="W301" i="2"/>
  <c r="U301" i="2"/>
  <c r="E337" i="8"/>
  <c r="J339" i="10"/>
  <c r="F339" i="10"/>
  <c r="S301" i="2"/>
  <c r="Z301" i="2" s="1"/>
  <c r="R301" i="2"/>
  <c r="Q301" i="2"/>
  <c r="I337" i="8"/>
  <c r="J337" i="8"/>
  <c r="Q339" i="10" l="1"/>
  <c r="R339" i="10"/>
  <c r="S339" i="10"/>
  <c r="M339" i="10"/>
  <c r="N339" i="10" s="1"/>
  <c r="X301" i="2"/>
  <c r="Y301" i="2"/>
  <c r="O337" i="8"/>
  <c r="L337" i="8"/>
  <c r="M337" i="8" s="1"/>
  <c r="N337" i="8"/>
  <c r="P337" i="8"/>
  <c r="I302" i="2"/>
  <c r="D302" i="2"/>
  <c r="O302" i="2" l="1"/>
  <c r="P302" i="2"/>
  <c r="T337" i="8"/>
  <c r="R337" i="8"/>
  <c r="S337" i="8"/>
  <c r="V337" i="8"/>
  <c r="AA301" i="2"/>
  <c r="W337" i="8"/>
  <c r="H302" i="2"/>
  <c r="C302" i="2"/>
  <c r="V339" i="10"/>
  <c r="Y339" i="10" s="1"/>
  <c r="U339" i="10"/>
  <c r="W339" i="10"/>
  <c r="Z339" i="10" s="1"/>
  <c r="U337" i="8"/>
  <c r="G302" i="2"/>
  <c r="B302" i="2"/>
  <c r="X339" i="10"/>
  <c r="K302" i="2" l="1"/>
  <c r="L302" i="2" s="1"/>
  <c r="I340" i="10"/>
  <c r="D340" i="10"/>
  <c r="H340" i="10"/>
  <c r="C340" i="10"/>
  <c r="M302" i="2"/>
  <c r="N302" i="2" s="1"/>
  <c r="G338" i="8"/>
  <c r="C338" i="8"/>
  <c r="F338" i="8"/>
  <c r="B338" i="8"/>
  <c r="J302" i="2"/>
  <c r="F302" i="2"/>
  <c r="H338" i="8"/>
  <c r="D338" i="8"/>
  <c r="B340" i="10"/>
  <c r="G340" i="10"/>
  <c r="E302" i="2"/>
  <c r="F340" i="10" l="1"/>
  <c r="E338" i="8"/>
  <c r="W302" i="2"/>
  <c r="V302" i="2"/>
  <c r="U302" i="2"/>
  <c r="K340" i="10"/>
  <c r="O340" i="10"/>
  <c r="AB339" i="10"/>
  <c r="X337" i="8"/>
  <c r="J340" i="10"/>
  <c r="E340" i="10"/>
  <c r="P340" i="10" s="1"/>
  <c r="I338" i="8"/>
  <c r="J338" i="8"/>
  <c r="S302" i="2"/>
  <c r="Q302" i="2"/>
  <c r="R302" i="2"/>
  <c r="Y302" i="2" l="1"/>
  <c r="Z302" i="2"/>
  <c r="I303" i="2" s="1"/>
  <c r="X302" i="2"/>
  <c r="G303" i="2" s="1"/>
  <c r="R340" i="10"/>
  <c r="Q340" i="10"/>
  <c r="S340" i="10"/>
  <c r="M340" i="10"/>
  <c r="N340" i="10" s="1"/>
  <c r="D303" i="2"/>
  <c r="H303" i="2"/>
  <c r="C303" i="2"/>
  <c r="N338" i="8"/>
  <c r="O338" i="8"/>
  <c r="L338" i="8"/>
  <c r="M338" i="8" s="1"/>
  <c r="P338" i="8"/>
  <c r="B303" i="2" l="1"/>
  <c r="O303" i="2"/>
  <c r="P303" i="2"/>
  <c r="W340" i="10"/>
  <c r="U340" i="10"/>
  <c r="V340" i="10"/>
  <c r="U338" i="8"/>
  <c r="E303" i="2"/>
  <c r="Z340" i="10"/>
  <c r="V338" i="8"/>
  <c r="J303" i="2"/>
  <c r="F303" i="2"/>
  <c r="X340" i="10"/>
  <c r="T338" i="8"/>
  <c r="W338" i="8" s="1"/>
  <c r="R338" i="8"/>
  <c r="S338" i="8"/>
  <c r="K303" i="2"/>
  <c r="AA302" i="2"/>
  <c r="Y340" i="10"/>
  <c r="D339" i="8" l="1"/>
  <c r="H339" i="8"/>
  <c r="F339" i="8"/>
  <c r="B339" i="8"/>
  <c r="G341" i="10"/>
  <c r="B341" i="10"/>
  <c r="I341" i="10"/>
  <c r="D341" i="10"/>
  <c r="C339" i="8"/>
  <c r="G339" i="8"/>
  <c r="L303" i="2"/>
  <c r="M303" i="2"/>
  <c r="N303" i="2" s="1"/>
  <c r="C341" i="10"/>
  <c r="H341" i="10"/>
  <c r="W303" i="2" l="1"/>
  <c r="V303" i="2"/>
  <c r="U303" i="2"/>
  <c r="E339" i="8"/>
  <c r="Q303" i="2"/>
  <c r="R303" i="2"/>
  <c r="S303" i="2"/>
  <c r="J339" i="8"/>
  <c r="I339" i="8"/>
  <c r="K341" i="10"/>
  <c r="O341" i="10"/>
  <c r="AB340" i="10"/>
  <c r="E341" i="10"/>
  <c r="P341" i="10" s="1"/>
  <c r="F341" i="10"/>
  <c r="X338" i="8"/>
  <c r="J341" i="10"/>
  <c r="Y303" i="2" l="1"/>
  <c r="C304" i="2" s="1"/>
  <c r="X303" i="2"/>
  <c r="Z303" i="2"/>
  <c r="I304" i="2" s="1"/>
  <c r="O339" i="8"/>
  <c r="L339" i="8"/>
  <c r="M339" i="8" s="1"/>
  <c r="N339" i="8"/>
  <c r="P339" i="8"/>
  <c r="G304" i="2"/>
  <c r="B304" i="2"/>
  <c r="R341" i="10"/>
  <c r="S341" i="10"/>
  <c r="Q341" i="10"/>
  <c r="M341" i="10"/>
  <c r="N341" i="10" s="1"/>
  <c r="H304" i="2" l="1"/>
  <c r="D304" i="2"/>
  <c r="K304" i="2" s="1"/>
  <c r="F304" i="2"/>
  <c r="E304" i="2"/>
  <c r="T339" i="8"/>
  <c r="W339" i="8" s="1"/>
  <c r="S339" i="8"/>
  <c r="R339" i="8"/>
  <c r="U339" i="8" s="1"/>
  <c r="U341" i="10"/>
  <c r="X341" i="10" s="1"/>
  <c r="W341" i="10"/>
  <c r="Z341" i="10" s="1"/>
  <c r="V341" i="10"/>
  <c r="Y341" i="10" s="1"/>
  <c r="J304" i="2"/>
  <c r="V339" i="8"/>
  <c r="AA303" i="2" l="1"/>
  <c r="O304" i="2"/>
  <c r="P304" i="2"/>
  <c r="I342" i="10"/>
  <c r="D342" i="10"/>
  <c r="G342" i="10"/>
  <c r="B342" i="10"/>
  <c r="C342" i="10"/>
  <c r="H342" i="10"/>
  <c r="H340" i="8"/>
  <c r="D340" i="8"/>
  <c r="F340" i="8"/>
  <c r="B340" i="8"/>
  <c r="C340" i="8"/>
  <c r="G340" i="8"/>
  <c r="L304" i="2"/>
  <c r="M304" i="2"/>
  <c r="N304" i="2" s="1"/>
  <c r="E342" i="10" l="1"/>
  <c r="P342" i="10" s="1"/>
  <c r="X339" i="8"/>
  <c r="J342" i="10"/>
  <c r="V304" i="2"/>
  <c r="U304" i="2"/>
  <c r="W304" i="2"/>
  <c r="E340" i="8"/>
  <c r="K342" i="10"/>
  <c r="O342" i="10"/>
  <c r="AB341" i="10"/>
  <c r="Q304" i="2"/>
  <c r="X304" i="2" s="1"/>
  <c r="R304" i="2"/>
  <c r="Y304" i="2" s="1"/>
  <c r="S304" i="2"/>
  <c r="J340" i="8"/>
  <c r="I340" i="8"/>
  <c r="F342" i="10"/>
  <c r="Z304" i="2" l="1"/>
  <c r="I305" i="2" s="1"/>
  <c r="S342" i="10"/>
  <c r="Q342" i="10"/>
  <c r="R342" i="10"/>
  <c r="M342" i="10"/>
  <c r="N342" i="10" s="1"/>
  <c r="H305" i="2"/>
  <c r="C305" i="2"/>
  <c r="D305" i="2"/>
  <c r="G305" i="2"/>
  <c r="B305" i="2"/>
  <c r="P340" i="8"/>
  <c r="N340" i="8"/>
  <c r="L340" i="8"/>
  <c r="M340" i="8" s="1"/>
  <c r="O340" i="8"/>
  <c r="O305" i="2" l="1"/>
  <c r="P305" i="2"/>
  <c r="U342" i="10"/>
  <c r="V342" i="10"/>
  <c r="W342" i="10"/>
  <c r="Y342" i="10"/>
  <c r="K305" i="2"/>
  <c r="AA304" i="2"/>
  <c r="V340" i="8"/>
  <c r="E305" i="2"/>
  <c r="F305" i="2"/>
  <c r="X342" i="10"/>
  <c r="T340" i="8"/>
  <c r="W340" i="8" s="1"/>
  <c r="R340" i="8"/>
  <c r="U340" i="8" s="1"/>
  <c r="S340" i="8"/>
  <c r="J305" i="2"/>
  <c r="Z342" i="10"/>
  <c r="D341" i="8" l="1"/>
  <c r="H341" i="8"/>
  <c r="B341" i="8"/>
  <c r="F341" i="8"/>
  <c r="C341" i="8"/>
  <c r="G341" i="8"/>
  <c r="L305" i="2"/>
  <c r="M305" i="2"/>
  <c r="N305" i="2" s="1"/>
  <c r="C343" i="10"/>
  <c r="H343" i="10"/>
  <c r="D343" i="10"/>
  <c r="I343" i="10"/>
  <c r="G343" i="10"/>
  <c r="B343" i="10"/>
  <c r="I341" i="8" l="1"/>
  <c r="J341" i="8"/>
  <c r="O343" i="10"/>
  <c r="K343" i="10"/>
  <c r="AB342" i="10"/>
  <c r="R305" i="2"/>
  <c r="Q305" i="2"/>
  <c r="S305" i="2"/>
  <c r="E341" i="8"/>
  <c r="U305" i="2"/>
  <c r="V305" i="2"/>
  <c r="W305" i="2"/>
  <c r="E343" i="10"/>
  <c r="P343" i="10" s="1"/>
  <c r="J343" i="10"/>
  <c r="F343" i="10"/>
  <c r="X340" i="8"/>
  <c r="Z305" i="2" l="1"/>
  <c r="Q343" i="10"/>
  <c r="S343" i="10"/>
  <c r="R343" i="10"/>
  <c r="M343" i="10"/>
  <c r="N343" i="10" s="1"/>
  <c r="N341" i="8"/>
  <c r="L341" i="8"/>
  <c r="M341" i="8" s="1"/>
  <c r="P341" i="8"/>
  <c r="O341" i="8"/>
  <c r="X305" i="2"/>
  <c r="Y305" i="2"/>
  <c r="I306" i="2"/>
  <c r="D306" i="2"/>
  <c r="P306" i="2" l="1"/>
  <c r="O306" i="2"/>
  <c r="AA305" i="2"/>
  <c r="Y343" i="10"/>
  <c r="T341" i="8"/>
  <c r="W341" i="8" s="1"/>
  <c r="S341" i="8"/>
  <c r="V341" i="8" s="1"/>
  <c r="R341" i="8"/>
  <c r="U341" i="8" s="1"/>
  <c r="V343" i="10"/>
  <c r="W343" i="10"/>
  <c r="Z343" i="10" s="1"/>
  <c r="U343" i="10"/>
  <c r="X343" i="10" s="1"/>
  <c r="C306" i="2"/>
  <c r="H306" i="2"/>
  <c r="B306" i="2"/>
  <c r="G306" i="2"/>
  <c r="I344" i="10" l="1"/>
  <c r="D344" i="10"/>
  <c r="B342" i="8"/>
  <c r="F342" i="8"/>
  <c r="H342" i="8"/>
  <c r="D342" i="8"/>
  <c r="B344" i="10"/>
  <c r="G344" i="10"/>
  <c r="G342" i="8"/>
  <c r="C342" i="8"/>
  <c r="J306" i="2"/>
  <c r="C344" i="10"/>
  <c r="H344" i="10"/>
  <c r="E306" i="2"/>
  <c r="F306" i="2"/>
  <c r="K306" i="2"/>
  <c r="L306" i="2" l="1"/>
  <c r="M306" i="2"/>
  <c r="N306" i="2" s="1"/>
  <c r="J344" i="10"/>
  <c r="E344" i="10"/>
  <c r="P344" i="10" s="1"/>
  <c r="E342" i="8"/>
  <c r="I342" i="8"/>
  <c r="J342" i="8"/>
  <c r="X341" i="8"/>
  <c r="O344" i="10"/>
  <c r="K344" i="10"/>
  <c r="AB343" i="10"/>
  <c r="F344" i="10"/>
  <c r="N342" i="8" l="1"/>
  <c r="P342" i="8"/>
  <c r="O342" i="8"/>
  <c r="L342" i="8"/>
  <c r="M342" i="8" s="1"/>
  <c r="Q344" i="10"/>
  <c r="R344" i="10"/>
  <c r="S344" i="10"/>
  <c r="M344" i="10"/>
  <c r="N344" i="10" s="1"/>
  <c r="W306" i="2"/>
  <c r="U306" i="2"/>
  <c r="V306" i="2"/>
  <c r="S306" i="2"/>
  <c r="Q306" i="2"/>
  <c r="R306" i="2"/>
  <c r="Y306" i="2" l="1"/>
  <c r="X306" i="2"/>
  <c r="Z306" i="2"/>
  <c r="I307" i="2" s="1"/>
  <c r="R342" i="8"/>
  <c r="S342" i="8"/>
  <c r="V342" i="8" s="1"/>
  <c r="T342" i="8"/>
  <c r="Z344" i="10"/>
  <c r="U344" i="10"/>
  <c r="W344" i="10"/>
  <c r="V344" i="10"/>
  <c r="Y344" i="10" s="1"/>
  <c r="H307" i="2"/>
  <c r="C307" i="2"/>
  <c r="W342" i="8"/>
  <c r="B307" i="2"/>
  <c r="G307" i="2"/>
  <c r="X344" i="10"/>
  <c r="U342" i="8"/>
  <c r="D307" i="2" l="1"/>
  <c r="O307" i="2"/>
  <c r="P307" i="2"/>
  <c r="C343" i="8"/>
  <c r="G343" i="8"/>
  <c r="H345" i="10"/>
  <c r="C345" i="10"/>
  <c r="I345" i="10"/>
  <c r="D345" i="10"/>
  <c r="E307" i="2"/>
  <c r="J307" i="2"/>
  <c r="B343" i="8"/>
  <c r="F343" i="8"/>
  <c r="F307" i="2"/>
  <c r="H343" i="8"/>
  <c r="D343" i="8"/>
  <c r="B345" i="10"/>
  <c r="G345" i="10"/>
  <c r="K307" i="2"/>
  <c r="AA306" i="2"/>
  <c r="F345" i="10" l="1"/>
  <c r="J345" i="10"/>
  <c r="E343" i="8"/>
  <c r="E345" i="10"/>
  <c r="P345" i="10" s="1"/>
  <c r="K345" i="10"/>
  <c r="O345" i="10"/>
  <c r="AB344" i="10"/>
  <c r="I343" i="8"/>
  <c r="J343" i="8"/>
  <c r="L307" i="2"/>
  <c r="M307" i="2"/>
  <c r="N307" i="2" s="1"/>
  <c r="X342" i="8"/>
  <c r="P343" i="8" l="1"/>
  <c r="N343" i="8"/>
  <c r="L343" i="8"/>
  <c r="M343" i="8" s="1"/>
  <c r="O343" i="8"/>
  <c r="R345" i="10"/>
  <c r="S345" i="10"/>
  <c r="Q345" i="10"/>
  <c r="M345" i="10"/>
  <c r="N345" i="10" s="1"/>
  <c r="V307" i="2"/>
  <c r="W307" i="2"/>
  <c r="U307" i="2"/>
  <c r="Q307" i="2"/>
  <c r="R307" i="2"/>
  <c r="S307" i="2"/>
  <c r="Y307" i="2" l="1"/>
  <c r="H308" i="2" s="1"/>
  <c r="X307" i="2"/>
  <c r="G308" i="2" s="1"/>
  <c r="Z307" i="2"/>
  <c r="D308" i="2" s="1"/>
  <c r="R343" i="8"/>
  <c r="U343" i="8" s="1"/>
  <c r="S343" i="8"/>
  <c r="V343" i="8" s="1"/>
  <c r="T343" i="8"/>
  <c r="U345" i="10"/>
  <c r="X345" i="10" s="1"/>
  <c r="V345" i="10"/>
  <c r="Y345" i="10" s="1"/>
  <c r="W345" i="10"/>
  <c r="Z345" i="10" s="1"/>
  <c r="B308" i="2"/>
  <c r="C308" i="2"/>
  <c r="W343" i="8"/>
  <c r="O308" i="2" l="1"/>
  <c r="P308" i="2"/>
  <c r="I308" i="2"/>
  <c r="J308" i="2" s="1"/>
  <c r="D346" i="10"/>
  <c r="I346" i="10"/>
  <c r="G344" i="8"/>
  <c r="C344" i="8"/>
  <c r="B346" i="10"/>
  <c r="G346" i="10"/>
  <c r="C346" i="10"/>
  <c r="H346" i="10"/>
  <c r="B344" i="8"/>
  <c r="F344" i="8"/>
  <c r="F308" i="2"/>
  <c r="H344" i="8"/>
  <c r="D344" i="8"/>
  <c r="AA307" i="2"/>
  <c r="E308" i="2"/>
  <c r="K308" i="2" l="1"/>
  <c r="L308" i="2"/>
  <c r="M308" i="2"/>
  <c r="N308" i="2" s="1"/>
  <c r="F346" i="10"/>
  <c r="X343" i="8"/>
  <c r="I344" i="8"/>
  <c r="J344" i="8"/>
  <c r="J346" i="10"/>
  <c r="E344" i="8"/>
  <c r="E346" i="10"/>
  <c r="P346" i="10" s="1"/>
  <c r="K346" i="10"/>
  <c r="O346" i="10"/>
  <c r="AB345" i="10"/>
  <c r="P344" i="8" l="1"/>
  <c r="N344" i="8"/>
  <c r="O344" i="8"/>
  <c r="L344" i="8"/>
  <c r="M344" i="8" s="1"/>
  <c r="V308" i="2"/>
  <c r="U308" i="2"/>
  <c r="W308" i="2"/>
  <c r="Q346" i="10"/>
  <c r="R346" i="10"/>
  <c r="S346" i="10"/>
  <c r="M346" i="10"/>
  <c r="N346" i="10" s="1"/>
  <c r="Q308" i="2"/>
  <c r="R308" i="2"/>
  <c r="Y308" i="2" s="1"/>
  <c r="S308" i="2"/>
  <c r="X308" i="2" l="1"/>
  <c r="Z308" i="2"/>
  <c r="D309" i="2" s="1"/>
  <c r="R344" i="8"/>
  <c r="T344" i="8"/>
  <c r="S344" i="8"/>
  <c r="U346" i="10"/>
  <c r="X346" i="10" s="1"/>
  <c r="W346" i="10"/>
  <c r="V346" i="10"/>
  <c r="V344" i="8"/>
  <c r="G309" i="2"/>
  <c r="B309" i="2"/>
  <c r="Z346" i="10"/>
  <c r="U344" i="8"/>
  <c r="H309" i="2"/>
  <c r="C309" i="2"/>
  <c r="Y346" i="10"/>
  <c r="W344" i="8"/>
  <c r="O309" i="2" l="1"/>
  <c r="P309" i="2"/>
  <c r="I309" i="2"/>
  <c r="K309" i="2" s="1"/>
  <c r="B347" i="10"/>
  <c r="G347" i="10"/>
  <c r="AA308" i="2"/>
  <c r="G345" i="8"/>
  <c r="C345" i="8"/>
  <c r="F309" i="2"/>
  <c r="I347" i="10"/>
  <c r="D347" i="10"/>
  <c r="D345" i="8"/>
  <c r="H345" i="8"/>
  <c r="H347" i="10"/>
  <c r="C347" i="10"/>
  <c r="F345" i="8"/>
  <c r="B345" i="8"/>
  <c r="E309" i="2"/>
  <c r="J309" i="2" l="1"/>
  <c r="K347" i="10"/>
  <c r="O347" i="10"/>
  <c r="AB346" i="10"/>
  <c r="E345" i="8"/>
  <c r="L309" i="2"/>
  <c r="M309" i="2"/>
  <c r="N309" i="2" s="1"/>
  <c r="J345" i="8"/>
  <c r="I345" i="8"/>
  <c r="J347" i="10"/>
  <c r="F347" i="10"/>
  <c r="X344" i="8"/>
  <c r="E347" i="10"/>
  <c r="P347" i="10" s="1"/>
  <c r="V309" i="2" l="1"/>
  <c r="U309" i="2"/>
  <c r="W309" i="2"/>
  <c r="O345" i="8"/>
  <c r="L345" i="8"/>
  <c r="M345" i="8" s="1"/>
  <c r="P345" i="8"/>
  <c r="N345" i="8"/>
  <c r="Q309" i="2"/>
  <c r="R309" i="2"/>
  <c r="Y309" i="2" s="1"/>
  <c r="S309" i="2"/>
  <c r="S347" i="10"/>
  <c r="R347" i="10"/>
  <c r="Q347" i="10"/>
  <c r="M347" i="10"/>
  <c r="N347" i="10" s="1"/>
  <c r="Z309" i="2" l="1"/>
  <c r="D310" i="2" s="1"/>
  <c r="X309" i="2"/>
  <c r="G310" i="2" s="1"/>
  <c r="B310" i="2"/>
  <c r="V347" i="10"/>
  <c r="Y347" i="10" s="1"/>
  <c r="W347" i="10"/>
  <c r="Z347" i="10" s="1"/>
  <c r="U347" i="10"/>
  <c r="I310" i="2"/>
  <c r="X347" i="10"/>
  <c r="C310" i="2"/>
  <c r="H310" i="2"/>
  <c r="T345" i="8"/>
  <c r="W345" i="8" s="1"/>
  <c r="R345" i="8"/>
  <c r="U345" i="8" s="1"/>
  <c r="S345" i="8"/>
  <c r="V345" i="8" s="1"/>
  <c r="P310" i="2" l="1"/>
  <c r="O310" i="2"/>
  <c r="I348" i="10"/>
  <c r="D348" i="10"/>
  <c r="C348" i="10"/>
  <c r="H348" i="10"/>
  <c r="B346" i="8"/>
  <c r="F346" i="8"/>
  <c r="D346" i="8"/>
  <c r="H346" i="8"/>
  <c r="G346" i="8"/>
  <c r="C346" i="8"/>
  <c r="J310" i="2"/>
  <c r="F310" i="2"/>
  <c r="K310" i="2"/>
  <c r="AA309" i="2"/>
  <c r="E310" i="2"/>
  <c r="B348" i="10"/>
  <c r="G348" i="10"/>
  <c r="E348" i="10" l="1"/>
  <c r="P348" i="10" s="1"/>
  <c r="F348" i="10"/>
  <c r="L310" i="2"/>
  <c r="M310" i="2"/>
  <c r="N310" i="2" s="1"/>
  <c r="X345" i="8"/>
  <c r="I346" i="8"/>
  <c r="J346" i="8"/>
  <c r="O348" i="10"/>
  <c r="K348" i="10"/>
  <c r="AB347" i="10"/>
  <c r="J348" i="10"/>
  <c r="E346" i="8"/>
  <c r="S310" i="2" l="1"/>
  <c r="R310" i="2"/>
  <c r="Q310" i="2"/>
  <c r="U310" i="2"/>
  <c r="W310" i="2"/>
  <c r="V310" i="2"/>
  <c r="Q348" i="10"/>
  <c r="S348" i="10"/>
  <c r="R348" i="10"/>
  <c r="M348" i="10"/>
  <c r="N348" i="10" s="1"/>
  <c r="N346" i="8"/>
  <c r="O346" i="8"/>
  <c r="L346" i="8"/>
  <c r="M346" i="8" s="1"/>
  <c r="P346" i="8"/>
  <c r="X348" i="10" l="1"/>
  <c r="X310" i="2"/>
  <c r="W348" i="10"/>
  <c r="Z348" i="10" s="1"/>
  <c r="V348" i="10"/>
  <c r="Y348" i="10" s="1"/>
  <c r="U348" i="10"/>
  <c r="Y310" i="2"/>
  <c r="S346" i="8"/>
  <c r="V346" i="8" s="1"/>
  <c r="T346" i="8"/>
  <c r="W346" i="8" s="1"/>
  <c r="R346" i="8"/>
  <c r="U346" i="8" s="1"/>
  <c r="Z310" i="2"/>
  <c r="C349" i="10" l="1"/>
  <c r="H349" i="10"/>
  <c r="D349" i="10"/>
  <c r="I349" i="10"/>
  <c r="H347" i="8"/>
  <c r="D347" i="8"/>
  <c r="C347" i="8"/>
  <c r="G347" i="8"/>
  <c r="F347" i="8"/>
  <c r="B347" i="8"/>
  <c r="C311" i="2"/>
  <c r="H311" i="2"/>
  <c r="B349" i="10"/>
  <c r="G349" i="10"/>
  <c r="D311" i="2"/>
  <c r="I311" i="2"/>
  <c r="G311" i="2"/>
  <c r="B311" i="2"/>
  <c r="O311" i="2" l="1"/>
  <c r="P311" i="2"/>
  <c r="F311" i="2"/>
  <c r="X346" i="8"/>
  <c r="O349" i="10"/>
  <c r="K349" i="10"/>
  <c r="AB348" i="10"/>
  <c r="K311" i="2"/>
  <c r="AA310" i="2"/>
  <c r="E347" i="8"/>
  <c r="E311" i="2"/>
  <c r="J349" i="10"/>
  <c r="J311" i="2"/>
  <c r="E349" i="10"/>
  <c r="P349" i="10" s="1"/>
  <c r="I347" i="8"/>
  <c r="J347" i="8"/>
  <c r="F349" i="10"/>
  <c r="L311" i="2" l="1"/>
  <c r="M311" i="2"/>
  <c r="N311" i="2" s="1"/>
  <c r="O347" i="8"/>
  <c r="P347" i="8"/>
  <c r="N347" i="8"/>
  <c r="L347" i="8"/>
  <c r="M347" i="8" s="1"/>
  <c r="S349" i="10"/>
  <c r="Q349" i="10"/>
  <c r="R349" i="10"/>
  <c r="M349" i="10"/>
  <c r="N349" i="10" s="1"/>
  <c r="V347" i="8" l="1"/>
  <c r="R347" i="8"/>
  <c r="S347" i="8"/>
  <c r="T347" i="8"/>
  <c r="W347" i="8" s="1"/>
  <c r="W311" i="2"/>
  <c r="V311" i="2"/>
  <c r="U311" i="2"/>
  <c r="U349" i="10"/>
  <c r="X349" i="10" s="1"/>
  <c r="V349" i="10"/>
  <c r="Y349" i="10" s="1"/>
  <c r="W349" i="10"/>
  <c r="Z349" i="10" s="1"/>
  <c r="U347" i="8"/>
  <c r="R311" i="2"/>
  <c r="Y311" i="2" s="1"/>
  <c r="S311" i="2"/>
  <c r="Q311" i="2"/>
  <c r="Z311" i="2" l="1"/>
  <c r="D312" i="2" s="1"/>
  <c r="X311" i="2"/>
  <c r="B312" i="2" s="1"/>
  <c r="B350" i="10"/>
  <c r="G350" i="10"/>
  <c r="D350" i="10"/>
  <c r="I350" i="10"/>
  <c r="D348" i="8"/>
  <c r="H348" i="8"/>
  <c r="H350" i="10"/>
  <c r="C350" i="10"/>
  <c r="G348" i="8"/>
  <c r="C348" i="8"/>
  <c r="F348" i="8"/>
  <c r="B348" i="8"/>
  <c r="H312" i="2"/>
  <c r="C312" i="2"/>
  <c r="G312" i="2"/>
  <c r="I312" i="2"/>
  <c r="O312" i="2" l="1"/>
  <c r="P312" i="2"/>
  <c r="J312" i="2"/>
  <c r="F350" i="10"/>
  <c r="E312" i="2"/>
  <c r="J348" i="8"/>
  <c r="I348" i="8"/>
  <c r="K350" i="10"/>
  <c r="O350" i="10"/>
  <c r="AB349" i="10"/>
  <c r="E348" i="8"/>
  <c r="K312" i="2"/>
  <c r="AA311" i="2"/>
  <c r="F312" i="2"/>
  <c r="X347" i="8"/>
  <c r="J350" i="10"/>
  <c r="E350" i="10"/>
  <c r="P350" i="10" s="1"/>
  <c r="L312" i="2" l="1"/>
  <c r="M312" i="2"/>
  <c r="N312" i="2" s="1"/>
  <c r="L348" i="8"/>
  <c r="M348" i="8" s="1"/>
  <c r="P348" i="8"/>
  <c r="N348" i="8"/>
  <c r="O348" i="8"/>
  <c r="Q350" i="10"/>
  <c r="S350" i="10"/>
  <c r="R350" i="10"/>
  <c r="M350" i="10"/>
  <c r="N350" i="10" s="1"/>
  <c r="T348" i="8" l="1"/>
  <c r="W348" i="8" s="1"/>
  <c r="S348" i="8"/>
  <c r="V348" i="8" s="1"/>
  <c r="R348" i="8"/>
  <c r="V312" i="2"/>
  <c r="U312" i="2"/>
  <c r="W312" i="2"/>
  <c r="U350" i="10"/>
  <c r="X350" i="10" s="1"/>
  <c r="V350" i="10"/>
  <c r="Y350" i="10" s="1"/>
  <c r="W350" i="10"/>
  <c r="Z350" i="10" s="1"/>
  <c r="U348" i="8"/>
  <c r="R312" i="2"/>
  <c r="S312" i="2"/>
  <c r="Q312" i="2"/>
  <c r="Z312" i="2" l="1"/>
  <c r="I313" i="2" s="1"/>
  <c r="X312" i="2"/>
  <c r="Y312" i="2"/>
  <c r="H313" i="2" s="1"/>
  <c r="H351" i="10"/>
  <c r="C351" i="10"/>
  <c r="B351" i="10"/>
  <c r="G351" i="10"/>
  <c r="G349" i="8"/>
  <c r="C349" i="8"/>
  <c r="I351" i="10"/>
  <c r="D351" i="10"/>
  <c r="H349" i="8"/>
  <c r="D349" i="8"/>
  <c r="B349" i="8"/>
  <c r="F349" i="8"/>
  <c r="G313" i="2"/>
  <c r="B313" i="2"/>
  <c r="D313" i="2"/>
  <c r="C313" i="2" l="1"/>
  <c r="O313" i="2"/>
  <c r="P313" i="2"/>
  <c r="E313" i="2"/>
  <c r="J351" i="10"/>
  <c r="E349" i="8"/>
  <c r="E351" i="10"/>
  <c r="P351" i="10" s="1"/>
  <c r="I349" i="8"/>
  <c r="J349" i="8"/>
  <c r="X348" i="8"/>
  <c r="F351" i="10"/>
  <c r="K351" i="10"/>
  <c r="O351" i="10"/>
  <c r="AB350" i="10"/>
  <c r="J313" i="2"/>
  <c r="F313" i="2"/>
  <c r="K313" i="2"/>
  <c r="AA312" i="2"/>
  <c r="P349" i="8" l="1"/>
  <c r="O349" i="8"/>
  <c r="L349" i="8"/>
  <c r="M349" i="8" s="1"/>
  <c r="N349" i="8"/>
  <c r="L313" i="2"/>
  <c r="M313" i="2"/>
  <c r="N313" i="2" s="1"/>
  <c r="Q351" i="10"/>
  <c r="R351" i="10"/>
  <c r="S351" i="10"/>
  <c r="M351" i="10"/>
  <c r="N351" i="10" s="1"/>
  <c r="S349" i="8" l="1"/>
  <c r="R349" i="8"/>
  <c r="U349" i="8" s="1"/>
  <c r="T349" i="8"/>
  <c r="V351" i="10"/>
  <c r="Y351" i="10" s="1"/>
  <c r="U351" i="10"/>
  <c r="X351" i="10" s="1"/>
  <c r="W351" i="10"/>
  <c r="Z351" i="10" s="1"/>
  <c r="V313" i="2"/>
  <c r="U313" i="2"/>
  <c r="W313" i="2"/>
  <c r="V349" i="8"/>
  <c r="Q313" i="2"/>
  <c r="X313" i="2" s="1"/>
  <c r="R313" i="2"/>
  <c r="S313" i="2"/>
  <c r="W349" i="8"/>
  <c r="Y313" i="2" l="1"/>
  <c r="H314" i="2" s="1"/>
  <c r="I352" i="10"/>
  <c r="D352" i="10"/>
  <c r="B350" i="8"/>
  <c r="F350" i="8"/>
  <c r="H352" i="10"/>
  <c r="C352" i="10"/>
  <c r="B352" i="10"/>
  <c r="G352" i="10"/>
  <c r="G350" i="8"/>
  <c r="C350" i="8"/>
  <c r="C314" i="2"/>
  <c r="B314" i="2"/>
  <c r="G314" i="2"/>
  <c r="D350" i="8"/>
  <c r="H350" i="8"/>
  <c r="Z313" i="2"/>
  <c r="E352" i="10" l="1"/>
  <c r="P352" i="10" s="1"/>
  <c r="E350" i="8"/>
  <c r="I350" i="8"/>
  <c r="J350" i="8"/>
  <c r="X349" i="8"/>
  <c r="F352" i="10"/>
  <c r="O352" i="10"/>
  <c r="K352" i="10"/>
  <c r="AB351" i="10"/>
  <c r="F314" i="2"/>
  <c r="J352" i="10"/>
  <c r="I314" i="2"/>
  <c r="J314" i="2" s="1"/>
  <c r="D314" i="2"/>
  <c r="E314" i="2"/>
  <c r="P314" i="2" l="1"/>
  <c r="O314" i="2"/>
  <c r="N350" i="8"/>
  <c r="O350" i="8"/>
  <c r="L350" i="8"/>
  <c r="M350" i="8" s="1"/>
  <c r="P350" i="8"/>
  <c r="K314" i="2"/>
  <c r="AA313" i="2"/>
  <c r="S352" i="10"/>
  <c r="Q352" i="10"/>
  <c r="R352" i="10"/>
  <c r="M352" i="10"/>
  <c r="N352" i="10" s="1"/>
  <c r="S350" i="8" l="1"/>
  <c r="T350" i="8"/>
  <c r="W350" i="8" s="1"/>
  <c r="R350" i="8"/>
  <c r="U350" i="8" s="1"/>
  <c r="Z352" i="10"/>
  <c r="V350" i="8"/>
  <c r="W352" i="10"/>
  <c r="V352" i="10"/>
  <c r="Y352" i="10" s="1"/>
  <c r="U352" i="10"/>
  <c r="X352" i="10" s="1"/>
  <c r="L314" i="2"/>
  <c r="M314" i="2"/>
  <c r="N314" i="2" s="1"/>
  <c r="G353" i="10" l="1"/>
  <c r="B353" i="10"/>
  <c r="F351" i="8"/>
  <c r="B351" i="8"/>
  <c r="H353" i="10"/>
  <c r="C353" i="10"/>
  <c r="D351" i="8"/>
  <c r="H351" i="8"/>
  <c r="I353" i="10"/>
  <c r="D353" i="10"/>
  <c r="Q314" i="2"/>
  <c r="S314" i="2"/>
  <c r="R314" i="2"/>
  <c r="C351" i="8"/>
  <c r="G351" i="8"/>
  <c r="W314" i="2"/>
  <c r="V314" i="2"/>
  <c r="U314" i="2"/>
  <c r="Z314" i="2" l="1"/>
  <c r="E351" i="8"/>
  <c r="X314" i="2"/>
  <c r="J351" i="8"/>
  <c r="I351" i="8"/>
  <c r="X350" i="8"/>
  <c r="K353" i="10"/>
  <c r="O353" i="10"/>
  <c r="AB352" i="10"/>
  <c r="F353" i="10"/>
  <c r="E353" i="10"/>
  <c r="P353" i="10" s="1"/>
  <c r="Y314" i="2"/>
  <c r="J353" i="10"/>
  <c r="C315" i="2" l="1"/>
  <c r="H315" i="2"/>
  <c r="Q353" i="10"/>
  <c r="R353" i="10"/>
  <c r="S353" i="10"/>
  <c r="M353" i="10"/>
  <c r="N353" i="10" s="1"/>
  <c r="B315" i="2"/>
  <c r="G315" i="2"/>
  <c r="N351" i="8"/>
  <c r="L351" i="8"/>
  <c r="M351" i="8" s="1"/>
  <c r="O351" i="8"/>
  <c r="P351" i="8"/>
  <c r="D315" i="2"/>
  <c r="I315" i="2"/>
  <c r="O315" i="2" l="1"/>
  <c r="P315" i="2"/>
  <c r="K315" i="2"/>
  <c r="AA314" i="2"/>
  <c r="F315" i="2"/>
  <c r="J315" i="2"/>
  <c r="E315" i="2"/>
  <c r="Z353" i="10"/>
  <c r="R351" i="8"/>
  <c r="U351" i="8" s="1"/>
  <c r="S351" i="8"/>
  <c r="V351" i="8" s="1"/>
  <c r="T351" i="8"/>
  <c r="W351" i="8" s="1"/>
  <c r="U353" i="10"/>
  <c r="X353" i="10" s="1"/>
  <c r="W353" i="10"/>
  <c r="V353" i="10"/>
  <c r="Y353" i="10" s="1"/>
  <c r="B354" i="10" l="1"/>
  <c r="G354" i="10"/>
  <c r="B352" i="8"/>
  <c r="F352" i="8"/>
  <c r="H352" i="8"/>
  <c r="D352" i="8"/>
  <c r="H354" i="10"/>
  <c r="C354" i="10"/>
  <c r="G352" i="8"/>
  <c r="C352" i="8"/>
  <c r="D354" i="10"/>
  <c r="I354" i="10"/>
  <c r="L315" i="2"/>
  <c r="M315" i="2"/>
  <c r="N315" i="2" s="1"/>
  <c r="F354" i="10" l="1"/>
  <c r="J352" i="8"/>
  <c r="I352" i="8"/>
  <c r="E352" i="8"/>
  <c r="K354" i="10"/>
  <c r="O354" i="10"/>
  <c r="AB353" i="10"/>
  <c r="X351" i="8"/>
  <c r="J354" i="10"/>
  <c r="U315" i="2"/>
  <c r="W315" i="2"/>
  <c r="V315" i="2"/>
  <c r="R315" i="2"/>
  <c r="Q315" i="2"/>
  <c r="S315" i="2"/>
  <c r="Z315" i="2" s="1"/>
  <c r="E354" i="10"/>
  <c r="P354" i="10" s="1"/>
  <c r="Y315" i="2" l="1"/>
  <c r="X315" i="2"/>
  <c r="G316" i="2" s="1"/>
  <c r="O352" i="8"/>
  <c r="N352" i="8"/>
  <c r="L352" i="8"/>
  <c r="M352" i="8" s="1"/>
  <c r="P352" i="8"/>
  <c r="D316" i="2"/>
  <c r="I316" i="2"/>
  <c r="Q354" i="10"/>
  <c r="R354" i="10"/>
  <c r="S354" i="10"/>
  <c r="M354" i="10"/>
  <c r="N354" i="10" s="1"/>
  <c r="H316" i="2"/>
  <c r="C316" i="2"/>
  <c r="B316" i="2"/>
  <c r="P316" i="2" l="1"/>
  <c r="O316" i="2"/>
  <c r="X354" i="10"/>
  <c r="T352" i="8"/>
  <c r="W352" i="8" s="1"/>
  <c r="S352" i="8"/>
  <c r="R352" i="8"/>
  <c r="J316" i="2"/>
  <c r="U354" i="10"/>
  <c r="V354" i="10"/>
  <c r="Y354" i="10" s="1"/>
  <c r="W354" i="10"/>
  <c r="Z354" i="10" s="1"/>
  <c r="U352" i="8"/>
  <c r="F316" i="2"/>
  <c r="E316" i="2"/>
  <c r="K316" i="2"/>
  <c r="AA315" i="2"/>
  <c r="V352" i="8"/>
  <c r="C355" i="10" l="1"/>
  <c r="H355" i="10"/>
  <c r="I355" i="10"/>
  <c r="D355" i="10"/>
  <c r="D353" i="8"/>
  <c r="H353" i="8"/>
  <c r="L316" i="2"/>
  <c r="M316" i="2"/>
  <c r="N316" i="2" s="1"/>
  <c r="F353" i="8"/>
  <c r="B353" i="8"/>
  <c r="B355" i="10"/>
  <c r="G355" i="10"/>
  <c r="G353" i="8"/>
  <c r="C353" i="8"/>
  <c r="U316" i="2" l="1"/>
  <c r="W316" i="2"/>
  <c r="V316" i="2"/>
  <c r="Q316" i="2"/>
  <c r="S316" i="2"/>
  <c r="R316" i="2"/>
  <c r="J355" i="10"/>
  <c r="E355" i="10"/>
  <c r="P355" i="10" s="1"/>
  <c r="E353" i="8"/>
  <c r="O355" i="10"/>
  <c r="K355" i="10"/>
  <c r="AB354" i="10"/>
  <c r="X352" i="8"/>
  <c r="I353" i="8"/>
  <c r="J353" i="8"/>
  <c r="F355" i="10"/>
  <c r="Y316" i="2" l="1"/>
  <c r="X316" i="2"/>
  <c r="G317" i="2" s="1"/>
  <c r="B317" i="2"/>
  <c r="C317" i="2"/>
  <c r="H317" i="2"/>
  <c r="O353" i="8"/>
  <c r="N353" i="8"/>
  <c r="P353" i="8"/>
  <c r="L353" i="8"/>
  <c r="M353" i="8" s="1"/>
  <c r="S355" i="10"/>
  <c r="Q355" i="10"/>
  <c r="R355" i="10"/>
  <c r="M355" i="10"/>
  <c r="N355" i="10" s="1"/>
  <c r="Z316" i="2"/>
  <c r="V355" i="10" l="1"/>
  <c r="U355" i="10"/>
  <c r="W355" i="10"/>
  <c r="Y355" i="10"/>
  <c r="F317" i="2"/>
  <c r="T353" i="8"/>
  <c r="W353" i="8" s="1"/>
  <c r="R353" i="8"/>
  <c r="S353" i="8"/>
  <c r="V353" i="8" s="1"/>
  <c r="X355" i="10"/>
  <c r="U353" i="8"/>
  <c r="E317" i="2"/>
  <c r="I317" i="2"/>
  <c r="J317" i="2" s="1"/>
  <c r="D317" i="2"/>
  <c r="Z355" i="10"/>
  <c r="O317" i="2" l="1"/>
  <c r="P317" i="2"/>
  <c r="D354" i="8"/>
  <c r="H354" i="8"/>
  <c r="G354" i="8"/>
  <c r="C354" i="8"/>
  <c r="B354" i="8"/>
  <c r="F354" i="8"/>
  <c r="C356" i="10"/>
  <c r="H356" i="10"/>
  <c r="G356" i="10"/>
  <c r="B356" i="10"/>
  <c r="D356" i="10"/>
  <c r="I356" i="10"/>
  <c r="K317" i="2"/>
  <c r="AA316" i="2"/>
  <c r="K356" i="10" l="1"/>
  <c r="O356" i="10"/>
  <c r="AB355" i="10"/>
  <c r="F356" i="10"/>
  <c r="E356" i="10"/>
  <c r="P356" i="10" s="1"/>
  <c r="I354" i="8"/>
  <c r="J354" i="8"/>
  <c r="X353" i="8"/>
  <c r="L317" i="2"/>
  <c r="M317" i="2"/>
  <c r="N317" i="2" s="1"/>
  <c r="J356" i="10"/>
  <c r="E354" i="8"/>
  <c r="U317" i="2" l="1"/>
  <c r="W317" i="2"/>
  <c r="V317" i="2"/>
  <c r="Q317" i="2"/>
  <c r="X317" i="2" s="1"/>
  <c r="R317" i="2"/>
  <c r="S317" i="2"/>
  <c r="O354" i="8"/>
  <c r="P354" i="8"/>
  <c r="L354" i="8"/>
  <c r="M354" i="8" s="1"/>
  <c r="N354" i="8"/>
  <c r="R356" i="10"/>
  <c r="Q356" i="10"/>
  <c r="S356" i="10"/>
  <c r="M356" i="10"/>
  <c r="N356" i="10" s="1"/>
  <c r="Z317" i="2" l="1"/>
  <c r="Y317" i="2"/>
  <c r="C318" i="2" s="1"/>
  <c r="B318" i="2"/>
  <c r="G318" i="2"/>
  <c r="W356" i="10"/>
  <c r="Z356" i="10" s="1"/>
  <c r="V356" i="10"/>
  <c r="Y356" i="10" s="1"/>
  <c r="U356" i="10"/>
  <c r="X356" i="10" s="1"/>
  <c r="D318" i="2"/>
  <c r="I318" i="2"/>
  <c r="S354" i="8"/>
  <c r="V354" i="8" s="1"/>
  <c r="T354" i="8"/>
  <c r="W354" i="8" s="1"/>
  <c r="R354" i="8"/>
  <c r="U354" i="8" s="1"/>
  <c r="H318" i="2"/>
  <c r="O318" i="2" l="1"/>
  <c r="P318" i="2"/>
  <c r="G355" i="8"/>
  <c r="C355" i="8"/>
  <c r="I357" i="10"/>
  <c r="D357" i="10"/>
  <c r="B355" i="8"/>
  <c r="F355" i="8"/>
  <c r="H357" i="10"/>
  <c r="C357" i="10"/>
  <c r="D355" i="8"/>
  <c r="H355" i="8"/>
  <c r="B357" i="10"/>
  <c r="G357" i="10"/>
  <c r="K318" i="2"/>
  <c r="AA317" i="2"/>
  <c r="E318" i="2"/>
  <c r="J318" i="2"/>
  <c r="F318" i="2"/>
  <c r="J357" i="10" l="1"/>
  <c r="F357" i="10"/>
  <c r="E357" i="10"/>
  <c r="P357" i="10" s="1"/>
  <c r="O357" i="10"/>
  <c r="K357" i="10"/>
  <c r="AB356" i="10"/>
  <c r="J355" i="8"/>
  <c r="I355" i="8"/>
  <c r="X354" i="8"/>
  <c r="L318" i="2"/>
  <c r="M318" i="2"/>
  <c r="N318" i="2" s="1"/>
  <c r="E355" i="8"/>
  <c r="L355" i="8" l="1"/>
  <c r="M355" i="8" s="1"/>
  <c r="N355" i="8"/>
  <c r="O355" i="8"/>
  <c r="P355" i="8"/>
  <c r="V318" i="2"/>
  <c r="U318" i="2"/>
  <c r="W318" i="2"/>
  <c r="S357" i="10"/>
  <c r="R357" i="10"/>
  <c r="Q357" i="10"/>
  <c r="M357" i="10"/>
  <c r="N357" i="10" s="1"/>
  <c r="Q318" i="2"/>
  <c r="R318" i="2"/>
  <c r="Y318" i="2" s="1"/>
  <c r="S318" i="2"/>
  <c r="Z318" i="2" l="1"/>
  <c r="X318" i="2"/>
  <c r="G319" i="2" s="1"/>
  <c r="B319" i="2"/>
  <c r="U357" i="10"/>
  <c r="X357" i="10" s="1"/>
  <c r="V357" i="10"/>
  <c r="Y357" i="10" s="1"/>
  <c r="W357" i="10"/>
  <c r="Z357" i="10"/>
  <c r="I319" i="2"/>
  <c r="D319" i="2"/>
  <c r="C319" i="2"/>
  <c r="H319" i="2"/>
  <c r="T355" i="8"/>
  <c r="W355" i="8" s="1"/>
  <c r="R355" i="8"/>
  <c r="U355" i="8" s="1"/>
  <c r="S355" i="8"/>
  <c r="V355" i="8" s="1"/>
  <c r="O319" i="2" l="1"/>
  <c r="P319" i="2"/>
  <c r="C358" i="10"/>
  <c r="H358" i="10"/>
  <c r="G358" i="10"/>
  <c r="B358" i="10"/>
  <c r="F356" i="8"/>
  <c r="B356" i="8"/>
  <c r="H356" i="8"/>
  <c r="D356" i="8"/>
  <c r="G356" i="8"/>
  <c r="C356" i="8"/>
  <c r="I358" i="10"/>
  <c r="D358" i="10"/>
  <c r="K319" i="2"/>
  <c r="AA318" i="2"/>
  <c r="J319" i="2"/>
  <c r="F319" i="2"/>
  <c r="E319" i="2"/>
  <c r="E358" i="10" l="1"/>
  <c r="P358" i="10" s="1"/>
  <c r="J358" i="10"/>
  <c r="L319" i="2"/>
  <c r="M319" i="2"/>
  <c r="N319" i="2" s="1"/>
  <c r="X355" i="8"/>
  <c r="E356" i="8"/>
  <c r="K358" i="10"/>
  <c r="O358" i="10"/>
  <c r="AB357" i="10"/>
  <c r="J356" i="8"/>
  <c r="I356" i="8"/>
  <c r="F358" i="10"/>
  <c r="R319" i="2" l="1"/>
  <c r="Q319" i="2"/>
  <c r="S319" i="2"/>
  <c r="P356" i="8"/>
  <c r="O356" i="8"/>
  <c r="N356" i="8"/>
  <c r="L356" i="8"/>
  <c r="M356" i="8" s="1"/>
  <c r="Q358" i="10"/>
  <c r="R358" i="10"/>
  <c r="S358" i="10"/>
  <c r="M358" i="10"/>
  <c r="N358" i="10" s="1"/>
  <c r="U319" i="2"/>
  <c r="V319" i="2"/>
  <c r="W319" i="2"/>
  <c r="W358" i="10" l="1"/>
  <c r="Z358" i="10" s="1"/>
  <c r="V358" i="10"/>
  <c r="Y358" i="10" s="1"/>
  <c r="U358" i="10"/>
  <c r="S356" i="8"/>
  <c r="R356" i="8"/>
  <c r="U356" i="8" s="1"/>
  <c r="T356" i="8"/>
  <c r="W356" i="8" s="1"/>
  <c r="Z319" i="2"/>
  <c r="X319" i="2"/>
  <c r="X358" i="10"/>
  <c r="V356" i="8"/>
  <c r="Y319" i="2"/>
  <c r="C359" i="10" l="1"/>
  <c r="H359" i="10"/>
  <c r="D357" i="8"/>
  <c r="H357" i="8"/>
  <c r="B357" i="8"/>
  <c r="F357" i="8"/>
  <c r="D359" i="10"/>
  <c r="I359" i="10"/>
  <c r="B359" i="10"/>
  <c r="G359" i="10"/>
  <c r="D320" i="2"/>
  <c r="I320" i="2"/>
  <c r="H320" i="2"/>
  <c r="C320" i="2"/>
  <c r="B320" i="2"/>
  <c r="G320" i="2"/>
  <c r="G357" i="8"/>
  <c r="C357" i="8"/>
  <c r="O320" i="2" l="1"/>
  <c r="P320" i="2"/>
  <c r="J320" i="2"/>
  <c r="E320" i="2"/>
  <c r="O359" i="10"/>
  <c r="K359" i="10"/>
  <c r="AB358" i="10"/>
  <c r="X356" i="8"/>
  <c r="F320" i="2"/>
  <c r="J359" i="10"/>
  <c r="J357" i="8"/>
  <c r="I357" i="8"/>
  <c r="K320" i="2"/>
  <c r="AA319" i="2"/>
  <c r="E359" i="10"/>
  <c r="P359" i="10" s="1"/>
  <c r="E357" i="8"/>
  <c r="F359" i="10"/>
  <c r="P357" i="8" l="1"/>
  <c r="O357" i="8"/>
  <c r="N357" i="8"/>
  <c r="L357" i="8"/>
  <c r="M357" i="8" s="1"/>
  <c r="R359" i="10"/>
  <c r="S359" i="10"/>
  <c r="Q359" i="10"/>
  <c r="M359" i="10"/>
  <c r="N359" i="10" s="1"/>
  <c r="L320" i="2"/>
  <c r="M320" i="2"/>
  <c r="N320" i="2" s="1"/>
  <c r="S357" i="8" l="1"/>
  <c r="R357" i="8"/>
  <c r="U357" i="8" s="1"/>
  <c r="T357" i="8"/>
  <c r="W320" i="2"/>
  <c r="V320" i="2"/>
  <c r="U320" i="2"/>
  <c r="V357" i="8"/>
  <c r="V359" i="10"/>
  <c r="Y359" i="10" s="1"/>
  <c r="U359" i="10"/>
  <c r="X359" i="10" s="1"/>
  <c r="W359" i="10"/>
  <c r="Z359" i="10" s="1"/>
  <c r="Q320" i="2"/>
  <c r="S320" i="2"/>
  <c r="R320" i="2"/>
  <c r="W357" i="8"/>
  <c r="Y320" i="2" l="1"/>
  <c r="Z320" i="2"/>
  <c r="I321" i="2" s="1"/>
  <c r="H360" i="10"/>
  <c r="C360" i="10"/>
  <c r="F358" i="8"/>
  <c r="B358" i="8"/>
  <c r="D360" i="10"/>
  <c r="I360" i="10"/>
  <c r="B360" i="10"/>
  <c r="G360" i="10"/>
  <c r="C321" i="2"/>
  <c r="H321" i="2"/>
  <c r="X320" i="2"/>
  <c r="D358" i="8"/>
  <c r="H358" i="8"/>
  <c r="G358" i="8"/>
  <c r="C358" i="8"/>
  <c r="D321" i="2" l="1"/>
  <c r="O321" i="2"/>
  <c r="P321" i="2"/>
  <c r="J360" i="10"/>
  <c r="E358" i="8"/>
  <c r="E360" i="10"/>
  <c r="P360" i="10" s="1"/>
  <c r="I358" i="8"/>
  <c r="J358" i="8"/>
  <c r="F360" i="10"/>
  <c r="AA320" i="2"/>
  <c r="X357" i="8"/>
  <c r="G321" i="2"/>
  <c r="B321" i="2"/>
  <c r="F321" i="2" s="1"/>
  <c r="O360" i="10"/>
  <c r="K360" i="10"/>
  <c r="AB359" i="10"/>
  <c r="K321" i="2" l="1"/>
  <c r="L321" i="2"/>
  <c r="M321" i="2"/>
  <c r="N321" i="2" s="1"/>
  <c r="Q360" i="10"/>
  <c r="R360" i="10"/>
  <c r="S360" i="10"/>
  <c r="M360" i="10"/>
  <c r="N360" i="10" s="1"/>
  <c r="E321" i="2"/>
  <c r="O358" i="8"/>
  <c r="L358" i="8"/>
  <c r="M358" i="8" s="1"/>
  <c r="P358" i="8"/>
  <c r="N358" i="8"/>
  <c r="J321" i="2"/>
  <c r="W360" i="10" l="1"/>
  <c r="Z360" i="10" s="1"/>
  <c r="V360" i="10"/>
  <c r="Y360" i="10" s="1"/>
  <c r="U360" i="10"/>
  <c r="X360" i="10" s="1"/>
  <c r="V321" i="2"/>
  <c r="U321" i="2"/>
  <c r="W321" i="2"/>
  <c r="R358" i="8"/>
  <c r="U358" i="8" s="1"/>
  <c r="T358" i="8"/>
  <c r="W358" i="8" s="1"/>
  <c r="S358" i="8"/>
  <c r="V358" i="8" s="1"/>
  <c r="S321" i="2"/>
  <c r="Q321" i="2"/>
  <c r="R321" i="2"/>
  <c r="Y321" i="2" s="1"/>
  <c r="Z321" i="2" l="1"/>
  <c r="X321" i="2"/>
  <c r="D359" i="8"/>
  <c r="H359" i="8"/>
  <c r="B361" i="10"/>
  <c r="G361" i="10"/>
  <c r="C361" i="10"/>
  <c r="H361" i="10"/>
  <c r="B359" i="8"/>
  <c r="F359" i="8"/>
  <c r="G359" i="8"/>
  <c r="C359" i="8"/>
  <c r="D361" i="10"/>
  <c r="I361" i="10"/>
  <c r="I322" i="2"/>
  <c r="D322" i="2"/>
  <c r="H322" i="2"/>
  <c r="C322" i="2"/>
  <c r="G322" i="2"/>
  <c r="B322" i="2"/>
  <c r="P322" i="2" l="1"/>
  <c r="O322" i="2"/>
  <c r="F322" i="2"/>
  <c r="J361" i="10"/>
  <c r="O361" i="10"/>
  <c r="K361" i="10"/>
  <c r="AB360" i="10"/>
  <c r="E359" i="8"/>
  <c r="E361" i="10"/>
  <c r="P361" i="10" s="1"/>
  <c r="J359" i="8"/>
  <c r="I359" i="8"/>
  <c r="K322" i="2"/>
  <c r="AA321" i="2"/>
  <c r="X358" i="8"/>
  <c r="E322" i="2"/>
  <c r="J322" i="2"/>
  <c r="F361" i="10"/>
  <c r="L322" i="2" l="1"/>
  <c r="M322" i="2"/>
  <c r="N322" i="2" s="1"/>
  <c r="Q361" i="10"/>
  <c r="S361" i="10"/>
  <c r="R361" i="10"/>
  <c r="M361" i="10"/>
  <c r="N361" i="10" s="1"/>
  <c r="O359" i="8"/>
  <c r="N359" i="8"/>
  <c r="L359" i="8"/>
  <c r="M359" i="8" s="1"/>
  <c r="P359" i="8"/>
  <c r="X361" i="10" l="1"/>
  <c r="U361" i="10"/>
  <c r="W361" i="10"/>
  <c r="Z361" i="10" s="1"/>
  <c r="V361" i="10"/>
  <c r="Y361" i="10" s="1"/>
  <c r="U322" i="2"/>
  <c r="V322" i="2"/>
  <c r="W322" i="2"/>
  <c r="R359" i="8"/>
  <c r="U359" i="8" s="1"/>
  <c r="S359" i="8"/>
  <c r="V359" i="8" s="1"/>
  <c r="T359" i="8"/>
  <c r="W359" i="8" s="1"/>
  <c r="R322" i="2"/>
  <c r="Y322" i="2" s="1"/>
  <c r="S322" i="2"/>
  <c r="Q322" i="2"/>
  <c r="X322" i="2" l="1"/>
  <c r="F360" i="8"/>
  <c r="B360" i="8"/>
  <c r="D360" i="8"/>
  <c r="H360" i="8"/>
  <c r="H362" i="10"/>
  <c r="C362" i="10"/>
  <c r="D362" i="10"/>
  <c r="I362" i="10"/>
  <c r="G360" i="8"/>
  <c r="C360" i="8"/>
  <c r="C323" i="2"/>
  <c r="H323" i="2"/>
  <c r="B323" i="2"/>
  <c r="G323" i="2"/>
  <c r="B362" i="10"/>
  <c r="G362" i="10"/>
  <c r="Z322" i="2"/>
  <c r="E362" i="10" l="1"/>
  <c r="P362" i="10" s="1"/>
  <c r="F323" i="2"/>
  <c r="O362" i="10"/>
  <c r="K362" i="10"/>
  <c r="AB361" i="10"/>
  <c r="J362" i="10"/>
  <c r="X359" i="8"/>
  <c r="F362" i="10"/>
  <c r="E360" i="8"/>
  <c r="I323" i="2"/>
  <c r="J323" i="2" s="1"/>
  <c r="D323" i="2"/>
  <c r="E323" i="2"/>
  <c r="J360" i="8"/>
  <c r="I360" i="8"/>
  <c r="O323" i="2" l="1"/>
  <c r="P323" i="2"/>
  <c r="N360" i="8"/>
  <c r="P360" i="8"/>
  <c r="L360" i="8"/>
  <c r="M360" i="8" s="1"/>
  <c r="O360" i="8"/>
  <c r="S362" i="10"/>
  <c r="Q362" i="10"/>
  <c r="R362" i="10"/>
  <c r="M362" i="10"/>
  <c r="N362" i="10" s="1"/>
  <c r="K323" i="2"/>
  <c r="AA322" i="2"/>
  <c r="U362" i="10" l="1"/>
  <c r="V362" i="10"/>
  <c r="W362" i="10"/>
  <c r="Y362" i="10"/>
  <c r="T360" i="8"/>
  <c r="R360" i="8"/>
  <c r="S360" i="8"/>
  <c r="L323" i="2"/>
  <c r="M323" i="2"/>
  <c r="N323" i="2" s="1"/>
  <c r="X362" i="10"/>
  <c r="W360" i="8"/>
  <c r="V360" i="8"/>
  <c r="Z362" i="10"/>
  <c r="U360" i="8"/>
  <c r="S323" i="2" l="1"/>
  <c r="Q323" i="2"/>
  <c r="R323" i="2"/>
  <c r="H363" i="10"/>
  <c r="C363" i="10"/>
  <c r="H361" i="8"/>
  <c r="D361" i="8"/>
  <c r="D363" i="10"/>
  <c r="I363" i="10"/>
  <c r="C361" i="8"/>
  <c r="G361" i="8"/>
  <c r="F361" i="8"/>
  <c r="B361" i="8"/>
  <c r="G363" i="10"/>
  <c r="B363" i="10"/>
  <c r="V323" i="2"/>
  <c r="W323" i="2"/>
  <c r="U323" i="2"/>
  <c r="I361" i="8" l="1"/>
  <c r="J361" i="8"/>
  <c r="Y323" i="2"/>
  <c r="J363" i="10"/>
  <c r="X360" i="8"/>
  <c r="X323" i="2"/>
  <c r="K363" i="10"/>
  <c r="O363" i="10"/>
  <c r="AB362" i="10"/>
  <c r="E363" i="10"/>
  <c r="P363" i="10" s="1"/>
  <c r="E361" i="8"/>
  <c r="F363" i="10"/>
  <c r="Z323" i="2"/>
  <c r="I324" i="2" l="1"/>
  <c r="D324" i="2"/>
  <c r="Q363" i="10"/>
  <c r="R363" i="10"/>
  <c r="S363" i="10"/>
  <c r="M363" i="10"/>
  <c r="N363" i="10" s="1"/>
  <c r="H324" i="2"/>
  <c r="C324" i="2"/>
  <c r="B324" i="2"/>
  <c r="G324" i="2"/>
  <c r="O361" i="8"/>
  <c r="L361" i="8"/>
  <c r="M361" i="8" s="1"/>
  <c r="N361" i="8"/>
  <c r="P361" i="8"/>
  <c r="P324" i="2" l="1"/>
  <c r="O324" i="2"/>
  <c r="F324" i="2"/>
  <c r="J324" i="2"/>
  <c r="V363" i="10"/>
  <c r="Y363" i="10" s="1"/>
  <c r="U363" i="10"/>
  <c r="X363" i="10" s="1"/>
  <c r="W363" i="10"/>
  <c r="Z363" i="10" s="1"/>
  <c r="K324" i="2"/>
  <c r="AA323" i="2"/>
  <c r="R361" i="8"/>
  <c r="U361" i="8" s="1"/>
  <c r="T361" i="8"/>
  <c r="W361" i="8" s="1"/>
  <c r="S361" i="8"/>
  <c r="V361" i="8" s="1"/>
  <c r="E324" i="2"/>
  <c r="C364" i="10" l="1"/>
  <c r="H364" i="10"/>
  <c r="H362" i="8"/>
  <c r="D362" i="8"/>
  <c r="G364" i="10"/>
  <c r="B364" i="10"/>
  <c r="G362" i="8"/>
  <c r="C362" i="8"/>
  <c r="B362" i="8"/>
  <c r="F362" i="8"/>
  <c r="D364" i="10"/>
  <c r="I364" i="10"/>
  <c r="L324" i="2"/>
  <c r="M324" i="2"/>
  <c r="N324" i="2" s="1"/>
  <c r="X361" i="8" l="1"/>
  <c r="K364" i="10"/>
  <c r="O364" i="10"/>
  <c r="AB363" i="10"/>
  <c r="V324" i="2"/>
  <c r="W324" i="2"/>
  <c r="U324" i="2"/>
  <c r="I362" i="8"/>
  <c r="J362" i="8"/>
  <c r="E364" i="10"/>
  <c r="P364" i="10" s="1"/>
  <c r="Q324" i="2"/>
  <c r="R324" i="2"/>
  <c r="S324" i="2"/>
  <c r="E362" i="8"/>
  <c r="J364" i="10"/>
  <c r="F364" i="10"/>
  <c r="X324" i="2" l="1"/>
  <c r="Z324" i="2"/>
  <c r="I325" i="2" s="1"/>
  <c r="D325" i="2"/>
  <c r="Y324" i="2"/>
  <c r="G325" i="2"/>
  <c r="B325" i="2"/>
  <c r="N362" i="8"/>
  <c r="L362" i="8"/>
  <c r="M362" i="8" s="1"/>
  <c r="O362" i="8"/>
  <c r="P362" i="8"/>
  <c r="Q364" i="10"/>
  <c r="R364" i="10"/>
  <c r="S364" i="10"/>
  <c r="M364" i="10"/>
  <c r="N364" i="10" s="1"/>
  <c r="O325" i="2" l="1"/>
  <c r="P325" i="2"/>
  <c r="R362" i="8"/>
  <c r="T362" i="8"/>
  <c r="W362" i="8" s="1"/>
  <c r="S362" i="8"/>
  <c r="V362" i="8" s="1"/>
  <c r="H325" i="2"/>
  <c r="K325" i="2" s="1"/>
  <c r="C325" i="2"/>
  <c r="E325" i="2" s="1"/>
  <c r="Z364" i="10"/>
  <c r="U362" i="8"/>
  <c r="AA324" i="2"/>
  <c r="W364" i="10"/>
  <c r="V364" i="10"/>
  <c r="Y364" i="10" s="1"/>
  <c r="U364" i="10"/>
  <c r="X364" i="10" s="1"/>
  <c r="J325" i="2" l="1"/>
  <c r="H363" i="8"/>
  <c r="D363" i="8"/>
  <c r="C363" i="8"/>
  <c r="G363" i="8"/>
  <c r="B365" i="10"/>
  <c r="G365" i="10"/>
  <c r="C365" i="10"/>
  <c r="H365" i="10"/>
  <c r="F325" i="2"/>
  <c r="I365" i="10"/>
  <c r="D365" i="10"/>
  <c r="B363" i="8"/>
  <c r="F363" i="8"/>
  <c r="L325" i="2"/>
  <c r="M325" i="2"/>
  <c r="N325" i="2" s="1"/>
  <c r="K365" i="10" l="1"/>
  <c r="O365" i="10"/>
  <c r="AB364" i="10"/>
  <c r="I363" i="8"/>
  <c r="J363" i="8"/>
  <c r="F365" i="10"/>
  <c r="X362" i="8"/>
  <c r="E363" i="8"/>
  <c r="J365" i="10"/>
  <c r="S325" i="2"/>
  <c r="Q325" i="2"/>
  <c r="R325" i="2"/>
  <c r="Y325" i="2" s="1"/>
  <c r="V325" i="2"/>
  <c r="U325" i="2"/>
  <c r="W325" i="2"/>
  <c r="E365" i="10"/>
  <c r="P365" i="10" s="1"/>
  <c r="X325" i="2" l="1"/>
  <c r="B326" i="2"/>
  <c r="G326" i="2"/>
  <c r="C326" i="2"/>
  <c r="H326" i="2"/>
  <c r="Z325" i="2"/>
  <c r="P363" i="8"/>
  <c r="N363" i="8"/>
  <c r="L363" i="8"/>
  <c r="M363" i="8" s="1"/>
  <c r="O363" i="8"/>
  <c r="R365" i="10"/>
  <c r="S365" i="10"/>
  <c r="Q365" i="10"/>
  <c r="M365" i="10"/>
  <c r="N365" i="10" s="1"/>
  <c r="U363" i="8" l="1"/>
  <c r="F326" i="2"/>
  <c r="R363" i="8"/>
  <c r="S363" i="8"/>
  <c r="V363" i="8" s="1"/>
  <c r="T363" i="8"/>
  <c r="W363" i="8"/>
  <c r="U365" i="10"/>
  <c r="X365" i="10" s="1"/>
  <c r="W365" i="10"/>
  <c r="Z365" i="10" s="1"/>
  <c r="V365" i="10"/>
  <c r="Y365" i="10" s="1"/>
  <c r="I326" i="2"/>
  <c r="D326" i="2"/>
  <c r="E326" i="2"/>
  <c r="P326" i="2" l="1"/>
  <c r="O326" i="2"/>
  <c r="D366" i="10"/>
  <c r="I366" i="10"/>
  <c r="B366" i="10"/>
  <c r="G366" i="10"/>
  <c r="C364" i="8"/>
  <c r="G364" i="8"/>
  <c r="H366" i="10"/>
  <c r="C366" i="10"/>
  <c r="F364" i="8"/>
  <c r="B364" i="8"/>
  <c r="D364" i="8"/>
  <c r="H364" i="8"/>
  <c r="K326" i="2"/>
  <c r="AA325" i="2"/>
  <c r="J326" i="2"/>
  <c r="E366" i="10" l="1"/>
  <c r="P366" i="10" s="1"/>
  <c r="F366" i="10"/>
  <c r="E364" i="8"/>
  <c r="L326" i="2"/>
  <c r="M326" i="2"/>
  <c r="N326" i="2" s="1"/>
  <c r="J366" i="10"/>
  <c r="J364" i="8"/>
  <c r="I364" i="8"/>
  <c r="X363" i="8"/>
  <c r="O366" i="10"/>
  <c r="K366" i="10"/>
  <c r="AB365" i="10"/>
  <c r="R366" i="10" l="1"/>
  <c r="Q366" i="10"/>
  <c r="S366" i="10"/>
  <c r="M366" i="10"/>
  <c r="N366" i="10" s="1"/>
  <c r="R326" i="2"/>
  <c r="Q326" i="2"/>
  <c r="S326" i="2"/>
  <c r="L364" i="8"/>
  <c r="M364" i="8" s="1"/>
  <c r="N364" i="8"/>
  <c r="O364" i="8"/>
  <c r="P364" i="8"/>
  <c r="W326" i="2"/>
  <c r="U326" i="2"/>
  <c r="V326" i="2"/>
  <c r="R364" i="8" l="1"/>
  <c r="T364" i="8"/>
  <c r="S364" i="8"/>
  <c r="U366" i="10"/>
  <c r="W366" i="10"/>
  <c r="V366" i="10"/>
  <c r="Y366" i="10" s="1"/>
  <c r="W364" i="8"/>
  <c r="Z326" i="2"/>
  <c r="Z366" i="10"/>
  <c r="V364" i="8"/>
  <c r="X326" i="2"/>
  <c r="X366" i="10"/>
  <c r="U364" i="8"/>
  <c r="Y326" i="2"/>
  <c r="H367" i="10" l="1"/>
  <c r="C367" i="10"/>
  <c r="I327" i="2"/>
  <c r="D327" i="2"/>
  <c r="G327" i="2"/>
  <c r="B327" i="2"/>
  <c r="H365" i="8"/>
  <c r="D365" i="8"/>
  <c r="G367" i="10"/>
  <c r="B367" i="10"/>
  <c r="G365" i="8"/>
  <c r="C365" i="8"/>
  <c r="H327" i="2"/>
  <c r="C327" i="2"/>
  <c r="F365" i="8"/>
  <c r="B365" i="8"/>
  <c r="I367" i="10"/>
  <c r="D367" i="10"/>
  <c r="O327" i="2" l="1"/>
  <c r="P327" i="2"/>
  <c r="X364" i="8"/>
  <c r="K327" i="2"/>
  <c r="AA326" i="2"/>
  <c r="J365" i="8"/>
  <c r="I365" i="8"/>
  <c r="F327" i="2"/>
  <c r="E367" i="10"/>
  <c r="P367" i="10" s="1"/>
  <c r="E327" i="2"/>
  <c r="F367" i="10"/>
  <c r="E365" i="8"/>
  <c r="O367" i="10"/>
  <c r="K367" i="10"/>
  <c r="AB366" i="10"/>
  <c r="J367" i="10"/>
  <c r="J327" i="2"/>
  <c r="L327" i="2" l="1"/>
  <c r="M327" i="2"/>
  <c r="N327" i="2" s="1"/>
  <c r="R367" i="10"/>
  <c r="S367" i="10"/>
  <c r="Q367" i="10"/>
  <c r="M367" i="10"/>
  <c r="N367" i="10" s="1"/>
  <c r="N365" i="8"/>
  <c r="L365" i="8"/>
  <c r="M365" i="8" s="1"/>
  <c r="P365" i="8"/>
  <c r="O365" i="8"/>
  <c r="T365" i="8" l="1"/>
  <c r="R365" i="8"/>
  <c r="U365" i="8" s="1"/>
  <c r="S365" i="8"/>
  <c r="V365" i="8" s="1"/>
  <c r="W367" i="10"/>
  <c r="Z367" i="10" s="1"/>
  <c r="U367" i="10"/>
  <c r="X367" i="10" s="1"/>
  <c r="V367" i="10"/>
  <c r="Y367" i="10" s="1"/>
  <c r="U327" i="2"/>
  <c r="W327" i="2"/>
  <c r="V327" i="2"/>
  <c r="W365" i="8"/>
  <c r="S327" i="2"/>
  <c r="Q327" i="2"/>
  <c r="R327" i="2"/>
  <c r="X327" i="2" l="1"/>
  <c r="Z327" i="2"/>
  <c r="D368" i="10"/>
  <c r="I368" i="10"/>
  <c r="B366" i="8"/>
  <c r="F366" i="8"/>
  <c r="G366" i="8"/>
  <c r="C366" i="8"/>
  <c r="H368" i="10"/>
  <c r="C368" i="10"/>
  <c r="G368" i="10"/>
  <c r="B368" i="10"/>
  <c r="I328" i="2"/>
  <c r="D328" i="2"/>
  <c r="H366" i="8"/>
  <c r="D366" i="8"/>
  <c r="Y327" i="2"/>
  <c r="B328" i="2"/>
  <c r="G328" i="2"/>
  <c r="O328" i="2" l="1"/>
  <c r="P328" i="2"/>
  <c r="AA327" i="2"/>
  <c r="I366" i="8"/>
  <c r="J366" i="8"/>
  <c r="C328" i="2"/>
  <c r="E328" i="2" s="1"/>
  <c r="H328" i="2"/>
  <c r="K328" i="2" s="1"/>
  <c r="E366" i="8"/>
  <c r="E368" i="10"/>
  <c r="P368" i="10" s="1"/>
  <c r="X365" i="8"/>
  <c r="F368" i="10"/>
  <c r="J368" i="10"/>
  <c r="O368" i="10"/>
  <c r="K368" i="10"/>
  <c r="AB367" i="10"/>
  <c r="J328" i="2" l="1"/>
  <c r="N366" i="8"/>
  <c r="O366" i="8"/>
  <c r="P366" i="8"/>
  <c r="L366" i="8"/>
  <c r="M366" i="8" s="1"/>
  <c r="L328" i="2"/>
  <c r="M328" i="2"/>
  <c r="N328" i="2" s="1"/>
  <c r="S368" i="10"/>
  <c r="Q368" i="10"/>
  <c r="R368" i="10"/>
  <c r="M368" i="10"/>
  <c r="N368" i="10" s="1"/>
  <c r="F328" i="2"/>
  <c r="S366" i="8" l="1"/>
  <c r="R366" i="8"/>
  <c r="U366" i="8" s="1"/>
  <c r="T366" i="8"/>
  <c r="W368" i="10"/>
  <c r="Z368" i="10" s="1"/>
  <c r="V368" i="10"/>
  <c r="U368" i="10"/>
  <c r="X368" i="10" s="1"/>
  <c r="V328" i="2"/>
  <c r="W328" i="2"/>
  <c r="U328" i="2"/>
  <c r="W366" i="8"/>
  <c r="Y368" i="10"/>
  <c r="R328" i="2"/>
  <c r="S328" i="2"/>
  <c r="Q328" i="2"/>
  <c r="V366" i="8"/>
  <c r="Y328" i="2" l="1"/>
  <c r="Z328" i="2"/>
  <c r="I329" i="2" s="1"/>
  <c r="X328" i="2"/>
  <c r="B329" i="2" s="1"/>
  <c r="G369" i="10"/>
  <c r="B369" i="10"/>
  <c r="D369" i="10"/>
  <c r="I369" i="10"/>
  <c r="B367" i="8"/>
  <c r="F367" i="8"/>
  <c r="D367" i="8"/>
  <c r="H367" i="8"/>
  <c r="C367" i="8"/>
  <c r="G367" i="8"/>
  <c r="H369" i="10"/>
  <c r="C369" i="10"/>
  <c r="H329" i="2"/>
  <c r="C329" i="2"/>
  <c r="D329" i="2" l="1"/>
  <c r="P329" i="2" s="1"/>
  <c r="G329" i="2"/>
  <c r="J329" i="2" s="1"/>
  <c r="E329" i="2"/>
  <c r="K369" i="10"/>
  <c r="O369" i="10"/>
  <c r="AB368" i="10"/>
  <c r="F329" i="2"/>
  <c r="F369" i="10"/>
  <c r="I367" i="8"/>
  <c r="J367" i="8"/>
  <c r="E369" i="10"/>
  <c r="P369" i="10" s="1"/>
  <c r="X366" i="8"/>
  <c r="E367" i="8"/>
  <c r="J369" i="10"/>
  <c r="K329" i="2" l="1"/>
  <c r="L329" i="2" s="1"/>
  <c r="O329" i="2"/>
  <c r="AA328" i="2"/>
  <c r="P367" i="8"/>
  <c r="L367" i="8"/>
  <c r="M367" i="8" s="1"/>
  <c r="O367" i="8"/>
  <c r="N367" i="8"/>
  <c r="Q369" i="10"/>
  <c r="R369" i="10"/>
  <c r="S369" i="10"/>
  <c r="M369" i="10"/>
  <c r="N369" i="10" s="1"/>
  <c r="M329" i="2"/>
  <c r="N329" i="2" s="1"/>
  <c r="V369" i="10" l="1"/>
  <c r="W369" i="10"/>
  <c r="U369" i="10"/>
  <c r="Y369" i="10"/>
  <c r="Z369" i="10"/>
  <c r="W329" i="2"/>
  <c r="V329" i="2"/>
  <c r="U329" i="2"/>
  <c r="S367" i="8"/>
  <c r="V367" i="8" s="1"/>
  <c r="T367" i="8"/>
  <c r="W367" i="8" s="1"/>
  <c r="R367" i="8"/>
  <c r="U367" i="8" s="1"/>
  <c r="S329" i="2"/>
  <c r="R329" i="2"/>
  <c r="Q329" i="2"/>
  <c r="X369" i="10"/>
  <c r="Y329" i="2" l="1"/>
  <c r="X329" i="2"/>
  <c r="D368" i="8"/>
  <c r="H368" i="8"/>
  <c r="B368" i="8"/>
  <c r="F368" i="8"/>
  <c r="G368" i="8"/>
  <c r="C368" i="8"/>
  <c r="C330" i="2"/>
  <c r="H330" i="2"/>
  <c r="G330" i="2"/>
  <c r="B330" i="2"/>
  <c r="Z329" i="2"/>
  <c r="I370" i="10"/>
  <c r="D370" i="10"/>
  <c r="G370" i="10"/>
  <c r="B370" i="10"/>
  <c r="C370" i="10"/>
  <c r="H370" i="10"/>
  <c r="J368" i="8" l="1"/>
  <c r="I368" i="8"/>
  <c r="F330" i="2"/>
  <c r="E368" i="8"/>
  <c r="F370" i="10"/>
  <c r="E370" i="10"/>
  <c r="P370" i="10" s="1"/>
  <c r="I330" i="2"/>
  <c r="J330" i="2" s="1"/>
  <c r="D330" i="2"/>
  <c r="J370" i="10"/>
  <c r="E330" i="2"/>
  <c r="X367" i="8"/>
  <c r="O370" i="10"/>
  <c r="K370" i="10"/>
  <c r="AB369" i="10"/>
  <c r="P330" i="2" l="1"/>
  <c r="O330" i="2"/>
  <c r="K330" i="2"/>
  <c r="AA329" i="2"/>
  <c r="P368" i="8"/>
  <c r="O368" i="8"/>
  <c r="L368" i="8"/>
  <c r="M368" i="8" s="1"/>
  <c r="N368" i="8"/>
  <c r="R370" i="10"/>
  <c r="Q370" i="10"/>
  <c r="S370" i="10"/>
  <c r="M370" i="10"/>
  <c r="N370" i="10" s="1"/>
  <c r="V368" i="8" l="1"/>
  <c r="R368" i="8"/>
  <c r="T368" i="8"/>
  <c r="S368" i="8"/>
  <c r="W368" i="8"/>
  <c r="L330" i="2"/>
  <c r="M330" i="2"/>
  <c r="N330" i="2" s="1"/>
  <c r="V370" i="10"/>
  <c r="Y370" i="10" s="1"/>
  <c r="U370" i="10"/>
  <c r="X370" i="10" s="1"/>
  <c r="W370" i="10"/>
  <c r="Z370" i="10" s="1"/>
  <c r="U368" i="8"/>
  <c r="C371" i="10" l="1"/>
  <c r="H371" i="10"/>
  <c r="I371" i="10"/>
  <c r="D371" i="10"/>
  <c r="B371" i="10"/>
  <c r="G371" i="10"/>
  <c r="D369" i="8"/>
  <c r="H369" i="8"/>
  <c r="C369" i="8"/>
  <c r="G369" i="8"/>
  <c r="F369" i="8"/>
  <c r="B369" i="8"/>
  <c r="U330" i="2"/>
  <c r="V330" i="2"/>
  <c r="W330" i="2"/>
  <c r="R330" i="2"/>
  <c r="Q330" i="2"/>
  <c r="S330" i="2"/>
  <c r="X330" i="2" l="1"/>
  <c r="Z330" i="2"/>
  <c r="I331" i="2" s="1"/>
  <c r="Y330" i="2"/>
  <c r="E369" i="8"/>
  <c r="K371" i="10"/>
  <c r="O371" i="10"/>
  <c r="AB370" i="10"/>
  <c r="I369" i="8"/>
  <c r="J369" i="8"/>
  <c r="J371" i="10"/>
  <c r="G331" i="2"/>
  <c r="B331" i="2"/>
  <c r="X368" i="8"/>
  <c r="E371" i="10"/>
  <c r="P371" i="10" s="1"/>
  <c r="F371" i="10"/>
  <c r="D331" i="2" l="1"/>
  <c r="AA330" i="2" s="1"/>
  <c r="O331" i="2"/>
  <c r="P331" i="2"/>
  <c r="P369" i="8"/>
  <c r="N369" i="8"/>
  <c r="O369" i="8"/>
  <c r="L369" i="8"/>
  <c r="M369" i="8" s="1"/>
  <c r="S371" i="10"/>
  <c r="Q371" i="10"/>
  <c r="R371" i="10"/>
  <c r="M371" i="10"/>
  <c r="N371" i="10" s="1"/>
  <c r="C331" i="2"/>
  <c r="H331" i="2"/>
  <c r="K331" i="2" s="1"/>
  <c r="L331" i="2" l="1"/>
  <c r="M331" i="2"/>
  <c r="N331" i="2" s="1"/>
  <c r="F331" i="2"/>
  <c r="E331" i="2"/>
  <c r="U369" i="8"/>
  <c r="V371" i="10"/>
  <c r="Y371" i="10" s="1"/>
  <c r="U371" i="10"/>
  <c r="X371" i="10" s="1"/>
  <c r="W371" i="10"/>
  <c r="Z371" i="10" s="1"/>
  <c r="J331" i="2"/>
  <c r="R369" i="8"/>
  <c r="S369" i="8"/>
  <c r="V369" i="8" s="1"/>
  <c r="T369" i="8"/>
  <c r="W369" i="8" s="1"/>
  <c r="H370" i="8" l="1"/>
  <c r="D370" i="8"/>
  <c r="B372" i="10"/>
  <c r="G372" i="10"/>
  <c r="I372" i="10"/>
  <c r="D372" i="10"/>
  <c r="G370" i="8"/>
  <c r="C370" i="8"/>
  <c r="C372" i="10"/>
  <c r="H372" i="10"/>
  <c r="F370" i="8"/>
  <c r="B370" i="8"/>
  <c r="U331" i="2"/>
  <c r="V331" i="2"/>
  <c r="W331" i="2"/>
  <c r="R331" i="2"/>
  <c r="S331" i="2"/>
  <c r="Q331" i="2"/>
  <c r="X331" i="2" l="1"/>
  <c r="Z331" i="2"/>
  <c r="D332" i="2" s="1"/>
  <c r="Y331" i="2"/>
  <c r="C332" i="2" s="1"/>
  <c r="E370" i="8"/>
  <c r="X369" i="8"/>
  <c r="J372" i="10"/>
  <c r="J370" i="8"/>
  <c r="I370" i="8"/>
  <c r="E372" i="10"/>
  <c r="P372" i="10" s="1"/>
  <c r="B332" i="2"/>
  <c r="G332" i="2"/>
  <c r="O372" i="10"/>
  <c r="K372" i="10"/>
  <c r="AB371" i="10"/>
  <c r="H332" i="2"/>
  <c r="I332" i="2"/>
  <c r="F372" i="10"/>
  <c r="O332" i="2" l="1"/>
  <c r="P332" i="2"/>
  <c r="P370" i="8"/>
  <c r="O370" i="8"/>
  <c r="L370" i="8"/>
  <c r="M370" i="8" s="1"/>
  <c r="N370" i="8"/>
  <c r="F332" i="2"/>
  <c r="J332" i="2"/>
  <c r="K332" i="2"/>
  <c r="AA331" i="2"/>
  <c r="R372" i="10"/>
  <c r="Q372" i="10"/>
  <c r="S372" i="10"/>
  <c r="M372" i="10"/>
  <c r="N372" i="10" s="1"/>
  <c r="E332" i="2"/>
  <c r="L332" i="2" l="1"/>
  <c r="M332" i="2"/>
  <c r="N332" i="2" s="1"/>
  <c r="T370" i="8"/>
  <c r="R370" i="8"/>
  <c r="U370" i="8" s="1"/>
  <c r="S370" i="8"/>
  <c r="V370" i="8" s="1"/>
  <c r="W372" i="10"/>
  <c r="U372" i="10"/>
  <c r="X372" i="10" s="1"/>
  <c r="V372" i="10"/>
  <c r="Y372" i="10"/>
  <c r="Z372" i="10"/>
  <c r="W370" i="8"/>
  <c r="B373" i="10" l="1"/>
  <c r="G373" i="10"/>
  <c r="B371" i="8"/>
  <c r="F371" i="8"/>
  <c r="C371" i="8"/>
  <c r="G371" i="8"/>
  <c r="C373" i="10"/>
  <c r="H373" i="10"/>
  <c r="D371" i="8"/>
  <c r="H371" i="8"/>
  <c r="W332" i="2"/>
  <c r="U332" i="2"/>
  <c r="V332" i="2"/>
  <c r="I373" i="10"/>
  <c r="D373" i="10"/>
  <c r="R332" i="2"/>
  <c r="Q332" i="2"/>
  <c r="S332" i="2"/>
  <c r="Y332" i="2" l="1"/>
  <c r="Z332" i="2"/>
  <c r="D333" i="2" s="1"/>
  <c r="I371" i="8"/>
  <c r="J371" i="8"/>
  <c r="O373" i="10"/>
  <c r="K373" i="10"/>
  <c r="AB372" i="10"/>
  <c r="F373" i="10"/>
  <c r="E371" i="8"/>
  <c r="H333" i="2"/>
  <c r="C333" i="2"/>
  <c r="J373" i="10"/>
  <c r="X332" i="2"/>
  <c r="X370" i="8"/>
  <c r="E373" i="10"/>
  <c r="P373" i="10" s="1"/>
  <c r="O333" i="2" l="1"/>
  <c r="P333" i="2"/>
  <c r="I333" i="2"/>
  <c r="G333" i="2"/>
  <c r="B333" i="2"/>
  <c r="L371" i="8"/>
  <c r="M371" i="8" s="1"/>
  <c r="N371" i="8"/>
  <c r="P371" i="8"/>
  <c r="O371" i="8"/>
  <c r="AA332" i="2"/>
  <c r="S373" i="10"/>
  <c r="R373" i="10"/>
  <c r="Q373" i="10"/>
  <c r="M373" i="10"/>
  <c r="N373" i="10" s="1"/>
  <c r="K333" i="2" l="1"/>
  <c r="U373" i="10"/>
  <c r="W373" i="10"/>
  <c r="Z373" i="10" s="1"/>
  <c r="V373" i="10"/>
  <c r="Y373" i="10" s="1"/>
  <c r="L333" i="2"/>
  <c r="M333" i="2"/>
  <c r="N333" i="2" s="1"/>
  <c r="E333" i="2"/>
  <c r="R371" i="8"/>
  <c r="T371" i="8"/>
  <c r="W371" i="8" s="1"/>
  <c r="S371" i="8"/>
  <c r="V371" i="8" s="1"/>
  <c r="J333" i="2"/>
  <c r="X373" i="10"/>
  <c r="F333" i="2"/>
  <c r="U371" i="8"/>
  <c r="D372" i="8" l="1"/>
  <c r="H372" i="8"/>
  <c r="I374" i="10"/>
  <c r="D374" i="10"/>
  <c r="C374" i="10"/>
  <c r="H374" i="10"/>
  <c r="C372" i="8"/>
  <c r="G372" i="8"/>
  <c r="B374" i="10"/>
  <c r="G374" i="10"/>
  <c r="F372" i="8"/>
  <c r="B372" i="8"/>
  <c r="U333" i="2"/>
  <c r="V333" i="2"/>
  <c r="W333" i="2"/>
  <c r="S333" i="2"/>
  <c r="Q333" i="2"/>
  <c r="R333" i="2"/>
  <c r="X333" i="2" l="1"/>
  <c r="Y333" i="2"/>
  <c r="Z333" i="2"/>
  <c r="D334" i="2" s="1"/>
  <c r="I334" i="2"/>
  <c r="J372" i="8"/>
  <c r="I372" i="8"/>
  <c r="X371" i="8"/>
  <c r="E372" i="8"/>
  <c r="C334" i="2"/>
  <c r="H334" i="2"/>
  <c r="J374" i="10"/>
  <c r="O374" i="10"/>
  <c r="K374" i="10"/>
  <c r="AB373" i="10"/>
  <c r="B334" i="2"/>
  <c r="G334" i="2"/>
  <c r="E374" i="10"/>
  <c r="P374" i="10" s="1"/>
  <c r="F374" i="10"/>
  <c r="P334" i="2" l="1"/>
  <c r="O334" i="2"/>
  <c r="E334" i="2"/>
  <c r="P372" i="8"/>
  <c r="O372" i="8"/>
  <c r="N372" i="8"/>
  <c r="L372" i="8"/>
  <c r="M372" i="8" s="1"/>
  <c r="F334" i="2"/>
  <c r="K334" i="2"/>
  <c r="AA333" i="2"/>
  <c r="S374" i="10"/>
  <c r="R374" i="10"/>
  <c r="Q374" i="10"/>
  <c r="M374" i="10"/>
  <c r="N374" i="10" s="1"/>
  <c r="J334" i="2"/>
  <c r="W372" i="8" l="1"/>
  <c r="T372" i="8"/>
  <c r="R372" i="8"/>
  <c r="S372" i="8"/>
  <c r="V372" i="8" s="1"/>
  <c r="U374" i="10"/>
  <c r="X374" i="10" s="1"/>
  <c r="V374" i="10"/>
  <c r="Y374" i="10" s="1"/>
  <c r="W374" i="10"/>
  <c r="Z374" i="10" s="1"/>
  <c r="L334" i="2"/>
  <c r="M334" i="2"/>
  <c r="N334" i="2" s="1"/>
  <c r="U372" i="8"/>
  <c r="C373" i="8" l="1"/>
  <c r="G373" i="8"/>
  <c r="C375" i="10"/>
  <c r="H375" i="10"/>
  <c r="I375" i="10"/>
  <c r="D375" i="10"/>
  <c r="B375" i="10"/>
  <c r="G375" i="10"/>
  <c r="H373" i="8"/>
  <c r="D373" i="8"/>
  <c r="F373" i="8"/>
  <c r="B373" i="8"/>
  <c r="Q334" i="2"/>
  <c r="S334" i="2"/>
  <c r="R334" i="2"/>
  <c r="U334" i="2"/>
  <c r="V334" i="2"/>
  <c r="W334" i="2"/>
  <c r="E373" i="8" l="1"/>
  <c r="J375" i="10"/>
  <c r="Y334" i="2"/>
  <c r="J373" i="8"/>
  <c r="I373" i="8"/>
  <c r="E375" i="10"/>
  <c r="P375" i="10" s="1"/>
  <c r="F375" i="10"/>
  <c r="Z334" i="2"/>
  <c r="O375" i="10"/>
  <c r="K375" i="10"/>
  <c r="AB374" i="10"/>
  <c r="X334" i="2"/>
  <c r="X372" i="8"/>
  <c r="N373" i="8" l="1"/>
  <c r="O373" i="8"/>
  <c r="P373" i="8"/>
  <c r="L373" i="8"/>
  <c r="M373" i="8" s="1"/>
  <c r="I335" i="2"/>
  <c r="D335" i="2"/>
  <c r="H335" i="2"/>
  <c r="C335" i="2"/>
  <c r="R375" i="10"/>
  <c r="Q375" i="10"/>
  <c r="S375" i="10"/>
  <c r="M375" i="10"/>
  <c r="N375" i="10" s="1"/>
  <c r="B335" i="2"/>
  <c r="G335" i="2"/>
  <c r="O335" i="2" l="1"/>
  <c r="P335" i="2"/>
  <c r="T373" i="8"/>
  <c r="R373" i="8"/>
  <c r="S373" i="8"/>
  <c r="W373" i="8"/>
  <c r="F335" i="2"/>
  <c r="J335" i="2"/>
  <c r="K335" i="2"/>
  <c r="AA334" i="2"/>
  <c r="V373" i="8"/>
  <c r="V375" i="10"/>
  <c r="U375" i="10"/>
  <c r="X375" i="10" s="1"/>
  <c r="W375" i="10"/>
  <c r="Z375" i="10" s="1"/>
  <c r="E335" i="2"/>
  <c r="Y375" i="10"/>
  <c r="U373" i="8"/>
  <c r="B376" i="10" l="1"/>
  <c r="G376" i="10"/>
  <c r="D376" i="10"/>
  <c r="I376" i="10"/>
  <c r="H376" i="10"/>
  <c r="C376" i="10"/>
  <c r="L335" i="2"/>
  <c r="M335" i="2"/>
  <c r="N335" i="2" s="1"/>
  <c r="D374" i="8"/>
  <c r="H374" i="8"/>
  <c r="F374" i="8"/>
  <c r="B374" i="8"/>
  <c r="G374" i="8"/>
  <c r="C374" i="8"/>
  <c r="S335" i="2" l="1"/>
  <c r="R335" i="2"/>
  <c r="Q335" i="2"/>
  <c r="O376" i="10"/>
  <c r="K376" i="10"/>
  <c r="AB375" i="10"/>
  <c r="E374" i="8"/>
  <c r="X373" i="8"/>
  <c r="F376" i="10"/>
  <c r="J376" i="10"/>
  <c r="W335" i="2"/>
  <c r="V335" i="2"/>
  <c r="U335" i="2"/>
  <c r="J374" i="8"/>
  <c r="I374" i="8"/>
  <c r="E376" i="10"/>
  <c r="P376" i="10" s="1"/>
  <c r="X335" i="2" l="1"/>
  <c r="P374" i="8"/>
  <c r="O374" i="8"/>
  <c r="L374" i="8"/>
  <c r="M374" i="8" s="1"/>
  <c r="N374" i="8"/>
  <c r="G336" i="2"/>
  <c r="B336" i="2"/>
  <c r="Y335" i="2"/>
  <c r="S376" i="10"/>
  <c r="R376" i="10"/>
  <c r="Q376" i="10"/>
  <c r="M376" i="10"/>
  <c r="N376" i="10" s="1"/>
  <c r="Z335" i="2"/>
  <c r="T374" i="8" l="1"/>
  <c r="R374" i="8"/>
  <c r="S374" i="8"/>
  <c r="V374" i="8" s="1"/>
  <c r="D336" i="2"/>
  <c r="I336" i="2"/>
  <c r="U374" i="8"/>
  <c r="W376" i="10"/>
  <c r="Z376" i="10" s="1"/>
  <c r="V376" i="10"/>
  <c r="Y376" i="10" s="1"/>
  <c r="U376" i="10"/>
  <c r="H336" i="2"/>
  <c r="C336" i="2"/>
  <c r="X376" i="10"/>
  <c r="W374" i="8"/>
  <c r="O336" i="2" l="1"/>
  <c r="P336" i="2"/>
  <c r="J336" i="2"/>
  <c r="D377" i="10"/>
  <c r="I377" i="10"/>
  <c r="C377" i="10"/>
  <c r="H377" i="10"/>
  <c r="C375" i="8"/>
  <c r="G375" i="8"/>
  <c r="H375" i="8"/>
  <c r="D375" i="8"/>
  <c r="B377" i="10"/>
  <c r="G377" i="10"/>
  <c r="F336" i="2"/>
  <c r="B375" i="8"/>
  <c r="F375" i="8"/>
  <c r="E336" i="2"/>
  <c r="K336" i="2"/>
  <c r="AA335" i="2"/>
  <c r="L336" i="2" l="1"/>
  <c r="M336" i="2"/>
  <c r="N336" i="2" s="1"/>
  <c r="F377" i="10"/>
  <c r="I375" i="8"/>
  <c r="J375" i="8"/>
  <c r="J377" i="10"/>
  <c r="E375" i="8"/>
  <c r="E377" i="10"/>
  <c r="P377" i="10" s="1"/>
  <c r="X374" i="8"/>
  <c r="O377" i="10"/>
  <c r="K377" i="10"/>
  <c r="AB376" i="10"/>
  <c r="W336" i="2" l="1"/>
  <c r="V336" i="2"/>
  <c r="U336" i="2"/>
  <c r="Q377" i="10"/>
  <c r="S377" i="10"/>
  <c r="R377" i="10"/>
  <c r="M377" i="10"/>
  <c r="N377" i="10" s="1"/>
  <c r="N375" i="8"/>
  <c r="L375" i="8"/>
  <c r="M375" i="8" s="1"/>
  <c r="O375" i="8"/>
  <c r="P375" i="8"/>
  <c r="R336" i="2"/>
  <c r="S336" i="2"/>
  <c r="Z336" i="2" s="1"/>
  <c r="Q336" i="2"/>
  <c r="X336" i="2" l="1"/>
  <c r="Y336" i="2"/>
  <c r="H337" i="2" s="1"/>
  <c r="U377" i="10"/>
  <c r="X377" i="10" s="1"/>
  <c r="V377" i="10"/>
  <c r="W377" i="10"/>
  <c r="U375" i="8"/>
  <c r="G337" i="2"/>
  <c r="B337" i="2"/>
  <c r="Y377" i="10"/>
  <c r="I337" i="2"/>
  <c r="D337" i="2"/>
  <c r="R375" i="8"/>
  <c r="T375" i="8"/>
  <c r="W375" i="8" s="1"/>
  <c r="S375" i="8"/>
  <c r="V375" i="8" s="1"/>
  <c r="Z377" i="10"/>
  <c r="O337" i="2" l="1"/>
  <c r="P337" i="2"/>
  <c r="C337" i="2"/>
  <c r="E337" i="2" s="1"/>
  <c r="G378" i="10"/>
  <c r="B378" i="10"/>
  <c r="G376" i="8"/>
  <c r="C376" i="8"/>
  <c r="D376" i="8"/>
  <c r="H376" i="8"/>
  <c r="F376" i="8"/>
  <c r="B376" i="8"/>
  <c r="I378" i="10"/>
  <c r="D378" i="10"/>
  <c r="H378" i="10"/>
  <c r="C378" i="10"/>
  <c r="K337" i="2"/>
  <c r="AA336" i="2"/>
  <c r="J337" i="2"/>
  <c r="F337" i="2" l="1"/>
  <c r="E376" i="8"/>
  <c r="I376" i="8"/>
  <c r="J376" i="8"/>
  <c r="L337" i="2"/>
  <c r="M337" i="2"/>
  <c r="N337" i="2" s="1"/>
  <c r="K378" i="10"/>
  <c r="O378" i="10"/>
  <c r="AB377" i="10"/>
  <c r="E378" i="10"/>
  <c r="P378" i="10" s="1"/>
  <c r="F378" i="10"/>
  <c r="X375" i="8"/>
  <c r="J378" i="10"/>
  <c r="W337" i="2" l="1"/>
  <c r="V337" i="2"/>
  <c r="U337" i="2"/>
  <c r="S337" i="2"/>
  <c r="Q337" i="2"/>
  <c r="R337" i="2"/>
  <c r="Y337" i="2" s="1"/>
  <c r="Q378" i="10"/>
  <c r="S378" i="10"/>
  <c r="R378" i="10"/>
  <c r="M378" i="10"/>
  <c r="N378" i="10" s="1"/>
  <c r="L376" i="8"/>
  <c r="M376" i="8" s="1"/>
  <c r="N376" i="8"/>
  <c r="P376" i="8"/>
  <c r="O376" i="8"/>
  <c r="X337" i="2" l="1"/>
  <c r="Z337" i="2"/>
  <c r="D338" i="2" s="1"/>
  <c r="I338" i="2"/>
  <c r="T376" i="8"/>
  <c r="W376" i="8" s="1"/>
  <c r="S376" i="8"/>
  <c r="R376" i="8"/>
  <c r="U376" i="8" s="1"/>
  <c r="Z378" i="10"/>
  <c r="W378" i="10"/>
  <c r="U378" i="10"/>
  <c r="X378" i="10" s="1"/>
  <c r="V378" i="10"/>
  <c r="H338" i="2"/>
  <c r="C338" i="2"/>
  <c r="V376" i="8"/>
  <c r="Y378" i="10"/>
  <c r="G338" i="2"/>
  <c r="B338" i="2"/>
  <c r="P338" i="2" l="1"/>
  <c r="O338" i="2"/>
  <c r="D377" i="8"/>
  <c r="H377" i="8"/>
  <c r="B379" i="10"/>
  <c r="G379" i="10"/>
  <c r="B377" i="8"/>
  <c r="F377" i="8"/>
  <c r="H379" i="10"/>
  <c r="C379" i="10"/>
  <c r="D379" i="10"/>
  <c r="I379" i="10"/>
  <c r="E338" i="2"/>
  <c r="G377" i="8"/>
  <c r="C377" i="8"/>
  <c r="K338" i="2"/>
  <c r="AA337" i="2"/>
  <c r="J338" i="2"/>
  <c r="F338" i="2"/>
  <c r="X376" i="8" l="1"/>
  <c r="E379" i="10"/>
  <c r="P379" i="10" s="1"/>
  <c r="F379" i="10"/>
  <c r="O379" i="10"/>
  <c r="K379" i="10"/>
  <c r="AB378" i="10"/>
  <c r="J377" i="8"/>
  <c r="I377" i="8"/>
  <c r="L338" i="2"/>
  <c r="M338" i="2"/>
  <c r="N338" i="2" s="1"/>
  <c r="J379" i="10"/>
  <c r="E377" i="8"/>
  <c r="W338" i="2" l="1"/>
  <c r="V338" i="2"/>
  <c r="U338" i="2"/>
  <c r="Q338" i="2"/>
  <c r="S338" i="2"/>
  <c r="R338" i="2"/>
  <c r="Y338" i="2" s="1"/>
  <c r="L377" i="8"/>
  <c r="M377" i="8" s="1"/>
  <c r="P377" i="8"/>
  <c r="N377" i="8"/>
  <c r="O377" i="8"/>
  <c r="Q379" i="10"/>
  <c r="R379" i="10"/>
  <c r="S379" i="10"/>
  <c r="M379" i="10"/>
  <c r="N379" i="10" s="1"/>
  <c r="X338" i="2" l="1"/>
  <c r="Z338" i="2"/>
  <c r="I339" i="2" s="1"/>
  <c r="B339" i="2"/>
  <c r="G339" i="2"/>
  <c r="R377" i="8"/>
  <c r="S377" i="8"/>
  <c r="V377" i="8" s="1"/>
  <c r="T377" i="8"/>
  <c r="V379" i="10"/>
  <c r="Y379" i="10" s="1"/>
  <c r="U379" i="10"/>
  <c r="X379" i="10" s="1"/>
  <c r="W379" i="10"/>
  <c r="Z379" i="10" s="1"/>
  <c r="H339" i="2"/>
  <c r="C339" i="2"/>
  <c r="W377" i="8"/>
  <c r="U377" i="8"/>
  <c r="D339" i="2" l="1"/>
  <c r="G380" i="10"/>
  <c r="B380" i="10"/>
  <c r="I380" i="10"/>
  <c r="D380" i="10"/>
  <c r="C378" i="8"/>
  <c r="G378" i="8"/>
  <c r="H380" i="10"/>
  <c r="C380" i="10"/>
  <c r="B378" i="8"/>
  <c r="F378" i="8"/>
  <c r="J339" i="2"/>
  <c r="H378" i="8"/>
  <c r="D378" i="8"/>
  <c r="E339" i="2"/>
  <c r="K339" i="2"/>
  <c r="AA338" i="2"/>
  <c r="F339" i="2"/>
  <c r="O339" i="2" l="1"/>
  <c r="P339" i="2"/>
  <c r="O380" i="10"/>
  <c r="K380" i="10"/>
  <c r="AB379" i="10"/>
  <c r="I378" i="8"/>
  <c r="J378" i="8"/>
  <c r="F380" i="10"/>
  <c r="E378" i="8"/>
  <c r="E380" i="10"/>
  <c r="P380" i="10" s="1"/>
  <c r="L339" i="2"/>
  <c r="M339" i="2"/>
  <c r="N339" i="2" s="1"/>
  <c r="X377" i="8"/>
  <c r="J380" i="10"/>
  <c r="S380" i="10" l="1"/>
  <c r="Q380" i="10"/>
  <c r="R380" i="10"/>
  <c r="M380" i="10"/>
  <c r="N380" i="10" s="1"/>
  <c r="S339" i="2"/>
  <c r="Q339" i="2"/>
  <c r="R339" i="2"/>
  <c r="V339" i="2"/>
  <c r="W339" i="2"/>
  <c r="U339" i="2"/>
  <c r="P378" i="8"/>
  <c r="L378" i="8"/>
  <c r="M378" i="8" s="1"/>
  <c r="O378" i="8"/>
  <c r="N378" i="8"/>
  <c r="W380" i="10" l="1"/>
  <c r="U380" i="10"/>
  <c r="V380" i="10"/>
  <c r="Y380" i="10" s="1"/>
  <c r="Y339" i="2"/>
  <c r="X339" i="2"/>
  <c r="X380" i="10"/>
  <c r="S378" i="8"/>
  <c r="V378" i="8" s="1"/>
  <c r="R378" i="8"/>
  <c r="U378" i="8" s="1"/>
  <c r="T378" i="8"/>
  <c r="W378" i="8" s="1"/>
  <c r="Z339" i="2"/>
  <c r="Z380" i="10"/>
  <c r="F379" i="8" l="1"/>
  <c r="B379" i="8"/>
  <c r="C381" i="10"/>
  <c r="H381" i="10"/>
  <c r="G379" i="8"/>
  <c r="C379" i="8"/>
  <c r="D379" i="8"/>
  <c r="H379" i="8"/>
  <c r="G340" i="2"/>
  <c r="B340" i="2"/>
  <c r="D381" i="10"/>
  <c r="I381" i="10"/>
  <c r="I340" i="2"/>
  <c r="D340" i="2"/>
  <c r="G381" i="10"/>
  <c r="B381" i="10"/>
  <c r="C340" i="2"/>
  <c r="H340" i="2"/>
  <c r="P340" i="2" l="1"/>
  <c r="O340" i="2"/>
  <c r="J381" i="10"/>
  <c r="O381" i="10"/>
  <c r="K381" i="10"/>
  <c r="AB380" i="10"/>
  <c r="F381" i="10"/>
  <c r="K340" i="2"/>
  <c r="AA339" i="2"/>
  <c r="E340" i="2"/>
  <c r="X378" i="8"/>
  <c r="E379" i="8"/>
  <c r="E381" i="10"/>
  <c r="P381" i="10" s="1"/>
  <c r="F340" i="2"/>
  <c r="J340" i="2"/>
  <c r="J379" i="8"/>
  <c r="I379" i="8"/>
  <c r="R381" i="10" l="1"/>
  <c r="S381" i="10"/>
  <c r="Q381" i="10"/>
  <c r="M381" i="10"/>
  <c r="N381" i="10" s="1"/>
  <c r="L340" i="2"/>
  <c r="M340" i="2"/>
  <c r="N340" i="2" s="1"/>
  <c r="O379" i="8"/>
  <c r="L379" i="8"/>
  <c r="M379" i="8" s="1"/>
  <c r="P379" i="8"/>
  <c r="N379" i="8"/>
  <c r="U381" i="10" l="1"/>
  <c r="V381" i="10"/>
  <c r="W381" i="10"/>
  <c r="Z381" i="10" s="1"/>
  <c r="V379" i="8"/>
  <c r="X381" i="10"/>
  <c r="V340" i="2"/>
  <c r="W340" i="2"/>
  <c r="U340" i="2"/>
  <c r="R379" i="8"/>
  <c r="U379" i="8" s="1"/>
  <c r="T379" i="8"/>
  <c r="W379" i="8" s="1"/>
  <c r="S379" i="8"/>
  <c r="S340" i="2"/>
  <c r="Q340" i="2"/>
  <c r="R340" i="2"/>
  <c r="Y340" i="2" s="1"/>
  <c r="Y381" i="10"/>
  <c r="X340" i="2" l="1"/>
  <c r="B341" i="2" s="1"/>
  <c r="H380" i="8"/>
  <c r="D380" i="8"/>
  <c r="I382" i="10"/>
  <c r="D382" i="10"/>
  <c r="B380" i="8"/>
  <c r="F380" i="8"/>
  <c r="C380" i="8"/>
  <c r="G380" i="8"/>
  <c r="Z340" i="2"/>
  <c r="H382" i="10"/>
  <c r="C382" i="10"/>
  <c r="G341" i="2"/>
  <c r="C341" i="2"/>
  <c r="H341" i="2"/>
  <c r="B382" i="10"/>
  <c r="G382" i="10"/>
  <c r="E341" i="2" l="1"/>
  <c r="F382" i="10"/>
  <c r="X379" i="8"/>
  <c r="F341" i="2"/>
  <c r="I380" i="8"/>
  <c r="J380" i="8"/>
  <c r="E382" i="10"/>
  <c r="P382" i="10" s="1"/>
  <c r="K382" i="10"/>
  <c r="O382" i="10"/>
  <c r="AB381" i="10"/>
  <c r="J382" i="10"/>
  <c r="D341" i="2"/>
  <c r="I341" i="2"/>
  <c r="J341" i="2" s="1"/>
  <c r="E380" i="8"/>
  <c r="O341" i="2" l="1"/>
  <c r="P341" i="2"/>
  <c r="O380" i="8"/>
  <c r="L380" i="8"/>
  <c r="M380" i="8" s="1"/>
  <c r="P380" i="8"/>
  <c r="N380" i="8"/>
  <c r="R382" i="10"/>
  <c r="Q382" i="10"/>
  <c r="S382" i="10"/>
  <c r="M382" i="10"/>
  <c r="N382" i="10" s="1"/>
  <c r="K341" i="2"/>
  <c r="AA340" i="2"/>
  <c r="L341" i="2" l="1"/>
  <c r="M341" i="2"/>
  <c r="N341" i="2" s="1"/>
  <c r="X382" i="10"/>
  <c r="T380" i="8"/>
  <c r="W380" i="8" s="1"/>
  <c r="S380" i="8"/>
  <c r="R380" i="8"/>
  <c r="U380" i="8" s="1"/>
  <c r="W382" i="10"/>
  <c r="Z382" i="10" s="1"/>
  <c r="V382" i="10"/>
  <c r="Y382" i="10" s="1"/>
  <c r="U382" i="10"/>
  <c r="V380" i="8"/>
  <c r="H383" i="10" l="1"/>
  <c r="C383" i="10"/>
  <c r="I383" i="10"/>
  <c r="D383" i="10"/>
  <c r="D381" i="8"/>
  <c r="H381" i="8"/>
  <c r="B381" i="8"/>
  <c r="F381" i="8"/>
  <c r="W341" i="2"/>
  <c r="V341" i="2"/>
  <c r="U341" i="2"/>
  <c r="G383" i="10"/>
  <c r="B383" i="10"/>
  <c r="S341" i="2"/>
  <c r="Q341" i="2"/>
  <c r="X341" i="2" s="1"/>
  <c r="R341" i="2"/>
  <c r="C381" i="8"/>
  <c r="G381" i="8"/>
  <c r="Z341" i="2" l="1"/>
  <c r="Y341" i="2"/>
  <c r="H342" i="2" s="1"/>
  <c r="C342" i="2"/>
  <c r="J383" i="10"/>
  <c r="J381" i="8"/>
  <c r="I381" i="8"/>
  <c r="O383" i="10"/>
  <c r="K383" i="10"/>
  <c r="AB382" i="10"/>
  <c r="B342" i="2"/>
  <c r="G342" i="2"/>
  <c r="E381" i="8"/>
  <c r="I342" i="2"/>
  <c r="D342" i="2"/>
  <c r="F383" i="10"/>
  <c r="X380" i="8"/>
  <c r="E383" i="10"/>
  <c r="P383" i="10" s="1"/>
  <c r="P342" i="2" l="1"/>
  <c r="O342" i="2"/>
  <c r="K342" i="2"/>
  <c r="AA341" i="2"/>
  <c r="R383" i="10"/>
  <c r="Q383" i="10"/>
  <c r="S383" i="10"/>
  <c r="M383" i="10"/>
  <c r="N383" i="10" s="1"/>
  <c r="J342" i="2"/>
  <c r="F342" i="2"/>
  <c r="E342" i="2"/>
  <c r="N381" i="8"/>
  <c r="O381" i="8"/>
  <c r="P381" i="8"/>
  <c r="L381" i="8"/>
  <c r="M381" i="8" s="1"/>
  <c r="S381" i="8" l="1"/>
  <c r="T381" i="8"/>
  <c r="R381" i="8"/>
  <c r="W381" i="8"/>
  <c r="V381" i="8"/>
  <c r="V383" i="10"/>
  <c r="Y383" i="10" s="1"/>
  <c r="W383" i="10"/>
  <c r="U383" i="10"/>
  <c r="X383" i="10" s="1"/>
  <c r="U381" i="8"/>
  <c r="Z383" i="10"/>
  <c r="L342" i="2"/>
  <c r="M342" i="2"/>
  <c r="N342" i="2" s="1"/>
  <c r="G384" i="10" l="1"/>
  <c r="B384" i="10"/>
  <c r="H384" i="10"/>
  <c r="C384" i="10"/>
  <c r="I384" i="10"/>
  <c r="D384" i="10"/>
  <c r="H382" i="8"/>
  <c r="D382" i="8"/>
  <c r="F382" i="8"/>
  <c r="B382" i="8"/>
  <c r="G382" i="8"/>
  <c r="C382" i="8"/>
  <c r="U342" i="2"/>
  <c r="V342" i="2"/>
  <c r="W342" i="2"/>
  <c r="R342" i="2"/>
  <c r="S342" i="2"/>
  <c r="Q342" i="2"/>
  <c r="Y342" i="2" l="1"/>
  <c r="H343" i="2" s="1"/>
  <c r="X342" i="2"/>
  <c r="G343" i="2" s="1"/>
  <c r="C343" i="2"/>
  <c r="E382" i="8"/>
  <c r="K384" i="10"/>
  <c r="O384" i="10"/>
  <c r="AB383" i="10"/>
  <c r="E384" i="10"/>
  <c r="P384" i="10" s="1"/>
  <c r="X381" i="8"/>
  <c r="F384" i="10"/>
  <c r="Z342" i="2"/>
  <c r="I382" i="8"/>
  <c r="J382" i="8"/>
  <c r="J384" i="10"/>
  <c r="B343" i="2" l="1"/>
  <c r="I343" i="2"/>
  <c r="D343" i="2"/>
  <c r="R384" i="10"/>
  <c r="S384" i="10"/>
  <c r="Q384" i="10"/>
  <c r="M384" i="10"/>
  <c r="N384" i="10" s="1"/>
  <c r="E343" i="2"/>
  <c r="P382" i="8"/>
  <c r="N382" i="8"/>
  <c r="O382" i="8"/>
  <c r="L382" i="8"/>
  <c r="M382" i="8" s="1"/>
  <c r="F343" i="2"/>
  <c r="J343" i="2"/>
  <c r="O343" i="2" l="1"/>
  <c r="P343" i="2"/>
  <c r="R382" i="8"/>
  <c r="U382" i="8" s="1"/>
  <c r="T382" i="8"/>
  <c r="S382" i="8"/>
  <c r="V382" i="8" s="1"/>
  <c r="W384" i="10"/>
  <c r="Z384" i="10" s="1"/>
  <c r="U384" i="10"/>
  <c r="X384" i="10" s="1"/>
  <c r="V384" i="10"/>
  <c r="Y384" i="10" s="1"/>
  <c r="K343" i="2"/>
  <c r="AA342" i="2"/>
  <c r="W382" i="8"/>
  <c r="I385" i="10" l="1"/>
  <c r="D385" i="10"/>
  <c r="H385" i="10"/>
  <c r="C385" i="10"/>
  <c r="C383" i="8"/>
  <c r="G383" i="8"/>
  <c r="B385" i="10"/>
  <c r="G385" i="10"/>
  <c r="B383" i="8"/>
  <c r="F383" i="8"/>
  <c r="D383" i="8"/>
  <c r="H383" i="8"/>
  <c r="L343" i="2"/>
  <c r="M343" i="2"/>
  <c r="N343" i="2" s="1"/>
  <c r="F385" i="10" l="1"/>
  <c r="E385" i="10"/>
  <c r="P385" i="10" s="1"/>
  <c r="V343" i="2"/>
  <c r="W343" i="2"/>
  <c r="U343" i="2"/>
  <c r="J383" i="8"/>
  <c r="I383" i="8"/>
  <c r="O385" i="10"/>
  <c r="K385" i="10"/>
  <c r="AB384" i="10"/>
  <c r="J385" i="10"/>
  <c r="R343" i="2"/>
  <c r="S343" i="2"/>
  <c r="Q343" i="2"/>
  <c r="E383" i="8"/>
  <c r="X382" i="8"/>
  <c r="Y343" i="2" l="1"/>
  <c r="X343" i="2"/>
  <c r="G344" i="2" s="1"/>
  <c r="B344" i="2"/>
  <c r="O383" i="8"/>
  <c r="P383" i="8"/>
  <c r="N383" i="8"/>
  <c r="L383" i="8"/>
  <c r="M383" i="8" s="1"/>
  <c r="Z343" i="2"/>
  <c r="C344" i="2"/>
  <c r="H344" i="2"/>
  <c r="S385" i="10"/>
  <c r="Q385" i="10"/>
  <c r="R385" i="10"/>
  <c r="M385" i="10"/>
  <c r="N385" i="10" s="1"/>
  <c r="F344" i="2" l="1"/>
  <c r="I344" i="2"/>
  <c r="J344" i="2" s="1"/>
  <c r="D344" i="2"/>
  <c r="Y385" i="10"/>
  <c r="S383" i="8"/>
  <c r="V383" i="8" s="1"/>
  <c r="R383" i="8"/>
  <c r="T383" i="8"/>
  <c r="W383" i="8" s="1"/>
  <c r="E344" i="2"/>
  <c r="U385" i="10"/>
  <c r="X385" i="10" s="1"/>
  <c r="W385" i="10"/>
  <c r="Z385" i="10" s="1"/>
  <c r="V385" i="10"/>
  <c r="U383" i="8"/>
  <c r="O344" i="2" l="1"/>
  <c r="P344" i="2"/>
  <c r="H384" i="8"/>
  <c r="D384" i="8"/>
  <c r="I386" i="10"/>
  <c r="D386" i="10"/>
  <c r="G386" i="10"/>
  <c r="B386" i="10"/>
  <c r="G384" i="8"/>
  <c r="C384" i="8"/>
  <c r="K344" i="2"/>
  <c r="AA343" i="2"/>
  <c r="H386" i="10"/>
  <c r="C386" i="10"/>
  <c r="B384" i="8"/>
  <c r="F384" i="8"/>
  <c r="E384" i="8" l="1"/>
  <c r="F386" i="10"/>
  <c r="X383" i="8"/>
  <c r="L344" i="2"/>
  <c r="M344" i="2"/>
  <c r="N344" i="2" s="1"/>
  <c r="E386" i="10"/>
  <c r="P386" i="10" s="1"/>
  <c r="K386" i="10"/>
  <c r="O386" i="10"/>
  <c r="AB385" i="10"/>
  <c r="I384" i="8"/>
  <c r="J384" i="8"/>
  <c r="J386" i="10"/>
  <c r="Q386" i="10" l="1"/>
  <c r="R386" i="10"/>
  <c r="S386" i="10"/>
  <c r="M386" i="10"/>
  <c r="N386" i="10" s="1"/>
  <c r="V344" i="2"/>
  <c r="W344" i="2"/>
  <c r="U344" i="2"/>
  <c r="N384" i="8"/>
  <c r="L384" i="8"/>
  <c r="M384" i="8" s="1"/>
  <c r="P384" i="8"/>
  <c r="O384" i="8"/>
  <c r="R344" i="2"/>
  <c r="Q344" i="2"/>
  <c r="S344" i="2"/>
  <c r="Z344" i="2" s="1"/>
  <c r="X344" i="2" l="1"/>
  <c r="B345" i="2" s="1"/>
  <c r="Y344" i="2"/>
  <c r="C345" i="2" s="1"/>
  <c r="H345" i="2"/>
  <c r="W386" i="10"/>
  <c r="V386" i="10"/>
  <c r="Y386" i="10" s="1"/>
  <c r="U386" i="10"/>
  <c r="Z386" i="10"/>
  <c r="U384" i="8"/>
  <c r="I345" i="2"/>
  <c r="D345" i="2"/>
  <c r="T384" i="8"/>
  <c r="W384" i="8" s="1"/>
  <c r="S384" i="8"/>
  <c r="V384" i="8" s="1"/>
  <c r="R384" i="8"/>
  <c r="X386" i="10"/>
  <c r="G345" i="2" l="1"/>
  <c r="O345" i="2"/>
  <c r="P345" i="2"/>
  <c r="H387" i="10"/>
  <c r="C387" i="10"/>
  <c r="H385" i="8"/>
  <c r="D385" i="8"/>
  <c r="G385" i="8"/>
  <c r="C385" i="8"/>
  <c r="D387" i="10"/>
  <c r="I387" i="10"/>
  <c r="B387" i="10"/>
  <c r="G387" i="10"/>
  <c r="J345" i="2"/>
  <c r="K345" i="2"/>
  <c r="AA344" i="2"/>
  <c r="F345" i="2"/>
  <c r="B385" i="8"/>
  <c r="F385" i="8"/>
  <c r="E345" i="2"/>
  <c r="O387" i="10" l="1"/>
  <c r="K387" i="10"/>
  <c r="AB386" i="10"/>
  <c r="E385" i="8"/>
  <c r="J387" i="10"/>
  <c r="X384" i="8"/>
  <c r="F387" i="10"/>
  <c r="L345" i="2"/>
  <c r="M345" i="2"/>
  <c r="N345" i="2" s="1"/>
  <c r="I385" i="8"/>
  <c r="J385" i="8"/>
  <c r="E387" i="10"/>
  <c r="P387" i="10" s="1"/>
  <c r="S387" i="10" l="1"/>
  <c r="R387" i="10"/>
  <c r="Q387" i="10"/>
  <c r="M387" i="10"/>
  <c r="N387" i="10" s="1"/>
  <c r="W345" i="2"/>
  <c r="U345" i="2"/>
  <c r="V345" i="2"/>
  <c r="N385" i="8"/>
  <c r="P385" i="8"/>
  <c r="O385" i="8"/>
  <c r="L385" i="8"/>
  <c r="M385" i="8" s="1"/>
  <c r="Q345" i="2"/>
  <c r="R345" i="2"/>
  <c r="S345" i="2"/>
  <c r="Z345" i="2" l="1"/>
  <c r="D346" i="2" s="1"/>
  <c r="X345" i="2"/>
  <c r="G346" i="2" s="1"/>
  <c r="Y345" i="2"/>
  <c r="C346" i="2" s="1"/>
  <c r="V387" i="10"/>
  <c r="W387" i="10"/>
  <c r="U387" i="10"/>
  <c r="T385" i="8"/>
  <c r="R385" i="8"/>
  <c r="S385" i="8"/>
  <c r="V385" i="8" s="1"/>
  <c r="X387" i="10"/>
  <c r="U385" i="8"/>
  <c r="Y387" i="10"/>
  <c r="B346" i="2"/>
  <c r="W385" i="8"/>
  <c r="Z387" i="10"/>
  <c r="H346" i="2" l="1"/>
  <c r="J346" i="2" s="1"/>
  <c r="I346" i="2"/>
  <c r="P346" i="2"/>
  <c r="O346" i="2"/>
  <c r="G386" i="8"/>
  <c r="C386" i="8"/>
  <c r="F346" i="2"/>
  <c r="H388" i="10"/>
  <c r="C388" i="10"/>
  <c r="B386" i="8"/>
  <c r="F386" i="8"/>
  <c r="B388" i="10"/>
  <c r="G388" i="10"/>
  <c r="D388" i="10"/>
  <c r="I388" i="10"/>
  <c r="D386" i="8"/>
  <c r="H386" i="8"/>
  <c r="E346" i="2"/>
  <c r="AA345" i="2"/>
  <c r="K346" i="2" l="1"/>
  <c r="L346" i="2" s="1"/>
  <c r="J388" i="10"/>
  <c r="E386" i="8"/>
  <c r="I386" i="8"/>
  <c r="J386" i="8"/>
  <c r="E388" i="10"/>
  <c r="P388" i="10" s="1"/>
  <c r="F388" i="10"/>
  <c r="X385" i="8"/>
  <c r="O388" i="10"/>
  <c r="K388" i="10"/>
  <c r="AB387" i="10"/>
  <c r="M346" i="2" l="1"/>
  <c r="N346" i="2" s="1"/>
  <c r="O386" i="8"/>
  <c r="N386" i="8"/>
  <c r="L386" i="8"/>
  <c r="M386" i="8" s="1"/>
  <c r="P386" i="8"/>
  <c r="V346" i="2"/>
  <c r="U346" i="2"/>
  <c r="W346" i="2"/>
  <c r="S346" i="2"/>
  <c r="Q346" i="2"/>
  <c r="R346" i="2"/>
  <c r="Y346" i="2" s="1"/>
  <c r="Q388" i="10"/>
  <c r="S388" i="10"/>
  <c r="R388" i="10"/>
  <c r="M388" i="10"/>
  <c r="N388" i="10" s="1"/>
  <c r="X346" i="2" l="1"/>
  <c r="G347" i="2" s="1"/>
  <c r="Z346" i="2"/>
  <c r="I347" i="2" s="1"/>
  <c r="T386" i="8"/>
  <c r="W386" i="8" s="1"/>
  <c r="S386" i="8"/>
  <c r="R386" i="8"/>
  <c r="W388" i="10"/>
  <c r="Z388" i="10" s="1"/>
  <c r="V388" i="10"/>
  <c r="Y388" i="10" s="1"/>
  <c r="U388" i="10"/>
  <c r="X388" i="10" s="1"/>
  <c r="H347" i="2"/>
  <c r="C347" i="2"/>
  <c r="U386" i="8"/>
  <c r="B347" i="2"/>
  <c r="V386" i="8"/>
  <c r="D347" i="2" l="1"/>
  <c r="I389" i="10"/>
  <c r="D389" i="10"/>
  <c r="G389" i="10"/>
  <c r="B389" i="10"/>
  <c r="H389" i="10"/>
  <c r="C389" i="10"/>
  <c r="D387" i="8"/>
  <c r="H387" i="8"/>
  <c r="J347" i="2"/>
  <c r="F387" i="8"/>
  <c r="B387" i="8"/>
  <c r="F347" i="2"/>
  <c r="C387" i="8"/>
  <c r="G387" i="8"/>
  <c r="E347" i="2"/>
  <c r="K347" i="2"/>
  <c r="AA346" i="2"/>
  <c r="O347" i="2" l="1"/>
  <c r="P347" i="2"/>
  <c r="L347" i="2"/>
  <c r="M347" i="2"/>
  <c r="N347" i="2" s="1"/>
  <c r="J387" i="8"/>
  <c r="I387" i="8"/>
  <c r="J389" i="10"/>
  <c r="X386" i="8"/>
  <c r="F389" i="10"/>
  <c r="O389" i="10"/>
  <c r="K389" i="10"/>
  <c r="AB388" i="10"/>
  <c r="E387" i="8"/>
  <c r="E389" i="10"/>
  <c r="P389" i="10" s="1"/>
  <c r="W347" i="2" l="1"/>
  <c r="U347" i="2"/>
  <c r="V347" i="2"/>
  <c r="S347" i="2"/>
  <c r="Z347" i="2" s="1"/>
  <c r="Q347" i="2"/>
  <c r="R347" i="2"/>
  <c r="R389" i="10"/>
  <c r="Q389" i="10"/>
  <c r="S389" i="10"/>
  <c r="M389" i="10"/>
  <c r="N389" i="10" s="1"/>
  <c r="N387" i="8"/>
  <c r="O387" i="8"/>
  <c r="P387" i="8"/>
  <c r="L387" i="8"/>
  <c r="M387" i="8" s="1"/>
  <c r="Y347" i="2" l="1"/>
  <c r="X347" i="2"/>
  <c r="G348" i="2" s="1"/>
  <c r="I348" i="2"/>
  <c r="D348" i="2"/>
  <c r="U389" i="10"/>
  <c r="X389" i="10" s="1"/>
  <c r="W389" i="10"/>
  <c r="V389" i="10"/>
  <c r="Y389" i="10" s="1"/>
  <c r="C348" i="2"/>
  <c r="H348" i="2"/>
  <c r="T387" i="8"/>
  <c r="W387" i="8" s="1"/>
  <c r="S387" i="8"/>
  <c r="V387" i="8" s="1"/>
  <c r="R387" i="8"/>
  <c r="U387" i="8" s="1"/>
  <c r="Z389" i="10"/>
  <c r="B348" i="2" l="1"/>
  <c r="P348" i="2"/>
  <c r="O348" i="2"/>
  <c r="G390" i="10"/>
  <c r="B390" i="10"/>
  <c r="H388" i="8"/>
  <c r="D388" i="8"/>
  <c r="B388" i="8"/>
  <c r="F388" i="8"/>
  <c r="G388" i="8"/>
  <c r="C388" i="8"/>
  <c r="H390" i="10"/>
  <c r="C390" i="10"/>
  <c r="K348" i="2"/>
  <c r="AA347" i="2"/>
  <c r="J348" i="2"/>
  <c r="F348" i="2"/>
  <c r="D390" i="10"/>
  <c r="I390" i="10"/>
  <c r="E348" i="2"/>
  <c r="X387" i="8" l="1"/>
  <c r="O390" i="10"/>
  <c r="K390" i="10"/>
  <c r="AB389" i="10"/>
  <c r="F390" i="10"/>
  <c r="J388" i="8"/>
  <c r="I388" i="8"/>
  <c r="E390" i="10"/>
  <c r="P390" i="10" s="1"/>
  <c r="L348" i="2"/>
  <c r="M348" i="2"/>
  <c r="N348" i="2" s="1"/>
  <c r="E388" i="8"/>
  <c r="J390" i="10"/>
  <c r="P388" i="8" l="1"/>
  <c r="L388" i="8"/>
  <c r="M388" i="8" s="1"/>
  <c r="N388" i="8"/>
  <c r="O388" i="8"/>
  <c r="S348" i="2"/>
  <c r="Q348" i="2"/>
  <c r="R348" i="2"/>
  <c r="U348" i="2"/>
  <c r="W348" i="2"/>
  <c r="V348" i="2"/>
  <c r="Q390" i="10"/>
  <c r="R390" i="10"/>
  <c r="S390" i="10"/>
  <c r="M390" i="10"/>
  <c r="N390" i="10" s="1"/>
  <c r="Y348" i="2" l="1"/>
  <c r="X348" i="2"/>
  <c r="R388" i="8"/>
  <c r="U388" i="8" s="1"/>
  <c r="T388" i="8"/>
  <c r="W388" i="8" s="1"/>
  <c r="S388" i="8"/>
  <c r="V388" i="8" s="1"/>
  <c r="W390" i="10"/>
  <c r="Z390" i="10" s="1"/>
  <c r="V390" i="10"/>
  <c r="Y390" i="10" s="1"/>
  <c r="U390" i="10"/>
  <c r="X390" i="10" s="1"/>
  <c r="Z348" i="2"/>
  <c r="C391" i="10" l="1"/>
  <c r="H391" i="10"/>
  <c r="G391" i="10"/>
  <c r="B391" i="10"/>
  <c r="I391" i="10"/>
  <c r="D391" i="10"/>
  <c r="D389" i="8"/>
  <c r="H389" i="8"/>
  <c r="F389" i="8"/>
  <c r="B389" i="8"/>
  <c r="C389" i="8"/>
  <c r="G389" i="8"/>
  <c r="G349" i="2"/>
  <c r="B349" i="2"/>
  <c r="H349" i="2"/>
  <c r="C349" i="2"/>
  <c r="D349" i="2"/>
  <c r="I349" i="2"/>
  <c r="O349" i="2" l="1"/>
  <c r="P349" i="2"/>
  <c r="X388" i="8"/>
  <c r="J391" i="10"/>
  <c r="E391" i="10"/>
  <c r="P391" i="10" s="1"/>
  <c r="E389" i="8"/>
  <c r="O391" i="10"/>
  <c r="K391" i="10"/>
  <c r="AB390" i="10"/>
  <c r="F349" i="2"/>
  <c r="E349" i="2"/>
  <c r="K349" i="2"/>
  <c r="AA348" i="2"/>
  <c r="J349" i="2"/>
  <c r="J389" i="8"/>
  <c r="I389" i="8"/>
  <c r="F391" i="10"/>
  <c r="L349" i="2" l="1"/>
  <c r="M349" i="2"/>
  <c r="N349" i="2" s="1"/>
  <c r="O389" i="8"/>
  <c r="L389" i="8"/>
  <c r="M389" i="8" s="1"/>
  <c r="P389" i="8"/>
  <c r="N389" i="8"/>
  <c r="R391" i="10"/>
  <c r="S391" i="10"/>
  <c r="Q391" i="10"/>
  <c r="M391" i="10"/>
  <c r="N391" i="10" s="1"/>
  <c r="R389" i="8" l="1"/>
  <c r="S389" i="8"/>
  <c r="V389" i="8" s="1"/>
  <c r="T389" i="8"/>
  <c r="U389" i="8"/>
  <c r="V349" i="2"/>
  <c r="U349" i="2"/>
  <c r="W349" i="2"/>
  <c r="V391" i="10"/>
  <c r="Y391" i="10" s="1"/>
  <c r="W391" i="10"/>
  <c r="Z391" i="10" s="1"/>
  <c r="U391" i="10"/>
  <c r="X391" i="10"/>
  <c r="W389" i="8"/>
  <c r="R349" i="2"/>
  <c r="S349" i="2"/>
  <c r="Q349" i="2"/>
  <c r="X349" i="2" l="1"/>
  <c r="B350" i="2" s="1"/>
  <c r="Z349" i="2"/>
  <c r="I350" i="2" s="1"/>
  <c r="Y349" i="2"/>
  <c r="H350" i="2" s="1"/>
  <c r="G390" i="8"/>
  <c r="C390" i="8"/>
  <c r="C392" i="10"/>
  <c r="H392" i="10"/>
  <c r="I392" i="10"/>
  <c r="D392" i="10"/>
  <c r="F390" i="8"/>
  <c r="B390" i="8"/>
  <c r="G350" i="2"/>
  <c r="B392" i="10"/>
  <c r="G392" i="10"/>
  <c r="D390" i="8"/>
  <c r="H390" i="8"/>
  <c r="D350" i="2" l="1"/>
  <c r="O350" i="2"/>
  <c r="P350" i="2"/>
  <c r="C350" i="2"/>
  <c r="F350" i="2"/>
  <c r="E350" i="2"/>
  <c r="F392" i="10"/>
  <c r="J350" i="2"/>
  <c r="K350" i="2"/>
  <c r="AA349" i="2"/>
  <c r="J392" i="10"/>
  <c r="E390" i="8"/>
  <c r="O392" i="10"/>
  <c r="K392" i="10"/>
  <c r="AB391" i="10"/>
  <c r="X389" i="8"/>
  <c r="E392" i="10"/>
  <c r="P392" i="10" s="1"/>
  <c r="I390" i="8"/>
  <c r="J390" i="8"/>
  <c r="P390" i="8" l="1"/>
  <c r="O390" i="8"/>
  <c r="N390" i="8"/>
  <c r="L390" i="8"/>
  <c r="M390" i="8" s="1"/>
  <c r="S392" i="10"/>
  <c r="R392" i="10"/>
  <c r="Q392" i="10"/>
  <c r="M392" i="10"/>
  <c r="N392" i="10" s="1"/>
  <c r="L350" i="2"/>
  <c r="M350" i="2"/>
  <c r="N350" i="2" s="1"/>
  <c r="T390" i="8" l="1"/>
  <c r="S390" i="8"/>
  <c r="R390" i="8"/>
  <c r="U390" i="8" s="1"/>
  <c r="X392" i="10"/>
  <c r="U350" i="2"/>
  <c r="V350" i="2"/>
  <c r="W350" i="2"/>
  <c r="V390" i="8"/>
  <c r="W392" i="10"/>
  <c r="Z392" i="10" s="1"/>
  <c r="V392" i="10"/>
  <c r="Y392" i="10" s="1"/>
  <c r="U392" i="10"/>
  <c r="S350" i="2"/>
  <c r="Q350" i="2"/>
  <c r="R350" i="2"/>
  <c r="W390" i="8"/>
  <c r="X350" i="2" l="1"/>
  <c r="B351" i="2" s="1"/>
  <c r="Y350" i="2"/>
  <c r="C351" i="2" s="1"/>
  <c r="H393" i="10"/>
  <c r="C393" i="10"/>
  <c r="B391" i="8"/>
  <c r="F391" i="8"/>
  <c r="D393" i="10"/>
  <c r="I393" i="10"/>
  <c r="G393" i="10"/>
  <c r="B393" i="10"/>
  <c r="G351" i="2"/>
  <c r="D391" i="8"/>
  <c r="H391" i="8"/>
  <c r="C391" i="8"/>
  <c r="G391" i="8"/>
  <c r="Z350" i="2"/>
  <c r="H351" i="2" l="1"/>
  <c r="X390" i="8"/>
  <c r="E351" i="2"/>
  <c r="F351" i="2"/>
  <c r="E391" i="8"/>
  <c r="I391" i="8"/>
  <c r="J391" i="8"/>
  <c r="E393" i="10"/>
  <c r="P393" i="10" s="1"/>
  <c r="F393" i="10"/>
  <c r="I351" i="2"/>
  <c r="D351" i="2"/>
  <c r="J393" i="10"/>
  <c r="O393" i="10"/>
  <c r="K393" i="10"/>
  <c r="AB392" i="10"/>
  <c r="O351" i="2" l="1"/>
  <c r="P351" i="2"/>
  <c r="K351" i="2"/>
  <c r="AA350" i="2"/>
  <c r="R393" i="10"/>
  <c r="S393" i="10"/>
  <c r="Q393" i="10"/>
  <c r="M393" i="10"/>
  <c r="N393" i="10" s="1"/>
  <c r="J351" i="2"/>
  <c r="N391" i="8"/>
  <c r="L391" i="8"/>
  <c r="M391" i="8" s="1"/>
  <c r="O391" i="8"/>
  <c r="P391" i="8"/>
  <c r="Y393" i="10" l="1"/>
  <c r="U393" i="10"/>
  <c r="V393" i="10"/>
  <c r="W393" i="10"/>
  <c r="Z393" i="10" s="1"/>
  <c r="T391" i="8"/>
  <c r="W391" i="8" s="1"/>
  <c r="R391" i="8"/>
  <c r="U391" i="8" s="1"/>
  <c r="S391" i="8"/>
  <c r="V391" i="8" s="1"/>
  <c r="X393" i="10"/>
  <c r="L351" i="2"/>
  <c r="M351" i="2"/>
  <c r="N351" i="2" s="1"/>
  <c r="I394" i="10" l="1"/>
  <c r="D394" i="10"/>
  <c r="B392" i="8"/>
  <c r="F392" i="8"/>
  <c r="C392" i="8"/>
  <c r="G392" i="8"/>
  <c r="D392" i="8"/>
  <c r="H392" i="8"/>
  <c r="H394" i="10"/>
  <c r="C394" i="10"/>
  <c r="B394" i="10"/>
  <c r="G394" i="10"/>
  <c r="W351" i="2"/>
  <c r="V351" i="2"/>
  <c r="U351" i="2"/>
  <c r="R351" i="2"/>
  <c r="Q351" i="2"/>
  <c r="S351" i="2"/>
  <c r="Z351" i="2" s="1"/>
  <c r="Y351" i="2" l="1"/>
  <c r="H352" i="2"/>
  <c r="C352" i="2"/>
  <c r="I392" i="8"/>
  <c r="J392" i="8"/>
  <c r="E394" i="10"/>
  <c r="P394" i="10" s="1"/>
  <c r="E392" i="8"/>
  <c r="F394" i="10"/>
  <c r="K394" i="10"/>
  <c r="O394" i="10"/>
  <c r="AB393" i="10"/>
  <c r="J394" i="10"/>
  <c r="I352" i="2"/>
  <c r="D352" i="2"/>
  <c r="X351" i="2"/>
  <c r="X391" i="8"/>
  <c r="O352" i="2" l="1"/>
  <c r="P352" i="2"/>
  <c r="AA351" i="2"/>
  <c r="S394" i="10"/>
  <c r="Q394" i="10"/>
  <c r="R394" i="10"/>
  <c r="M394" i="10"/>
  <c r="N394" i="10" s="1"/>
  <c r="B352" i="2"/>
  <c r="F352" i="2" s="1"/>
  <c r="G352" i="2"/>
  <c r="P392" i="8"/>
  <c r="N392" i="8"/>
  <c r="O392" i="8"/>
  <c r="L392" i="8"/>
  <c r="M392" i="8" s="1"/>
  <c r="J352" i="2" l="1"/>
  <c r="T392" i="8"/>
  <c r="W392" i="8" s="1"/>
  <c r="S392" i="8"/>
  <c r="V392" i="8" s="1"/>
  <c r="R392" i="8"/>
  <c r="U392" i="8" s="1"/>
  <c r="E352" i="2"/>
  <c r="Z394" i="10"/>
  <c r="K352" i="2"/>
  <c r="W394" i="10"/>
  <c r="V394" i="10"/>
  <c r="Y394" i="10" s="1"/>
  <c r="U394" i="10"/>
  <c r="X394" i="10" s="1"/>
  <c r="G393" i="8" l="1"/>
  <c r="C393" i="8"/>
  <c r="D393" i="8"/>
  <c r="H393" i="8"/>
  <c r="B393" i="8"/>
  <c r="F393" i="8"/>
  <c r="G395" i="10"/>
  <c r="B395" i="10"/>
  <c r="C395" i="10"/>
  <c r="H395" i="10"/>
  <c r="I395" i="10"/>
  <c r="D395" i="10"/>
  <c r="L352" i="2"/>
  <c r="M352" i="2"/>
  <c r="N352" i="2" s="1"/>
  <c r="K395" i="10" l="1"/>
  <c r="O395" i="10"/>
  <c r="AB394" i="10"/>
  <c r="J395" i="10"/>
  <c r="W352" i="2"/>
  <c r="U352" i="2"/>
  <c r="V352" i="2"/>
  <c r="J393" i="8"/>
  <c r="I393" i="8"/>
  <c r="X392" i="8"/>
  <c r="E395" i="10"/>
  <c r="P395" i="10" s="1"/>
  <c r="R352" i="2"/>
  <c r="Q352" i="2"/>
  <c r="S352" i="2"/>
  <c r="Z352" i="2" s="1"/>
  <c r="F395" i="10"/>
  <c r="E393" i="8"/>
  <c r="X352" i="2" l="1"/>
  <c r="Y352" i="2"/>
  <c r="Q395" i="10"/>
  <c r="S395" i="10"/>
  <c r="R395" i="10"/>
  <c r="M395" i="10"/>
  <c r="N395" i="10" s="1"/>
  <c r="P393" i="8"/>
  <c r="L393" i="8"/>
  <c r="M393" i="8" s="1"/>
  <c r="N393" i="8"/>
  <c r="O393" i="8"/>
  <c r="B353" i="2"/>
  <c r="G353" i="2"/>
  <c r="D353" i="2"/>
  <c r="I353" i="2"/>
  <c r="O353" i="2" l="1"/>
  <c r="P353" i="2"/>
  <c r="S393" i="8"/>
  <c r="V393" i="8" s="1"/>
  <c r="T393" i="8"/>
  <c r="R393" i="8"/>
  <c r="U393" i="8" s="1"/>
  <c r="W393" i="8"/>
  <c r="X395" i="10"/>
  <c r="AA352" i="2"/>
  <c r="W395" i="10"/>
  <c r="Z395" i="10" s="1"/>
  <c r="U395" i="10"/>
  <c r="V395" i="10"/>
  <c r="Y395" i="10" s="1"/>
  <c r="C353" i="2"/>
  <c r="H353" i="2"/>
  <c r="H396" i="10" l="1"/>
  <c r="C396" i="10"/>
  <c r="D396" i="10"/>
  <c r="I396" i="10"/>
  <c r="B394" i="8"/>
  <c r="F394" i="8"/>
  <c r="C394" i="8"/>
  <c r="G394" i="8"/>
  <c r="B396" i="10"/>
  <c r="G396" i="10"/>
  <c r="F353" i="2"/>
  <c r="D394" i="8"/>
  <c r="H394" i="8"/>
  <c r="J353" i="2"/>
  <c r="K353" i="2"/>
  <c r="E353" i="2"/>
  <c r="J396" i="10" l="1"/>
  <c r="X393" i="8"/>
  <c r="K396" i="10"/>
  <c r="O396" i="10"/>
  <c r="AB395" i="10"/>
  <c r="E396" i="10"/>
  <c r="P396" i="10" s="1"/>
  <c r="I394" i="8"/>
  <c r="J394" i="8"/>
  <c r="F396" i="10"/>
  <c r="L353" i="2"/>
  <c r="M353" i="2"/>
  <c r="N353" i="2" s="1"/>
  <c r="E394" i="8"/>
  <c r="W353" i="2" l="1"/>
  <c r="V353" i="2"/>
  <c r="U353" i="2"/>
  <c r="S353" i="2"/>
  <c r="Z353" i="2" s="1"/>
  <c r="R353" i="2"/>
  <c r="Q353" i="2"/>
  <c r="S396" i="10"/>
  <c r="Q396" i="10"/>
  <c r="R396" i="10"/>
  <c r="M396" i="10"/>
  <c r="N396" i="10" s="1"/>
  <c r="O394" i="8"/>
  <c r="L394" i="8"/>
  <c r="M394" i="8" s="1"/>
  <c r="N394" i="8"/>
  <c r="P394" i="8"/>
  <c r="Y353" i="2" l="1"/>
  <c r="X353" i="2"/>
  <c r="B354" i="2" s="1"/>
  <c r="I354" i="2"/>
  <c r="D354" i="2"/>
  <c r="W396" i="10"/>
  <c r="Z396" i="10" s="1"/>
  <c r="U396" i="10"/>
  <c r="X396" i="10" s="1"/>
  <c r="V396" i="10"/>
  <c r="S394" i="8"/>
  <c r="V394" i="8" s="1"/>
  <c r="T394" i="8"/>
  <c r="W394" i="8" s="1"/>
  <c r="R394" i="8"/>
  <c r="U394" i="8" s="1"/>
  <c r="Y396" i="10"/>
  <c r="H354" i="2"/>
  <c r="C354" i="2"/>
  <c r="G354" i="2" l="1"/>
  <c r="P354" i="2"/>
  <c r="O354" i="2"/>
  <c r="G397" i="10"/>
  <c r="B397" i="10"/>
  <c r="C395" i="8"/>
  <c r="G395" i="8"/>
  <c r="B395" i="8"/>
  <c r="F395" i="8"/>
  <c r="I397" i="10"/>
  <c r="D397" i="10"/>
  <c r="D395" i="8"/>
  <c r="H395" i="8"/>
  <c r="J354" i="2"/>
  <c r="K354" i="2"/>
  <c r="AA353" i="2"/>
  <c r="F354" i="2"/>
  <c r="E354" i="2"/>
  <c r="H397" i="10"/>
  <c r="C397" i="10"/>
  <c r="X394" i="8" l="1"/>
  <c r="F397" i="10"/>
  <c r="K397" i="10"/>
  <c r="O397" i="10"/>
  <c r="AB396" i="10"/>
  <c r="J395" i="8"/>
  <c r="I395" i="8"/>
  <c r="E397" i="10"/>
  <c r="P397" i="10" s="1"/>
  <c r="L354" i="2"/>
  <c r="M354" i="2"/>
  <c r="N354" i="2" s="1"/>
  <c r="E395" i="8"/>
  <c r="J397" i="10"/>
  <c r="P395" i="8" l="1"/>
  <c r="O395" i="8"/>
  <c r="L395" i="8"/>
  <c r="M395" i="8" s="1"/>
  <c r="N395" i="8"/>
  <c r="Q354" i="2"/>
  <c r="R354" i="2"/>
  <c r="S354" i="2"/>
  <c r="W354" i="2"/>
  <c r="U354" i="2"/>
  <c r="V354" i="2"/>
  <c r="Q397" i="10"/>
  <c r="S397" i="10"/>
  <c r="R397" i="10"/>
  <c r="M397" i="10"/>
  <c r="N397" i="10" s="1"/>
  <c r="Z354" i="2" l="1"/>
  <c r="S395" i="8"/>
  <c r="R395" i="8"/>
  <c r="U395" i="8" s="1"/>
  <c r="T395" i="8"/>
  <c r="W395" i="8" s="1"/>
  <c r="U397" i="10"/>
  <c r="X397" i="10" s="1"/>
  <c r="W397" i="10"/>
  <c r="Z397" i="10" s="1"/>
  <c r="V397" i="10"/>
  <c r="Y397" i="10" s="1"/>
  <c r="Y354" i="2"/>
  <c r="V395" i="8"/>
  <c r="X354" i="2"/>
  <c r="H396" i="8" l="1"/>
  <c r="D396" i="8"/>
  <c r="I398" i="10"/>
  <c r="D398" i="10"/>
  <c r="H398" i="10"/>
  <c r="C398" i="10"/>
  <c r="F396" i="8"/>
  <c r="B396" i="8"/>
  <c r="G398" i="10"/>
  <c r="B398" i="10"/>
  <c r="G396" i="8"/>
  <c r="C396" i="8"/>
  <c r="I355" i="2"/>
  <c r="D355" i="2"/>
  <c r="H355" i="2"/>
  <c r="C355" i="2"/>
  <c r="G355" i="2"/>
  <c r="B355" i="2"/>
  <c r="O355" i="2" l="1"/>
  <c r="P355" i="2"/>
  <c r="X395" i="8"/>
  <c r="J396" i="8"/>
  <c r="I396" i="8"/>
  <c r="O398" i="10"/>
  <c r="K398" i="10"/>
  <c r="AB397" i="10"/>
  <c r="K355" i="2"/>
  <c r="AA354" i="2"/>
  <c r="F398" i="10"/>
  <c r="F355" i="2"/>
  <c r="E396" i="8"/>
  <c r="E355" i="2"/>
  <c r="E398" i="10"/>
  <c r="P398" i="10" s="1"/>
  <c r="J355" i="2"/>
  <c r="J398" i="10"/>
  <c r="R398" i="10" l="1"/>
  <c r="S398" i="10"/>
  <c r="Q398" i="10"/>
  <c r="M398" i="10"/>
  <c r="N398" i="10" s="1"/>
  <c r="L355" i="2"/>
  <c r="M355" i="2"/>
  <c r="N355" i="2" s="1"/>
  <c r="P396" i="8"/>
  <c r="N396" i="8"/>
  <c r="L396" i="8"/>
  <c r="M396" i="8" s="1"/>
  <c r="O396" i="8"/>
  <c r="W398" i="10" l="1"/>
  <c r="U398" i="10"/>
  <c r="V398" i="10"/>
  <c r="X398" i="10"/>
  <c r="V355" i="2"/>
  <c r="W355" i="2"/>
  <c r="U355" i="2"/>
  <c r="Z398" i="10"/>
  <c r="T396" i="8"/>
  <c r="W396" i="8" s="1"/>
  <c r="R396" i="8"/>
  <c r="U396" i="8" s="1"/>
  <c r="S396" i="8"/>
  <c r="V396" i="8" s="1"/>
  <c r="R355" i="2"/>
  <c r="S355" i="2"/>
  <c r="Q355" i="2"/>
  <c r="Y398" i="10"/>
  <c r="X355" i="2" l="1"/>
  <c r="Z355" i="2"/>
  <c r="I356" i="2" s="1"/>
  <c r="B397" i="8"/>
  <c r="F397" i="8"/>
  <c r="C397" i="8"/>
  <c r="G397" i="8"/>
  <c r="H397" i="8"/>
  <c r="D397" i="8"/>
  <c r="Y355" i="2"/>
  <c r="I399" i="10"/>
  <c r="D399" i="10"/>
  <c r="B399" i="10"/>
  <c r="G399" i="10"/>
  <c r="D356" i="2"/>
  <c r="C399" i="10"/>
  <c r="H399" i="10"/>
  <c r="B356" i="2"/>
  <c r="G356" i="2"/>
  <c r="P356" i="2" l="1"/>
  <c r="O356" i="2"/>
  <c r="J399" i="10"/>
  <c r="H356" i="2"/>
  <c r="K356" i="2" s="1"/>
  <c r="C356" i="2"/>
  <c r="E356" i="2" s="1"/>
  <c r="X396" i="8"/>
  <c r="F399" i="10"/>
  <c r="E399" i="10"/>
  <c r="P399" i="10" s="1"/>
  <c r="J397" i="8"/>
  <c r="I397" i="8"/>
  <c r="AA355" i="2"/>
  <c r="O399" i="10"/>
  <c r="K399" i="10"/>
  <c r="AB398" i="10"/>
  <c r="E397" i="8"/>
  <c r="O397" i="8" l="1"/>
  <c r="P397" i="8"/>
  <c r="N397" i="8"/>
  <c r="L397" i="8"/>
  <c r="M397" i="8" s="1"/>
  <c r="S399" i="10"/>
  <c r="Q399" i="10"/>
  <c r="R399" i="10"/>
  <c r="M399" i="10"/>
  <c r="N399" i="10" s="1"/>
  <c r="J356" i="2"/>
  <c r="L356" i="2"/>
  <c r="M356" i="2"/>
  <c r="N356" i="2" s="1"/>
  <c r="F356" i="2"/>
  <c r="S356" i="2" l="1"/>
  <c r="R356" i="2"/>
  <c r="Q356" i="2"/>
  <c r="X356" i="2" s="1"/>
  <c r="R397" i="8"/>
  <c r="U397" i="8" s="1"/>
  <c r="T397" i="8"/>
  <c r="W397" i="8" s="1"/>
  <c r="S397" i="8"/>
  <c r="W356" i="2"/>
  <c r="V356" i="2"/>
  <c r="U356" i="2"/>
  <c r="V399" i="10"/>
  <c r="Y399" i="10" s="1"/>
  <c r="W399" i="10"/>
  <c r="Z399" i="10" s="1"/>
  <c r="U399" i="10"/>
  <c r="X399" i="10" s="1"/>
  <c r="V397" i="8"/>
  <c r="F398" i="8" l="1"/>
  <c r="B398" i="8"/>
  <c r="H400" i="10"/>
  <c r="C400" i="10"/>
  <c r="B400" i="10"/>
  <c r="G400" i="10"/>
  <c r="I400" i="10"/>
  <c r="D400" i="10"/>
  <c r="H398" i="8"/>
  <c r="D398" i="8"/>
  <c r="B357" i="2"/>
  <c r="G357" i="2"/>
  <c r="Y356" i="2"/>
  <c r="G398" i="8"/>
  <c r="C398" i="8"/>
  <c r="Z356" i="2"/>
  <c r="I357" i="2" l="1"/>
  <c r="D357" i="2"/>
  <c r="F400" i="10"/>
  <c r="O400" i="10"/>
  <c r="K400" i="10"/>
  <c r="AB399" i="10"/>
  <c r="J400" i="10"/>
  <c r="E398" i="8"/>
  <c r="X397" i="8"/>
  <c r="H357" i="2"/>
  <c r="J357" i="2" s="1"/>
  <c r="C357" i="2"/>
  <c r="E400" i="10"/>
  <c r="P400" i="10" s="1"/>
  <c r="I398" i="8"/>
  <c r="J398" i="8"/>
  <c r="O357" i="2" l="1"/>
  <c r="P357" i="2"/>
  <c r="R400" i="10"/>
  <c r="S400" i="10"/>
  <c r="Q400" i="10"/>
  <c r="M400" i="10"/>
  <c r="N400" i="10" s="1"/>
  <c r="K357" i="2"/>
  <c r="AA356" i="2"/>
  <c r="N398" i="8"/>
  <c r="L398" i="8"/>
  <c r="M398" i="8" s="1"/>
  <c r="P398" i="8"/>
  <c r="O398" i="8"/>
  <c r="F357" i="2"/>
  <c r="E357" i="2"/>
  <c r="W400" i="10" l="1"/>
  <c r="V400" i="10"/>
  <c r="U400" i="10"/>
  <c r="R398" i="8"/>
  <c r="U398" i="8" s="1"/>
  <c r="S398" i="8"/>
  <c r="T398" i="8"/>
  <c r="X400" i="10"/>
  <c r="W398" i="8"/>
  <c r="L357" i="2"/>
  <c r="M357" i="2"/>
  <c r="N357" i="2" s="1"/>
  <c r="Z400" i="10"/>
  <c r="V398" i="8"/>
  <c r="Y400" i="10"/>
  <c r="F399" i="8" l="1"/>
  <c r="B399" i="8"/>
  <c r="V357" i="2"/>
  <c r="U357" i="2"/>
  <c r="W357" i="2"/>
  <c r="B401" i="10"/>
  <c r="G401" i="10"/>
  <c r="S357" i="2"/>
  <c r="R357" i="2"/>
  <c r="Q357" i="2"/>
  <c r="I401" i="10"/>
  <c r="D401" i="10"/>
  <c r="H399" i="8"/>
  <c r="D399" i="8"/>
  <c r="C401" i="10"/>
  <c r="H401" i="10"/>
  <c r="G399" i="8"/>
  <c r="C399" i="8"/>
  <c r="Y357" i="2" l="1"/>
  <c r="Z357" i="2"/>
  <c r="D358" i="2" s="1"/>
  <c r="K401" i="10"/>
  <c r="O401" i="10"/>
  <c r="AB400" i="10"/>
  <c r="F401" i="10"/>
  <c r="J401" i="10"/>
  <c r="X398" i="8"/>
  <c r="X357" i="2"/>
  <c r="E401" i="10"/>
  <c r="P401" i="10" s="1"/>
  <c r="E399" i="8"/>
  <c r="I358" i="2"/>
  <c r="H358" i="2"/>
  <c r="C358" i="2"/>
  <c r="J399" i="8"/>
  <c r="I399" i="8"/>
  <c r="O358" i="2" l="1"/>
  <c r="P358" i="2"/>
  <c r="G358" i="2"/>
  <c r="K358" i="2" s="1"/>
  <c r="B358" i="2"/>
  <c r="F358" i="2" s="1"/>
  <c r="O399" i="8"/>
  <c r="L399" i="8"/>
  <c r="M399" i="8" s="1"/>
  <c r="N399" i="8"/>
  <c r="P399" i="8"/>
  <c r="AA357" i="2"/>
  <c r="R401" i="10"/>
  <c r="Q401" i="10"/>
  <c r="S401" i="10"/>
  <c r="M401" i="10"/>
  <c r="N401" i="10" s="1"/>
  <c r="U401" i="10" l="1"/>
  <c r="W401" i="10"/>
  <c r="V401" i="10"/>
  <c r="Y401" i="10" s="1"/>
  <c r="V399" i="8"/>
  <c r="L358" i="2"/>
  <c r="M358" i="2"/>
  <c r="N358" i="2" s="1"/>
  <c r="E358" i="2"/>
  <c r="S399" i="8"/>
  <c r="T399" i="8"/>
  <c r="W399" i="8" s="1"/>
  <c r="R399" i="8"/>
  <c r="Z401" i="10"/>
  <c r="X401" i="10"/>
  <c r="U399" i="8"/>
  <c r="J358" i="2"/>
  <c r="C402" i="10" l="1"/>
  <c r="H402" i="10"/>
  <c r="H400" i="8"/>
  <c r="D400" i="8"/>
  <c r="B400" i="8"/>
  <c r="F400" i="8"/>
  <c r="C400" i="8"/>
  <c r="G400" i="8"/>
  <c r="W358" i="2"/>
  <c r="V358" i="2"/>
  <c r="U358" i="2"/>
  <c r="G402" i="10"/>
  <c r="B402" i="10"/>
  <c r="D402" i="10"/>
  <c r="I402" i="10"/>
  <c r="R358" i="2"/>
  <c r="S358" i="2"/>
  <c r="Z358" i="2" s="1"/>
  <c r="Q358" i="2"/>
  <c r="Y358" i="2" l="1"/>
  <c r="C359" i="2" s="1"/>
  <c r="X399" i="8"/>
  <c r="J402" i="10"/>
  <c r="K402" i="10"/>
  <c r="O402" i="10"/>
  <c r="AB401" i="10"/>
  <c r="I400" i="8"/>
  <c r="J400" i="8"/>
  <c r="X358" i="2"/>
  <c r="D359" i="2"/>
  <c r="I359" i="2"/>
  <c r="E402" i="10"/>
  <c r="P402" i="10" s="1"/>
  <c r="E400" i="8"/>
  <c r="F402" i="10"/>
  <c r="H359" i="2" l="1"/>
  <c r="O359" i="2"/>
  <c r="P359" i="2"/>
  <c r="R402" i="10"/>
  <c r="Q402" i="10"/>
  <c r="S402" i="10"/>
  <c r="M402" i="10"/>
  <c r="N402" i="10" s="1"/>
  <c r="AA358" i="2"/>
  <c r="O400" i="8"/>
  <c r="P400" i="8"/>
  <c r="L400" i="8"/>
  <c r="M400" i="8" s="1"/>
  <c r="N400" i="8"/>
  <c r="G359" i="2"/>
  <c r="K359" i="2" s="1"/>
  <c r="B359" i="2"/>
  <c r="F359" i="2" s="1"/>
  <c r="L359" i="2" l="1"/>
  <c r="M359" i="2"/>
  <c r="N359" i="2" s="1"/>
  <c r="E359" i="2"/>
  <c r="J359" i="2"/>
  <c r="S400" i="8"/>
  <c r="V400" i="8" s="1"/>
  <c r="T400" i="8"/>
  <c r="W400" i="8" s="1"/>
  <c r="R400" i="8"/>
  <c r="U400" i="8" s="1"/>
  <c r="W402" i="10"/>
  <c r="Z402" i="10" s="1"/>
  <c r="U402" i="10"/>
  <c r="X402" i="10" s="1"/>
  <c r="V402" i="10"/>
  <c r="Y402" i="10" s="1"/>
  <c r="F401" i="8" l="1"/>
  <c r="B401" i="8"/>
  <c r="C403" i="10"/>
  <c r="H403" i="10"/>
  <c r="D401" i="8"/>
  <c r="H401" i="8"/>
  <c r="I403" i="10"/>
  <c r="D403" i="10"/>
  <c r="G403" i="10"/>
  <c r="B403" i="10"/>
  <c r="G401" i="8"/>
  <c r="C401" i="8"/>
  <c r="V359" i="2"/>
  <c r="U359" i="2"/>
  <c r="W359" i="2"/>
  <c r="S359" i="2"/>
  <c r="R359" i="2"/>
  <c r="Q359" i="2"/>
  <c r="Y359" i="2" l="1"/>
  <c r="C360" i="2" s="1"/>
  <c r="Z359" i="2"/>
  <c r="I360" i="2" s="1"/>
  <c r="F403" i="10"/>
  <c r="K403" i="10"/>
  <c r="O403" i="10"/>
  <c r="AB402" i="10"/>
  <c r="E403" i="10"/>
  <c r="P403" i="10" s="1"/>
  <c r="E401" i="8"/>
  <c r="X400" i="8"/>
  <c r="X359" i="2"/>
  <c r="J403" i="10"/>
  <c r="J401" i="8"/>
  <c r="I401" i="8"/>
  <c r="H360" i="2" l="1"/>
  <c r="D360" i="2"/>
  <c r="S403" i="10"/>
  <c r="Q403" i="10"/>
  <c r="R403" i="10"/>
  <c r="M403" i="10"/>
  <c r="N403" i="10" s="1"/>
  <c r="O401" i="8"/>
  <c r="N401" i="8"/>
  <c r="P401" i="8"/>
  <c r="L401" i="8"/>
  <c r="M401" i="8" s="1"/>
  <c r="AA359" i="2"/>
  <c r="B360" i="2"/>
  <c r="F360" i="2" s="1"/>
  <c r="G360" i="2"/>
  <c r="O360" i="2" l="1"/>
  <c r="P360" i="2"/>
  <c r="S401" i="8"/>
  <c r="T401" i="8"/>
  <c r="R401" i="8"/>
  <c r="W401" i="8"/>
  <c r="V403" i="10"/>
  <c r="Y403" i="10" s="1"/>
  <c r="W403" i="10"/>
  <c r="U403" i="10"/>
  <c r="X403" i="10" s="1"/>
  <c r="J360" i="2"/>
  <c r="U401" i="8"/>
  <c r="E360" i="2"/>
  <c r="K360" i="2"/>
  <c r="V401" i="8"/>
  <c r="Z403" i="10"/>
  <c r="B404" i="10" l="1"/>
  <c r="G404" i="10"/>
  <c r="H404" i="10"/>
  <c r="C404" i="10"/>
  <c r="C402" i="8"/>
  <c r="G402" i="8"/>
  <c r="D402" i="8"/>
  <c r="H402" i="8"/>
  <c r="L360" i="2"/>
  <c r="M360" i="2"/>
  <c r="N360" i="2" s="1"/>
  <c r="B402" i="8"/>
  <c r="F402" i="8"/>
  <c r="I404" i="10"/>
  <c r="D404" i="10"/>
  <c r="F404" i="10" l="1"/>
  <c r="E402" i="8"/>
  <c r="O404" i="10"/>
  <c r="K404" i="10"/>
  <c r="AB403" i="10"/>
  <c r="U360" i="2"/>
  <c r="V360" i="2"/>
  <c r="W360" i="2"/>
  <c r="J404" i="10"/>
  <c r="J402" i="8"/>
  <c r="I402" i="8"/>
  <c r="Q360" i="2"/>
  <c r="R360" i="2"/>
  <c r="S360" i="2"/>
  <c r="X401" i="8"/>
  <c r="E404" i="10"/>
  <c r="P404" i="10" s="1"/>
  <c r="Z360" i="2" l="1"/>
  <c r="D361" i="2" s="1"/>
  <c r="X360" i="2"/>
  <c r="Y360" i="2"/>
  <c r="C361" i="2" s="1"/>
  <c r="O402" i="8"/>
  <c r="N402" i="8"/>
  <c r="P402" i="8"/>
  <c r="L402" i="8"/>
  <c r="M402" i="8" s="1"/>
  <c r="G361" i="2"/>
  <c r="B361" i="2"/>
  <c r="Q404" i="10"/>
  <c r="R404" i="10"/>
  <c r="S404" i="10"/>
  <c r="M404" i="10"/>
  <c r="N404" i="10" s="1"/>
  <c r="I361" i="2" l="1"/>
  <c r="J361" i="2" s="1"/>
  <c r="O361" i="2"/>
  <c r="P361" i="2"/>
  <c r="H361" i="2"/>
  <c r="R402" i="8"/>
  <c r="S402" i="8"/>
  <c r="T402" i="8"/>
  <c r="W402" i="8"/>
  <c r="W404" i="10"/>
  <c r="V404" i="10"/>
  <c r="Y404" i="10" s="1"/>
  <c r="U404" i="10"/>
  <c r="X404" i="10" s="1"/>
  <c r="F361" i="2"/>
  <c r="U402" i="8"/>
  <c r="E361" i="2"/>
  <c r="Z404" i="10"/>
  <c r="AA360" i="2"/>
  <c r="V402" i="8"/>
  <c r="K361" i="2" l="1"/>
  <c r="L361" i="2" s="1"/>
  <c r="C405" i="10"/>
  <c r="H405" i="10"/>
  <c r="G405" i="10"/>
  <c r="B405" i="10"/>
  <c r="B403" i="8"/>
  <c r="F403" i="8"/>
  <c r="M361" i="2"/>
  <c r="N361" i="2" s="1"/>
  <c r="H403" i="8"/>
  <c r="D403" i="8"/>
  <c r="D405" i="10"/>
  <c r="I405" i="10"/>
  <c r="C403" i="8"/>
  <c r="G403" i="8"/>
  <c r="V361" i="2" l="1"/>
  <c r="U361" i="2"/>
  <c r="W361" i="2"/>
  <c r="Q361" i="2"/>
  <c r="R361" i="2"/>
  <c r="Y361" i="2" s="1"/>
  <c r="S361" i="2"/>
  <c r="J405" i="10"/>
  <c r="K405" i="10"/>
  <c r="O405" i="10"/>
  <c r="AB404" i="10"/>
  <c r="J403" i="8"/>
  <c r="I403" i="8"/>
  <c r="E405" i="10"/>
  <c r="P405" i="10" s="1"/>
  <c r="X402" i="8"/>
  <c r="E403" i="8"/>
  <c r="F405" i="10"/>
  <c r="Z361" i="2" l="1"/>
  <c r="D362" i="2" s="1"/>
  <c r="X361" i="2"/>
  <c r="B362" i="2"/>
  <c r="G362" i="2"/>
  <c r="L403" i="8"/>
  <c r="M403" i="8" s="1"/>
  <c r="P403" i="8"/>
  <c r="N403" i="8"/>
  <c r="O403" i="8"/>
  <c r="S405" i="10"/>
  <c r="Q405" i="10"/>
  <c r="R405" i="10"/>
  <c r="M405" i="10"/>
  <c r="N405" i="10" s="1"/>
  <c r="I362" i="2"/>
  <c r="H362" i="2"/>
  <c r="C362" i="2"/>
  <c r="P362" i="2" l="1"/>
  <c r="O362" i="2"/>
  <c r="K362" i="2"/>
  <c r="AA361" i="2"/>
  <c r="Z405" i="10"/>
  <c r="T403" i="8"/>
  <c r="W403" i="8" s="1"/>
  <c r="R403" i="8"/>
  <c r="S403" i="8"/>
  <c r="X405" i="10"/>
  <c r="U405" i="10"/>
  <c r="V405" i="10"/>
  <c r="W405" i="10"/>
  <c r="V403" i="8"/>
  <c r="J362" i="2"/>
  <c r="F362" i="2"/>
  <c r="Y405" i="10"/>
  <c r="U403" i="8"/>
  <c r="E362" i="2"/>
  <c r="D404" i="8" l="1"/>
  <c r="H404" i="8"/>
  <c r="G404" i="8"/>
  <c r="C404" i="8"/>
  <c r="D406" i="10"/>
  <c r="I406" i="10"/>
  <c r="F404" i="8"/>
  <c r="B404" i="8"/>
  <c r="L362" i="2"/>
  <c r="M362" i="2"/>
  <c r="N362" i="2" s="1"/>
  <c r="B406" i="10"/>
  <c r="G406" i="10"/>
  <c r="H406" i="10"/>
  <c r="C406" i="10"/>
  <c r="J406" i="10" l="1"/>
  <c r="E404" i="8"/>
  <c r="X403" i="8"/>
  <c r="E406" i="10"/>
  <c r="P406" i="10" s="1"/>
  <c r="I404" i="8"/>
  <c r="J404" i="8"/>
  <c r="F406" i="10"/>
  <c r="V362" i="2"/>
  <c r="W362" i="2"/>
  <c r="U362" i="2"/>
  <c r="R362" i="2"/>
  <c r="Q362" i="2"/>
  <c r="S362" i="2"/>
  <c r="O406" i="10"/>
  <c r="K406" i="10"/>
  <c r="AB405" i="10"/>
  <c r="X362" i="2" l="1"/>
  <c r="B363" i="2" s="1"/>
  <c r="Z362" i="2"/>
  <c r="I363" i="2" s="1"/>
  <c r="N404" i="8"/>
  <c r="P404" i="8"/>
  <c r="L404" i="8"/>
  <c r="M404" i="8" s="1"/>
  <c r="O404" i="8"/>
  <c r="Y362" i="2"/>
  <c r="G363" i="2"/>
  <c r="S406" i="10"/>
  <c r="R406" i="10"/>
  <c r="Q406" i="10"/>
  <c r="M406" i="10"/>
  <c r="N406" i="10" s="1"/>
  <c r="D363" i="2" l="1"/>
  <c r="H363" i="2"/>
  <c r="K363" i="2" s="1"/>
  <c r="C363" i="2"/>
  <c r="X406" i="10"/>
  <c r="W406" i="10"/>
  <c r="Z406" i="10" s="1"/>
  <c r="U406" i="10"/>
  <c r="V406" i="10"/>
  <c r="Y406" i="10" s="1"/>
  <c r="R404" i="8"/>
  <c r="U404" i="8" s="1"/>
  <c r="S404" i="8"/>
  <c r="V404" i="8" s="1"/>
  <c r="T404" i="8"/>
  <c r="W404" i="8" s="1"/>
  <c r="O363" i="2" l="1"/>
  <c r="P363" i="2"/>
  <c r="AA362" i="2"/>
  <c r="J363" i="2"/>
  <c r="I407" i="10"/>
  <c r="D407" i="10"/>
  <c r="H407" i="10"/>
  <c r="C407" i="10"/>
  <c r="B405" i="8"/>
  <c r="F405" i="8"/>
  <c r="D405" i="8"/>
  <c r="H405" i="8"/>
  <c r="C405" i="8"/>
  <c r="G405" i="8"/>
  <c r="B407" i="10"/>
  <c r="G407" i="10"/>
  <c r="F363" i="2"/>
  <c r="E363" i="2"/>
  <c r="L363" i="2"/>
  <c r="M363" i="2"/>
  <c r="N363" i="2" s="1"/>
  <c r="E407" i="10" l="1"/>
  <c r="P407" i="10" s="1"/>
  <c r="I405" i="8"/>
  <c r="J405" i="8"/>
  <c r="K407" i="10"/>
  <c r="O407" i="10"/>
  <c r="AB406" i="10"/>
  <c r="Q363" i="2"/>
  <c r="R363" i="2"/>
  <c r="S363" i="2"/>
  <c r="J407" i="10"/>
  <c r="F407" i="10"/>
  <c r="U363" i="2"/>
  <c r="V363" i="2"/>
  <c r="W363" i="2"/>
  <c r="X404" i="8"/>
  <c r="E405" i="8"/>
  <c r="Y363" i="2" l="1"/>
  <c r="C364" i="2"/>
  <c r="H364" i="2"/>
  <c r="X363" i="2"/>
  <c r="R407" i="10"/>
  <c r="Q407" i="10"/>
  <c r="S407" i="10"/>
  <c r="M407" i="10"/>
  <c r="N407" i="10" s="1"/>
  <c r="Z363" i="2"/>
  <c r="N405" i="8"/>
  <c r="O405" i="8"/>
  <c r="L405" i="8"/>
  <c r="M405" i="8" s="1"/>
  <c r="P405" i="8"/>
  <c r="S405" i="8" l="1"/>
  <c r="R405" i="8"/>
  <c r="T405" i="8"/>
  <c r="W405" i="8" s="1"/>
  <c r="V407" i="10"/>
  <c r="Y407" i="10" s="1"/>
  <c r="U407" i="10"/>
  <c r="W407" i="10"/>
  <c r="B364" i="2"/>
  <c r="G364" i="2"/>
  <c r="V405" i="8"/>
  <c r="Z407" i="10"/>
  <c r="D364" i="2"/>
  <c r="I364" i="2"/>
  <c r="U405" i="8"/>
  <c r="X407" i="10"/>
  <c r="O364" i="2" l="1"/>
  <c r="P364" i="2"/>
  <c r="H408" i="10"/>
  <c r="C408" i="10"/>
  <c r="H406" i="8"/>
  <c r="D406" i="8"/>
  <c r="J364" i="2"/>
  <c r="E364" i="2"/>
  <c r="B406" i="8"/>
  <c r="F406" i="8"/>
  <c r="D408" i="10"/>
  <c r="I408" i="10"/>
  <c r="F364" i="2"/>
  <c r="C406" i="8"/>
  <c r="G406" i="8"/>
  <c r="K364" i="2"/>
  <c r="AA363" i="2"/>
  <c r="B408" i="10"/>
  <c r="G408" i="10"/>
  <c r="O408" i="10" l="1"/>
  <c r="K408" i="10"/>
  <c r="AB407" i="10"/>
  <c r="E408" i="10"/>
  <c r="P408" i="10" s="1"/>
  <c r="X405" i="8"/>
  <c r="J406" i="8"/>
  <c r="I406" i="8"/>
  <c r="F408" i="10"/>
  <c r="L364" i="2"/>
  <c r="M364" i="2"/>
  <c r="N364" i="2" s="1"/>
  <c r="J408" i="10"/>
  <c r="E406" i="8"/>
  <c r="W364" i="2" l="1"/>
  <c r="U364" i="2"/>
  <c r="V364" i="2"/>
  <c r="Q364" i="2"/>
  <c r="R364" i="2"/>
  <c r="S364" i="2"/>
  <c r="Z364" i="2" s="1"/>
  <c r="P406" i="8"/>
  <c r="N406" i="8"/>
  <c r="O406" i="8"/>
  <c r="L406" i="8"/>
  <c r="M406" i="8" s="1"/>
  <c r="S408" i="10"/>
  <c r="R408" i="10"/>
  <c r="Q408" i="10"/>
  <c r="M408" i="10"/>
  <c r="N408" i="10" s="1"/>
  <c r="Y364" i="2" l="1"/>
  <c r="X364" i="2"/>
  <c r="B365" i="2" s="1"/>
  <c r="Z408" i="10"/>
  <c r="W408" i="10"/>
  <c r="U408" i="10"/>
  <c r="V408" i="10"/>
  <c r="Y408" i="10" s="1"/>
  <c r="T406" i="8"/>
  <c r="W406" i="8" s="1"/>
  <c r="S406" i="8"/>
  <c r="R406" i="8"/>
  <c r="U406" i="8" s="1"/>
  <c r="I365" i="2"/>
  <c r="D365" i="2"/>
  <c r="X408" i="10"/>
  <c r="V406" i="8"/>
  <c r="C365" i="2"/>
  <c r="H365" i="2"/>
  <c r="O365" i="2" l="1"/>
  <c r="P365" i="2"/>
  <c r="G365" i="2"/>
  <c r="J365" i="2" s="1"/>
  <c r="C409" i="10"/>
  <c r="H409" i="10"/>
  <c r="D407" i="8"/>
  <c r="H407" i="8"/>
  <c r="B407" i="8"/>
  <c r="F407" i="8"/>
  <c r="C407" i="8"/>
  <c r="G407" i="8"/>
  <c r="D409" i="10"/>
  <c r="I409" i="10"/>
  <c r="B409" i="10"/>
  <c r="G409" i="10"/>
  <c r="E365" i="2"/>
  <c r="F365" i="2"/>
  <c r="AA364" i="2"/>
  <c r="K365" i="2" l="1"/>
  <c r="J409" i="10"/>
  <c r="E409" i="10"/>
  <c r="P409" i="10" s="1"/>
  <c r="X406" i="8"/>
  <c r="J407" i="8"/>
  <c r="I407" i="8"/>
  <c r="L365" i="2"/>
  <c r="M365" i="2"/>
  <c r="N365" i="2" s="1"/>
  <c r="K409" i="10"/>
  <c r="O409" i="10"/>
  <c r="AB408" i="10"/>
  <c r="E407" i="8"/>
  <c r="F409" i="10"/>
  <c r="Q365" i="2" l="1"/>
  <c r="R365" i="2"/>
  <c r="S365" i="2"/>
  <c r="N407" i="8"/>
  <c r="P407" i="8"/>
  <c r="L407" i="8"/>
  <c r="M407" i="8" s="1"/>
  <c r="O407" i="8"/>
  <c r="Q409" i="10"/>
  <c r="S409" i="10"/>
  <c r="R409" i="10"/>
  <c r="M409" i="10"/>
  <c r="N409" i="10" s="1"/>
  <c r="V365" i="2"/>
  <c r="U365" i="2"/>
  <c r="W365" i="2"/>
  <c r="V409" i="10" l="1"/>
  <c r="U409" i="10"/>
  <c r="X409" i="10" s="1"/>
  <c r="W409" i="10"/>
  <c r="Z365" i="2"/>
  <c r="Y409" i="10"/>
  <c r="T407" i="8"/>
  <c r="W407" i="8" s="1"/>
  <c r="S407" i="8"/>
  <c r="V407" i="8" s="1"/>
  <c r="R407" i="8"/>
  <c r="U407" i="8" s="1"/>
  <c r="Y365" i="2"/>
  <c r="Z409" i="10"/>
  <c r="X365" i="2"/>
  <c r="D408" i="8" l="1"/>
  <c r="H408" i="8"/>
  <c r="F408" i="8"/>
  <c r="B408" i="8"/>
  <c r="C408" i="8"/>
  <c r="G408" i="8"/>
  <c r="B410" i="10"/>
  <c r="G410" i="10"/>
  <c r="H366" i="2"/>
  <c r="C366" i="2"/>
  <c r="C410" i="10"/>
  <c r="H410" i="10"/>
  <c r="G366" i="2"/>
  <c r="B366" i="2"/>
  <c r="D366" i="2"/>
  <c r="I366" i="2"/>
  <c r="D410" i="10"/>
  <c r="I410" i="10"/>
  <c r="P366" i="2" l="1"/>
  <c r="O366" i="2"/>
  <c r="J410" i="10"/>
  <c r="E408" i="8"/>
  <c r="K366" i="2"/>
  <c r="AA365" i="2"/>
  <c r="F410" i="10"/>
  <c r="E410" i="10"/>
  <c r="P410" i="10" s="1"/>
  <c r="J408" i="8"/>
  <c r="I408" i="8"/>
  <c r="E366" i="2"/>
  <c r="F366" i="2"/>
  <c r="O410" i="10"/>
  <c r="K410" i="10"/>
  <c r="AB409" i="10"/>
  <c r="J366" i="2"/>
  <c r="X407" i="8"/>
  <c r="Q410" i="10" l="1"/>
  <c r="S410" i="10"/>
  <c r="R410" i="10"/>
  <c r="M410" i="10"/>
  <c r="N410" i="10" s="1"/>
  <c r="P408" i="8"/>
  <c r="N408" i="8"/>
  <c r="O408" i="8"/>
  <c r="L408" i="8"/>
  <c r="M408" i="8" s="1"/>
  <c r="L366" i="2"/>
  <c r="M366" i="2"/>
  <c r="N366" i="2" s="1"/>
  <c r="W410" i="10" l="1"/>
  <c r="V410" i="10"/>
  <c r="Y410" i="10" s="1"/>
  <c r="U410" i="10"/>
  <c r="V408" i="8"/>
  <c r="W366" i="2"/>
  <c r="V366" i="2"/>
  <c r="U366" i="2"/>
  <c r="Z410" i="10"/>
  <c r="R408" i="8"/>
  <c r="U408" i="8" s="1"/>
  <c r="T408" i="8"/>
  <c r="W408" i="8" s="1"/>
  <c r="S408" i="8"/>
  <c r="R366" i="2"/>
  <c r="S366" i="2"/>
  <c r="Q366" i="2"/>
  <c r="X410" i="10"/>
  <c r="X366" i="2" l="1"/>
  <c r="Z366" i="2"/>
  <c r="I367" i="2" s="1"/>
  <c r="H411" i="10"/>
  <c r="C411" i="10"/>
  <c r="D409" i="8"/>
  <c r="H409" i="8"/>
  <c r="B409" i="8"/>
  <c r="F409" i="8"/>
  <c r="C409" i="8"/>
  <c r="G409" i="8"/>
  <c r="G367" i="2"/>
  <c r="B367" i="2"/>
  <c r="D367" i="2"/>
  <c r="Y366" i="2"/>
  <c r="G411" i="10"/>
  <c r="B411" i="10"/>
  <c r="D411" i="10"/>
  <c r="I411" i="10"/>
  <c r="O367" i="2" l="1"/>
  <c r="P367" i="2"/>
  <c r="AA366" i="2"/>
  <c r="E411" i="10"/>
  <c r="P411" i="10" s="1"/>
  <c r="X408" i="8"/>
  <c r="J411" i="10"/>
  <c r="E367" i="2"/>
  <c r="I409" i="8"/>
  <c r="J409" i="8"/>
  <c r="F411" i="10"/>
  <c r="K411" i="10"/>
  <c r="O411" i="10"/>
  <c r="AB410" i="10"/>
  <c r="C367" i="2"/>
  <c r="H367" i="2"/>
  <c r="K367" i="2" s="1"/>
  <c r="E409" i="8"/>
  <c r="L367" i="2" l="1"/>
  <c r="M367" i="2"/>
  <c r="N367" i="2" s="1"/>
  <c r="Q411" i="10"/>
  <c r="R411" i="10"/>
  <c r="S411" i="10"/>
  <c r="M411" i="10"/>
  <c r="N411" i="10" s="1"/>
  <c r="P409" i="8"/>
  <c r="O409" i="8"/>
  <c r="L409" i="8"/>
  <c r="M409" i="8" s="1"/>
  <c r="N409" i="8"/>
  <c r="F367" i="2"/>
  <c r="J367" i="2"/>
  <c r="X411" i="10" l="1"/>
  <c r="V411" i="10"/>
  <c r="Y411" i="10" s="1"/>
  <c r="U411" i="10"/>
  <c r="W411" i="10"/>
  <c r="Z411" i="10" s="1"/>
  <c r="V367" i="2"/>
  <c r="U367" i="2"/>
  <c r="W367" i="2"/>
  <c r="T409" i="8"/>
  <c r="W409" i="8" s="1"/>
  <c r="S409" i="8"/>
  <c r="V409" i="8" s="1"/>
  <c r="R409" i="8"/>
  <c r="U409" i="8" s="1"/>
  <c r="S367" i="2"/>
  <c r="Q367" i="2"/>
  <c r="X367" i="2" s="1"/>
  <c r="R367" i="2"/>
  <c r="Y367" i="2" l="1"/>
  <c r="H368" i="2" s="1"/>
  <c r="Z367" i="2"/>
  <c r="D412" i="10"/>
  <c r="I412" i="10"/>
  <c r="H410" i="8"/>
  <c r="D410" i="8"/>
  <c r="C412" i="10"/>
  <c r="H412" i="10"/>
  <c r="F410" i="8"/>
  <c r="B410" i="8"/>
  <c r="G410" i="8"/>
  <c r="C410" i="8"/>
  <c r="G412" i="10"/>
  <c r="B412" i="10"/>
  <c r="I368" i="2"/>
  <c r="D368" i="2"/>
  <c r="C368" i="2"/>
  <c r="B368" i="2"/>
  <c r="G368" i="2"/>
  <c r="O368" i="2" l="1"/>
  <c r="P368" i="2"/>
  <c r="E412" i="10"/>
  <c r="P412" i="10" s="1"/>
  <c r="E410" i="8"/>
  <c r="F368" i="2"/>
  <c r="J412" i="10"/>
  <c r="J410" i="8"/>
  <c r="I410" i="8"/>
  <c r="J368" i="2"/>
  <c r="K368" i="2"/>
  <c r="AA367" i="2"/>
  <c r="X409" i="8"/>
  <c r="E368" i="2"/>
  <c r="F412" i="10"/>
  <c r="K412" i="10"/>
  <c r="O412" i="10"/>
  <c r="AB411" i="10"/>
  <c r="L368" i="2" l="1"/>
  <c r="M368" i="2"/>
  <c r="N368" i="2" s="1"/>
  <c r="P410" i="8"/>
  <c r="N410" i="8"/>
  <c r="L410" i="8"/>
  <c r="M410" i="8" s="1"/>
  <c r="O410" i="8"/>
  <c r="S412" i="10"/>
  <c r="Q412" i="10"/>
  <c r="R412" i="10"/>
  <c r="M412" i="10"/>
  <c r="N412" i="10" s="1"/>
  <c r="W412" i="10" l="1"/>
  <c r="Z412" i="10" s="1"/>
  <c r="V412" i="10"/>
  <c r="U412" i="10"/>
  <c r="X412" i="10" s="1"/>
  <c r="U368" i="2"/>
  <c r="W368" i="2"/>
  <c r="V368" i="2"/>
  <c r="Y412" i="10"/>
  <c r="S410" i="8"/>
  <c r="V410" i="8" s="1"/>
  <c r="T410" i="8"/>
  <c r="W410" i="8" s="1"/>
  <c r="R410" i="8"/>
  <c r="U410" i="8" s="1"/>
  <c r="Q368" i="2"/>
  <c r="S368" i="2"/>
  <c r="Z368" i="2" s="1"/>
  <c r="R368" i="2"/>
  <c r="Y368" i="2" l="1"/>
  <c r="X368" i="2"/>
  <c r="G413" i="10"/>
  <c r="B413" i="10"/>
  <c r="B411" i="8"/>
  <c r="F411" i="8"/>
  <c r="C411" i="8"/>
  <c r="G411" i="8"/>
  <c r="D411" i="8"/>
  <c r="H411" i="8"/>
  <c r="D413" i="10"/>
  <c r="I413" i="10"/>
  <c r="C369" i="2"/>
  <c r="H369" i="2"/>
  <c r="B369" i="2"/>
  <c r="G369" i="2"/>
  <c r="H413" i="10"/>
  <c r="C413" i="10"/>
  <c r="I369" i="2"/>
  <c r="D369" i="2"/>
  <c r="O369" i="2" l="1"/>
  <c r="P369" i="2"/>
  <c r="E411" i="8"/>
  <c r="F413" i="10"/>
  <c r="F369" i="2"/>
  <c r="J369" i="2"/>
  <c r="E413" i="10"/>
  <c r="P413" i="10" s="1"/>
  <c r="I411" i="8"/>
  <c r="J411" i="8"/>
  <c r="K369" i="2"/>
  <c r="AA368" i="2"/>
  <c r="E369" i="2"/>
  <c r="K413" i="10"/>
  <c r="O413" i="10"/>
  <c r="AB412" i="10"/>
  <c r="X410" i="8"/>
  <c r="J413" i="10"/>
  <c r="R413" i="10" l="1"/>
  <c r="S413" i="10"/>
  <c r="Q413" i="10"/>
  <c r="M413" i="10"/>
  <c r="N413" i="10" s="1"/>
  <c r="P411" i="8"/>
  <c r="L411" i="8"/>
  <c r="M411" i="8" s="1"/>
  <c r="O411" i="8"/>
  <c r="N411" i="8"/>
  <c r="L369" i="2"/>
  <c r="M369" i="2"/>
  <c r="N369" i="2" s="1"/>
  <c r="W413" i="10" l="1"/>
  <c r="V413" i="10"/>
  <c r="U413" i="10"/>
  <c r="X413" i="10" s="1"/>
  <c r="V411" i="8"/>
  <c r="S411" i="8"/>
  <c r="R411" i="8"/>
  <c r="U411" i="8" s="1"/>
  <c r="T411" i="8"/>
  <c r="Z413" i="10"/>
  <c r="U369" i="2"/>
  <c r="V369" i="2"/>
  <c r="W369" i="2"/>
  <c r="S369" i="2"/>
  <c r="R369" i="2"/>
  <c r="Q369" i="2"/>
  <c r="X369" i="2" s="1"/>
  <c r="W411" i="8"/>
  <c r="Y413" i="10"/>
  <c r="G414" i="10" l="1"/>
  <c r="B414" i="10"/>
  <c r="B412" i="8"/>
  <c r="F412" i="8"/>
  <c r="G412" i="8"/>
  <c r="C412" i="8"/>
  <c r="G370" i="2"/>
  <c r="B370" i="2"/>
  <c r="H414" i="10"/>
  <c r="C414" i="10"/>
  <c r="Z369" i="2"/>
  <c r="D414" i="10"/>
  <c r="I414" i="10"/>
  <c r="Y369" i="2"/>
  <c r="H412" i="8"/>
  <c r="D412" i="8"/>
  <c r="E412" i="8" l="1"/>
  <c r="C370" i="2"/>
  <c r="H370" i="2"/>
  <c r="X411" i="8"/>
  <c r="E414" i="10"/>
  <c r="P414" i="10" s="1"/>
  <c r="K414" i="10"/>
  <c r="O414" i="10"/>
  <c r="AB413" i="10"/>
  <c r="J412" i="8"/>
  <c r="I412" i="8"/>
  <c r="I370" i="2"/>
  <c r="D370" i="2"/>
  <c r="F414" i="10"/>
  <c r="J414" i="10"/>
  <c r="P370" i="2" l="1"/>
  <c r="O370" i="2"/>
  <c r="J370" i="2"/>
  <c r="R414" i="10"/>
  <c r="S414" i="10"/>
  <c r="Q414" i="10"/>
  <c r="M414" i="10"/>
  <c r="N414" i="10" s="1"/>
  <c r="K370" i="2"/>
  <c r="AA369" i="2"/>
  <c r="O412" i="8"/>
  <c r="L412" i="8"/>
  <c r="M412" i="8" s="1"/>
  <c r="N412" i="8"/>
  <c r="P412" i="8"/>
  <c r="F370" i="2"/>
  <c r="E370" i="2"/>
  <c r="L370" i="2" l="1"/>
  <c r="M370" i="2"/>
  <c r="N370" i="2" s="1"/>
  <c r="X414" i="10"/>
  <c r="U412" i="8"/>
  <c r="R412" i="8"/>
  <c r="T412" i="8"/>
  <c r="W412" i="8" s="1"/>
  <c r="S412" i="8"/>
  <c r="V412" i="8" s="1"/>
  <c r="W414" i="10"/>
  <c r="Z414" i="10" s="1"/>
  <c r="U414" i="10"/>
  <c r="V414" i="10"/>
  <c r="Y414" i="10" s="1"/>
  <c r="D415" i="10" l="1"/>
  <c r="I415" i="10"/>
  <c r="H415" i="10"/>
  <c r="C415" i="10"/>
  <c r="G413" i="8"/>
  <c r="C413" i="8"/>
  <c r="D413" i="8"/>
  <c r="H413" i="8"/>
  <c r="B415" i="10"/>
  <c r="G415" i="10"/>
  <c r="B413" i="8"/>
  <c r="F413" i="8"/>
  <c r="W370" i="2"/>
  <c r="V370" i="2"/>
  <c r="U370" i="2"/>
  <c r="Q370" i="2"/>
  <c r="R370" i="2"/>
  <c r="S370" i="2"/>
  <c r="Z370" i="2" s="1"/>
  <c r="X370" i="2" l="1"/>
  <c r="G371" i="2" s="1"/>
  <c r="F415" i="10"/>
  <c r="E413" i="8"/>
  <c r="J415" i="10"/>
  <c r="X412" i="8"/>
  <c r="B371" i="2"/>
  <c r="J413" i="8"/>
  <c r="I413" i="8"/>
  <c r="I371" i="2"/>
  <c r="D371" i="2"/>
  <c r="Y370" i="2"/>
  <c r="E415" i="10"/>
  <c r="P415" i="10" s="1"/>
  <c r="O415" i="10"/>
  <c r="K415" i="10"/>
  <c r="AB414" i="10"/>
  <c r="O371" i="2" l="1"/>
  <c r="P371" i="2"/>
  <c r="O413" i="8"/>
  <c r="N413" i="8"/>
  <c r="P413" i="8"/>
  <c r="L413" i="8"/>
  <c r="M413" i="8" s="1"/>
  <c r="R415" i="10"/>
  <c r="Q415" i="10"/>
  <c r="S415" i="10"/>
  <c r="M415" i="10"/>
  <c r="N415" i="10" s="1"/>
  <c r="AA370" i="2"/>
  <c r="H371" i="2"/>
  <c r="J371" i="2" s="1"/>
  <c r="C371" i="2"/>
  <c r="E371" i="2" s="1"/>
  <c r="K371" i="2" l="1"/>
  <c r="L371" i="2"/>
  <c r="M371" i="2"/>
  <c r="N371" i="2" s="1"/>
  <c r="X415" i="10"/>
  <c r="F371" i="2"/>
  <c r="V415" i="10"/>
  <c r="Y415" i="10" s="1"/>
  <c r="U415" i="10"/>
  <c r="W415" i="10"/>
  <c r="Z415" i="10" s="1"/>
  <c r="S413" i="8"/>
  <c r="V413" i="8" s="1"/>
  <c r="T413" i="8"/>
  <c r="W413" i="8" s="1"/>
  <c r="R413" i="8"/>
  <c r="U413" i="8" s="1"/>
  <c r="D416" i="10" l="1"/>
  <c r="I416" i="10"/>
  <c r="F414" i="8"/>
  <c r="B414" i="8"/>
  <c r="C414" i="8"/>
  <c r="G414" i="8"/>
  <c r="D414" i="8"/>
  <c r="H414" i="8"/>
  <c r="C416" i="10"/>
  <c r="H416" i="10"/>
  <c r="V371" i="2"/>
  <c r="W371" i="2"/>
  <c r="U371" i="2"/>
  <c r="B416" i="10"/>
  <c r="G416" i="10"/>
  <c r="R371" i="2"/>
  <c r="Q371" i="2"/>
  <c r="X371" i="2" s="1"/>
  <c r="S371" i="2"/>
  <c r="Y371" i="2" l="1"/>
  <c r="I414" i="8"/>
  <c r="J414" i="8"/>
  <c r="Z371" i="2"/>
  <c r="E416" i="10"/>
  <c r="P416" i="10" s="1"/>
  <c r="C372" i="2"/>
  <c r="H372" i="2"/>
  <c r="E414" i="8"/>
  <c r="J416" i="10"/>
  <c r="G372" i="2"/>
  <c r="B372" i="2"/>
  <c r="F416" i="10"/>
  <c r="X413" i="8"/>
  <c r="O416" i="10"/>
  <c r="K416" i="10"/>
  <c r="AB415" i="10"/>
  <c r="E372" i="2" l="1"/>
  <c r="P414" i="8"/>
  <c r="L414" i="8"/>
  <c r="M414" i="8" s="1"/>
  <c r="O414" i="8"/>
  <c r="N414" i="8"/>
  <c r="F372" i="2"/>
  <c r="R416" i="10"/>
  <c r="S416" i="10"/>
  <c r="Q416" i="10"/>
  <c r="M416" i="10"/>
  <c r="N416" i="10" s="1"/>
  <c r="I372" i="2"/>
  <c r="D372" i="2"/>
  <c r="O372" i="2" l="1"/>
  <c r="P372" i="2"/>
  <c r="T414" i="8"/>
  <c r="S414" i="8"/>
  <c r="R414" i="8"/>
  <c r="W414" i="8"/>
  <c r="W416" i="10"/>
  <c r="Z416" i="10" s="1"/>
  <c r="U416" i="10"/>
  <c r="X416" i="10" s="1"/>
  <c r="V416" i="10"/>
  <c r="Y416" i="10" s="1"/>
  <c r="U414" i="8"/>
  <c r="K372" i="2"/>
  <c r="AA371" i="2"/>
  <c r="J372" i="2"/>
  <c r="V414" i="8"/>
  <c r="G417" i="10" l="1"/>
  <c r="B417" i="10"/>
  <c r="H417" i="10"/>
  <c r="C417" i="10"/>
  <c r="D417" i="10"/>
  <c r="I417" i="10"/>
  <c r="L372" i="2"/>
  <c r="M372" i="2"/>
  <c r="N372" i="2" s="1"/>
  <c r="G415" i="8"/>
  <c r="C415" i="8"/>
  <c r="B415" i="8"/>
  <c r="F415" i="8"/>
  <c r="D415" i="8"/>
  <c r="H415" i="8"/>
  <c r="F417" i="10" l="1"/>
  <c r="E415" i="8"/>
  <c r="Q372" i="2"/>
  <c r="S372" i="2"/>
  <c r="R372" i="2"/>
  <c r="V372" i="2"/>
  <c r="U372" i="2"/>
  <c r="W372" i="2"/>
  <c r="X414" i="8"/>
  <c r="E417" i="10"/>
  <c r="P417" i="10" s="1"/>
  <c r="I415" i="8"/>
  <c r="J415" i="8"/>
  <c r="K417" i="10"/>
  <c r="O417" i="10"/>
  <c r="AB416" i="10"/>
  <c r="J417" i="10"/>
  <c r="S417" i="10" l="1"/>
  <c r="R417" i="10"/>
  <c r="Q417" i="10"/>
  <c r="M417" i="10"/>
  <c r="N417" i="10" s="1"/>
  <c r="Y372" i="2"/>
  <c r="Z372" i="2"/>
  <c r="O415" i="8"/>
  <c r="P415" i="8"/>
  <c r="N415" i="8"/>
  <c r="L415" i="8"/>
  <c r="M415" i="8" s="1"/>
  <c r="X372" i="2"/>
  <c r="B373" i="2" l="1"/>
  <c r="G373" i="2"/>
  <c r="R415" i="8"/>
  <c r="T415" i="8"/>
  <c r="W415" i="8" s="1"/>
  <c r="S415" i="8"/>
  <c r="V415" i="8" s="1"/>
  <c r="D373" i="2"/>
  <c r="I373" i="2"/>
  <c r="Y417" i="10"/>
  <c r="U417" i="10"/>
  <c r="X417" i="10" s="1"/>
  <c r="V417" i="10"/>
  <c r="W417" i="10"/>
  <c r="Z417" i="10" s="1"/>
  <c r="U415" i="8"/>
  <c r="H373" i="2"/>
  <c r="C373" i="2"/>
  <c r="O373" i="2" l="1"/>
  <c r="P373" i="2"/>
  <c r="D416" i="8"/>
  <c r="H416" i="8"/>
  <c r="D418" i="10"/>
  <c r="I418" i="10"/>
  <c r="B418" i="10"/>
  <c r="G418" i="10"/>
  <c r="C416" i="8"/>
  <c r="G416" i="8"/>
  <c r="C418" i="10"/>
  <c r="H418" i="10"/>
  <c r="J373" i="2"/>
  <c r="F416" i="8"/>
  <c r="B416" i="8"/>
  <c r="E373" i="2"/>
  <c r="F373" i="2"/>
  <c r="K373" i="2"/>
  <c r="AA372" i="2"/>
  <c r="X415" i="8" l="1"/>
  <c r="O418" i="10"/>
  <c r="K418" i="10"/>
  <c r="AB417" i="10"/>
  <c r="E416" i="8"/>
  <c r="J416" i="8"/>
  <c r="I416" i="8"/>
  <c r="F418" i="10"/>
  <c r="J418" i="10"/>
  <c r="L373" i="2"/>
  <c r="M373" i="2"/>
  <c r="N373" i="2" s="1"/>
  <c r="E418" i="10"/>
  <c r="P418" i="10" s="1"/>
  <c r="V373" i="2" l="1"/>
  <c r="U373" i="2"/>
  <c r="W373" i="2"/>
  <c r="Q373" i="2"/>
  <c r="R373" i="2"/>
  <c r="S373" i="2"/>
  <c r="P416" i="8"/>
  <c r="L416" i="8"/>
  <c r="M416" i="8" s="1"/>
  <c r="O416" i="8"/>
  <c r="N416" i="8"/>
  <c r="Q418" i="10"/>
  <c r="R418" i="10"/>
  <c r="S418" i="10"/>
  <c r="M418" i="10"/>
  <c r="N418" i="10" s="1"/>
  <c r="Z373" i="2" l="1"/>
  <c r="X373" i="2"/>
  <c r="Y373" i="2"/>
  <c r="H374" i="2" s="1"/>
  <c r="T416" i="8"/>
  <c r="S416" i="8"/>
  <c r="R416" i="8"/>
  <c r="B374" i="2"/>
  <c r="G374" i="2"/>
  <c r="W416" i="8"/>
  <c r="W418" i="10"/>
  <c r="Z418" i="10" s="1"/>
  <c r="V418" i="10"/>
  <c r="U418" i="10"/>
  <c r="X418" i="10" s="1"/>
  <c r="U416" i="8"/>
  <c r="D374" i="2"/>
  <c r="I374" i="2"/>
  <c r="Y418" i="10"/>
  <c r="V416" i="8"/>
  <c r="C374" i="2"/>
  <c r="P374" i="2" l="1"/>
  <c r="O374" i="2"/>
  <c r="I419" i="10"/>
  <c r="D419" i="10"/>
  <c r="B419" i="10"/>
  <c r="G419" i="10"/>
  <c r="E374" i="2"/>
  <c r="F417" i="8"/>
  <c r="B417" i="8"/>
  <c r="D417" i="8"/>
  <c r="H417" i="8"/>
  <c r="K374" i="2"/>
  <c r="AA373" i="2"/>
  <c r="F374" i="2"/>
  <c r="C419" i="10"/>
  <c r="H419" i="10"/>
  <c r="G417" i="8"/>
  <c r="C417" i="8"/>
  <c r="J374" i="2"/>
  <c r="L374" i="2" l="1"/>
  <c r="M374" i="2"/>
  <c r="N374" i="2" s="1"/>
  <c r="I417" i="8"/>
  <c r="J417" i="8"/>
  <c r="E419" i="10"/>
  <c r="P419" i="10" s="1"/>
  <c r="E417" i="8"/>
  <c r="F419" i="10"/>
  <c r="O419" i="10"/>
  <c r="K419" i="10"/>
  <c r="AB418" i="10"/>
  <c r="J419" i="10"/>
  <c r="X416" i="8"/>
  <c r="S419" i="10" l="1"/>
  <c r="Q419" i="10"/>
  <c r="R419" i="10"/>
  <c r="M419" i="10"/>
  <c r="N419" i="10" s="1"/>
  <c r="U374" i="2"/>
  <c r="V374" i="2"/>
  <c r="W374" i="2"/>
  <c r="S374" i="2"/>
  <c r="Q374" i="2"/>
  <c r="X374" i="2" s="1"/>
  <c r="R374" i="2"/>
  <c r="N417" i="8"/>
  <c r="P417" i="8"/>
  <c r="L417" i="8"/>
  <c r="M417" i="8" s="1"/>
  <c r="O417" i="8"/>
  <c r="Y374" i="2" l="1"/>
  <c r="Z374" i="2"/>
  <c r="V419" i="10"/>
  <c r="U419" i="10"/>
  <c r="W419" i="10"/>
  <c r="Z419" i="10" s="1"/>
  <c r="Y419" i="10"/>
  <c r="I375" i="2"/>
  <c r="D375" i="2"/>
  <c r="H375" i="2"/>
  <c r="C375" i="2"/>
  <c r="X419" i="10"/>
  <c r="R417" i="8"/>
  <c r="U417" i="8" s="1"/>
  <c r="T417" i="8"/>
  <c r="W417" i="8" s="1"/>
  <c r="S417" i="8"/>
  <c r="V417" i="8" s="1"/>
  <c r="B375" i="2"/>
  <c r="G375" i="2"/>
  <c r="O375" i="2" l="1"/>
  <c r="P375" i="2"/>
  <c r="C418" i="8"/>
  <c r="G418" i="8"/>
  <c r="D420" i="10"/>
  <c r="I420" i="10"/>
  <c r="H418" i="8"/>
  <c r="D418" i="8"/>
  <c r="B418" i="8"/>
  <c r="F418" i="8"/>
  <c r="E375" i="2"/>
  <c r="G420" i="10"/>
  <c r="B420" i="10"/>
  <c r="F375" i="2"/>
  <c r="H420" i="10"/>
  <c r="C420" i="10"/>
  <c r="K375" i="2"/>
  <c r="AA374" i="2"/>
  <c r="J375" i="2"/>
  <c r="E420" i="10" l="1"/>
  <c r="P420" i="10" s="1"/>
  <c r="L375" i="2"/>
  <c r="M375" i="2"/>
  <c r="N375" i="2" s="1"/>
  <c r="J420" i="10"/>
  <c r="E418" i="8"/>
  <c r="K420" i="10"/>
  <c r="O420" i="10"/>
  <c r="AB419" i="10"/>
  <c r="J418" i="8"/>
  <c r="I418" i="8"/>
  <c r="F420" i="10"/>
  <c r="X417" i="8"/>
  <c r="Q375" i="2" l="1"/>
  <c r="S375" i="2"/>
  <c r="R375" i="2"/>
  <c r="P418" i="8"/>
  <c r="O418" i="8"/>
  <c r="N418" i="8"/>
  <c r="L418" i="8"/>
  <c r="M418" i="8" s="1"/>
  <c r="Q420" i="10"/>
  <c r="S420" i="10"/>
  <c r="R420" i="10"/>
  <c r="M420" i="10"/>
  <c r="N420" i="10" s="1"/>
  <c r="W375" i="2"/>
  <c r="V375" i="2"/>
  <c r="U375" i="2"/>
  <c r="W420" i="10" l="1"/>
  <c r="V420" i="10"/>
  <c r="U420" i="10"/>
  <c r="R418" i="8"/>
  <c r="U418" i="8" s="1"/>
  <c r="T418" i="8"/>
  <c r="S418" i="8"/>
  <c r="Y375" i="2"/>
  <c r="X420" i="10"/>
  <c r="Y420" i="10"/>
  <c r="Z375" i="2"/>
  <c r="W418" i="8"/>
  <c r="Z420" i="10"/>
  <c r="V418" i="8"/>
  <c r="X375" i="2"/>
  <c r="B419" i="8" l="1"/>
  <c r="F419" i="8"/>
  <c r="C376" i="2"/>
  <c r="H376" i="2"/>
  <c r="D419" i="8"/>
  <c r="H419" i="8"/>
  <c r="D376" i="2"/>
  <c r="I376" i="2"/>
  <c r="B421" i="10"/>
  <c r="G421" i="10"/>
  <c r="B376" i="2"/>
  <c r="G376" i="2"/>
  <c r="G419" i="8"/>
  <c r="C419" i="8"/>
  <c r="I421" i="10"/>
  <c r="D421" i="10"/>
  <c r="H421" i="10"/>
  <c r="C421" i="10"/>
  <c r="O376" i="2" l="1"/>
  <c r="P376" i="2"/>
  <c r="J376" i="2"/>
  <c r="E376" i="2"/>
  <c r="K376" i="2"/>
  <c r="AA375" i="2"/>
  <c r="F376" i="2"/>
  <c r="F421" i="10"/>
  <c r="X418" i="8"/>
  <c r="J421" i="10"/>
  <c r="I419" i="8"/>
  <c r="J419" i="8"/>
  <c r="O421" i="10"/>
  <c r="K421" i="10"/>
  <c r="AB420" i="10"/>
  <c r="E421" i="10"/>
  <c r="P421" i="10" s="1"/>
  <c r="E419" i="8"/>
  <c r="R421" i="10" l="1"/>
  <c r="Q421" i="10"/>
  <c r="S421" i="10"/>
  <c r="M421" i="10"/>
  <c r="N421" i="10" s="1"/>
  <c r="P419" i="8"/>
  <c r="O419" i="8"/>
  <c r="L419" i="8"/>
  <c r="M419" i="8" s="1"/>
  <c r="N419" i="8"/>
  <c r="L376" i="2"/>
  <c r="M376" i="2"/>
  <c r="N376" i="2" s="1"/>
  <c r="T419" i="8" l="1"/>
  <c r="S419" i="8"/>
  <c r="V419" i="8" s="1"/>
  <c r="R419" i="8"/>
  <c r="U419" i="8" s="1"/>
  <c r="V376" i="2"/>
  <c r="W376" i="2"/>
  <c r="U376" i="2"/>
  <c r="U421" i="10"/>
  <c r="X421" i="10" s="1"/>
  <c r="V421" i="10"/>
  <c r="Y421" i="10" s="1"/>
  <c r="W421" i="10"/>
  <c r="Z421" i="10" s="1"/>
  <c r="R376" i="2"/>
  <c r="Q376" i="2"/>
  <c r="S376" i="2"/>
  <c r="W419" i="8"/>
  <c r="Z376" i="2" l="1"/>
  <c r="H422" i="10"/>
  <c r="C422" i="10"/>
  <c r="B420" i="8"/>
  <c r="F420" i="8"/>
  <c r="C420" i="8"/>
  <c r="G420" i="8"/>
  <c r="G422" i="10"/>
  <c r="B422" i="10"/>
  <c r="D422" i="10"/>
  <c r="I422" i="10"/>
  <c r="X376" i="2"/>
  <c r="I377" i="2"/>
  <c r="D377" i="2"/>
  <c r="Y376" i="2"/>
  <c r="H420" i="8"/>
  <c r="D420" i="8"/>
  <c r="O377" i="2" l="1"/>
  <c r="P377" i="2"/>
  <c r="E422" i="10"/>
  <c r="P422" i="10" s="1"/>
  <c r="J420" i="8"/>
  <c r="I420" i="8"/>
  <c r="G377" i="2"/>
  <c r="K377" i="2" s="1"/>
  <c r="B377" i="2"/>
  <c r="J422" i="10"/>
  <c r="E420" i="8"/>
  <c r="H377" i="2"/>
  <c r="C377" i="2"/>
  <c r="F422" i="10"/>
  <c r="AA376" i="2"/>
  <c r="K422" i="10"/>
  <c r="O422" i="10"/>
  <c r="AB421" i="10"/>
  <c r="X419" i="8"/>
  <c r="E377" i="2" l="1"/>
  <c r="F377" i="2"/>
  <c r="J377" i="2"/>
  <c r="O420" i="8"/>
  <c r="P420" i="8"/>
  <c r="N420" i="8"/>
  <c r="L420" i="8"/>
  <c r="M420" i="8" s="1"/>
  <c r="S422" i="10"/>
  <c r="Q422" i="10"/>
  <c r="R422" i="10"/>
  <c r="M422" i="10"/>
  <c r="N422" i="10" s="1"/>
  <c r="L377" i="2"/>
  <c r="M377" i="2"/>
  <c r="N377" i="2" s="1"/>
  <c r="S377" i="2" l="1"/>
  <c r="R377" i="2"/>
  <c r="Q377" i="2"/>
  <c r="X422" i="10"/>
  <c r="W422" i="10"/>
  <c r="Z422" i="10" s="1"/>
  <c r="V422" i="10"/>
  <c r="U422" i="10"/>
  <c r="R420" i="8"/>
  <c r="S420" i="8"/>
  <c r="V420" i="8" s="1"/>
  <c r="T420" i="8"/>
  <c r="W420" i="8" s="1"/>
  <c r="V377" i="2"/>
  <c r="W377" i="2"/>
  <c r="U377" i="2"/>
  <c r="Y422" i="10"/>
  <c r="U420" i="8"/>
  <c r="H421" i="8" l="1"/>
  <c r="D421" i="8"/>
  <c r="G421" i="8"/>
  <c r="C421" i="8"/>
  <c r="I423" i="10"/>
  <c r="D423" i="10"/>
  <c r="B423" i="10"/>
  <c r="G423" i="10"/>
  <c r="X377" i="2"/>
  <c r="F421" i="8"/>
  <c r="B421" i="8"/>
  <c r="Y377" i="2"/>
  <c r="H423" i="10"/>
  <c r="C423" i="10"/>
  <c r="Z377" i="2"/>
  <c r="C378" i="2" l="1"/>
  <c r="H378" i="2"/>
  <c r="I378" i="2"/>
  <c r="D378" i="2"/>
  <c r="E423" i="10"/>
  <c r="P423" i="10" s="1"/>
  <c r="J423" i="10"/>
  <c r="F423" i="10"/>
  <c r="K423" i="10"/>
  <c r="O423" i="10"/>
  <c r="AB422" i="10"/>
  <c r="X420" i="8"/>
  <c r="E421" i="8"/>
  <c r="J421" i="8"/>
  <c r="I421" i="8"/>
  <c r="B378" i="2"/>
  <c r="G378" i="2"/>
  <c r="P378" i="2" l="1"/>
  <c r="O378" i="2"/>
  <c r="J378" i="2"/>
  <c r="E378" i="2"/>
  <c r="N421" i="8"/>
  <c r="P421" i="8"/>
  <c r="O421" i="8"/>
  <c r="L421" i="8"/>
  <c r="M421" i="8" s="1"/>
  <c r="K378" i="2"/>
  <c r="AA377" i="2"/>
  <c r="Q423" i="10"/>
  <c r="R423" i="10"/>
  <c r="S423" i="10"/>
  <c r="M423" i="10"/>
  <c r="N423" i="10" s="1"/>
  <c r="F378" i="2"/>
  <c r="L378" i="2" l="1"/>
  <c r="M378" i="2"/>
  <c r="N378" i="2" s="1"/>
  <c r="V423" i="10"/>
  <c r="U423" i="10"/>
  <c r="X423" i="10" s="1"/>
  <c r="W423" i="10"/>
  <c r="Z423" i="10"/>
  <c r="T421" i="8"/>
  <c r="W421" i="8" s="1"/>
  <c r="R421" i="8"/>
  <c r="S421" i="8"/>
  <c r="V421" i="8" s="1"/>
  <c r="Y423" i="10"/>
  <c r="U421" i="8"/>
  <c r="D422" i="8" l="1"/>
  <c r="H422" i="8"/>
  <c r="G424" i="10"/>
  <c r="B424" i="10"/>
  <c r="C422" i="8"/>
  <c r="G422" i="8"/>
  <c r="V378" i="2"/>
  <c r="W378" i="2"/>
  <c r="U378" i="2"/>
  <c r="I424" i="10"/>
  <c r="D424" i="10"/>
  <c r="B422" i="8"/>
  <c r="F422" i="8"/>
  <c r="H424" i="10"/>
  <c r="C424" i="10"/>
  <c r="Q378" i="2"/>
  <c r="X378" i="2" s="1"/>
  <c r="S378" i="2"/>
  <c r="R378" i="2"/>
  <c r="Y378" i="2" l="1"/>
  <c r="E422" i="8"/>
  <c r="E424" i="10"/>
  <c r="P424" i="10" s="1"/>
  <c r="F424" i="10"/>
  <c r="K424" i="10"/>
  <c r="O424" i="10"/>
  <c r="AB423" i="10"/>
  <c r="J424" i="10"/>
  <c r="C379" i="2"/>
  <c r="H379" i="2"/>
  <c r="G379" i="2"/>
  <c r="B379" i="2"/>
  <c r="Z378" i="2"/>
  <c r="I422" i="8"/>
  <c r="J422" i="8"/>
  <c r="X421" i="8"/>
  <c r="L422" i="8" l="1"/>
  <c r="M422" i="8" s="1"/>
  <c r="P422" i="8"/>
  <c r="O422" i="8"/>
  <c r="N422" i="8"/>
  <c r="I379" i="2"/>
  <c r="D379" i="2"/>
  <c r="F379" i="2"/>
  <c r="S424" i="10"/>
  <c r="R424" i="10"/>
  <c r="Q424" i="10"/>
  <c r="M424" i="10"/>
  <c r="N424" i="10" s="1"/>
  <c r="E379" i="2"/>
  <c r="O379" i="2" l="1"/>
  <c r="P379" i="2"/>
  <c r="W424" i="10"/>
  <c r="Z424" i="10" s="1"/>
  <c r="U424" i="10"/>
  <c r="X424" i="10" s="1"/>
  <c r="V424" i="10"/>
  <c r="J379" i="2"/>
  <c r="Y424" i="10"/>
  <c r="K379" i="2"/>
  <c r="AA378" i="2"/>
  <c r="R422" i="8"/>
  <c r="U422" i="8" s="1"/>
  <c r="S422" i="8"/>
  <c r="V422" i="8" s="1"/>
  <c r="T422" i="8"/>
  <c r="W422" i="8" s="1"/>
  <c r="G423" i="8" l="1"/>
  <c r="C423" i="8"/>
  <c r="G425" i="10"/>
  <c r="B425" i="10"/>
  <c r="D423" i="8"/>
  <c r="H423" i="8"/>
  <c r="B423" i="8"/>
  <c r="F423" i="8"/>
  <c r="I425" i="10"/>
  <c r="D425" i="10"/>
  <c r="C425" i="10"/>
  <c r="H425" i="10"/>
  <c r="L379" i="2"/>
  <c r="M379" i="2"/>
  <c r="N379" i="2" s="1"/>
  <c r="J423" i="8" l="1"/>
  <c r="I423" i="8"/>
  <c r="E425" i="10"/>
  <c r="P425" i="10" s="1"/>
  <c r="F425" i="10"/>
  <c r="E423" i="8"/>
  <c r="J425" i="10"/>
  <c r="W379" i="2"/>
  <c r="V379" i="2"/>
  <c r="U379" i="2"/>
  <c r="K425" i="10"/>
  <c r="O425" i="10"/>
  <c r="AB424" i="10"/>
  <c r="X422" i="8"/>
  <c r="R379" i="2"/>
  <c r="Q379" i="2"/>
  <c r="S379" i="2"/>
  <c r="Z379" i="2" l="1"/>
  <c r="I380" i="2" s="1"/>
  <c r="Y379" i="2"/>
  <c r="H380" i="2" s="1"/>
  <c r="X379" i="2"/>
  <c r="G380" i="2" s="1"/>
  <c r="R425" i="10"/>
  <c r="S425" i="10"/>
  <c r="Q425" i="10"/>
  <c r="M425" i="10"/>
  <c r="N425" i="10" s="1"/>
  <c r="D380" i="2"/>
  <c r="P423" i="8"/>
  <c r="N423" i="8"/>
  <c r="L423" i="8"/>
  <c r="M423" i="8" s="1"/>
  <c r="O423" i="8"/>
  <c r="C380" i="2" l="1"/>
  <c r="P380" i="2"/>
  <c r="O380" i="2"/>
  <c r="B380" i="2"/>
  <c r="E380" i="2" s="1"/>
  <c r="S423" i="8"/>
  <c r="V423" i="8" s="1"/>
  <c r="T423" i="8"/>
  <c r="R423" i="8"/>
  <c r="J380" i="2"/>
  <c r="U423" i="8"/>
  <c r="K380" i="2"/>
  <c r="AA379" i="2"/>
  <c r="Z425" i="10"/>
  <c r="U425" i="10"/>
  <c r="X425" i="10" s="1"/>
  <c r="V425" i="10"/>
  <c r="Y425" i="10" s="1"/>
  <c r="W425" i="10"/>
  <c r="W423" i="8"/>
  <c r="F380" i="2" l="1"/>
  <c r="B426" i="10"/>
  <c r="G426" i="10"/>
  <c r="H426" i="10"/>
  <c r="C426" i="10"/>
  <c r="G424" i="8"/>
  <c r="C424" i="8"/>
  <c r="L380" i="2"/>
  <c r="M380" i="2"/>
  <c r="N380" i="2" s="1"/>
  <c r="H424" i="8"/>
  <c r="D424" i="8"/>
  <c r="D426" i="10"/>
  <c r="I426" i="10"/>
  <c r="B424" i="8"/>
  <c r="F424" i="8"/>
  <c r="F426" i="10" l="1"/>
  <c r="O426" i="10"/>
  <c r="K426" i="10"/>
  <c r="AB425" i="10"/>
  <c r="S380" i="2"/>
  <c r="Q380" i="2"/>
  <c r="R380" i="2"/>
  <c r="I424" i="8"/>
  <c r="J424" i="8"/>
  <c r="X423" i="8"/>
  <c r="J426" i="10"/>
  <c r="V380" i="2"/>
  <c r="U380" i="2"/>
  <c r="W380" i="2"/>
  <c r="E424" i="8"/>
  <c r="E426" i="10"/>
  <c r="P426" i="10" s="1"/>
  <c r="S426" i="10" l="1"/>
  <c r="Q426" i="10"/>
  <c r="R426" i="10"/>
  <c r="M426" i="10"/>
  <c r="N426" i="10" s="1"/>
  <c r="P424" i="8"/>
  <c r="L424" i="8"/>
  <c r="M424" i="8" s="1"/>
  <c r="N424" i="8"/>
  <c r="O424" i="8"/>
  <c r="Z380" i="2"/>
  <c r="Y380" i="2"/>
  <c r="X380" i="2"/>
  <c r="G381" i="2" l="1"/>
  <c r="B381" i="2"/>
  <c r="T424" i="8"/>
  <c r="W424" i="8" s="1"/>
  <c r="S424" i="8"/>
  <c r="V424" i="8" s="1"/>
  <c r="R424" i="8"/>
  <c r="U424" i="8" s="1"/>
  <c r="W426" i="10"/>
  <c r="V426" i="10"/>
  <c r="Y426" i="10" s="1"/>
  <c r="U426" i="10"/>
  <c r="X426" i="10" s="1"/>
  <c r="H381" i="2"/>
  <c r="C381" i="2"/>
  <c r="D381" i="2"/>
  <c r="I381" i="2"/>
  <c r="Z426" i="10"/>
  <c r="O381" i="2" l="1"/>
  <c r="P381" i="2"/>
  <c r="H425" i="8"/>
  <c r="D425" i="8"/>
  <c r="B427" i="10"/>
  <c r="G427" i="10"/>
  <c r="G425" i="8"/>
  <c r="C425" i="8"/>
  <c r="C427" i="10"/>
  <c r="H427" i="10"/>
  <c r="F425" i="8"/>
  <c r="B425" i="8"/>
  <c r="E381" i="2"/>
  <c r="D427" i="10"/>
  <c r="I427" i="10"/>
  <c r="J381" i="2"/>
  <c r="K381" i="2"/>
  <c r="AA380" i="2"/>
  <c r="F381" i="2"/>
  <c r="F427" i="10" l="1"/>
  <c r="E427" i="10"/>
  <c r="P427" i="10" s="1"/>
  <c r="K427" i="10"/>
  <c r="O427" i="10"/>
  <c r="AB426" i="10"/>
  <c r="E425" i="8"/>
  <c r="X424" i="8"/>
  <c r="J427" i="10"/>
  <c r="L381" i="2"/>
  <c r="M381" i="2"/>
  <c r="N381" i="2" s="1"/>
  <c r="I425" i="8"/>
  <c r="J425" i="8"/>
  <c r="S427" i="10" l="1"/>
  <c r="Q427" i="10"/>
  <c r="R427" i="10"/>
  <c r="M427" i="10"/>
  <c r="N427" i="10" s="1"/>
  <c r="S381" i="2"/>
  <c r="Q381" i="2"/>
  <c r="R381" i="2"/>
  <c r="N425" i="8"/>
  <c r="O425" i="8"/>
  <c r="L425" i="8"/>
  <c r="M425" i="8" s="1"/>
  <c r="P425" i="8"/>
  <c r="V381" i="2"/>
  <c r="U381" i="2"/>
  <c r="W381" i="2"/>
  <c r="V427" i="10" l="1"/>
  <c r="U427" i="10"/>
  <c r="W427" i="10"/>
  <c r="Y381" i="2"/>
  <c r="Y427" i="10"/>
  <c r="R425" i="8"/>
  <c r="T425" i="8"/>
  <c r="W425" i="8" s="1"/>
  <c r="S425" i="8"/>
  <c r="X381" i="2"/>
  <c r="X427" i="10"/>
  <c r="U425" i="8"/>
  <c r="V425" i="8"/>
  <c r="Z381" i="2"/>
  <c r="Z427" i="10"/>
  <c r="D426" i="8" l="1"/>
  <c r="H426" i="8"/>
  <c r="B426" i="8"/>
  <c r="F426" i="8"/>
  <c r="B428" i="10"/>
  <c r="G428" i="10"/>
  <c r="I428" i="10"/>
  <c r="D428" i="10"/>
  <c r="I382" i="2"/>
  <c r="D382" i="2"/>
  <c r="G382" i="2"/>
  <c r="B382" i="2"/>
  <c r="H428" i="10"/>
  <c r="C428" i="10"/>
  <c r="G426" i="8"/>
  <c r="C426" i="8"/>
  <c r="H382" i="2"/>
  <c r="C382" i="2"/>
  <c r="O382" i="2" l="1"/>
  <c r="P382" i="2"/>
  <c r="J382" i="2"/>
  <c r="E426" i="8"/>
  <c r="E382" i="2"/>
  <c r="I426" i="8"/>
  <c r="J426" i="8"/>
  <c r="F428" i="10"/>
  <c r="K382" i="2"/>
  <c r="AA381" i="2"/>
  <c r="J428" i="10"/>
  <c r="X425" i="8"/>
  <c r="O428" i="10"/>
  <c r="K428" i="10"/>
  <c r="AB427" i="10"/>
  <c r="F382" i="2"/>
  <c r="E428" i="10"/>
  <c r="P428" i="10" s="1"/>
  <c r="S428" i="10" l="1"/>
  <c r="Q428" i="10"/>
  <c r="R428" i="10"/>
  <c r="M428" i="10"/>
  <c r="N428" i="10" s="1"/>
  <c r="N426" i="8"/>
  <c r="L426" i="8"/>
  <c r="M426" i="8" s="1"/>
  <c r="P426" i="8"/>
  <c r="O426" i="8"/>
  <c r="L382" i="2"/>
  <c r="M382" i="2"/>
  <c r="N382" i="2" s="1"/>
  <c r="V428" i="10" l="1"/>
  <c r="W428" i="10"/>
  <c r="U428" i="10"/>
  <c r="W426" i="8"/>
  <c r="Y428" i="10"/>
  <c r="U382" i="2"/>
  <c r="V382" i="2"/>
  <c r="W382" i="2"/>
  <c r="T426" i="8"/>
  <c r="S426" i="8"/>
  <c r="V426" i="8" s="1"/>
  <c r="R426" i="8"/>
  <c r="U426" i="8" s="1"/>
  <c r="X428" i="10"/>
  <c r="Q382" i="2"/>
  <c r="S382" i="2"/>
  <c r="R382" i="2"/>
  <c r="Z428" i="10"/>
  <c r="Y382" i="2" l="1"/>
  <c r="C383" i="2" s="1"/>
  <c r="X382" i="2"/>
  <c r="B383" i="2" s="1"/>
  <c r="G427" i="8"/>
  <c r="C427" i="8"/>
  <c r="B427" i="8"/>
  <c r="F427" i="8"/>
  <c r="H383" i="2"/>
  <c r="Z382" i="2"/>
  <c r="H427" i="8"/>
  <c r="D427" i="8"/>
  <c r="G429" i="10"/>
  <c r="B429" i="10"/>
  <c r="I429" i="10"/>
  <c r="D429" i="10"/>
  <c r="C429" i="10"/>
  <c r="H429" i="10"/>
  <c r="G383" i="2" l="1"/>
  <c r="F429" i="10"/>
  <c r="I427" i="8"/>
  <c r="J427" i="8"/>
  <c r="E429" i="10"/>
  <c r="P429" i="10" s="1"/>
  <c r="I383" i="2"/>
  <c r="D383" i="2"/>
  <c r="E427" i="8"/>
  <c r="E383" i="2"/>
  <c r="J429" i="10"/>
  <c r="F383" i="2"/>
  <c r="X426" i="8"/>
  <c r="K429" i="10"/>
  <c r="O429" i="10"/>
  <c r="AB428" i="10"/>
  <c r="O383" i="2" l="1"/>
  <c r="P383" i="2"/>
  <c r="K383" i="2"/>
  <c r="AA382" i="2"/>
  <c r="J383" i="2"/>
  <c r="N427" i="8"/>
  <c r="P427" i="8"/>
  <c r="O427" i="8"/>
  <c r="L427" i="8"/>
  <c r="M427" i="8" s="1"/>
  <c r="Q429" i="10"/>
  <c r="S429" i="10"/>
  <c r="R429" i="10"/>
  <c r="M429" i="10"/>
  <c r="N429" i="10" s="1"/>
  <c r="S427" i="8" l="1"/>
  <c r="R427" i="8"/>
  <c r="U427" i="8" s="1"/>
  <c r="T427" i="8"/>
  <c r="W427" i="8" s="1"/>
  <c r="U429" i="10"/>
  <c r="V429" i="10"/>
  <c r="W429" i="10"/>
  <c r="Y429" i="10"/>
  <c r="V427" i="8"/>
  <c r="X429" i="10"/>
  <c r="Z429" i="10"/>
  <c r="L383" i="2"/>
  <c r="M383" i="2"/>
  <c r="N383" i="2" s="1"/>
  <c r="H428" i="8" l="1"/>
  <c r="D428" i="8"/>
  <c r="F428" i="8"/>
  <c r="B428" i="8"/>
  <c r="D430" i="10"/>
  <c r="I430" i="10"/>
  <c r="H430" i="10"/>
  <c r="C430" i="10"/>
  <c r="B430" i="10"/>
  <c r="G430" i="10"/>
  <c r="V383" i="2"/>
  <c r="W383" i="2"/>
  <c r="U383" i="2"/>
  <c r="S383" i="2"/>
  <c r="Q383" i="2"/>
  <c r="X383" i="2" s="1"/>
  <c r="R383" i="2"/>
  <c r="G428" i="8"/>
  <c r="C428" i="8"/>
  <c r="Y383" i="2" l="1"/>
  <c r="E428" i="8"/>
  <c r="I428" i="8"/>
  <c r="J428" i="8"/>
  <c r="H384" i="2"/>
  <c r="C384" i="2"/>
  <c r="B384" i="2"/>
  <c r="G384" i="2"/>
  <c r="Z383" i="2"/>
  <c r="J430" i="10"/>
  <c r="F430" i="10"/>
  <c r="X427" i="8"/>
  <c r="E430" i="10"/>
  <c r="P430" i="10" s="1"/>
  <c r="K430" i="10"/>
  <c r="O430" i="10"/>
  <c r="AB429" i="10"/>
  <c r="F384" i="2" l="1"/>
  <c r="D384" i="2"/>
  <c r="I384" i="2"/>
  <c r="R430" i="10"/>
  <c r="S430" i="10"/>
  <c r="Q430" i="10"/>
  <c r="M430" i="10"/>
  <c r="N430" i="10" s="1"/>
  <c r="E384" i="2"/>
  <c r="O428" i="8"/>
  <c r="N428" i="8"/>
  <c r="L428" i="8"/>
  <c r="M428" i="8" s="1"/>
  <c r="P428" i="8"/>
  <c r="O384" i="2" l="1"/>
  <c r="P384" i="2"/>
  <c r="W430" i="10"/>
  <c r="U430" i="10"/>
  <c r="V430" i="10"/>
  <c r="Y430" i="10" s="1"/>
  <c r="K384" i="2"/>
  <c r="AA383" i="2"/>
  <c r="R428" i="8"/>
  <c r="U428" i="8" s="1"/>
  <c r="T428" i="8"/>
  <c r="S428" i="8"/>
  <c r="V428" i="8" s="1"/>
  <c r="X430" i="10"/>
  <c r="J384" i="2"/>
  <c r="W428" i="8"/>
  <c r="Z430" i="10"/>
  <c r="C431" i="10" l="1"/>
  <c r="H431" i="10"/>
  <c r="B429" i="8"/>
  <c r="F429" i="8"/>
  <c r="G429" i="8"/>
  <c r="C429" i="8"/>
  <c r="G431" i="10"/>
  <c r="B431" i="10"/>
  <c r="I431" i="10"/>
  <c r="D431" i="10"/>
  <c r="L384" i="2"/>
  <c r="M384" i="2"/>
  <c r="N384" i="2" s="1"/>
  <c r="H429" i="8"/>
  <c r="D429" i="8"/>
  <c r="W384" i="2" l="1"/>
  <c r="V384" i="2"/>
  <c r="U384" i="2"/>
  <c r="J429" i="8"/>
  <c r="I429" i="8"/>
  <c r="R384" i="2"/>
  <c r="Y384" i="2" s="1"/>
  <c r="Q384" i="2"/>
  <c r="S384" i="2"/>
  <c r="J431" i="10"/>
  <c r="E429" i="8"/>
  <c r="K431" i="10"/>
  <c r="O431" i="10"/>
  <c r="AB430" i="10"/>
  <c r="X428" i="8"/>
  <c r="E431" i="10"/>
  <c r="P431" i="10" s="1"/>
  <c r="F431" i="10"/>
  <c r="X384" i="2" l="1"/>
  <c r="Z384" i="2"/>
  <c r="I385" i="2" s="1"/>
  <c r="O429" i="8"/>
  <c r="P429" i="8"/>
  <c r="L429" i="8"/>
  <c r="M429" i="8" s="1"/>
  <c r="N429" i="8"/>
  <c r="S431" i="10"/>
  <c r="R431" i="10"/>
  <c r="Q431" i="10"/>
  <c r="M431" i="10"/>
  <c r="N431" i="10" s="1"/>
  <c r="C385" i="2"/>
  <c r="H385" i="2"/>
  <c r="G385" i="2"/>
  <c r="B385" i="2"/>
  <c r="D385" i="2"/>
  <c r="O385" i="2" l="1"/>
  <c r="P385" i="2"/>
  <c r="J385" i="2"/>
  <c r="X431" i="10"/>
  <c r="R429" i="8"/>
  <c r="U429" i="8" s="1"/>
  <c r="S429" i="8"/>
  <c r="T429" i="8"/>
  <c r="E385" i="2"/>
  <c r="K385" i="2"/>
  <c r="AA384" i="2"/>
  <c r="Y431" i="10"/>
  <c r="W429" i="8"/>
  <c r="V431" i="10"/>
  <c r="U431" i="10"/>
  <c r="W431" i="10"/>
  <c r="Z431" i="10" s="1"/>
  <c r="F385" i="2"/>
  <c r="V429" i="8"/>
  <c r="F430" i="8" l="1"/>
  <c r="B430" i="8"/>
  <c r="D432" i="10"/>
  <c r="I432" i="10"/>
  <c r="B432" i="10"/>
  <c r="G432" i="10"/>
  <c r="C432" i="10"/>
  <c r="H432" i="10"/>
  <c r="C430" i="8"/>
  <c r="G430" i="8"/>
  <c r="H430" i="8"/>
  <c r="D430" i="8"/>
  <c r="L385" i="2"/>
  <c r="M385" i="2"/>
  <c r="N385" i="2" s="1"/>
  <c r="F432" i="10" l="1"/>
  <c r="K432" i="10"/>
  <c r="O432" i="10"/>
  <c r="AB431" i="10"/>
  <c r="V385" i="2"/>
  <c r="W385" i="2"/>
  <c r="U385" i="2"/>
  <c r="J432" i="10"/>
  <c r="E430" i="8"/>
  <c r="S385" i="2"/>
  <c r="Q385" i="2"/>
  <c r="R385" i="2"/>
  <c r="X429" i="8"/>
  <c r="E432" i="10"/>
  <c r="P432" i="10" s="1"/>
  <c r="I430" i="8"/>
  <c r="J430" i="8"/>
  <c r="X385" i="2" l="1"/>
  <c r="B386" i="2" s="1"/>
  <c r="Z385" i="2"/>
  <c r="D386" i="2" s="1"/>
  <c r="Y385" i="2"/>
  <c r="H386" i="2" s="1"/>
  <c r="R432" i="10"/>
  <c r="S432" i="10"/>
  <c r="Q432" i="10"/>
  <c r="M432" i="10"/>
  <c r="N432" i="10" s="1"/>
  <c r="P430" i="8"/>
  <c r="O430" i="8"/>
  <c r="L430" i="8"/>
  <c r="M430" i="8" s="1"/>
  <c r="N430" i="8"/>
  <c r="G386" i="2"/>
  <c r="I386" i="2" l="1"/>
  <c r="J386" i="2" s="1"/>
  <c r="P386" i="2"/>
  <c r="O386" i="2"/>
  <c r="C386" i="2"/>
  <c r="F386" i="2" s="1"/>
  <c r="R430" i="8"/>
  <c r="U430" i="8" s="1"/>
  <c r="T430" i="8"/>
  <c r="W430" i="8" s="1"/>
  <c r="S430" i="8"/>
  <c r="V430" i="8" s="1"/>
  <c r="W432" i="10"/>
  <c r="Z432" i="10" s="1"/>
  <c r="U432" i="10"/>
  <c r="V432" i="10"/>
  <c r="Y432" i="10" s="1"/>
  <c r="K386" i="2"/>
  <c r="AA385" i="2"/>
  <c r="X432" i="10"/>
  <c r="E386" i="2" l="1"/>
  <c r="C431" i="8"/>
  <c r="G431" i="8"/>
  <c r="D431" i="8"/>
  <c r="H431" i="8"/>
  <c r="H433" i="10"/>
  <c r="C433" i="10"/>
  <c r="D433" i="10"/>
  <c r="I433" i="10"/>
  <c r="F431" i="8"/>
  <c r="B431" i="8"/>
  <c r="L386" i="2"/>
  <c r="M386" i="2"/>
  <c r="N386" i="2" s="1"/>
  <c r="G433" i="10"/>
  <c r="B433" i="10"/>
  <c r="S386" i="2" l="1"/>
  <c r="R386" i="2"/>
  <c r="Q386" i="2"/>
  <c r="O433" i="10"/>
  <c r="K433" i="10"/>
  <c r="AB432" i="10"/>
  <c r="E433" i="10"/>
  <c r="P433" i="10" s="1"/>
  <c r="E431" i="8"/>
  <c r="F433" i="10"/>
  <c r="U386" i="2"/>
  <c r="W386" i="2"/>
  <c r="V386" i="2"/>
  <c r="J433" i="10"/>
  <c r="J431" i="8"/>
  <c r="I431" i="8"/>
  <c r="X430" i="8"/>
  <c r="X386" i="2" l="1"/>
  <c r="B387" i="2" s="1"/>
  <c r="G387" i="2"/>
  <c r="R433" i="10"/>
  <c r="Q433" i="10"/>
  <c r="S433" i="10"/>
  <c r="M433" i="10"/>
  <c r="N433" i="10" s="1"/>
  <c r="Y386" i="2"/>
  <c r="Z386" i="2"/>
  <c r="N431" i="8"/>
  <c r="O431" i="8"/>
  <c r="P431" i="8"/>
  <c r="L431" i="8"/>
  <c r="M431" i="8" s="1"/>
  <c r="R431" i="8" l="1"/>
  <c r="S431" i="8"/>
  <c r="T431" i="8"/>
  <c r="I387" i="2"/>
  <c r="D387" i="2"/>
  <c r="C387" i="2"/>
  <c r="H387" i="2"/>
  <c r="Y433" i="10"/>
  <c r="W431" i="8"/>
  <c r="U433" i="10"/>
  <c r="X433" i="10" s="1"/>
  <c r="V433" i="10"/>
  <c r="W433" i="10"/>
  <c r="Z433" i="10" s="1"/>
  <c r="V431" i="8"/>
  <c r="U431" i="8"/>
  <c r="E387" i="2"/>
  <c r="O387" i="2" l="1"/>
  <c r="P387" i="2"/>
  <c r="B434" i="10"/>
  <c r="G434" i="10"/>
  <c r="I434" i="10"/>
  <c r="D434" i="10"/>
  <c r="G432" i="8"/>
  <c r="C432" i="8"/>
  <c r="F387" i="2"/>
  <c r="H434" i="10"/>
  <c r="C434" i="10"/>
  <c r="J387" i="2"/>
  <c r="B432" i="8"/>
  <c r="F432" i="8"/>
  <c r="H432" i="8"/>
  <c r="D432" i="8"/>
  <c r="K387" i="2"/>
  <c r="AA386" i="2"/>
  <c r="O434" i="10" l="1"/>
  <c r="K434" i="10"/>
  <c r="AB433" i="10"/>
  <c r="L387" i="2"/>
  <c r="M387" i="2"/>
  <c r="N387" i="2" s="1"/>
  <c r="I432" i="8"/>
  <c r="J432" i="8"/>
  <c r="F434" i="10"/>
  <c r="E432" i="8"/>
  <c r="X431" i="8"/>
  <c r="J434" i="10"/>
  <c r="E434" i="10"/>
  <c r="P434" i="10" s="1"/>
  <c r="O432" i="8" l="1"/>
  <c r="P432" i="8"/>
  <c r="L432" i="8"/>
  <c r="M432" i="8" s="1"/>
  <c r="N432" i="8"/>
  <c r="Q387" i="2"/>
  <c r="R387" i="2"/>
  <c r="S387" i="2"/>
  <c r="R434" i="10"/>
  <c r="Q434" i="10"/>
  <c r="S434" i="10"/>
  <c r="M434" i="10"/>
  <c r="N434" i="10" s="1"/>
  <c r="W387" i="2"/>
  <c r="U387" i="2"/>
  <c r="V387" i="2"/>
  <c r="W434" i="10" l="1"/>
  <c r="U434" i="10"/>
  <c r="V434" i="10"/>
  <c r="Z387" i="2"/>
  <c r="R432" i="8"/>
  <c r="S432" i="8"/>
  <c r="T432" i="8"/>
  <c r="W432" i="8" s="1"/>
  <c r="Y434" i="10"/>
  <c r="Z434" i="10"/>
  <c r="Y387" i="2"/>
  <c r="U432" i="8"/>
  <c r="X434" i="10"/>
  <c r="X387" i="2"/>
  <c r="V432" i="8"/>
  <c r="H433" i="8" l="1"/>
  <c r="D433" i="8"/>
  <c r="C435" i="10"/>
  <c r="H435" i="10"/>
  <c r="C433" i="8"/>
  <c r="G433" i="8"/>
  <c r="B433" i="8"/>
  <c r="F433" i="8"/>
  <c r="D388" i="2"/>
  <c r="I388" i="2"/>
  <c r="G388" i="2"/>
  <c r="B388" i="2"/>
  <c r="C388" i="2"/>
  <c r="H388" i="2"/>
  <c r="G435" i="10"/>
  <c r="B435" i="10"/>
  <c r="I435" i="10"/>
  <c r="D435" i="10"/>
  <c r="P388" i="2" l="1"/>
  <c r="O388" i="2"/>
  <c r="E388" i="2"/>
  <c r="J433" i="8"/>
  <c r="I433" i="8"/>
  <c r="J435" i="10"/>
  <c r="J388" i="2"/>
  <c r="E433" i="8"/>
  <c r="F435" i="10"/>
  <c r="K435" i="10"/>
  <c r="O435" i="10"/>
  <c r="AB434" i="10"/>
  <c r="E435" i="10"/>
  <c r="P435" i="10" s="1"/>
  <c r="F388" i="2"/>
  <c r="K388" i="2"/>
  <c r="AA387" i="2"/>
  <c r="X432" i="8"/>
  <c r="R435" i="10" l="1"/>
  <c r="Q435" i="10"/>
  <c r="S435" i="10"/>
  <c r="M435" i="10"/>
  <c r="N435" i="10" s="1"/>
  <c r="N433" i="8"/>
  <c r="O433" i="8"/>
  <c r="P433" i="8"/>
  <c r="L433" i="8"/>
  <c r="M433" i="8" s="1"/>
  <c r="L388" i="2"/>
  <c r="M388" i="2"/>
  <c r="N388" i="2" s="1"/>
  <c r="V435" i="10" l="1"/>
  <c r="U435" i="10"/>
  <c r="W435" i="10"/>
  <c r="Z435" i="10" s="1"/>
  <c r="W388" i="2"/>
  <c r="U388" i="2"/>
  <c r="V388" i="2"/>
  <c r="X435" i="10"/>
  <c r="R433" i="8"/>
  <c r="T433" i="8"/>
  <c r="W433" i="8" s="1"/>
  <c r="S433" i="8"/>
  <c r="V433" i="8" s="1"/>
  <c r="S388" i="2"/>
  <c r="Z388" i="2" s="1"/>
  <c r="R388" i="2"/>
  <c r="Q388" i="2"/>
  <c r="U433" i="8"/>
  <c r="Y435" i="10"/>
  <c r="X388" i="2" l="1"/>
  <c r="G434" i="8"/>
  <c r="C434" i="8"/>
  <c r="D436" i="10"/>
  <c r="I436" i="10"/>
  <c r="H434" i="8"/>
  <c r="D434" i="8"/>
  <c r="Y388" i="2"/>
  <c r="B389" i="2"/>
  <c r="G389" i="2"/>
  <c r="I389" i="2"/>
  <c r="D389" i="2"/>
  <c r="B436" i="10"/>
  <c r="G436" i="10"/>
  <c r="H436" i="10"/>
  <c r="C436" i="10"/>
  <c r="F434" i="8"/>
  <c r="B434" i="8"/>
  <c r="O389" i="2" l="1"/>
  <c r="P389" i="2"/>
  <c r="I434" i="8"/>
  <c r="J434" i="8"/>
  <c r="F436" i="10"/>
  <c r="AA388" i="2"/>
  <c r="C389" i="2"/>
  <c r="E389" i="2" s="1"/>
  <c r="H389" i="2"/>
  <c r="K389" i="2" s="1"/>
  <c r="O436" i="10"/>
  <c r="K436" i="10"/>
  <c r="AB435" i="10"/>
  <c r="E436" i="10"/>
  <c r="P436" i="10" s="1"/>
  <c r="X433" i="8"/>
  <c r="E434" i="8"/>
  <c r="J436" i="10"/>
  <c r="J389" i="2"/>
  <c r="L389" i="2" l="1"/>
  <c r="M389" i="2"/>
  <c r="N389" i="2" s="1"/>
  <c r="P434" i="8"/>
  <c r="N434" i="8"/>
  <c r="L434" i="8"/>
  <c r="M434" i="8" s="1"/>
  <c r="O434" i="8"/>
  <c r="F389" i="2"/>
  <c r="Q436" i="10"/>
  <c r="S436" i="10"/>
  <c r="R436" i="10"/>
  <c r="M436" i="10"/>
  <c r="N436" i="10" s="1"/>
  <c r="Z436" i="10" l="1"/>
  <c r="U389" i="2"/>
  <c r="V389" i="2"/>
  <c r="W389" i="2"/>
  <c r="W436" i="10"/>
  <c r="V436" i="10"/>
  <c r="Y436" i="10" s="1"/>
  <c r="U436" i="10"/>
  <c r="X436" i="10"/>
  <c r="R434" i="8"/>
  <c r="U434" i="8" s="1"/>
  <c r="T434" i="8"/>
  <c r="W434" i="8" s="1"/>
  <c r="S434" i="8"/>
  <c r="V434" i="8" s="1"/>
  <c r="R389" i="2"/>
  <c r="Q389" i="2"/>
  <c r="S389" i="2"/>
  <c r="Y389" i="2" l="1"/>
  <c r="X389" i="2"/>
  <c r="Z389" i="2"/>
  <c r="I390" i="2" s="1"/>
  <c r="C435" i="8"/>
  <c r="G435" i="8"/>
  <c r="H437" i="10"/>
  <c r="C437" i="10"/>
  <c r="D435" i="8"/>
  <c r="H435" i="8"/>
  <c r="B435" i="8"/>
  <c r="F435" i="8"/>
  <c r="G437" i="10"/>
  <c r="B437" i="10"/>
  <c r="I437" i="10"/>
  <c r="D437" i="10"/>
  <c r="H390" i="2"/>
  <c r="C390" i="2"/>
  <c r="D390" i="2"/>
  <c r="G390" i="2"/>
  <c r="B390" i="2"/>
  <c r="P390" i="2" l="1"/>
  <c r="O390" i="2"/>
  <c r="F437" i="10"/>
  <c r="E435" i="8"/>
  <c r="K390" i="2"/>
  <c r="AA389" i="2"/>
  <c r="I435" i="8"/>
  <c r="J435" i="8"/>
  <c r="F390" i="2"/>
  <c r="E437" i="10"/>
  <c r="P437" i="10" s="1"/>
  <c r="O437" i="10"/>
  <c r="K437" i="10"/>
  <c r="AB436" i="10"/>
  <c r="E390" i="2"/>
  <c r="J390" i="2"/>
  <c r="J437" i="10"/>
  <c r="X434" i="8"/>
  <c r="S437" i="10" l="1"/>
  <c r="R437" i="10"/>
  <c r="Q437" i="10"/>
  <c r="M437" i="10"/>
  <c r="N437" i="10" s="1"/>
  <c r="O435" i="8"/>
  <c r="L435" i="8"/>
  <c r="M435" i="8" s="1"/>
  <c r="N435" i="8"/>
  <c r="P435" i="8"/>
  <c r="L390" i="2"/>
  <c r="M390" i="2"/>
  <c r="N390" i="2" s="1"/>
  <c r="U437" i="10" l="1"/>
  <c r="V437" i="10"/>
  <c r="W437" i="10"/>
  <c r="U435" i="8"/>
  <c r="X437" i="10"/>
  <c r="V390" i="2"/>
  <c r="U390" i="2"/>
  <c r="W390" i="2"/>
  <c r="S435" i="8"/>
  <c r="R435" i="8"/>
  <c r="T435" i="8"/>
  <c r="W435" i="8" s="1"/>
  <c r="Y437" i="10"/>
  <c r="R390" i="2"/>
  <c r="Q390" i="2"/>
  <c r="S390" i="2"/>
  <c r="V435" i="8"/>
  <c r="Z437" i="10"/>
  <c r="Y390" i="2" l="1"/>
  <c r="H391" i="2" s="1"/>
  <c r="X390" i="2"/>
  <c r="G391" i="2" s="1"/>
  <c r="D436" i="8"/>
  <c r="H436" i="8"/>
  <c r="F436" i="8"/>
  <c r="B436" i="8"/>
  <c r="C391" i="2"/>
  <c r="Z390" i="2"/>
  <c r="C438" i="10"/>
  <c r="H438" i="10"/>
  <c r="B391" i="2"/>
  <c r="I438" i="10"/>
  <c r="D438" i="10"/>
  <c r="G436" i="8"/>
  <c r="C436" i="8"/>
  <c r="G438" i="10"/>
  <c r="B438" i="10"/>
  <c r="F438" i="10" l="1"/>
  <c r="X435" i="8"/>
  <c r="E391" i="2"/>
  <c r="I391" i="2"/>
  <c r="J391" i="2" s="1"/>
  <c r="D391" i="2"/>
  <c r="J436" i="8"/>
  <c r="I436" i="8"/>
  <c r="J438" i="10"/>
  <c r="E436" i="8"/>
  <c r="E438" i="10"/>
  <c r="P438" i="10" s="1"/>
  <c r="K438" i="10"/>
  <c r="O438" i="10"/>
  <c r="AB437" i="10"/>
  <c r="F391" i="2"/>
  <c r="O391" i="2" l="1"/>
  <c r="P391" i="2"/>
  <c r="O436" i="8"/>
  <c r="L436" i="8"/>
  <c r="M436" i="8" s="1"/>
  <c r="N436" i="8"/>
  <c r="P436" i="8"/>
  <c r="K391" i="2"/>
  <c r="AA390" i="2"/>
  <c r="S438" i="10"/>
  <c r="R438" i="10"/>
  <c r="Q438" i="10"/>
  <c r="M438" i="10"/>
  <c r="N438" i="10" s="1"/>
  <c r="L391" i="2" l="1"/>
  <c r="M391" i="2"/>
  <c r="N391" i="2" s="1"/>
  <c r="R436" i="8"/>
  <c r="U436" i="8" s="1"/>
  <c r="T436" i="8"/>
  <c r="W436" i="8" s="1"/>
  <c r="S436" i="8"/>
  <c r="U438" i="10"/>
  <c r="X438" i="10" s="1"/>
  <c r="V438" i="10"/>
  <c r="Y438" i="10" s="1"/>
  <c r="W438" i="10"/>
  <c r="Z438" i="10" s="1"/>
  <c r="V436" i="8"/>
  <c r="D437" i="8" l="1"/>
  <c r="H437" i="8"/>
  <c r="I439" i="10"/>
  <c r="D439" i="10"/>
  <c r="B437" i="8"/>
  <c r="F437" i="8"/>
  <c r="H439" i="10"/>
  <c r="C439" i="10"/>
  <c r="G439" i="10"/>
  <c r="B439" i="10"/>
  <c r="W391" i="2"/>
  <c r="U391" i="2"/>
  <c r="V391" i="2"/>
  <c r="C437" i="8"/>
  <c r="G437" i="8"/>
  <c r="R391" i="2"/>
  <c r="S391" i="2"/>
  <c r="Q391" i="2"/>
  <c r="Z391" i="2" l="1"/>
  <c r="Y391" i="2"/>
  <c r="H392" i="2"/>
  <c r="C392" i="2"/>
  <c r="F439" i="10"/>
  <c r="K439" i="10"/>
  <c r="O439" i="10"/>
  <c r="AB438" i="10"/>
  <c r="X391" i="2"/>
  <c r="X436" i="8"/>
  <c r="E439" i="10"/>
  <c r="P439" i="10" s="1"/>
  <c r="J437" i="8"/>
  <c r="I437" i="8"/>
  <c r="D392" i="2"/>
  <c r="I392" i="2"/>
  <c r="J439" i="10"/>
  <c r="E437" i="8"/>
  <c r="O392" i="2" l="1"/>
  <c r="P392" i="2"/>
  <c r="AA391" i="2"/>
  <c r="N437" i="8"/>
  <c r="O437" i="8"/>
  <c r="L437" i="8"/>
  <c r="M437" i="8" s="1"/>
  <c r="P437" i="8"/>
  <c r="Q439" i="10"/>
  <c r="R439" i="10"/>
  <c r="S439" i="10"/>
  <c r="M439" i="10"/>
  <c r="N439" i="10" s="1"/>
  <c r="B392" i="2"/>
  <c r="F392" i="2" s="1"/>
  <c r="G392" i="2"/>
  <c r="K392" i="2" s="1"/>
  <c r="L392" i="2" l="1"/>
  <c r="M392" i="2"/>
  <c r="N392" i="2" s="1"/>
  <c r="Y439" i="10"/>
  <c r="T437" i="8"/>
  <c r="S437" i="8"/>
  <c r="V437" i="8" s="1"/>
  <c r="R437" i="8"/>
  <c r="J392" i="2"/>
  <c r="U437" i="8"/>
  <c r="E392" i="2"/>
  <c r="V439" i="10"/>
  <c r="W439" i="10"/>
  <c r="Z439" i="10" s="1"/>
  <c r="U439" i="10"/>
  <c r="X439" i="10" s="1"/>
  <c r="W437" i="8"/>
  <c r="B440" i="10" l="1"/>
  <c r="G440" i="10"/>
  <c r="D440" i="10"/>
  <c r="I440" i="10"/>
  <c r="G438" i="8"/>
  <c r="C438" i="8"/>
  <c r="F438" i="8"/>
  <c r="B438" i="8"/>
  <c r="H440" i="10"/>
  <c r="C440" i="10"/>
  <c r="V392" i="2"/>
  <c r="U392" i="2"/>
  <c r="W392" i="2"/>
  <c r="D438" i="8"/>
  <c r="H438" i="8"/>
  <c r="S392" i="2"/>
  <c r="R392" i="2"/>
  <c r="Q392" i="2"/>
  <c r="Z392" i="2" l="1"/>
  <c r="E438" i="8"/>
  <c r="J438" i="8"/>
  <c r="I438" i="8"/>
  <c r="K440" i="10"/>
  <c r="O440" i="10"/>
  <c r="AB439" i="10"/>
  <c r="F440" i="10"/>
  <c r="X437" i="8"/>
  <c r="J440" i="10"/>
  <c r="D393" i="2"/>
  <c r="I393" i="2"/>
  <c r="X392" i="2"/>
  <c r="Y392" i="2"/>
  <c r="E440" i="10"/>
  <c r="P440" i="10" s="1"/>
  <c r="O393" i="2" l="1"/>
  <c r="P393" i="2"/>
  <c r="AA392" i="2"/>
  <c r="G393" i="2"/>
  <c r="B393" i="2"/>
  <c r="L438" i="8"/>
  <c r="M438" i="8" s="1"/>
  <c r="P438" i="8"/>
  <c r="N438" i="8"/>
  <c r="O438" i="8"/>
  <c r="S440" i="10"/>
  <c r="R440" i="10"/>
  <c r="Q440" i="10"/>
  <c r="M440" i="10"/>
  <c r="N440" i="10" s="1"/>
  <c r="C393" i="2"/>
  <c r="H393" i="2"/>
  <c r="K393" i="2" l="1"/>
  <c r="U440" i="10"/>
  <c r="W440" i="10"/>
  <c r="Z440" i="10" s="1"/>
  <c r="V440" i="10"/>
  <c r="E393" i="2"/>
  <c r="S438" i="8"/>
  <c r="V438" i="8" s="1"/>
  <c r="T438" i="8"/>
  <c r="R438" i="8"/>
  <c r="X440" i="10"/>
  <c r="U438" i="8"/>
  <c r="J393" i="2"/>
  <c r="F393" i="2"/>
  <c r="L393" i="2"/>
  <c r="M393" i="2"/>
  <c r="N393" i="2" s="1"/>
  <c r="Y440" i="10"/>
  <c r="W438" i="8"/>
  <c r="D441" i="10" l="1"/>
  <c r="I441" i="10"/>
  <c r="G439" i="8"/>
  <c r="C439" i="8"/>
  <c r="B441" i="10"/>
  <c r="G441" i="10"/>
  <c r="H441" i="10"/>
  <c r="C441" i="10"/>
  <c r="B439" i="8"/>
  <c r="F439" i="8"/>
  <c r="W393" i="2"/>
  <c r="V393" i="2"/>
  <c r="U393" i="2"/>
  <c r="H439" i="8"/>
  <c r="D439" i="8"/>
  <c r="R393" i="2"/>
  <c r="S393" i="2"/>
  <c r="Q393" i="2"/>
  <c r="Y393" i="2" l="1"/>
  <c r="Z393" i="2"/>
  <c r="F441" i="10"/>
  <c r="C394" i="2"/>
  <c r="H394" i="2"/>
  <c r="X438" i="8"/>
  <c r="X393" i="2"/>
  <c r="J439" i="8"/>
  <c r="I439" i="8"/>
  <c r="J441" i="10"/>
  <c r="D394" i="2"/>
  <c r="I394" i="2"/>
  <c r="E439" i="8"/>
  <c r="E441" i="10"/>
  <c r="P441" i="10" s="1"/>
  <c r="O441" i="10"/>
  <c r="K441" i="10"/>
  <c r="AB440" i="10"/>
  <c r="P394" i="2" l="1"/>
  <c r="O394" i="2"/>
  <c r="AA393" i="2"/>
  <c r="G394" i="2"/>
  <c r="B394" i="2"/>
  <c r="N439" i="8"/>
  <c r="O439" i="8"/>
  <c r="P439" i="8"/>
  <c r="L439" i="8"/>
  <c r="M439" i="8" s="1"/>
  <c r="F394" i="2"/>
  <c r="Q441" i="10"/>
  <c r="S441" i="10"/>
  <c r="R441" i="10"/>
  <c r="M441" i="10"/>
  <c r="N441" i="10" s="1"/>
  <c r="W441" i="10" l="1"/>
  <c r="U441" i="10"/>
  <c r="V441" i="10"/>
  <c r="E394" i="2"/>
  <c r="X441" i="10"/>
  <c r="Y441" i="10"/>
  <c r="J394" i="2"/>
  <c r="W439" i="8"/>
  <c r="Z441" i="10"/>
  <c r="R439" i="8"/>
  <c r="U439" i="8" s="1"/>
  <c r="T439" i="8"/>
  <c r="S439" i="8"/>
  <c r="V439" i="8" s="1"/>
  <c r="K394" i="2"/>
  <c r="G440" i="8" l="1"/>
  <c r="C440" i="8"/>
  <c r="F440" i="8"/>
  <c r="B440" i="8"/>
  <c r="C442" i="10"/>
  <c r="H442" i="10"/>
  <c r="G442" i="10"/>
  <c r="B442" i="10"/>
  <c r="H440" i="8"/>
  <c r="D440" i="8"/>
  <c r="L394" i="2"/>
  <c r="M394" i="2"/>
  <c r="N394" i="2" s="1"/>
  <c r="I442" i="10"/>
  <c r="D442" i="10"/>
  <c r="E442" i="10" l="1"/>
  <c r="P442" i="10" s="1"/>
  <c r="E440" i="8"/>
  <c r="Q394" i="2"/>
  <c r="R394" i="2"/>
  <c r="S394" i="2"/>
  <c r="J442" i="10"/>
  <c r="J440" i="8"/>
  <c r="I440" i="8"/>
  <c r="W394" i="2"/>
  <c r="U394" i="2"/>
  <c r="V394" i="2"/>
  <c r="X439" i="8"/>
  <c r="O442" i="10"/>
  <c r="K442" i="10"/>
  <c r="AB441" i="10"/>
  <c r="F442" i="10"/>
  <c r="Z394" i="2" l="1"/>
  <c r="Q442" i="10"/>
  <c r="S442" i="10"/>
  <c r="R442" i="10"/>
  <c r="M442" i="10"/>
  <c r="N442" i="10" s="1"/>
  <c r="P440" i="8"/>
  <c r="O440" i="8"/>
  <c r="L440" i="8"/>
  <c r="M440" i="8" s="1"/>
  <c r="N440" i="8"/>
  <c r="Y394" i="2"/>
  <c r="X394" i="2"/>
  <c r="T440" i="8" l="1"/>
  <c r="R440" i="8"/>
  <c r="S440" i="8"/>
  <c r="V440" i="8" s="1"/>
  <c r="B395" i="2"/>
  <c r="G395" i="2"/>
  <c r="H395" i="2"/>
  <c r="C395" i="2"/>
  <c r="W440" i="8"/>
  <c r="X442" i="10"/>
  <c r="U440" i="8"/>
  <c r="W442" i="10"/>
  <c r="Z442" i="10" s="1"/>
  <c r="U442" i="10"/>
  <c r="V442" i="10"/>
  <c r="Y442" i="10" s="1"/>
  <c r="I395" i="2"/>
  <c r="D395" i="2"/>
  <c r="O395" i="2" l="1"/>
  <c r="P395" i="2"/>
  <c r="G441" i="8"/>
  <c r="C441" i="8"/>
  <c r="I443" i="10"/>
  <c r="D443" i="10"/>
  <c r="H443" i="10"/>
  <c r="C443" i="10"/>
  <c r="B443" i="10"/>
  <c r="G443" i="10"/>
  <c r="E395" i="2"/>
  <c r="H441" i="8"/>
  <c r="D441" i="8"/>
  <c r="F395" i="2"/>
  <c r="K395" i="2"/>
  <c r="AA394" i="2"/>
  <c r="F441" i="8"/>
  <c r="B441" i="8"/>
  <c r="J395" i="2"/>
  <c r="J443" i="10" l="1"/>
  <c r="E443" i="10"/>
  <c r="P443" i="10" s="1"/>
  <c r="F443" i="10"/>
  <c r="X440" i="8"/>
  <c r="L395" i="2"/>
  <c r="M395" i="2"/>
  <c r="N395" i="2" s="1"/>
  <c r="K443" i="10"/>
  <c r="O443" i="10"/>
  <c r="AB442" i="10"/>
  <c r="E441" i="8"/>
  <c r="I441" i="8"/>
  <c r="J441" i="8"/>
  <c r="N441" i="8" l="1"/>
  <c r="O441" i="8"/>
  <c r="P441" i="8"/>
  <c r="L441" i="8"/>
  <c r="M441" i="8" s="1"/>
  <c r="S443" i="10"/>
  <c r="Q443" i="10"/>
  <c r="R443" i="10"/>
  <c r="M443" i="10"/>
  <c r="N443" i="10" s="1"/>
  <c r="U395" i="2"/>
  <c r="V395" i="2"/>
  <c r="W395" i="2"/>
  <c r="R395" i="2"/>
  <c r="Q395" i="2"/>
  <c r="S395" i="2"/>
  <c r="X395" i="2" l="1"/>
  <c r="B396" i="2" s="1"/>
  <c r="Y395" i="2"/>
  <c r="Z395" i="2"/>
  <c r="D396" i="2" s="1"/>
  <c r="T441" i="8"/>
  <c r="S441" i="8"/>
  <c r="R441" i="8"/>
  <c r="Y443" i="10"/>
  <c r="W441" i="8"/>
  <c r="V443" i="10"/>
  <c r="U443" i="10"/>
  <c r="W443" i="10"/>
  <c r="Z443" i="10" s="1"/>
  <c r="X443" i="10"/>
  <c r="V441" i="8"/>
  <c r="C396" i="2"/>
  <c r="H396" i="2"/>
  <c r="G396" i="2"/>
  <c r="U441" i="8"/>
  <c r="O396" i="2" l="1"/>
  <c r="P396" i="2"/>
  <c r="I396" i="2"/>
  <c r="J396" i="2" s="1"/>
  <c r="D444" i="10"/>
  <c r="I444" i="10"/>
  <c r="C444" i="10"/>
  <c r="H444" i="10"/>
  <c r="E396" i="2"/>
  <c r="B444" i="10"/>
  <c r="G444" i="10"/>
  <c r="G442" i="8"/>
  <c r="C442" i="8"/>
  <c r="B442" i="8"/>
  <c r="F442" i="8"/>
  <c r="F396" i="2"/>
  <c r="AA395" i="2"/>
  <c r="H442" i="8"/>
  <c r="D442" i="8"/>
  <c r="K396" i="2" l="1"/>
  <c r="E442" i="8"/>
  <c r="E444" i="10"/>
  <c r="P444" i="10" s="1"/>
  <c r="F444" i="10"/>
  <c r="L396" i="2"/>
  <c r="M396" i="2"/>
  <c r="N396" i="2" s="1"/>
  <c r="X441" i="8"/>
  <c r="J442" i="8"/>
  <c r="I442" i="8"/>
  <c r="J444" i="10"/>
  <c r="O444" i="10"/>
  <c r="K444" i="10"/>
  <c r="AB443" i="10"/>
  <c r="S444" i="10" l="1"/>
  <c r="Q444" i="10"/>
  <c r="R444" i="10"/>
  <c r="M444" i="10"/>
  <c r="N444" i="10" s="1"/>
  <c r="N442" i="8"/>
  <c r="O442" i="8"/>
  <c r="L442" i="8"/>
  <c r="M442" i="8" s="1"/>
  <c r="P442" i="8"/>
  <c r="U396" i="2"/>
  <c r="V396" i="2"/>
  <c r="W396" i="2"/>
  <c r="S396" i="2"/>
  <c r="Q396" i="2"/>
  <c r="R396" i="2"/>
  <c r="X396" i="2" l="1"/>
  <c r="Y396" i="2"/>
  <c r="H397" i="2" s="1"/>
  <c r="Z396" i="2"/>
  <c r="D397" i="2" s="1"/>
  <c r="T442" i="8"/>
  <c r="S442" i="8"/>
  <c r="V442" i="8" s="1"/>
  <c r="R442" i="8"/>
  <c r="W442" i="8"/>
  <c r="C397" i="2"/>
  <c r="W444" i="10"/>
  <c r="Z444" i="10" s="1"/>
  <c r="U444" i="10"/>
  <c r="X444" i="10" s="1"/>
  <c r="V444" i="10"/>
  <c r="Y444" i="10" s="1"/>
  <c r="B397" i="2"/>
  <c r="G397" i="2"/>
  <c r="U442" i="8"/>
  <c r="O397" i="2" l="1"/>
  <c r="P397" i="2"/>
  <c r="I397" i="2"/>
  <c r="K397" i="2" s="1"/>
  <c r="C445" i="10"/>
  <c r="H445" i="10"/>
  <c r="B445" i="10"/>
  <c r="G445" i="10"/>
  <c r="G443" i="8"/>
  <c r="C443" i="8"/>
  <c r="I445" i="10"/>
  <c r="D445" i="10"/>
  <c r="E397" i="2"/>
  <c r="D443" i="8"/>
  <c r="H443" i="8"/>
  <c r="F397" i="2"/>
  <c r="AA396" i="2"/>
  <c r="B443" i="8"/>
  <c r="F443" i="8"/>
  <c r="J397" i="2" l="1"/>
  <c r="J445" i="10"/>
  <c r="E445" i="10"/>
  <c r="P445" i="10" s="1"/>
  <c r="K445" i="10"/>
  <c r="O445" i="10"/>
  <c r="AB444" i="10"/>
  <c r="J443" i="8"/>
  <c r="I443" i="8"/>
  <c r="E443" i="8"/>
  <c r="X442" i="8"/>
  <c r="L397" i="2"/>
  <c r="M397" i="2"/>
  <c r="N397" i="2" s="1"/>
  <c r="F445" i="10"/>
  <c r="U397" i="2" l="1"/>
  <c r="V397" i="2"/>
  <c r="W397" i="2"/>
  <c r="R445" i="10"/>
  <c r="S445" i="10"/>
  <c r="Q445" i="10"/>
  <c r="M445" i="10"/>
  <c r="N445" i="10" s="1"/>
  <c r="Q397" i="2"/>
  <c r="S397" i="2"/>
  <c r="R397" i="2"/>
  <c r="Y397" i="2" s="1"/>
  <c r="P443" i="8"/>
  <c r="O443" i="8"/>
  <c r="N443" i="8"/>
  <c r="L443" i="8"/>
  <c r="M443" i="8" s="1"/>
  <c r="X397" i="2" l="1"/>
  <c r="Z397" i="2"/>
  <c r="I398" i="2" s="1"/>
  <c r="U445" i="10"/>
  <c r="X445" i="10" s="1"/>
  <c r="W445" i="10"/>
  <c r="V445" i="10"/>
  <c r="Y445" i="10" s="1"/>
  <c r="R443" i="8"/>
  <c r="S443" i="8"/>
  <c r="V443" i="8" s="1"/>
  <c r="T443" i="8"/>
  <c r="W443" i="8" s="1"/>
  <c r="C398" i="2"/>
  <c r="H398" i="2"/>
  <c r="B398" i="2"/>
  <c r="G398" i="2"/>
  <c r="U443" i="8"/>
  <c r="Z445" i="10"/>
  <c r="D398" i="2" l="1"/>
  <c r="H444" i="8"/>
  <c r="D444" i="8"/>
  <c r="H446" i="10"/>
  <c r="C446" i="10"/>
  <c r="G444" i="8"/>
  <c r="C444" i="8"/>
  <c r="G446" i="10"/>
  <c r="B446" i="10"/>
  <c r="K398" i="2"/>
  <c r="AA397" i="2"/>
  <c r="I446" i="10"/>
  <c r="D446" i="10"/>
  <c r="J398" i="2"/>
  <c r="F398" i="2"/>
  <c r="F444" i="8"/>
  <c r="B444" i="8"/>
  <c r="E398" i="2"/>
  <c r="P398" i="2" l="1"/>
  <c r="O398" i="2"/>
  <c r="F446" i="10"/>
  <c r="L398" i="2"/>
  <c r="M398" i="2"/>
  <c r="N398" i="2" s="1"/>
  <c r="J446" i="10"/>
  <c r="E446" i="10"/>
  <c r="P446" i="10" s="1"/>
  <c r="E444" i="8"/>
  <c r="X443" i="8"/>
  <c r="K446" i="10"/>
  <c r="O446" i="10"/>
  <c r="AB445" i="10"/>
  <c r="I444" i="8"/>
  <c r="J444" i="8"/>
  <c r="O444" i="8" l="1"/>
  <c r="N444" i="8"/>
  <c r="L444" i="8"/>
  <c r="M444" i="8" s="1"/>
  <c r="P444" i="8"/>
  <c r="R398" i="2"/>
  <c r="S398" i="2"/>
  <c r="Q398" i="2"/>
  <c r="R446" i="10"/>
  <c r="S446" i="10"/>
  <c r="Q446" i="10"/>
  <c r="M446" i="10"/>
  <c r="N446" i="10" s="1"/>
  <c r="U398" i="2"/>
  <c r="W398" i="2"/>
  <c r="V398" i="2"/>
  <c r="W446" i="10" l="1"/>
  <c r="Z446" i="10" s="1"/>
  <c r="V446" i="10"/>
  <c r="Y446" i="10" s="1"/>
  <c r="U446" i="10"/>
  <c r="X446" i="10" s="1"/>
  <c r="X398" i="2"/>
  <c r="S444" i="8"/>
  <c r="R444" i="8"/>
  <c r="T444" i="8"/>
  <c r="W444" i="8" s="1"/>
  <c r="Z398" i="2"/>
  <c r="U444" i="8"/>
  <c r="Y398" i="2"/>
  <c r="V444" i="8"/>
  <c r="H445" i="8" l="1"/>
  <c r="D445" i="8"/>
  <c r="C447" i="10"/>
  <c r="H447" i="10"/>
  <c r="G447" i="10"/>
  <c r="B447" i="10"/>
  <c r="D447" i="10"/>
  <c r="I447" i="10"/>
  <c r="F445" i="8"/>
  <c r="B445" i="8"/>
  <c r="C445" i="8"/>
  <c r="G445" i="8"/>
  <c r="D399" i="2"/>
  <c r="I399" i="2"/>
  <c r="H399" i="2"/>
  <c r="C399" i="2"/>
  <c r="B399" i="2"/>
  <c r="G399" i="2"/>
  <c r="O399" i="2" l="1"/>
  <c r="P399" i="2"/>
  <c r="X444" i="8"/>
  <c r="O447" i="10"/>
  <c r="K447" i="10"/>
  <c r="AB446" i="10"/>
  <c r="F447" i="10"/>
  <c r="J399" i="2"/>
  <c r="E445" i="8"/>
  <c r="E447" i="10"/>
  <c r="P447" i="10" s="1"/>
  <c r="F399" i="2"/>
  <c r="E399" i="2"/>
  <c r="K399" i="2"/>
  <c r="AA398" i="2"/>
  <c r="J445" i="8"/>
  <c r="I445" i="8"/>
  <c r="J447" i="10"/>
  <c r="L399" i="2" l="1"/>
  <c r="M399" i="2"/>
  <c r="N399" i="2" s="1"/>
  <c r="S447" i="10"/>
  <c r="R447" i="10"/>
  <c r="Q447" i="10"/>
  <c r="M447" i="10"/>
  <c r="N447" i="10" s="1"/>
  <c r="P445" i="8"/>
  <c r="L445" i="8"/>
  <c r="M445" i="8" s="1"/>
  <c r="N445" i="8"/>
  <c r="O445" i="8"/>
  <c r="S445" i="8" l="1"/>
  <c r="R445" i="8"/>
  <c r="T445" i="8"/>
  <c r="W445" i="8" s="1"/>
  <c r="V447" i="10"/>
  <c r="Y447" i="10" s="1"/>
  <c r="U447" i="10"/>
  <c r="X447" i="10" s="1"/>
  <c r="W447" i="10"/>
  <c r="Z447" i="10" s="1"/>
  <c r="U399" i="2"/>
  <c r="W399" i="2"/>
  <c r="V399" i="2"/>
  <c r="V445" i="8"/>
  <c r="U445" i="8"/>
  <c r="Q399" i="2"/>
  <c r="S399" i="2"/>
  <c r="R399" i="2"/>
  <c r="X399" i="2" l="1"/>
  <c r="D448" i="10"/>
  <c r="I448" i="10"/>
  <c r="C448" i="10"/>
  <c r="H448" i="10"/>
  <c r="H446" i="8"/>
  <c r="D446" i="8"/>
  <c r="B448" i="10"/>
  <c r="G448" i="10"/>
  <c r="B400" i="2"/>
  <c r="G400" i="2"/>
  <c r="F446" i="8"/>
  <c r="B446" i="8"/>
  <c r="Y399" i="2"/>
  <c r="Z399" i="2"/>
  <c r="G446" i="8"/>
  <c r="C446" i="8"/>
  <c r="X445" i="8" l="1"/>
  <c r="J448" i="10"/>
  <c r="I446" i="8"/>
  <c r="J446" i="8"/>
  <c r="E448" i="10"/>
  <c r="P448" i="10" s="1"/>
  <c r="F448" i="10"/>
  <c r="D400" i="2"/>
  <c r="I400" i="2"/>
  <c r="E446" i="8"/>
  <c r="C400" i="2"/>
  <c r="H400" i="2"/>
  <c r="K448" i="10"/>
  <c r="O448" i="10"/>
  <c r="AB447" i="10"/>
  <c r="O400" i="2" l="1"/>
  <c r="P400" i="2"/>
  <c r="F400" i="2"/>
  <c r="K400" i="2"/>
  <c r="AA399" i="2"/>
  <c r="J400" i="2"/>
  <c r="R448" i="10"/>
  <c r="S448" i="10"/>
  <c r="Q448" i="10"/>
  <c r="M448" i="10"/>
  <c r="N448" i="10" s="1"/>
  <c r="N446" i="8"/>
  <c r="L446" i="8"/>
  <c r="M446" i="8" s="1"/>
  <c r="P446" i="8"/>
  <c r="O446" i="8"/>
  <c r="E400" i="2"/>
  <c r="W448" i="10" l="1"/>
  <c r="Z448" i="10" s="1"/>
  <c r="U448" i="10"/>
  <c r="V448" i="10"/>
  <c r="Y448" i="10" s="1"/>
  <c r="S446" i="8"/>
  <c r="T446" i="8"/>
  <c r="W446" i="8" s="1"/>
  <c r="R446" i="8"/>
  <c r="U446" i="8" s="1"/>
  <c r="V446" i="8"/>
  <c r="X448" i="10"/>
  <c r="L400" i="2"/>
  <c r="M400" i="2"/>
  <c r="N400" i="2" s="1"/>
  <c r="C449" i="10" l="1"/>
  <c r="H449" i="10"/>
  <c r="F447" i="8"/>
  <c r="B447" i="8"/>
  <c r="D447" i="8"/>
  <c r="H447" i="8"/>
  <c r="D449" i="10"/>
  <c r="I449" i="10"/>
  <c r="G449" i="10"/>
  <c r="B449" i="10"/>
  <c r="V400" i="2"/>
  <c r="W400" i="2"/>
  <c r="U400" i="2"/>
  <c r="C447" i="8"/>
  <c r="G447" i="8"/>
  <c r="S400" i="2"/>
  <c r="R400" i="2"/>
  <c r="Q400" i="2"/>
  <c r="Y400" i="2" l="1"/>
  <c r="Z400" i="2"/>
  <c r="X400" i="2"/>
  <c r="B401" i="2" s="1"/>
  <c r="E447" i="8"/>
  <c r="O449" i="10"/>
  <c r="K449" i="10"/>
  <c r="AB448" i="10"/>
  <c r="I447" i="8"/>
  <c r="J447" i="8"/>
  <c r="I401" i="2"/>
  <c r="D401" i="2"/>
  <c r="G401" i="2"/>
  <c r="X446" i="8"/>
  <c r="E449" i="10"/>
  <c r="P449" i="10" s="1"/>
  <c r="H401" i="2"/>
  <c r="C401" i="2"/>
  <c r="J449" i="10"/>
  <c r="F449" i="10"/>
  <c r="O401" i="2" l="1"/>
  <c r="P401" i="2"/>
  <c r="E401" i="2"/>
  <c r="J401" i="2"/>
  <c r="P447" i="8"/>
  <c r="N447" i="8"/>
  <c r="L447" i="8"/>
  <c r="M447" i="8" s="1"/>
  <c r="O447" i="8"/>
  <c r="K401" i="2"/>
  <c r="AA400" i="2"/>
  <c r="S449" i="10"/>
  <c r="Q449" i="10"/>
  <c r="R449" i="10"/>
  <c r="M449" i="10"/>
  <c r="N449" i="10" s="1"/>
  <c r="F401" i="2"/>
  <c r="T447" i="8" l="1"/>
  <c r="W447" i="8" s="1"/>
  <c r="S447" i="8"/>
  <c r="V447" i="8" s="1"/>
  <c r="R447" i="8"/>
  <c r="L401" i="2"/>
  <c r="M401" i="2"/>
  <c r="N401" i="2" s="1"/>
  <c r="Z449" i="10"/>
  <c r="U447" i="8"/>
  <c r="U449" i="10"/>
  <c r="X449" i="10" s="1"/>
  <c r="V449" i="10"/>
  <c r="Y449" i="10" s="1"/>
  <c r="W449" i="10"/>
  <c r="B450" i="10" l="1"/>
  <c r="G450" i="10"/>
  <c r="C448" i="8"/>
  <c r="G448" i="8"/>
  <c r="C450" i="10"/>
  <c r="H450" i="10"/>
  <c r="D448" i="8"/>
  <c r="H448" i="8"/>
  <c r="V401" i="2"/>
  <c r="W401" i="2"/>
  <c r="U401" i="2"/>
  <c r="Q401" i="2"/>
  <c r="R401" i="2"/>
  <c r="S401" i="2"/>
  <c r="I450" i="10"/>
  <c r="D450" i="10"/>
  <c r="B448" i="8"/>
  <c r="F448" i="8"/>
  <c r="Z401" i="2" l="1"/>
  <c r="Y401" i="2"/>
  <c r="X401" i="2"/>
  <c r="G402" i="2" s="1"/>
  <c r="B402" i="2"/>
  <c r="X447" i="8"/>
  <c r="O450" i="10"/>
  <c r="K450" i="10"/>
  <c r="AB449" i="10"/>
  <c r="I448" i="8"/>
  <c r="J448" i="8"/>
  <c r="I402" i="2"/>
  <c r="D402" i="2"/>
  <c r="J450" i="10"/>
  <c r="E448" i="8"/>
  <c r="H402" i="2"/>
  <c r="C402" i="2"/>
  <c r="F450" i="10"/>
  <c r="E450" i="10"/>
  <c r="P450" i="10" s="1"/>
  <c r="P402" i="2" l="1"/>
  <c r="O402" i="2"/>
  <c r="Q450" i="10"/>
  <c r="R450" i="10"/>
  <c r="S450" i="10"/>
  <c r="M450" i="10"/>
  <c r="N450" i="10" s="1"/>
  <c r="K402" i="2"/>
  <c r="AA401" i="2"/>
  <c r="F402" i="2"/>
  <c r="J402" i="2"/>
  <c r="N448" i="8"/>
  <c r="P448" i="8"/>
  <c r="L448" i="8"/>
  <c r="M448" i="8" s="1"/>
  <c r="O448" i="8"/>
  <c r="E402" i="2"/>
  <c r="W450" i="10" l="1"/>
  <c r="V450" i="10"/>
  <c r="U450" i="10"/>
  <c r="Z450" i="10"/>
  <c r="Y450" i="10"/>
  <c r="R448" i="8"/>
  <c r="U448" i="8" s="1"/>
  <c r="T448" i="8"/>
  <c r="W448" i="8" s="1"/>
  <c r="S448" i="8"/>
  <c r="V448" i="8" s="1"/>
  <c r="L402" i="2"/>
  <c r="M402" i="2"/>
  <c r="N402" i="2" s="1"/>
  <c r="X450" i="10"/>
  <c r="D449" i="8" l="1"/>
  <c r="H449" i="8"/>
  <c r="G449" i="8"/>
  <c r="C449" i="8"/>
  <c r="F449" i="8"/>
  <c r="B449" i="8"/>
  <c r="Q402" i="2"/>
  <c r="R402" i="2"/>
  <c r="S402" i="2"/>
  <c r="C451" i="10"/>
  <c r="H451" i="10"/>
  <c r="B451" i="10"/>
  <c r="G451" i="10"/>
  <c r="V402" i="2"/>
  <c r="W402" i="2"/>
  <c r="U402" i="2"/>
  <c r="I451" i="10"/>
  <c r="D451" i="10"/>
  <c r="Y402" i="2" l="1"/>
  <c r="C403" i="2" s="1"/>
  <c r="X448" i="8"/>
  <c r="X402" i="2"/>
  <c r="H403" i="2"/>
  <c r="F451" i="10"/>
  <c r="E449" i="8"/>
  <c r="E451" i="10"/>
  <c r="P451" i="10" s="1"/>
  <c r="O451" i="10"/>
  <c r="K451" i="10"/>
  <c r="AB450" i="10"/>
  <c r="J451" i="10"/>
  <c r="Z402" i="2"/>
  <c r="I449" i="8"/>
  <c r="J449" i="8"/>
  <c r="I403" i="2" l="1"/>
  <c r="D403" i="2"/>
  <c r="R451" i="10"/>
  <c r="Q451" i="10"/>
  <c r="S451" i="10"/>
  <c r="M451" i="10"/>
  <c r="N451" i="10" s="1"/>
  <c r="L449" i="8"/>
  <c r="M449" i="8" s="1"/>
  <c r="P449" i="8"/>
  <c r="O449" i="8"/>
  <c r="N449" i="8"/>
  <c r="G403" i="2"/>
  <c r="B403" i="2"/>
  <c r="O403" i="2" l="1"/>
  <c r="P403" i="2"/>
  <c r="E403" i="2"/>
  <c r="F403" i="2"/>
  <c r="J403" i="2"/>
  <c r="T449" i="8"/>
  <c r="W449" i="8" s="1"/>
  <c r="S449" i="8"/>
  <c r="V449" i="8" s="1"/>
  <c r="R449" i="8"/>
  <c r="U449" i="8" s="1"/>
  <c r="V451" i="10"/>
  <c r="Y451" i="10" s="1"/>
  <c r="U451" i="10"/>
  <c r="X451" i="10" s="1"/>
  <c r="W451" i="10"/>
  <c r="Z451" i="10" s="1"/>
  <c r="K403" i="2"/>
  <c r="AA402" i="2"/>
  <c r="G452" i="10" l="1"/>
  <c r="B452" i="10"/>
  <c r="H452" i="10"/>
  <c r="C452" i="10"/>
  <c r="F450" i="8"/>
  <c r="B450" i="8"/>
  <c r="H450" i="8"/>
  <c r="D450" i="8"/>
  <c r="I452" i="10"/>
  <c r="D452" i="10"/>
  <c r="C450" i="8"/>
  <c r="G450" i="8"/>
  <c r="L403" i="2"/>
  <c r="M403" i="2"/>
  <c r="N403" i="2" s="1"/>
  <c r="X449" i="8" l="1"/>
  <c r="F452" i="10"/>
  <c r="O452" i="10"/>
  <c r="K452" i="10"/>
  <c r="AB451" i="10"/>
  <c r="E450" i="8"/>
  <c r="E452" i="10"/>
  <c r="P452" i="10" s="1"/>
  <c r="W403" i="2"/>
  <c r="U403" i="2"/>
  <c r="V403" i="2"/>
  <c r="Q403" i="2"/>
  <c r="R403" i="2"/>
  <c r="Y403" i="2" s="1"/>
  <c r="S403" i="2"/>
  <c r="I450" i="8"/>
  <c r="J450" i="8"/>
  <c r="J452" i="10"/>
  <c r="Z403" i="2" l="1"/>
  <c r="O450" i="8"/>
  <c r="P450" i="8"/>
  <c r="N450" i="8"/>
  <c r="L450" i="8"/>
  <c r="M450" i="8" s="1"/>
  <c r="Q452" i="10"/>
  <c r="S452" i="10"/>
  <c r="R452" i="10"/>
  <c r="M452" i="10"/>
  <c r="N452" i="10" s="1"/>
  <c r="D404" i="2"/>
  <c r="I404" i="2"/>
  <c r="H404" i="2"/>
  <c r="C404" i="2"/>
  <c r="X403" i="2"/>
  <c r="P404" i="2" l="1"/>
  <c r="O404" i="2"/>
  <c r="W452" i="10"/>
  <c r="V452" i="10"/>
  <c r="Y452" i="10" s="1"/>
  <c r="U452" i="10"/>
  <c r="T450" i="8"/>
  <c r="S450" i="8"/>
  <c r="V450" i="8" s="1"/>
  <c r="R450" i="8"/>
  <c r="U450" i="8" s="1"/>
  <c r="Z452" i="10"/>
  <c r="W450" i="8"/>
  <c r="G404" i="2"/>
  <c r="B404" i="2"/>
  <c r="AA403" i="2"/>
  <c r="X452" i="10"/>
  <c r="C453" i="10" l="1"/>
  <c r="H453" i="10"/>
  <c r="F451" i="8"/>
  <c r="B451" i="8"/>
  <c r="G451" i="8"/>
  <c r="C451" i="8"/>
  <c r="E404" i="2"/>
  <c r="H451" i="8"/>
  <c r="D451" i="8"/>
  <c r="J404" i="2"/>
  <c r="I453" i="10"/>
  <c r="D453" i="10"/>
  <c r="B453" i="10"/>
  <c r="G453" i="10"/>
  <c r="K404" i="2"/>
  <c r="F404" i="2"/>
  <c r="E451" i="8" l="1"/>
  <c r="I451" i="8"/>
  <c r="J451" i="8"/>
  <c r="K453" i="10"/>
  <c r="O453" i="10"/>
  <c r="AB452" i="10"/>
  <c r="X450" i="8"/>
  <c r="J453" i="10"/>
  <c r="E453" i="10"/>
  <c r="P453" i="10" s="1"/>
  <c r="L404" i="2"/>
  <c r="M404" i="2"/>
  <c r="N404" i="2" s="1"/>
  <c r="F453" i="10"/>
  <c r="Q404" i="2" l="1"/>
  <c r="S404" i="2"/>
  <c r="R404" i="2"/>
  <c r="R453" i="10"/>
  <c r="S453" i="10"/>
  <c r="Q453" i="10"/>
  <c r="M453" i="10"/>
  <c r="N453" i="10" s="1"/>
  <c r="V404" i="2"/>
  <c r="U404" i="2"/>
  <c r="W404" i="2"/>
  <c r="P451" i="8"/>
  <c r="N451" i="8"/>
  <c r="L451" i="8"/>
  <c r="M451" i="8" s="1"/>
  <c r="O451" i="8"/>
  <c r="W453" i="10" l="1"/>
  <c r="Z453" i="10" s="1"/>
  <c r="U453" i="10"/>
  <c r="X453" i="10" s="1"/>
  <c r="V453" i="10"/>
  <c r="Y453" i="10" s="1"/>
  <c r="Y404" i="2"/>
  <c r="V451" i="8"/>
  <c r="Z404" i="2"/>
  <c r="S451" i="8"/>
  <c r="R451" i="8"/>
  <c r="U451" i="8" s="1"/>
  <c r="T451" i="8"/>
  <c r="W451" i="8" s="1"/>
  <c r="X404" i="2"/>
  <c r="C454" i="10" l="1"/>
  <c r="H454" i="10"/>
  <c r="B452" i="8"/>
  <c r="F452" i="8"/>
  <c r="G454" i="10"/>
  <c r="B454" i="10"/>
  <c r="D452" i="8"/>
  <c r="H452" i="8"/>
  <c r="D454" i="10"/>
  <c r="I454" i="10"/>
  <c r="G452" i="8"/>
  <c r="C452" i="8"/>
  <c r="G405" i="2"/>
  <c r="B405" i="2"/>
  <c r="I405" i="2"/>
  <c r="D405" i="2"/>
  <c r="C405" i="2"/>
  <c r="H405" i="2"/>
  <c r="O405" i="2" l="1"/>
  <c r="P405" i="2"/>
  <c r="K405" i="2"/>
  <c r="AA404" i="2"/>
  <c r="J452" i="8"/>
  <c r="I452" i="8"/>
  <c r="E452" i="8"/>
  <c r="E405" i="2"/>
  <c r="E454" i="10"/>
  <c r="P454" i="10" s="1"/>
  <c r="X451" i="8"/>
  <c r="F405" i="2"/>
  <c r="J405" i="2"/>
  <c r="O454" i="10"/>
  <c r="K454" i="10"/>
  <c r="AB453" i="10"/>
  <c r="J454" i="10"/>
  <c r="F454" i="10"/>
  <c r="R454" i="10" l="1"/>
  <c r="Q454" i="10"/>
  <c r="S454" i="10"/>
  <c r="M454" i="10"/>
  <c r="N454" i="10" s="1"/>
  <c r="O452" i="8"/>
  <c r="N452" i="8"/>
  <c r="L452" i="8"/>
  <c r="M452" i="8" s="1"/>
  <c r="P452" i="8"/>
  <c r="L405" i="2"/>
  <c r="M405" i="2"/>
  <c r="N405" i="2" s="1"/>
  <c r="V454" i="10" l="1"/>
  <c r="W454" i="10"/>
  <c r="U454" i="10"/>
  <c r="T452" i="8"/>
  <c r="S452" i="8"/>
  <c r="R452" i="8"/>
  <c r="U452" i="8" s="1"/>
  <c r="Z454" i="10"/>
  <c r="W405" i="2"/>
  <c r="U405" i="2"/>
  <c r="V405" i="2"/>
  <c r="X454" i="10"/>
  <c r="W452" i="8"/>
  <c r="R405" i="2"/>
  <c r="Y405" i="2" s="1"/>
  <c r="Q405" i="2"/>
  <c r="S405" i="2"/>
  <c r="V452" i="8"/>
  <c r="Y454" i="10"/>
  <c r="Z405" i="2" l="1"/>
  <c r="B453" i="8"/>
  <c r="F453" i="8"/>
  <c r="I406" i="2"/>
  <c r="D406" i="2"/>
  <c r="G455" i="10"/>
  <c r="B455" i="10"/>
  <c r="X405" i="2"/>
  <c r="I455" i="10"/>
  <c r="D455" i="10"/>
  <c r="C406" i="2"/>
  <c r="H406" i="2"/>
  <c r="H455" i="10"/>
  <c r="C455" i="10"/>
  <c r="G453" i="8"/>
  <c r="C453" i="8"/>
  <c r="H453" i="8"/>
  <c r="D453" i="8"/>
  <c r="P406" i="2" l="1"/>
  <c r="O406" i="2"/>
  <c r="AA405" i="2"/>
  <c r="G406" i="2"/>
  <c r="B406" i="2"/>
  <c r="E455" i="10"/>
  <c r="P455" i="10" s="1"/>
  <c r="J453" i="8"/>
  <c r="I453" i="8"/>
  <c r="X452" i="8"/>
  <c r="F455" i="10"/>
  <c r="O455" i="10"/>
  <c r="K455" i="10"/>
  <c r="AB454" i="10"/>
  <c r="J455" i="10"/>
  <c r="E453" i="8"/>
  <c r="Q455" i="10" l="1"/>
  <c r="R455" i="10"/>
  <c r="S455" i="10"/>
  <c r="M455" i="10"/>
  <c r="N455" i="10" s="1"/>
  <c r="E406" i="2"/>
  <c r="J406" i="2"/>
  <c r="K406" i="2"/>
  <c r="P453" i="8"/>
  <c r="N453" i="8"/>
  <c r="L453" i="8"/>
  <c r="M453" i="8" s="1"/>
  <c r="O453" i="8"/>
  <c r="F406" i="2"/>
  <c r="R453" i="8" l="1"/>
  <c r="T453" i="8"/>
  <c r="S453" i="8"/>
  <c r="W455" i="10"/>
  <c r="U455" i="10"/>
  <c r="V455" i="10"/>
  <c r="U453" i="8"/>
  <c r="Z455" i="10"/>
  <c r="W453" i="8"/>
  <c r="Y455" i="10"/>
  <c r="V453" i="8"/>
  <c r="L406" i="2"/>
  <c r="M406" i="2"/>
  <c r="N406" i="2" s="1"/>
  <c r="X455" i="10"/>
  <c r="Q406" i="2" l="1"/>
  <c r="R406" i="2"/>
  <c r="S406" i="2"/>
  <c r="I456" i="10"/>
  <c r="D456" i="10"/>
  <c r="C454" i="8"/>
  <c r="G454" i="8"/>
  <c r="F454" i="8"/>
  <c r="B454" i="8"/>
  <c r="G456" i="10"/>
  <c r="B456" i="10"/>
  <c r="C456" i="10"/>
  <c r="H456" i="10"/>
  <c r="V406" i="2"/>
  <c r="U406" i="2"/>
  <c r="W406" i="2"/>
  <c r="D454" i="8"/>
  <c r="H454" i="8"/>
  <c r="F456" i="10" l="1"/>
  <c r="I454" i="8"/>
  <c r="J454" i="8"/>
  <c r="E456" i="10"/>
  <c r="P456" i="10" s="1"/>
  <c r="Z406" i="2"/>
  <c r="J456" i="10"/>
  <c r="X453" i="8"/>
  <c r="Y406" i="2"/>
  <c r="E454" i="8"/>
  <c r="O456" i="10"/>
  <c r="K456" i="10"/>
  <c r="AB455" i="10"/>
  <c r="X406" i="2"/>
  <c r="B407" i="2" l="1"/>
  <c r="G407" i="2"/>
  <c r="S456" i="10"/>
  <c r="R456" i="10"/>
  <c r="Q456" i="10"/>
  <c r="M456" i="10"/>
  <c r="N456" i="10" s="1"/>
  <c r="I407" i="2"/>
  <c r="D407" i="2"/>
  <c r="H407" i="2"/>
  <c r="C407" i="2"/>
  <c r="O454" i="8"/>
  <c r="P454" i="8"/>
  <c r="L454" i="8"/>
  <c r="M454" i="8" s="1"/>
  <c r="N454" i="8"/>
  <c r="O407" i="2" l="1"/>
  <c r="P407" i="2"/>
  <c r="K407" i="2"/>
  <c r="AA406" i="2"/>
  <c r="Z456" i="10"/>
  <c r="F407" i="2"/>
  <c r="W456" i="10"/>
  <c r="V456" i="10"/>
  <c r="Y456" i="10" s="1"/>
  <c r="U456" i="10"/>
  <c r="X456" i="10" s="1"/>
  <c r="J407" i="2"/>
  <c r="S454" i="8"/>
  <c r="V454" i="8" s="1"/>
  <c r="T454" i="8"/>
  <c r="W454" i="8" s="1"/>
  <c r="R454" i="8"/>
  <c r="U454" i="8" s="1"/>
  <c r="E407" i="2"/>
  <c r="F455" i="8" l="1"/>
  <c r="B455" i="8"/>
  <c r="D455" i="8"/>
  <c r="H455" i="8"/>
  <c r="G457" i="10"/>
  <c r="B457" i="10"/>
  <c r="C457" i="10"/>
  <c r="H457" i="10"/>
  <c r="G455" i="8"/>
  <c r="C455" i="8"/>
  <c r="D457" i="10"/>
  <c r="I457" i="10"/>
  <c r="L407" i="2"/>
  <c r="M407" i="2"/>
  <c r="N407" i="2" s="1"/>
  <c r="F457" i="10" l="1"/>
  <c r="W407" i="2"/>
  <c r="U407" i="2"/>
  <c r="V407" i="2"/>
  <c r="X454" i="8"/>
  <c r="E457" i="10"/>
  <c r="P457" i="10" s="1"/>
  <c r="E455" i="8"/>
  <c r="O457" i="10"/>
  <c r="AB456" i="10"/>
  <c r="Q407" i="2"/>
  <c r="S407" i="2"/>
  <c r="R407" i="2"/>
  <c r="J457" i="10"/>
  <c r="K457" i="10" s="1"/>
  <c r="J455" i="8"/>
  <c r="I455" i="8"/>
  <c r="X407" i="2" l="1"/>
  <c r="B408" i="2" s="1"/>
  <c r="Y407" i="2"/>
  <c r="Z407" i="2"/>
  <c r="I408" i="2" s="1"/>
  <c r="R457" i="10"/>
  <c r="S457" i="10"/>
  <c r="Q457" i="10"/>
  <c r="M457" i="10"/>
  <c r="N457" i="10" s="1"/>
  <c r="P455" i="8"/>
  <c r="L455" i="8"/>
  <c r="M455" i="8" s="1"/>
  <c r="N455" i="8"/>
  <c r="O455" i="8"/>
  <c r="C408" i="2"/>
  <c r="H408" i="2"/>
  <c r="G408" i="2"/>
  <c r="D408" i="2" l="1"/>
  <c r="AA407" i="2" s="1"/>
  <c r="W457" i="10"/>
  <c r="U457" i="10"/>
  <c r="V457" i="10"/>
  <c r="E408" i="2"/>
  <c r="F408" i="2"/>
  <c r="X457" i="10"/>
  <c r="T455" i="8"/>
  <c r="S455" i="8"/>
  <c r="V455" i="8" s="1"/>
  <c r="R455" i="8"/>
  <c r="U455" i="8" s="1"/>
  <c r="Z457" i="10"/>
  <c r="J408" i="2"/>
  <c r="W455" i="8"/>
  <c r="Y457" i="10"/>
  <c r="K408" i="2" l="1"/>
  <c r="P408" i="2"/>
  <c r="O408" i="2"/>
  <c r="C456" i="8"/>
  <c r="G456" i="8"/>
  <c r="F456" i="8"/>
  <c r="B456" i="8"/>
  <c r="H456" i="8"/>
  <c r="D456" i="8"/>
  <c r="D458" i="10"/>
  <c r="I458" i="10"/>
  <c r="B458" i="10"/>
  <c r="G458" i="10"/>
  <c r="L408" i="2"/>
  <c r="M408" i="2"/>
  <c r="N408" i="2" s="1"/>
  <c r="H458" i="10"/>
  <c r="C458" i="10"/>
  <c r="V408" i="2" l="1"/>
  <c r="U408" i="2"/>
  <c r="W408" i="2"/>
  <c r="E456" i="8"/>
  <c r="Q408" i="2"/>
  <c r="R408" i="2"/>
  <c r="S408" i="2"/>
  <c r="O458" i="10"/>
  <c r="AB457" i="10"/>
  <c r="J456" i="8"/>
  <c r="I456" i="8"/>
  <c r="F458" i="10"/>
  <c r="J458" i="10"/>
  <c r="K458" i="10" s="1"/>
  <c r="E458" i="10"/>
  <c r="P458" i="10" s="1"/>
  <c r="X455" i="8"/>
  <c r="X408" i="2" l="1"/>
  <c r="Y408" i="2"/>
  <c r="H409" i="2" s="1"/>
  <c r="Q458" i="10"/>
  <c r="R458" i="10"/>
  <c r="S458" i="10"/>
  <c r="M458" i="10"/>
  <c r="N458" i="10" s="1"/>
  <c r="B409" i="2"/>
  <c r="G409" i="2"/>
  <c r="C409" i="2"/>
  <c r="P456" i="8"/>
  <c r="N456" i="8"/>
  <c r="O456" i="8"/>
  <c r="L456" i="8"/>
  <c r="M456" i="8" s="1"/>
  <c r="Z408" i="2"/>
  <c r="R456" i="8" l="1"/>
  <c r="S456" i="8"/>
  <c r="T456" i="8"/>
  <c r="F409" i="2"/>
  <c r="V458" i="10"/>
  <c r="W458" i="10"/>
  <c r="U458" i="10"/>
  <c r="X458" i="10" s="1"/>
  <c r="V456" i="8"/>
  <c r="Z458" i="10"/>
  <c r="U456" i="8"/>
  <c r="Y458" i="10"/>
  <c r="I409" i="2"/>
  <c r="J409" i="2" s="1"/>
  <c r="D409" i="2"/>
  <c r="W456" i="8"/>
  <c r="E409" i="2"/>
  <c r="O409" i="2" l="1"/>
  <c r="P409" i="2"/>
  <c r="G459" i="10"/>
  <c r="B459" i="10"/>
  <c r="C459" i="10"/>
  <c r="H459" i="10"/>
  <c r="D459" i="10"/>
  <c r="I459" i="10"/>
  <c r="D457" i="8"/>
  <c r="H457" i="8"/>
  <c r="F457" i="8"/>
  <c r="B457" i="8"/>
  <c r="K409" i="2"/>
  <c r="AA408" i="2"/>
  <c r="G457" i="8"/>
  <c r="C457" i="8"/>
  <c r="F459" i="10" l="1"/>
  <c r="L409" i="2"/>
  <c r="M409" i="2"/>
  <c r="N409" i="2" s="1"/>
  <c r="E457" i="8"/>
  <c r="I457" i="8"/>
  <c r="J457" i="8"/>
  <c r="E459" i="10"/>
  <c r="P459" i="10" s="1"/>
  <c r="X456" i="8"/>
  <c r="O459" i="10"/>
  <c r="K459" i="10"/>
  <c r="AB458" i="10"/>
  <c r="J459" i="10"/>
  <c r="N457" i="8" l="1"/>
  <c r="O457" i="8"/>
  <c r="P457" i="8"/>
  <c r="L457" i="8"/>
  <c r="M457" i="8" s="1"/>
  <c r="W409" i="2"/>
  <c r="V409" i="2"/>
  <c r="U409" i="2"/>
  <c r="Q459" i="10"/>
  <c r="S459" i="10"/>
  <c r="R459" i="10"/>
  <c r="M459" i="10"/>
  <c r="N459" i="10" s="1"/>
  <c r="S409" i="2"/>
  <c r="Q409" i="2"/>
  <c r="R409" i="2"/>
  <c r="X409" i="2" l="1"/>
  <c r="Y409" i="2"/>
  <c r="H410" i="2" s="1"/>
  <c r="Z409" i="2"/>
  <c r="I410" i="2" s="1"/>
  <c r="S457" i="8"/>
  <c r="T457" i="8"/>
  <c r="R457" i="8"/>
  <c r="W459" i="10"/>
  <c r="Z459" i="10" s="1"/>
  <c r="V459" i="10"/>
  <c r="U459" i="10"/>
  <c r="W457" i="8"/>
  <c r="C410" i="2"/>
  <c r="Y459" i="10"/>
  <c r="V457" i="8"/>
  <c r="X459" i="10"/>
  <c r="G410" i="2"/>
  <c r="B410" i="2"/>
  <c r="U457" i="8"/>
  <c r="D410" i="2" l="1"/>
  <c r="D460" i="10"/>
  <c r="I460" i="10"/>
  <c r="E410" i="2"/>
  <c r="H460" i="10"/>
  <c r="C460" i="10"/>
  <c r="D458" i="8"/>
  <c r="H458" i="8"/>
  <c r="F410" i="2"/>
  <c r="J410" i="2"/>
  <c r="F458" i="8"/>
  <c r="B458" i="8"/>
  <c r="B460" i="10"/>
  <c r="G460" i="10"/>
  <c r="C458" i="8"/>
  <c r="G458" i="8"/>
  <c r="K410" i="2"/>
  <c r="AA409" i="2"/>
  <c r="P410" i="2" l="1"/>
  <c r="O410" i="2"/>
  <c r="X457" i="8"/>
  <c r="I458" i="8"/>
  <c r="J458" i="8"/>
  <c r="E458" i="8"/>
  <c r="J460" i="10"/>
  <c r="F460" i="10"/>
  <c r="L410" i="2"/>
  <c r="M410" i="2"/>
  <c r="N410" i="2" s="1"/>
  <c r="E460" i="10"/>
  <c r="P460" i="10" s="1"/>
  <c r="K460" i="10"/>
  <c r="O460" i="10"/>
  <c r="AB459" i="10"/>
  <c r="Q410" i="2" l="1"/>
  <c r="S410" i="2"/>
  <c r="R410" i="2"/>
  <c r="N458" i="8"/>
  <c r="P458" i="8"/>
  <c r="O458" i="8"/>
  <c r="L458" i="8"/>
  <c r="M458" i="8" s="1"/>
  <c r="S460" i="10"/>
  <c r="Q460" i="10"/>
  <c r="R460" i="10"/>
  <c r="M460" i="10"/>
  <c r="N460" i="10" s="1"/>
  <c r="V410" i="2"/>
  <c r="U410" i="2"/>
  <c r="W410" i="2"/>
  <c r="V460" i="10" l="1"/>
  <c r="Y460" i="10" s="1"/>
  <c r="U460" i="10"/>
  <c r="X460" i="10" s="1"/>
  <c r="W460" i="10"/>
  <c r="Z460" i="10" s="1"/>
  <c r="S458" i="8"/>
  <c r="T458" i="8"/>
  <c r="W458" i="8" s="1"/>
  <c r="R458" i="8"/>
  <c r="U458" i="8" s="1"/>
  <c r="Y410" i="2"/>
  <c r="V458" i="8"/>
  <c r="Z410" i="2"/>
  <c r="X410" i="2"/>
  <c r="B459" i="8" l="1"/>
  <c r="F459" i="8"/>
  <c r="B461" i="10"/>
  <c r="G461" i="10"/>
  <c r="D461" i="10"/>
  <c r="I461" i="10"/>
  <c r="D459" i="8"/>
  <c r="H459" i="8"/>
  <c r="C461" i="10"/>
  <c r="H461" i="10"/>
  <c r="C411" i="2"/>
  <c r="H411" i="2"/>
  <c r="G411" i="2"/>
  <c r="B411" i="2"/>
  <c r="D411" i="2"/>
  <c r="I411" i="2"/>
  <c r="G459" i="8"/>
  <c r="C459" i="8"/>
  <c r="O411" i="2" l="1"/>
  <c r="P411" i="2"/>
  <c r="K411" i="2"/>
  <c r="AA410" i="2"/>
  <c r="E461" i="10"/>
  <c r="P461" i="10" s="1"/>
  <c r="F411" i="2"/>
  <c r="E411" i="2"/>
  <c r="J459" i="8"/>
  <c r="I459" i="8"/>
  <c r="J461" i="10"/>
  <c r="X458" i="8"/>
  <c r="J411" i="2"/>
  <c r="F461" i="10"/>
  <c r="K461" i="10"/>
  <c r="O461" i="10"/>
  <c r="AB460" i="10"/>
  <c r="E459" i="8"/>
  <c r="O459" i="8" l="1"/>
  <c r="P459" i="8"/>
  <c r="L459" i="8"/>
  <c r="M459" i="8" s="1"/>
  <c r="N459" i="8"/>
  <c r="S461" i="10"/>
  <c r="Q461" i="10"/>
  <c r="R461" i="10"/>
  <c r="M461" i="10"/>
  <c r="N461" i="10" s="1"/>
  <c r="L411" i="2"/>
  <c r="M411" i="2"/>
  <c r="N411" i="2" s="1"/>
  <c r="W461" i="10" l="1"/>
  <c r="V461" i="10"/>
  <c r="U461" i="10"/>
  <c r="Y461" i="10"/>
  <c r="R459" i="8"/>
  <c r="S459" i="8"/>
  <c r="T459" i="8"/>
  <c r="V411" i="2"/>
  <c r="W411" i="2"/>
  <c r="U411" i="2"/>
  <c r="X461" i="10"/>
  <c r="W459" i="8"/>
  <c r="U459" i="8"/>
  <c r="S411" i="2"/>
  <c r="Q411" i="2"/>
  <c r="R411" i="2"/>
  <c r="Y411" i="2" s="1"/>
  <c r="Z461" i="10"/>
  <c r="V459" i="8"/>
  <c r="Z411" i="2" l="1"/>
  <c r="D460" i="8"/>
  <c r="H460" i="8"/>
  <c r="H462" i="10"/>
  <c r="C462" i="10"/>
  <c r="X411" i="2"/>
  <c r="G462" i="10"/>
  <c r="B462" i="10"/>
  <c r="H412" i="2"/>
  <c r="C412" i="2"/>
  <c r="D412" i="2"/>
  <c r="I412" i="2"/>
  <c r="G460" i="8"/>
  <c r="C460" i="8"/>
  <c r="D462" i="10"/>
  <c r="I462" i="10"/>
  <c r="B460" i="8"/>
  <c r="F460" i="8"/>
  <c r="P412" i="2" l="1"/>
  <c r="O412" i="2"/>
  <c r="E460" i="8"/>
  <c r="F462" i="10"/>
  <c r="O462" i="10"/>
  <c r="AB461" i="10"/>
  <c r="AA411" i="2"/>
  <c r="J462" i="10"/>
  <c r="K462" i="10" s="1"/>
  <c r="E462" i="10"/>
  <c r="P462" i="10" s="1"/>
  <c r="J460" i="8"/>
  <c r="I460" i="8"/>
  <c r="X459" i="8"/>
  <c r="G412" i="2"/>
  <c r="B412" i="2"/>
  <c r="R462" i="10" l="1"/>
  <c r="S462" i="10"/>
  <c r="Q462" i="10"/>
  <c r="M462" i="10"/>
  <c r="N462" i="10" s="1"/>
  <c r="E412" i="2"/>
  <c r="F412" i="2"/>
  <c r="J412" i="2"/>
  <c r="P460" i="8"/>
  <c r="N460" i="8"/>
  <c r="L460" i="8"/>
  <c r="M460" i="8" s="1"/>
  <c r="O460" i="8"/>
  <c r="K412" i="2"/>
  <c r="V462" i="10" l="1"/>
  <c r="W462" i="10"/>
  <c r="U462" i="10"/>
  <c r="X462" i="10" s="1"/>
  <c r="L412" i="2"/>
  <c r="M412" i="2"/>
  <c r="N412" i="2" s="1"/>
  <c r="Z462" i="10"/>
  <c r="T460" i="8"/>
  <c r="W460" i="8" s="1"/>
  <c r="R460" i="8"/>
  <c r="U460" i="8" s="1"/>
  <c r="S460" i="8"/>
  <c r="V460" i="8" s="1"/>
  <c r="Y462" i="10"/>
  <c r="B461" i="8" l="1"/>
  <c r="F461" i="8"/>
  <c r="G463" i="10"/>
  <c r="B463" i="10"/>
  <c r="D461" i="8"/>
  <c r="H461" i="8"/>
  <c r="G461" i="8"/>
  <c r="C461" i="8"/>
  <c r="U412" i="2"/>
  <c r="V412" i="2"/>
  <c r="W412" i="2"/>
  <c r="C463" i="10"/>
  <c r="H463" i="10"/>
  <c r="R412" i="2"/>
  <c r="Q412" i="2"/>
  <c r="S412" i="2"/>
  <c r="I463" i="10"/>
  <c r="D463" i="10"/>
  <c r="X412" i="2" l="1"/>
  <c r="B413" i="2" s="1"/>
  <c r="Y412" i="2"/>
  <c r="C413" i="2" s="1"/>
  <c r="Z412" i="2"/>
  <c r="D413" i="2" s="1"/>
  <c r="X460" i="8"/>
  <c r="J463" i="10"/>
  <c r="E463" i="10"/>
  <c r="P463" i="10" s="1"/>
  <c r="H413" i="2"/>
  <c r="J461" i="8"/>
  <c r="I461" i="8"/>
  <c r="F463" i="10"/>
  <c r="G413" i="2"/>
  <c r="K463" i="10"/>
  <c r="O463" i="10"/>
  <c r="AB462" i="10"/>
  <c r="E461" i="8"/>
  <c r="O413" i="2" l="1"/>
  <c r="P413" i="2"/>
  <c r="I413" i="2"/>
  <c r="K413" i="2" s="1"/>
  <c r="F413" i="2"/>
  <c r="E413" i="2"/>
  <c r="AA412" i="2"/>
  <c r="O461" i="8"/>
  <c r="P461" i="8"/>
  <c r="L461" i="8"/>
  <c r="M461" i="8" s="1"/>
  <c r="N461" i="8"/>
  <c r="Q463" i="10"/>
  <c r="S463" i="10"/>
  <c r="R463" i="10"/>
  <c r="M463" i="10"/>
  <c r="N463" i="10" s="1"/>
  <c r="J413" i="2" l="1"/>
  <c r="L413" i="2"/>
  <c r="M413" i="2"/>
  <c r="N413" i="2" s="1"/>
  <c r="R461" i="8"/>
  <c r="U461" i="8" s="1"/>
  <c r="T461" i="8"/>
  <c r="W461" i="8" s="1"/>
  <c r="S461" i="8"/>
  <c r="V461" i="8" s="1"/>
  <c r="W463" i="10"/>
  <c r="Z463" i="10" s="1"/>
  <c r="V463" i="10"/>
  <c r="Y463" i="10" s="1"/>
  <c r="U463" i="10"/>
  <c r="X463" i="10" s="1"/>
  <c r="H462" i="8" l="1"/>
  <c r="D462" i="8"/>
  <c r="G464" i="10"/>
  <c r="B464" i="10"/>
  <c r="D464" i="10"/>
  <c r="I464" i="10"/>
  <c r="C464" i="10"/>
  <c r="H464" i="10"/>
  <c r="B462" i="8"/>
  <c r="F462" i="8"/>
  <c r="C462" i="8"/>
  <c r="G462" i="8"/>
  <c r="V413" i="2"/>
  <c r="W413" i="2"/>
  <c r="U413" i="2"/>
  <c r="S413" i="2"/>
  <c r="Q413" i="2"/>
  <c r="R413" i="2"/>
  <c r="Y413" i="2" s="1"/>
  <c r="X413" i="2" l="1"/>
  <c r="Z413" i="2"/>
  <c r="I414" i="2" s="1"/>
  <c r="E464" i="10"/>
  <c r="P464" i="10" s="1"/>
  <c r="X461" i="8"/>
  <c r="F464" i="10"/>
  <c r="J464" i="10"/>
  <c r="H414" i="2"/>
  <c r="C414" i="2"/>
  <c r="J462" i="8"/>
  <c r="I462" i="8"/>
  <c r="G414" i="2"/>
  <c r="B414" i="2"/>
  <c r="E462" i="8"/>
  <c r="O464" i="10"/>
  <c r="K464" i="10"/>
  <c r="AB463" i="10"/>
  <c r="D414" i="2" l="1"/>
  <c r="AA413" i="2" s="1"/>
  <c r="E414" i="2"/>
  <c r="O462" i="8"/>
  <c r="N462" i="8"/>
  <c r="P462" i="8"/>
  <c r="L462" i="8"/>
  <c r="M462" i="8" s="1"/>
  <c r="K414" i="2"/>
  <c r="R464" i="10"/>
  <c r="S464" i="10"/>
  <c r="Q464" i="10"/>
  <c r="M464" i="10"/>
  <c r="N464" i="10" s="1"/>
  <c r="J414" i="2"/>
  <c r="F414" i="2"/>
  <c r="O414" i="2" l="1"/>
  <c r="P414" i="2"/>
  <c r="V462" i="8"/>
  <c r="L414" i="2"/>
  <c r="M414" i="2"/>
  <c r="N414" i="2" s="1"/>
  <c r="S462" i="8"/>
  <c r="T462" i="8"/>
  <c r="W462" i="8" s="1"/>
  <c r="R462" i="8"/>
  <c r="U462" i="8" s="1"/>
  <c r="V464" i="10"/>
  <c r="Y464" i="10" s="1"/>
  <c r="W464" i="10"/>
  <c r="Z464" i="10" s="1"/>
  <c r="U464" i="10"/>
  <c r="X464" i="10" s="1"/>
  <c r="C465" i="10" l="1"/>
  <c r="H465" i="10"/>
  <c r="B463" i="8"/>
  <c r="F463" i="8"/>
  <c r="I465" i="10"/>
  <c r="D465" i="10"/>
  <c r="B465" i="10"/>
  <c r="G465" i="10"/>
  <c r="H463" i="8"/>
  <c r="D463" i="8"/>
  <c r="G463" i="8"/>
  <c r="C463" i="8"/>
  <c r="W414" i="2"/>
  <c r="V414" i="2"/>
  <c r="U414" i="2"/>
  <c r="Q414" i="2"/>
  <c r="S414" i="2"/>
  <c r="R414" i="2"/>
  <c r="X414" i="2" l="1"/>
  <c r="Y414" i="2"/>
  <c r="H415" i="2" s="1"/>
  <c r="Z414" i="2"/>
  <c r="I415" i="2" s="1"/>
  <c r="X462" i="8"/>
  <c r="J465" i="10"/>
  <c r="K465" i="10" s="1"/>
  <c r="J463" i="8"/>
  <c r="I463" i="8"/>
  <c r="E465" i="10"/>
  <c r="P465" i="10" s="1"/>
  <c r="E463" i="8"/>
  <c r="C415" i="2"/>
  <c r="O465" i="10"/>
  <c r="AB464" i="10"/>
  <c r="B415" i="2"/>
  <c r="G415" i="2"/>
  <c r="F465" i="10"/>
  <c r="D415" i="2" l="1"/>
  <c r="R465" i="10"/>
  <c r="S465" i="10"/>
  <c r="Q465" i="10"/>
  <c r="M465" i="10"/>
  <c r="N465" i="10" s="1"/>
  <c r="J415" i="2"/>
  <c r="N463" i="8"/>
  <c r="L463" i="8"/>
  <c r="M463" i="8" s="1"/>
  <c r="P463" i="8"/>
  <c r="O463" i="8"/>
  <c r="E415" i="2"/>
  <c r="K415" i="2"/>
  <c r="AA414" i="2"/>
  <c r="F415" i="2"/>
  <c r="O415" i="2" l="1"/>
  <c r="P415" i="2"/>
  <c r="L415" i="2"/>
  <c r="M415" i="2"/>
  <c r="N415" i="2" s="1"/>
  <c r="V465" i="10"/>
  <c r="Y465" i="10" s="1"/>
  <c r="W465" i="10"/>
  <c r="Z465" i="10" s="1"/>
  <c r="U465" i="10"/>
  <c r="X465" i="10" s="1"/>
  <c r="S463" i="8"/>
  <c r="V463" i="8" s="1"/>
  <c r="T463" i="8"/>
  <c r="W463" i="8" s="1"/>
  <c r="R463" i="8"/>
  <c r="U463" i="8" s="1"/>
  <c r="D464" i="8" l="1"/>
  <c r="H464" i="8"/>
  <c r="B464" i="8"/>
  <c r="F464" i="8"/>
  <c r="C464" i="8"/>
  <c r="G464" i="8"/>
  <c r="I466" i="10"/>
  <c r="D466" i="10"/>
  <c r="C466" i="10"/>
  <c r="H466" i="10"/>
  <c r="G466" i="10"/>
  <c r="B466" i="10"/>
  <c r="U415" i="2"/>
  <c r="W415" i="2"/>
  <c r="V415" i="2"/>
  <c r="S415" i="2"/>
  <c r="Q415" i="2"/>
  <c r="R415" i="2"/>
  <c r="Z415" i="2" l="1"/>
  <c r="X415" i="2"/>
  <c r="B416" i="2" s="1"/>
  <c r="I416" i="2"/>
  <c r="D416" i="2"/>
  <c r="J466" i="10"/>
  <c r="K466" i="10" s="1"/>
  <c r="E464" i="8"/>
  <c r="E466" i="10"/>
  <c r="P466" i="10" s="1"/>
  <c r="Y415" i="2"/>
  <c r="O466" i="10"/>
  <c r="AB465" i="10"/>
  <c r="I464" i="8"/>
  <c r="J464" i="8"/>
  <c r="F466" i="10"/>
  <c r="X463" i="8"/>
  <c r="G416" i="2" l="1"/>
  <c r="O416" i="2"/>
  <c r="P416" i="2"/>
  <c r="S466" i="10"/>
  <c r="R466" i="10"/>
  <c r="Q466" i="10"/>
  <c r="M466" i="10"/>
  <c r="N466" i="10" s="1"/>
  <c r="H416" i="2"/>
  <c r="K416" i="2" s="1"/>
  <c r="C416" i="2"/>
  <c r="AA415" i="2"/>
  <c r="P464" i="8"/>
  <c r="O464" i="8"/>
  <c r="N464" i="8"/>
  <c r="L464" i="8"/>
  <c r="M464" i="8" s="1"/>
  <c r="J416" i="2" l="1"/>
  <c r="R464" i="8"/>
  <c r="S464" i="8"/>
  <c r="T464" i="8"/>
  <c r="L416" i="2"/>
  <c r="M416" i="2"/>
  <c r="N416" i="2" s="1"/>
  <c r="V466" i="10"/>
  <c r="U466" i="10"/>
  <c r="X466" i="10" s="1"/>
  <c r="W466" i="10"/>
  <c r="Z466" i="10" s="1"/>
  <c r="U464" i="8"/>
  <c r="F416" i="2"/>
  <c r="Y466" i="10"/>
  <c r="W464" i="8"/>
  <c r="V464" i="8"/>
  <c r="E416" i="2"/>
  <c r="I467" i="10" l="1"/>
  <c r="D467" i="10"/>
  <c r="B467" i="10"/>
  <c r="G467" i="10"/>
  <c r="C465" i="8"/>
  <c r="G465" i="8"/>
  <c r="R416" i="2"/>
  <c r="S416" i="2"/>
  <c r="Q416" i="2"/>
  <c r="H465" i="8"/>
  <c r="D465" i="8"/>
  <c r="F465" i="8"/>
  <c r="B465" i="8"/>
  <c r="C467" i="10"/>
  <c r="H467" i="10"/>
  <c r="V416" i="2"/>
  <c r="W416" i="2"/>
  <c r="U416" i="2"/>
  <c r="Z416" i="2" l="1"/>
  <c r="D417" i="2"/>
  <c r="I417" i="2"/>
  <c r="Y416" i="2"/>
  <c r="E467" i="10"/>
  <c r="P467" i="10" s="1"/>
  <c r="F467" i="10"/>
  <c r="O467" i="10"/>
  <c r="K467" i="10"/>
  <c r="AB466" i="10"/>
  <c r="J465" i="8"/>
  <c r="I465" i="8"/>
  <c r="J467" i="10"/>
  <c r="E465" i="8"/>
  <c r="X416" i="2"/>
  <c r="X464" i="8"/>
  <c r="O417" i="2" l="1"/>
  <c r="P417" i="2"/>
  <c r="B417" i="2"/>
  <c r="G417" i="2"/>
  <c r="Q467" i="10"/>
  <c r="S467" i="10"/>
  <c r="R467" i="10"/>
  <c r="M467" i="10"/>
  <c r="N467" i="10" s="1"/>
  <c r="N465" i="8"/>
  <c r="P465" i="8"/>
  <c r="L465" i="8"/>
  <c r="M465" i="8" s="1"/>
  <c r="O465" i="8"/>
  <c r="C417" i="2"/>
  <c r="H417" i="2"/>
  <c r="AA416" i="2"/>
  <c r="K417" i="2" l="1"/>
  <c r="L417" i="2" s="1"/>
  <c r="F417" i="2"/>
  <c r="S465" i="8"/>
  <c r="V465" i="8" s="1"/>
  <c r="T465" i="8"/>
  <c r="R465" i="8"/>
  <c r="U465" i="8" s="1"/>
  <c r="W467" i="10"/>
  <c r="Z467" i="10" s="1"/>
  <c r="V467" i="10"/>
  <c r="Y467" i="10" s="1"/>
  <c r="U467" i="10"/>
  <c r="X467" i="10" s="1"/>
  <c r="J417" i="2"/>
  <c r="W465" i="8"/>
  <c r="E417" i="2"/>
  <c r="M417" i="2" l="1"/>
  <c r="N417" i="2" s="1"/>
  <c r="V417" i="2" s="1"/>
  <c r="H468" i="10"/>
  <c r="C468" i="10"/>
  <c r="G466" i="8"/>
  <c r="C466" i="8"/>
  <c r="F466" i="8"/>
  <c r="B466" i="8"/>
  <c r="D468" i="10"/>
  <c r="I468" i="10"/>
  <c r="B468" i="10"/>
  <c r="G468" i="10"/>
  <c r="U417" i="2"/>
  <c r="W417" i="2"/>
  <c r="H466" i="8"/>
  <c r="D466" i="8"/>
  <c r="Q417" i="2"/>
  <c r="S417" i="2"/>
  <c r="R417" i="2"/>
  <c r="Y417" i="2" l="1"/>
  <c r="C418" i="2" s="1"/>
  <c r="Z417" i="2"/>
  <c r="I418" i="2" s="1"/>
  <c r="X465" i="8"/>
  <c r="O468" i="10"/>
  <c r="K468" i="10"/>
  <c r="AB467" i="10"/>
  <c r="H418" i="2"/>
  <c r="J468" i="10"/>
  <c r="E466" i="8"/>
  <c r="F468" i="10"/>
  <c r="X417" i="2"/>
  <c r="E468" i="10"/>
  <c r="P468" i="10" s="1"/>
  <c r="I466" i="8"/>
  <c r="J466" i="8"/>
  <c r="D418" i="2" l="1"/>
  <c r="O418" i="2"/>
  <c r="P418" i="2"/>
  <c r="Q468" i="10"/>
  <c r="S468" i="10"/>
  <c r="R468" i="10"/>
  <c r="M468" i="10"/>
  <c r="N468" i="10" s="1"/>
  <c r="N466" i="8"/>
  <c r="L466" i="8"/>
  <c r="M466" i="8" s="1"/>
  <c r="P466" i="8"/>
  <c r="O466" i="8"/>
  <c r="AA417" i="2"/>
  <c r="B418" i="2"/>
  <c r="G418" i="2"/>
  <c r="V468" i="10" l="1"/>
  <c r="U468" i="10"/>
  <c r="W468" i="10"/>
  <c r="U466" i="8"/>
  <c r="Y468" i="10"/>
  <c r="E418" i="2"/>
  <c r="F418" i="2"/>
  <c r="Z468" i="10"/>
  <c r="T466" i="8"/>
  <c r="W466" i="8" s="1"/>
  <c r="S466" i="8"/>
  <c r="V466" i="8" s="1"/>
  <c r="R466" i="8"/>
  <c r="J418" i="2"/>
  <c r="K418" i="2"/>
  <c r="X468" i="10"/>
  <c r="C467" i="8" l="1"/>
  <c r="G467" i="8"/>
  <c r="D467" i="8"/>
  <c r="H467" i="8"/>
  <c r="L418" i="2"/>
  <c r="M418" i="2"/>
  <c r="N418" i="2" s="1"/>
  <c r="B467" i="8"/>
  <c r="F467" i="8"/>
  <c r="B469" i="10"/>
  <c r="G469" i="10"/>
  <c r="I469" i="10"/>
  <c r="D469" i="10"/>
  <c r="H469" i="10"/>
  <c r="C469" i="10"/>
  <c r="E467" i="8" l="1"/>
  <c r="J469" i="10"/>
  <c r="W418" i="2"/>
  <c r="V418" i="2"/>
  <c r="U418" i="2"/>
  <c r="K469" i="10"/>
  <c r="O469" i="10"/>
  <c r="AB468" i="10"/>
  <c r="J467" i="8"/>
  <c r="I467" i="8"/>
  <c r="F469" i="10"/>
  <c r="E469" i="10"/>
  <c r="P469" i="10" s="1"/>
  <c r="Q418" i="2"/>
  <c r="R418" i="2"/>
  <c r="S418" i="2"/>
  <c r="X466" i="8"/>
  <c r="X418" i="2" l="1"/>
  <c r="Y418" i="2"/>
  <c r="C419" i="2" s="1"/>
  <c r="Z418" i="2"/>
  <c r="G419" i="2"/>
  <c r="B419" i="2"/>
  <c r="N467" i="8"/>
  <c r="L467" i="8"/>
  <c r="M467" i="8" s="1"/>
  <c r="O467" i="8"/>
  <c r="P467" i="8"/>
  <c r="Q469" i="10"/>
  <c r="S469" i="10"/>
  <c r="R469" i="10"/>
  <c r="M469" i="10"/>
  <c r="N469" i="10" s="1"/>
  <c r="H419" i="2" l="1"/>
  <c r="R467" i="8"/>
  <c r="T467" i="8"/>
  <c r="W467" i="8" s="1"/>
  <c r="S467" i="8"/>
  <c r="F419" i="2"/>
  <c r="V467" i="8"/>
  <c r="U467" i="8"/>
  <c r="W469" i="10"/>
  <c r="Z469" i="10" s="1"/>
  <c r="U469" i="10"/>
  <c r="X469" i="10" s="1"/>
  <c r="V469" i="10"/>
  <c r="Y469" i="10" s="1"/>
  <c r="E419" i="2"/>
  <c r="I419" i="2"/>
  <c r="D419" i="2"/>
  <c r="P419" i="2" l="1"/>
  <c r="O419" i="2"/>
  <c r="H468" i="8"/>
  <c r="D468" i="8"/>
  <c r="G470" i="10"/>
  <c r="B470" i="10"/>
  <c r="I470" i="10"/>
  <c r="D470" i="10"/>
  <c r="C470" i="10"/>
  <c r="H470" i="10"/>
  <c r="B468" i="8"/>
  <c r="F468" i="8"/>
  <c r="C468" i="8"/>
  <c r="G468" i="8"/>
  <c r="J419" i="2"/>
  <c r="K419" i="2"/>
  <c r="AA418" i="2"/>
  <c r="X467" i="8" l="1"/>
  <c r="E470" i="10"/>
  <c r="P470" i="10" s="1"/>
  <c r="I468" i="8"/>
  <c r="J468" i="8"/>
  <c r="F470" i="10"/>
  <c r="J470" i="10"/>
  <c r="L419" i="2"/>
  <c r="M419" i="2"/>
  <c r="N419" i="2" s="1"/>
  <c r="E468" i="8"/>
  <c r="K470" i="10"/>
  <c r="O470" i="10"/>
  <c r="AB469" i="10"/>
  <c r="Q470" i="10" l="1"/>
  <c r="R470" i="10"/>
  <c r="S470" i="10"/>
  <c r="M470" i="10"/>
  <c r="N470" i="10" s="1"/>
  <c r="U419" i="2"/>
  <c r="V419" i="2"/>
  <c r="W419" i="2"/>
  <c r="N468" i="8"/>
  <c r="P468" i="8"/>
  <c r="O468" i="8"/>
  <c r="L468" i="8"/>
  <c r="M468" i="8" s="1"/>
  <c r="R419" i="2"/>
  <c r="Y419" i="2" s="1"/>
  <c r="Q419" i="2"/>
  <c r="S419" i="2"/>
  <c r="Z419" i="2" l="1"/>
  <c r="X419" i="2"/>
  <c r="G420" i="2" s="1"/>
  <c r="U470" i="10"/>
  <c r="W470" i="10"/>
  <c r="V470" i="10"/>
  <c r="R468" i="8"/>
  <c r="U468" i="8" s="1"/>
  <c r="S468" i="8"/>
  <c r="T468" i="8"/>
  <c r="Z470" i="10"/>
  <c r="H420" i="2"/>
  <c r="C420" i="2"/>
  <c r="I420" i="2"/>
  <c r="D420" i="2"/>
  <c r="V468" i="8"/>
  <c r="Y470" i="10"/>
  <c r="W468" i="8"/>
  <c r="X470" i="10"/>
  <c r="B420" i="2" l="1"/>
  <c r="F420" i="2" s="1"/>
  <c r="O420" i="2"/>
  <c r="P420" i="2"/>
  <c r="F469" i="8"/>
  <c r="B469" i="8"/>
  <c r="E420" i="2"/>
  <c r="C469" i="8"/>
  <c r="G469" i="8"/>
  <c r="K420" i="2"/>
  <c r="AA419" i="2"/>
  <c r="D471" i="10"/>
  <c r="I471" i="10"/>
  <c r="J420" i="2"/>
  <c r="B471" i="10"/>
  <c r="G471" i="10"/>
  <c r="H469" i="8"/>
  <c r="D469" i="8"/>
  <c r="C471" i="10"/>
  <c r="H471" i="10"/>
  <c r="J471" i="10" l="1"/>
  <c r="E471" i="10"/>
  <c r="P471" i="10" s="1"/>
  <c r="E469" i="8"/>
  <c r="O471" i="10"/>
  <c r="K471" i="10"/>
  <c r="AB470" i="10"/>
  <c r="F471" i="10"/>
  <c r="L420" i="2"/>
  <c r="M420" i="2"/>
  <c r="N420" i="2" s="1"/>
  <c r="X468" i="8"/>
  <c r="I469" i="8"/>
  <c r="J469" i="8"/>
  <c r="Q420" i="2" l="1"/>
  <c r="R420" i="2"/>
  <c r="S420" i="2"/>
  <c r="Q471" i="10"/>
  <c r="R471" i="10"/>
  <c r="S471" i="10"/>
  <c r="M471" i="10"/>
  <c r="N471" i="10" s="1"/>
  <c r="U420" i="2"/>
  <c r="W420" i="2"/>
  <c r="V420" i="2"/>
  <c r="O469" i="8"/>
  <c r="N469" i="8"/>
  <c r="L469" i="8"/>
  <c r="M469" i="8" s="1"/>
  <c r="P469" i="8"/>
  <c r="W471" i="10" l="1"/>
  <c r="Z471" i="10" s="1"/>
  <c r="V471" i="10"/>
  <c r="U471" i="10"/>
  <c r="X471" i="10" s="1"/>
  <c r="Z420" i="2"/>
  <c r="Y420" i="2"/>
  <c r="R469" i="8"/>
  <c r="U469" i="8" s="1"/>
  <c r="S469" i="8"/>
  <c r="V469" i="8" s="1"/>
  <c r="T469" i="8"/>
  <c r="W469" i="8" s="1"/>
  <c r="Y471" i="10"/>
  <c r="X420" i="2"/>
  <c r="C470" i="8" l="1"/>
  <c r="G470" i="8"/>
  <c r="D470" i="8"/>
  <c r="H470" i="8"/>
  <c r="B470" i="8"/>
  <c r="F470" i="8"/>
  <c r="B472" i="10"/>
  <c r="G472" i="10"/>
  <c r="I472" i="10"/>
  <c r="D472" i="10"/>
  <c r="G421" i="2"/>
  <c r="B421" i="2"/>
  <c r="D421" i="2"/>
  <c r="I421" i="2"/>
  <c r="H472" i="10"/>
  <c r="C472" i="10"/>
  <c r="C421" i="2"/>
  <c r="H421" i="2"/>
  <c r="P421" i="2" l="1"/>
  <c r="O421" i="2"/>
  <c r="E421" i="2"/>
  <c r="J472" i="10"/>
  <c r="J421" i="2"/>
  <c r="E472" i="10"/>
  <c r="P472" i="10" s="1"/>
  <c r="F472" i="10"/>
  <c r="K472" i="10"/>
  <c r="O472" i="10"/>
  <c r="AB471" i="10"/>
  <c r="I470" i="8"/>
  <c r="J470" i="8"/>
  <c r="F421" i="2"/>
  <c r="K421" i="2"/>
  <c r="AA420" i="2"/>
  <c r="E470" i="8"/>
  <c r="X469" i="8"/>
  <c r="S472" i="10" l="1"/>
  <c r="R472" i="10"/>
  <c r="Q472" i="10"/>
  <c r="M472" i="10"/>
  <c r="N472" i="10" s="1"/>
  <c r="L421" i="2"/>
  <c r="M421" i="2"/>
  <c r="N421" i="2" s="1"/>
  <c r="O470" i="8"/>
  <c r="N470" i="8"/>
  <c r="P470" i="8"/>
  <c r="L470" i="8"/>
  <c r="M470" i="8" s="1"/>
  <c r="V472" i="10" l="1"/>
  <c r="W472" i="10"/>
  <c r="U472" i="10"/>
  <c r="X472" i="10" s="1"/>
  <c r="R470" i="8"/>
  <c r="U470" i="8" s="1"/>
  <c r="T470" i="8"/>
  <c r="W470" i="8" s="1"/>
  <c r="S470" i="8"/>
  <c r="V470" i="8" s="1"/>
  <c r="W421" i="2"/>
  <c r="V421" i="2"/>
  <c r="U421" i="2"/>
  <c r="Y472" i="10"/>
  <c r="Q421" i="2"/>
  <c r="S421" i="2"/>
  <c r="R421" i="2"/>
  <c r="Z472" i="10"/>
  <c r="X421" i="2" l="1"/>
  <c r="G422" i="2" s="1"/>
  <c r="Z421" i="2"/>
  <c r="D422" i="2" s="1"/>
  <c r="B471" i="8"/>
  <c r="F471" i="8"/>
  <c r="C471" i="8"/>
  <c r="G471" i="8"/>
  <c r="B473" i="10"/>
  <c r="G473" i="10"/>
  <c r="H471" i="8"/>
  <c r="D471" i="8"/>
  <c r="B422" i="2"/>
  <c r="C473" i="10"/>
  <c r="H473" i="10"/>
  <c r="D473" i="10"/>
  <c r="I473" i="10"/>
  <c r="Y421" i="2"/>
  <c r="I422" i="2" l="1"/>
  <c r="O422" i="2"/>
  <c r="P422" i="2"/>
  <c r="O473" i="10"/>
  <c r="AB472" i="10"/>
  <c r="X470" i="8"/>
  <c r="J473" i="10"/>
  <c r="K473" i="10" s="1"/>
  <c r="I471" i="8"/>
  <c r="J471" i="8"/>
  <c r="AA421" i="2"/>
  <c r="C422" i="2"/>
  <c r="H422" i="2"/>
  <c r="F473" i="10"/>
  <c r="E473" i="10"/>
  <c r="P473" i="10" s="1"/>
  <c r="E471" i="8"/>
  <c r="S473" i="10" l="1"/>
  <c r="Q473" i="10"/>
  <c r="R473" i="10"/>
  <c r="M473" i="10"/>
  <c r="N473" i="10" s="1"/>
  <c r="F422" i="2"/>
  <c r="O471" i="8"/>
  <c r="L471" i="8"/>
  <c r="M471" i="8" s="1"/>
  <c r="N471" i="8"/>
  <c r="P471" i="8"/>
  <c r="J422" i="2"/>
  <c r="E422" i="2"/>
  <c r="K422" i="2"/>
  <c r="W473" i="10" l="1"/>
  <c r="U473" i="10"/>
  <c r="V473" i="10"/>
  <c r="Y473" i="10" s="1"/>
  <c r="L422" i="2"/>
  <c r="M422" i="2"/>
  <c r="N422" i="2" s="1"/>
  <c r="W471" i="8"/>
  <c r="X473" i="10"/>
  <c r="T471" i="8"/>
  <c r="S471" i="8"/>
  <c r="V471" i="8" s="1"/>
  <c r="R471" i="8"/>
  <c r="U471" i="8" s="1"/>
  <c r="Z473" i="10"/>
  <c r="B472" i="8" l="1"/>
  <c r="F472" i="8"/>
  <c r="H474" i="10"/>
  <c r="C474" i="10"/>
  <c r="C472" i="8"/>
  <c r="G472" i="8"/>
  <c r="W422" i="2"/>
  <c r="V422" i="2"/>
  <c r="U422" i="2"/>
  <c r="H472" i="8"/>
  <c r="D472" i="8"/>
  <c r="I474" i="10"/>
  <c r="D474" i="10"/>
  <c r="S422" i="2"/>
  <c r="R422" i="2"/>
  <c r="Q422" i="2"/>
  <c r="X422" i="2" s="1"/>
  <c r="G474" i="10"/>
  <c r="B474" i="10"/>
  <c r="Z422" i="2" l="1"/>
  <c r="Y422" i="2"/>
  <c r="B423" i="2"/>
  <c r="G423" i="2"/>
  <c r="F474" i="10"/>
  <c r="E474" i="10"/>
  <c r="P474" i="10" s="1"/>
  <c r="D423" i="2"/>
  <c r="I423" i="2"/>
  <c r="J472" i="8"/>
  <c r="I472" i="8"/>
  <c r="J474" i="10"/>
  <c r="K474" i="10" s="1"/>
  <c r="O474" i="10"/>
  <c r="AB473" i="10"/>
  <c r="X471" i="8"/>
  <c r="E472" i="8"/>
  <c r="P423" i="2" l="1"/>
  <c r="O423" i="2"/>
  <c r="R474" i="10"/>
  <c r="Q474" i="10"/>
  <c r="S474" i="10"/>
  <c r="M474" i="10"/>
  <c r="N474" i="10" s="1"/>
  <c r="P472" i="8"/>
  <c r="N472" i="8"/>
  <c r="O472" i="8"/>
  <c r="L472" i="8"/>
  <c r="M472" i="8" s="1"/>
  <c r="AA422" i="2"/>
  <c r="C423" i="2"/>
  <c r="H423" i="2"/>
  <c r="K423" i="2" s="1"/>
  <c r="L423" i="2" l="1"/>
  <c r="M423" i="2"/>
  <c r="N423" i="2" s="1"/>
  <c r="V474" i="10"/>
  <c r="W474" i="10"/>
  <c r="Z474" i="10" s="1"/>
  <c r="U474" i="10"/>
  <c r="F423" i="2"/>
  <c r="J423" i="2"/>
  <c r="T472" i="8"/>
  <c r="W472" i="8" s="1"/>
  <c r="R472" i="8"/>
  <c r="S472" i="8"/>
  <c r="V472" i="8" s="1"/>
  <c r="X474" i="10"/>
  <c r="U472" i="8"/>
  <c r="E423" i="2"/>
  <c r="Y474" i="10"/>
  <c r="I475" i="10" l="1"/>
  <c r="D475" i="10"/>
  <c r="D473" i="8"/>
  <c r="H473" i="8"/>
  <c r="G473" i="8"/>
  <c r="C473" i="8"/>
  <c r="H475" i="10"/>
  <c r="C475" i="10"/>
  <c r="B475" i="10"/>
  <c r="G475" i="10"/>
  <c r="F473" i="8"/>
  <c r="B473" i="8"/>
  <c r="W423" i="2"/>
  <c r="V423" i="2"/>
  <c r="U423" i="2"/>
  <c r="S423" i="2"/>
  <c r="Q423" i="2"/>
  <c r="R423" i="2"/>
  <c r="Y423" i="2" l="1"/>
  <c r="Z423" i="2"/>
  <c r="J473" i="8"/>
  <c r="I473" i="8"/>
  <c r="E473" i="8"/>
  <c r="J475" i="10"/>
  <c r="X472" i="8"/>
  <c r="O475" i="10"/>
  <c r="K475" i="10"/>
  <c r="AB474" i="10"/>
  <c r="D424" i="2"/>
  <c r="I424" i="2"/>
  <c r="F475" i="10"/>
  <c r="H424" i="2"/>
  <c r="C424" i="2"/>
  <c r="X423" i="2"/>
  <c r="E475" i="10"/>
  <c r="P475" i="10" s="1"/>
  <c r="O424" i="2" l="1"/>
  <c r="P424" i="2"/>
  <c r="AA423" i="2"/>
  <c r="Q475" i="10"/>
  <c r="S475" i="10"/>
  <c r="R475" i="10"/>
  <c r="M475" i="10"/>
  <c r="N475" i="10" s="1"/>
  <c r="G424" i="2"/>
  <c r="B424" i="2"/>
  <c r="F424" i="2" s="1"/>
  <c r="P473" i="8"/>
  <c r="O473" i="8"/>
  <c r="L473" i="8"/>
  <c r="M473" i="8" s="1"/>
  <c r="N473" i="8"/>
  <c r="U475" i="10" l="1"/>
  <c r="X475" i="10" s="1"/>
  <c r="V475" i="10"/>
  <c r="Y475" i="10" s="1"/>
  <c r="W475" i="10"/>
  <c r="S473" i="8"/>
  <c r="R473" i="8"/>
  <c r="U473" i="8" s="1"/>
  <c r="T473" i="8"/>
  <c r="W473" i="8" s="1"/>
  <c r="J424" i="2"/>
  <c r="E424" i="2"/>
  <c r="V473" i="8"/>
  <c r="Z475" i="10"/>
  <c r="K424" i="2"/>
  <c r="D474" i="8" l="1"/>
  <c r="H474" i="8"/>
  <c r="C476" i="10"/>
  <c r="H476" i="10"/>
  <c r="F474" i="8"/>
  <c r="B474" i="8"/>
  <c r="G476" i="10"/>
  <c r="B476" i="10"/>
  <c r="D476" i="10"/>
  <c r="I476" i="10"/>
  <c r="C474" i="8"/>
  <c r="G474" i="8"/>
  <c r="L424" i="2"/>
  <c r="M424" i="2"/>
  <c r="N424" i="2" s="1"/>
  <c r="X473" i="8" l="1"/>
  <c r="J476" i="10"/>
  <c r="F476" i="10"/>
  <c r="W424" i="2"/>
  <c r="V424" i="2"/>
  <c r="U424" i="2"/>
  <c r="E474" i="8"/>
  <c r="E476" i="10"/>
  <c r="P476" i="10" s="1"/>
  <c r="R424" i="2"/>
  <c r="S424" i="2"/>
  <c r="Q424" i="2"/>
  <c r="O476" i="10"/>
  <c r="K476" i="10"/>
  <c r="AB475" i="10"/>
  <c r="I474" i="8"/>
  <c r="J474" i="8"/>
  <c r="Y424" i="2" l="1"/>
  <c r="C425" i="2" s="1"/>
  <c r="Z424" i="2"/>
  <c r="I425" i="2" s="1"/>
  <c r="D425" i="2"/>
  <c r="H425" i="2"/>
  <c r="S476" i="10"/>
  <c r="Q476" i="10"/>
  <c r="R476" i="10"/>
  <c r="M476" i="10"/>
  <c r="N476" i="10" s="1"/>
  <c r="N474" i="8"/>
  <c r="O474" i="8"/>
  <c r="L474" i="8"/>
  <c r="M474" i="8" s="1"/>
  <c r="P474" i="8"/>
  <c r="X424" i="2"/>
  <c r="O425" i="2" l="1"/>
  <c r="P425" i="2"/>
  <c r="R474" i="8"/>
  <c r="S474" i="8"/>
  <c r="T474" i="8"/>
  <c r="W474" i="8"/>
  <c r="V474" i="8"/>
  <c r="AA424" i="2"/>
  <c r="V476" i="10"/>
  <c r="Y476" i="10" s="1"/>
  <c r="U476" i="10"/>
  <c r="X476" i="10" s="1"/>
  <c r="W476" i="10"/>
  <c r="B425" i="2"/>
  <c r="G425" i="2"/>
  <c r="U474" i="8"/>
  <c r="Z476" i="10"/>
  <c r="C477" i="10" l="1"/>
  <c r="H477" i="10"/>
  <c r="B477" i="10"/>
  <c r="G477" i="10"/>
  <c r="J425" i="2"/>
  <c r="E425" i="2"/>
  <c r="D475" i="8"/>
  <c r="H475" i="8"/>
  <c r="D477" i="10"/>
  <c r="I477" i="10"/>
  <c r="K425" i="2"/>
  <c r="F425" i="2"/>
  <c r="B475" i="8"/>
  <c r="F475" i="8"/>
  <c r="G475" i="8"/>
  <c r="C475" i="8"/>
  <c r="J475" i="8" l="1"/>
  <c r="I475" i="8"/>
  <c r="E475" i="8"/>
  <c r="E477" i="10"/>
  <c r="P477" i="10" s="1"/>
  <c r="J477" i="10"/>
  <c r="X474" i="8"/>
  <c r="O477" i="10"/>
  <c r="K477" i="10"/>
  <c r="AB476" i="10"/>
  <c r="L425" i="2"/>
  <c r="M425" i="2"/>
  <c r="N425" i="2" s="1"/>
  <c r="F477" i="10"/>
  <c r="V425" i="2" l="1"/>
  <c r="U425" i="2"/>
  <c r="W425" i="2"/>
  <c r="S425" i="2"/>
  <c r="R425" i="2"/>
  <c r="Q425" i="2"/>
  <c r="R477" i="10"/>
  <c r="S477" i="10"/>
  <c r="Q477" i="10"/>
  <c r="M477" i="10"/>
  <c r="N477" i="10" s="1"/>
  <c r="P475" i="8"/>
  <c r="O475" i="8"/>
  <c r="L475" i="8"/>
  <c r="M475" i="8" s="1"/>
  <c r="N475" i="8"/>
  <c r="X425" i="2" l="1"/>
  <c r="Z425" i="2"/>
  <c r="I426" i="2" s="1"/>
  <c r="Y425" i="2"/>
  <c r="H426" i="2" s="1"/>
  <c r="D426" i="2"/>
  <c r="W477" i="10"/>
  <c r="Z477" i="10" s="1"/>
  <c r="V477" i="10"/>
  <c r="Y477" i="10" s="1"/>
  <c r="U477" i="10"/>
  <c r="B426" i="2"/>
  <c r="G426" i="2"/>
  <c r="R475" i="8"/>
  <c r="U475" i="8" s="1"/>
  <c r="S475" i="8"/>
  <c r="V475" i="8" s="1"/>
  <c r="T475" i="8"/>
  <c r="W475" i="8" s="1"/>
  <c r="X477" i="10"/>
  <c r="O426" i="2" l="1"/>
  <c r="P426" i="2"/>
  <c r="C426" i="2"/>
  <c r="E426" i="2" s="1"/>
  <c r="H478" i="10"/>
  <c r="C478" i="10"/>
  <c r="F476" i="8"/>
  <c r="B476" i="8"/>
  <c r="H476" i="8"/>
  <c r="D476" i="8"/>
  <c r="I478" i="10"/>
  <c r="D478" i="10"/>
  <c r="G476" i="8"/>
  <c r="C476" i="8"/>
  <c r="K426" i="2"/>
  <c r="AA425" i="2"/>
  <c r="J426" i="2"/>
  <c r="G478" i="10"/>
  <c r="B478" i="10"/>
  <c r="F426" i="2" l="1"/>
  <c r="O478" i="10"/>
  <c r="AB477" i="10"/>
  <c r="E476" i="8"/>
  <c r="E478" i="10"/>
  <c r="P478" i="10" s="1"/>
  <c r="I476" i="8"/>
  <c r="J476" i="8"/>
  <c r="L426" i="2"/>
  <c r="M426" i="2"/>
  <c r="N426" i="2" s="1"/>
  <c r="X475" i="8"/>
  <c r="F478" i="10"/>
  <c r="J478" i="10"/>
  <c r="K478" i="10" s="1"/>
  <c r="S478" i="10" l="1"/>
  <c r="R478" i="10"/>
  <c r="Q478" i="10"/>
  <c r="M478" i="10"/>
  <c r="N478" i="10" s="1"/>
  <c r="V426" i="2"/>
  <c r="U426" i="2"/>
  <c r="W426" i="2"/>
  <c r="S426" i="2"/>
  <c r="R426" i="2"/>
  <c r="Q426" i="2"/>
  <c r="N476" i="8"/>
  <c r="P476" i="8"/>
  <c r="O476" i="8"/>
  <c r="L476" i="8"/>
  <c r="M476" i="8" s="1"/>
  <c r="X426" i="2" l="1"/>
  <c r="Y426" i="2"/>
  <c r="Z426" i="2"/>
  <c r="I427" i="2" s="1"/>
  <c r="X478" i="10"/>
  <c r="V478" i="10"/>
  <c r="Y478" i="10" s="1"/>
  <c r="U478" i="10"/>
  <c r="W478" i="10"/>
  <c r="B427" i="2"/>
  <c r="G427" i="2"/>
  <c r="D427" i="2"/>
  <c r="T476" i="8"/>
  <c r="W476" i="8" s="1"/>
  <c r="R476" i="8"/>
  <c r="U476" i="8" s="1"/>
  <c r="S476" i="8"/>
  <c r="V476" i="8" s="1"/>
  <c r="H427" i="2"/>
  <c r="C427" i="2"/>
  <c r="Z478" i="10"/>
  <c r="P427" i="2" l="1"/>
  <c r="O427" i="2"/>
  <c r="B477" i="8"/>
  <c r="F477" i="8"/>
  <c r="C479" i="10"/>
  <c r="H479" i="10"/>
  <c r="C477" i="8"/>
  <c r="G477" i="8"/>
  <c r="H477" i="8"/>
  <c r="D477" i="8"/>
  <c r="J427" i="2"/>
  <c r="K427" i="2"/>
  <c r="AA426" i="2"/>
  <c r="E427" i="2"/>
  <c r="B479" i="10"/>
  <c r="G479" i="10"/>
  <c r="I479" i="10"/>
  <c r="D479" i="10"/>
  <c r="F427" i="2"/>
  <c r="J479" i="10" l="1"/>
  <c r="E479" i="10"/>
  <c r="P479" i="10" s="1"/>
  <c r="F479" i="10"/>
  <c r="L427" i="2"/>
  <c r="M427" i="2"/>
  <c r="N427" i="2" s="1"/>
  <c r="I477" i="8"/>
  <c r="J477" i="8"/>
  <c r="O479" i="10"/>
  <c r="K479" i="10"/>
  <c r="AB478" i="10"/>
  <c r="X476" i="8"/>
  <c r="E477" i="8"/>
  <c r="O477" i="8" l="1"/>
  <c r="P477" i="8"/>
  <c r="L477" i="8"/>
  <c r="M477" i="8" s="1"/>
  <c r="N477" i="8"/>
  <c r="U427" i="2"/>
  <c r="V427" i="2"/>
  <c r="W427" i="2"/>
  <c r="R427" i="2"/>
  <c r="Q427" i="2"/>
  <c r="X427" i="2" s="1"/>
  <c r="S427" i="2"/>
  <c r="Q479" i="10"/>
  <c r="R479" i="10"/>
  <c r="S479" i="10"/>
  <c r="M479" i="10"/>
  <c r="N479" i="10" s="1"/>
  <c r="Y427" i="2" l="1"/>
  <c r="H428" i="2" s="1"/>
  <c r="R477" i="8"/>
  <c r="U477" i="8" s="1"/>
  <c r="S477" i="8"/>
  <c r="T477" i="8"/>
  <c r="W477" i="8" s="1"/>
  <c r="W479" i="10"/>
  <c r="U479" i="10"/>
  <c r="X479" i="10" s="1"/>
  <c r="V479" i="10"/>
  <c r="Y479" i="10" s="1"/>
  <c r="Z427" i="2"/>
  <c r="C428" i="2"/>
  <c r="Z479" i="10"/>
  <c r="B428" i="2"/>
  <c r="G428" i="2"/>
  <c r="V477" i="8"/>
  <c r="H480" i="10" l="1"/>
  <c r="C480" i="10"/>
  <c r="H478" i="8"/>
  <c r="D478" i="8"/>
  <c r="G480" i="10"/>
  <c r="B480" i="10"/>
  <c r="B478" i="8"/>
  <c r="F478" i="8"/>
  <c r="E428" i="2"/>
  <c r="I480" i="10"/>
  <c r="D480" i="10"/>
  <c r="I428" i="2"/>
  <c r="D428" i="2"/>
  <c r="C478" i="8"/>
  <c r="G478" i="8"/>
  <c r="F428" i="2"/>
  <c r="O428" i="2" l="1"/>
  <c r="P428" i="2"/>
  <c r="O480" i="10"/>
  <c r="AB479" i="10"/>
  <c r="E478" i="8"/>
  <c r="I478" i="8"/>
  <c r="J478" i="8"/>
  <c r="E480" i="10"/>
  <c r="P480" i="10" s="1"/>
  <c r="F480" i="10"/>
  <c r="X477" i="8"/>
  <c r="K428" i="2"/>
  <c r="AA427" i="2"/>
  <c r="J428" i="2"/>
  <c r="J480" i="10"/>
  <c r="K480" i="10" s="1"/>
  <c r="R480" i="10" l="1"/>
  <c r="S480" i="10"/>
  <c r="Q480" i="10"/>
  <c r="M480" i="10"/>
  <c r="N480" i="10" s="1"/>
  <c r="L428" i="2"/>
  <c r="M428" i="2"/>
  <c r="N428" i="2" s="1"/>
  <c r="O478" i="8"/>
  <c r="L478" i="8"/>
  <c r="M478" i="8" s="1"/>
  <c r="P478" i="8"/>
  <c r="N478" i="8"/>
  <c r="V480" i="10" l="1"/>
  <c r="W480" i="10"/>
  <c r="U480" i="10"/>
  <c r="X480" i="10" s="1"/>
  <c r="V428" i="2"/>
  <c r="W428" i="2"/>
  <c r="U428" i="2"/>
  <c r="Z480" i="10"/>
  <c r="T478" i="8"/>
  <c r="W478" i="8" s="1"/>
  <c r="R478" i="8"/>
  <c r="U478" i="8" s="1"/>
  <c r="S478" i="8"/>
  <c r="V478" i="8" s="1"/>
  <c r="S428" i="2"/>
  <c r="Q428" i="2"/>
  <c r="R428" i="2"/>
  <c r="Y480" i="10"/>
  <c r="X428" i="2" l="1"/>
  <c r="Y428" i="2"/>
  <c r="H429" i="2" s="1"/>
  <c r="D479" i="8"/>
  <c r="H479" i="8"/>
  <c r="G479" i="8"/>
  <c r="C479" i="8"/>
  <c r="G481" i="10"/>
  <c r="B481" i="10"/>
  <c r="F479" i="8"/>
  <c r="B479" i="8"/>
  <c r="B429" i="2"/>
  <c r="G429" i="2"/>
  <c r="Z428" i="2"/>
  <c r="C481" i="10"/>
  <c r="H481" i="10"/>
  <c r="I481" i="10"/>
  <c r="D481" i="10"/>
  <c r="C429" i="2" l="1"/>
  <c r="F481" i="10"/>
  <c r="X478" i="8"/>
  <c r="O481" i="10"/>
  <c r="AB480" i="10"/>
  <c r="D429" i="2"/>
  <c r="I429" i="2"/>
  <c r="J429" i="2" s="1"/>
  <c r="J479" i="8"/>
  <c r="I479" i="8"/>
  <c r="E479" i="8"/>
  <c r="E481" i="10"/>
  <c r="P481" i="10" s="1"/>
  <c r="F429" i="2"/>
  <c r="E429" i="2"/>
  <c r="J481" i="10"/>
  <c r="K481" i="10" s="1"/>
  <c r="P429" i="2" l="1"/>
  <c r="O429" i="2"/>
  <c r="Q481" i="10"/>
  <c r="S481" i="10"/>
  <c r="R481" i="10"/>
  <c r="M481" i="10"/>
  <c r="N481" i="10" s="1"/>
  <c r="K429" i="2"/>
  <c r="AA428" i="2"/>
  <c r="P479" i="8"/>
  <c r="N479" i="8"/>
  <c r="L479" i="8"/>
  <c r="M479" i="8" s="1"/>
  <c r="O479" i="8"/>
  <c r="R479" i="8" l="1"/>
  <c r="S479" i="8"/>
  <c r="T479" i="8"/>
  <c r="L429" i="2"/>
  <c r="M429" i="2"/>
  <c r="N429" i="2" s="1"/>
  <c r="U479" i="8"/>
  <c r="W479" i="8"/>
  <c r="W481" i="10"/>
  <c r="Z481" i="10" s="1"/>
  <c r="V481" i="10"/>
  <c r="Y481" i="10" s="1"/>
  <c r="U481" i="10"/>
  <c r="X481" i="10" s="1"/>
  <c r="V479" i="8"/>
  <c r="D482" i="10" l="1"/>
  <c r="I482" i="10"/>
  <c r="G482" i="10"/>
  <c r="B482" i="10"/>
  <c r="C482" i="10"/>
  <c r="H482" i="10"/>
  <c r="Q429" i="2"/>
  <c r="S429" i="2"/>
  <c r="R429" i="2"/>
  <c r="B480" i="8"/>
  <c r="F480" i="8"/>
  <c r="H480" i="8"/>
  <c r="D480" i="8"/>
  <c r="G480" i="8"/>
  <c r="C480" i="8"/>
  <c r="W429" i="2"/>
  <c r="V429" i="2"/>
  <c r="U429" i="2"/>
  <c r="Z429" i="2" l="1"/>
  <c r="X479" i="8"/>
  <c r="J480" i="8"/>
  <c r="I480" i="8"/>
  <c r="X429" i="2"/>
  <c r="J482" i="10"/>
  <c r="E480" i="8"/>
  <c r="E482" i="10"/>
  <c r="P482" i="10" s="1"/>
  <c r="Y429" i="2"/>
  <c r="F482" i="10"/>
  <c r="O482" i="10"/>
  <c r="K482" i="10"/>
  <c r="AB481" i="10"/>
  <c r="H430" i="2" l="1"/>
  <c r="C430" i="2"/>
  <c r="G430" i="2"/>
  <c r="B430" i="2"/>
  <c r="O480" i="8"/>
  <c r="N480" i="8"/>
  <c r="L480" i="8"/>
  <c r="M480" i="8" s="1"/>
  <c r="P480" i="8"/>
  <c r="R482" i="10"/>
  <c r="S482" i="10"/>
  <c r="Q482" i="10"/>
  <c r="M482" i="10"/>
  <c r="N482" i="10" s="1"/>
  <c r="D430" i="2"/>
  <c r="I430" i="2"/>
  <c r="O430" i="2" l="1"/>
  <c r="P430" i="2"/>
  <c r="S480" i="8"/>
  <c r="R480" i="8"/>
  <c r="T480" i="8"/>
  <c r="W480" i="8" s="1"/>
  <c r="J430" i="2"/>
  <c r="E430" i="2"/>
  <c r="U480" i="8"/>
  <c r="F430" i="2"/>
  <c r="V482" i="10"/>
  <c r="W482" i="10"/>
  <c r="Z482" i="10" s="1"/>
  <c r="U482" i="10"/>
  <c r="X482" i="10" s="1"/>
  <c r="K430" i="2"/>
  <c r="AA429" i="2"/>
  <c r="Y482" i="10"/>
  <c r="V480" i="8"/>
  <c r="G483" i="10" l="1"/>
  <c r="B483" i="10"/>
  <c r="D481" i="8"/>
  <c r="H481" i="8"/>
  <c r="D483" i="10"/>
  <c r="I483" i="10"/>
  <c r="C483" i="10"/>
  <c r="H483" i="10"/>
  <c r="L430" i="2"/>
  <c r="M430" i="2"/>
  <c r="N430" i="2" s="1"/>
  <c r="C481" i="8"/>
  <c r="G481" i="8"/>
  <c r="F481" i="8"/>
  <c r="B481" i="8"/>
  <c r="F483" i="10" l="1"/>
  <c r="U430" i="2"/>
  <c r="W430" i="2"/>
  <c r="V430" i="2"/>
  <c r="E483" i="10"/>
  <c r="P483" i="10" s="1"/>
  <c r="X480" i="8"/>
  <c r="E481" i="8"/>
  <c r="J481" i="8"/>
  <c r="I481" i="8"/>
  <c r="R430" i="2"/>
  <c r="Q430" i="2"/>
  <c r="X430" i="2" s="1"/>
  <c r="S430" i="2"/>
  <c r="O483" i="10"/>
  <c r="K483" i="10"/>
  <c r="AB482" i="10"/>
  <c r="J483" i="10"/>
  <c r="Z430" i="2" l="1"/>
  <c r="D431" i="2" s="1"/>
  <c r="N481" i="8"/>
  <c r="P481" i="8"/>
  <c r="L481" i="8"/>
  <c r="M481" i="8" s="1"/>
  <c r="O481" i="8"/>
  <c r="Q483" i="10"/>
  <c r="S483" i="10"/>
  <c r="R483" i="10"/>
  <c r="M483" i="10"/>
  <c r="N483" i="10" s="1"/>
  <c r="B431" i="2"/>
  <c r="G431" i="2"/>
  <c r="Y430" i="2"/>
  <c r="I431" i="2" l="1"/>
  <c r="O431" i="2"/>
  <c r="P431" i="2"/>
  <c r="W483" i="10"/>
  <c r="Z483" i="10" s="1"/>
  <c r="V483" i="10"/>
  <c r="Y483" i="10" s="1"/>
  <c r="U483" i="10"/>
  <c r="X483" i="10" s="1"/>
  <c r="C431" i="2"/>
  <c r="E431" i="2" s="1"/>
  <c r="H431" i="2"/>
  <c r="J431" i="2" s="1"/>
  <c r="T481" i="8"/>
  <c r="W481" i="8" s="1"/>
  <c r="R481" i="8"/>
  <c r="U481" i="8" s="1"/>
  <c r="S481" i="8"/>
  <c r="V481" i="8" s="1"/>
  <c r="AA430" i="2"/>
  <c r="D482" i="8" l="1"/>
  <c r="H482" i="8"/>
  <c r="H484" i="10"/>
  <c r="C484" i="10"/>
  <c r="I484" i="10"/>
  <c r="D484" i="10"/>
  <c r="G484" i="10"/>
  <c r="B484" i="10"/>
  <c r="G482" i="8"/>
  <c r="C482" i="8"/>
  <c r="B482" i="8"/>
  <c r="F482" i="8"/>
  <c r="F431" i="2"/>
  <c r="K431" i="2"/>
  <c r="L431" i="2" l="1"/>
  <c r="M431" i="2"/>
  <c r="N431" i="2" s="1"/>
  <c r="F484" i="10"/>
  <c r="E482" i="8"/>
  <c r="J484" i="10"/>
  <c r="E484" i="10"/>
  <c r="P484" i="10" s="1"/>
  <c r="X481" i="8"/>
  <c r="O484" i="10"/>
  <c r="K484" i="10"/>
  <c r="AB483" i="10"/>
  <c r="J482" i="8"/>
  <c r="I482" i="8"/>
  <c r="Q484" i="10" l="1"/>
  <c r="S484" i="10"/>
  <c r="R484" i="10"/>
  <c r="M484" i="10"/>
  <c r="N484" i="10" s="1"/>
  <c r="W431" i="2"/>
  <c r="V431" i="2"/>
  <c r="U431" i="2"/>
  <c r="O482" i="8"/>
  <c r="L482" i="8"/>
  <c r="M482" i="8" s="1"/>
  <c r="P482" i="8"/>
  <c r="N482" i="8"/>
  <c r="S431" i="2"/>
  <c r="Q431" i="2"/>
  <c r="R431" i="2"/>
  <c r="X431" i="2" l="1"/>
  <c r="G432" i="2" s="1"/>
  <c r="Y431" i="2"/>
  <c r="H432" i="2" s="1"/>
  <c r="Z431" i="2"/>
  <c r="I432" i="2" s="1"/>
  <c r="V484" i="10"/>
  <c r="U484" i="10"/>
  <c r="X484" i="10" s="1"/>
  <c r="W484" i="10"/>
  <c r="Y484" i="10"/>
  <c r="C432" i="2"/>
  <c r="Z484" i="10"/>
  <c r="B432" i="2"/>
  <c r="T482" i="8"/>
  <c r="W482" i="8" s="1"/>
  <c r="R482" i="8"/>
  <c r="U482" i="8" s="1"/>
  <c r="S482" i="8"/>
  <c r="V482" i="8" s="1"/>
  <c r="D432" i="2" l="1"/>
  <c r="AA431" i="2" s="1"/>
  <c r="H483" i="8"/>
  <c r="D483" i="8"/>
  <c r="C483" i="8"/>
  <c r="G483" i="8"/>
  <c r="B485" i="10"/>
  <c r="G485" i="10"/>
  <c r="B483" i="8"/>
  <c r="F483" i="8"/>
  <c r="H485" i="10"/>
  <c r="C485" i="10"/>
  <c r="I485" i="10"/>
  <c r="D485" i="10"/>
  <c r="E432" i="2"/>
  <c r="F432" i="2"/>
  <c r="J432" i="2"/>
  <c r="O432" i="2" l="1"/>
  <c r="P432" i="2"/>
  <c r="K432" i="2"/>
  <c r="M432" i="2" s="1"/>
  <c r="N432" i="2" s="1"/>
  <c r="I483" i="8"/>
  <c r="J483" i="8"/>
  <c r="E483" i="8"/>
  <c r="X482" i="8"/>
  <c r="F485" i="10"/>
  <c r="J485" i="10"/>
  <c r="O485" i="10"/>
  <c r="K485" i="10"/>
  <c r="AB484" i="10"/>
  <c r="E485" i="10"/>
  <c r="P485" i="10" s="1"/>
  <c r="L432" i="2" l="1"/>
  <c r="P483" i="8"/>
  <c r="O483" i="8"/>
  <c r="L483" i="8"/>
  <c r="M483" i="8" s="1"/>
  <c r="N483" i="8"/>
  <c r="W432" i="2"/>
  <c r="V432" i="2"/>
  <c r="U432" i="2"/>
  <c r="S432" i="2"/>
  <c r="Q432" i="2"/>
  <c r="R432" i="2"/>
  <c r="R485" i="10"/>
  <c r="S485" i="10"/>
  <c r="Q485" i="10"/>
  <c r="M485" i="10"/>
  <c r="N485" i="10" s="1"/>
  <c r="Y432" i="2" l="1"/>
  <c r="H433" i="2" s="1"/>
  <c r="Z432" i="2"/>
  <c r="D433" i="2" s="1"/>
  <c r="V485" i="10"/>
  <c r="U485" i="10"/>
  <c r="W485" i="10"/>
  <c r="Z485" i="10"/>
  <c r="Y485" i="10"/>
  <c r="T483" i="8"/>
  <c r="S483" i="8"/>
  <c r="R483" i="8"/>
  <c r="U483" i="8" s="1"/>
  <c r="V483" i="8"/>
  <c r="X485" i="10"/>
  <c r="X432" i="2"/>
  <c r="W483" i="8"/>
  <c r="I433" i="2" l="1"/>
  <c r="C433" i="2"/>
  <c r="O433" i="2"/>
  <c r="P433" i="2"/>
  <c r="F484" i="8"/>
  <c r="B484" i="8"/>
  <c r="B433" i="2"/>
  <c r="F433" i="2" s="1"/>
  <c r="G433" i="2"/>
  <c r="K433" i="2" s="1"/>
  <c r="D486" i="10"/>
  <c r="I486" i="10"/>
  <c r="H484" i="8"/>
  <c r="D484" i="8"/>
  <c r="H486" i="10"/>
  <c r="C486" i="10"/>
  <c r="B486" i="10"/>
  <c r="G486" i="10"/>
  <c r="G484" i="8"/>
  <c r="C484" i="8"/>
  <c r="AA432" i="2"/>
  <c r="X483" i="8" l="1"/>
  <c r="F486" i="10"/>
  <c r="E433" i="2"/>
  <c r="L433" i="2"/>
  <c r="M433" i="2"/>
  <c r="N433" i="2" s="1"/>
  <c r="J433" i="2"/>
  <c r="E484" i="8"/>
  <c r="E486" i="10"/>
  <c r="P486" i="10" s="1"/>
  <c r="J486" i="10"/>
  <c r="K486" i="10"/>
  <c r="O486" i="10"/>
  <c r="AB485" i="10"/>
  <c r="I484" i="8"/>
  <c r="J484" i="8"/>
  <c r="R486" i="10" l="1"/>
  <c r="Q486" i="10"/>
  <c r="S486" i="10"/>
  <c r="M486" i="10"/>
  <c r="N486" i="10" s="1"/>
  <c r="U433" i="2"/>
  <c r="V433" i="2"/>
  <c r="W433" i="2"/>
  <c r="S433" i="2"/>
  <c r="Q433" i="2"/>
  <c r="R433" i="2"/>
  <c r="Y433" i="2" s="1"/>
  <c r="O484" i="8"/>
  <c r="P484" i="8"/>
  <c r="L484" i="8"/>
  <c r="M484" i="8" s="1"/>
  <c r="N484" i="8"/>
  <c r="Z433" i="2" l="1"/>
  <c r="X433" i="2"/>
  <c r="B434" i="2" s="1"/>
  <c r="V486" i="10"/>
  <c r="U486" i="10"/>
  <c r="W486" i="10"/>
  <c r="Z486" i="10" s="1"/>
  <c r="D434" i="2"/>
  <c r="I434" i="2"/>
  <c r="H434" i="2"/>
  <c r="C434" i="2"/>
  <c r="X486" i="10"/>
  <c r="T484" i="8"/>
  <c r="W484" i="8" s="1"/>
  <c r="R484" i="8"/>
  <c r="U484" i="8" s="1"/>
  <c r="S484" i="8"/>
  <c r="V484" i="8" s="1"/>
  <c r="Y486" i="10"/>
  <c r="O434" i="2" l="1"/>
  <c r="P434" i="2"/>
  <c r="G434" i="2"/>
  <c r="K434" i="2" s="1"/>
  <c r="C485" i="8"/>
  <c r="G485" i="8"/>
  <c r="B485" i="8"/>
  <c r="F485" i="8"/>
  <c r="D487" i="10"/>
  <c r="I487" i="10"/>
  <c r="D485" i="8"/>
  <c r="H485" i="8"/>
  <c r="E434" i="2"/>
  <c r="B487" i="10"/>
  <c r="G487" i="10"/>
  <c r="F434" i="2"/>
  <c r="AA433" i="2"/>
  <c r="C487" i="10"/>
  <c r="H487" i="10"/>
  <c r="J434" i="2" l="1"/>
  <c r="I485" i="8"/>
  <c r="J485" i="8"/>
  <c r="E487" i="10"/>
  <c r="P487" i="10" s="1"/>
  <c r="E485" i="8"/>
  <c r="F487" i="10"/>
  <c r="J487" i="10"/>
  <c r="K487" i="10" s="1"/>
  <c r="L434" i="2"/>
  <c r="M434" i="2"/>
  <c r="N434" i="2" s="1"/>
  <c r="O487" i="10"/>
  <c r="AB486" i="10"/>
  <c r="X484" i="8"/>
  <c r="Q487" i="10" l="1"/>
  <c r="R487" i="10"/>
  <c r="S487" i="10"/>
  <c r="M487" i="10"/>
  <c r="N487" i="10" s="1"/>
  <c r="W434" i="2"/>
  <c r="U434" i="2"/>
  <c r="V434" i="2"/>
  <c r="O485" i="8"/>
  <c r="L485" i="8"/>
  <c r="M485" i="8" s="1"/>
  <c r="N485" i="8"/>
  <c r="P485" i="8"/>
  <c r="R434" i="2"/>
  <c r="S434" i="2"/>
  <c r="Q434" i="2"/>
  <c r="Z434" i="2" l="1"/>
  <c r="Y434" i="2"/>
  <c r="C435" i="2" s="1"/>
  <c r="X434" i="2"/>
  <c r="B435" i="2" s="1"/>
  <c r="W487" i="10"/>
  <c r="Z487" i="10" s="1"/>
  <c r="V487" i="10"/>
  <c r="U487" i="10"/>
  <c r="Y487" i="10"/>
  <c r="G435" i="2"/>
  <c r="D435" i="2"/>
  <c r="I435" i="2"/>
  <c r="S485" i="8"/>
  <c r="V485" i="8" s="1"/>
  <c r="R485" i="8"/>
  <c r="U485" i="8" s="1"/>
  <c r="T485" i="8"/>
  <c r="W485" i="8" s="1"/>
  <c r="X487" i="10"/>
  <c r="P435" i="2" l="1"/>
  <c r="O435" i="2"/>
  <c r="H435" i="2"/>
  <c r="J435" i="2" s="1"/>
  <c r="G486" i="8"/>
  <c r="C486" i="8"/>
  <c r="F486" i="8"/>
  <c r="B486" i="8"/>
  <c r="H486" i="8"/>
  <c r="D486" i="8"/>
  <c r="D488" i="10"/>
  <c r="I488" i="10"/>
  <c r="E435" i="2"/>
  <c r="G488" i="10"/>
  <c r="B488" i="10"/>
  <c r="C488" i="10"/>
  <c r="H488" i="10"/>
  <c r="AA434" i="2"/>
  <c r="F435" i="2"/>
  <c r="K435" i="2" l="1"/>
  <c r="M435" i="2" s="1"/>
  <c r="N435" i="2" s="1"/>
  <c r="E488" i="10"/>
  <c r="P488" i="10" s="1"/>
  <c r="J488" i="10"/>
  <c r="O488" i="10"/>
  <c r="K488" i="10"/>
  <c r="AB487" i="10"/>
  <c r="I486" i="8"/>
  <c r="J486" i="8"/>
  <c r="X485" i="8"/>
  <c r="L435" i="2"/>
  <c r="E486" i="8"/>
  <c r="F488" i="10"/>
  <c r="S488" i="10" l="1"/>
  <c r="R488" i="10"/>
  <c r="Q488" i="10"/>
  <c r="M488" i="10"/>
  <c r="N488" i="10" s="1"/>
  <c r="U435" i="2"/>
  <c r="V435" i="2"/>
  <c r="W435" i="2"/>
  <c r="Q435" i="2"/>
  <c r="R435" i="2"/>
  <c r="S435" i="2"/>
  <c r="N486" i="8"/>
  <c r="O486" i="8"/>
  <c r="L486" i="8"/>
  <c r="M486" i="8" s="1"/>
  <c r="P486" i="8"/>
  <c r="X435" i="2" l="1"/>
  <c r="B436" i="2" s="1"/>
  <c r="Z435" i="2"/>
  <c r="Y435" i="2"/>
  <c r="C436" i="2" s="1"/>
  <c r="V488" i="10"/>
  <c r="W488" i="10"/>
  <c r="U488" i="10"/>
  <c r="X488" i="10" s="1"/>
  <c r="I436" i="2"/>
  <c r="D436" i="2"/>
  <c r="Y488" i="10"/>
  <c r="S486" i="8"/>
  <c r="V486" i="8" s="1"/>
  <c r="T486" i="8"/>
  <c r="W486" i="8" s="1"/>
  <c r="R486" i="8"/>
  <c r="U486" i="8" s="1"/>
  <c r="Z488" i="10"/>
  <c r="O436" i="2" l="1"/>
  <c r="P436" i="2"/>
  <c r="G436" i="2"/>
  <c r="H436" i="2"/>
  <c r="F487" i="8"/>
  <c r="B487" i="8"/>
  <c r="H487" i="8"/>
  <c r="D487" i="8"/>
  <c r="G489" i="10"/>
  <c r="B489" i="10"/>
  <c r="G487" i="8"/>
  <c r="C487" i="8"/>
  <c r="F436" i="2"/>
  <c r="AA435" i="2"/>
  <c r="E436" i="2"/>
  <c r="H489" i="10"/>
  <c r="C489" i="10"/>
  <c r="I489" i="10"/>
  <c r="D489" i="10"/>
  <c r="K436" i="2" l="1"/>
  <c r="L436" i="2" s="1"/>
  <c r="J436" i="2"/>
  <c r="X486" i="8"/>
  <c r="M436" i="2"/>
  <c r="N436" i="2" s="1"/>
  <c r="E489" i="10"/>
  <c r="P489" i="10" s="1"/>
  <c r="E487" i="8"/>
  <c r="O489" i="10"/>
  <c r="K489" i="10"/>
  <c r="AB488" i="10"/>
  <c r="F489" i="10"/>
  <c r="J489" i="10"/>
  <c r="I487" i="8"/>
  <c r="J487" i="8"/>
  <c r="R436" i="2" l="1"/>
  <c r="Q436" i="2"/>
  <c r="S436" i="2"/>
  <c r="N487" i="8"/>
  <c r="P487" i="8"/>
  <c r="L487" i="8"/>
  <c r="M487" i="8" s="1"/>
  <c r="O487" i="8"/>
  <c r="R489" i="10"/>
  <c r="Q489" i="10"/>
  <c r="S489" i="10"/>
  <c r="M489" i="10"/>
  <c r="N489" i="10" s="1"/>
  <c r="U436" i="2"/>
  <c r="W436" i="2"/>
  <c r="V436" i="2"/>
  <c r="W489" i="10" l="1"/>
  <c r="V489" i="10"/>
  <c r="U489" i="10"/>
  <c r="X489" i="10" s="1"/>
  <c r="Z436" i="2"/>
  <c r="Z489" i="10"/>
  <c r="R487" i="8"/>
  <c r="U487" i="8" s="1"/>
  <c r="S487" i="8"/>
  <c r="V487" i="8" s="1"/>
  <c r="T487" i="8"/>
  <c r="W487" i="8" s="1"/>
  <c r="X436" i="2"/>
  <c r="Y489" i="10"/>
  <c r="Y436" i="2"/>
  <c r="H488" i="8" l="1"/>
  <c r="D488" i="8"/>
  <c r="F488" i="8"/>
  <c r="B488" i="8"/>
  <c r="C488" i="8"/>
  <c r="G488" i="8"/>
  <c r="G490" i="10"/>
  <c r="B490" i="10"/>
  <c r="H490" i="10"/>
  <c r="C490" i="10"/>
  <c r="C437" i="2"/>
  <c r="H437" i="2"/>
  <c r="B437" i="2"/>
  <c r="G437" i="2"/>
  <c r="I490" i="10"/>
  <c r="D490" i="10"/>
  <c r="I437" i="2"/>
  <c r="D437" i="2"/>
  <c r="P437" i="2" l="1"/>
  <c r="O437" i="2"/>
  <c r="E490" i="10"/>
  <c r="P490" i="10" s="1"/>
  <c r="F437" i="2"/>
  <c r="J490" i="10"/>
  <c r="I488" i="8"/>
  <c r="J488" i="8"/>
  <c r="O490" i="10"/>
  <c r="K490" i="10"/>
  <c r="AB489" i="10"/>
  <c r="K437" i="2"/>
  <c r="AA436" i="2"/>
  <c r="F490" i="10"/>
  <c r="E488" i="8"/>
  <c r="J437" i="2"/>
  <c r="E437" i="2"/>
  <c r="X487" i="8"/>
  <c r="Q490" i="10" l="1"/>
  <c r="R490" i="10"/>
  <c r="S490" i="10"/>
  <c r="M490" i="10"/>
  <c r="N490" i="10" s="1"/>
  <c r="N488" i="8"/>
  <c r="O488" i="8"/>
  <c r="L488" i="8"/>
  <c r="M488" i="8" s="1"/>
  <c r="P488" i="8"/>
  <c r="L437" i="2"/>
  <c r="M437" i="2"/>
  <c r="N437" i="2" s="1"/>
  <c r="S488" i="8" l="1"/>
  <c r="V488" i="8" s="1"/>
  <c r="R488" i="8"/>
  <c r="U488" i="8" s="1"/>
  <c r="T488" i="8"/>
  <c r="W488" i="8" s="1"/>
  <c r="U437" i="2"/>
  <c r="W437" i="2"/>
  <c r="V437" i="2"/>
  <c r="W490" i="10"/>
  <c r="Z490" i="10" s="1"/>
  <c r="V490" i="10"/>
  <c r="Y490" i="10" s="1"/>
  <c r="U490" i="10"/>
  <c r="S437" i="2"/>
  <c r="Q437" i="2"/>
  <c r="R437" i="2"/>
  <c r="X490" i="10"/>
  <c r="Y437" i="2" l="1"/>
  <c r="X437" i="2"/>
  <c r="B438" i="2" s="1"/>
  <c r="D491" i="10"/>
  <c r="I491" i="10"/>
  <c r="F489" i="8"/>
  <c r="B489" i="8"/>
  <c r="C491" i="10"/>
  <c r="H491" i="10"/>
  <c r="H489" i="8"/>
  <c r="D489" i="8"/>
  <c r="C489" i="8"/>
  <c r="G489" i="8"/>
  <c r="C438" i="2"/>
  <c r="H438" i="2"/>
  <c r="B491" i="10"/>
  <c r="G491" i="10"/>
  <c r="Z437" i="2"/>
  <c r="C26" i="10"/>
  <c r="C25" i="10"/>
  <c r="C24" i="10"/>
  <c r="G438" i="2" l="1"/>
  <c r="E438" i="2"/>
  <c r="E491" i="10"/>
  <c r="I489" i="8"/>
  <c r="J489" i="8"/>
  <c r="J491" i="10"/>
  <c r="E489" i="8"/>
  <c r="I438" i="2"/>
  <c r="D438" i="2"/>
  <c r="F438" i="2"/>
  <c r="X488" i="8"/>
  <c r="F491" i="10"/>
  <c r="K491" i="10"/>
  <c r="O491" i="10"/>
  <c r="AB490" i="10"/>
  <c r="C28" i="10"/>
  <c r="C29" i="10"/>
  <c r="O438" i="2" l="1"/>
  <c r="P438" i="2"/>
  <c r="O489" i="8"/>
  <c r="N489" i="8"/>
  <c r="L489" i="8"/>
  <c r="M489" i="8" s="1"/>
  <c r="P489" i="8"/>
  <c r="J438" i="2"/>
  <c r="P491" i="10"/>
  <c r="R491" i="10"/>
  <c r="Q491" i="10"/>
  <c r="S491" i="10"/>
  <c r="M491" i="10"/>
  <c r="N491" i="10" s="1"/>
  <c r="K438" i="2"/>
  <c r="AA437" i="2"/>
  <c r="W491" i="10" l="1"/>
  <c r="V491" i="10"/>
  <c r="U491" i="10"/>
  <c r="R489" i="8"/>
  <c r="U489" i="8" s="1"/>
  <c r="S489" i="8"/>
  <c r="T489" i="8"/>
  <c r="Y491" i="10"/>
  <c r="Z491" i="10"/>
  <c r="W489" i="8"/>
  <c r="L438" i="2"/>
  <c r="M438" i="2"/>
  <c r="N438" i="2" s="1"/>
  <c r="X491" i="10"/>
  <c r="V489" i="8"/>
  <c r="F490" i="8" l="1"/>
  <c r="B490" i="8"/>
  <c r="Q438" i="2"/>
  <c r="R438" i="2"/>
  <c r="S438" i="2"/>
  <c r="H492" i="10"/>
  <c r="C492" i="10"/>
  <c r="I492" i="10"/>
  <c r="D492" i="10"/>
  <c r="C490" i="8"/>
  <c r="G490" i="8"/>
  <c r="H490" i="8"/>
  <c r="D490" i="8"/>
  <c r="W438" i="2"/>
  <c r="V438" i="2"/>
  <c r="U438" i="2"/>
  <c r="G492" i="10"/>
  <c r="B492" i="10"/>
  <c r="D26" i="10"/>
  <c r="D24" i="10"/>
  <c r="D25" i="10"/>
  <c r="Y438" i="2" l="1"/>
  <c r="H439" i="2" s="1"/>
  <c r="B25" i="10"/>
  <c r="B24" i="10"/>
  <c r="B26" i="10"/>
  <c r="F492" i="10"/>
  <c r="X438" i="2"/>
  <c r="X489" i="8"/>
  <c r="E490" i="8"/>
  <c r="E492" i="10"/>
  <c r="J492" i="10"/>
  <c r="K492" i="10" s="1"/>
  <c r="O492" i="10"/>
  <c r="AB491" i="10"/>
  <c r="Z438" i="2"/>
  <c r="I490" i="8"/>
  <c r="J490" i="8"/>
  <c r="D28" i="10"/>
  <c r="D29" i="10"/>
  <c r="C439" i="2" l="1"/>
  <c r="K12" i="10"/>
  <c r="S492" i="10"/>
  <c r="Q492" i="10"/>
  <c r="M492" i="10"/>
  <c r="N492" i="10" s="1"/>
  <c r="I439" i="2"/>
  <c r="D439" i="2"/>
  <c r="O490" i="8"/>
  <c r="P490" i="8"/>
  <c r="N490" i="8"/>
  <c r="L490" i="8"/>
  <c r="M490" i="8" s="1"/>
  <c r="B439" i="2"/>
  <c r="G439" i="2"/>
  <c r="P492" i="10"/>
  <c r="R492" i="10" s="1"/>
  <c r="P439" i="2" l="1"/>
  <c r="O439" i="2"/>
  <c r="W492" i="10"/>
  <c r="V492" i="10"/>
  <c r="Y492" i="10" s="1"/>
  <c r="U492" i="10"/>
  <c r="X492" i="10" s="1"/>
  <c r="E439" i="2"/>
  <c r="J439" i="2"/>
  <c r="T490" i="8"/>
  <c r="S490" i="8"/>
  <c r="V490" i="8" s="1"/>
  <c r="R490" i="8"/>
  <c r="K439" i="2"/>
  <c r="AA438" i="2"/>
  <c r="Z492" i="10"/>
  <c r="W490" i="8"/>
  <c r="F439" i="2"/>
  <c r="U490" i="8"/>
  <c r="G491" i="8" l="1"/>
  <c r="C491" i="8"/>
  <c r="H493" i="10"/>
  <c r="C493" i="10"/>
  <c r="B493" i="10"/>
  <c r="G493" i="10"/>
  <c r="D491" i="8"/>
  <c r="H491" i="8"/>
  <c r="I493" i="10"/>
  <c r="D493" i="10"/>
  <c r="F491" i="8"/>
  <c r="B491" i="8"/>
  <c r="L439" i="2"/>
  <c r="M439" i="2"/>
  <c r="N439" i="2" s="1"/>
  <c r="V439" i="2" l="1"/>
  <c r="W439" i="2"/>
  <c r="U439" i="2"/>
  <c r="O493" i="10"/>
  <c r="AB492" i="10"/>
  <c r="J493" i="10"/>
  <c r="K493" i="10" s="1"/>
  <c r="X490" i="8"/>
  <c r="E491" i="8"/>
  <c r="F493" i="10"/>
  <c r="I491" i="8"/>
  <c r="J491" i="8"/>
  <c r="S439" i="2"/>
  <c r="R439" i="2"/>
  <c r="Q439" i="2"/>
  <c r="E493" i="10"/>
  <c r="P493" i="10" s="1"/>
  <c r="Y439" i="2" l="1"/>
  <c r="Z439" i="2"/>
  <c r="D440" i="2" s="1"/>
  <c r="X439" i="2"/>
  <c r="B440" i="2" s="1"/>
  <c r="S493" i="10"/>
  <c r="R493" i="10"/>
  <c r="Q493" i="10"/>
  <c r="M493" i="10"/>
  <c r="N493" i="10" s="1"/>
  <c r="P491" i="8"/>
  <c r="N491" i="8"/>
  <c r="O491" i="8"/>
  <c r="L491" i="8"/>
  <c r="M491" i="8" s="1"/>
  <c r="C440" i="2"/>
  <c r="H440" i="2"/>
  <c r="I440" i="2" l="1"/>
  <c r="O440" i="2"/>
  <c r="P440" i="2"/>
  <c r="G440" i="2"/>
  <c r="J440" i="2" s="1"/>
  <c r="E440" i="2"/>
  <c r="X493" i="10"/>
  <c r="V493" i="10"/>
  <c r="W493" i="10"/>
  <c r="U493" i="10"/>
  <c r="U491" i="8"/>
  <c r="Y493" i="10"/>
  <c r="R491" i="8"/>
  <c r="T491" i="8"/>
  <c r="W491" i="8" s="1"/>
  <c r="S491" i="8"/>
  <c r="V491" i="8" s="1"/>
  <c r="F440" i="2"/>
  <c r="AA439" i="2"/>
  <c r="Z493" i="10"/>
  <c r="K440" i="2" l="1"/>
  <c r="C492" i="8"/>
  <c r="G492" i="8"/>
  <c r="H492" i="8"/>
  <c r="D492" i="8"/>
  <c r="B492" i="8"/>
  <c r="F492" i="8"/>
  <c r="B494" i="10"/>
  <c r="G494" i="10"/>
  <c r="H494" i="10"/>
  <c r="C494" i="10"/>
  <c r="I494" i="10"/>
  <c r="D494" i="10"/>
  <c r="L440" i="2"/>
  <c r="M440" i="2"/>
  <c r="N440" i="2" s="1"/>
  <c r="O494" i="10" l="1"/>
  <c r="AB493" i="10"/>
  <c r="E494" i="10"/>
  <c r="P494" i="10" s="1"/>
  <c r="W440" i="2"/>
  <c r="U440" i="2"/>
  <c r="V440" i="2"/>
  <c r="F494" i="10"/>
  <c r="I492" i="8"/>
  <c r="J492" i="8"/>
  <c r="J494" i="10"/>
  <c r="K494" i="10" s="1"/>
  <c r="R440" i="2"/>
  <c r="Q440" i="2"/>
  <c r="S440" i="2"/>
  <c r="E492" i="8"/>
  <c r="X491" i="8"/>
  <c r="Y440" i="2" l="1"/>
  <c r="Z440" i="2"/>
  <c r="R494" i="10"/>
  <c r="S494" i="10"/>
  <c r="Q494" i="10"/>
  <c r="M494" i="10"/>
  <c r="N494" i="10" s="1"/>
  <c r="X440" i="2"/>
  <c r="C441" i="2"/>
  <c r="H441" i="2"/>
  <c r="L492" i="8"/>
  <c r="M492" i="8" s="1"/>
  <c r="O492" i="8"/>
  <c r="P492" i="8"/>
  <c r="N492" i="8"/>
  <c r="I441" i="2"/>
  <c r="D441" i="2"/>
  <c r="O441" i="2" l="1"/>
  <c r="P441" i="2"/>
  <c r="U494" i="10"/>
  <c r="V494" i="10"/>
  <c r="W494" i="10"/>
  <c r="X494" i="10"/>
  <c r="R492" i="8"/>
  <c r="T492" i="8"/>
  <c r="W492" i="8" s="1"/>
  <c r="S492" i="8"/>
  <c r="V492" i="8" s="1"/>
  <c r="Z494" i="10"/>
  <c r="U492" i="8"/>
  <c r="AA440" i="2"/>
  <c r="B441" i="2"/>
  <c r="F441" i="2" s="1"/>
  <c r="G441" i="2"/>
  <c r="Y494" i="10"/>
  <c r="G493" i="8" l="1"/>
  <c r="C493" i="8"/>
  <c r="D493" i="8"/>
  <c r="H493" i="8"/>
  <c r="D495" i="10"/>
  <c r="I495" i="10"/>
  <c r="J441" i="2"/>
  <c r="F493" i="8"/>
  <c r="B493" i="8"/>
  <c r="H495" i="10"/>
  <c r="C495" i="10"/>
  <c r="K441" i="2"/>
  <c r="E441" i="2"/>
  <c r="B495" i="10"/>
  <c r="G495" i="10"/>
  <c r="E495" i="10" l="1"/>
  <c r="P495" i="10" s="1"/>
  <c r="E493" i="8"/>
  <c r="X492" i="8"/>
  <c r="F495" i="10"/>
  <c r="J495" i="10"/>
  <c r="L441" i="2"/>
  <c r="M441" i="2"/>
  <c r="N441" i="2" s="1"/>
  <c r="J493" i="8"/>
  <c r="I493" i="8"/>
  <c r="K495" i="10"/>
  <c r="O495" i="10"/>
  <c r="AB494" i="10"/>
  <c r="S441" i="2" l="1"/>
  <c r="R441" i="2"/>
  <c r="Q441" i="2"/>
  <c r="O493" i="8"/>
  <c r="L493" i="8"/>
  <c r="M493" i="8" s="1"/>
  <c r="N493" i="8"/>
  <c r="P493" i="8"/>
  <c r="Q495" i="10"/>
  <c r="R495" i="10"/>
  <c r="S495" i="10"/>
  <c r="M495" i="10"/>
  <c r="N495" i="10" s="1"/>
  <c r="V441" i="2"/>
  <c r="U441" i="2"/>
  <c r="W441" i="2"/>
  <c r="W495" i="10" l="1"/>
  <c r="U495" i="10"/>
  <c r="X495" i="10" s="1"/>
  <c r="V495" i="10"/>
  <c r="X441" i="2"/>
  <c r="Z495" i="10"/>
  <c r="Y441" i="2"/>
  <c r="Y495" i="10"/>
  <c r="R493" i="8"/>
  <c r="U493" i="8" s="1"/>
  <c r="T493" i="8"/>
  <c r="W493" i="8" s="1"/>
  <c r="S493" i="8"/>
  <c r="V493" i="8" s="1"/>
  <c r="Z441" i="2"/>
  <c r="C494" i="8" l="1"/>
  <c r="G494" i="8"/>
  <c r="G496" i="10"/>
  <c r="B496" i="10"/>
  <c r="F494" i="8"/>
  <c r="B494" i="8"/>
  <c r="H494" i="8"/>
  <c r="D494" i="8"/>
  <c r="I442" i="2"/>
  <c r="D442" i="2"/>
  <c r="H496" i="10"/>
  <c r="C496" i="10"/>
  <c r="B442" i="2"/>
  <c r="G442" i="2"/>
  <c r="I496" i="10"/>
  <c r="D496" i="10"/>
  <c r="C442" i="2"/>
  <c r="H442" i="2"/>
  <c r="O442" i="2" l="1"/>
  <c r="P442" i="2"/>
  <c r="E496" i="10"/>
  <c r="P496" i="10" s="1"/>
  <c r="J496" i="10"/>
  <c r="K496" i="10" s="1"/>
  <c r="F496" i="10"/>
  <c r="J442" i="2"/>
  <c r="K442" i="2"/>
  <c r="AA441" i="2"/>
  <c r="E494" i="8"/>
  <c r="O496" i="10"/>
  <c r="AB495" i="10"/>
  <c r="F442" i="2"/>
  <c r="E442" i="2"/>
  <c r="I494" i="8"/>
  <c r="J494" i="8"/>
  <c r="X493" i="8"/>
  <c r="R496" i="10" l="1"/>
  <c r="S496" i="10"/>
  <c r="Q496" i="10"/>
  <c r="M496" i="10"/>
  <c r="N496" i="10" s="1"/>
  <c r="N494" i="8"/>
  <c r="P494" i="8"/>
  <c r="L494" i="8"/>
  <c r="M494" i="8" s="1"/>
  <c r="O494" i="8"/>
  <c r="L442" i="2"/>
  <c r="M442" i="2"/>
  <c r="N442" i="2" s="1"/>
  <c r="U496" i="10" l="1"/>
  <c r="V496" i="10"/>
  <c r="W496" i="10"/>
  <c r="S494" i="8"/>
  <c r="R494" i="8"/>
  <c r="T494" i="8"/>
  <c r="W494" i="8" s="1"/>
  <c r="X496" i="10"/>
  <c r="V442" i="2"/>
  <c r="W442" i="2"/>
  <c r="U442" i="2"/>
  <c r="Z496" i="10"/>
  <c r="V494" i="8"/>
  <c r="R442" i="2"/>
  <c r="S442" i="2"/>
  <c r="Q442" i="2"/>
  <c r="U494" i="8"/>
  <c r="Y496" i="10"/>
  <c r="Y442" i="2" l="1"/>
  <c r="X442" i="2"/>
  <c r="B443" i="2" s="1"/>
  <c r="D495" i="8"/>
  <c r="H495" i="8"/>
  <c r="D497" i="10"/>
  <c r="I497" i="10"/>
  <c r="Z442" i="2"/>
  <c r="B497" i="10"/>
  <c r="G497" i="10"/>
  <c r="H443" i="2"/>
  <c r="C443" i="2"/>
  <c r="G443" i="2"/>
  <c r="H497" i="10"/>
  <c r="C497" i="10"/>
  <c r="F495" i="8"/>
  <c r="B495" i="8"/>
  <c r="G495" i="8"/>
  <c r="C495" i="8"/>
  <c r="E495" i="8" l="1"/>
  <c r="J497" i="10"/>
  <c r="K497" i="10" s="1"/>
  <c r="O497" i="10"/>
  <c r="AB496" i="10"/>
  <c r="I495" i="8"/>
  <c r="J495" i="8"/>
  <c r="E443" i="2"/>
  <c r="E497" i="10"/>
  <c r="P497" i="10" s="1"/>
  <c r="X494" i="8"/>
  <c r="F497" i="10"/>
  <c r="F443" i="2"/>
  <c r="D443" i="2"/>
  <c r="I443" i="2"/>
  <c r="P443" i="2" l="1"/>
  <c r="O443" i="2"/>
  <c r="R497" i="10"/>
  <c r="Q497" i="10"/>
  <c r="S497" i="10"/>
  <c r="M497" i="10"/>
  <c r="N497" i="10" s="1"/>
  <c r="P495" i="8"/>
  <c r="O495" i="8"/>
  <c r="N495" i="8"/>
  <c r="L495" i="8"/>
  <c r="M495" i="8" s="1"/>
  <c r="K443" i="2"/>
  <c r="AA442" i="2"/>
  <c r="J443" i="2"/>
  <c r="V497" i="10" l="1"/>
  <c r="W497" i="10"/>
  <c r="Z497" i="10" s="1"/>
  <c r="U497" i="10"/>
  <c r="X497" i="10"/>
  <c r="L443" i="2"/>
  <c r="M443" i="2"/>
  <c r="N443" i="2" s="1"/>
  <c r="T495" i="8"/>
  <c r="W495" i="8" s="1"/>
  <c r="R495" i="8"/>
  <c r="U495" i="8" s="1"/>
  <c r="S495" i="8"/>
  <c r="V495" i="8" s="1"/>
  <c r="Y497" i="10"/>
  <c r="F496" i="8" l="1"/>
  <c r="B496" i="8"/>
  <c r="D498" i="10"/>
  <c r="I498" i="10"/>
  <c r="H496" i="8"/>
  <c r="D496" i="8"/>
  <c r="G496" i="8"/>
  <c r="C496" i="8"/>
  <c r="G498" i="10"/>
  <c r="B498" i="10"/>
  <c r="H498" i="10"/>
  <c r="C498" i="10"/>
  <c r="W443" i="2"/>
  <c r="V443" i="2"/>
  <c r="U443" i="2"/>
  <c r="R443" i="2"/>
  <c r="S443" i="2"/>
  <c r="Z443" i="2" s="1"/>
  <c r="Q443" i="2"/>
  <c r="Y443" i="2" l="1"/>
  <c r="H444" i="2" s="1"/>
  <c r="C444" i="2"/>
  <c r="O498" i="10"/>
  <c r="AB497" i="10"/>
  <c r="X495" i="8"/>
  <c r="X443" i="2"/>
  <c r="E498" i="10"/>
  <c r="P498" i="10" s="1"/>
  <c r="E496" i="8"/>
  <c r="F498" i="10"/>
  <c r="I444" i="2"/>
  <c r="D444" i="2"/>
  <c r="J498" i="10"/>
  <c r="K498" i="10" s="1"/>
  <c r="J496" i="8"/>
  <c r="I496" i="8"/>
  <c r="O444" i="2" l="1"/>
  <c r="P444" i="2"/>
  <c r="S498" i="10"/>
  <c r="R498" i="10"/>
  <c r="Q498" i="10"/>
  <c r="M498" i="10"/>
  <c r="N498" i="10" s="1"/>
  <c r="P496" i="8"/>
  <c r="L496" i="8"/>
  <c r="M496" i="8" s="1"/>
  <c r="O496" i="8"/>
  <c r="N496" i="8"/>
  <c r="AA443" i="2"/>
  <c r="G444" i="2"/>
  <c r="K444" i="2" s="1"/>
  <c r="B444" i="2"/>
  <c r="F444" i="2" s="1"/>
  <c r="V498" i="10" l="1"/>
  <c r="W498" i="10"/>
  <c r="U498" i="10"/>
  <c r="X498" i="10" s="1"/>
  <c r="L444" i="2"/>
  <c r="M444" i="2"/>
  <c r="N444" i="2" s="1"/>
  <c r="T496" i="8"/>
  <c r="W496" i="8" s="1"/>
  <c r="R496" i="8"/>
  <c r="S496" i="8"/>
  <c r="V496" i="8" s="1"/>
  <c r="Y498" i="10"/>
  <c r="U496" i="8"/>
  <c r="E444" i="2"/>
  <c r="J444" i="2"/>
  <c r="Z498" i="10"/>
  <c r="H497" i="8" l="1"/>
  <c r="D497" i="8"/>
  <c r="C497" i="8"/>
  <c r="G497" i="8"/>
  <c r="B499" i="10"/>
  <c r="G499" i="10"/>
  <c r="H499" i="10"/>
  <c r="C499" i="10"/>
  <c r="U444" i="2"/>
  <c r="W444" i="2"/>
  <c r="V444" i="2"/>
  <c r="I499" i="10"/>
  <c r="D499" i="10"/>
  <c r="R444" i="2"/>
  <c r="S444" i="2"/>
  <c r="Q444" i="2"/>
  <c r="B497" i="8"/>
  <c r="F497" i="8"/>
  <c r="Z444" i="2" l="1"/>
  <c r="Y444" i="2"/>
  <c r="C445" i="2" s="1"/>
  <c r="X444" i="2"/>
  <c r="G445" i="2" s="1"/>
  <c r="F499" i="10"/>
  <c r="D445" i="2"/>
  <c r="I445" i="2"/>
  <c r="X496" i="8"/>
  <c r="J497" i="8"/>
  <c r="I497" i="8"/>
  <c r="J499" i="10"/>
  <c r="B445" i="2"/>
  <c r="E497" i="8"/>
  <c r="O499" i="10"/>
  <c r="K499" i="10"/>
  <c r="AB498" i="10"/>
  <c r="E499" i="10"/>
  <c r="P499" i="10" s="1"/>
  <c r="P445" i="2" l="1"/>
  <c r="O445" i="2"/>
  <c r="H445" i="2"/>
  <c r="K445" i="2" s="1"/>
  <c r="P497" i="8"/>
  <c r="O497" i="8"/>
  <c r="N497" i="8"/>
  <c r="L497" i="8"/>
  <c r="M497" i="8" s="1"/>
  <c r="E445" i="2"/>
  <c r="Q499" i="10"/>
  <c r="R499" i="10"/>
  <c r="S499" i="10"/>
  <c r="M499" i="10"/>
  <c r="N499" i="10" s="1"/>
  <c r="F445" i="2"/>
  <c r="AA444" i="2"/>
  <c r="J445" i="2" l="1"/>
  <c r="U497" i="8"/>
  <c r="L445" i="2"/>
  <c r="M445" i="2"/>
  <c r="N445" i="2" s="1"/>
  <c r="V499" i="10"/>
  <c r="Y499" i="10" s="1"/>
  <c r="W499" i="10"/>
  <c r="Z499" i="10" s="1"/>
  <c r="U499" i="10"/>
  <c r="X499" i="10" s="1"/>
  <c r="S497" i="8"/>
  <c r="V497" i="8" s="1"/>
  <c r="R497" i="8"/>
  <c r="T497" i="8"/>
  <c r="W497" i="8" s="1"/>
  <c r="C500" i="10" l="1"/>
  <c r="H500" i="10"/>
  <c r="G498" i="8"/>
  <c r="C498" i="8"/>
  <c r="G500" i="10"/>
  <c r="B500" i="10"/>
  <c r="D498" i="8"/>
  <c r="H498" i="8"/>
  <c r="D500" i="10"/>
  <c r="I500" i="10"/>
  <c r="W445" i="2"/>
  <c r="V445" i="2"/>
  <c r="U445" i="2"/>
  <c r="R445" i="2"/>
  <c r="Q445" i="2"/>
  <c r="S445" i="2"/>
  <c r="B498" i="8"/>
  <c r="F498" i="8"/>
  <c r="X445" i="2" l="1"/>
  <c r="B446" i="2" s="1"/>
  <c r="Z445" i="2"/>
  <c r="X497" i="8"/>
  <c r="J498" i="8"/>
  <c r="I498" i="8"/>
  <c r="Y445" i="2"/>
  <c r="E500" i="10"/>
  <c r="P500" i="10" s="1"/>
  <c r="E498" i="8"/>
  <c r="O500" i="10"/>
  <c r="AB499" i="10"/>
  <c r="J500" i="10"/>
  <c r="K500" i="10" s="1"/>
  <c r="F500" i="10"/>
  <c r="G446" i="2" l="1"/>
  <c r="Q500" i="10"/>
  <c r="S500" i="10"/>
  <c r="R500" i="10"/>
  <c r="M500" i="10"/>
  <c r="N500" i="10" s="1"/>
  <c r="O498" i="8"/>
  <c r="L498" i="8"/>
  <c r="M498" i="8" s="1"/>
  <c r="N498" i="8"/>
  <c r="P498" i="8"/>
  <c r="H446" i="2"/>
  <c r="C446" i="2"/>
  <c r="D446" i="2"/>
  <c r="I446" i="2"/>
  <c r="O446" i="2" l="1"/>
  <c r="P446" i="2"/>
  <c r="R498" i="8"/>
  <c r="T498" i="8"/>
  <c r="S498" i="8"/>
  <c r="W500" i="10"/>
  <c r="Z500" i="10" s="1"/>
  <c r="V500" i="10"/>
  <c r="U500" i="10"/>
  <c r="F446" i="2"/>
  <c r="V498" i="8"/>
  <c r="Y500" i="10"/>
  <c r="K446" i="2"/>
  <c r="AA445" i="2"/>
  <c r="J446" i="2"/>
  <c r="W498" i="8"/>
  <c r="E446" i="2"/>
  <c r="U498" i="8"/>
  <c r="X500" i="10"/>
  <c r="I501" i="10" l="1"/>
  <c r="D501" i="10"/>
  <c r="G501" i="10"/>
  <c r="B501" i="10"/>
  <c r="H501" i="10"/>
  <c r="C501" i="10"/>
  <c r="H499" i="8"/>
  <c r="D499" i="8"/>
  <c r="F499" i="8"/>
  <c r="B499" i="8"/>
  <c r="C499" i="8"/>
  <c r="G499" i="8"/>
  <c r="L446" i="2"/>
  <c r="M446" i="2"/>
  <c r="N446" i="2" s="1"/>
  <c r="E501" i="10" l="1"/>
  <c r="P501" i="10" s="1"/>
  <c r="X498" i="8"/>
  <c r="J501" i="10"/>
  <c r="V446" i="2"/>
  <c r="U446" i="2"/>
  <c r="W446" i="2"/>
  <c r="E499" i="8"/>
  <c r="F501" i="10"/>
  <c r="K501" i="10"/>
  <c r="O501" i="10"/>
  <c r="AB500" i="10"/>
  <c r="S446" i="2"/>
  <c r="R446" i="2"/>
  <c r="Q446" i="2"/>
  <c r="J499" i="8"/>
  <c r="I499" i="8"/>
  <c r="Y446" i="2" l="1"/>
  <c r="Z446" i="2"/>
  <c r="D447" i="2" s="1"/>
  <c r="H447" i="2"/>
  <c r="C447" i="2"/>
  <c r="L499" i="8"/>
  <c r="M499" i="8" s="1"/>
  <c r="N499" i="8"/>
  <c r="O499" i="8"/>
  <c r="P499" i="8"/>
  <c r="Q501" i="10"/>
  <c r="R501" i="10"/>
  <c r="S501" i="10"/>
  <c r="M501" i="10"/>
  <c r="N501" i="10" s="1"/>
  <c r="X446" i="2"/>
  <c r="O447" i="2" l="1"/>
  <c r="P447" i="2"/>
  <c r="I447" i="2"/>
  <c r="AA446" i="2"/>
  <c r="Y501" i="10"/>
  <c r="T499" i="8"/>
  <c r="S499" i="8"/>
  <c r="R499" i="8"/>
  <c r="U499" i="8" s="1"/>
  <c r="W501" i="10"/>
  <c r="U501" i="10"/>
  <c r="X501" i="10" s="1"/>
  <c r="V501" i="10"/>
  <c r="W499" i="8"/>
  <c r="B447" i="2"/>
  <c r="F447" i="2" s="1"/>
  <c r="G447" i="2"/>
  <c r="Z501" i="10"/>
  <c r="V499" i="8"/>
  <c r="B502" i="10" l="1"/>
  <c r="G502" i="10"/>
  <c r="B500" i="8"/>
  <c r="F500" i="8"/>
  <c r="D502" i="10"/>
  <c r="I502" i="10"/>
  <c r="J447" i="2"/>
  <c r="K447" i="2"/>
  <c r="E447" i="2"/>
  <c r="H502" i="10"/>
  <c r="C502" i="10"/>
  <c r="G500" i="8"/>
  <c r="C500" i="8"/>
  <c r="H500" i="8"/>
  <c r="D500" i="8"/>
  <c r="J500" i="8" l="1"/>
  <c r="I500" i="8"/>
  <c r="X499" i="8"/>
  <c r="E500" i="8"/>
  <c r="J502" i="10"/>
  <c r="F502" i="10"/>
  <c r="L447" i="2"/>
  <c r="M447" i="2"/>
  <c r="N447" i="2" s="1"/>
  <c r="O502" i="10"/>
  <c r="K502" i="10"/>
  <c r="AB501" i="10"/>
  <c r="E502" i="10"/>
  <c r="P502" i="10" s="1"/>
  <c r="W447" i="2" l="1"/>
  <c r="U447" i="2"/>
  <c r="V447" i="2"/>
  <c r="P500" i="8"/>
  <c r="O500" i="8"/>
  <c r="L500" i="8"/>
  <c r="M500" i="8" s="1"/>
  <c r="N500" i="8"/>
  <c r="Q502" i="10"/>
  <c r="R502" i="10"/>
  <c r="S502" i="10"/>
  <c r="M502" i="10"/>
  <c r="N502" i="10" s="1"/>
  <c r="R447" i="2"/>
  <c r="Q447" i="2"/>
  <c r="S447" i="2"/>
  <c r="Y447" i="2" l="1"/>
  <c r="H448" i="2" s="1"/>
  <c r="Z447" i="2"/>
  <c r="I448" i="2" s="1"/>
  <c r="C448" i="2"/>
  <c r="D448" i="2"/>
  <c r="U502" i="10"/>
  <c r="X502" i="10" s="1"/>
  <c r="V502" i="10"/>
  <c r="W502" i="10"/>
  <c r="Z502" i="10" s="1"/>
  <c r="T500" i="8"/>
  <c r="W500" i="8" s="1"/>
  <c r="S500" i="8"/>
  <c r="R500" i="8"/>
  <c r="U500" i="8" s="1"/>
  <c r="X447" i="2"/>
  <c r="Y502" i="10"/>
  <c r="V500" i="8"/>
  <c r="O448" i="2" l="1"/>
  <c r="P448" i="2"/>
  <c r="B501" i="8"/>
  <c r="F501" i="8"/>
  <c r="H501" i="8"/>
  <c r="D501" i="8"/>
  <c r="D503" i="10"/>
  <c r="I503" i="10"/>
  <c r="B503" i="10"/>
  <c r="G503" i="10"/>
  <c r="G448" i="2"/>
  <c r="K448" i="2" s="1"/>
  <c r="B448" i="2"/>
  <c r="F448" i="2" s="1"/>
  <c r="AA447" i="2"/>
  <c r="C503" i="10"/>
  <c r="H503" i="10"/>
  <c r="C501" i="8"/>
  <c r="G501" i="8"/>
  <c r="F503" i="10" l="1"/>
  <c r="J503" i="10"/>
  <c r="K503" i="10" s="1"/>
  <c r="E503" i="10"/>
  <c r="P503" i="10" s="1"/>
  <c r="X500" i="8"/>
  <c r="L448" i="2"/>
  <c r="M448" i="2"/>
  <c r="N448" i="2" s="1"/>
  <c r="E448" i="2"/>
  <c r="J501" i="8"/>
  <c r="I501" i="8"/>
  <c r="J448" i="2"/>
  <c r="O503" i="10"/>
  <c r="AB502" i="10"/>
  <c r="E501" i="8"/>
  <c r="Q503" i="10" l="1"/>
  <c r="S503" i="10"/>
  <c r="R503" i="10"/>
  <c r="M503" i="10"/>
  <c r="N503" i="10" s="1"/>
  <c r="N501" i="8"/>
  <c r="P501" i="8"/>
  <c r="L501" i="8"/>
  <c r="M501" i="8" s="1"/>
  <c r="O501" i="8"/>
  <c r="S448" i="2"/>
  <c r="Q448" i="2"/>
  <c r="R448" i="2"/>
  <c r="W448" i="2"/>
  <c r="V448" i="2"/>
  <c r="U448" i="2"/>
  <c r="Y448" i="2" l="1"/>
  <c r="C449" i="2" s="1"/>
  <c r="W503" i="10"/>
  <c r="U503" i="10"/>
  <c r="X503" i="10" s="1"/>
  <c r="V503" i="10"/>
  <c r="S501" i="8"/>
  <c r="V501" i="8" s="1"/>
  <c r="T501" i="8"/>
  <c r="R501" i="8"/>
  <c r="Y503" i="10"/>
  <c r="X448" i="2"/>
  <c r="W501" i="8"/>
  <c r="Z503" i="10"/>
  <c r="Z448" i="2"/>
  <c r="U501" i="8"/>
  <c r="H449" i="2" l="1"/>
  <c r="C502" i="8"/>
  <c r="G502" i="8"/>
  <c r="B504" i="10"/>
  <c r="G504" i="10"/>
  <c r="H504" i="10"/>
  <c r="C504" i="10"/>
  <c r="F502" i="8"/>
  <c r="B502" i="8"/>
  <c r="D504" i="10"/>
  <c r="I504" i="10"/>
  <c r="D449" i="2"/>
  <c r="I449" i="2"/>
  <c r="H502" i="8"/>
  <c r="D502" i="8"/>
  <c r="G449" i="2"/>
  <c r="B449" i="2"/>
  <c r="O449" i="2" l="1"/>
  <c r="P449" i="2"/>
  <c r="F504" i="10"/>
  <c r="J504" i="10"/>
  <c r="E449" i="2"/>
  <c r="O504" i="10"/>
  <c r="K504" i="10"/>
  <c r="AB503" i="10"/>
  <c r="J449" i="2"/>
  <c r="E502" i="8"/>
  <c r="E504" i="10"/>
  <c r="P504" i="10" s="1"/>
  <c r="K449" i="2"/>
  <c r="AA448" i="2"/>
  <c r="J502" i="8"/>
  <c r="I502" i="8"/>
  <c r="F449" i="2"/>
  <c r="X501" i="8"/>
  <c r="S504" i="10" l="1"/>
  <c r="R504" i="10"/>
  <c r="Q504" i="10"/>
  <c r="M504" i="10"/>
  <c r="N504" i="10" s="1"/>
  <c r="L449" i="2"/>
  <c r="M449" i="2"/>
  <c r="N449" i="2" s="1"/>
  <c r="P502" i="8"/>
  <c r="O502" i="8"/>
  <c r="L502" i="8"/>
  <c r="M502" i="8" s="1"/>
  <c r="N502" i="8"/>
  <c r="U504" i="10" l="1"/>
  <c r="V504" i="10"/>
  <c r="W504" i="10"/>
  <c r="X504" i="10"/>
  <c r="U502" i="8"/>
  <c r="W449" i="2"/>
  <c r="U449" i="2"/>
  <c r="V449" i="2"/>
  <c r="Y504" i="10"/>
  <c r="S502" i="8"/>
  <c r="V502" i="8" s="1"/>
  <c r="T502" i="8"/>
  <c r="W502" i="8" s="1"/>
  <c r="R502" i="8"/>
  <c r="Q449" i="2"/>
  <c r="S449" i="2"/>
  <c r="R449" i="2"/>
  <c r="Z504" i="10"/>
  <c r="X449" i="2" l="1"/>
  <c r="B450" i="2" s="1"/>
  <c r="Z449" i="2"/>
  <c r="Y449" i="2"/>
  <c r="D503" i="8"/>
  <c r="H503" i="8"/>
  <c r="C503" i="8"/>
  <c r="G503" i="8"/>
  <c r="G450" i="2"/>
  <c r="H505" i="10"/>
  <c r="C505" i="10"/>
  <c r="D505" i="10"/>
  <c r="I505" i="10"/>
  <c r="G505" i="10"/>
  <c r="B505" i="10"/>
  <c r="I450" i="2"/>
  <c r="D450" i="2"/>
  <c r="B503" i="8"/>
  <c r="F503" i="8"/>
  <c r="H450" i="2"/>
  <c r="C450" i="2"/>
  <c r="O450" i="2" l="1"/>
  <c r="P450" i="2"/>
  <c r="I503" i="8"/>
  <c r="J503" i="8"/>
  <c r="E505" i="10"/>
  <c r="P505" i="10" s="1"/>
  <c r="F505" i="10"/>
  <c r="F450" i="2"/>
  <c r="E503" i="8"/>
  <c r="J505" i="10"/>
  <c r="X502" i="8"/>
  <c r="K450" i="2"/>
  <c r="AA449" i="2"/>
  <c r="J450" i="2"/>
  <c r="K505" i="10"/>
  <c r="O505" i="10"/>
  <c r="AB504" i="10"/>
  <c r="E450" i="2"/>
  <c r="L450" i="2" l="1"/>
  <c r="M450" i="2"/>
  <c r="N450" i="2" s="1"/>
  <c r="O503" i="8"/>
  <c r="P503" i="8"/>
  <c r="N503" i="8"/>
  <c r="L503" i="8"/>
  <c r="M503" i="8" s="1"/>
  <c r="S505" i="10"/>
  <c r="R505" i="10"/>
  <c r="Q505" i="10"/>
  <c r="M505" i="10"/>
  <c r="N505" i="10" s="1"/>
  <c r="U505" i="10" l="1"/>
  <c r="X505" i="10" s="1"/>
  <c r="W505" i="10"/>
  <c r="Z505" i="10" s="1"/>
  <c r="V505" i="10"/>
  <c r="Y505" i="10" s="1"/>
  <c r="V503" i="8"/>
  <c r="R503" i="8"/>
  <c r="S503" i="8"/>
  <c r="T503" i="8"/>
  <c r="W503" i="8" s="1"/>
  <c r="U450" i="2"/>
  <c r="W450" i="2"/>
  <c r="V450" i="2"/>
  <c r="U503" i="8"/>
  <c r="S450" i="2"/>
  <c r="R450" i="2"/>
  <c r="Q450" i="2"/>
  <c r="Y450" i="2" l="1"/>
  <c r="C451" i="2" s="1"/>
  <c r="Z450" i="2"/>
  <c r="D451" i="2" s="1"/>
  <c r="D504" i="8"/>
  <c r="H504" i="8"/>
  <c r="C506" i="10"/>
  <c r="H506" i="10"/>
  <c r="D506" i="10"/>
  <c r="I506" i="10"/>
  <c r="B506" i="10"/>
  <c r="G506" i="10"/>
  <c r="I451" i="2"/>
  <c r="F504" i="8"/>
  <c r="B504" i="8"/>
  <c r="G504" i="8"/>
  <c r="C504" i="8"/>
  <c r="X450" i="2"/>
  <c r="P451" i="2" l="1"/>
  <c r="O451" i="2"/>
  <c r="H451" i="2"/>
  <c r="E504" i="8"/>
  <c r="J506" i="10"/>
  <c r="G451" i="2"/>
  <c r="K451" i="2" s="1"/>
  <c r="B451" i="2"/>
  <c r="J504" i="8"/>
  <c r="I504" i="8"/>
  <c r="E506" i="10"/>
  <c r="P506" i="10" s="1"/>
  <c r="F506" i="10"/>
  <c r="X503" i="8"/>
  <c r="AA450" i="2"/>
  <c r="O506" i="10"/>
  <c r="K506" i="10"/>
  <c r="AB505" i="10"/>
  <c r="R506" i="10" l="1"/>
  <c r="Q506" i="10"/>
  <c r="S506" i="10"/>
  <c r="M506" i="10"/>
  <c r="N506" i="10" s="1"/>
  <c r="N504" i="8"/>
  <c r="O504" i="8"/>
  <c r="P504" i="8"/>
  <c r="L504" i="8"/>
  <c r="M504" i="8" s="1"/>
  <c r="E451" i="2"/>
  <c r="L451" i="2"/>
  <c r="M451" i="2"/>
  <c r="N451" i="2" s="1"/>
  <c r="J451" i="2"/>
  <c r="F451" i="2"/>
  <c r="T504" i="8" l="1"/>
  <c r="S504" i="8"/>
  <c r="R504" i="8"/>
  <c r="W506" i="10"/>
  <c r="V506" i="10"/>
  <c r="U506" i="10"/>
  <c r="R451" i="2"/>
  <c r="Q451" i="2"/>
  <c r="S451" i="2"/>
  <c r="W504" i="8"/>
  <c r="Z506" i="10"/>
  <c r="U451" i="2"/>
  <c r="V451" i="2"/>
  <c r="W451" i="2"/>
  <c r="V504" i="8"/>
  <c r="X506" i="10"/>
  <c r="U504" i="8"/>
  <c r="Y506" i="10"/>
  <c r="Z451" i="2" l="1"/>
  <c r="I452" i="2" s="1"/>
  <c r="G507" i="10"/>
  <c r="B507" i="10"/>
  <c r="X451" i="2"/>
  <c r="C505" i="8"/>
  <c r="G505" i="8"/>
  <c r="I507" i="10"/>
  <c r="D507" i="10"/>
  <c r="Y451" i="2"/>
  <c r="C507" i="10"/>
  <c r="H507" i="10"/>
  <c r="H505" i="8"/>
  <c r="D505" i="8"/>
  <c r="F505" i="8"/>
  <c r="B505" i="8"/>
  <c r="D452" i="2"/>
  <c r="O452" i="2" l="1"/>
  <c r="P452" i="2"/>
  <c r="C452" i="2"/>
  <c r="H452" i="2"/>
  <c r="X504" i="8"/>
  <c r="AA451" i="2"/>
  <c r="O507" i="10"/>
  <c r="AB506" i="10"/>
  <c r="E505" i="8"/>
  <c r="E507" i="10"/>
  <c r="P507" i="10" s="1"/>
  <c r="B452" i="2"/>
  <c r="G452" i="2"/>
  <c r="K452" i="2" s="1"/>
  <c r="I505" i="8"/>
  <c r="J505" i="8"/>
  <c r="F507" i="10"/>
  <c r="J507" i="10"/>
  <c r="K507" i="10" s="1"/>
  <c r="Q507" i="10" l="1"/>
  <c r="R507" i="10"/>
  <c r="S507" i="10"/>
  <c r="M507" i="10"/>
  <c r="N507" i="10" s="1"/>
  <c r="L452" i="2"/>
  <c r="M452" i="2"/>
  <c r="N452" i="2" s="1"/>
  <c r="F452" i="2"/>
  <c r="J452" i="2"/>
  <c r="N505" i="8"/>
  <c r="P505" i="8"/>
  <c r="O505" i="8"/>
  <c r="L505" i="8"/>
  <c r="M505" i="8" s="1"/>
  <c r="E452" i="2"/>
  <c r="V507" i="10" l="1"/>
  <c r="Y507" i="10" s="1"/>
  <c r="W507" i="10"/>
  <c r="Z507" i="10" s="1"/>
  <c r="U507" i="10"/>
  <c r="R505" i="8"/>
  <c r="U505" i="8" s="1"/>
  <c r="T505" i="8"/>
  <c r="W505" i="8" s="1"/>
  <c r="S505" i="8"/>
  <c r="V505" i="8" s="1"/>
  <c r="V452" i="2"/>
  <c r="W452" i="2"/>
  <c r="U452" i="2"/>
  <c r="S452" i="2"/>
  <c r="Q452" i="2"/>
  <c r="R452" i="2"/>
  <c r="Y452" i="2" s="1"/>
  <c r="X507" i="10"/>
  <c r="Z452" i="2" l="1"/>
  <c r="D453" i="2" s="1"/>
  <c r="B506" i="8"/>
  <c r="F506" i="8"/>
  <c r="I508" i="10"/>
  <c r="D508" i="10"/>
  <c r="C506" i="8"/>
  <c r="G506" i="8"/>
  <c r="D506" i="8"/>
  <c r="H506" i="8"/>
  <c r="C508" i="10"/>
  <c r="H508" i="10"/>
  <c r="X452" i="2"/>
  <c r="B508" i="10"/>
  <c r="G508" i="10"/>
  <c r="I453" i="2"/>
  <c r="H453" i="2"/>
  <c r="C453" i="2"/>
  <c r="P453" i="2" l="1"/>
  <c r="O453" i="2"/>
  <c r="E508" i="10"/>
  <c r="P508" i="10" s="1"/>
  <c r="AA452" i="2"/>
  <c r="B453" i="2"/>
  <c r="G453" i="2"/>
  <c r="K453" i="2" s="1"/>
  <c r="O508" i="10"/>
  <c r="AB507" i="10"/>
  <c r="J506" i="8"/>
  <c r="I506" i="8"/>
  <c r="J508" i="10"/>
  <c r="K508" i="10" s="1"/>
  <c r="F508" i="10"/>
  <c r="X505" i="8"/>
  <c r="E506" i="8"/>
  <c r="S508" i="10" l="1"/>
  <c r="Q508" i="10"/>
  <c r="R508" i="10"/>
  <c r="M508" i="10"/>
  <c r="N508" i="10" s="1"/>
  <c r="P506" i="8"/>
  <c r="O506" i="8"/>
  <c r="N506" i="8"/>
  <c r="L506" i="8"/>
  <c r="M506" i="8" s="1"/>
  <c r="L453" i="2"/>
  <c r="M453" i="2"/>
  <c r="N453" i="2" s="1"/>
  <c r="E453" i="2"/>
  <c r="F453" i="2"/>
  <c r="J453" i="2"/>
  <c r="R506" i="8" l="1"/>
  <c r="T506" i="8"/>
  <c r="S506" i="8"/>
  <c r="V506" i="8" s="1"/>
  <c r="U506" i="8"/>
  <c r="W453" i="2"/>
  <c r="U453" i="2"/>
  <c r="V453" i="2"/>
  <c r="U508" i="10"/>
  <c r="X508" i="10" s="1"/>
  <c r="V508" i="10"/>
  <c r="Y508" i="10" s="1"/>
  <c r="W508" i="10"/>
  <c r="R453" i="2"/>
  <c r="Q453" i="2"/>
  <c r="S453" i="2"/>
  <c r="W506" i="8"/>
  <c r="Z508" i="10"/>
  <c r="Z453" i="2" l="1"/>
  <c r="X453" i="2"/>
  <c r="B454" i="2" s="1"/>
  <c r="G507" i="8"/>
  <c r="C507" i="8"/>
  <c r="B509" i="10"/>
  <c r="G509" i="10"/>
  <c r="C509" i="10"/>
  <c r="H509" i="10"/>
  <c r="F507" i="8"/>
  <c r="B507" i="8"/>
  <c r="D509" i="10"/>
  <c r="I509" i="10"/>
  <c r="Y453" i="2"/>
  <c r="D454" i="2"/>
  <c r="I454" i="2"/>
  <c r="G454" i="2"/>
  <c r="H507" i="8"/>
  <c r="D507" i="8"/>
  <c r="O454" i="2" l="1"/>
  <c r="P454" i="2"/>
  <c r="AA453" i="2"/>
  <c r="E507" i="8"/>
  <c r="J509" i="10"/>
  <c r="C454" i="2"/>
  <c r="E454" i="2" s="1"/>
  <c r="H454" i="2"/>
  <c r="J454" i="2" s="1"/>
  <c r="J507" i="8"/>
  <c r="I507" i="8"/>
  <c r="E509" i="10"/>
  <c r="P509" i="10" s="1"/>
  <c r="X506" i="8"/>
  <c r="K509" i="10"/>
  <c r="O509" i="10"/>
  <c r="AB508" i="10"/>
  <c r="F509" i="10"/>
  <c r="L507" i="8" l="1"/>
  <c r="M507" i="8" s="1"/>
  <c r="O507" i="8"/>
  <c r="P507" i="8"/>
  <c r="N507" i="8"/>
  <c r="K454" i="2"/>
  <c r="R509" i="10"/>
  <c r="S509" i="10"/>
  <c r="Q509" i="10"/>
  <c r="M509" i="10"/>
  <c r="N509" i="10" s="1"/>
  <c r="F454" i="2"/>
  <c r="Z509" i="10" l="1"/>
  <c r="U509" i="10"/>
  <c r="W509" i="10"/>
  <c r="V509" i="10"/>
  <c r="Y509" i="10" s="1"/>
  <c r="L454" i="2"/>
  <c r="M454" i="2"/>
  <c r="N454" i="2" s="1"/>
  <c r="X509" i="10"/>
  <c r="S507" i="8"/>
  <c r="V507" i="8" s="1"/>
  <c r="T507" i="8"/>
  <c r="W507" i="8" s="1"/>
  <c r="R507" i="8"/>
  <c r="U507" i="8" s="1"/>
  <c r="C508" i="8" l="1"/>
  <c r="G508" i="8"/>
  <c r="C510" i="10"/>
  <c r="H510" i="10"/>
  <c r="B508" i="8"/>
  <c r="F508" i="8"/>
  <c r="H508" i="8"/>
  <c r="D508" i="8"/>
  <c r="U454" i="2"/>
  <c r="W454" i="2"/>
  <c r="V454" i="2"/>
  <c r="R454" i="2"/>
  <c r="S454" i="2"/>
  <c r="Q454" i="2"/>
  <c r="I510" i="10"/>
  <c r="D510" i="10"/>
  <c r="G510" i="10"/>
  <c r="B510" i="10"/>
  <c r="X454" i="2" l="1"/>
  <c r="O510" i="10"/>
  <c r="AB509" i="10"/>
  <c r="Y454" i="2"/>
  <c r="B455" i="2"/>
  <c r="G455" i="2"/>
  <c r="F510" i="10"/>
  <c r="E510" i="10"/>
  <c r="P510" i="10" s="1"/>
  <c r="I508" i="8"/>
  <c r="J508" i="8"/>
  <c r="J510" i="10"/>
  <c r="K510" i="10" s="1"/>
  <c r="Z454" i="2"/>
  <c r="E508" i="8"/>
  <c r="X507" i="8"/>
  <c r="S510" i="10" l="1"/>
  <c r="R510" i="10"/>
  <c r="Q510" i="10"/>
  <c r="M510" i="10"/>
  <c r="N510" i="10" s="1"/>
  <c r="D455" i="2"/>
  <c r="I455" i="2"/>
  <c r="N508" i="8"/>
  <c r="O508" i="8"/>
  <c r="L508" i="8"/>
  <c r="M508" i="8" s="1"/>
  <c r="P508" i="8"/>
  <c r="H455" i="2"/>
  <c r="C455" i="2"/>
  <c r="E455" i="2" s="1"/>
  <c r="P455" i="2" l="1"/>
  <c r="O455" i="2"/>
  <c r="J455" i="2"/>
  <c r="V510" i="10"/>
  <c r="W510" i="10"/>
  <c r="U510" i="10"/>
  <c r="X510" i="10" s="1"/>
  <c r="U508" i="8"/>
  <c r="F455" i="2"/>
  <c r="Y510" i="10"/>
  <c r="R508" i="8"/>
  <c r="S508" i="8"/>
  <c r="V508" i="8" s="1"/>
  <c r="T508" i="8"/>
  <c r="W508" i="8" s="1"/>
  <c r="K455" i="2"/>
  <c r="AA454" i="2"/>
  <c r="Z510" i="10"/>
  <c r="G511" i="10" l="1"/>
  <c r="B511" i="10"/>
  <c r="C509" i="8"/>
  <c r="G509" i="8"/>
  <c r="D509" i="8"/>
  <c r="H509" i="8"/>
  <c r="C511" i="10"/>
  <c r="H511" i="10"/>
  <c r="F509" i="8"/>
  <c r="B509" i="8"/>
  <c r="L455" i="2"/>
  <c r="M455" i="2"/>
  <c r="N455" i="2" s="1"/>
  <c r="D511" i="10"/>
  <c r="I511" i="10"/>
  <c r="F511" i="10" l="1"/>
  <c r="X508" i="8"/>
  <c r="S455" i="2"/>
  <c r="R455" i="2"/>
  <c r="Q455" i="2"/>
  <c r="E509" i="8"/>
  <c r="E511" i="10"/>
  <c r="P511" i="10" s="1"/>
  <c r="U455" i="2"/>
  <c r="W455" i="2"/>
  <c r="V455" i="2"/>
  <c r="K511" i="10"/>
  <c r="O511" i="10"/>
  <c r="AB510" i="10"/>
  <c r="I509" i="8"/>
  <c r="J509" i="8"/>
  <c r="J511" i="10"/>
  <c r="Y455" i="2" l="1"/>
  <c r="Q511" i="10"/>
  <c r="S511" i="10"/>
  <c r="R511" i="10"/>
  <c r="M511" i="10"/>
  <c r="N511" i="10" s="1"/>
  <c r="Z455" i="2"/>
  <c r="O509" i="8"/>
  <c r="P509" i="8"/>
  <c r="N509" i="8"/>
  <c r="L509" i="8"/>
  <c r="M509" i="8" s="1"/>
  <c r="H456" i="2"/>
  <c r="C456" i="2"/>
  <c r="X455" i="2"/>
  <c r="W511" i="10" l="1"/>
  <c r="U511" i="10"/>
  <c r="V511" i="10"/>
  <c r="Y511" i="10" s="1"/>
  <c r="W509" i="8"/>
  <c r="B456" i="2"/>
  <c r="G456" i="2"/>
  <c r="Z511" i="10"/>
  <c r="T509" i="8"/>
  <c r="S509" i="8"/>
  <c r="V509" i="8" s="1"/>
  <c r="R509" i="8"/>
  <c r="U509" i="8" s="1"/>
  <c r="I456" i="2"/>
  <c r="D456" i="2"/>
  <c r="X511" i="10"/>
  <c r="O456" i="2" l="1"/>
  <c r="P456" i="2"/>
  <c r="H512" i="10"/>
  <c r="C512" i="10"/>
  <c r="F510" i="8"/>
  <c r="B510" i="8"/>
  <c r="G510" i="8"/>
  <c r="C510" i="8"/>
  <c r="J456" i="2"/>
  <c r="H510" i="8"/>
  <c r="D510" i="8"/>
  <c r="G512" i="10"/>
  <c r="B512" i="10"/>
  <c r="E456" i="2"/>
  <c r="I512" i="10"/>
  <c r="D512" i="10"/>
  <c r="K456" i="2"/>
  <c r="AA455" i="2"/>
  <c r="F456" i="2"/>
  <c r="O512" i="10" l="1"/>
  <c r="AB511" i="10"/>
  <c r="E510" i="8"/>
  <c r="J512" i="10"/>
  <c r="K512" i="10" s="1"/>
  <c r="I510" i="8"/>
  <c r="J510" i="8"/>
  <c r="E512" i="10"/>
  <c r="P512" i="10" s="1"/>
  <c r="X509" i="8"/>
  <c r="F512" i="10"/>
  <c r="L456" i="2"/>
  <c r="M456" i="2"/>
  <c r="N456" i="2" s="1"/>
  <c r="R512" i="10" l="1"/>
  <c r="S512" i="10"/>
  <c r="Q512" i="10"/>
  <c r="M512" i="10"/>
  <c r="N512" i="10" s="1"/>
  <c r="U456" i="2"/>
  <c r="W456" i="2"/>
  <c r="V456" i="2"/>
  <c r="R456" i="2"/>
  <c r="S456" i="2"/>
  <c r="Q456" i="2"/>
  <c r="O510" i="8"/>
  <c r="P510" i="8"/>
  <c r="L510" i="8"/>
  <c r="M510" i="8" s="1"/>
  <c r="N510" i="8"/>
  <c r="Y456" i="2" l="1"/>
  <c r="X456" i="2"/>
  <c r="G457" i="2" s="1"/>
  <c r="H457" i="2"/>
  <c r="C457" i="2"/>
  <c r="W512" i="10"/>
  <c r="U512" i="10"/>
  <c r="X512" i="10" s="1"/>
  <c r="V512" i="10"/>
  <c r="Y512" i="10" s="1"/>
  <c r="B457" i="2"/>
  <c r="V510" i="8"/>
  <c r="Z512" i="10"/>
  <c r="S510" i="8"/>
  <c r="R510" i="8"/>
  <c r="U510" i="8" s="1"/>
  <c r="T510" i="8"/>
  <c r="W510" i="8" s="1"/>
  <c r="Z456" i="2"/>
  <c r="B511" i="8" l="1"/>
  <c r="F511" i="8"/>
  <c r="G513" i="10"/>
  <c r="B513" i="10"/>
  <c r="D511" i="8"/>
  <c r="H511" i="8"/>
  <c r="H513" i="10"/>
  <c r="C513" i="10"/>
  <c r="D457" i="2"/>
  <c r="I457" i="2"/>
  <c r="J457" i="2" s="1"/>
  <c r="D513" i="10"/>
  <c r="I513" i="10"/>
  <c r="E457" i="2"/>
  <c r="F457" i="2"/>
  <c r="G511" i="8"/>
  <c r="C511" i="8"/>
  <c r="O457" i="2" l="1"/>
  <c r="P457" i="2"/>
  <c r="E513" i="10"/>
  <c r="P513" i="10" s="1"/>
  <c r="K513" i="10"/>
  <c r="O513" i="10"/>
  <c r="AB512" i="10"/>
  <c r="J513" i="10"/>
  <c r="F513" i="10"/>
  <c r="X510" i="8"/>
  <c r="J511" i="8"/>
  <c r="I511" i="8"/>
  <c r="K457" i="2"/>
  <c r="AA456" i="2"/>
  <c r="E511" i="8"/>
  <c r="P511" i="8" l="1"/>
  <c r="O511" i="8"/>
  <c r="L511" i="8"/>
  <c r="M511" i="8" s="1"/>
  <c r="N511" i="8"/>
  <c r="Q513" i="10"/>
  <c r="R513" i="10"/>
  <c r="S513" i="10"/>
  <c r="M513" i="10"/>
  <c r="N513" i="10" s="1"/>
  <c r="L457" i="2"/>
  <c r="M457" i="2"/>
  <c r="N457" i="2" s="1"/>
  <c r="U513" i="10" l="1"/>
  <c r="W513" i="10"/>
  <c r="V513" i="10"/>
  <c r="U511" i="8"/>
  <c r="Z513" i="10"/>
  <c r="U457" i="2"/>
  <c r="W457" i="2"/>
  <c r="V457" i="2"/>
  <c r="Y513" i="10"/>
  <c r="R511" i="8"/>
  <c r="S511" i="8"/>
  <c r="V511" i="8" s="1"/>
  <c r="T511" i="8"/>
  <c r="W511" i="8" s="1"/>
  <c r="S457" i="2"/>
  <c r="Q457" i="2"/>
  <c r="R457" i="2"/>
  <c r="X513" i="10"/>
  <c r="X457" i="2" l="1"/>
  <c r="H512" i="8"/>
  <c r="D512" i="8"/>
  <c r="C512" i="8"/>
  <c r="G512" i="8"/>
  <c r="Y457" i="2"/>
  <c r="B458" i="2"/>
  <c r="G458" i="2"/>
  <c r="B512" i="8"/>
  <c r="F512" i="8"/>
  <c r="Z457" i="2"/>
  <c r="B514" i="10"/>
  <c r="G514" i="10"/>
  <c r="C514" i="10"/>
  <c r="H514" i="10"/>
  <c r="D514" i="10"/>
  <c r="I514" i="10"/>
  <c r="E514" i="10" l="1"/>
  <c r="P514" i="10" s="1"/>
  <c r="X511" i="8"/>
  <c r="E512" i="8"/>
  <c r="O514" i="10"/>
  <c r="AB513" i="10"/>
  <c r="I458" i="2"/>
  <c r="D458" i="2"/>
  <c r="J514" i="10"/>
  <c r="K514" i="10" s="1"/>
  <c r="F514" i="10"/>
  <c r="J512" i="8"/>
  <c r="I512" i="8"/>
  <c r="H458" i="2"/>
  <c r="C458" i="2"/>
  <c r="O458" i="2" l="1"/>
  <c r="P458" i="2"/>
  <c r="R514" i="10"/>
  <c r="S514" i="10"/>
  <c r="Q514" i="10"/>
  <c r="M514" i="10"/>
  <c r="N514" i="10" s="1"/>
  <c r="J458" i="2"/>
  <c r="F458" i="2"/>
  <c r="N512" i="8"/>
  <c r="L512" i="8"/>
  <c r="M512" i="8" s="1"/>
  <c r="P512" i="8"/>
  <c r="O512" i="8"/>
  <c r="E458" i="2"/>
  <c r="K458" i="2"/>
  <c r="AA457" i="2"/>
  <c r="V514" i="10" l="1"/>
  <c r="Y514" i="10" s="1"/>
  <c r="U514" i="10"/>
  <c r="X514" i="10" s="1"/>
  <c r="W514" i="10"/>
  <c r="T512" i="8"/>
  <c r="W512" i="8" s="1"/>
  <c r="R512" i="8"/>
  <c r="U512" i="8" s="1"/>
  <c r="S512" i="8"/>
  <c r="V512" i="8" s="1"/>
  <c r="Z514" i="10"/>
  <c r="L458" i="2"/>
  <c r="M458" i="2"/>
  <c r="N458" i="2" s="1"/>
  <c r="B515" i="10" l="1"/>
  <c r="G515" i="10"/>
  <c r="D513" i="8"/>
  <c r="H513" i="8"/>
  <c r="C513" i="8"/>
  <c r="G513" i="8"/>
  <c r="F513" i="8"/>
  <c r="B513" i="8"/>
  <c r="C515" i="10"/>
  <c r="H515" i="10"/>
  <c r="U458" i="2"/>
  <c r="W458" i="2"/>
  <c r="V458" i="2"/>
  <c r="S458" i="2"/>
  <c r="Q458" i="2"/>
  <c r="R458" i="2"/>
  <c r="I515" i="10"/>
  <c r="D515" i="10"/>
  <c r="Y458" i="2" l="1"/>
  <c r="H459" i="2" s="1"/>
  <c r="E513" i="8"/>
  <c r="I513" i="8"/>
  <c r="J513" i="8"/>
  <c r="X458" i="2"/>
  <c r="O515" i="10"/>
  <c r="AB514" i="10"/>
  <c r="Z458" i="2"/>
  <c r="J515" i="10"/>
  <c r="K515" i="10" s="1"/>
  <c r="C459" i="2"/>
  <c r="F515" i="10"/>
  <c r="X512" i="8"/>
  <c r="E515" i="10"/>
  <c r="P515" i="10" s="1"/>
  <c r="Q515" i="10" l="1"/>
  <c r="R515" i="10"/>
  <c r="S515" i="10"/>
  <c r="M515" i="10"/>
  <c r="N515" i="10" s="1"/>
  <c r="G459" i="2"/>
  <c r="B459" i="2"/>
  <c r="F459" i="2" s="1"/>
  <c r="I459" i="2"/>
  <c r="D459" i="2"/>
  <c r="O513" i="8"/>
  <c r="L513" i="8"/>
  <c r="M513" i="8" s="1"/>
  <c r="P513" i="8"/>
  <c r="N513" i="8"/>
  <c r="P459" i="2" l="1"/>
  <c r="O459" i="2"/>
  <c r="J459" i="2"/>
  <c r="U513" i="8"/>
  <c r="K459" i="2"/>
  <c r="AA458" i="2"/>
  <c r="W515" i="10"/>
  <c r="Z515" i="10" s="1"/>
  <c r="U515" i="10"/>
  <c r="X515" i="10" s="1"/>
  <c r="V515" i="10"/>
  <c r="Y515" i="10"/>
  <c r="R513" i="8"/>
  <c r="T513" i="8"/>
  <c r="W513" i="8" s="1"/>
  <c r="S513" i="8"/>
  <c r="V513" i="8" s="1"/>
  <c r="E459" i="2"/>
  <c r="D514" i="8" l="1"/>
  <c r="H514" i="8"/>
  <c r="G516" i="10"/>
  <c r="B516" i="10"/>
  <c r="C514" i="8"/>
  <c r="G514" i="8"/>
  <c r="I516" i="10"/>
  <c r="D516" i="10"/>
  <c r="B514" i="8"/>
  <c r="F514" i="8"/>
  <c r="C516" i="10"/>
  <c r="H516" i="10"/>
  <c r="L459" i="2"/>
  <c r="M459" i="2"/>
  <c r="N459" i="2" s="1"/>
  <c r="O516" i="10" l="1"/>
  <c r="AB515" i="10"/>
  <c r="F516" i="10"/>
  <c r="J516" i="10"/>
  <c r="K516" i="10" s="1"/>
  <c r="V459" i="2"/>
  <c r="U459" i="2"/>
  <c r="W459" i="2"/>
  <c r="J514" i="8"/>
  <c r="I514" i="8"/>
  <c r="E516" i="10"/>
  <c r="P516" i="10" s="1"/>
  <c r="S459" i="2"/>
  <c r="R459" i="2"/>
  <c r="Y459" i="2" s="1"/>
  <c r="Q459" i="2"/>
  <c r="E514" i="8"/>
  <c r="X513" i="8"/>
  <c r="Z459" i="2" l="1"/>
  <c r="X459" i="2"/>
  <c r="B460" i="2" s="1"/>
  <c r="Q516" i="10"/>
  <c r="S516" i="10"/>
  <c r="R516" i="10"/>
  <c r="M516" i="10"/>
  <c r="N516" i="10" s="1"/>
  <c r="H460" i="2"/>
  <c r="C460" i="2"/>
  <c r="I460" i="2"/>
  <c r="D460" i="2"/>
  <c r="L514" i="8"/>
  <c r="M514" i="8" s="1"/>
  <c r="N514" i="8"/>
  <c r="P514" i="8"/>
  <c r="O514" i="8"/>
  <c r="G460" i="2" l="1"/>
  <c r="O460" i="2"/>
  <c r="P460" i="2"/>
  <c r="S514" i="8"/>
  <c r="R514" i="8"/>
  <c r="U514" i="8" s="1"/>
  <c r="T514" i="8"/>
  <c r="W514" i="8" s="1"/>
  <c r="E460" i="2"/>
  <c r="J460" i="2"/>
  <c r="V514" i="8"/>
  <c r="K460" i="2"/>
  <c r="AA459" i="2"/>
  <c r="F460" i="2"/>
  <c r="W516" i="10"/>
  <c r="Z516" i="10" s="1"/>
  <c r="U516" i="10"/>
  <c r="X516" i="10" s="1"/>
  <c r="V516" i="10"/>
  <c r="Y516" i="10" s="1"/>
  <c r="G517" i="10" l="1"/>
  <c r="B517" i="10"/>
  <c r="I517" i="10"/>
  <c r="D517" i="10"/>
  <c r="B515" i="8"/>
  <c r="F515" i="8"/>
  <c r="H515" i="8"/>
  <c r="D515" i="8"/>
  <c r="C517" i="10"/>
  <c r="H517" i="10"/>
  <c r="G515" i="8"/>
  <c r="C515" i="8"/>
  <c r="L460" i="2"/>
  <c r="M460" i="2"/>
  <c r="N460" i="2" s="1"/>
  <c r="K517" i="10" l="1"/>
  <c r="O517" i="10"/>
  <c r="AB516" i="10"/>
  <c r="V460" i="2"/>
  <c r="U460" i="2"/>
  <c r="W460" i="2"/>
  <c r="I515" i="8"/>
  <c r="J515" i="8"/>
  <c r="E517" i="10"/>
  <c r="P517" i="10" s="1"/>
  <c r="X514" i="8"/>
  <c r="R460" i="2"/>
  <c r="S460" i="2"/>
  <c r="Q460" i="2"/>
  <c r="X460" i="2" s="1"/>
  <c r="F517" i="10"/>
  <c r="E515" i="8"/>
  <c r="J517" i="10"/>
  <c r="Y460" i="2" l="1"/>
  <c r="N515" i="8"/>
  <c r="O515" i="8"/>
  <c r="L515" i="8"/>
  <c r="M515" i="8" s="1"/>
  <c r="P515" i="8"/>
  <c r="Z460" i="2"/>
  <c r="B461" i="2"/>
  <c r="G461" i="2"/>
  <c r="R517" i="10"/>
  <c r="Q517" i="10"/>
  <c r="S517" i="10"/>
  <c r="M517" i="10"/>
  <c r="N517" i="10" s="1"/>
  <c r="C461" i="2"/>
  <c r="H461" i="2"/>
  <c r="U517" i="10" l="1"/>
  <c r="V517" i="10"/>
  <c r="W517" i="10"/>
  <c r="T515" i="8"/>
  <c r="S515" i="8"/>
  <c r="V515" i="8" s="1"/>
  <c r="R515" i="8"/>
  <c r="U515" i="8" s="1"/>
  <c r="F461" i="2"/>
  <c r="W515" i="8"/>
  <c r="Z517" i="10"/>
  <c r="E461" i="2"/>
  <c r="Y517" i="10"/>
  <c r="X517" i="10"/>
  <c r="D461" i="2"/>
  <c r="I461" i="2"/>
  <c r="J461" i="2" s="1"/>
  <c r="P461" i="2" l="1"/>
  <c r="O461" i="2"/>
  <c r="B516" i="8"/>
  <c r="F516" i="8"/>
  <c r="G516" i="8"/>
  <c r="C516" i="8"/>
  <c r="I518" i="10"/>
  <c r="D518" i="10"/>
  <c r="H518" i="10"/>
  <c r="C518" i="10"/>
  <c r="K461" i="2"/>
  <c r="AA460" i="2"/>
  <c r="D516" i="8"/>
  <c r="H516" i="8"/>
  <c r="B518" i="10"/>
  <c r="G518" i="10"/>
  <c r="J518" i="10" l="1"/>
  <c r="L461" i="2"/>
  <c r="M461" i="2"/>
  <c r="N461" i="2" s="1"/>
  <c r="K518" i="10"/>
  <c r="O518" i="10"/>
  <c r="AB517" i="10"/>
  <c r="I516" i="8"/>
  <c r="J516" i="8"/>
  <c r="X515" i="8"/>
  <c r="E518" i="10"/>
  <c r="P518" i="10" s="1"/>
  <c r="F518" i="10"/>
  <c r="E516" i="8"/>
  <c r="R518" i="10" l="1"/>
  <c r="Q518" i="10"/>
  <c r="S518" i="10"/>
  <c r="M518" i="10"/>
  <c r="N518" i="10" s="1"/>
  <c r="P516" i="8"/>
  <c r="O516" i="8"/>
  <c r="N516" i="8"/>
  <c r="L516" i="8"/>
  <c r="M516" i="8" s="1"/>
  <c r="U461" i="2"/>
  <c r="W461" i="2"/>
  <c r="V461" i="2"/>
  <c r="Q461" i="2"/>
  <c r="S461" i="2"/>
  <c r="R461" i="2"/>
  <c r="Y461" i="2" l="1"/>
  <c r="Z461" i="2"/>
  <c r="X461" i="2"/>
  <c r="B462" i="2" s="1"/>
  <c r="W518" i="10"/>
  <c r="V518" i="10"/>
  <c r="U518" i="10"/>
  <c r="Z518" i="10"/>
  <c r="G462" i="2"/>
  <c r="H462" i="2"/>
  <c r="C462" i="2"/>
  <c r="X518" i="10"/>
  <c r="S516" i="8"/>
  <c r="V516" i="8" s="1"/>
  <c r="R516" i="8"/>
  <c r="U516" i="8" s="1"/>
  <c r="T516" i="8"/>
  <c r="D462" i="2"/>
  <c r="I462" i="2"/>
  <c r="W516" i="8"/>
  <c r="Y518" i="10"/>
  <c r="O462" i="2" l="1"/>
  <c r="P462" i="2"/>
  <c r="G517" i="8"/>
  <c r="C517" i="8"/>
  <c r="F517" i="8"/>
  <c r="B517" i="8"/>
  <c r="K462" i="2"/>
  <c r="AA461" i="2"/>
  <c r="G519" i="10"/>
  <c r="B519" i="10"/>
  <c r="E462" i="2"/>
  <c r="C519" i="10"/>
  <c r="H519" i="10"/>
  <c r="J462" i="2"/>
  <c r="D517" i="8"/>
  <c r="H517" i="8"/>
  <c r="F462" i="2"/>
  <c r="I519" i="10"/>
  <c r="D519" i="10"/>
  <c r="E519" i="10" l="1"/>
  <c r="P519" i="10" s="1"/>
  <c r="E517" i="8"/>
  <c r="F519" i="10"/>
  <c r="J519" i="10"/>
  <c r="I517" i="8"/>
  <c r="J517" i="8"/>
  <c r="L462" i="2"/>
  <c r="M462" i="2"/>
  <c r="N462" i="2" s="1"/>
  <c r="X516" i="8"/>
  <c r="K519" i="10"/>
  <c r="O519" i="10"/>
  <c r="AB518" i="10"/>
  <c r="L517" i="8" l="1"/>
  <c r="M517" i="8" s="1"/>
  <c r="O517" i="8"/>
  <c r="N517" i="8"/>
  <c r="P517" i="8"/>
  <c r="W462" i="2"/>
  <c r="V462" i="2"/>
  <c r="U462" i="2"/>
  <c r="Q519" i="10"/>
  <c r="S519" i="10"/>
  <c r="R519" i="10"/>
  <c r="M519" i="10"/>
  <c r="N519" i="10" s="1"/>
  <c r="S462" i="2"/>
  <c r="Q462" i="2"/>
  <c r="R462" i="2"/>
  <c r="X462" i="2" l="1"/>
  <c r="Y462" i="2"/>
  <c r="C463" i="2" s="1"/>
  <c r="Z462" i="2"/>
  <c r="I463" i="2" s="1"/>
  <c r="U519" i="10"/>
  <c r="W519" i="10"/>
  <c r="Z519" i="10" s="1"/>
  <c r="V519" i="10"/>
  <c r="Y519" i="10" s="1"/>
  <c r="X519" i="10"/>
  <c r="H463" i="2"/>
  <c r="B463" i="2"/>
  <c r="G463" i="2"/>
  <c r="R517" i="8"/>
  <c r="U517" i="8" s="1"/>
  <c r="S517" i="8"/>
  <c r="V517" i="8" s="1"/>
  <c r="T517" i="8"/>
  <c r="W517" i="8" s="1"/>
  <c r="D463" i="2" l="1"/>
  <c r="I520" i="10"/>
  <c r="D520" i="10"/>
  <c r="B518" i="8"/>
  <c r="F518" i="8"/>
  <c r="C518" i="8"/>
  <c r="G518" i="8"/>
  <c r="H518" i="8"/>
  <c r="D518" i="8"/>
  <c r="H520" i="10"/>
  <c r="C520" i="10"/>
  <c r="G520" i="10"/>
  <c r="B520" i="10"/>
  <c r="J463" i="2"/>
  <c r="F463" i="2"/>
  <c r="K463" i="2"/>
  <c r="AA462" i="2"/>
  <c r="E463" i="2"/>
  <c r="O463" i="2" l="1"/>
  <c r="P463" i="2"/>
  <c r="E520" i="10"/>
  <c r="P520" i="10" s="1"/>
  <c r="J518" i="8"/>
  <c r="I518" i="8"/>
  <c r="J520" i="10"/>
  <c r="K520" i="10" s="1"/>
  <c r="E518" i="8"/>
  <c r="L463" i="2"/>
  <c r="M463" i="2"/>
  <c r="N463" i="2" s="1"/>
  <c r="F520" i="10"/>
  <c r="O520" i="10"/>
  <c r="AB519" i="10"/>
  <c r="X517" i="8"/>
  <c r="S520" i="10" l="1"/>
  <c r="R520" i="10"/>
  <c r="Q520" i="10"/>
  <c r="M520" i="10"/>
  <c r="N520" i="10" s="1"/>
  <c r="P518" i="8"/>
  <c r="L518" i="8"/>
  <c r="M518" i="8" s="1"/>
  <c r="O518" i="8"/>
  <c r="N518" i="8"/>
  <c r="S463" i="2"/>
  <c r="Q463" i="2"/>
  <c r="R463" i="2"/>
  <c r="U463" i="2"/>
  <c r="W463" i="2"/>
  <c r="V463" i="2"/>
  <c r="U520" i="10" l="1"/>
  <c r="V520" i="10"/>
  <c r="W520" i="10"/>
  <c r="Y463" i="2"/>
  <c r="X520" i="10"/>
  <c r="X463" i="2"/>
  <c r="T518" i="8"/>
  <c r="W518" i="8" s="1"/>
  <c r="R518" i="8"/>
  <c r="S518" i="8"/>
  <c r="V518" i="8" s="1"/>
  <c r="Y520" i="10"/>
  <c r="U518" i="8"/>
  <c r="Z463" i="2"/>
  <c r="Z520" i="10"/>
  <c r="H519" i="8" l="1"/>
  <c r="D519" i="8"/>
  <c r="C519" i="8"/>
  <c r="G519" i="8"/>
  <c r="C464" i="2"/>
  <c r="H464" i="2"/>
  <c r="D521" i="10"/>
  <c r="I521" i="10"/>
  <c r="H521" i="10"/>
  <c r="C521" i="10"/>
  <c r="G464" i="2"/>
  <c r="B464" i="2"/>
  <c r="B521" i="10"/>
  <c r="G521" i="10"/>
  <c r="F519" i="8"/>
  <c r="B519" i="8"/>
  <c r="I464" i="2"/>
  <c r="D464" i="2"/>
  <c r="O464" i="2" l="1"/>
  <c r="P464" i="2"/>
  <c r="E464" i="2"/>
  <c r="J519" i="8"/>
  <c r="I519" i="8"/>
  <c r="J464" i="2"/>
  <c r="O521" i="10"/>
  <c r="AB520" i="10"/>
  <c r="X518" i="8"/>
  <c r="K464" i="2"/>
  <c r="AA463" i="2"/>
  <c r="J521" i="10"/>
  <c r="K521" i="10" s="1"/>
  <c r="F521" i="10"/>
  <c r="E519" i="8"/>
  <c r="E521" i="10"/>
  <c r="P521" i="10" s="1"/>
  <c r="F464" i="2"/>
  <c r="R521" i="10" l="1"/>
  <c r="S521" i="10"/>
  <c r="Q521" i="10"/>
  <c r="M521" i="10"/>
  <c r="N521" i="10" s="1"/>
  <c r="P519" i="8"/>
  <c r="L519" i="8"/>
  <c r="M519" i="8" s="1"/>
  <c r="O519" i="8"/>
  <c r="N519" i="8"/>
  <c r="L464" i="2"/>
  <c r="M464" i="2"/>
  <c r="N464" i="2" s="1"/>
  <c r="W521" i="10" l="1"/>
  <c r="V521" i="10"/>
  <c r="U521" i="10"/>
  <c r="X521" i="10" s="1"/>
  <c r="V519" i="8"/>
  <c r="S519" i="8"/>
  <c r="T519" i="8"/>
  <c r="W519" i="8" s="1"/>
  <c r="R519" i="8"/>
  <c r="U519" i="8" s="1"/>
  <c r="Z521" i="10"/>
  <c r="V464" i="2"/>
  <c r="W464" i="2"/>
  <c r="U464" i="2"/>
  <c r="Q464" i="2"/>
  <c r="S464" i="2"/>
  <c r="R464" i="2"/>
  <c r="Y521" i="10"/>
  <c r="Y464" i="2" l="1"/>
  <c r="H520" i="8"/>
  <c r="D520" i="8"/>
  <c r="F520" i="8"/>
  <c r="B520" i="8"/>
  <c r="G522" i="10"/>
  <c r="B522" i="10"/>
  <c r="G520" i="8"/>
  <c r="C520" i="8"/>
  <c r="Z464" i="2"/>
  <c r="C522" i="10"/>
  <c r="H522" i="10"/>
  <c r="X464" i="2"/>
  <c r="I522" i="10"/>
  <c r="D522" i="10"/>
  <c r="H465" i="2"/>
  <c r="C465" i="2"/>
  <c r="E520" i="8" l="1"/>
  <c r="J520" i="8"/>
  <c r="I520" i="8"/>
  <c r="X519" i="8"/>
  <c r="F522" i="10"/>
  <c r="E522" i="10"/>
  <c r="P522" i="10" s="1"/>
  <c r="B465" i="2"/>
  <c r="G465" i="2"/>
  <c r="O522" i="10"/>
  <c r="AB521" i="10"/>
  <c r="D465" i="2"/>
  <c r="I465" i="2"/>
  <c r="J522" i="10"/>
  <c r="K522" i="10" s="1"/>
  <c r="O465" i="2" l="1"/>
  <c r="P465" i="2"/>
  <c r="Q522" i="10"/>
  <c r="R522" i="10"/>
  <c r="S522" i="10"/>
  <c r="M522" i="10"/>
  <c r="N522" i="10" s="1"/>
  <c r="E465" i="2"/>
  <c r="P520" i="8"/>
  <c r="N520" i="8"/>
  <c r="L520" i="8"/>
  <c r="M520" i="8" s="1"/>
  <c r="O520" i="8"/>
  <c r="J465" i="2"/>
  <c r="K465" i="2"/>
  <c r="AA464" i="2"/>
  <c r="F465" i="2"/>
  <c r="U522" i="10" l="1"/>
  <c r="V522" i="10"/>
  <c r="W522" i="10"/>
  <c r="Z522" i="10" s="1"/>
  <c r="R520" i="8"/>
  <c r="U520" i="8" s="1"/>
  <c r="T520" i="8"/>
  <c r="W520" i="8" s="1"/>
  <c r="S520" i="8"/>
  <c r="V520" i="8" s="1"/>
  <c r="Y522" i="10"/>
  <c r="L465" i="2"/>
  <c r="M465" i="2"/>
  <c r="N465" i="2" s="1"/>
  <c r="X522" i="10"/>
  <c r="B521" i="8" l="1"/>
  <c r="F521" i="8"/>
  <c r="G521" i="8"/>
  <c r="C521" i="8"/>
  <c r="I523" i="10"/>
  <c r="D523" i="10"/>
  <c r="H521" i="8"/>
  <c r="D521" i="8"/>
  <c r="U465" i="2"/>
  <c r="W465" i="2"/>
  <c r="V465" i="2"/>
  <c r="S465" i="2"/>
  <c r="Q465" i="2"/>
  <c r="R465" i="2"/>
  <c r="G523" i="10"/>
  <c r="B523" i="10"/>
  <c r="H523" i="10"/>
  <c r="C523" i="10"/>
  <c r="Z465" i="2" l="1"/>
  <c r="X465" i="2"/>
  <c r="I466" i="2"/>
  <c r="D466" i="2"/>
  <c r="J523" i="10"/>
  <c r="Y465" i="2"/>
  <c r="K523" i="10"/>
  <c r="O523" i="10"/>
  <c r="AB522" i="10"/>
  <c r="I521" i="8"/>
  <c r="J521" i="8"/>
  <c r="E523" i="10"/>
  <c r="P523" i="10" s="1"/>
  <c r="X520" i="8"/>
  <c r="F523" i="10"/>
  <c r="G466" i="2"/>
  <c r="B466" i="2"/>
  <c r="E521" i="8"/>
  <c r="O466" i="2" l="1"/>
  <c r="P466" i="2"/>
  <c r="C466" i="2"/>
  <c r="E466" i="2" s="1"/>
  <c r="H466" i="2"/>
  <c r="J466" i="2" s="1"/>
  <c r="O521" i="8"/>
  <c r="L521" i="8"/>
  <c r="M521" i="8" s="1"/>
  <c r="P521" i="8"/>
  <c r="N521" i="8"/>
  <c r="Q523" i="10"/>
  <c r="R523" i="10"/>
  <c r="S523" i="10"/>
  <c r="M523" i="10"/>
  <c r="N523" i="10" s="1"/>
  <c r="AA465" i="2"/>
  <c r="K466" i="2" l="1"/>
  <c r="U523" i="10"/>
  <c r="W523" i="10"/>
  <c r="V523" i="10"/>
  <c r="Y523" i="10" s="1"/>
  <c r="X523" i="10"/>
  <c r="Z523" i="10"/>
  <c r="W521" i="8"/>
  <c r="L466" i="2"/>
  <c r="M466" i="2"/>
  <c r="N466" i="2" s="1"/>
  <c r="T521" i="8"/>
  <c r="S521" i="8"/>
  <c r="V521" i="8" s="1"/>
  <c r="R521" i="8"/>
  <c r="U521" i="8" s="1"/>
  <c r="F466" i="2"/>
  <c r="B522" i="8" l="1"/>
  <c r="F522" i="8"/>
  <c r="G522" i="8"/>
  <c r="C522" i="8"/>
  <c r="H524" i="10"/>
  <c r="C524" i="10"/>
  <c r="V466" i="2"/>
  <c r="U466" i="2"/>
  <c r="W466" i="2"/>
  <c r="D524" i="10"/>
  <c r="I524" i="10"/>
  <c r="Q466" i="2"/>
  <c r="R466" i="2"/>
  <c r="S466" i="2"/>
  <c r="Z466" i="2" s="1"/>
  <c r="B524" i="10"/>
  <c r="G524" i="10"/>
  <c r="D522" i="8"/>
  <c r="H522" i="8"/>
  <c r="X521" i="8" l="1"/>
  <c r="D467" i="2"/>
  <c r="I467" i="2"/>
  <c r="O524" i="10"/>
  <c r="AB523" i="10"/>
  <c r="F524" i="10"/>
  <c r="J522" i="8"/>
  <c r="I522" i="8"/>
  <c r="J524" i="10"/>
  <c r="K524" i="10" s="1"/>
  <c r="X466" i="2"/>
  <c r="E524" i="10"/>
  <c r="P524" i="10" s="1"/>
  <c r="Y466" i="2"/>
  <c r="E522" i="8"/>
  <c r="P467" i="2" l="1"/>
  <c r="O467" i="2"/>
  <c r="S524" i="10"/>
  <c r="Q524" i="10"/>
  <c r="R524" i="10"/>
  <c r="M524" i="10"/>
  <c r="N524" i="10" s="1"/>
  <c r="AA466" i="2"/>
  <c r="P522" i="8"/>
  <c r="N522" i="8"/>
  <c r="L522" i="8"/>
  <c r="M522" i="8" s="1"/>
  <c r="O522" i="8"/>
  <c r="H467" i="2"/>
  <c r="C467" i="2"/>
  <c r="B467" i="2"/>
  <c r="G467" i="2"/>
  <c r="K467" i="2" l="1"/>
  <c r="L467" i="2"/>
  <c r="M467" i="2"/>
  <c r="N467" i="2" s="1"/>
  <c r="U524" i="10"/>
  <c r="X524" i="10" s="1"/>
  <c r="W524" i="10"/>
  <c r="Z524" i="10" s="1"/>
  <c r="V524" i="10"/>
  <c r="Y524" i="10"/>
  <c r="J467" i="2"/>
  <c r="F467" i="2"/>
  <c r="E467" i="2"/>
  <c r="R522" i="8"/>
  <c r="U522" i="8" s="1"/>
  <c r="S522" i="8"/>
  <c r="V522" i="8" s="1"/>
  <c r="T522" i="8"/>
  <c r="W522" i="8" s="1"/>
  <c r="I525" i="10" l="1"/>
  <c r="D525" i="10"/>
  <c r="B525" i="10"/>
  <c r="G525" i="10"/>
  <c r="H523" i="8"/>
  <c r="D523" i="8"/>
  <c r="G523" i="8"/>
  <c r="C523" i="8"/>
  <c r="F523" i="8"/>
  <c r="B523" i="8"/>
  <c r="U467" i="2"/>
  <c r="W467" i="2"/>
  <c r="V467" i="2"/>
  <c r="C525" i="10"/>
  <c r="H525" i="10"/>
  <c r="S467" i="2"/>
  <c r="R467" i="2"/>
  <c r="Q467" i="2"/>
  <c r="Z467" i="2" l="1"/>
  <c r="Y467" i="2"/>
  <c r="H468" i="2" s="1"/>
  <c r="X522" i="8"/>
  <c r="E525" i="10"/>
  <c r="P525" i="10" s="1"/>
  <c r="I468" i="2"/>
  <c r="D468" i="2"/>
  <c r="J525" i="10"/>
  <c r="F525" i="10"/>
  <c r="E523" i="8"/>
  <c r="O525" i="10"/>
  <c r="K525" i="10"/>
  <c r="AB524" i="10"/>
  <c r="X467" i="2"/>
  <c r="C468" i="2"/>
  <c r="J523" i="8"/>
  <c r="I523" i="8"/>
  <c r="O468" i="2" l="1"/>
  <c r="P468" i="2"/>
  <c r="S525" i="10"/>
  <c r="R525" i="10"/>
  <c r="Q525" i="10"/>
  <c r="M525" i="10"/>
  <c r="N525" i="10" s="1"/>
  <c r="AA467" i="2"/>
  <c r="B468" i="2"/>
  <c r="G468" i="2"/>
  <c r="P523" i="8"/>
  <c r="O523" i="8"/>
  <c r="L523" i="8"/>
  <c r="M523" i="8" s="1"/>
  <c r="N523" i="8"/>
  <c r="J468" i="2" l="1"/>
  <c r="U525" i="10"/>
  <c r="W525" i="10"/>
  <c r="V525" i="10"/>
  <c r="T523" i="8"/>
  <c r="W523" i="8" s="1"/>
  <c r="R523" i="8"/>
  <c r="U523" i="8" s="1"/>
  <c r="S523" i="8"/>
  <c r="E468" i="2"/>
  <c r="X525" i="10"/>
  <c r="F468" i="2"/>
  <c r="Z525" i="10"/>
  <c r="V523" i="8"/>
  <c r="K468" i="2"/>
  <c r="Y525" i="10"/>
  <c r="B524" i="8" l="1"/>
  <c r="F524" i="8"/>
  <c r="H524" i="8"/>
  <c r="D524" i="8"/>
  <c r="D526" i="10"/>
  <c r="I526" i="10"/>
  <c r="C524" i="8"/>
  <c r="G524" i="8"/>
  <c r="H526" i="10"/>
  <c r="C526" i="10"/>
  <c r="L468" i="2"/>
  <c r="M468" i="2"/>
  <c r="N468" i="2" s="1"/>
  <c r="B526" i="10"/>
  <c r="G526" i="10"/>
  <c r="R468" i="2" l="1"/>
  <c r="S468" i="2"/>
  <c r="Q468" i="2"/>
  <c r="X523" i="8"/>
  <c r="J526" i="10"/>
  <c r="F526" i="10"/>
  <c r="J524" i="8"/>
  <c r="I524" i="8"/>
  <c r="V468" i="2"/>
  <c r="W468" i="2"/>
  <c r="U468" i="2"/>
  <c r="E526" i="10"/>
  <c r="P526" i="10" s="1"/>
  <c r="K526" i="10"/>
  <c r="O526" i="10"/>
  <c r="AB525" i="10"/>
  <c r="E524" i="8"/>
  <c r="P524" i="8" l="1"/>
  <c r="L524" i="8"/>
  <c r="M524" i="8" s="1"/>
  <c r="O524" i="8"/>
  <c r="N524" i="8"/>
  <c r="Z468" i="2"/>
  <c r="R526" i="10"/>
  <c r="S526" i="10"/>
  <c r="Q526" i="10"/>
  <c r="M526" i="10"/>
  <c r="N526" i="10" s="1"/>
  <c r="X468" i="2"/>
  <c r="Y468" i="2"/>
  <c r="C469" i="2" l="1"/>
  <c r="H469" i="2"/>
  <c r="Z526" i="10"/>
  <c r="S524" i="8"/>
  <c r="V524" i="8" s="1"/>
  <c r="R524" i="8"/>
  <c r="U524" i="8" s="1"/>
  <c r="T524" i="8"/>
  <c r="B469" i="2"/>
  <c r="G469" i="2"/>
  <c r="W526" i="10"/>
  <c r="V526" i="10"/>
  <c r="Y526" i="10" s="1"/>
  <c r="U526" i="10"/>
  <c r="X526" i="10" s="1"/>
  <c r="D469" i="2"/>
  <c r="I469" i="2"/>
  <c r="W524" i="8"/>
  <c r="P469" i="2" l="1"/>
  <c r="O469" i="2"/>
  <c r="G525" i="8"/>
  <c r="C525" i="8"/>
  <c r="C527" i="10"/>
  <c r="H527" i="10"/>
  <c r="B527" i="10"/>
  <c r="G527" i="10"/>
  <c r="F525" i="8"/>
  <c r="B525" i="8"/>
  <c r="K469" i="2"/>
  <c r="AA468" i="2"/>
  <c r="J469" i="2"/>
  <c r="D527" i="10"/>
  <c r="I527" i="10"/>
  <c r="E469" i="2"/>
  <c r="D525" i="8"/>
  <c r="H525" i="8"/>
  <c r="F469" i="2"/>
  <c r="O527" i="10" l="1"/>
  <c r="AB526" i="10"/>
  <c r="I525" i="8"/>
  <c r="J525" i="8"/>
  <c r="F527" i="10"/>
  <c r="J527" i="10"/>
  <c r="K527" i="10" s="1"/>
  <c r="X524" i="8"/>
  <c r="E525" i="8"/>
  <c r="L469" i="2"/>
  <c r="M469" i="2"/>
  <c r="N469" i="2" s="1"/>
  <c r="E527" i="10"/>
  <c r="P527" i="10" s="1"/>
  <c r="Q527" i="10" l="1"/>
  <c r="R527" i="10"/>
  <c r="S527" i="10"/>
  <c r="M527" i="10"/>
  <c r="N527" i="10" s="1"/>
  <c r="V469" i="2"/>
  <c r="U469" i="2"/>
  <c r="W469" i="2"/>
  <c r="O525" i="8"/>
  <c r="P525" i="8"/>
  <c r="L525" i="8"/>
  <c r="M525" i="8" s="1"/>
  <c r="N525" i="8"/>
  <c r="Q469" i="2"/>
  <c r="S469" i="2"/>
  <c r="R469" i="2"/>
  <c r="Y469" i="2" s="1"/>
  <c r="X469" i="2" l="1"/>
  <c r="V527" i="10"/>
  <c r="W527" i="10"/>
  <c r="U527" i="10"/>
  <c r="Z527" i="10"/>
  <c r="G470" i="2"/>
  <c r="B470" i="2"/>
  <c r="T525" i="8"/>
  <c r="S525" i="8"/>
  <c r="V525" i="8" s="1"/>
  <c r="R525" i="8"/>
  <c r="Y527" i="10"/>
  <c r="U525" i="8"/>
  <c r="C470" i="2"/>
  <c r="H470" i="2"/>
  <c r="Z469" i="2"/>
  <c r="W525" i="8"/>
  <c r="X527" i="10"/>
  <c r="G526" i="8" l="1"/>
  <c r="C526" i="8"/>
  <c r="F526" i="8"/>
  <c r="B526" i="8"/>
  <c r="I470" i="2"/>
  <c r="D470" i="2"/>
  <c r="C528" i="10"/>
  <c r="H528" i="10"/>
  <c r="E470" i="2"/>
  <c r="H526" i="8"/>
  <c r="D526" i="8"/>
  <c r="D528" i="10"/>
  <c r="I528" i="10"/>
  <c r="G528" i="10"/>
  <c r="B528" i="10"/>
  <c r="F470" i="2"/>
  <c r="J470" i="2"/>
  <c r="O470" i="2" l="1"/>
  <c r="P470" i="2"/>
  <c r="F528" i="10"/>
  <c r="J526" i="8"/>
  <c r="I526" i="8"/>
  <c r="K470" i="2"/>
  <c r="AA469" i="2"/>
  <c r="X525" i="8"/>
  <c r="J528" i="10"/>
  <c r="E526" i="8"/>
  <c r="E528" i="10"/>
  <c r="P528" i="10" s="1"/>
  <c r="K528" i="10"/>
  <c r="O528" i="10"/>
  <c r="AB527" i="10"/>
  <c r="R528" i="10" l="1"/>
  <c r="S528" i="10"/>
  <c r="Q528" i="10"/>
  <c r="M528" i="10"/>
  <c r="N528" i="10" s="1"/>
  <c r="L470" i="2"/>
  <c r="M470" i="2"/>
  <c r="N470" i="2" s="1"/>
  <c r="P526" i="8"/>
  <c r="L526" i="8"/>
  <c r="M526" i="8" s="1"/>
  <c r="O526" i="8"/>
  <c r="N526" i="8"/>
  <c r="W528" i="10" l="1"/>
  <c r="U528" i="10"/>
  <c r="V528" i="10"/>
  <c r="X528" i="10"/>
  <c r="W470" i="2"/>
  <c r="V470" i="2"/>
  <c r="U470" i="2"/>
  <c r="Z528" i="10"/>
  <c r="S526" i="8"/>
  <c r="V526" i="8" s="1"/>
  <c r="R526" i="8"/>
  <c r="U526" i="8" s="1"/>
  <c r="T526" i="8"/>
  <c r="W526" i="8" s="1"/>
  <c r="R470" i="2"/>
  <c r="Q470" i="2"/>
  <c r="S470" i="2"/>
  <c r="Z470" i="2" s="1"/>
  <c r="Y528" i="10"/>
  <c r="X470" i="2" l="1"/>
  <c r="B527" i="8"/>
  <c r="F527" i="8"/>
  <c r="H527" i="8"/>
  <c r="D527" i="8"/>
  <c r="G527" i="8"/>
  <c r="C527" i="8"/>
  <c r="B471" i="2"/>
  <c r="G471" i="2"/>
  <c r="Y470" i="2"/>
  <c r="H529" i="10"/>
  <c r="C529" i="10"/>
  <c r="I529" i="10"/>
  <c r="D529" i="10"/>
  <c r="D471" i="2"/>
  <c r="I471" i="2"/>
  <c r="G529" i="10"/>
  <c r="B529" i="10"/>
  <c r="P471" i="2" l="1"/>
  <c r="O471" i="2"/>
  <c r="J529" i="10"/>
  <c r="AA470" i="2"/>
  <c r="X526" i="8"/>
  <c r="J527" i="8"/>
  <c r="I527" i="8"/>
  <c r="F529" i="10"/>
  <c r="E529" i="10"/>
  <c r="P529" i="10" s="1"/>
  <c r="O529" i="10"/>
  <c r="K529" i="10"/>
  <c r="AB528" i="10"/>
  <c r="H471" i="2"/>
  <c r="C471" i="2"/>
  <c r="E471" i="2" s="1"/>
  <c r="E527" i="8"/>
  <c r="P527" i="8" l="1"/>
  <c r="L527" i="8"/>
  <c r="M527" i="8" s="1"/>
  <c r="N527" i="8"/>
  <c r="O527" i="8"/>
  <c r="R529" i="10"/>
  <c r="Q529" i="10"/>
  <c r="S529" i="10"/>
  <c r="M529" i="10"/>
  <c r="N529" i="10" s="1"/>
  <c r="K471" i="2"/>
  <c r="J471" i="2"/>
  <c r="F471" i="2"/>
  <c r="S527" i="8" l="1"/>
  <c r="V527" i="8" s="1"/>
  <c r="R527" i="8"/>
  <c r="U527" i="8" s="1"/>
  <c r="T527" i="8"/>
  <c r="W527" i="8" s="1"/>
  <c r="L471" i="2"/>
  <c r="M471" i="2"/>
  <c r="N471" i="2" s="1"/>
  <c r="U529" i="10"/>
  <c r="X529" i="10" s="1"/>
  <c r="W529" i="10"/>
  <c r="Z529" i="10" s="1"/>
  <c r="V529" i="10"/>
  <c r="Y529" i="10" s="1"/>
  <c r="C530" i="10" l="1"/>
  <c r="H530" i="10"/>
  <c r="H528" i="8"/>
  <c r="D528" i="8"/>
  <c r="F528" i="8"/>
  <c r="B528" i="8"/>
  <c r="I530" i="10"/>
  <c r="D530" i="10"/>
  <c r="B530" i="10"/>
  <c r="G530" i="10"/>
  <c r="C528" i="8"/>
  <c r="G528" i="8"/>
  <c r="W471" i="2"/>
  <c r="V471" i="2"/>
  <c r="U471" i="2"/>
  <c r="S471" i="2"/>
  <c r="R471" i="2"/>
  <c r="Q471" i="2"/>
  <c r="Z471" i="2" l="1"/>
  <c r="I472" i="2" s="1"/>
  <c r="X527" i="8"/>
  <c r="O530" i="10"/>
  <c r="AB529" i="10"/>
  <c r="J530" i="10"/>
  <c r="K530" i="10" s="1"/>
  <c r="E528" i="8"/>
  <c r="D472" i="2"/>
  <c r="X471" i="2"/>
  <c r="Y471" i="2"/>
  <c r="E530" i="10"/>
  <c r="P530" i="10" s="1"/>
  <c r="I528" i="8"/>
  <c r="J528" i="8"/>
  <c r="F530" i="10"/>
  <c r="O472" i="2" l="1"/>
  <c r="P472" i="2"/>
  <c r="Q530" i="10"/>
  <c r="R530" i="10"/>
  <c r="S530" i="10"/>
  <c r="M530" i="10"/>
  <c r="N530" i="10" s="1"/>
  <c r="G472" i="2"/>
  <c r="B472" i="2"/>
  <c r="AA471" i="2"/>
  <c r="O528" i="8"/>
  <c r="L528" i="8"/>
  <c r="M528" i="8" s="1"/>
  <c r="N528" i="8"/>
  <c r="P528" i="8"/>
  <c r="H472" i="2"/>
  <c r="C472" i="2"/>
  <c r="U530" i="10" l="1"/>
  <c r="V530" i="10"/>
  <c r="W530" i="10"/>
  <c r="Z530" i="10" s="1"/>
  <c r="E472" i="2"/>
  <c r="Y530" i="10"/>
  <c r="F472" i="2"/>
  <c r="S528" i="8"/>
  <c r="V528" i="8" s="1"/>
  <c r="T528" i="8"/>
  <c r="W528" i="8" s="1"/>
  <c r="R528" i="8"/>
  <c r="U528" i="8" s="1"/>
  <c r="K472" i="2"/>
  <c r="J472" i="2"/>
  <c r="X530" i="10"/>
  <c r="H529" i="8" l="1"/>
  <c r="D529" i="8"/>
  <c r="I531" i="10"/>
  <c r="D531" i="10"/>
  <c r="G529" i="8"/>
  <c r="C529" i="8"/>
  <c r="B529" i="8"/>
  <c r="F529" i="8"/>
  <c r="G531" i="10"/>
  <c r="B531" i="10"/>
  <c r="C531" i="10"/>
  <c r="H531" i="10"/>
  <c r="L472" i="2"/>
  <c r="M472" i="2"/>
  <c r="N472" i="2" s="1"/>
  <c r="O531" i="10" l="1"/>
  <c r="AB530" i="10"/>
  <c r="E529" i="8"/>
  <c r="V472" i="2"/>
  <c r="U472" i="2"/>
  <c r="W472" i="2"/>
  <c r="X528" i="8"/>
  <c r="I529" i="8"/>
  <c r="J529" i="8"/>
  <c r="F531" i="10"/>
  <c r="E531" i="10"/>
  <c r="P531" i="10" s="1"/>
  <c r="Q472" i="2"/>
  <c r="R472" i="2"/>
  <c r="S472" i="2"/>
  <c r="Z472" i="2" s="1"/>
  <c r="J531" i="10"/>
  <c r="K531" i="10" s="1"/>
  <c r="X472" i="2" l="1"/>
  <c r="Y472" i="2"/>
  <c r="Q531" i="10"/>
  <c r="R531" i="10"/>
  <c r="S531" i="10"/>
  <c r="M531" i="10"/>
  <c r="N531" i="10" s="1"/>
  <c r="G473" i="2"/>
  <c r="B473" i="2"/>
  <c r="N529" i="8"/>
  <c r="O529" i="8"/>
  <c r="P529" i="8"/>
  <c r="L529" i="8"/>
  <c r="M529" i="8" s="1"/>
  <c r="D473" i="2"/>
  <c r="I473" i="2"/>
  <c r="C473" i="2"/>
  <c r="H473" i="2"/>
  <c r="O473" i="2" l="1"/>
  <c r="P473" i="2"/>
  <c r="W531" i="10"/>
  <c r="V531" i="10"/>
  <c r="U531" i="10"/>
  <c r="U529" i="8"/>
  <c r="Z531" i="10"/>
  <c r="R529" i="8"/>
  <c r="S529" i="8"/>
  <c r="V529" i="8" s="1"/>
  <c r="T529" i="8"/>
  <c r="E473" i="2"/>
  <c r="Y531" i="10"/>
  <c r="K473" i="2"/>
  <c r="AA472" i="2"/>
  <c r="F473" i="2"/>
  <c r="W529" i="8"/>
  <c r="J473" i="2"/>
  <c r="X531" i="10"/>
  <c r="C530" i="8" l="1"/>
  <c r="G530" i="8"/>
  <c r="C532" i="10"/>
  <c r="H532" i="10"/>
  <c r="L473" i="2"/>
  <c r="M473" i="2"/>
  <c r="N473" i="2" s="1"/>
  <c r="F530" i="8"/>
  <c r="B530" i="8"/>
  <c r="H530" i="8"/>
  <c r="D530" i="8"/>
  <c r="G532" i="10"/>
  <c r="B532" i="10"/>
  <c r="D532" i="10"/>
  <c r="I532" i="10"/>
  <c r="E532" i="10" l="1"/>
  <c r="P532" i="10" s="1"/>
  <c r="E530" i="8"/>
  <c r="J532" i="10"/>
  <c r="K532" i="10" s="1"/>
  <c r="J530" i="8"/>
  <c r="I530" i="8"/>
  <c r="F532" i="10"/>
  <c r="V473" i="2"/>
  <c r="U473" i="2"/>
  <c r="W473" i="2"/>
  <c r="O532" i="10"/>
  <c r="AB531" i="10"/>
  <c r="R473" i="2"/>
  <c r="S473" i="2"/>
  <c r="Q473" i="2"/>
  <c r="X529" i="8"/>
  <c r="X473" i="2" l="1"/>
  <c r="Q532" i="10"/>
  <c r="S532" i="10"/>
  <c r="R532" i="10"/>
  <c r="M532" i="10"/>
  <c r="N532" i="10" s="1"/>
  <c r="O530" i="8"/>
  <c r="P530" i="8"/>
  <c r="L530" i="8"/>
  <c r="M530" i="8" s="1"/>
  <c r="N530" i="8"/>
  <c r="B474" i="2"/>
  <c r="G474" i="2"/>
  <c r="Z473" i="2"/>
  <c r="Y473" i="2"/>
  <c r="C474" i="2" l="1"/>
  <c r="E474" i="2" s="1"/>
  <c r="H474" i="2"/>
  <c r="T530" i="8"/>
  <c r="S530" i="8"/>
  <c r="V530" i="8" s="1"/>
  <c r="R530" i="8"/>
  <c r="U532" i="10"/>
  <c r="V532" i="10"/>
  <c r="Y532" i="10" s="1"/>
  <c r="W532" i="10"/>
  <c r="Z532" i="10" s="1"/>
  <c r="D474" i="2"/>
  <c r="I474" i="2"/>
  <c r="W530" i="8"/>
  <c r="U530" i="8"/>
  <c r="X532" i="10"/>
  <c r="O474" i="2" l="1"/>
  <c r="P474" i="2"/>
  <c r="J474" i="2"/>
  <c r="I533" i="10"/>
  <c r="D533" i="10"/>
  <c r="H533" i="10"/>
  <c r="C533" i="10"/>
  <c r="G531" i="8"/>
  <c r="C531" i="8"/>
  <c r="B533" i="10"/>
  <c r="G533" i="10"/>
  <c r="F531" i="8"/>
  <c r="B531" i="8"/>
  <c r="D531" i="8"/>
  <c r="H531" i="8"/>
  <c r="K474" i="2"/>
  <c r="AA473" i="2"/>
  <c r="F474" i="2"/>
  <c r="J533" i="10" l="1"/>
  <c r="F533" i="10"/>
  <c r="E533" i="10"/>
  <c r="P533" i="10" s="1"/>
  <c r="L474" i="2"/>
  <c r="M474" i="2"/>
  <c r="N474" i="2" s="1"/>
  <c r="E531" i="8"/>
  <c r="X530" i="8"/>
  <c r="K533" i="10"/>
  <c r="O533" i="10"/>
  <c r="AB532" i="10"/>
  <c r="I531" i="8"/>
  <c r="J531" i="8"/>
  <c r="Q533" i="10" l="1"/>
  <c r="R533" i="10"/>
  <c r="S533" i="10"/>
  <c r="M533" i="10"/>
  <c r="N533" i="10" s="1"/>
  <c r="U474" i="2"/>
  <c r="W474" i="2"/>
  <c r="V474" i="2"/>
  <c r="N531" i="8"/>
  <c r="P531" i="8"/>
  <c r="O531" i="8"/>
  <c r="L531" i="8"/>
  <c r="M531" i="8" s="1"/>
  <c r="Q474" i="2"/>
  <c r="S474" i="2"/>
  <c r="R474" i="2"/>
  <c r="Y474" i="2" l="1"/>
  <c r="Z474" i="2"/>
  <c r="D475" i="2" s="1"/>
  <c r="X474" i="2"/>
  <c r="G475" i="2" s="1"/>
  <c r="V533" i="10"/>
  <c r="U533" i="10"/>
  <c r="W533" i="10"/>
  <c r="S531" i="8"/>
  <c r="V531" i="8" s="1"/>
  <c r="R531" i="8"/>
  <c r="T531" i="8"/>
  <c r="W531" i="8" s="1"/>
  <c r="Z533" i="10"/>
  <c r="B475" i="2"/>
  <c r="C475" i="2"/>
  <c r="H475" i="2"/>
  <c r="Y533" i="10"/>
  <c r="U531" i="8"/>
  <c r="I475" i="2"/>
  <c r="X533" i="10"/>
  <c r="P475" i="2" l="1"/>
  <c r="O475" i="2"/>
  <c r="C532" i="8"/>
  <c r="G532" i="8"/>
  <c r="D532" i="8"/>
  <c r="H532" i="8"/>
  <c r="D534" i="10"/>
  <c r="I534" i="10"/>
  <c r="B534" i="10"/>
  <c r="G534" i="10"/>
  <c r="F532" i="8"/>
  <c r="B532" i="8"/>
  <c r="E475" i="2"/>
  <c r="K475" i="2"/>
  <c r="AA474" i="2"/>
  <c r="F475" i="2"/>
  <c r="C534" i="10"/>
  <c r="H534" i="10"/>
  <c r="J475" i="2"/>
  <c r="E532" i="8" l="1"/>
  <c r="J532" i="8"/>
  <c r="I532" i="8"/>
  <c r="O534" i="10"/>
  <c r="AB533" i="10"/>
  <c r="F534" i="10"/>
  <c r="J534" i="10"/>
  <c r="K534" i="10" s="1"/>
  <c r="L475" i="2"/>
  <c r="M475" i="2"/>
  <c r="N475" i="2" s="1"/>
  <c r="E534" i="10"/>
  <c r="P534" i="10" s="1"/>
  <c r="X531" i="8"/>
  <c r="S534" i="10" l="1"/>
  <c r="R534" i="10"/>
  <c r="Q534" i="10"/>
  <c r="M534" i="10"/>
  <c r="N534" i="10" s="1"/>
  <c r="Q475" i="2"/>
  <c r="S475" i="2"/>
  <c r="R475" i="2"/>
  <c r="U475" i="2"/>
  <c r="V475" i="2"/>
  <c r="W475" i="2"/>
  <c r="O532" i="8"/>
  <c r="N532" i="8"/>
  <c r="L532" i="8"/>
  <c r="M532" i="8" s="1"/>
  <c r="P532" i="8"/>
  <c r="U534" i="10" l="1"/>
  <c r="V534" i="10"/>
  <c r="Y534" i="10" s="1"/>
  <c r="W534" i="10"/>
  <c r="Z534" i="10" s="1"/>
  <c r="Y475" i="2"/>
  <c r="X534" i="10"/>
  <c r="W532" i="8"/>
  <c r="Z475" i="2"/>
  <c r="R532" i="8"/>
  <c r="U532" i="8" s="1"/>
  <c r="S532" i="8"/>
  <c r="V532" i="8" s="1"/>
  <c r="T532" i="8"/>
  <c r="X475" i="2"/>
  <c r="B533" i="8" l="1"/>
  <c r="F533" i="8"/>
  <c r="H535" i="10"/>
  <c r="C535" i="10"/>
  <c r="D535" i="10"/>
  <c r="I535" i="10"/>
  <c r="G533" i="8"/>
  <c r="C533" i="8"/>
  <c r="H533" i="8"/>
  <c r="D533" i="8"/>
  <c r="B535" i="10"/>
  <c r="G535" i="10"/>
  <c r="H476" i="2"/>
  <c r="C476" i="2"/>
  <c r="G476" i="2"/>
  <c r="B476" i="2"/>
  <c r="I476" i="2"/>
  <c r="D476" i="2"/>
  <c r="O476" i="2" l="1"/>
  <c r="P476" i="2"/>
  <c r="J535" i="10"/>
  <c r="J476" i="2"/>
  <c r="E535" i="10"/>
  <c r="P535" i="10" s="1"/>
  <c r="E476" i="2"/>
  <c r="F535" i="10"/>
  <c r="F476" i="2"/>
  <c r="J533" i="8"/>
  <c r="I533" i="8"/>
  <c r="X532" i="8"/>
  <c r="K476" i="2"/>
  <c r="AA475" i="2"/>
  <c r="K535" i="10"/>
  <c r="O535" i="10"/>
  <c r="AB534" i="10"/>
  <c r="E533" i="8"/>
  <c r="Q535" i="10" l="1"/>
  <c r="S535" i="10"/>
  <c r="R535" i="10"/>
  <c r="M535" i="10"/>
  <c r="N535" i="10" s="1"/>
  <c r="L476" i="2"/>
  <c r="M476" i="2"/>
  <c r="N476" i="2" s="1"/>
  <c r="L533" i="8"/>
  <c r="M533" i="8" s="1"/>
  <c r="O533" i="8"/>
  <c r="N533" i="8"/>
  <c r="P533" i="8"/>
  <c r="U535" i="10" l="1"/>
  <c r="W535" i="10"/>
  <c r="V535" i="10"/>
  <c r="R533" i="8"/>
  <c r="S533" i="8"/>
  <c r="T533" i="8"/>
  <c r="Y535" i="10"/>
  <c r="W533" i="8"/>
  <c r="U476" i="2"/>
  <c r="W476" i="2"/>
  <c r="V476" i="2"/>
  <c r="Z535" i="10"/>
  <c r="V533" i="8"/>
  <c r="U533" i="8"/>
  <c r="R476" i="2"/>
  <c r="S476" i="2"/>
  <c r="Q476" i="2"/>
  <c r="X476" i="2" s="1"/>
  <c r="X535" i="10"/>
  <c r="Z476" i="2" l="1"/>
  <c r="I477" i="2" s="1"/>
  <c r="Y476" i="2"/>
  <c r="C477" i="2" s="1"/>
  <c r="D477" i="2"/>
  <c r="D536" i="10"/>
  <c r="I536" i="10"/>
  <c r="H534" i="8"/>
  <c r="D534" i="8"/>
  <c r="C536" i="10"/>
  <c r="H536" i="10"/>
  <c r="G536" i="10"/>
  <c r="B536" i="10"/>
  <c r="B534" i="8"/>
  <c r="F534" i="8"/>
  <c r="B477" i="2"/>
  <c r="G477" i="2"/>
  <c r="C534" i="8"/>
  <c r="G534" i="8"/>
  <c r="H477" i="2" l="1"/>
  <c r="P477" i="2"/>
  <c r="O477" i="2"/>
  <c r="E536" i="10"/>
  <c r="P536" i="10" s="1"/>
  <c r="F477" i="2"/>
  <c r="E477" i="2"/>
  <c r="J536" i="10"/>
  <c r="K536" i="10"/>
  <c r="O536" i="10"/>
  <c r="AB535" i="10"/>
  <c r="J477" i="2"/>
  <c r="J534" i="8"/>
  <c r="I534" i="8"/>
  <c r="X533" i="8"/>
  <c r="E534" i="8"/>
  <c r="F536" i="10"/>
  <c r="K477" i="2"/>
  <c r="AA476" i="2"/>
  <c r="N534" i="8" l="1"/>
  <c r="P534" i="8"/>
  <c r="L534" i="8"/>
  <c r="M534" i="8" s="1"/>
  <c r="O534" i="8"/>
  <c r="S536" i="10"/>
  <c r="R536" i="10"/>
  <c r="Q536" i="10"/>
  <c r="M536" i="10"/>
  <c r="N536" i="10" s="1"/>
  <c r="L477" i="2"/>
  <c r="M477" i="2"/>
  <c r="N477" i="2" s="1"/>
  <c r="V536" i="10" l="1"/>
  <c r="W536" i="10"/>
  <c r="U536" i="10"/>
  <c r="X536" i="10"/>
  <c r="R534" i="8"/>
  <c r="T534" i="8"/>
  <c r="S534" i="8"/>
  <c r="V477" i="2"/>
  <c r="U477" i="2"/>
  <c r="W477" i="2"/>
  <c r="Y536" i="10"/>
  <c r="W534" i="8"/>
  <c r="V534" i="8"/>
  <c r="S477" i="2"/>
  <c r="Q477" i="2"/>
  <c r="R477" i="2"/>
  <c r="Z536" i="10"/>
  <c r="U534" i="8"/>
  <c r="Z477" i="2" l="1"/>
  <c r="D478" i="2" s="1"/>
  <c r="Y477" i="2"/>
  <c r="H478" i="2" s="1"/>
  <c r="C478" i="2"/>
  <c r="D535" i="8"/>
  <c r="H535" i="8"/>
  <c r="B537" i="10"/>
  <c r="G537" i="10"/>
  <c r="X477" i="2"/>
  <c r="H537" i="10"/>
  <c r="C537" i="10"/>
  <c r="I478" i="2"/>
  <c r="B535" i="8"/>
  <c r="F535" i="8"/>
  <c r="I537" i="10"/>
  <c r="D537" i="10"/>
  <c r="C535" i="8"/>
  <c r="G535" i="8"/>
  <c r="O478" i="2" l="1"/>
  <c r="P478" i="2"/>
  <c r="E535" i="8"/>
  <c r="O537" i="10"/>
  <c r="AB536" i="10"/>
  <c r="AA477" i="2"/>
  <c r="G478" i="2"/>
  <c r="B478" i="2"/>
  <c r="F478" i="2" s="1"/>
  <c r="X534" i="8"/>
  <c r="J537" i="10"/>
  <c r="K537" i="10" s="1"/>
  <c r="I535" i="8"/>
  <c r="J535" i="8"/>
  <c r="F537" i="10"/>
  <c r="E537" i="10"/>
  <c r="P537" i="10" s="1"/>
  <c r="S537" i="10" l="1"/>
  <c r="R537" i="10"/>
  <c r="Q537" i="10"/>
  <c r="M537" i="10"/>
  <c r="N537" i="10" s="1"/>
  <c r="E478" i="2"/>
  <c r="J478" i="2"/>
  <c r="L535" i="8"/>
  <c r="M535" i="8" s="1"/>
  <c r="N535" i="8"/>
  <c r="P535" i="8"/>
  <c r="O535" i="8"/>
  <c r="K478" i="2"/>
  <c r="V537" i="10" l="1"/>
  <c r="U537" i="10"/>
  <c r="W537" i="10"/>
  <c r="X537" i="10"/>
  <c r="Y537" i="10"/>
  <c r="W535" i="8"/>
  <c r="L478" i="2"/>
  <c r="M478" i="2"/>
  <c r="N478" i="2" s="1"/>
  <c r="T535" i="8"/>
  <c r="S535" i="8"/>
  <c r="V535" i="8" s="1"/>
  <c r="R535" i="8"/>
  <c r="U535" i="8" s="1"/>
  <c r="Z537" i="10"/>
  <c r="B536" i="8" l="1"/>
  <c r="F536" i="8"/>
  <c r="C536" i="8"/>
  <c r="G536" i="8"/>
  <c r="D536" i="8"/>
  <c r="H536" i="8"/>
  <c r="G538" i="10"/>
  <c r="B538" i="10"/>
  <c r="I538" i="10"/>
  <c r="D538" i="10"/>
  <c r="U478" i="2"/>
  <c r="V478" i="2"/>
  <c r="W478" i="2"/>
  <c r="H538" i="10"/>
  <c r="C538" i="10"/>
  <c r="Q478" i="2"/>
  <c r="X478" i="2" s="1"/>
  <c r="R478" i="2"/>
  <c r="S478" i="2"/>
  <c r="Z478" i="2" l="1"/>
  <c r="B479" i="2"/>
  <c r="G479" i="2"/>
  <c r="J538" i="10"/>
  <c r="X535" i="8"/>
  <c r="E538" i="10"/>
  <c r="P538" i="10" s="1"/>
  <c r="I479" i="2"/>
  <c r="D479" i="2"/>
  <c r="O538" i="10"/>
  <c r="K538" i="10"/>
  <c r="AB537" i="10"/>
  <c r="J536" i="8"/>
  <c r="I536" i="8"/>
  <c r="F538" i="10"/>
  <c r="Y478" i="2"/>
  <c r="E536" i="8"/>
  <c r="O479" i="2" l="1"/>
  <c r="P479" i="2"/>
  <c r="S538" i="10"/>
  <c r="R538" i="10"/>
  <c r="Q538" i="10"/>
  <c r="M538" i="10"/>
  <c r="N538" i="10" s="1"/>
  <c r="AA478" i="2"/>
  <c r="P536" i="8"/>
  <c r="N536" i="8"/>
  <c r="L536" i="8"/>
  <c r="M536" i="8" s="1"/>
  <c r="O536" i="8"/>
  <c r="C479" i="2"/>
  <c r="E479" i="2" s="1"/>
  <c r="H479" i="2"/>
  <c r="J479" i="2" s="1"/>
  <c r="W538" i="10" l="1"/>
  <c r="V538" i="10"/>
  <c r="Y538" i="10" s="1"/>
  <c r="U538" i="10"/>
  <c r="X538" i="10" s="1"/>
  <c r="V536" i="8"/>
  <c r="K479" i="2"/>
  <c r="F479" i="2"/>
  <c r="S536" i="8"/>
  <c r="T536" i="8"/>
  <c r="W536" i="8" s="1"/>
  <c r="R536" i="8"/>
  <c r="U536" i="8" s="1"/>
  <c r="Z538" i="10"/>
  <c r="H537" i="8" l="1"/>
  <c r="D537" i="8"/>
  <c r="H539" i="10"/>
  <c r="C539" i="10"/>
  <c r="B539" i="10"/>
  <c r="G539" i="10"/>
  <c r="F537" i="8"/>
  <c r="B537" i="8"/>
  <c r="D539" i="10"/>
  <c r="I539" i="10"/>
  <c r="G537" i="8"/>
  <c r="C537" i="8"/>
  <c r="L479" i="2"/>
  <c r="M479" i="2"/>
  <c r="N479" i="2" s="1"/>
  <c r="E537" i="8" l="1"/>
  <c r="J537" i="8"/>
  <c r="I537" i="8"/>
  <c r="U479" i="2"/>
  <c r="W479" i="2"/>
  <c r="V479" i="2"/>
  <c r="J539" i="10"/>
  <c r="K539" i="10" s="1"/>
  <c r="X536" i="8"/>
  <c r="F539" i="10"/>
  <c r="R479" i="2"/>
  <c r="Y479" i="2" s="1"/>
  <c r="S479" i="2"/>
  <c r="Q479" i="2"/>
  <c r="O539" i="10"/>
  <c r="AB538" i="10"/>
  <c r="E539" i="10"/>
  <c r="P539" i="10" s="1"/>
  <c r="Z479" i="2" l="1"/>
  <c r="S539" i="10"/>
  <c r="R539" i="10"/>
  <c r="Q539" i="10"/>
  <c r="M539" i="10"/>
  <c r="N539" i="10" s="1"/>
  <c r="O537" i="8"/>
  <c r="L537" i="8"/>
  <c r="M537" i="8" s="1"/>
  <c r="P537" i="8"/>
  <c r="N537" i="8"/>
  <c r="H480" i="2"/>
  <c r="C480" i="2"/>
  <c r="X479" i="2"/>
  <c r="I480" i="2"/>
  <c r="D480" i="2"/>
  <c r="O480" i="2" l="1"/>
  <c r="P480" i="2"/>
  <c r="V539" i="10"/>
  <c r="U539" i="10"/>
  <c r="W539" i="10"/>
  <c r="Z539" i="10" s="1"/>
  <c r="G480" i="2"/>
  <c r="B480" i="2"/>
  <c r="X539" i="10"/>
  <c r="T537" i="8"/>
  <c r="W537" i="8" s="1"/>
  <c r="S537" i="8"/>
  <c r="V537" i="8" s="1"/>
  <c r="R537" i="8"/>
  <c r="Y539" i="10"/>
  <c r="U537" i="8"/>
  <c r="K480" i="2"/>
  <c r="AA479" i="2"/>
  <c r="G538" i="8" l="1"/>
  <c r="C538" i="8"/>
  <c r="D538" i="8"/>
  <c r="H538" i="8"/>
  <c r="D540" i="10"/>
  <c r="I540" i="10"/>
  <c r="L480" i="2"/>
  <c r="M480" i="2"/>
  <c r="N480" i="2" s="1"/>
  <c r="B538" i="8"/>
  <c r="F538" i="8"/>
  <c r="C540" i="10"/>
  <c r="H540" i="10"/>
  <c r="E480" i="2"/>
  <c r="B540" i="10"/>
  <c r="G540" i="10"/>
  <c r="F480" i="2"/>
  <c r="J480" i="2"/>
  <c r="E540" i="10" l="1"/>
  <c r="P540" i="10" s="1"/>
  <c r="Q480" i="2"/>
  <c r="S480" i="2"/>
  <c r="R480" i="2"/>
  <c r="J540" i="10"/>
  <c r="K540" i="10" s="1"/>
  <c r="J538" i="8"/>
  <c r="I538" i="8"/>
  <c r="X537" i="8"/>
  <c r="V480" i="2"/>
  <c r="U480" i="2"/>
  <c r="W480" i="2"/>
  <c r="F540" i="10"/>
  <c r="E538" i="8"/>
  <c r="O540" i="10"/>
  <c r="AB539" i="10"/>
  <c r="X480" i="2" l="1"/>
  <c r="G481" i="2" s="1"/>
  <c r="R540" i="10"/>
  <c r="Q540" i="10"/>
  <c r="S540" i="10"/>
  <c r="M540" i="10"/>
  <c r="N540" i="10" s="1"/>
  <c r="P538" i="8"/>
  <c r="L538" i="8"/>
  <c r="M538" i="8" s="1"/>
  <c r="N538" i="8"/>
  <c r="O538" i="8"/>
  <c r="Y480" i="2"/>
  <c r="B481" i="2"/>
  <c r="Z480" i="2"/>
  <c r="I481" i="2" l="1"/>
  <c r="D481" i="2"/>
  <c r="T538" i="8"/>
  <c r="R538" i="8"/>
  <c r="U538" i="8" s="1"/>
  <c r="S538" i="8"/>
  <c r="V538" i="8" s="1"/>
  <c r="U540" i="10"/>
  <c r="X540" i="10" s="1"/>
  <c r="V540" i="10"/>
  <c r="W540" i="10"/>
  <c r="Z540" i="10" s="1"/>
  <c r="H481" i="2"/>
  <c r="C481" i="2"/>
  <c r="E481" i="2" s="1"/>
  <c r="W538" i="8"/>
  <c r="Y540" i="10"/>
  <c r="O481" i="2" l="1"/>
  <c r="P481" i="2"/>
  <c r="G541" i="10"/>
  <c r="B541" i="10"/>
  <c r="I541" i="10"/>
  <c r="D541" i="10"/>
  <c r="B539" i="8"/>
  <c r="F539" i="8"/>
  <c r="G539" i="8"/>
  <c r="C539" i="8"/>
  <c r="H539" i="8"/>
  <c r="D539" i="8"/>
  <c r="H541" i="10"/>
  <c r="C541" i="10"/>
  <c r="F481" i="2"/>
  <c r="K481" i="2"/>
  <c r="AA480" i="2"/>
  <c r="J481" i="2"/>
  <c r="O541" i="10" l="1"/>
  <c r="K541" i="10"/>
  <c r="AB540" i="10"/>
  <c r="F541" i="10"/>
  <c r="L481" i="2"/>
  <c r="M481" i="2"/>
  <c r="N481" i="2" s="1"/>
  <c r="I539" i="8"/>
  <c r="J539" i="8"/>
  <c r="E541" i="10"/>
  <c r="P541" i="10" s="1"/>
  <c r="X538" i="8"/>
  <c r="E539" i="8"/>
  <c r="J541" i="10"/>
  <c r="O539" i="8" l="1"/>
  <c r="N539" i="8"/>
  <c r="L539" i="8"/>
  <c r="M539" i="8" s="1"/>
  <c r="P539" i="8"/>
  <c r="Q481" i="2"/>
  <c r="S481" i="2"/>
  <c r="R481" i="2"/>
  <c r="Q541" i="10"/>
  <c r="S541" i="10"/>
  <c r="R541" i="10"/>
  <c r="M541" i="10"/>
  <c r="N541" i="10" s="1"/>
  <c r="V481" i="2"/>
  <c r="W481" i="2"/>
  <c r="U481" i="2"/>
  <c r="V541" i="10" l="1"/>
  <c r="W541" i="10"/>
  <c r="Z541" i="10" s="1"/>
  <c r="U541" i="10"/>
  <c r="X541" i="10" s="1"/>
  <c r="Y481" i="2"/>
  <c r="S539" i="8"/>
  <c r="R539" i="8"/>
  <c r="T539" i="8"/>
  <c r="W539" i="8" s="1"/>
  <c r="Y541" i="10"/>
  <c r="Z481" i="2"/>
  <c r="U539" i="8"/>
  <c r="X481" i="2"/>
  <c r="V539" i="8"/>
  <c r="B542" i="10" l="1"/>
  <c r="G542" i="10"/>
  <c r="D540" i="8"/>
  <c r="H540" i="8"/>
  <c r="I542" i="10"/>
  <c r="D542" i="10"/>
  <c r="F540" i="8"/>
  <c r="B540" i="8"/>
  <c r="C540" i="8"/>
  <c r="G540" i="8"/>
  <c r="G482" i="2"/>
  <c r="B482" i="2"/>
  <c r="C542" i="10"/>
  <c r="H542" i="10"/>
  <c r="I482" i="2"/>
  <c r="D482" i="2"/>
  <c r="C482" i="2"/>
  <c r="H482" i="2"/>
  <c r="O482" i="2" l="1"/>
  <c r="P482" i="2"/>
  <c r="K482" i="2"/>
  <c r="AA481" i="2"/>
  <c r="J482" i="2"/>
  <c r="I540" i="8"/>
  <c r="J540" i="8"/>
  <c r="E540" i="8"/>
  <c r="O542" i="10"/>
  <c r="AB541" i="10"/>
  <c r="J542" i="10"/>
  <c r="K542" i="10" s="1"/>
  <c r="E482" i="2"/>
  <c r="F482" i="2"/>
  <c r="F542" i="10"/>
  <c r="X539" i="8"/>
  <c r="E542" i="10"/>
  <c r="P542" i="10" s="1"/>
  <c r="S542" i="10" l="1"/>
  <c r="Q542" i="10"/>
  <c r="R542" i="10"/>
  <c r="M542" i="10"/>
  <c r="N542" i="10" s="1"/>
  <c r="O540" i="8"/>
  <c r="P540" i="8"/>
  <c r="L540" i="8"/>
  <c r="M540" i="8" s="1"/>
  <c r="N540" i="8"/>
  <c r="L482" i="2"/>
  <c r="M482" i="2"/>
  <c r="N482" i="2" s="1"/>
  <c r="R540" i="8" l="1"/>
  <c r="S540" i="8"/>
  <c r="T540" i="8"/>
  <c r="W482" i="2"/>
  <c r="U482" i="2"/>
  <c r="V482" i="2"/>
  <c r="W540" i="8"/>
  <c r="U540" i="8"/>
  <c r="U542" i="10"/>
  <c r="X542" i="10" s="1"/>
  <c r="V542" i="10"/>
  <c r="Y542" i="10" s="1"/>
  <c r="W542" i="10"/>
  <c r="Z542" i="10" s="1"/>
  <c r="R482" i="2"/>
  <c r="Q482" i="2"/>
  <c r="S482" i="2"/>
  <c r="V540" i="8"/>
  <c r="Z482" i="2" l="1"/>
  <c r="X482" i="2"/>
  <c r="Y482" i="2"/>
  <c r="C483" i="2" s="1"/>
  <c r="C543" i="10"/>
  <c r="H543" i="10"/>
  <c r="D543" i="10"/>
  <c r="I543" i="10"/>
  <c r="G543" i="10"/>
  <c r="B543" i="10"/>
  <c r="D483" i="2"/>
  <c r="I483" i="2"/>
  <c r="H541" i="8"/>
  <c r="D541" i="8"/>
  <c r="B483" i="2"/>
  <c r="G483" i="2"/>
  <c r="F541" i="8"/>
  <c r="B541" i="8"/>
  <c r="G541" i="8"/>
  <c r="C541" i="8"/>
  <c r="P483" i="2" l="1"/>
  <c r="O483" i="2"/>
  <c r="H483" i="2"/>
  <c r="K483" i="2" s="1"/>
  <c r="E541" i="8"/>
  <c r="E483" i="2"/>
  <c r="AA482" i="2"/>
  <c r="O543" i="10"/>
  <c r="K543" i="10"/>
  <c r="AB542" i="10"/>
  <c r="X540" i="8"/>
  <c r="E543" i="10"/>
  <c r="P543" i="10" s="1"/>
  <c r="I541" i="8"/>
  <c r="J541" i="8"/>
  <c r="F483" i="2"/>
  <c r="J543" i="10"/>
  <c r="F543" i="10"/>
  <c r="J483" i="2" l="1"/>
  <c r="R543" i="10"/>
  <c r="S543" i="10"/>
  <c r="Q543" i="10"/>
  <c r="M543" i="10"/>
  <c r="N543" i="10" s="1"/>
  <c r="O541" i="8"/>
  <c r="N541" i="8"/>
  <c r="L541" i="8"/>
  <c r="M541" i="8" s="1"/>
  <c r="P541" i="8"/>
  <c r="L483" i="2"/>
  <c r="M483" i="2"/>
  <c r="N483" i="2" s="1"/>
  <c r="V543" i="10" l="1"/>
  <c r="W543" i="10"/>
  <c r="U543" i="10"/>
  <c r="R541" i="8"/>
  <c r="U541" i="8" s="1"/>
  <c r="S541" i="8"/>
  <c r="T541" i="8"/>
  <c r="X543" i="10"/>
  <c r="U483" i="2"/>
  <c r="V483" i="2"/>
  <c r="W483" i="2"/>
  <c r="Z543" i="10"/>
  <c r="W541" i="8"/>
  <c r="S483" i="2"/>
  <c r="R483" i="2"/>
  <c r="Q483" i="2"/>
  <c r="V541" i="8"/>
  <c r="Y543" i="10"/>
  <c r="X483" i="2" l="1"/>
  <c r="Y483" i="2"/>
  <c r="H484" i="2" s="1"/>
  <c r="B542" i="8"/>
  <c r="F542" i="8"/>
  <c r="B544" i="10"/>
  <c r="G544" i="10"/>
  <c r="G484" i="2"/>
  <c r="B484" i="2"/>
  <c r="I544" i="10"/>
  <c r="D544" i="10"/>
  <c r="C544" i="10"/>
  <c r="H544" i="10"/>
  <c r="Z483" i="2"/>
  <c r="G542" i="8"/>
  <c r="C542" i="8"/>
  <c r="H542" i="8"/>
  <c r="D542" i="8"/>
  <c r="C484" i="2" l="1"/>
  <c r="F484" i="2" s="1"/>
  <c r="X541" i="8"/>
  <c r="F544" i="10"/>
  <c r="K544" i="10"/>
  <c r="O544" i="10"/>
  <c r="AB543" i="10"/>
  <c r="J544" i="10"/>
  <c r="J542" i="8"/>
  <c r="I542" i="8"/>
  <c r="I484" i="2"/>
  <c r="D484" i="2"/>
  <c r="E544" i="10"/>
  <c r="P544" i="10" s="1"/>
  <c r="E542" i="8"/>
  <c r="E484" i="2" l="1"/>
  <c r="O484" i="2"/>
  <c r="P484" i="2"/>
  <c r="Q544" i="10"/>
  <c r="S544" i="10"/>
  <c r="R544" i="10"/>
  <c r="M544" i="10"/>
  <c r="N544" i="10" s="1"/>
  <c r="N542" i="8"/>
  <c r="O542" i="8"/>
  <c r="P542" i="8"/>
  <c r="L542" i="8"/>
  <c r="M542" i="8" s="1"/>
  <c r="K484" i="2"/>
  <c r="AA483" i="2"/>
  <c r="J484" i="2"/>
  <c r="T542" i="8" l="1"/>
  <c r="S542" i="8"/>
  <c r="R542" i="8"/>
  <c r="U542" i="8" s="1"/>
  <c r="V544" i="10"/>
  <c r="U544" i="10"/>
  <c r="W544" i="10"/>
  <c r="Z544" i="10" s="1"/>
  <c r="L484" i="2"/>
  <c r="M484" i="2"/>
  <c r="N484" i="2" s="1"/>
  <c r="W542" i="8"/>
  <c r="Y544" i="10"/>
  <c r="V542" i="8"/>
  <c r="X544" i="10"/>
  <c r="F543" i="8" l="1"/>
  <c r="B543" i="8"/>
  <c r="I545" i="10"/>
  <c r="D545" i="10"/>
  <c r="H545" i="10"/>
  <c r="C545" i="10"/>
  <c r="V484" i="2"/>
  <c r="U484" i="2"/>
  <c r="W484" i="2"/>
  <c r="G545" i="10"/>
  <c r="B545" i="10"/>
  <c r="C543" i="8"/>
  <c r="G543" i="8"/>
  <c r="R484" i="2"/>
  <c r="Q484" i="2"/>
  <c r="S484" i="2"/>
  <c r="Z484" i="2" s="1"/>
  <c r="H543" i="8"/>
  <c r="D543" i="8"/>
  <c r="X484" i="2" l="1"/>
  <c r="B485" i="2" s="1"/>
  <c r="D485" i="2"/>
  <c r="I485" i="2"/>
  <c r="X542" i="8"/>
  <c r="O545" i="10"/>
  <c r="AB544" i="10"/>
  <c r="G485" i="2"/>
  <c r="Y484" i="2"/>
  <c r="J545" i="10"/>
  <c r="K545" i="10" s="1"/>
  <c r="F545" i="10"/>
  <c r="E543" i="8"/>
  <c r="E545" i="10"/>
  <c r="P545" i="10" s="1"/>
  <c r="I543" i="8"/>
  <c r="J543" i="8"/>
  <c r="P485" i="2" l="1"/>
  <c r="O485" i="2"/>
  <c r="S545" i="10"/>
  <c r="R545" i="10"/>
  <c r="Q545" i="10"/>
  <c r="M545" i="10"/>
  <c r="N545" i="10" s="1"/>
  <c r="C485" i="2"/>
  <c r="H485" i="2"/>
  <c r="K485" i="2" s="1"/>
  <c r="P543" i="8"/>
  <c r="O543" i="8"/>
  <c r="L543" i="8"/>
  <c r="M543" i="8" s="1"/>
  <c r="N543" i="8"/>
  <c r="AA484" i="2"/>
  <c r="U545" i="10" l="1"/>
  <c r="X545" i="10" s="1"/>
  <c r="W545" i="10"/>
  <c r="V545" i="10"/>
  <c r="W543" i="8"/>
  <c r="F485" i="2"/>
  <c r="J485" i="2"/>
  <c r="E485" i="2"/>
  <c r="Y545" i="10"/>
  <c r="L485" i="2"/>
  <c r="M485" i="2"/>
  <c r="N485" i="2" s="1"/>
  <c r="S543" i="8"/>
  <c r="V543" i="8" s="1"/>
  <c r="T543" i="8"/>
  <c r="R543" i="8"/>
  <c r="U543" i="8" s="1"/>
  <c r="Z545" i="10"/>
  <c r="G544" i="8" l="1"/>
  <c r="C544" i="8"/>
  <c r="F544" i="8"/>
  <c r="B544" i="8"/>
  <c r="B546" i="10"/>
  <c r="G546" i="10"/>
  <c r="W485" i="2"/>
  <c r="U485" i="2"/>
  <c r="V485" i="2"/>
  <c r="I546" i="10"/>
  <c r="D546" i="10"/>
  <c r="Q485" i="2"/>
  <c r="R485" i="2"/>
  <c r="S485" i="2"/>
  <c r="D544" i="8"/>
  <c r="H544" i="8"/>
  <c r="H546" i="10"/>
  <c r="C546" i="10"/>
  <c r="Y485" i="2" l="1"/>
  <c r="Z485" i="2"/>
  <c r="D486" i="2" s="1"/>
  <c r="X485" i="2"/>
  <c r="G486" i="2" s="1"/>
  <c r="F546" i="10"/>
  <c r="E544" i="8"/>
  <c r="O546" i="10"/>
  <c r="AB545" i="10"/>
  <c r="I544" i="8"/>
  <c r="J544" i="8"/>
  <c r="I486" i="2"/>
  <c r="J546" i="10"/>
  <c r="K546" i="10" s="1"/>
  <c r="X543" i="8"/>
  <c r="H486" i="2"/>
  <c r="C486" i="2"/>
  <c r="E546" i="10"/>
  <c r="P546" i="10" s="1"/>
  <c r="O486" i="2" l="1"/>
  <c r="P486" i="2"/>
  <c r="B486" i="2"/>
  <c r="E486" i="2" s="1"/>
  <c r="S546" i="10"/>
  <c r="Q546" i="10"/>
  <c r="R546" i="10"/>
  <c r="M546" i="10"/>
  <c r="N546" i="10" s="1"/>
  <c r="N544" i="8"/>
  <c r="L544" i="8"/>
  <c r="M544" i="8" s="1"/>
  <c r="O544" i="8"/>
  <c r="P544" i="8"/>
  <c r="K486" i="2"/>
  <c r="AA485" i="2"/>
  <c r="J486" i="2"/>
  <c r="F486" i="2" l="1"/>
  <c r="W546" i="10"/>
  <c r="V546" i="10"/>
  <c r="Y546" i="10" s="1"/>
  <c r="U546" i="10"/>
  <c r="X546" i="10" s="1"/>
  <c r="T544" i="8"/>
  <c r="W544" i="8" s="1"/>
  <c r="S544" i="8"/>
  <c r="V544" i="8" s="1"/>
  <c r="R544" i="8"/>
  <c r="L486" i="2"/>
  <c r="M486" i="2"/>
  <c r="N486" i="2" s="1"/>
  <c r="U544" i="8"/>
  <c r="Z546" i="10"/>
  <c r="H545" i="8" l="1"/>
  <c r="D545" i="8"/>
  <c r="G547" i="10"/>
  <c r="B547" i="10"/>
  <c r="H547" i="10"/>
  <c r="C547" i="10"/>
  <c r="C545" i="8"/>
  <c r="G545" i="8"/>
  <c r="V486" i="2"/>
  <c r="W486" i="2"/>
  <c r="U486" i="2"/>
  <c r="Q486" i="2"/>
  <c r="S486" i="2"/>
  <c r="R486" i="2"/>
  <c r="D547" i="10"/>
  <c r="I547" i="10"/>
  <c r="B545" i="8"/>
  <c r="F545" i="8"/>
  <c r="Y486" i="2" l="1"/>
  <c r="H487" i="2" s="1"/>
  <c r="X486" i="2"/>
  <c r="E547" i="10"/>
  <c r="P547" i="10" s="1"/>
  <c r="C487" i="2"/>
  <c r="O547" i="10"/>
  <c r="AB546" i="10"/>
  <c r="X544" i="8"/>
  <c r="J547" i="10"/>
  <c r="K547" i="10" s="1"/>
  <c r="I545" i="8"/>
  <c r="J545" i="8"/>
  <c r="F547" i="10"/>
  <c r="E545" i="8"/>
  <c r="Z486" i="2"/>
  <c r="S547" i="10" l="1"/>
  <c r="R547" i="10"/>
  <c r="Q547" i="10"/>
  <c r="M547" i="10"/>
  <c r="N547" i="10" s="1"/>
  <c r="O545" i="8"/>
  <c r="P545" i="8"/>
  <c r="L545" i="8"/>
  <c r="M545" i="8" s="1"/>
  <c r="N545" i="8"/>
  <c r="I487" i="2"/>
  <c r="D487" i="2"/>
  <c r="B487" i="2"/>
  <c r="G487" i="2"/>
  <c r="P487" i="2" l="1"/>
  <c r="O487" i="2"/>
  <c r="K487" i="2"/>
  <c r="AA486" i="2"/>
  <c r="V547" i="10"/>
  <c r="U547" i="10"/>
  <c r="W547" i="10"/>
  <c r="T545" i="8"/>
  <c r="W545" i="8" s="1"/>
  <c r="R545" i="8"/>
  <c r="U545" i="8" s="1"/>
  <c r="S545" i="8"/>
  <c r="E487" i="2"/>
  <c r="Y547" i="10"/>
  <c r="J487" i="2"/>
  <c r="X547" i="10"/>
  <c r="F487" i="2"/>
  <c r="V545" i="8"/>
  <c r="Z547" i="10"/>
  <c r="F546" i="8" l="1"/>
  <c r="B546" i="8"/>
  <c r="D546" i="8"/>
  <c r="H546" i="8"/>
  <c r="B548" i="10"/>
  <c r="G548" i="10"/>
  <c r="C548" i="10"/>
  <c r="H548" i="10"/>
  <c r="I548" i="10"/>
  <c r="D548" i="10"/>
  <c r="C546" i="8"/>
  <c r="G546" i="8"/>
  <c r="L487" i="2"/>
  <c r="M487" i="2"/>
  <c r="N487" i="2" s="1"/>
  <c r="W487" i="2" l="1"/>
  <c r="V487" i="2"/>
  <c r="U487" i="2"/>
  <c r="X545" i="8"/>
  <c r="F548" i="10"/>
  <c r="O548" i="10"/>
  <c r="AB547" i="10"/>
  <c r="J548" i="10"/>
  <c r="K548" i="10" s="1"/>
  <c r="E546" i="8"/>
  <c r="S487" i="2"/>
  <c r="Q487" i="2"/>
  <c r="R487" i="2"/>
  <c r="E548" i="10"/>
  <c r="P548" i="10" s="1"/>
  <c r="J546" i="8"/>
  <c r="I546" i="8"/>
  <c r="X487" i="2" l="1"/>
  <c r="B488" i="2" s="1"/>
  <c r="Z487" i="2"/>
  <c r="D488" i="2" s="1"/>
  <c r="Y487" i="2"/>
  <c r="C488" i="2" s="1"/>
  <c r="R548" i="10"/>
  <c r="S548" i="10"/>
  <c r="Q548" i="10"/>
  <c r="M548" i="10"/>
  <c r="N548" i="10" s="1"/>
  <c r="N546" i="8"/>
  <c r="L546" i="8"/>
  <c r="M546" i="8" s="1"/>
  <c r="O546" i="8"/>
  <c r="P546" i="8"/>
  <c r="G488" i="2"/>
  <c r="I488" i="2"/>
  <c r="O488" i="2" l="1"/>
  <c r="P488" i="2"/>
  <c r="H488" i="2"/>
  <c r="J488" i="2" s="1"/>
  <c r="AA487" i="2"/>
  <c r="X548" i="10"/>
  <c r="W548" i="10"/>
  <c r="U548" i="10"/>
  <c r="V548" i="10"/>
  <c r="F488" i="2"/>
  <c r="S546" i="8"/>
  <c r="V546" i="8" s="1"/>
  <c r="T546" i="8"/>
  <c r="R546" i="8"/>
  <c r="Z548" i="10"/>
  <c r="W546" i="8"/>
  <c r="E488" i="2"/>
  <c r="U546" i="8"/>
  <c r="Y548" i="10"/>
  <c r="K488" i="2" l="1"/>
  <c r="G547" i="8"/>
  <c r="C547" i="8"/>
  <c r="I549" i="10"/>
  <c r="D549" i="10"/>
  <c r="L488" i="2"/>
  <c r="M488" i="2"/>
  <c r="N488" i="2" s="1"/>
  <c r="B547" i="8"/>
  <c r="F547" i="8"/>
  <c r="D547" i="8"/>
  <c r="H547" i="8"/>
  <c r="B549" i="10"/>
  <c r="G549" i="10"/>
  <c r="H549" i="10"/>
  <c r="C549" i="10"/>
  <c r="E549" i="10" l="1"/>
  <c r="P549" i="10" s="1"/>
  <c r="J549" i="10"/>
  <c r="J547" i="8"/>
  <c r="I547" i="8"/>
  <c r="O549" i="10"/>
  <c r="K549" i="10"/>
  <c r="AB548" i="10"/>
  <c r="E547" i="8"/>
  <c r="F549" i="10"/>
  <c r="U488" i="2"/>
  <c r="V488" i="2"/>
  <c r="W488" i="2"/>
  <c r="X546" i="8"/>
  <c r="Q488" i="2"/>
  <c r="R488" i="2"/>
  <c r="Y488" i="2" s="1"/>
  <c r="S488" i="2"/>
  <c r="Z488" i="2" l="1"/>
  <c r="X488" i="2"/>
  <c r="B489" i="2" s="1"/>
  <c r="C489" i="2"/>
  <c r="H489" i="2"/>
  <c r="S549" i="10"/>
  <c r="Q549" i="10"/>
  <c r="R549" i="10"/>
  <c r="M549" i="10"/>
  <c r="N549" i="10" s="1"/>
  <c r="O547" i="8"/>
  <c r="N547" i="8"/>
  <c r="L547" i="8"/>
  <c r="M547" i="8" s="1"/>
  <c r="P547" i="8"/>
  <c r="I489" i="2"/>
  <c r="D489" i="2"/>
  <c r="G489" i="2" l="1"/>
  <c r="O489" i="2"/>
  <c r="P489" i="2"/>
  <c r="E489" i="2"/>
  <c r="J489" i="2"/>
  <c r="K489" i="2"/>
  <c r="AA488" i="2"/>
  <c r="V549" i="10"/>
  <c r="Y549" i="10" s="1"/>
  <c r="W549" i="10"/>
  <c r="Z549" i="10" s="1"/>
  <c r="U549" i="10"/>
  <c r="X549" i="10" s="1"/>
  <c r="S547" i="8"/>
  <c r="V547" i="8" s="1"/>
  <c r="R547" i="8"/>
  <c r="U547" i="8" s="1"/>
  <c r="T547" i="8"/>
  <c r="W547" i="8" s="1"/>
  <c r="F489" i="2"/>
  <c r="B550" i="10" l="1"/>
  <c r="G550" i="10"/>
  <c r="H548" i="8"/>
  <c r="D548" i="8"/>
  <c r="C550" i="10"/>
  <c r="H550" i="10"/>
  <c r="I550" i="10"/>
  <c r="D550" i="10"/>
  <c r="B548" i="8"/>
  <c r="F548" i="8"/>
  <c r="C548" i="8"/>
  <c r="G548" i="8"/>
  <c r="L489" i="2"/>
  <c r="M489" i="2"/>
  <c r="N489" i="2" s="1"/>
  <c r="O550" i="10" l="1"/>
  <c r="AB549" i="10"/>
  <c r="X547" i="8"/>
  <c r="U489" i="2"/>
  <c r="W489" i="2"/>
  <c r="V489" i="2"/>
  <c r="J548" i="8"/>
  <c r="I548" i="8"/>
  <c r="J550" i="10"/>
  <c r="K550" i="10" s="1"/>
  <c r="S489" i="2"/>
  <c r="Q489" i="2"/>
  <c r="R489" i="2"/>
  <c r="Y489" i="2" s="1"/>
  <c r="E548" i="8"/>
  <c r="F550" i="10"/>
  <c r="E550" i="10"/>
  <c r="P550" i="10" s="1"/>
  <c r="X489" i="2" l="1"/>
  <c r="Z489" i="2"/>
  <c r="D490" i="2" s="1"/>
  <c r="Q550" i="10"/>
  <c r="S550" i="10"/>
  <c r="R550" i="10"/>
  <c r="M550" i="10"/>
  <c r="N550" i="10" s="1"/>
  <c r="C490" i="2"/>
  <c r="H490" i="2"/>
  <c r="P548" i="8"/>
  <c r="O548" i="8"/>
  <c r="L548" i="8"/>
  <c r="M548" i="8" s="1"/>
  <c r="N548" i="8"/>
  <c r="B490" i="2"/>
  <c r="G490" i="2"/>
  <c r="I490" i="2"/>
  <c r="O490" i="2" l="1"/>
  <c r="P490" i="2"/>
  <c r="E490" i="2"/>
  <c r="V550" i="10"/>
  <c r="Y550" i="10" s="1"/>
  <c r="U550" i="10"/>
  <c r="W550" i="10"/>
  <c r="Z550" i="10" s="1"/>
  <c r="K490" i="2"/>
  <c r="AA489" i="2"/>
  <c r="J490" i="2"/>
  <c r="T548" i="8"/>
  <c r="W548" i="8" s="1"/>
  <c r="S548" i="8"/>
  <c r="V548" i="8" s="1"/>
  <c r="R548" i="8"/>
  <c r="U548" i="8" s="1"/>
  <c r="F490" i="2"/>
  <c r="X550" i="10"/>
  <c r="D551" i="10" l="1"/>
  <c r="I551" i="10"/>
  <c r="H551" i="10"/>
  <c r="C551" i="10"/>
  <c r="B549" i="8"/>
  <c r="F549" i="8"/>
  <c r="G549" i="8"/>
  <c r="C549" i="8"/>
  <c r="H549" i="8"/>
  <c r="D549" i="8"/>
  <c r="L490" i="2"/>
  <c r="M490" i="2"/>
  <c r="N490" i="2" s="1"/>
  <c r="B551" i="10"/>
  <c r="G551" i="10"/>
  <c r="V490" i="2" l="1"/>
  <c r="U490" i="2"/>
  <c r="W490" i="2"/>
  <c r="X548" i="8"/>
  <c r="F551" i="10"/>
  <c r="S490" i="2"/>
  <c r="Q490" i="2"/>
  <c r="X490" i="2" s="1"/>
  <c r="R490" i="2"/>
  <c r="J551" i="10"/>
  <c r="J549" i="8"/>
  <c r="I549" i="8"/>
  <c r="E551" i="10"/>
  <c r="P551" i="10" s="1"/>
  <c r="E549" i="8"/>
  <c r="K551" i="10"/>
  <c r="O551" i="10"/>
  <c r="AB550" i="10"/>
  <c r="Y490" i="2" l="1"/>
  <c r="H491" i="2"/>
  <c r="C491" i="2"/>
  <c r="R551" i="10"/>
  <c r="S551" i="10"/>
  <c r="Q551" i="10"/>
  <c r="M551" i="10"/>
  <c r="N551" i="10" s="1"/>
  <c r="G491" i="2"/>
  <c r="B491" i="2"/>
  <c r="P549" i="8"/>
  <c r="L549" i="8"/>
  <c r="M549" i="8" s="1"/>
  <c r="N549" i="8"/>
  <c r="O549" i="8"/>
  <c r="Z490" i="2"/>
  <c r="E491" i="2" l="1"/>
  <c r="R549" i="8"/>
  <c r="U549" i="8" s="1"/>
  <c r="T549" i="8"/>
  <c r="S549" i="8"/>
  <c r="V549" i="8" s="1"/>
  <c r="Y551" i="10"/>
  <c r="V551" i="10"/>
  <c r="U551" i="10"/>
  <c r="W551" i="10"/>
  <c r="Z551" i="10" s="1"/>
  <c r="F491" i="2"/>
  <c r="D491" i="2"/>
  <c r="I491" i="2"/>
  <c r="W549" i="8"/>
  <c r="X551" i="10"/>
  <c r="P491" i="2" l="1"/>
  <c r="O491" i="2"/>
  <c r="I552" i="10"/>
  <c r="D552" i="10"/>
  <c r="C550" i="8"/>
  <c r="G550" i="8"/>
  <c r="F550" i="8"/>
  <c r="B550" i="8"/>
  <c r="B552" i="10"/>
  <c r="G552" i="10"/>
  <c r="J491" i="2"/>
  <c r="H550" i="8"/>
  <c r="D550" i="8"/>
  <c r="H552" i="10"/>
  <c r="C552" i="10"/>
  <c r="K491" i="2"/>
  <c r="AA490" i="2"/>
  <c r="J552" i="10" l="1"/>
  <c r="X549" i="8"/>
  <c r="F552" i="10"/>
  <c r="E550" i="8"/>
  <c r="O552" i="10"/>
  <c r="K552" i="10"/>
  <c r="AB551" i="10"/>
  <c r="E552" i="10"/>
  <c r="P552" i="10" s="1"/>
  <c r="L491" i="2"/>
  <c r="M491" i="2"/>
  <c r="N491" i="2" s="1"/>
  <c r="J550" i="8"/>
  <c r="I550" i="8"/>
  <c r="Q491" i="2" l="1"/>
  <c r="R491" i="2"/>
  <c r="S491" i="2"/>
  <c r="Q552" i="10"/>
  <c r="R552" i="10"/>
  <c r="S552" i="10"/>
  <c r="M552" i="10"/>
  <c r="N552" i="10" s="1"/>
  <c r="P550" i="8"/>
  <c r="N550" i="8"/>
  <c r="O550" i="8"/>
  <c r="L550" i="8"/>
  <c r="M550" i="8" s="1"/>
  <c r="V491" i="2"/>
  <c r="U491" i="2"/>
  <c r="W491" i="2"/>
  <c r="T550" i="8" l="1"/>
  <c r="W550" i="8" s="1"/>
  <c r="R550" i="8"/>
  <c r="S550" i="8"/>
  <c r="V550" i="8" s="1"/>
  <c r="W552" i="10"/>
  <c r="U552" i="10"/>
  <c r="X552" i="10" s="1"/>
  <c r="V552" i="10"/>
  <c r="Y552" i="10" s="1"/>
  <c r="Z491" i="2"/>
  <c r="Z552" i="10"/>
  <c r="Y491" i="2"/>
  <c r="U550" i="8"/>
  <c r="X491" i="2"/>
  <c r="C553" i="10" l="1"/>
  <c r="H553" i="10"/>
  <c r="G551" i="8"/>
  <c r="C551" i="8"/>
  <c r="B553" i="10"/>
  <c r="G553" i="10"/>
  <c r="H551" i="8"/>
  <c r="D551" i="8"/>
  <c r="D553" i="10"/>
  <c r="I553" i="10"/>
  <c r="G492" i="2"/>
  <c r="B492" i="2"/>
  <c r="I492" i="2"/>
  <c r="D492" i="2"/>
  <c r="H492" i="2"/>
  <c r="C492" i="2"/>
  <c r="F551" i="8"/>
  <c r="B551" i="8"/>
  <c r="O492" i="2" l="1"/>
  <c r="P492" i="2"/>
  <c r="J492" i="2"/>
  <c r="F492" i="2"/>
  <c r="X550" i="8"/>
  <c r="E551" i="8"/>
  <c r="K492" i="2"/>
  <c r="AA491" i="2"/>
  <c r="J553" i="10"/>
  <c r="E492" i="2"/>
  <c r="J551" i="8"/>
  <c r="I551" i="8"/>
  <c r="K553" i="10"/>
  <c r="O553" i="10"/>
  <c r="AB552" i="10"/>
  <c r="E553" i="10"/>
  <c r="P553" i="10" s="1"/>
  <c r="F553" i="10"/>
  <c r="Q553" i="10" l="1"/>
  <c r="S553" i="10"/>
  <c r="R553" i="10"/>
  <c r="M553" i="10"/>
  <c r="N553" i="10" s="1"/>
  <c r="O551" i="8"/>
  <c r="N551" i="8"/>
  <c r="P551" i="8"/>
  <c r="L551" i="8"/>
  <c r="M551" i="8" s="1"/>
  <c r="L492" i="2"/>
  <c r="M492" i="2"/>
  <c r="N492" i="2" s="1"/>
  <c r="U553" i="10" l="1"/>
  <c r="W553" i="10"/>
  <c r="V553" i="10"/>
  <c r="Y553" i="10" s="1"/>
  <c r="U492" i="2"/>
  <c r="V492" i="2"/>
  <c r="W492" i="2"/>
  <c r="Z553" i="10"/>
  <c r="R551" i="8"/>
  <c r="U551" i="8" s="1"/>
  <c r="T551" i="8"/>
  <c r="W551" i="8" s="1"/>
  <c r="S551" i="8"/>
  <c r="Q492" i="2"/>
  <c r="R492" i="2"/>
  <c r="Y492" i="2" s="1"/>
  <c r="S492" i="2"/>
  <c r="V551" i="8"/>
  <c r="X553" i="10"/>
  <c r="X492" i="2" l="1"/>
  <c r="H554" i="10"/>
  <c r="C554" i="10"/>
  <c r="B552" i="8"/>
  <c r="F552" i="8"/>
  <c r="D552" i="8"/>
  <c r="H552" i="8"/>
  <c r="B554" i="10"/>
  <c r="G554" i="10"/>
  <c r="G493" i="2"/>
  <c r="B493" i="2"/>
  <c r="I554" i="10"/>
  <c r="D554" i="10"/>
  <c r="Z492" i="2"/>
  <c r="H493" i="2"/>
  <c r="C493" i="2"/>
  <c r="C552" i="8"/>
  <c r="G552" i="8"/>
  <c r="X551" i="8" l="1"/>
  <c r="O554" i="10"/>
  <c r="AB553" i="10"/>
  <c r="J554" i="10"/>
  <c r="K554" i="10" s="1"/>
  <c r="I552" i="8"/>
  <c r="J552" i="8"/>
  <c r="F493" i="2"/>
  <c r="E552" i="8"/>
  <c r="E493" i="2"/>
  <c r="F554" i="10"/>
  <c r="E554" i="10"/>
  <c r="P554" i="10" s="1"/>
  <c r="D493" i="2"/>
  <c r="I493" i="2"/>
  <c r="J493" i="2" s="1"/>
  <c r="P493" i="2" l="1"/>
  <c r="O493" i="2"/>
  <c r="Q554" i="10"/>
  <c r="S554" i="10"/>
  <c r="R554" i="10"/>
  <c r="M554" i="10"/>
  <c r="N554" i="10" s="1"/>
  <c r="K493" i="2"/>
  <c r="AA492" i="2"/>
  <c r="O552" i="8"/>
  <c r="N552" i="8"/>
  <c r="P552" i="8"/>
  <c r="L552" i="8"/>
  <c r="M552" i="8" s="1"/>
  <c r="U554" i="10" l="1"/>
  <c r="V554" i="10"/>
  <c r="W554" i="10"/>
  <c r="T552" i="8"/>
  <c r="W552" i="8" s="1"/>
  <c r="S552" i="8"/>
  <c r="V552" i="8" s="1"/>
  <c r="R552" i="8"/>
  <c r="U552" i="8" s="1"/>
  <c r="L493" i="2"/>
  <c r="M493" i="2"/>
  <c r="N493" i="2" s="1"/>
  <c r="Z554" i="10"/>
  <c r="Y554" i="10"/>
  <c r="X554" i="10"/>
  <c r="H553" i="8" l="1"/>
  <c r="D553" i="8"/>
  <c r="B553" i="8"/>
  <c r="F553" i="8"/>
  <c r="C553" i="8"/>
  <c r="G553" i="8"/>
  <c r="H555" i="10"/>
  <c r="C555" i="10"/>
  <c r="B555" i="10"/>
  <c r="G555" i="10"/>
  <c r="I555" i="10"/>
  <c r="D555" i="10"/>
  <c r="W493" i="2"/>
  <c r="V493" i="2"/>
  <c r="U493" i="2"/>
  <c r="Q493" i="2"/>
  <c r="S493" i="2"/>
  <c r="R493" i="2"/>
  <c r="Z493" i="2" l="1"/>
  <c r="D494" i="2" s="1"/>
  <c r="Y493" i="2"/>
  <c r="H494" i="2" s="1"/>
  <c r="X493" i="2"/>
  <c r="K555" i="10"/>
  <c r="O555" i="10"/>
  <c r="AB554" i="10"/>
  <c r="F555" i="10"/>
  <c r="J553" i="8"/>
  <c r="I553" i="8"/>
  <c r="E553" i="8"/>
  <c r="J555" i="10"/>
  <c r="I494" i="2"/>
  <c r="E555" i="10"/>
  <c r="P555" i="10" s="1"/>
  <c r="X552" i="8"/>
  <c r="O494" i="2" l="1"/>
  <c r="P494" i="2"/>
  <c r="C494" i="2"/>
  <c r="S555" i="10"/>
  <c r="R555" i="10"/>
  <c r="Q555" i="10"/>
  <c r="M555" i="10"/>
  <c r="N555" i="10" s="1"/>
  <c r="AA493" i="2"/>
  <c r="P553" i="8"/>
  <c r="L553" i="8"/>
  <c r="M553" i="8" s="1"/>
  <c r="O553" i="8"/>
  <c r="N553" i="8"/>
  <c r="G494" i="2"/>
  <c r="K494" i="2" s="1"/>
  <c r="B494" i="2"/>
  <c r="E494" i="2" l="1"/>
  <c r="L494" i="2"/>
  <c r="M494" i="2"/>
  <c r="N494" i="2" s="1"/>
  <c r="U555" i="10"/>
  <c r="W555" i="10"/>
  <c r="Z555" i="10" s="1"/>
  <c r="V555" i="10"/>
  <c r="T553" i="8"/>
  <c r="S553" i="8"/>
  <c r="V553" i="8" s="1"/>
  <c r="R553" i="8"/>
  <c r="U553" i="8" s="1"/>
  <c r="X555" i="10"/>
  <c r="F494" i="2"/>
  <c r="J494" i="2"/>
  <c r="W553" i="8"/>
  <c r="Y555" i="10"/>
  <c r="C554" i="8" l="1"/>
  <c r="G554" i="8"/>
  <c r="B554" i="8"/>
  <c r="F554" i="8"/>
  <c r="D556" i="10"/>
  <c r="I556" i="10"/>
  <c r="H556" i="10"/>
  <c r="C556" i="10"/>
  <c r="U494" i="2"/>
  <c r="V494" i="2"/>
  <c r="W494" i="2"/>
  <c r="D554" i="8"/>
  <c r="H554" i="8"/>
  <c r="B556" i="10"/>
  <c r="G556" i="10"/>
  <c r="Q494" i="2"/>
  <c r="S494" i="2"/>
  <c r="R494" i="2"/>
  <c r="Z494" i="2" l="1"/>
  <c r="Y494" i="2"/>
  <c r="C495" i="2" s="1"/>
  <c r="X494" i="2"/>
  <c r="B495" i="2" s="1"/>
  <c r="H495" i="2"/>
  <c r="F556" i="10"/>
  <c r="I554" i="8"/>
  <c r="J554" i="8"/>
  <c r="J556" i="10"/>
  <c r="E554" i="8"/>
  <c r="E556" i="10"/>
  <c r="P556" i="10" s="1"/>
  <c r="I495" i="2"/>
  <c r="D495" i="2"/>
  <c r="O556" i="10"/>
  <c r="K556" i="10"/>
  <c r="AB555" i="10"/>
  <c r="X553" i="8"/>
  <c r="O495" i="2" l="1"/>
  <c r="P495" i="2"/>
  <c r="G495" i="2"/>
  <c r="K495" i="2" s="1"/>
  <c r="R556" i="10"/>
  <c r="Q556" i="10"/>
  <c r="S556" i="10"/>
  <c r="M556" i="10"/>
  <c r="N556" i="10" s="1"/>
  <c r="E495" i="2"/>
  <c r="F495" i="2"/>
  <c r="AA494" i="2"/>
  <c r="O554" i="8"/>
  <c r="N554" i="8"/>
  <c r="L554" i="8"/>
  <c r="M554" i="8" s="1"/>
  <c r="P554" i="8"/>
  <c r="J495" i="2" l="1"/>
  <c r="W556" i="10"/>
  <c r="V556" i="10"/>
  <c r="U556" i="10"/>
  <c r="R554" i="8"/>
  <c r="S554" i="8"/>
  <c r="V554" i="8" s="1"/>
  <c r="T554" i="8"/>
  <c r="W554" i="8" s="1"/>
  <c r="L495" i="2"/>
  <c r="M495" i="2"/>
  <c r="N495" i="2" s="1"/>
  <c r="Z556" i="10"/>
  <c r="U554" i="8"/>
  <c r="X556" i="10"/>
  <c r="Y556" i="10"/>
  <c r="D555" i="8" l="1"/>
  <c r="H555" i="8"/>
  <c r="C555" i="8"/>
  <c r="G555" i="8"/>
  <c r="H557" i="10"/>
  <c r="C557" i="10"/>
  <c r="G557" i="10"/>
  <c r="B557" i="10"/>
  <c r="S495" i="2"/>
  <c r="Q495" i="2"/>
  <c r="R495" i="2"/>
  <c r="B555" i="8"/>
  <c r="F555" i="8"/>
  <c r="I557" i="10"/>
  <c r="D557" i="10"/>
  <c r="V495" i="2"/>
  <c r="W495" i="2"/>
  <c r="U495" i="2"/>
  <c r="E555" i="8" l="1"/>
  <c r="E557" i="10"/>
  <c r="P557" i="10" s="1"/>
  <c r="O557" i="10"/>
  <c r="K557" i="10"/>
  <c r="AB556" i="10"/>
  <c r="Y495" i="2"/>
  <c r="J557" i="10"/>
  <c r="X554" i="8"/>
  <c r="X495" i="2"/>
  <c r="F557" i="10"/>
  <c r="I555" i="8"/>
  <c r="J555" i="8"/>
  <c r="Z495" i="2"/>
  <c r="P555" i="8" l="1"/>
  <c r="L555" i="8"/>
  <c r="M555" i="8" s="1"/>
  <c r="O555" i="8"/>
  <c r="N555" i="8"/>
  <c r="H496" i="2"/>
  <c r="C496" i="2"/>
  <c r="B496" i="2"/>
  <c r="G496" i="2"/>
  <c r="S557" i="10"/>
  <c r="Q557" i="10"/>
  <c r="R557" i="10"/>
  <c r="M557" i="10"/>
  <c r="N557" i="10" s="1"/>
  <c r="I496" i="2"/>
  <c r="D496" i="2"/>
  <c r="O496" i="2" l="1"/>
  <c r="P496" i="2"/>
  <c r="K496" i="2"/>
  <c r="AA495" i="2"/>
  <c r="U557" i="10"/>
  <c r="V557" i="10"/>
  <c r="W557" i="10"/>
  <c r="Z557" i="10" s="1"/>
  <c r="J496" i="2"/>
  <c r="Y557" i="10"/>
  <c r="E496" i="2"/>
  <c r="X557" i="10"/>
  <c r="F496" i="2"/>
  <c r="T555" i="8"/>
  <c r="S555" i="8"/>
  <c r="V555" i="8" s="1"/>
  <c r="R555" i="8"/>
  <c r="U555" i="8" s="1"/>
  <c r="W555" i="8"/>
  <c r="I558" i="10" l="1"/>
  <c r="D558" i="10"/>
  <c r="B556" i="8"/>
  <c r="F556" i="8"/>
  <c r="G556" i="8"/>
  <c r="C556" i="8"/>
  <c r="G558" i="10"/>
  <c r="B558" i="10"/>
  <c r="H558" i="10"/>
  <c r="C558" i="10"/>
  <c r="H556" i="8"/>
  <c r="D556" i="8"/>
  <c r="L496" i="2"/>
  <c r="M496" i="2"/>
  <c r="N496" i="2" s="1"/>
  <c r="E558" i="10" l="1"/>
  <c r="P558" i="10" s="1"/>
  <c r="I556" i="8"/>
  <c r="J556" i="8"/>
  <c r="J558" i="10"/>
  <c r="K558" i="10" s="1"/>
  <c r="E556" i="8"/>
  <c r="U496" i="2"/>
  <c r="W496" i="2"/>
  <c r="V496" i="2"/>
  <c r="F558" i="10"/>
  <c r="X555" i="8"/>
  <c r="O558" i="10"/>
  <c r="AB557" i="10"/>
  <c r="Q496" i="2"/>
  <c r="S496" i="2"/>
  <c r="R496" i="2"/>
  <c r="X496" i="2" l="1"/>
  <c r="Y496" i="2"/>
  <c r="H497" i="2" s="1"/>
  <c r="Z496" i="2"/>
  <c r="I497" i="2" s="1"/>
  <c r="S558" i="10"/>
  <c r="R558" i="10"/>
  <c r="Q558" i="10"/>
  <c r="M558" i="10"/>
  <c r="N558" i="10" s="1"/>
  <c r="D497" i="2"/>
  <c r="G497" i="2"/>
  <c r="B497" i="2"/>
  <c r="O556" i="8"/>
  <c r="L556" i="8"/>
  <c r="M556" i="8" s="1"/>
  <c r="P556" i="8"/>
  <c r="N556" i="8"/>
  <c r="C497" i="2" l="1"/>
  <c r="O497" i="2"/>
  <c r="P497" i="2"/>
  <c r="F497" i="2"/>
  <c r="S556" i="8"/>
  <c r="V556" i="8" s="1"/>
  <c r="T556" i="8"/>
  <c r="W556" i="8" s="1"/>
  <c r="R556" i="8"/>
  <c r="U556" i="8" s="1"/>
  <c r="E497" i="2"/>
  <c r="U558" i="10"/>
  <c r="X558" i="10" s="1"/>
  <c r="V558" i="10"/>
  <c r="Y558" i="10" s="1"/>
  <c r="W558" i="10"/>
  <c r="Z558" i="10" s="1"/>
  <c r="J497" i="2"/>
  <c r="K497" i="2"/>
  <c r="AA496" i="2"/>
  <c r="I559" i="10" l="1"/>
  <c r="D559" i="10"/>
  <c r="H559" i="10"/>
  <c r="C559" i="10"/>
  <c r="H557" i="8"/>
  <c r="D557" i="8"/>
  <c r="B559" i="10"/>
  <c r="G559" i="10"/>
  <c r="B557" i="8"/>
  <c r="F557" i="8"/>
  <c r="C557" i="8"/>
  <c r="G557" i="8"/>
  <c r="L497" i="2"/>
  <c r="M497" i="2"/>
  <c r="N497" i="2" s="1"/>
  <c r="X556" i="8" l="1"/>
  <c r="E559" i="10"/>
  <c r="P559" i="10" s="1"/>
  <c r="J559" i="10"/>
  <c r="V497" i="2"/>
  <c r="U497" i="2"/>
  <c r="W497" i="2"/>
  <c r="J557" i="8"/>
  <c r="I557" i="8"/>
  <c r="O559" i="10"/>
  <c r="K559" i="10"/>
  <c r="AB558" i="10"/>
  <c r="F559" i="10"/>
  <c r="R497" i="2"/>
  <c r="S497" i="2"/>
  <c r="Q497" i="2"/>
  <c r="E557" i="8"/>
  <c r="Y497" i="2" l="1"/>
  <c r="H498" i="2" s="1"/>
  <c r="Z497" i="2"/>
  <c r="C498" i="2"/>
  <c r="S559" i="10"/>
  <c r="R559" i="10"/>
  <c r="Q559" i="10"/>
  <c r="M559" i="10"/>
  <c r="N559" i="10" s="1"/>
  <c r="X497" i="2"/>
  <c r="D498" i="2"/>
  <c r="I498" i="2"/>
  <c r="N557" i="8"/>
  <c r="P557" i="8"/>
  <c r="O557" i="8"/>
  <c r="L557" i="8"/>
  <c r="M557" i="8" s="1"/>
  <c r="O498" i="2" l="1"/>
  <c r="P498" i="2"/>
  <c r="AA497" i="2"/>
  <c r="B498" i="2"/>
  <c r="F498" i="2" s="1"/>
  <c r="G498" i="2"/>
  <c r="K498" i="2" s="1"/>
  <c r="V559" i="10"/>
  <c r="Y559" i="10" s="1"/>
  <c r="U559" i="10"/>
  <c r="X559" i="10" s="1"/>
  <c r="W559" i="10"/>
  <c r="Z559" i="10" s="1"/>
  <c r="R557" i="8"/>
  <c r="U557" i="8" s="1"/>
  <c r="S557" i="8"/>
  <c r="V557" i="8" s="1"/>
  <c r="T557" i="8"/>
  <c r="W557" i="8" s="1"/>
  <c r="L498" i="2" l="1"/>
  <c r="M498" i="2"/>
  <c r="N498" i="2" s="1"/>
  <c r="F558" i="8"/>
  <c r="B558" i="8"/>
  <c r="D560" i="10"/>
  <c r="I560" i="10"/>
  <c r="H558" i="8"/>
  <c r="D558" i="8"/>
  <c r="B560" i="10"/>
  <c r="G560" i="10"/>
  <c r="G558" i="8"/>
  <c r="C558" i="8"/>
  <c r="C560" i="10"/>
  <c r="H560" i="10"/>
  <c r="J498" i="2"/>
  <c r="E498" i="2"/>
  <c r="X557" i="8" l="1"/>
  <c r="E558" i="8"/>
  <c r="I558" i="8"/>
  <c r="J558" i="8"/>
  <c r="J560" i="10"/>
  <c r="U498" i="2"/>
  <c r="W498" i="2"/>
  <c r="V498" i="2"/>
  <c r="F560" i="10"/>
  <c r="E560" i="10"/>
  <c r="P560" i="10" s="1"/>
  <c r="O560" i="10"/>
  <c r="K560" i="10"/>
  <c r="AB559" i="10"/>
  <c r="R498" i="2"/>
  <c r="S498" i="2"/>
  <c r="Q498" i="2"/>
  <c r="Z498" i="2" l="1"/>
  <c r="Y498" i="2"/>
  <c r="H499" i="2" s="1"/>
  <c r="C499" i="2"/>
  <c r="X498" i="2"/>
  <c r="Q560" i="10"/>
  <c r="S560" i="10"/>
  <c r="R560" i="10"/>
  <c r="M560" i="10"/>
  <c r="N560" i="10" s="1"/>
  <c r="D499" i="2"/>
  <c r="I499" i="2"/>
  <c r="P558" i="8"/>
  <c r="N558" i="8"/>
  <c r="L558" i="8"/>
  <c r="M558" i="8" s="1"/>
  <c r="O558" i="8"/>
  <c r="P499" i="2" l="1"/>
  <c r="O499" i="2"/>
  <c r="AA498" i="2"/>
  <c r="W560" i="10"/>
  <c r="Z560" i="10" s="1"/>
  <c r="U560" i="10"/>
  <c r="V560" i="10"/>
  <c r="Y560" i="10" s="1"/>
  <c r="B499" i="2"/>
  <c r="F499" i="2" s="1"/>
  <c r="G499" i="2"/>
  <c r="T558" i="8"/>
  <c r="R558" i="8"/>
  <c r="U558" i="8" s="1"/>
  <c r="S558" i="8"/>
  <c r="X560" i="10"/>
  <c r="W558" i="8"/>
  <c r="V558" i="8"/>
  <c r="I561" i="10" l="1"/>
  <c r="D561" i="10"/>
  <c r="B559" i="8"/>
  <c r="F559" i="8"/>
  <c r="H561" i="10"/>
  <c r="C561" i="10"/>
  <c r="H559" i="8"/>
  <c r="D559" i="8"/>
  <c r="C559" i="8"/>
  <c r="G559" i="8"/>
  <c r="G561" i="10"/>
  <c r="B561" i="10"/>
  <c r="J499" i="2"/>
  <c r="E499" i="2"/>
  <c r="K499" i="2"/>
  <c r="J559" i="8" l="1"/>
  <c r="I559" i="8"/>
  <c r="J561" i="10"/>
  <c r="E559" i="8"/>
  <c r="E561" i="10"/>
  <c r="P561" i="10" s="1"/>
  <c r="F561" i="10"/>
  <c r="K561" i="10"/>
  <c r="O561" i="10"/>
  <c r="AB560" i="10"/>
  <c r="L499" i="2"/>
  <c r="M499" i="2"/>
  <c r="N499" i="2" s="1"/>
  <c r="X558" i="8"/>
  <c r="Q499" i="2" l="1"/>
  <c r="R499" i="2"/>
  <c r="S499" i="2"/>
  <c r="Q561" i="10"/>
  <c r="R561" i="10"/>
  <c r="S561" i="10"/>
  <c r="M561" i="10"/>
  <c r="N561" i="10" s="1"/>
  <c r="O559" i="8"/>
  <c r="L559" i="8"/>
  <c r="M559" i="8" s="1"/>
  <c r="N559" i="8"/>
  <c r="P559" i="8"/>
  <c r="U499" i="2"/>
  <c r="V499" i="2"/>
  <c r="W499" i="2"/>
  <c r="V561" i="10" l="1"/>
  <c r="Y561" i="10" s="1"/>
  <c r="U561" i="10"/>
  <c r="X561" i="10" s="1"/>
  <c r="W561" i="10"/>
  <c r="Z499" i="2"/>
  <c r="U559" i="8"/>
  <c r="Z561" i="10"/>
  <c r="Y499" i="2"/>
  <c r="R559" i="8"/>
  <c r="S559" i="8"/>
  <c r="V559" i="8" s="1"/>
  <c r="T559" i="8"/>
  <c r="W559" i="8" s="1"/>
  <c r="X499" i="2"/>
  <c r="G562" i="10" l="1"/>
  <c r="B562" i="10"/>
  <c r="D560" i="8"/>
  <c r="H560" i="8"/>
  <c r="C560" i="8"/>
  <c r="G560" i="8"/>
  <c r="C562" i="10"/>
  <c r="H562" i="10"/>
  <c r="B500" i="2"/>
  <c r="G500" i="2"/>
  <c r="B560" i="8"/>
  <c r="F560" i="8"/>
  <c r="H500" i="2"/>
  <c r="C500" i="2"/>
  <c r="D500" i="2"/>
  <c r="I500" i="2"/>
  <c r="D562" i="10"/>
  <c r="I562" i="10"/>
  <c r="O500" i="2" l="1"/>
  <c r="P500" i="2"/>
  <c r="F562" i="10"/>
  <c r="J560" i="8"/>
  <c r="I560" i="8"/>
  <c r="K500" i="2"/>
  <c r="AA499" i="2"/>
  <c r="F500" i="2"/>
  <c r="J500" i="2"/>
  <c r="E562" i="10"/>
  <c r="P562" i="10" s="1"/>
  <c r="E560" i="8"/>
  <c r="O562" i="10"/>
  <c r="K562" i="10"/>
  <c r="AB561" i="10"/>
  <c r="E500" i="2"/>
  <c r="X559" i="8"/>
  <c r="J562" i="10"/>
  <c r="L500" i="2" l="1"/>
  <c r="M500" i="2"/>
  <c r="N500" i="2" s="1"/>
  <c r="O560" i="8"/>
  <c r="L560" i="8"/>
  <c r="M560" i="8" s="1"/>
  <c r="P560" i="8"/>
  <c r="N560" i="8"/>
  <c r="S562" i="10"/>
  <c r="R562" i="10"/>
  <c r="Q562" i="10"/>
  <c r="M562" i="10"/>
  <c r="N562" i="10" s="1"/>
  <c r="R560" i="8" l="1"/>
  <c r="U560" i="8" s="1"/>
  <c r="T560" i="8"/>
  <c r="S560" i="8"/>
  <c r="V560" i="8" s="1"/>
  <c r="U562" i="10"/>
  <c r="X562" i="10" s="1"/>
  <c r="V562" i="10"/>
  <c r="Y562" i="10" s="1"/>
  <c r="W562" i="10"/>
  <c r="Z562" i="10" s="1"/>
  <c r="U500" i="2"/>
  <c r="V500" i="2"/>
  <c r="W500" i="2"/>
  <c r="W560" i="8"/>
  <c r="S500" i="2"/>
  <c r="Z500" i="2" s="1"/>
  <c r="Q500" i="2"/>
  <c r="R500" i="2"/>
  <c r="X500" i="2" l="1"/>
  <c r="B563" i="10"/>
  <c r="G563" i="10"/>
  <c r="D563" i="10"/>
  <c r="I563" i="10"/>
  <c r="C561" i="8"/>
  <c r="G561" i="8"/>
  <c r="C563" i="10"/>
  <c r="H563" i="10"/>
  <c r="F561" i="8"/>
  <c r="B561" i="8"/>
  <c r="D561" i="8"/>
  <c r="H561" i="8"/>
  <c r="D501" i="2"/>
  <c r="I501" i="2"/>
  <c r="Y500" i="2"/>
  <c r="G501" i="2"/>
  <c r="B501" i="2"/>
  <c r="P501" i="2" l="1"/>
  <c r="O501" i="2"/>
  <c r="F563" i="10"/>
  <c r="O563" i="10"/>
  <c r="AB562" i="10"/>
  <c r="C501" i="2"/>
  <c r="H501" i="2"/>
  <c r="K501" i="2" s="1"/>
  <c r="E561" i="8"/>
  <c r="J563" i="10"/>
  <c r="K563" i="10" s="1"/>
  <c r="E501" i="2"/>
  <c r="AA500" i="2"/>
  <c r="J561" i="8"/>
  <c r="I561" i="8"/>
  <c r="X560" i="8"/>
  <c r="E563" i="10"/>
  <c r="P563" i="10" s="1"/>
  <c r="S563" i="10" l="1"/>
  <c r="R563" i="10"/>
  <c r="Q563" i="10"/>
  <c r="M563" i="10"/>
  <c r="N563" i="10" s="1"/>
  <c r="L501" i="2"/>
  <c r="M501" i="2"/>
  <c r="N501" i="2" s="1"/>
  <c r="J501" i="2"/>
  <c r="F501" i="2"/>
  <c r="P561" i="8"/>
  <c r="N561" i="8"/>
  <c r="O561" i="8"/>
  <c r="L561" i="8"/>
  <c r="M561" i="8" s="1"/>
  <c r="U563" i="10" l="1"/>
  <c r="W563" i="10"/>
  <c r="V563" i="10"/>
  <c r="Y563" i="10" s="1"/>
  <c r="X563" i="10"/>
  <c r="T561" i="8"/>
  <c r="W561" i="8" s="1"/>
  <c r="S561" i="8"/>
  <c r="V561" i="8" s="1"/>
  <c r="R561" i="8"/>
  <c r="U561" i="8" s="1"/>
  <c r="U501" i="2"/>
  <c r="V501" i="2"/>
  <c r="W501" i="2"/>
  <c r="S501" i="2"/>
  <c r="Q501" i="2"/>
  <c r="X501" i="2" s="1"/>
  <c r="R501" i="2"/>
  <c r="Z563" i="10"/>
  <c r="Z501" i="2" l="1"/>
  <c r="D502" i="2" s="1"/>
  <c r="B562" i="8"/>
  <c r="F562" i="8"/>
  <c r="C562" i="8"/>
  <c r="G562" i="8"/>
  <c r="H564" i="10"/>
  <c r="C564" i="10"/>
  <c r="D562" i="8"/>
  <c r="H562" i="8"/>
  <c r="G502" i="2"/>
  <c r="B502" i="2"/>
  <c r="I502" i="2"/>
  <c r="I564" i="10"/>
  <c r="D564" i="10"/>
  <c r="Y501" i="2"/>
  <c r="G564" i="10"/>
  <c r="B564" i="10"/>
  <c r="O502" i="2" l="1"/>
  <c r="P502" i="2"/>
  <c r="O564" i="10"/>
  <c r="AB563" i="10"/>
  <c r="J564" i="10"/>
  <c r="K564" i="10" s="1"/>
  <c r="C502" i="2"/>
  <c r="E502" i="2" s="1"/>
  <c r="H502" i="2"/>
  <c r="K502" i="2" s="1"/>
  <c r="AA501" i="2"/>
  <c r="X561" i="8"/>
  <c r="F564" i="10"/>
  <c r="I562" i="8"/>
  <c r="J562" i="8"/>
  <c r="E564" i="10"/>
  <c r="P564" i="10" s="1"/>
  <c r="E562" i="8"/>
  <c r="J502" i="2" l="1"/>
  <c r="R564" i="10"/>
  <c r="S564" i="10"/>
  <c r="Q564" i="10"/>
  <c r="M564" i="10"/>
  <c r="N564" i="10" s="1"/>
  <c r="P562" i="8"/>
  <c r="L562" i="8"/>
  <c r="M562" i="8" s="1"/>
  <c r="O562" i="8"/>
  <c r="N562" i="8"/>
  <c r="L502" i="2"/>
  <c r="M502" i="2"/>
  <c r="N502" i="2" s="1"/>
  <c r="F502" i="2"/>
  <c r="V564" i="10" l="1"/>
  <c r="U564" i="10"/>
  <c r="X564" i="10" s="1"/>
  <c r="W564" i="10"/>
  <c r="U502" i="2"/>
  <c r="V502" i="2"/>
  <c r="W502" i="2"/>
  <c r="S502" i="2"/>
  <c r="R502" i="2"/>
  <c r="Q502" i="2"/>
  <c r="R562" i="8"/>
  <c r="U562" i="8" s="1"/>
  <c r="T562" i="8"/>
  <c r="W562" i="8" s="1"/>
  <c r="S562" i="8"/>
  <c r="V562" i="8" s="1"/>
  <c r="Z564" i="10"/>
  <c r="Y564" i="10"/>
  <c r="X502" i="2" l="1"/>
  <c r="Y502" i="2"/>
  <c r="C503" i="2" s="1"/>
  <c r="Z502" i="2"/>
  <c r="D503" i="2" s="1"/>
  <c r="G563" i="8"/>
  <c r="C563" i="8"/>
  <c r="H563" i="8"/>
  <c r="D563" i="8"/>
  <c r="B563" i="8"/>
  <c r="F563" i="8"/>
  <c r="G565" i="10"/>
  <c r="B565" i="10"/>
  <c r="D565" i="10"/>
  <c r="I565" i="10"/>
  <c r="B503" i="2"/>
  <c r="G503" i="2"/>
  <c r="C565" i="10"/>
  <c r="H565" i="10"/>
  <c r="H503" i="2" l="1"/>
  <c r="P503" i="2"/>
  <c r="O503" i="2"/>
  <c r="I503" i="2"/>
  <c r="E503" i="2"/>
  <c r="E565" i="10"/>
  <c r="P565" i="10" s="1"/>
  <c r="F565" i="10"/>
  <c r="J565" i="10"/>
  <c r="K565" i="10" s="1"/>
  <c r="F503" i="2"/>
  <c r="J563" i="8"/>
  <c r="I563" i="8"/>
  <c r="X562" i="8"/>
  <c r="AA502" i="2"/>
  <c r="O565" i="10"/>
  <c r="AB564" i="10"/>
  <c r="E563" i="8"/>
  <c r="J503" i="2" l="1"/>
  <c r="K503" i="2"/>
  <c r="M503" i="2" s="1"/>
  <c r="N503" i="2" s="1"/>
  <c r="Q565" i="10"/>
  <c r="R565" i="10"/>
  <c r="S565" i="10"/>
  <c r="M565" i="10"/>
  <c r="N565" i="10" s="1"/>
  <c r="N563" i="8"/>
  <c r="O563" i="8"/>
  <c r="P563" i="8"/>
  <c r="L563" i="8"/>
  <c r="M563" i="8" s="1"/>
  <c r="L503" i="2"/>
  <c r="V503" i="2" l="1"/>
  <c r="U503" i="2"/>
  <c r="W503" i="2"/>
  <c r="V565" i="10"/>
  <c r="W565" i="10"/>
  <c r="U565" i="10"/>
  <c r="T563" i="8"/>
  <c r="W563" i="8" s="1"/>
  <c r="R563" i="8"/>
  <c r="S563" i="8"/>
  <c r="V563" i="8" s="1"/>
  <c r="Z565" i="10"/>
  <c r="Y565" i="10"/>
  <c r="R503" i="2"/>
  <c r="Y503" i="2" s="1"/>
  <c r="S503" i="2"/>
  <c r="Q503" i="2"/>
  <c r="U563" i="8"/>
  <c r="X565" i="10"/>
  <c r="X503" i="2" l="1"/>
  <c r="Z503" i="2"/>
  <c r="I504" i="2" s="1"/>
  <c r="H564" i="8"/>
  <c r="D564" i="8"/>
  <c r="G564" i="8"/>
  <c r="C564" i="8"/>
  <c r="I566" i="10"/>
  <c r="D566" i="10"/>
  <c r="B504" i="2"/>
  <c r="G504" i="2"/>
  <c r="B566" i="10"/>
  <c r="G566" i="10"/>
  <c r="H504" i="2"/>
  <c r="C504" i="2"/>
  <c r="D504" i="2"/>
  <c r="F564" i="8"/>
  <c r="B564" i="8"/>
  <c r="C566" i="10"/>
  <c r="H566" i="10"/>
  <c r="O504" i="2" l="1"/>
  <c r="P504" i="2"/>
  <c r="J504" i="2"/>
  <c r="I564" i="8"/>
  <c r="J564" i="8"/>
  <c r="E504" i="2"/>
  <c r="F504" i="2"/>
  <c r="X563" i="8"/>
  <c r="K504" i="2"/>
  <c r="AA503" i="2"/>
  <c r="J566" i="10"/>
  <c r="K566" i="10"/>
  <c r="O566" i="10"/>
  <c r="AB565" i="10"/>
  <c r="E564" i="8"/>
  <c r="F566" i="10"/>
  <c r="E566" i="10"/>
  <c r="P566" i="10" s="1"/>
  <c r="Q566" i="10" l="1"/>
  <c r="R566" i="10"/>
  <c r="S566" i="10"/>
  <c r="M566" i="10"/>
  <c r="N566" i="10" s="1"/>
  <c r="L504" i="2"/>
  <c r="M504" i="2"/>
  <c r="N504" i="2" s="1"/>
  <c r="O564" i="8"/>
  <c r="N564" i="8"/>
  <c r="P564" i="8"/>
  <c r="L564" i="8"/>
  <c r="M564" i="8" s="1"/>
  <c r="S564" i="8" l="1"/>
  <c r="R564" i="8"/>
  <c r="U564" i="8" s="1"/>
  <c r="T564" i="8"/>
  <c r="U566" i="10"/>
  <c r="V566" i="10"/>
  <c r="W566" i="10"/>
  <c r="Z566" i="10" s="1"/>
  <c r="V564" i="8"/>
  <c r="W504" i="2"/>
  <c r="U504" i="2"/>
  <c r="V504" i="2"/>
  <c r="Y566" i="10"/>
  <c r="W564" i="8"/>
  <c r="R504" i="2"/>
  <c r="Q504" i="2"/>
  <c r="S504" i="2"/>
  <c r="X566" i="10"/>
  <c r="Y504" i="2" l="1"/>
  <c r="C505" i="2" s="1"/>
  <c r="X504" i="2"/>
  <c r="G505" i="2" s="1"/>
  <c r="D567" i="10"/>
  <c r="I567" i="10"/>
  <c r="F565" i="8"/>
  <c r="B565" i="8"/>
  <c r="H565" i="8"/>
  <c r="D565" i="8"/>
  <c r="B505" i="2"/>
  <c r="G565" i="8"/>
  <c r="C565" i="8"/>
  <c r="G567" i="10"/>
  <c r="B567" i="10"/>
  <c r="H505" i="2"/>
  <c r="Z504" i="2"/>
  <c r="H567" i="10"/>
  <c r="C567" i="10"/>
  <c r="E565" i="8" l="1"/>
  <c r="I505" i="2"/>
  <c r="J505" i="2" s="1"/>
  <c r="D505" i="2"/>
  <c r="J567" i="10"/>
  <c r="J565" i="8"/>
  <c r="I565" i="8"/>
  <c r="E505" i="2"/>
  <c r="F505" i="2"/>
  <c r="X564" i="8"/>
  <c r="E567" i="10"/>
  <c r="P567" i="10" s="1"/>
  <c r="F567" i="10"/>
  <c r="K567" i="10"/>
  <c r="O567" i="10"/>
  <c r="AB566" i="10"/>
  <c r="O505" i="2" l="1"/>
  <c r="P505" i="2"/>
  <c r="P565" i="8"/>
  <c r="L565" i="8"/>
  <c r="M565" i="8" s="1"/>
  <c r="N565" i="8"/>
  <c r="O565" i="8"/>
  <c r="R567" i="10"/>
  <c r="S567" i="10"/>
  <c r="Q567" i="10"/>
  <c r="M567" i="10"/>
  <c r="N567" i="10" s="1"/>
  <c r="K505" i="2"/>
  <c r="AA504" i="2"/>
  <c r="L505" i="2" l="1"/>
  <c r="M505" i="2"/>
  <c r="N505" i="2" s="1"/>
  <c r="R565" i="8"/>
  <c r="U565" i="8" s="1"/>
  <c r="T565" i="8"/>
  <c r="W565" i="8" s="1"/>
  <c r="S565" i="8"/>
  <c r="V565" i="8" s="1"/>
  <c r="U567" i="10"/>
  <c r="X567" i="10" s="1"/>
  <c r="W567" i="10"/>
  <c r="Z567" i="10" s="1"/>
  <c r="V567" i="10"/>
  <c r="Y567" i="10" s="1"/>
  <c r="D566" i="8" l="1"/>
  <c r="H566" i="8"/>
  <c r="H568" i="10"/>
  <c r="C568" i="10"/>
  <c r="B568" i="10"/>
  <c r="G568" i="10"/>
  <c r="I568" i="10"/>
  <c r="D568" i="10"/>
  <c r="B566" i="8"/>
  <c r="F566" i="8"/>
  <c r="C566" i="8"/>
  <c r="G566" i="8"/>
  <c r="V505" i="2"/>
  <c r="W505" i="2"/>
  <c r="U505" i="2"/>
  <c r="S505" i="2"/>
  <c r="R505" i="2"/>
  <c r="Q505" i="2"/>
  <c r="Y505" i="2" l="1"/>
  <c r="X505" i="2"/>
  <c r="I566" i="8"/>
  <c r="J566" i="8"/>
  <c r="Z505" i="2"/>
  <c r="K568" i="10"/>
  <c r="O568" i="10"/>
  <c r="AB567" i="10"/>
  <c r="F568" i="10"/>
  <c r="G506" i="2"/>
  <c r="B506" i="2"/>
  <c r="X565" i="8"/>
  <c r="J568" i="10"/>
  <c r="H506" i="2"/>
  <c r="C506" i="2"/>
  <c r="E566" i="8"/>
  <c r="E568" i="10"/>
  <c r="P568" i="10" s="1"/>
  <c r="F506" i="2" l="1"/>
  <c r="I506" i="2"/>
  <c r="J506" i="2" s="1"/>
  <c r="D506" i="2"/>
  <c r="E506" i="2"/>
  <c r="Q568" i="10"/>
  <c r="R568" i="10"/>
  <c r="S568" i="10"/>
  <c r="M568" i="10"/>
  <c r="N568" i="10" s="1"/>
  <c r="O566" i="8"/>
  <c r="P566" i="8"/>
  <c r="L566" i="8"/>
  <c r="M566" i="8" s="1"/>
  <c r="N566" i="8"/>
  <c r="O506" i="2" l="1"/>
  <c r="P506" i="2"/>
  <c r="K506" i="2"/>
  <c r="AA505" i="2"/>
  <c r="W568" i="10"/>
  <c r="V568" i="10"/>
  <c r="U568" i="10"/>
  <c r="X568" i="10" s="1"/>
  <c r="T566" i="8"/>
  <c r="S566" i="8"/>
  <c r="V566" i="8" s="1"/>
  <c r="R566" i="8"/>
  <c r="U566" i="8" s="1"/>
  <c r="Z568" i="10"/>
  <c r="W566" i="8"/>
  <c r="Y568" i="10"/>
  <c r="G567" i="8" l="1"/>
  <c r="C567" i="8"/>
  <c r="B569" i="10"/>
  <c r="G569" i="10"/>
  <c r="B567" i="8"/>
  <c r="F567" i="8"/>
  <c r="H569" i="10"/>
  <c r="C569" i="10"/>
  <c r="D569" i="10"/>
  <c r="I569" i="10"/>
  <c r="L506" i="2"/>
  <c r="M506" i="2"/>
  <c r="N506" i="2" s="1"/>
  <c r="D567" i="8"/>
  <c r="H567" i="8"/>
  <c r="W506" i="2" l="1"/>
  <c r="V506" i="2"/>
  <c r="U506" i="2"/>
  <c r="F569" i="10"/>
  <c r="J569" i="10"/>
  <c r="Q506" i="2"/>
  <c r="S506" i="2"/>
  <c r="Z506" i="2" s="1"/>
  <c r="R506" i="2"/>
  <c r="E569" i="10"/>
  <c r="P569" i="10" s="1"/>
  <c r="J567" i="8"/>
  <c r="I567" i="8"/>
  <c r="X566" i="8"/>
  <c r="K569" i="10"/>
  <c r="O569" i="10"/>
  <c r="AB568" i="10"/>
  <c r="E567" i="8"/>
  <c r="Y506" i="2" l="1"/>
  <c r="O567" i="8"/>
  <c r="P567" i="8"/>
  <c r="N567" i="8"/>
  <c r="L567" i="8"/>
  <c r="M567" i="8" s="1"/>
  <c r="X506" i="2"/>
  <c r="R569" i="10"/>
  <c r="S569" i="10"/>
  <c r="Q569" i="10"/>
  <c r="M569" i="10"/>
  <c r="N569" i="10" s="1"/>
  <c r="C507" i="2"/>
  <c r="H507" i="2"/>
  <c r="D507" i="2"/>
  <c r="I507" i="2"/>
  <c r="P507" i="2" l="1"/>
  <c r="O507" i="2"/>
  <c r="T567" i="8"/>
  <c r="R567" i="8"/>
  <c r="S567" i="8"/>
  <c r="U567" i="8"/>
  <c r="AA506" i="2"/>
  <c r="W567" i="8"/>
  <c r="V569" i="10"/>
  <c r="Y569" i="10" s="1"/>
  <c r="W569" i="10"/>
  <c r="Z569" i="10" s="1"/>
  <c r="U569" i="10"/>
  <c r="X569" i="10" s="1"/>
  <c r="G507" i="2"/>
  <c r="K507" i="2" s="1"/>
  <c r="B507" i="2"/>
  <c r="F507" i="2" s="1"/>
  <c r="V567" i="8"/>
  <c r="L507" i="2" l="1"/>
  <c r="M507" i="2"/>
  <c r="N507" i="2" s="1"/>
  <c r="H570" i="10"/>
  <c r="C570" i="10"/>
  <c r="B570" i="10"/>
  <c r="G570" i="10"/>
  <c r="I570" i="10"/>
  <c r="D570" i="10"/>
  <c r="G568" i="8"/>
  <c r="C568" i="8"/>
  <c r="H568" i="8"/>
  <c r="D568" i="8"/>
  <c r="E507" i="2"/>
  <c r="J507" i="2"/>
  <c r="F568" i="8"/>
  <c r="B568" i="8"/>
  <c r="O570" i="10" l="1"/>
  <c r="AB569" i="10"/>
  <c r="E568" i="8"/>
  <c r="X567" i="8"/>
  <c r="J570" i="10"/>
  <c r="K570" i="10" s="1"/>
  <c r="W507" i="2"/>
  <c r="U507" i="2"/>
  <c r="V507" i="2"/>
  <c r="F570" i="10"/>
  <c r="I568" i="8"/>
  <c r="J568" i="8"/>
  <c r="E570" i="10"/>
  <c r="P570" i="10" s="1"/>
  <c r="Q507" i="2"/>
  <c r="S507" i="2"/>
  <c r="Z507" i="2" s="1"/>
  <c r="R507" i="2"/>
  <c r="Y507" i="2" l="1"/>
  <c r="X507" i="2"/>
  <c r="B508" i="2" s="1"/>
  <c r="Q570" i="10"/>
  <c r="R570" i="10"/>
  <c r="S570" i="10"/>
  <c r="M570" i="10"/>
  <c r="N570" i="10" s="1"/>
  <c r="N568" i="8"/>
  <c r="O568" i="8"/>
  <c r="P568" i="8"/>
  <c r="L568" i="8"/>
  <c r="M568" i="8" s="1"/>
  <c r="C508" i="2"/>
  <c r="H508" i="2"/>
  <c r="I508" i="2"/>
  <c r="D508" i="2"/>
  <c r="G508" i="2" l="1"/>
  <c r="O508" i="2"/>
  <c r="P508" i="2"/>
  <c r="T568" i="8"/>
  <c r="W568" i="8" s="1"/>
  <c r="R568" i="8"/>
  <c r="S568" i="8"/>
  <c r="E508" i="2"/>
  <c r="Z570" i="10"/>
  <c r="V570" i="10"/>
  <c r="Y570" i="10" s="1"/>
  <c r="W570" i="10"/>
  <c r="U570" i="10"/>
  <c r="AA507" i="2"/>
  <c r="V568" i="8"/>
  <c r="J508" i="2"/>
  <c r="K508" i="2" s="1"/>
  <c r="F508" i="2"/>
  <c r="U568" i="8"/>
  <c r="X570" i="10"/>
  <c r="C571" i="10" l="1"/>
  <c r="H571" i="10"/>
  <c r="D569" i="8"/>
  <c r="H569" i="8"/>
  <c r="F569" i="8"/>
  <c r="B569" i="8"/>
  <c r="L508" i="2"/>
  <c r="M508" i="2"/>
  <c r="N508" i="2" s="1"/>
  <c r="D571" i="10"/>
  <c r="I571" i="10"/>
  <c r="B571" i="10"/>
  <c r="G571" i="10"/>
  <c r="G569" i="8"/>
  <c r="C569" i="8"/>
  <c r="J571" i="10" l="1"/>
  <c r="U508" i="2"/>
  <c r="V508" i="2"/>
  <c r="W508" i="2"/>
  <c r="E571" i="10"/>
  <c r="P571" i="10" s="1"/>
  <c r="S508" i="2"/>
  <c r="Q508" i="2"/>
  <c r="R508" i="2"/>
  <c r="X568" i="8"/>
  <c r="E569" i="8"/>
  <c r="K571" i="10"/>
  <c r="O571" i="10"/>
  <c r="AB570" i="10"/>
  <c r="I569" i="8"/>
  <c r="J569" i="8"/>
  <c r="F571" i="10"/>
  <c r="Z508" i="2" l="1"/>
  <c r="Y508" i="2"/>
  <c r="H509" i="2" s="1"/>
  <c r="X508" i="2"/>
  <c r="B509" i="2" s="1"/>
  <c r="S571" i="10"/>
  <c r="R571" i="10"/>
  <c r="Q571" i="10"/>
  <c r="M571" i="10"/>
  <c r="N571" i="10" s="1"/>
  <c r="N569" i="8"/>
  <c r="O569" i="8"/>
  <c r="P569" i="8"/>
  <c r="L569" i="8"/>
  <c r="M569" i="8" s="1"/>
  <c r="C509" i="2"/>
  <c r="I509" i="2"/>
  <c r="D509" i="2"/>
  <c r="P509" i="2" l="1"/>
  <c r="O509" i="2"/>
  <c r="G509" i="2"/>
  <c r="J509" i="2" s="1"/>
  <c r="K509" i="2" s="1"/>
  <c r="S569" i="8"/>
  <c r="T569" i="8"/>
  <c r="R569" i="8"/>
  <c r="E509" i="2"/>
  <c r="W569" i="8"/>
  <c r="U571" i="10"/>
  <c r="X571" i="10" s="1"/>
  <c r="W571" i="10"/>
  <c r="V571" i="10"/>
  <c r="AA508" i="2"/>
  <c r="V569" i="8"/>
  <c r="Y571" i="10"/>
  <c r="F509" i="2"/>
  <c r="U569" i="8"/>
  <c r="Z571" i="10"/>
  <c r="G572" i="10" l="1"/>
  <c r="B572" i="10"/>
  <c r="B570" i="8"/>
  <c r="F570" i="8"/>
  <c r="L509" i="2"/>
  <c r="M509" i="2"/>
  <c r="N509" i="2" s="1"/>
  <c r="H572" i="10"/>
  <c r="C572" i="10"/>
  <c r="H570" i="8"/>
  <c r="D570" i="8"/>
  <c r="D572" i="10"/>
  <c r="I572" i="10"/>
  <c r="G570" i="8"/>
  <c r="C570" i="8"/>
  <c r="E570" i="8" l="1"/>
  <c r="F572" i="10"/>
  <c r="J570" i="8"/>
  <c r="I570" i="8"/>
  <c r="O572" i="10"/>
  <c r="K572" i="10"/>
  <c r="AB571" i="10"/>
  <c r="X569" i="8"/>
  <c r="V509" i="2"/>
  <c r="W509" i="2"/>
  <c r="U509" i="2"/>
  <c r="E572" i="10"/>
  <c r="P572" i="10" s="1"/>
  <c r="Q509" i="2"/>
  <c r="S509" i="2"/>
  <c r="R509" i="2"/>
  <c r="J572" i="10"/>
  <c r="Z509" i="2" l="1"/>
  <c r="Y509" i="2"/>
  <c r="C510" i="2" s="1"/>
  <c r="H510" i="2"/>
  <c r="R572" i="10"/>
  <c r="Q572" i="10"/>
  <c r="S572" i="10"/>
  <c r="M572" i="10"/>
  <c r="N572" i="10" s="1"/>
  <c r="N570" i="8"/>
  <c r="L570" i="8"/>
  <c r="M570" i="8" s="1"/>
  <c r="P570" i="8"/>
  <c r="O570" i="8"/>
  <c r="X509" i="2"/>
  <c r="D510" i="2"/>
  <c r="I510" i="2"/>
  <c r="O510" i="2" l="1"/>
  <c r="P510" i="2"/>
  <c r="R570" i="8"/>
  <c r="U570" i="8" s="1"/>
  <c r="S570" i="8"/>
  <c r="V570" i="8" s="1"/>
  <c r="T570" i="8"/>
  <c r="AA509" i="2"/>
  <c r="B510" i="2"/>
  <c r="G510" i="2"/>
  <c r="Y572" i="10"/>
  <c r="W572" i="10"/>
  <c r="Z572" i="10" s="1"/>
  <c r="U572" i="10"/>
  <c r="X572" i="10" s="1"/>
  <c r="V572" i="10"/>
  <c r="W570" i="8"/>
  <c r="B573" i="10" l="1"/>
  <c r="G573" i="10"/>
  <c r="C571" i="8"/>
  <c r="G571" i="8"/>
  <c r="D573" i="10"/>
  <c r="I573" i="10"/>
  <c r="B571" i="8"/>
  <c r="F571" i="8"/>
  <c r="J510" i="2"/>
  <c r="K510" i="2"/>
  <c r="D571" i="8"/>
  <c r="H571" i="8"/>
  <c r="E510" i="2"/>
  <c r="F510" i="2"/>
  <c r="C573" i="10"/>
  <c r="H573" i="10"/>
  <c r="I571" i="8" l="1"/>
  <c r="J571" i="8"/>
  <c r="L510" i="2"/>
  <c r="M510" i="2"/>
  <c r="N510" i="2" s="1"/>
  <c r="E571" i="8"/>
  <c r="X570" i="8"/>
  <c r="J573" i="10"/>
  <c r="F573" i="10"/>
  <c r="O573" i="10"/>
  <c r="K573" i="10"/>
  <c r="AB572" i="10"/>
  <c r="E573" i="10"/>
  <c r="P573" i="10" s="1"/>
  <c r="O571" i="8" l="1"/>
  <c r="N571" i="8"/>
  <c r="L571" i="8"/>
  <c r="M571" i="8" s="1"/>
  <c r="P571" i="8"/>
  <c r="V510" i="2"/>
  <c r="U510" i="2"/>
  <c r="W510" i="2"/>
  <c r="S573" i="10"/>
  <c r="R573" i="10"/>
  <c r="Q573" i="10"/>
  <c r="M573" i="10"/>
  <c r="N573" i="10" s="1"/>
  <c r="R510" i="2"/>
  <c r="S510" i="2"/>
  <c r="Q510" i="2"/>
  <c r="Y510" i="2" l="1"/>
  <c r="H511" i="2" s="1"/>
  <c r="Z510" i="2"/>
  <c r="I511" i="2" s="1"/>
  <c r="X510" i="2"/>
  <c r="G511" i="2" s="1"/>
  <c r="C511" i="2"/>
  <c r="V573" i="10"/>
  <c r="U573" i="10"/>
  <c r="X573" i="10" s="1"/>
  <c r="W573" i="10"/>
  <c r="Z573" i="10" s="1"/>
  <c r="R571" i="8"/>
  <c r="S571" i="8"/>
  <c r="T571" i="8"/>
  <c r="W571" i="8" s="1"/>
  <c r="U571" i="8"/>
  <c r="D511" i="2"/>
  <c r="Y573" i="10"/>
  <c r="V571" i="8"/>
  <c r="O511" i="2" l="1"/>
  <c r="P511" i="2"/>
  <c r="B511" i="2"/>
  <c r="F511" i="2" s="1"/>
  <c r="B574" i="10"/>
  <c r="G574" i="10"/>
  <c r="D572" i="8"/>
  <c r="H572" i="8"/>
  <c r="I574" i="10"/>
  <c r="D574" i="10"/>
  <c r="G572" i="8"/>
  <c r="C572" i="8"/>
  <c r="B572" i="8"/>
  <c r="F572" i="8"/>
  <c r="H574" i="10"/>
  <c r="C574" i="10"/>
  <c r="J511" i="2"/>
  <c r="K511" i="2" s="1"/>
  <c r="AA510" i="2"/>
  <c r="E511" i="2" l="1"/>
  <c r="X571" i="8"/>
  <c r="L511" i="2"/>
  <c r="M511" i="2"/>
  <c r="N511" i="2" s="1"/>
  <c r="F574" i="10"/>
  <c r="I572" i="8"/>
  <c r="J572" i="8"/>
  <c r="O574" i="10"/>
  <c r="AB573" i="10"/>
  <c r="J574" i="10"/>
  <c r="K574" i="10" s="1"/>
  <c r="E572" i="8"/>
  <c r="E574" i="10"/>
  <c r="P574" i="10" s="1"/>
  <c r="S574" i="10" l="1"/>
  <c r="Q574" i="10"/>
  <c r="R574" i="10"/>
  <c r="M574" i="10"/>
  <c r="N574" i="10" s="1"/>
  <c r="N572" i="8"/>
  <c r="L572" i="8"/>
  <c r="M572" i="8" s="1"/>
  <c r="P572" i="8"/>
  <c r="O572" i="8"/>
  <c r="U511" i="2"/>
  <c r="V511" i="2"/>
  <c r="W511" i="2"/>
  <c r="R511" i="2"/>
  <c r="S511" i="2"/>
  <c r="Q511" i="2"/>
  <c r="Z511" i="2" l="1"/>
  <c r="Y511" i="2"/>
  <c r="I512" i="2"/>
  <c r="D512" i="2"/>
  <c r="V572" i="8"/>
  <c r="W572" i="8"/>
  <c r="H512" i="2"/>
  <c r="C512" i="2"/>
  <c r="W574" i="10"/>
  <c r="V574" i="10"/>
  <c r="Y574" i="10" s="1"/>
  <c r="U574" i="10"/>
  <c r="X511" i="2"/>
  <c r="R572" i="8"/>
  <c r="U572" i="8" s="1"/>
  <c r="S572" i="8"/>
  <c r="T572" i="8"/>
  <c r="X574" i="10"/>
  <c r="Z574" i="10"/>
  <c r="O512" i="2" l="1"/>
  <c r="P512" i="2"/>
  <c r="B573" i="8"/>
  <c r="F573" i="8"/>
  <c r="C575" i="10"/>
  <c r="H575" i="10"/>
  <c r="D575" i="10"/>
  <c r="I575" i="10"/>
  <c r="H573" i="8"/>
  <c r="D573" i="8"/>
  <c r="B575" i="10"/>
  <c r="G575" i="10"/>
  <c r="G512" i="2"/>
  <c r="B512" i="2"/>
  <c r="F512" i="2" s="1"/>
  <c r="G573" i="8"/>
  <c r="C573" i="8"/>
  <c r="AA511" i="2"/>
  <c r="X572" i="8" l="1"/>
  <c r="J575" i="10"/>
  <c r="E575" i="10"/>
  <c r="P575" i="10" s="1"/>
  <c r="K575" i="10"/>
  <c r="O575" i="10"/>
  <c r="AB574" i="10"/>
  <c r="F575" i="10"/>
  <c r="E512" i="2"/>
  <c r="I573" i="8"/>
  <c r="J573" i="8"/>
  <c r="J512" i="2"/>
  <c r="K512" i="2" s="1"/>
  <c r="L512" i="2" s="1"/>
  <c r="E573" i="8"/>
  <c r="M512" i="2" l="1"/>
  <c r="N512" i="2" s="1"/>
  <c r="V512" i="2" s="1"/>
  <c r="P573" i="8"/>
  <c r="O573" i="8"/>
  <c r="N573" i="8"/>
  <c r="L573" i="8"/>
  <c r="M573" i="8" s="1"/>
  <c r="R575" i="10"/>
  <c r="S575" i="10"/>
  <c r="Q575" i="10"/>
  <c r="M575" i="10"/>
  <c r="N575" i="10" s="1"/>
  <c r="Q512" i="2"/>
  <c r="R512" i="2"/>
  <c r="S512" i="2"/>
  <c r="W512" i="2" l="1"/>
  <c r="U512" i="2"/>
  <c r="Z512" i="2"/>
  <c r="I513" i="2" s="1"/>
  <c r="X512" i="2"/>
  <c r="W573" i="8"/>
  <c r="T573" i="8"/>
  <c r="R573" i="8"/>
  <c r="U573" i="8" s="1"/>
  <c r="S573" i="8"/>
  <c r="Y575" i="10"/>
  <c r="V575" i="10"/>
  <c r="W575" i="10"/>
  <c r="U575" i="10"/>
  <c r="X575" i="10" s="1"/>
  <c r="Y512" i="2"/>
  <c r="Z575" i="10"/>
  <c r="V573" i="8"/>
  <c r="D513" i="2" l="1"/>
  <c r="O513" i="2"/>
  <c r="P513" i="2"/>
  <c r="B576" i="10"/>
  <c r="G576" i="10"/>
  <c r="F574" i="8"/>
  <c r="B574" i="8"/>
  <c r="C574" i="8"/>
  <c r="G574" i="8"/>
  <c r="C576" i="10"/>
  <c r="H576" i="10"/>
  <c r="I576" i="10"/>
  <c r="D576" i="10"/>
  <c r="H513" i="2"/>
  <c r="C513" i="2"/>
  <c r="D574" i="8"/>
  <c r="H574" i="8"/>
  <c r="AA512" i="2"/>
  <c r="G513" i="2"/>
  <c r="B513" i="2"/>
  <c r="X573" i="8" l="1"/>
  <c r="F576" i="10"/>
  <c r="O576" i="10"/>
  <c r="AB575" i="10"/>
  <c r="I574" i="8"/>
  <c r="J574" i="8"/>
  <c r="J513" i="2"/>
  <c r="F513" i="2"/>
  <c r="E576" i="10"/>
  <c r="P576" i="10" s="1"/>
  <c r="E574" i="8"/>
  <c r="K513" i="2"/>
  <c r="E513" i="2"/>
  <c r="J576" i="10"/>
  <c r="K576" i="10" s="1"/>
  <c r="Q576" i="10" l="1"/>
  <c r="S576" i="10"/>
  <c r="R576" i="10"/>
  <c r="M576" i="10"/>
  <c r="N576" i="10" s="1"/>
  <c r="O574" i="8"/>
  <c r="P574" i="8"/>
  <c r="L574" i="8"/>
  <c r="M574" i="8" s="1"/>
  <c r="N574" i="8"/>
  <c r="L513" i="2"/>
  <c r="M513" i="2"/>
  <c r="N513" i="2" s="1"/>
  <c r="V574" i="8" l="1"/>
  <c r="S574" i="8"/>
  <c r="T574" i="8"/>
  <c r="R574" i="8"/>
  <c r="U574" i="8" s="1"/>
  <c r="Y576" i="10"/>
  <c r="Q513" i="2"/>
  <c r="S513" i="2"/>
  <c r="R513" i="2"/>
  <c r="X576" i="10"/>
  <c r="V576" i="10"/>
  <c r="U576" i="10"/>
  <c r="W576" i="10"/>
  <c r="Z576" i="10" s="1"/>
  <c r="W513" i="2"/>
  <c r="V513" i="2"/>
  <c r="U513" i="2"/>
  <c r="W574" i="8"/>
  <c r="Y513" i="2" l="1"/>
  <c r="Z513" i="2"/>
  <c r="I514" i="2" s="1"/>
  <c r="D577" i="10"/>
  <c r="I577" i="10"/>
  <c r="F575" i="8"/>
  <c r="B575" i="8"/>
  <c r="H577" i="10"/>
  <c r="C577" i="10"/>
  <c r="H575" i="8"/>
  <c r="D575" i="8"/>
  <c r="G577" i="10"/>
  <c r="B577" i="10"/>
  <c r="C575" i="8"/>
  <c r="G575" i="8"/>
  <c r="C514" i="2"/>
  <c r="H514" i="2"/>
  <c r="X513" i="2"/>
  <c r="D514" i="2" l="1"/>
  <c r="O514" i="2" s="1"/>
  <c r="B514" i="2"/>
  <c r="F514" i="2" s="1"/>
  <c r="G514" i="2"/>
  <c r="E575" i="8"/>
  <c r="J577" i="10"/>
  <c r="K577" i="10" s="1"/>
  <c r="J575" i="8"/>
  <c r="I575" i="8"/>
  <c r="X574" i="8"/>
  <c r="O577" i="10"/>
  <c r="AB576" i="10"/>
  <c r="E577" i="10"/>
  <c r="P577" i="10" s="1"/>
  <c r="F577" i="10"/>
  <c r="P514" i="2" l="1"/>
  <c r="AA513" i="2"/>
  <c r="Q577" i="10"/>
  <c r="S577" i="10"/>
  <c r="R577" i="10"/>
  <c r="M577" i="10"/>
  <c r="N577" i="10" s="1"/>
  <c r="N575" i="8"/>
  <c r="P575" i="8"/>
  <c r="L575" i="8"/>
  <c r="M575" i="8" s="1"/>
  <c r="O575" i="8"/>
  <c r="J514" i="2"/>
  <c r="K514" i="2" s="1"/>
  <c r="L514" i="2" s="1"/>
  <c r="E514" i="2"/>
  <c r="M514" i="2" l="1"/>
  <c r="N514" i="2" s="1"/>
  <c r="V514" i="2" s="1"/>
  <c r="V575" i="8"/>
  <c r="S575" i="8"/>
  <c r="T575" i="8"/>
  <c r="R575" i="8"/>
  <c r="U575" i="8" s="1"/>
  <c r="Y577" i="10"/>
  <c r="S514" i="2"/>
  <c r="R514" i="2"/>
  <c r="Q514" i="2"/>
  <c r="V577" i="10"/>
  <c r="W577" i="10"/>
  <c r="U577" i="10"/>
  <c r="X577" i="10" s="1"/>
  <c r="W514" i="2"/>
  <c r="U514" i="2"/>
  <c r="W575" i="8"/>
  <c r="Z577" i="10"/>
  <c r="Y514" i="2" l="1"/>
  <c r="X514" i="2"/>
  <c r="B515" i="2" s="1"/>
  <c r="F576" i="8"/>
  <c r="B576" i="8"/>
  <c r="G578" i="10"/>
  <c r="B578" i="10"/>
  <c r="H576" i="8"/>
  <c r="D576" i="8"/>
  <c r="G515" i="2"/>
  <c r="H515" i="2"/>
  <c r="C515" i="2"/>
  <c r="Z514" i="2"/>
  <c r="D578" i="10"/>
  <c r="I578" i="10"/>
  <c r="H578" i="10"/>
  <c r="C578" i="10"/>
  <c r="C576" i="8"/>
  <c r="G576" i="8"/>
  <c r="O578" i="10" l="1"/>
  <c r="AB577" i="10"/>
  <c r="F578" i="10"/>
  <c r="I515" i="2"/>
  <c r="J515" i="2" s="1"/>
  <c r="D515" i="2"/>
  <c r="E515" i="2"/>
  <c r="J578" i="10"/>
  <c r="K578" i="10" s="1"/>
  <c r="I576" i="8"/>
  <c r="J576" i="8"/>
  <c r="X575" i="8"/>
  <c r="E578" i="10"/>
  <c r="P578" i="10" s="1"/>
  <c r="F515" i="2"/>
  <c r="E576" i="8"/>
  <c r="P515" i="2" l="1"/>
  <c r="O515" i="2"/>
  <c r="S578" i="10"/>
  <c r="Q578" i="10"/>
  <c r="R578" i="10"/>
  <c r="M578" i="10"/>
  <c r="N578" i="10" s="1"/>
  <c r="P576" i="8"/>
  <c r="L576" i="8"/>
  <c r="M576" i="8" s="1"/>
  <c r="O576" i="8"/>
  <c r="N576" i="8"/>
  <c r="K515" i="2"/>
  <c r="AA514" i="2"/>
  <c r="Y578" i="10" l="1"/>
  <c r="L515" i="2"/>
  <c r="M515" i="2"/>
  <c r="N515" i="2" s="1"/>
  <c r="U578" i="10"/>
  <c r="X578" i="10" s="1"/>
  <c r="W578" i="10"/>
  <c r="Z578" i="10" s="1"/>
  <c r="V578" i="10"/>
  <c r="S576" i="8"/>
  <c r="V576" i="8" s="1"/>
  <c r="R576" i="8"/>
  <c r="U576" i="8" s="1"/>
  <c r="T576" i="8"/>
  <c r="W576" i="8" s="1"/>
  <c r="H577" i="8" l="1"/>
  <c r="D577" i="8"/>
  <c r="G579" i="10"/>
  <c r="B579" i="10"/>
  <c r="D579" i="10"/>
  <c r="I579" i="10"/>
  <c r="F577" i="8"/>
  <c r="B577" i="8"/>
  <c r="C577" i="8"/>
  <c r="G577" i="8"/>
  <c r="C579" i="10"/>
  <c r="H579" i="10"/>
  <c r="S515" i="2"/>
  <c r="R515" i="2"/>
  <c r="Q515" i="2"/>
  <c r="W515" i="2"/>
  <c r="U515" i="2"/>
  <c r="V515" i="2"/>
  <c r="Z515" i="2" l="1"/>
  <c r="D516" i="2"/>
  <c r="I516" i="2"/>
  <c r="X576" i="8"/>
  <c r="K579" i="10"/>
  <c r="O579" i="10"/>
  <c r="AB578" i="10"/>
  <c r="E577" i="8"/>
  <c r="X515" i="2"/>
  <c r="F579" i="10"/>
  <c r="J577" i="8"/>
  <c r="I577" i="8"/>
  <c r="J579" i="10"/>
  <c r="E579" i="10"/>
  <c r="P579" i="10" s="1"/>
  <c r="Y515" i="2"/>
  <c r="O516" i="2" l="1"/>
  <c r="P516" i="2"/>
  <c r="H516" i="2"/>
  <c r="C516" i="2"/>
  <c r="O577" i="8"/>
  <c r="N577" i="8"/>
  <c r="P577" i="8"/>
  <c r="L577" i="8"/>
  <c r="M577" i="8" s="1"/>
  <c r="B516" i="2"/>
  <c r="G516" i="2"/>
  <c r="AA515" i="2"/>
  <c r="S579" i="10"/>
  <c r="R579" i="10"/>
  <c r="Q579" i="10"/>
  <c r="M579" i="10"/>
  <c r="N579" i="10" s="1"/>
  <c r="V579" i="10" l="1"/>
  <c r="Y579" i="10" s="1"/>
  <c r="U579" i="10"/>
  <c r="W579" i="10"/>
  <c r="X579" i="10"/>
  <c r="J516" i="2"/>
  <c r="E516" i="2"/>
  <c r="U577" i="8"/>
  <c r="Z579" i="10"/>
  <c r="K516" i="2"/>
  <c r="R577" i="8"/>
  <c r="S577" i="8"/>
  <c r="V577" i="8" s="1"/>
  <c r="T577" i="8"/>
  <c r="W577" i="8" s="1"/>
  <c r="F516" i="2"/>
  <c r="C580" i="10" l="1"/>
  <c r="H580" i="10"/>
  <c r="D578" i="8"/>
  <c r="H578" i="8"/>
  <c r="G578" i="8"/>
  <c r="C578" i="8"/>
  <c r="F578" i="8"/>
  <c r="B578" i="8"/>
  <c r="G580" i="10"/>
  <c r="B580" i="10"/>
  <c r="L516" i="2"/>
  <c r="M516" i="2"/>
  <c r="N516" i="2" s="1"/>
  <c r="D580" i="10"/>
  <c r="I580" i="10"/>
  <c r="W516" i="2" l="1"/>
  <c r="V516" i="2"/>
  <c r="U516" i="2"/>
  <c r="R516" i="2"/>
  <c r="S516" i="2"/>
  <c r="Q516" i="2"/>
  <c r="I578" i="8"/>
  <c r="J578" i="8"/>
  <c r="E578" i="8"/>
  <c r="E580" i="10"/>
  <c r="P580" i="10" s="1"/>
  <c r="X577" i="8"/>
  <c r="O580" i="10"/>
  <c r="K580" i="10"/>
  <c r="AB579" i="10"/>
  <c r="J580" i="10"/>
  <c r="F580" i="10"/>
  <c r="X516" i="2" l="1"/>
  <c r="Z516" i="2"/>
  <c r="D517" i="2" s="1"/>
  <c r="B517" i="2"/>
  <c r="G517" i="2"/>
  <c r="R580" i="10"/>
  <c r="S580" i="10"/>
  <c r="Q580" i="10"/>
  <c r="M580" i="10"/>
  <c r="N580" i="10" s="1"/>
  <c r="N578" i="8"/>
  <c r="L578" i="8"/>
  <c r="M578" i="8" s="1"/>
  <c r="P578" i="8"/>
  <c r="O578" i="8"/>
  <c r="Y516" i="2"/>
  <c r="P517" i="2" l="1"/>
  <c r="O517" i="2"/>
  <c r="I517" i="2"/>
  <c r="Y580" i="10"/>
  <c r="S578" i="8"/>
  <c r="V578" i="8" s="1"/>
  <c r="T578" i="8"/>
  <c r="R578" i="8"/>
  <c r="U578" i="8" s="1"/>
  <c r="W580" i="10"/>
  <c r="Z580" i="10" s="1"/>
  <c r="V580" i="10"/>
  <c r="U580" i="10"/>
  <c r="AA516" i="2"/>
  <c r="W578" i="8"/>
  <c r="C517" i="2"/>
  <c r="E517" i="2" s="1"/>
  <c r="H517" i="2"/>
  <c r="X580" i="10"/>
  <c r="J517" i="2" l="1"/>
  <c r="F579" i="8"/>
  <c r="B579" i="8"/>
  <c r="C579" i="8"/>
  <c r="G579" i="8"/>
  <c r="I581" i="10"/>
  <c r="D581" i="10"/>
  <c r="C581" i="10"/>
  <c r="H581" i="10"/>
  <c r="F517" i="2"/>
  <c r="G581" i="10"/>
  <c r="B581" i="10"/>
  <c r="H579" i="8"/>
  <c r="D579" i="8"/>
  <c r="K517" i="2"/>
  <c r="J581" i="10" l="1"/>
  <c r="F581" i="10"/>
  <c r="X578" i="8"/>
  <c r="L517" i="2"/>
  <c r="M517" i="2"/>
  <c r="N517" i="2" s="1"/>
  <c r="K581" i="10"/>
  <c r="O581" i="10"/>
  <c r="AB580" i="10"/>
  <c r="E579" i="8"/>
  <c r="E581" i="10"/>
  <c r="P581" i="10" s="1"/>
  <c r="J579" i="8"/>
  <c r="I579" i="8"/>
  <c r="Q581" i="10" l="1"/>
  <c r="S581" i="10"/>
  <c r="R581" i="10"/>
  <c r="M581" i="10"/>
  <c r="N581" i="10" s="1"/>
  <c r="U517" i="2"/>
  <c r="V517" i="2"/>
  <c r="W517" i="2"/>
  <c r="N579" i="8"/>
  <c r="P579" i="8"/>
  <c r="O579" i="8"/>
  <c r="L579" i="8"/>
  <c r="M579" i="8" s="1"/>
  <c r="S517" i="2"/>
  <c r="Q517" i="2"/>
  <c r="R517" i="2"/>
  <c r="X517" i="2" l="1"/>
  <c r="Y517" i="2"/>
  <c r="H518" i="2" s="1"/>
  <c r="Z517" i="2"/>
  <c r="D518" i="2" s="1"/>
  <c r="T579" i="8"/>
  <c r="S579" i="8"/>
  <c r="V579" i="8" s="1"/>
  <c r="R579" i="8"/>
  <c r="U579" i="8" s="1"/>
  <c r="I518" i="2"/>
  <c r="V581" i="10"/>
  <c r="Y581" i="10" s="1"/>
  <c r="W581" i="10"/>
  <c r="U581" i="10"/>
  <c r="C518" i="2"/>
  <c r="Z581" i="10"/>
  <c r="G518" i="2"/>
  <c r="B518" i="2"/>
  <c r="W579" i="8"/>
  <c r="X581" i="10"/>
  <c r="O518" i="2" l="1"/>
  <c r="P518" i="2"/>
  <c r="F580" i="8"/>
  <c r="B580" i="8"/>
  <c r="H582" i="10"/>
  <c r="C582" i="10"/>
  <c r="C580" i="8"/>
  <c r="G580" i="8"/>
  <c r="J518" i="2"/>
  <c r="K518" i="2" s="1"/>
  <c r="F518" i="2"/>
  <c r="AA517" i="2"/>
  <c r="B582" i="10"/>
  <c r="G582" i="10"/>
  <c r="D582" i="10"/>
  <c r="I582" i="10"/>
  <c r="E518" i="2"/>
  <c r="H580" i="8"/>
  <c r="D580" i="8"/>
  <c r="L518" i="2" l="1"/>
  <c r="M518" i="2"/>
  <c r="N518" i="2" s="1"/>
  <c r="F582" i="10"/>
  <c r="O582" i="10"/>
  <c r="AB581" i="10"/>
  <c r="J582" i="10"/>
  <c r="K582" i="10" s="1"/>
  <c r="E580" i="8"/>
  <c r="E582" i="10"/>
  <c r="P582" i="10" s="1"/>
  <c r="X579" i="8"/>
  <c r="I580" i="8"/>
  <c r="J580" i="8"/>
  <c r="Q582" i="10" l="1"/>
  <c r="S582" i="10"/>
  <c r="R582" i="10"/>
  <c r="M582" i="10"/>
  <c r="N582" i="10" s="1"/>
  <c r="W518" i="2"/>
  <c r="V518" i="2"/>
  <c r="U518" i="2"/>
  <c r="Q518" i="2"/>
  <c r="S518" i="2"/>
  <c r="R518" i="2"/>
  <c r="N580" i="8"/>
  <c r="P580" i="8"/>
  <c r="L580" i="8"/>
  <c r="M580" i="8" s="1"/>
  <c r="O580" i="8"/>
  <c r="Y518" i="2" l="1"/>
  <c r="X518" i="2"/>
  <c r="Z518" i="2"/>
  <c r="V582" i="10"/>
  <c r="W582" i="10"/>
  <c r="Z582" i="10" s="1"/>
  <c r="U582" i="10"/>
  <c r="X582" i="10" s="1"/>
  <c r="Y582" i="10"/>
  <c r="H519" i="2"/>
  <c r="C519" i="2"/>
  <c r="G519" i="2"/>
  <c r="B519" i="2"/>
  <c r="T580" i="8"/>
  <c r="W580" i="8" s="1"/>
  <c r="R580" i="8"/>
  <c r="U580" i="8" s="1"/>
  <c r="S580" i="8"/>
  <c r="V580" i="8" s="1"/>
  <c r="I519" i="2"/>
  <c r="D519" i="2"/>
  <c r="P519" i="2" l="1"/>
  <c r="O519" i="2"/>
  <c r="C581" i="8"/>
  <c r="G581" i="8"/>
  <c r="B583" i="10"/>
  <c r="G583" i="10"/>
  <c r="F581" i="8"/>
  <c r="B581" i="8"/>
  <c r="I583" i="10"/>
  <c r="D583" i="10"/>
  <c r="H581" i="8"/>
  <c r="D581" i="8"/>
  <c r="J519" i="2"/>
  <c r="K519" i="2" s="1"/>
  <c r="C583" i="10"/>
  <c r="H583" i="10"/>
  <c r="E519" i="2"/>
  <c r="AA518" i="2"/>
  <c r="F519" i="2"/>
  <c r="J583" i="10" l="1"/>
  <c r="L519" i="2"/>
  <c r="M519" i="2"/>
  <c r="N519" i="2" s="1"/>
  <c r="F583" i="10"/>
  <c r="E583" i="10"/>
  <c r="P583" i="10" s="1"/>
  <c r="E581" i="8"/>
  <c r="O583" i="10"/>
  <c r="K583" i="10"/>
  <c r="AB582" i="10"/>
  <c r="I581" i="8"/>
  <c r="J581" i="8"/>
  <c r="X580" i="8"/>
  <c r="R519" i="2" l="1"/>
  <c r="Q519" i="2"/>
  <c r="S519" i="2"/>
  <c r="P581" i="8"/>
  <c r="N581" i="8"/>
  <c r="O581" i="8"/>
  <c r="L581" i="8"/>
  <c r="M581" i="8" s="1"/>
  <c r="R583" i="10"/>
  <c r="S583" i="10"/>
  <c r="Q583" i="10"/>
  <c r="M583" i="10"/>
  <c r="N583" i="10" s="1"/>
  <c r="V519" i="2"/>
  <c r="U519" i="2"/>
  <c r="W519" i="2"/>
  <c r="X519" i="2" l="1"/>
  <c r="G520" i="2" s="1"/>
  <c r="W583" i="10"/>
  <c r="Z583" i="10" s="1"/>
  <c r="V583" i="10"/>
  <c r="U583" i="10"/>
  <c r="S581" i="8"/>
  <c r="V581" i="8" s="1"/>
  <c r="R581" i="8"/>
  <c r="U581" i="8" s="1"/>
  <c r="T581" i="8"/>
  <c r="Z519" i="2"/>
  <c r="Y583" i="10"/>
  <c r="W581" i="8"/>
  <c r="X583" i="10"/>
  <c r="B520" i="2"/>
  <c r="Y519" i="2"/>
  <c r="C582" i="8" l="1"/>
  <c r="G582" i="8"/>
  <c r="B582" i="8"/>
  <c r="F582" i="8"/>
  <c r="D584" i="10"/>
  <c r="I584" i="10"/>
  <c r="I520" i="2"/>
  <c r="D520" i="2"/>
  <c r="H582" i="8"/>
  <c r="D582" i="8"/>
  <c r="C520" i="2"/>
  <c r="H520" i="2"/>
  <c r="H584" i="10"/>
  <c r="C584" i="10"/>
  <c r="G584" i="10"/>
  <c r="B584" i="10"/>
  <c r="J520" i="2" l="1"/>
  <c r="O520" i="2"/>
  <c r="P520" i="2"/>
  <c r="F520" i="2"/>
  <c r="X581" i="8"/>
  <c r="I582" i="8"/>
  <c r="J582" i="8"/>
  <c r="E582" i="8"/>
  <c r="K584" i="10"/>
  <c r="O584" i="10"/>
  <c r="AB583" i="10"/>
  <c r="E584" i="10"/>
  <c r="P584" i="10" s="1"/>
  <c r="K520" i="2"/>
  <c r="AA519" i="2"/>
  <c r="J584" i="10"/>
  <c r="F584" i="10"/>
  <c r="E520" i="2"/>
  <c r="Q584" i="10" l="1"/>
  <c r="R584" i="10"/>
  <c r="S584" i="10"/>
  <c r="M584" i="10"/>
  <c r="N584" i="10" s="1"/>
  <c r="L582" i="8"/>
  <c r="M582" i="8" s="1"/>
  <c r="N582" i="8"/>
  <c r="O582" i="8"/>
  <c r="P582" i="8"/>
  <c r="L520" i="2"/>
  <c r="M520" i="2"/>
  <c r="N520" i="2" s="1"/>
  <c r="R582" i="8" l="1"/>
  <c r="T582" i="8"/>
  <c r="S582" i="8"/>
  <c r="W584" i="10"/>
  <c r="Z584" i="10" s="1"/>
  <c r="V584" i="10"/>
  <c r="Y584" i="10" s="1"/>
  <c r="U584" i="10"/>
  <c r="V582" i="8"/>
  <c r="R520" i="2"/>
  <c r="Q520" i="2"/>
  <c r="S520" i="2"/>
  <c r="X584" i="10"/>
  <c r="W582" i="8"/>
  <c r="V520" i="2"/>
  <c r="U520" i="2"/>
  <c r="W520" i="2"/>
  <c r="U582" i="8"/>
  <c r="Y520" i="2" l="1"/>
  <c r="C585" i="10"/>
  <c r="H585" i="10"/>
  <c r="D585" i="10"/>
  <c r="I585" i="10"/>
  <c r="G585" i="10"/>
  <c r="B585" i="10"/>
  <c r="Z520" i="2"/>
  <c r="G583" i="8"/>
  <c r="C583" i="8"/>
  <c r="B583" i="8"/>
  <c r="F583" i="8"/>
  <c r="D583" i="8"/>
  <c r="H583" i="8"/>
  <c r="H521" i="2"/>
  <c r="C521" i="2"/>
  <c r="X520" i="2"/>
  <c r="G521" i="2" l="1"/>
  <c r="B521" i="2"/>
  <c r="F521" i="2" s="1"/>
  <c r="J583" i="8"/>
  <c r="I583" i="8"/>
  <c r="I521" i="2"/>
  <c r="D521" i="2"/>
  <c r="K585" i="10"/>
  <c r="O585" i="10"/>
  <c r="AB584" i="10"/>
  <c r="E583" i="8"/>
  <c r="E585" i="10"/>
  <c r="P585" i="10" s="1"/>
  <c r="X582" i="8"/>
  <c r="J585" i="10"/>
  <c r="F585" i="10"/>
  <c r="O521" i="2" l="1"/>
  <c r="P521" i="2"/>
  <c r="S585" i="10"/>
  <c r="Q585" i="10"/>
  <c r="R585" i="10"/>
  <c r="M585" i="10"/>
  <c r="N585" i="10" s="1"/>
  <c r="E521" i="2"/>
  <c r="AA520" i="2"/>
  <c r="L583" i="8"/>
  <c r="M583" i="8" s="1"/>
  <c r="P583" i="8"/>
  <c r="N583" i="8"/>
  <c r="O583" i="8"/>
  <c r="J521" i="2"/>
  <c r="K521" i="2" s="1"/>
  <c r="S583" i="8" l="1"/>
  <c r="R583" i="8"/>
  <c r="T583" i="8"/>
  <c r="W585" i="10"/>
  <c r="Z585" i="10" s="1"/>
  <c r="V585" i="10"/>
  <c r="U585" i="10"/>
  <c r="L521" i="2"/>
  <c r="M521" i="2"/>
  <c r="N521" i="2" s="1"/>
  <c r="U583" i="8"/>
  <c r="X585" i="10"/>
  <c r="V583" i="8"/>
  <c r="Y585" i="10"/>
  <c r="W583" i="8"/>
  <c r="I586" i="10" l="1"/>
  <c r="D586" i="10"/>
  <c r="H586" i="10"/>
  <c r="C586" i="10"/>
  <c r="R521" i="2"/>
  <c r="Q521" i="2"/>
  <c r="S521" i="2"/>
  <c r="G584" i="8"/>
  <c r="C584" i="8"/>
  <c r="G586" i="10"/>
  <c r="B586" i="10"/>
  <c r="W521" i="2"/>
  <c r="V521" i="2"/>
  <c r="U521" i="2"/>
  <c r="H584" i="8"/>
  <c r="D584" i="8"/>
  <c r="F584" i="8"/>
  <c r="B584" i="8"/>
  <c r="E586" i="10" l="1"/>
  <c r="P586" i="10" s="1"/>
  <c r="Z521" i="2"/>
  <c r="F586" i="10"/>
  <c r="E584" i="8"/>
  <c r="J586" i="10"/>
  <c r="X521" i="2"/>
  <c r="O586" i="10"/>
  <c r="K586" i="10"/>
  <c r="AB585" i="10"/>
  <c r="I584" i="8"/>
  <c r="J584" i="8"/>
  <c r="X583" i="8"/>
  <c r="Y521" i="2"/>
  <c r="I522" i="2" l="1"/>
  <c r="D522" i="2"/>
  <c r="L584" i="8"/>
  <c r="M584" i="8" s="1"/>
  <c r="N584" i="8"/>
  <c r="P584" i="8"/>
  <c r="O584" i="8"/>
  <c r="Q586" i="10"/>
  <c r="S586" i="10"/>
  <c r="R586" i="10"/>
  <c r="M586" i="10"/>
  <c r="N586" i="10" s="1"/>
  <c r="B522" i="2"/>
  <c r="G522" i="2"/>
  <c r="H522" i="2"/>
  <c r="C522" i="2"/>
  <c r="O522" i="2" l="1"/>
  <c r="P522" i="2"/>
  <c r="E522" i="2"/>
  <c r="J522" i="2"/>
  <c r="X586" i="10"/>
  <c r="F522" i="2"/>
  <c r="U586" i="10"/>
  <c r="V586" i="10"/>
  <c r="Y586" i="10" s="1"/>
  <c r="W586" i="10"/>
  <c r="Z586" i="10" s="1"/>
  <c r="K522" i="2"/>
  <c r="AA521" i="2"/>
  <c r="S584" i="8"/>
  <c r="V584" i="8" s="1"/>
  <c r="R584" i="8"/>
  <c r="U584" i="8" s="1"/>
  <c r="T584" i="8"/>
  <c r="W584" i="8"/>
  <c r="D587" i="10" l="1"/>
  <c r="I587" i="10"/>
  <c r="F585" i="8"/>
  <c r="B585" i="8"/>
  <c r="C585" i="8"/>
  <c r="G585" i="8"/>
  <c r="H587" i="10"/>
  <c r="C587" i="10"/>
  <c r="L522" i="2"/>
  <c r="M522" i="2"/>
  <c r="N522" i="2" s="1"/>
  <c r="H585" i="8"/>
  <c r="D585" i="8"/>
  <c r="B587" i="10"/>
  <c r="G587" i="10"/>
  <c r="F587" i="10" l="1"/>
  <c r="E585" i="8"/>
  <c r="J585" i="8"/>
  <c r="I585" i="8"/>
  <c r="J587" i="10"/>
  <c r="K587" i="10" s="1"/>
  <c r="V522" i="2"/>
  <c r="U522" i="2"/>
  <c r="W522" i="2"/>
  <c r="E587" i="10"/>
  <c r="P587" i="10" s="1"/>
  <c r="Q522" i="2"/>
  <c r="R522" i="2"/>
  <c r="S522" i="2"/>
  <c r="X584" i="8"/>
  <c r="O587" i="10"/>
  <c r="AB586" i="10"/>
  <c r="X522" i="2" l="1"/>
  <c r="B523" i="2" s="1"/>
  <c r="Y522" i="2"/>
  <c r="C523" i="2" s="1"/>
  <c r="S587" i="10"/>
  <c r="R587" i="10"/>
  <c r="Q587" i="10"/>
  <c r="M587" i="10"/>
  <c r="N587" i="10" s="1"/>
  <c r="O585" i="8"/>
  <c r="P585" i="8"/>
  <c r="L585" i="8"/>
  <c r="M585" i="8" s="1"/>
  <c r="N585" i="8"/>
  <c r="Z522" i="2"/>
  <c r="G523" i="2"/>
  <c r="H523" i="2"/>
  <c r="F523" i="2" l="1"/>
  <c r="T585" i="8"/>
  <c r="W585" i="8" s="1"/>
  <c r="S585" i="8"/>
  <c r="R585" i="8"/>
  <c r="U585" i="8"/>
  <c r="E523" i="2"/>
  <c r="Y587" i="10"/>
  <c r="V587" i="10"/>
  <c r="W587" i="10"/>
  <c r="Z587" i="10" s="1"/>
  <c r="U587" i="10"/>
  <c r="X587" i="10" s="1"/>
  <c r="I523" i="2"/>
  <c r="D523" i="2"/>
  <c r="V585" i="8"/>
  <c r="P523" i="2" l="1"/>
  <c r="O523" i="2"/>
  <c r="B588" i="10"/>
  <c r="G588" i="10"/>
  <c r="H586" i="8"/>
  <c r="D586" i="8"/>
  <c r="I588" i="10"/>
  <c r="D588" i="10"/>
  <c r="G586" i="8"/>
  <c r="C586" i="8"/>
  <c r="AA522" i="2"/>
  <c r="B586" i="8"/>
  <c r="F586" i="8"/>
  <c r="C588" i="10"/>
  <c r="H588" i="10"/>
  <c r="J523" i="2"/>
  <c r="K523" i="2" s="1"/>
  <c r="I586" i="8" l="1"/>
  <c r="J586" i="8"/>
  <c r="X585" i="8"/>
  <c r="E586" i="8"/>
  <c r="L523" i="2"/>
  <c r="M523" i="2"/>
  <c r="N523" i="2" s="1"/>
  <c r="O588" i="10"/>
  <c r="AB587" i="10"/>
  <c r="J588" i="10"/>
  <c r="K588" i="10" s="1"/>
  <c r="F588" i="10"/>
  <c r="E588" i="10"/>
  <c r="P588" i="10" s="1"/>
  <c r="R588" i="10" l="1"/>
  <c r="Q588" i="10"/>
  <c r="S588" i="10"/>
  <c r="M588" i="10"/>
  <c r="N588" i="10" s="1"/>
  <c r="W523" i="2"/>
  <c r="U523" i="2"/>
  <c r="V523" i="2"/>
  <c r="P586" i="8"/>
  <c r="O586" i="8"/>
  <c r="N586" i="8"/>
  <c r="L586" i="8"/>
  <c r="M586" i="8" s="1"/>
  <c r="R523" i="2"/>
  <c r="S523" i="2"/>
  <c r="Q523" i="2"/>
  <c r="Z523" i="2" l="1"/>
  <c r="X523" i="2"/>
  <c r="G524" i="2" s="1"/>
  <c r="Y523" i="2"/>
  <c r="H524" i="2" s="1"/>
  <c r="W588" i="10"/>
  <c r="Z588" i="10" s="1"/>
  <c r="V588" i="10"/>
  <c r="U588" i="10"/>
  <c r="B524" i="2"/>
  <c r="T586" i="8"/>
  <c r="W586" i="8" s="1"/>
  <c r="S586" i="8"/>
  <c r="R586" i="8"/>
  <c r="U586" i="8"/>
  <c r="X588" i="10"/>
  <c r="I524" i="2"/>
  <c r="D524" i="2"/>
  <c r="V586" i="8"/>
  <c r="Y588" i="10"/>
  <c r="O524" i="2" l="1"/>
  <c r="P524" i="2"/>
  <c r="C524" i="2"/>
  <c r="F524" i="2" s="1"/>
  <c r="D587" i="8"/>
  <c r="H587" i="8"/>
  <c r="D589" i="10"/>
  <c r="I589" i="10"/>
  <c r="K524" i="2"/>
  <c r="AA523" i="2"/>
  <c r="J524" i="2"/>
  <c r="C589" i="10"/>
  <c r="H589" i="10"/>
  <c r="G589" i="10"/>
  <c r="B589" i="10"/>
  <c r="G587" i="8"/>
  <c r="C587" i="8"/>
  <c r="F587" i="8"/>
  <c r="B587" i="8"/>
  <c r="E524" i="2" l="1"/>
  <c r="F589" i="10"/>
  <c r="O589" i="10"/>
  <c r="AB588" i="10"/>
  <c r="E587" i="8"/>
  <c r="J587" i="8"/>
  <c r="I587" i="8"/>
  <c r="X586" i="8"/>
  <c r="E589" i="10"/>
  <c r="P589" i="10" s="1"/>
  <c r="L524" i="2"/>
  <c r="M524" i="2"/>
  <c r="N524" i="2" s="1"/>
  <c r="J589" i="10"/>
  <c r="K589" i="10" s="1"/>
  <c r="S589" i="10" l="1"/>
  <c r="Q589" i="10"/>
  <c r="R589" i="10"/>
  <c r="M589" i="10"/>
  <c r="N589" i="10" s="1"/>
  <c r="R524" i="2"/>
  <c r="Q524" i="2"/>
  <c r="S524" i="2"/>
  <c r="U524" i="2"/>
  <c r="V524" i="2"/>
  <c r="W524" i="2"/>
  <c r="N587" i="8"/>
  <c r="O587" i="8"/>
  <c r="P587" i="8"/>
  <c r="L587" i="8"/>
  <c r="M587" i="8" s="1"/>
  <c r="S587" i="8" l="1"/>
  <c r="T587" i="8"/>
  <c r="R587" i="8"/>
  <c r="U589" i="10"/>
  <c r="X589" i="10" s="1"/>
  <c r="W589" i="10"/>
  <c r="Z589" i="10" s="1"/>
  <c r="V589" i="10"/>
  <c r="V587" i="8"/>
  <c r="U587" i="8"/>
  <c r="Z524" i="2"/>
  <c r="Y589" i="10"/>
  <c r="X524" i="2"/>
  <c r="W587" i="8"/>
  <c r="Y524" i="2"/>
  <c r="B590" i="10" l="1"/>
  <c r="G590" i="10"/>
  <c r="I590" i="10"/>
  <c r="D590" i="10"/>
  <c r="G525" i="2"/>
  <c r="B525" i="2"/>
  <c r="C588" i="8"/>
  <c r="G588" i="8"/>
  <c r="H588" i="8"/>
  <c r="D588" i="8"/>
  <c r="B588" i="8"/>
  <c r="F588" i="8"/>
  <c r="H525" i="2"/>
  <c r="C525" i="2"/>
  <c r="C590" i="10"/>
  <c r="H590" i="10"/>
  <c r="I525" i="2"/>
  <c r="D525" i="2"/>
  <c r="P525" i="2" l="1"/>
  <c r="O525" i="2"/>
  <c r="F590" i="10"/>
  <c r="E588" i="8"/>
  <c r="X587" i="8"/>
  <c r="J588" i="8"/>
  <c r="I588" i="8"/>
  <c r="O590" i="10"/>
  <c r="AB589" i="10"/>
  <c r="AA524" i="2"/>
  <c r="F525" i="2"/>
  <c r="E525" i="2"/>
  <c r="J590" i="10"/>
  <c r="K590" i="10" s="1"/>
  <c r="J525" i="2"/>
  <c r="K525" i="2" s="1"/>
  <c r="E590" i="10"/>
  <c r="P590" i="10" s="1"/>
  <c r="S590" i="10" l="1"/>
  <c r="R590" i="10"/>
  <c r="Q590" i="10"/>
  <c r="M590" i="10"/>
  <c r="N590" i="10" s="1"/>
  <c r="L588" i="8"/>
  <c r="M588" i="8" s="1"/>
  <c r="P588" i="8"/>
  <c r="N588" i="8"/>
  <c r="O588" i="8"/>
  <c r="L525" i="2"/>
  <c r="M525" i="2"/>
  <c r="N525" i="2" s="1"/>
  <c r="V590" i="10" l="1"/>
  <c r="U590" i="10"/>
  <c r="W590" i="10"/>
  <c r="X590" i="10"/>
  <c r="V525" i="2"/>
  <c r="U525" i="2"/>
  <c r="W525" i="2"/>
  <c r="Y590" i="10"/>
  <c r="S525" i="2"/>
  <c r="R525" i="2"/>
  <c r="Q525" i="2"/>
  <c r="T588" i="8"/>
  <c r="W588" i="8" s="1"/>
  <c r="R588" i="8"/>
  <c r="U588" i="8" s="1"/>
  <c r="S588" i="8"/>
  <c r="V588" i="8" s="1"/>
  <c r="Z590" i="10"/>
  <c r="Z525" i="2" l="1"/>
  <c r="Y525" i="2"/>
  <c r="C526" i="2" s="1"/>
  <c r="D589" i="8"/>
  <c r="H589" i="8"/>
  <c r="C589" i="8"/>
  <c r="G589" i="8"/>
  <c r="B589" i="8"/>
  <c r="F589" i="8"/>
  <c r="I526" i="2"/>
  <c r="D526" i="2"/>
  <c r="H591" i="10"/>
  <c r="C591" i="10"/>
  <c r="I591" i="10"/>
  <c r="D591" i="10"/>
  <c r="X525" i="2"/>
  <c r="H526" i="2"/>
  <c r="B591" i="10"/>
  <c r="G591" i="10"/>
  <c r="O526" i="2" l="1"/>
  <c r="P526" i="2"/>
  <c r="AA525" i="2"/>
  <c r="X588" i="8"/>
  <c r="O591" i="10"/>
  <c r="AB590" i="10"/>
  <c r="F591" i="10"/>
  <c r="J589" i="8"/>
  <c r="I589" i="8"/>
  <c r="E591" i="10"/>
  <c r="P591" i="10" s="1"/>
  <c r="J591" i="10"/>
  <c r="K591" i="10" s="1"/>
  <c r="B526" i="2"/>
  <c r="G526" i="2"/>
  <c r="E589" i="8"/>
  <c r="S591" i="10" l="1"/>
  <c r="R591" i="10"/>
  <c r="Q591" i="10"/>
  <c r="M591" i="10"/>
  <c r="N591" i="10" s="1"/>
  <c r="E526" i="2"/>
  <c r="O589" i="8"/>
  <c r="N589" i="8"/>
  <c r="L589" i="8"/>
  <c r="M589" i="8" s="1"/>
  <c r="P589" i="8"/>
  <c r="F526" i="2"/>
  <c r="J526" i="2"/>
  <c r="K526" i="2" s="1"/>
  <c r="L526" i="2" l="1"/>
  <c r="S526" i="2" s="1"/>
  <c r="M526" i="2"/>
  <c r="N526" i="2" s="1"/>
  <c r="W526" i="2" s="1"/>
  <c r="S589" i="8"/>
  <c r="T589" i="8"/>
  <c r="W589" i="8" s="1"/>
  <c r="R589" i="8"/>
  <c r="U589" i="8" s="1"/>
  <c r="U591" i="10"/>
  <c r="X591" i="10" s="1"/>
  <c r="W591" i="10"/>
  <c r="Z591" i="10" s="1"/>
  <c r="V591" i="10"/>
  <c r="Y591" i="10" s="1"/>
  <c r="V589" i="8"/>
  <c r="R526" i="2"/>
  <c r="Q526" i="2" l="1"/>
  <c r="U526" i="2"/>
  <c r="X526" i="2" s="1"/>
  <c r="V526" i="2"/>
  <c r="Y526" i="2" s="1"/>
  <c r="H527" i="2" s="1"/>
  <c r="Z526" i="2"/>
  <c r="D527" i="2" s="1"/>
  <c r="D592" i="10"/>
  <c r="I592" i="10"/>
  <c r="B592" i="10"/>
  <c r="G592" i="10"/>
  <c r="H590" i="8"/>
  <c r="D590" i="8"/>
  <c r="B590" i="8"/>
  <c r="F590" i="8"/>
  <c r="C592" i="10"/>
  <c r="H592" i="10"/>
  <c r="C590" i="8"/>
  <c r="G590" i="8"/>
  <c r="G527" i="2" l="1"/>
  <c r="K527" i="2" s="1"/>
  <c r="B527" i="2"/>
  <c r="I527" i="2"/>
  <c r="J527" i="2" s="1"/>
  <c r="O527" i="2"/>
  <c r="P527" i="2"/>
  <c r="C527" i="2"/>
  <c r="F527" i="2" s="1"/>
  <c r="E592" i="10"/>
  <c r="P592" i="10" s="1"/>
  <c r="I590" i="8"/>
  <c r="J590" i="8"/>
  <c r="J592" i="10"/>
  <c r="E590" i="8"/>
  <c r="AA526" i="2"/>
  <c r="X589" i="8"/>
  <c r="F592" i="10"/>
  <c r="K592" i="10"/>
  <c r="O592" i="10"/>
  <c r="AB591" i="10"/>
  <c r="E527" i="2" l="1"/>
  <c r="Q592" i="10"/>
  <c r="S592" i="10"/>
  <c r="R592" i="10"/>
  <c r="M592" i="10"/>
  <c r="N592" i="10" s="1"/>
  <c r="L527" i="2"/>
  <c r="M527" i="2"/>
  <c r="N527" i="2" s="1"/>
  <c r="O590" i="8"/>
  <c r="P590" i="8"/>
  <c r="L590" i="8"/>
  <c r="M590" i="8" s="1"/>
  <c r="N590" i="8"/>
  <c r="W592" i="10" l="1"/>
  <c r="U592" i="10"/>
  <c r="V592" i="10"/>
  <c r="Y592" i="10" s="1"/>
  <c r="U527" i="2"/>
  <c r="W527" i="2"/>
  <c r="V527" i="2"/>
  <c r="Z592" i="10"/>
  <c r="R590" i="8"/>
  <c r="U590" i="8" s="1"/>
  <c r="S590" i="8"/>
  <c r="V590" i="8" s="1"/>
  <c r="T590" i="8"/>
  <c r="W590" i="8" s="1"/>
  <c r="Q527" i="2"/>
  <c r="S527" i="2"/>
  <c r="Z527" i="2" s="1"/>
  <c r="R527" i="2"/>
  <c r="X592" i="10"/>
  <c r="Y527" i="2" l="1"/>
  <c r="D591" i="8"/>
  <c r="H591" i="8"/>
  <c r="G591" i="8"/>
  <c r="C591" i="8"/>
  <c r="B591" i="8"/>
  <c r="F591" i="8"/>
  <c r="H593" i="10"/>
  <c r="C593" i="10"/>
  <c r="X527" i="2"/>
  <c r="D593" i="10"/>
  <c r="I593" i="10"/>
  <c r="I528" i="2"/>
  <c r="D528" i="2"/>
  <c r="B593" i="10"/>
  <c r="G593" i="10"/>
  <c r="H528" i="2"/>
  <c r="C528" i="2"/>
  <c r="O528" i="2" l="1"/>
  <c r="P528" i="2"/>
  <c r="AA527" i="2"/>
  <c r="B528" i="2"/>
  <c r="F528" i="2" s="1"/>
  <c r="G528" i="2"/>
  <c r="F593" i="10"/>
  <c r="X590" i="8"/>
  <c r="J593" i="10"/>
  <c r="K593" i="10" s="1"/>
  <c r="E593" i="10"/>
  <c r="P593" i="10" s="1"/>
  <c r="O593" i="10"/>
  <c r="AB592" i="10"/>
  <c r="J591" i="8"/>
  <c r="I591" i="8"/>
  <c r="E591" i="8"/>
  <c r="Q593" i="10" l="1"/>
  <c r="R593" i="10"/>
  <c r="S593" i="10"/>
  <c r="M593" i="10"/>
  <c r="N593" i="10" s="1"/>
  <c r="J528" i="2"/>
  <c r="K528" i="2" s="1"/>
  <c r="E528" i="2"/>
  <c r="N591" i="8"/>
  <c r="L591" i="8"/>
  <c r="M591" i="8" s="1"/>
  <c r="O591" i="8"/>
  <c r="P591" i="8"/>
  <c r="R591" i="8" l="1"/>
  <c r="S591" i="8"/>
  <c r="V591" i="8" s="1"/>
  <c r="T591" i="8"/>
  <c r="W591" i="8" s="1"/>
  <c r="U593" i="10"/>
  <c r="X593" i="10" s="1"/>
  <c r="W593" i="10"/>
  <c r="Z593" i="10" s="1"/>
  <c r="V593" i="10"/>
  <c r="Y593" i="10" s="1"/>
  <c r="L528" i="2"/>
  <c r="M528" i="2"/>
  <c r="N528" i="2" s="1"/>
  <c r="U591" i="8"/>
  <c r="H594" i="10" l="1"/>
  <c r="C594" i="10"/>
  <c r="G594" i="10"/>
  <c r="B594" i="10"/>
  <c r="D592" i="8"/>
  <c r="H592" i="8"/>
  <c r="C592" i="8"/>
  <c r="G592" i="8"/>
  <c r="D594" i="10"/>
  <c r="I594" i="10"/>
  <c r="V528" i="2"/>
  <c r="W528" i="2"/>
  <c r="U528" i="2"/>
  <c r="R528" i="2"/>
  <c r="S528" i="2"/>
  <c r="Q528" i="2"/>
  <c r="B592" i="8"/>
  <c r="F592" i="8"/>
  <c r="X528" i="2" l="1"/>
  <c r="G529" i="2" s="1"/>
  <c r="E594" i="10"/>
  <c r="P594" i="10" s="1"/>
  <c r="X591" i="8"/>
  <c r="J594" i="10"/>
  <c r="Y528" i="2"/>
  <c r="F594" i="10"/>
  <c r="Z528" i="2"/>
  <c r="I592" i="8"/>
  <c r="J592" i="8"/>
  <c r="E592" i="8"/>
  <c r="O594" i="10"/>
  <c r="K594" i="10"/>
  <c r="AB593" i="10"/>
  <c r="B529" i="2" l="1"/>
  <c r="S594" i="10"/>
  <c r="R594" i="10"/>
  <c r="Q594" i="10"/>
  <c r="M594" i="10"/>
  <c r="N594" i="10" s="1"/>
  <c r="D529" i="2"/>
  <c r="I529" i="2"/>
  <c r="H529" i="2"/>
  <c r="C529" i="2"/>
  <c r="E529" i="2" s="1"/>
  <c r="N592" i="8"/>
  <c r="O592" i="8"/>
  <c r="L592" i="8"/>
  <c r="M592" i="8" s="1"/>
  <c r="P592" i="8"/>
  <c r="O529" i="2" l="1"/>
  <c r="P529" i="2"/>
  <c r="J529" i="2"/>
  <c r="K529" i="2" s="1"/>
  <c r="V594" i="10"/>
  <c r="Y594" i="10" s="1"/>
  <c r="U594" i="10"/>
  <c r="W594" i="10"/>
  <c r="X594" i="10"/>
  <c r="F529" i="2"/>
  <c r="R592" i="8"/>
  <c r="U592" i="8" s="1"/>
  <c r="T592" i="8"/>
  <c r="W592" i="8" s="1"/>
  <c r="S592" i="8"/>
  <c r="V592" i="8" s="1"/>
  <c r="AA528" i="2"/>
  <c r="Z594" i="10"/>
  <c r="F593" i="8" l="1"/>
  <c r="B593" i="8"/>
  <c r="C595" i="10"/>
  <c r="H595" i="10"/>
  <c r="G593" i="8"/>
  <c r="C593" i="8"/>
  <c r="H593" i="8"/>
  <c r="D593" i="8"/>
  <c r="L529" i="2"/>
  <c r="M529" i="2"/>
  <c r="N529" i="2" s="1"/>
  <c r="B595" i="10"/>
  <c r="G595" i="10"/>
  <c r="I595" i="10"/>
  <c r="D595" i="10"/>
  <c r="J595" i="10" l="1"/>
  <c r="E595" i="10"/>
  <c r="P595" i="10" s="1"/>
  <c r="F595" i="10"/>
  <c r="V529" i="2"/>
  <c r="W529" i="2"/>
  <c r="U529" i="2"/>
  <c r="X592" i="8"/>
  <c r="E593" i="8"/>
  <c r="K595" i="10"/>
  <c r="O595" i="10"/>
  <c r="AB594" i="10"/>
  <c r="S529" i="2"/>
  <c r="R529" i="2"/>
  <c r="Q529" i="2"/>
  <c r="J593" i="8"/>
  <c r="I593" i="8"/>
  <c r="X529" i="2" l="1"/>
  <c r="N593" i="8"/>
  <c r="P593" i="8"/>
  <c r="O593" i="8"/>
  <c r="L593" i="8"/>
  <c r="M593" i="8" s="1"/>
  <c r="G530" i="2"/>
  <c r="B530" i="2"/>
  <c r="Z529" i="2"/>
  <c r="S595" i="10"/>
  <c r="R595" i="10"/>
  <c r="Q595" i="10"/>
  <c r="M595" i="10"/>
  <c r="N595" i="10" s="1"/>
  <c r="Y529" i="2"/>
  <c r="C530" i="2" l="1"/>
  <c r="H530" i="2"/>
  <c r="T593" i="8"/>
  <c r="R593" i="8"/>
  <c r="S593" i="8"/>
  <c r="U595" i="10"/>
  <c r="W595" i="10"/>
  <c r="V595" i="10"/>
  <c r="Y595" i="10" s="1"/>
  <c r="D530" i="2"/>
  <c r="I530" i="2"/>
  <c r="V593" i="8"/>
  <c r="X595" i="10"/>
  <c r="E530" i="2"/>
  <c r="W593" i="8"/>
  <c r="Z595" i="10"/>
  <c r="U593" i="8"/>
  <c r="O530" i="2" l="1"/>
  <c r="P530" i="2"/>
  <c r="J530" i="2"/>
  <c r="K530" i="2" s="1"/>
  <c r="H596" i="10"/>
  <c r="C596" i="10"/>
  <c r="I596" i="10"/>
  <c r="D596" i="10"/>
  <c r="G596" i="10"/>
  <c r="B596" i="10"/>
  <c r="F594" i="8"/>
  <c r="B594" i="8"/>
  <c r="D594" i="8"/>
  <c r="H594" i="8"/>
  <c r="G594" i="8"/>
  <c r="C594" i="8"/>
  <c r="AA529" i="2"/>
  <c r="F530" i="2"/>
  <c r="O596" i="10" l="1"/>
  <c r="AB595" i="10"/>
  <c r="E594" i="8"/>
  <c r="E596" i="10"/>
  <c r="P596" i="10" s="1"/>
  <c r="F596" i="10"/>
  <c r="L530" i="2"/>
  <c r="M530" i="2"/>
  <c r="N530" i="2" s="1"/>
  <c r="X593" i="8"/>
  <c r="J594" i="8"/>
  <c r="I594" i="8"/>
  <c r="J596" i="10"/>
  <c r="K596" i="10" s="1"/>
  <c r="R596" i="10" l="1"/>
  <c r="S596" i="10"/>
  <c r="Q596" i="10"/>
  <c r="M596" i="10"/>
  <c r="N596" i="10" s="1"/>
  <c r="W530" i="2"/>
  <c r="V530" i="2"/>
  <c r="U530" i="2"/>
  <c r="S530" i="2"/>
  <c r="Q530" i="2"/>
  <c r="R530" i="2"/>
  <c r="P594" i="8"/>
  <c r="L594" i="8"/>
  <c r="M594" i="8" s="1"/>
  <c r="O594" i="8"/>
  <c r="N594" i="8"/>
  <c r="Z530" i="2" l="1"/>
  <c r="Y530" i="2"/>
  <c r="X530" i="2"/>
  <c r="B531" i="2" s="1"/>
  <c r="T594" i="8"/>
  <c r="S594" i="8"/>
  <c r="R594" i="8"/>
  <c r="I531" i="2"/>
  <c r="D531" i="2"/>
  <c r="U596" i="10"/>
  <c r="X596" i="10" s="1"/>
  <c r="W596" i="10"/>
  <c r="Z596" i="10" s="1"/>
  <c r="V596" i="10"/>
  <c r="Y596" i="10" s="1"/>
  <c r="W594" i="8"/>
  <c r="U594" i="8"/>
  <c r="C531" i="2"/>
  <c r="H531" i="2"/>
  <c r="V594" i="8"/>
  <c r="P531" i="2" l="1"/>
  <c r="O531" i="2"/>
  <c r="G531" i="2"/>
  <c r="J531" i="2" s="1"/>
  <c r="K531" i="2" s="1"/>
  <c r="B597" i="10"/>
  <c r="G597" i="10"/>
  <c r="C597" i="10"/>
  <c r="H597" i="10"/>
  <c r="I597" i="10"/>
  <c r="D597" i="10"/>
  <c r="F531" i="2"/>
  <c r="E531" i="2"/>
  <c r="C595" i="8"/>
  <c r="G595" i="8"/>
  <c r="B595" i="8"/>
  <c r="F595" i="8"/>
  <c r="H595" i="8"/>
  <c r="D595" i="8"/>
  <c r="AA530" i="2"/>
  <c r="X594" i="8" l="1"/>
  <c r="I595" i="8"/>
  <c r="J595" i="8"/>
  <c r="F597" i="10"/>
  <c r="E595" i="8"/>
  <c r="O597" i="10"/>
  <c r="AB596" i="10"/>
  <c r="J597" i="10"/>
  <c r="K597" i="10" s="1"/>
  <c r="L531" i="2"/>
  <c r="M531" i="2"/>
  <c r="N531" i="2" s="1"/>
  <c r="E597" i="10"/>
  <c r="P597" i="10" s="1"/>
  <c r="Q597" i="10" l="1"/>
  <c r="R597" i="10"/>
  <c r="S597" i="10"/>
  <c r="M597" i="10"/>
  <c r="N597" i="10" s="1"/>
  <c r="O595" i="8"/>
  <c r="P595" i="8"/>
  <c r="L595" i="8"/>
  <c r="M595" i="8" s="1"/>
  <c r="N595" i="8"/>
  <c r="V531" i="2"/>
  <c r="W531" i="2"/>
  <c r="U531" i="2"/>
  <c r="Q531" i="2"/>
  <c r="R531" i="2"/>
  <c r="Y531" i="2" s="1"/>
  <c r="S531" i="2"/>
  <c r="Z531" i="2" l="1"/>
  <c r="I532" i="2" s="1"/>
  <c r="X531" i="2"/>
  <c r="B532" i="2" s="1"/>
  <c r="G532" i="2"/>
  <c r="U597" i="10"/>
  <c r="X597" i="10" s="1"/>
  <c r="W597" i="10"/>
  <c r="V597" i="10"/>
  <c r="Y597" i="10" s="1"/>
  <c r="T595" i="8"/>
  <c r="W595" i="8" s="1"/>
  <c r="S595" i="8"/>
  <c r="V595" i="8" s="1"/>
  <c r="R595" i="8"/>
  <c r="U595" i="8" s="1"/>
  <c r="Z597" i="10"/>
  <c r="H532" i="2"/>
  <c r="C532" i="2"/>
  <c r="D532" i="2" l="1"/>
  <c r="AA531" i="2" s="1"/>
  <c r="O532" i="2"/>
  <c r="P532" i="2"/>
  <c r="D596" i="8"/>
  <c r="H596" i="8"/>
  <c r="F596" i="8"/>
  <c r="B596" i="8"/>
  <c r="C596" i="8"/>
  <c r="G596" i="8"/>
  <c r="G598" i="10"/>
  <c r="B598" i="10"/>
  <c r="H598" i="10"/>
  <c r="C598" i="10"/>
  <c r="F532" i="2"/>
  <c r="K532" i="2"/>
  <c r="E532" i="2"/>
  <c r="D598" i="10"/>
  <c r="I598" i="10"/>
  <c r="J532" i="2"/>
  <c r="L532" i="2" l="1"/>
  <c r="M532" i="2"/>
  <c r="N532" i="2" s="1"/>
  <c r="E598" i="10"/>
  <c r="P598" i="10" s="1"/>
  <c r="E596" i="8"/>
  <c r="J598" i="10"/>
  <c r="J596" i="8"/>
  <c r="I596" i="8"/>
  <c r="K598" i="10"/>
  <c r="O598" i="10"/>
  <c r="AB597" i="10"/>
  <c r="F598" i="10"/>
  <c r="X595" i="8"/>
  <c r="O596" i="8" l="1"/>
  <c r="P596" i="8"/>
  <c r="N596" i="8"/>
  <c r="L596" i="8"/>
  <c r="M596" i="8" s="1"/>
  <c r="U532" i="2"/>
  <c r="W532" i="2"/>
  <c r="V532" i="2"/>
  <c r="Q598" i="10"/>
  <c r="R598" i="10"/>
  <c r="S598" i="10"/>
  <c r="M598" i="10"/>
  <c r="N598" i="10" s="1"/>
  <c r="R532" i="2"/>
  <c r="Q532" i="2"/>
  <c r="S532" i="2"/>
  <c r="Y532" i="2" l="1"/>
  <c r="Z532" i="2"/>
  <c r="I533" i="2" s="1"/>
  <c r="X532" i="2"/>
  <c r="G533" i="2" s="1"/>
  <c r="T596" i="8"/>
  <c r="R596" i="8"/>
  <c r="U596" i="8" s="1"/>
  <c r="S596" i="8"/>
  <c r="V598" i="10"/>
  <c r="U598" i="10"/>
  <c r="X598" i="10" s="1"/>
  <c r="W598" i="10"/>
  <c r="Z598" i="10" s="1"/>
  <c r="H533" i="2"/>
  <c r="C533" i="2"/>
  <c r="W596" i="8"/>
  <c r="Y598" i="10"/>
  <c r="V596" i="8"/>
  <c r="D533" i="2" l="1"/>
  <c r="P533" i="2"/>
  <c r="O533" i="2"/>
  <c r="B533" i="2"/>
  <c r="F533" i="2" s="1"/>
  <c r="D599" i="10"/>
  <c r="I599" i="10"/>
  <c r="B597" i="8"/>
  <c r="F597" i="8"/>
  <c r="G599" i="10"/>
  <c r="B599" i="10"/>
  <c r="AA532" i="2"/>
  <c r="J533" i="2"/>
  <c r="K533" i="2" s="1"/>
  <c r="C597" i="8"/>
  <c r="G597" i="8"/>
  <c r="H597" i="8"/>
  <c r="D597" i="8"/>
  <c r="H599" i="10"/>
  <c r="C599" i="10"/>
  <c r="E533" i="2" l="1"/>
  <c r="F599" i="10"/>
  <c r="I597" i="8"/>
  <c r="J597" i="8"/>
  <c r="X596" i="8"/>
  <c r="E597" i="8"/>
  <c r="E599" i="10"/>
  <c r="P599" i="10" s="1"/>
  <c r="L533" i="2"/>
  <c r="M533" i="2"/>
  <c r="N533" i="2" s="1"/>
  <c r="J599" i="10"/>
  <c r="K599" i="10"/>
  <c r="O599" i="10"/>
  <c r="AB598" i="10"/>
  <c r="S533" i="2" l="1"/>
  <c r="R533" i="2"/>
  <c r="Q533" i="2"/>
  <c r="W533" i="2"/>
  <c r="V533" i="2"/>
  <c r="U533" i="2"/>
  <c r="L597" i="8"/>
  <c r="M597" i="8" s="1"/>
  <c r="O597" i="8"/>
  <c r="P597" i="8"/>
  <c r="N597" i="8"/>
  <c r="R599" i="10"/>
  <c r="S599" i="10"/>
  <c r="Q599" i="10"/>
  <c r="M599" i="10"/>
  <c r="N599" i="10" s="1"/>
  <c r="R597" i="8" l="1"/>
  <c r="U597" i="8" s="1"/>
  <c r="T597" i="8"/>
  <c r="S597" i="8"/>
  <c r="V597" i="8" s="1"/>
  <c r="X533" i="2"/>
  <c r="U599" i="10"/>
  <c r="V599" i="10"/>
  <c r="Y599" i="10" s="1"/>
  <c r="W599" i="10"/>
  <c r="Z599" i="10" s="1"/>
  <c r="Y533" i="2"/>
  <c r="X599" i="10"/>
  <c r="W597" i="8"/>
  <c r="Z533" i="2"/>
  <c r="G598" i="8" l="1"/>
  <c r="C598" i="8"/>
  <c r="I600" i="10"/>
  <c r="D600" i="10"/>
  <c r="C600" i="10"/>
  <c r="H600" i="10"/>
  <c r="F598" i="8"/>
  <c r="B598" i="8"/>
  <c r="H534" i="2"/>
  <c r="C534" i="2"/>
  <c r="I534" i="2"/>
  <c r="D534" i="2"/>
  <c r="G534" i="2"/>
  <c r="B534" i="2"/>
  <c r="D598" i="8"/>
  <c r="H598" i="8"/>
  <c r="B600" i="10"/>
  <c r="G600" i="10"/>
  <c r="O534" i="2" l="1"/>
  <c r="P534" i="2"/>
  <c r="E598" i="8"/>
  <c r="I598" i="8"/>
  <c r="J598" i="8"/>
  <c r="O600" i="10"/>
  <c r="AB599" i="10"/>
  <c r="F534" i="2"/>
  <c r="X597" i="8"/>
  <c r="K534" i="2"/>
  <c r="AA533" i="2"/>
  <c r="J600" i="10"/>
  <c r="K600" i="10" s="1"/>
  <c r="E534" i="2"/>
  <c r="E600" i="10"/>
  <c r="P600" i="10" s="1"/>
  <c r="J534" i="2"/>
  <c r="F600" i="10"/>
  <c r="Q600" i="10" l="1"/>
  <c r="R600" i="10"/>
  <c r="S600" i="10"/>
  <c r="M600" i="10"/>
  <c r="N600" i="10" s="1"/>
  <c r="L534" i="2"/>
  <c r="M534" i="2"/>
  <c r="N534" i="2" s="1"/>
  <c r="O598" i="8"/>
  <c r="P598" i="8"/>
  <c r="N598" i="8"/>
  <c r="L598" i="8"/>
  <c r="M598" i="8" s="1"/>
  <c r="S598" i="8" l="1"/>
  <c r="T598" i="8"/>
  <c r="R598" i="8"/>
  <c r="W598" i="8"/>
  <c r="U600" i="10"/>
  <c r="V600" i="10"/>
  <c r="W600" i="10"/>
  <c r="V598" i="8"/>
  <c r="Z600" i="10"/>
  <c r="W534" i="2"/>
  <c r="U534" i="2"/>
  <c r="V534" i="2"/>
  <c r="Y600" i="10"/>
  <c r="U598" i="8"/>
  <c r="S534" i="2"/>
  <c r="R534" i="2"/>
  <c r="Q534" i="2"/>
  <c r="X600" i="10"/>
  <c r="Y534" i="2" l="1"/>
  <c r="X534" i="2"/>
  <c r="G601" i="10"/>
  <c r="B601" i="10"/>
  <c r="B599" i="8"/>
  <c r="F599" i="8"/>
  <c r="C535" i="2"/>
  <c r="H535" i="2"/>
  <c r="C599" i="8"/>
  <c r="G599" i="8"/>
  <c r="H599" i="8"/>
  <c r="D599" i="8"/>
  <c r="Z534" i="2"/>
  <c r="B535" i="2"/>
  <c r="G535" i="2"/>
  <c r="C601" i="10"/>
  <c r="H601" i="10"/>
  <c r="I601" i="10"/>
  <c r="D601" i="10"/>
  <c r="X598" i="8" l="1"/>
  <c r="E599" i="8"/>
  <c r="E535" i="2"/>
  <c r="E601" i="10"/>
  <c r="P601" i="10" s="1"/>
  <c r="I599" i="8"/>
  <c r="J599" i="8"/>
  <c r="D535" i="2"/>
  <c r="I535" i="2"/>
  <c r="J535" i="2" s="1"/>
  <c r="F601" i="10"/>
  <c r="O601" i="10"/>
  <c r="AB600" i="10"/>
  <c r="F535" i="2"/>
  <c r="J601" i="10"/>
  <c r="K601" i="10" s="1"/>
  <c r="P535" i="2" l="1"/>
  <c r="O535" i="2"/>
  <c r="S601" i="10"/>
  <c r="R601" i="10"/>
  <c r="Q601" i="10"/>
  <c r="M601" i="10"/>
  <c r="N601" i="10" s="1"/>
  <c r="L599" i="8"/>
  <c r="M599" i="8" s="1"/>
  <c r="O599" i="8"/>
  <c r="P599" i="8"/>
  <c r="N599" i="8"/>
  <c r="K535" i="2"/>
  <c r="AA534" i="2"/>
  <c r="V601" i="10" l="1"/>
  <c r="W601" i="10"/>
  <c r="U601" i="10"/>
  <c r="X601" i="10" s="1"/>
  <c r="L535" i="2"/>
  <c r="M535" i="2"/>
  <c r="N535" i="2" s="1"/>
  <c r="Y601" i="10"/>
  <c r="S599" i="8"/>
  <c r="V599" i="8" s="1"/>
  <c r="R599" i="8"/>
  <c r="U599" i="8" s="1"/>
  <c r="T599" i="8"/>
  <c r="W599" i="8" s="1"/>
  <c r="Z601" i="10"/>
  <c r="G602" i="10" l="1"/>
  <c r="B602" i="10"/>
  <c r="F600" i="8"/>
  <c r="B600" i="8"/>
  <c r="G600" i="8"/>
  <c r="C600" i="8"/>
  <c r="H600" i="8"/>
  <c r="D600" i="8"/>
  <c r="U535" i="2"/>
  <c r="V535" i="2"/>
  <c r="W535" i="2"/>
  <c r="Q535" i="2"/>
  <c r="S535" i="2"/>
  <c r="R535" i="2"/>
  <c r="I602" i="10"/>
  <c r="D602" i="10"/>
  <c r="C602" i="10"/>
  <c r="H602" i="10"/>
  <c r="X535" i="2" l="1"/>
  <c r="B536" i="2"/>
  <c r="G536" i="2"/>
  <c r="J600" i="8"/>
  <c r="I600" i="8"/>
  <c r="O602" i="10"/>
  <c r="AB601" i="10"/>
  <c r="E600" i="8"/>
  <c r="X599" i="8"/>
  <c r="E602" i="10"/>
  <c r="P602" i="10" s="1"/>
  <c r="Y535" i="2"/>
  <c r="F602" i="10"/>
  <c r="Z535" i="2"/>
  <c r="J602" i="10"/>
  <c r="K602" i="10" s="1"/>
  <c r="Q602" i="10" l="1"/>
  <c r="R602" i="10"/>
  <c r="S602" i="10"/>
  <c r="M602" i="10"/>
  <c r="N602" i="10" s="1"/>
  <c r="C536" i="2"/>
  <c r="H536" i="2"/>
  <c r="P600" i="8"/>
  <c r="N600" i="8"/>
  <c r="O600" i="8"/>
  <c r="L600" i="8"/>
  <c r="M600" i="8" s="1"/>
  <c r="I536" i="2"/>
  <c r="J536" i="2" s="1"/>
  <c r="D536" i="2"/>
  <c r="E536" i="2"/>
  <c r="O536" i="2" l="1"/>
  <c r="P536" i="2"/>
  <c r="K536" i="2"/>
  <c r="AA535" i="2"/>
  <c r="V602" i="10"/>
  <c r="W602" i="10"/>
  <c r="Z602" i="10" s="1"/>
  <c r="U602" i="10"/>
  <c r="R600" i="8"/>
  <c r="U600" i="8" s="1"/>
  <c r="T600" i="8"/>
  <c r="W600" i="8" s="1"/>
  <c r="S600" i="8"/>
  <c r="Y602" i="10"/>
  <c r="V600" i="8"/>
  <c r="F536" i="2"/>
  <c r="X602" i="10"/>
  <c r="F601" i="8" l="1"/>
  <c r="B601" i="8"/>
  <c r="H601" i="8"/>
  <c r="D601" i="8"/>
  <c r="D603" i="10"/>
  <c r="I603" i="10"/>
  <c r="H603" i="10"/>
  <c r="C603" i="10"/>
  <c r="G601" i="8"/>
  <c r="C601" i="8"/>
  <c r="B603" i="10"/>
  <c r="G603" i="10"/>
  <c r="L536" i="2"/>
  <c r="M536" i="2"/>
  <c r="N536" i="2" s="1"/>
  <c r="F603" i="10" l="1"/>
  <c r="E603" i="10"/>
  <c r="P603" i="10" s="1"/>
  <c r="U536" i="2"/>
  <c r="W536" i="2"/>
  <c r="V536" i="2"/>
  <c r="E601" i="8"/>
  <c r="J603" i="10"/>
  <c r="X600" i="8"/>
  <c r="Q536" i="2"/>
  <c r="R536" i="2"/>
  <c r="S536" i="2"/>
  <c r="O603" i="10"/>
  <c r="K603" i="10"/>
  <c r="AB602" i="10"/>
  <c r="J601" i="8"/>
  <c r="I601" i="8"/>
  <c r="X536" i="2" l="1"/>
  <c r="Y536" i="2"/>
  <c r="C537" i="2" s="1"/>
  <c r="H537" i="2"/>
  <c r="G537" i="2"/>
  <c r="B537" i="2"/>
  <c r="N601" i="8"/>
  <c r="L601" i="8"/>
  <c r="M601" i="8" s="1"/>
  <c r="P601" i="8"/>
  <c r="O601" i="8"/>
  <c r="S603" i="10"/>
  <c r="R603" i="10"/>
  <c r="Q603" i="10"/>
  <c r="M603" i="10"/>
  <c r="N603" i="10" s="1"/>
  <c r="Z536" i="2"/>
  <c r="E537" i="2" l="1"/>
  <c r="T601" i="8"/>
  <c r="W601" i="8" s="1"/>
  <c r="S601" i="8"/>
  <c r="R601" i="8"/>
  <c r="F537" i="2"/>
  <c r="U603" i="10"/>
  <c r="W603" i="10"/>
  <c r="Z603" i="10" s="1"/>
  <c r="V603" i="10"/>
  <c r="V601" i="8"/>
  <c r="X603" i="10"/>
  <c r="Y603" i="10"/>
  <c r="I537" i="2"/>
  <c r="J537" i="2" s="1"/>
  <c r="D537" i="2"/>
  <c r="U601" i="8"/>
  <c r="O537" i="2" l="1"/>
  <c r="P537" i="2"/>
  <c r="I604" i="10"/>
  <c r="D604" i="10"/>
  <c r="H602" i="8"/>
  <c r="D602" i="8"/>
  <c r="F602" i="8"/>
  <c r="B602" i="8"/>
  <c r="H604" i="10"/>
  <c r="C604" i="10"/>
  <c r="G604" i="10"/>
  <c r="B604" i="10"/>
  <c r="K537" i="2"/>
  <c r="AA536" i="2"/>
  <c r="C602" i="8"/>
  <c r="G602" i="8"/>
  <c r="L537" i="2" l="1"/>
  <c r="M537" i="2"/>
  <c r="N537" i="2" s="1"/>
  <c r="E604" i="10"/>
  <c r="P604" i="10" s="1"/>
  <c r="E602" i="8"/>
  <c r="O604" i="10"/>
  <c r="AB603" i="10"/>
  <c r="J604" i="10"/>
  <c r="K604" i="10" s="1"/>
  <c r="J602" i="8"/>
  <c r="I602" i="8"/>
  <c r="X601" i="8"/>
  <c r="F604" i="10"/>
  <c r="R604" i="10" l="1"/>
  <c r="Q604" i="10"/>
  <c r="S604" i="10"/>
  <c r="M604" i="10"/>
  <c r="N604" i="10" s="1"/>
  <c r="N602" i="8"/>
  <c r="P602" i="8"/>
  <c r="L602" i="8"/>
  <c r="M602" i="8" s="1"/>
  <c r="O602" i="8"/>
  <c r="V537" i="2"/>
  <c r="W537" i="2"/>
  <c r="U537" i="2"/>
  <c r="Q537" i="2"/>
  <c r="S537" i="2"/>
  <c r="R537" i="2"/>
  <c r="Y537" i="2" l="1"/>
  <c r="X537" i="2"/>
  <c r="B538" i="2" s="1"/>
  <c r="Z537" i="2"/>
  <c r="D538" i="2" s="1"/>
  <c r="G538" i="2"/>
  <c r="U604" i="10"/>
  <c r="X604" i="10" s="1"/>
  <c r="V604" i="10"/>
  <c r="W604" i="10"/>
  <c r="Z604" i="10" s="1"/>
  <c r="S602" i="8"/>
  <c r="V602" i="8" s="1"/>
  <c r="R602" i="8"/>
  <c r="U602" i="8" s="1"/>
  <c r="T602" i="8"/>
  <c r="C538" i="2"/>
  <c r="H538" i="2"/>
  <c r="W602" i="8"/>
  <c r="Y604" i="10"/>
  <c r="O538" i="2" l="1"/>
  <c r="P538" i="2"/>
  <c r="I538" i="2"/>
  <c r="C603" i="8"/>
  <c r="G603" i="8"/>
  <c r="B603" i="8"/>
  <c r="F603" i="8"/>
  <c r="G605" i="10"/>
  <c r="B605" i="10"/>
  <c r="D605" i="10"/>
  <c r="I605" i="10"/>
  <c r="F538" i="2"/>
  <c r="E538" i="2"/>
  <c r="AA537" i="2"/>
  <c r="H605" i="10"/>
  <c r="C605" i="10"/>
  <c r="H603" i="8"/>
  <c r="D603" i="8"/>
  <c r="J538" i="2"/>
  <c r="K538" i="2" s="1"/>
  <c r="L538" i="2" l="1"/>
  <c r="M538" i="2"/>
  <c r="N538" i="2" s="1"/>
  <c r="O605" i="10"/>
  <c r="AB604" i="10"/>
  <c r="E603" i="8"/>
  <c r="E605" i="10"/>
  <c r="P605" i="10" s="1"/>
  <c r="I603" i="8"/>
  <c r="J603" i="8"/>
  <c r="F605" i="10"/>
  <c r="J605" i="10"/>
  <c r="K605" i="10" s="1"/>
  <c r="X602" i="8"/>
  <c r="S605" i="10" l="1"/>
  <c r="R605" i="10"/>
  <c r="Q605" i="10"/>
  <c r="M605" i="10"/>
  <c r="N605" i="10" s="1"/>
  <c r="P603" i="8"/>
  <c r="N603" i="8"/>
  <c r="L603" i="8"/>
  <c r="M603" i="8" s="1"/>
  <c r="O603" i="8"/>
  <c r="U538" i="2"/>
  <c r="W538" i="2"/>
  <c r="V538" i="2"/>
  <c r="R538" i="2"/>
  <c r="S538" i="2"/>
  <c r="Q538" i="2"/>
  <c r="Y538" i="2" l="1"/>
  <c r="X538" i="2"/>
  <c r="G539" i="2" s="1"/>
  <c r="Z538" i="2"/>
  <c r="I539" i="2" s="1"/>
  <c r="V605" i="10"/>
  <c r="U605" i="10"/>
  <c r="W605" i="10"/>
  <c r="R603" i="8"/>
  <c r="U603" i="8" s="1"/>
  <c r="S603" i="8"/>
  <c r="T603" i="8"/>
  <c r="W603" i="8" s="1"/>
  <c r="X605" i="10"/>
  <c r="H539" i="2"/>
  <c r="C539" i="2"/>
  <c r="Y605" i="10"/>
  <c r="V603" i="8"/>
  <c r="Z605" i="10"/>
  <c r="B539" i="2" l="1"/>
  <c r="D539" i="2"/>
  <c r="AA538" i="2" s="1"/>
  <c r="B604" i="8"/>
  <c r="F604" i="8"/>
  <c r="D604" i="8"/>
  <c r="H604" i="8"/>
  <c r="E539" i="2"/>
  <c r="B606" i="10"/>
  <c r="G606" i="10"/>
  <c r="D606" i="10"/>
  <c r="I606" i="10"/>
  <c r="G604" i="8"/>
  <c r="C604" i="8"/>
  <c r="J539" i="2"/>
  <c r="K539" i="2" s="1"/>
  <c r="H606" i="10"/>
  <c r="C606" i="10"/>
  <c r="F539" i="2"/>
  <c r="P539" i="2" l="1"/>
  <c r="O539" i="2"/>
  <c r="L539" i="2"/>
  <c r="M539" i="2"/>
  <c r="N539" i="2" s="1"/>
  <c r="F606" i="10"/>
  <c r="E606" i="10"/>
  <c r="P606" i="10" s="1"/>
  <c r="X603" i="8"/>
  <c r="J604" i="8"/>
  <c r="I604" i="8"/>
  <c r="J606" i="10"/>
  <c r="K606" i="10"/>
  <c r="O606" i="10"/>
  <c r="AB605" i="10"/>
  <c r="E604" i="8"/>
  <c r="S606" i="10" l="1"/>
  <c r="Q606" i="10"/>
  <c r="R606" i="10"/>
  <c r="M606" i="10"/>
  <c r="N606" i="10" s="1"/>
  <c r="O604" i="8"/>
  <c r="L604" i="8"/>
  <c r="M604" i="8" s="1"/>
  <c r="P604" i="8"/>
  <c r="N604" i="8"/>
  <c r="V539" i="2"/>
  <c r="U539" i="2"/>
  <c r="W539" i="2"/>
  <c r="S539" i="2"/>
  <c r="Q539" i="2"/>
  <c r="R539" i="2"/>
  <c r="Z539" i="2" l="1"/>
  <c r="Y539" i="2"/>
  <c r="C540" i="2" s="1"/>
  <c r="D540" i="2"/>
  <c r="I540" i="2"/>
  <c r="U606" i="10"/>
  <c r="X606" i="10" s="1"/>
  <c r="V606" i="10"/>
  <c r="W606" i="10"/>
  <c r="H540" i="2"/>
  <c r="Y606" i="10"/>
  <c r="S604" i="8"/>
  <c r="T604" i="8"/>
  <c r="W604" i="8" s="1"/>
  <c r="R604" i="8"/>
  <c r="U604" i="8" s="1"/>
  <c r="X539" i="2"/>
  <c r="V604" i="8"/>
  <c r="Z606" i="10"/>
  <c r="O540" i="2" l="1"/>
  <c r="P540" i="2"/>
  <c r="B607" i="10"/>
  <c r="G607" i="10"/>
  <c r="F605" i="8"/>
  <c r="B605" i="8"/>
  <c r="H605" i="8"/>
  <c r="D605" i="8"/>
  <c r="G605" i="8"/>
  <c r="C605" i="8"/>
  <c r="G540" i="2"/>
  <c r="B540" i="2"/>
  <c r="F540" i="2" s="1"/>
  <c r="C607" i="10"/>
  <c r="H607" i="10"/>
  <c r="D607" i="10"/>
  <c r="I607" i="10"/>
  <c r="AA539" i="2"/>
  <c r="E605" i="8" l="1"/>
  <c r="I605" i="8"/>
  <c r="J605" i="8"/>
  <c r="X604" i="8"/>
  <c r="F607" i="10"/>
  <c r="J607" i="10"/>
  <c r="K607" i="10" s="1"/>
  <c r="J540" i="2"/>
  <c r="K540" i="2" s="1"/>
  <c r="O607" i="10"/>
  <c r="AB606" i="10"/>
  <c r="E540" i="2"/>
  <c r="E607" i="10"/>
  <c r="P607" i="10" s="1"/>
  <c r="R607" i="10" l="1"/>
  <c r="S607" i="10"/>
  <c r="Q607" i="10"/>
  <c r="M607" i="10"/>
  <c r="N607" i="10" s="1"/>
  <c r="L605" i="8"/>
  <c r="M605" i="8" s="1"/>
  <c r="P605" i="8"/>
  <c r="O605" i="8"/>
  <c r="N605" i="8"/>
  <c r="L540" i="2"/>
  <c r="M540" i="2"/>
  <c r="N540" i="2" s="1"/>
  <c r="W607" i="10" l="1"/>
  <c r="U607" i="10"/>
  <c r="X607" i="10" s="1"/>
  <c r="V607" i="10"/>
  <c r="V540" i="2"/>
  <c r="W540" i="2"/>
  <c r="U540" i="2"/>
  <c r="Z607" i="10"/>
  <c r="S540" i="2"/>
  <c r="Z540" i="2" s="1"/>
  <c r="Q540" i="2"/>
  <c r="R540" i="2"/>
  <c r="R605" i="8"/>
  <c r="U605" i="8" s="1"/>
  <c r="T605" i="8"/>
  <c r="W605" i="8" s="1"/>
  <c r="S605" i="8"/>
  <c r="V605" i="8" s="1"/>
  <c r="Y607" i="10"/>
  <c r="X540" i="2" l="1"/>
  <c r="D606" i="8"/>
  <c r="H606" i="8"/>
  <c r="B608" i="10"/>
  <c r="G608" i="10"/>
  <c r="B606" i="8"/>
  <c r="F606" i="8"/>
  <c r="C606" i="8"/>
  <c r="G606" i="8"/>
  <c r="I541" i="2"/>
  <c r="D541" i="2"/>
  <c r="C608" i="10"/>
  <c r="H608" i="10"/>
  <c r="Y540" i="2"/>
  <c r="I608" i="10"/>
  <c r="D608" i="10"/>
  <c r="G541" i="2"/>
  <c r="B541" i="2"/>
  <c r="P541" i="2" l="1"/>
  <c r="O541" i="2"/>
  <c r="O608" i="10"/>
  <c r="AB607" i="10"/>
  <c r="X605" i="8"/>
  <c r="E608" i="10"/>
  <c r="P608" i="10" s="1"/>
  <c r="J608" i="10"/>
  <c r="K608" i="10" s="1"/>
  <c r="AA540" i="2"/>
  <c r="J606" i="8"/>
  <c r="I606" i="8"/>
  <c r="F608" i="10"/>
  <c r="H541" i="2"/>
  <c r="J541" i="2" s="1"/>
  <c r="K541" i="2" s="1"/>
  <c r="C541" i="2"/>
  <c r="E606" i="8"/>
  <c r="L541" i="2" l="1"/>
  <c r="M541" i="2"/>
  <c r="N541" i="2" s="1"/>
  <c r="Q608" i="10"/>
  <c r="S608" i="10"/>
  <c r="R608" i="10"/>
  <c r="M608" i="10"/>
  <c r="N608" i="10" s="1"/>
  <c r="P606" i="8"/>
  <c r="N606" i="8"/>
  <c r="O606" i="8"/>
  <c r="L606" i="8"/>
  <c r="M606" i="8" s="1"/>
  <c r="F541" i="2"/>
  <c r="E541" i="2"/>
  <c r="U608" i="10" l="1"/>
  <c r="X608" i="10" s="1"/>
  <c r="V608" i="10"/>
  <c r="W608" i="10"/>
  <c r="Z608" i="10" s="1"/>
  <c r="V541" i="2"/>
  <c r="U541" i="2"/>
  <c r="W541" i="2"/>
  <c r="T606" i="8"/>
  <c r="W606" i="8" s="1"/>
  <c r="S606" i="8"/>
  <c r="V606" i="8" s="1"/>
  <c r="R606" i="8"/>
  <c r="U606" i="8" s="1"/>
  <c r="Y608" i="10"/>
  <c r="Q541" i="2"/>
  <c r="R541" i="2"/>
  <c r="S541" i="2"/>
  <c r="Z541" i="2" l="1"/>
  <c r="I542" i="2" s="1"/>
  <c r="Y541" i="2"/>
  <c r="X541" i="2"/>
  <c r="G542" i="2" s="1"/>
  <c r="C607" i="8"/>
  <c r="G607" i="8"/>
  <c r="D609" i="10"/>
  <c r="I609" i="10"/>
  <c r="H607" i="8"/>
  <c r="D607" i="8"/>
  <c r="B607" i="8"/>
  <c r="F607" i="8"/>
  <c r="B609" i="10"/>
  <c r="G609" i="10"/>
  <c r="H609" i="10"/>
  <c r="C609" i="10"/>
  <c r="D542" i="2"/>
  <c r="H542" i="2"/>
  <c r="C542" i="2"/>
  <c r="O542" i="2" l="1"/>
  <c r="P542" i="2"/>
  <c r="B542" i="2"/>
  <c r="F542" i="2" s="1"/>
  <c r="F609" i="10"/>
  <c r="E607" i="8"/>
  <c r="O609" i="10"/>
  <c r="AB608" i="10"/>
  <c r="J609" i="10"/>
  <c r="K609" i="10" s="1"/>
  <c r="AA541" i="2"/>
  <c r="I607" i="8"/>
  <c r="J607" i="8"/>
  <c r="J542" i="2"/>
  <c r="K542" i="2" s="1"/>
  <c r="E609" i="10"/>
  <c r="P609" i="10" s="1"/>
  <c r="X606" i="8"/>
  <c r="E542" i="2" l="1"/>
  <c r="S609" i="10"/>
  <c r="Q609" i="10"/>
  <c r="R609" i="10"/>
  <c r="M609" i="10"/>
  <c r="N609" i="10" s="1"/>
  <c r="L542" i="2"/>
  <c r="M542" i="2"/>
  <c r="N542" i="2" s="1"/>
  <c r="L607" i="8"/>
  <c r="M607" i="8" s="1"/>
  <c r="P607" i="8"/>
  <c r="O607" i="8"/>
  <c r="N607" i="8"/>
  <c r="W609" i="10" l="1"/>
  <c r="V609" i="10"/>
  <c r="U609" i="10"/>
  <c r="S607" i="8"/>
  <c r="R607" i="8"/>
  <c r="T607" i="8"/>
  <c r="Y609" i="10"/>
  <c r="U607" i="8"/>
  <c r="U542" i="2"/>
  <c r="V542" i="2"/>
  <c r="W542" i="2"/>
  <c r="X609" i="10"/>
  <c r="W607" i="8"/>
  <c r="V607" i="8"/>
  <c r="S542" i="2"/>
  <c r="R542" i="2"/>
  <c r="Q542" i="2"/>
  <c r="X542" i="2" s="1"/>
  <c r="Z609" i="10"/>
  <c r="Z542" i="2" l="1"/>
  <c r="Y542" i="2"/>
  <c r="C543" i="2" s="1"/>
  <c r="H543" i="2"/>
  <c r="B610" i="10"/>
  <c r="G610" i="10"/>
  <c r="F608" i="8"/>
  <c r="B608" i="8"/>
  <c r="D543" i="2"/>
  <c r="I543" i="2"/>
  <c r="C610" i="10"/>
  <c r="H610" i="10"/>
  <c r="D610" i="10"/>
  <c r="I610" i="10"/>
  <c r="G608" i="8"/>
  <c r="C608" i="8"/>
  <c r="G543" i="2"/>
  <c r="B543" i="2"/>
  <c r="H608" i="8"/>
  <c r="D608" i="8"/>
  <c r="O543" i="2" l="1"/>
  <c r="P543" i="2"/>
  <c r="E543" i="2"/>
  <c r="J610" i="10"/>
  <c r="K610" i="10" s="1"/>
  <c r="J543" i="2"/>
  <c r="K543" i="2" s="1"/>
  <c r="O610" i="10"/>
  <c r="AB609" i="10"/>
  <c r="AA542" i="2"/>
  <c r="E610" i="10"/>
  <c r="P610" i="10" s="1"/>
  <c r="X607" i="8"/>
  <c r="E608" i="8"/>
  <c r="F610" i="10"/>
  <c r="J608" i="8"/>
  <c r="I608" i="8"/>
  <c r="F543" i="2"/>
  <c r="S610" i="10" l="1"/>
  <c r="Q610" i="10"/>
  <c r="R610" i="10"/>
  <c r="M610" i="10"/>
  <c r="N610" i="10" s="1"/>
  <c r="L543" i="2"/>
  <c r="M543" i="2"/>
  <c r="N543" i="2" s="1"/>
  <c r="P608" i="8"/>
  <c r="O608" i="8"/>
  <c r="L608" i="8"/>
  <c r="M608" i="8" s="1"/>
  <c r="N608" i="8"/>
  <c r="U610" i="10" l="1"/>
  <c r="X610" i="10" s="1"/>
  <c r="V610" i="10"/>
  <c r="Y610" i="10" s="1"/>
  <c r="W610" i="10"/>
  <c r="U543" i="2"/>
  <c r="W543" i="2"/>
  <c r="V543" i="2"/>
  <c r="T608" i="8"/>
  <c r="W608" i="8" s="1"/>
  <c r="S608" i="8"/>
  <c r="V608" i="8" s="1"/>
  <c r="R608" i="8"/>
  <c r="U608" i="8" s="1"/>
  <c r="Q543" i="2"/>
  <c r="S543" i="2"/>
  <c r="R543" i="2"/>
  <c r="Z610" i="10"/>
  <c r="X543" i="2" l="1"/>
  <c r="Y543" i="2"/>
  <c r="Z543" i="2"/>
  <c r="I544" i="2" s="1"/>
  <c r="C609" i="8"/>
  <c r="G609" i="8"/>
  <c r="C611" i="10"/>
  <c r="H611" i="10"/>
  <c r="H609" i="8"/>
  <c r="D609" i="8"/>
  <c r="B609" i="8"/>
  <c r="F609" i="8"/>
  <c r="G611" i="10"/>
  <c r="B611" i="10"/>
  <c r="B544" i="2"/>
  <c r="G544" i="2"/>
  <c r="D611" i="10"/>
  <c r="I611" i="10"/>
  <c r="C544" i="2"/>
  <c r="H544" i="2"/>
  <c r="D544" i="2" l="1"/>
  <c r="AA543" i="2" s="1"/>
  <c r="I609" i="8"/>
  <c r="J609" i="8"/>
  <c r="E609" i="8"/>
  <c r="F611" i="10"/>
  <c r="O611" i="10"/>
  <c r="AB610" i="10"/>
  <c r="E611" i="10"/>
  <c r="P611" i="10" s="1"/>
  <c r="J544" i="2"/>
  <c r="K544" i="2" s="1"/>
  <c r="F544" i="2"/>
  <c r="E544" i="2"/>
  <c r="J611" i="10"/>
  <c r="K611" i="10" s="1"/>
  <c r="X608" i="8"/>
  <c r="O544" i="2" l="1"/>
  <c r="P544" i="2"/>
  <c r="L544" i="2"/>
  <c r="M544" i="2"/>
  <c r="N544" i="2" s="1"/>
  <c r="S611" i="10"/>
  <c r="R611" i="10"/>
  <c r="Q611" i="10"/>
  <c r="M611" i="10"/>
  <c r="N611" i="10" s="1"/>
  <c r="N609" i="8"/>
  <c r="P609" i="8"/>
  <c r="L609" i="8"/>
  <c r="M609" i="8" s="1"/>
  <c r="O609" i="8"/>
  <c r="U609" i="8" l="1"/>
  <c r="U611" i="10"/>
  <c r="W611" i="10"/>
  <c r="Z611" i="10" s="1"/>
  <c r="V611" i="10"/>
  <c r="Y611" i="10" s="1"/>
  <c r="U544" i="2"/>
  <c r="W544" i="2"/>
  <c r="V544" i="2"/>
  <c r="T609" i="8"/>
  <c r="W609" i="8" s="1"/>
  <c r="R609" i="8"/>
  <c r="S609" i="8"/>
  <c r="V609" i="8" s="1"/>
  <c r="X611" i="10"/>
  <c r="R544" i="2"/>
  <c r="Q544" i="2"/>
  <c r="X544" i="2" s="1"/>
  <c r="S544" i="2"/>
  <c r="Z544" i="2" l="1"/>
  <c r="Y544" i="2"/>
  <c r="D610" i="8"/>
  <c r="H610" i="8"/>
  <c r="D612" i="10"/>
  <c r="I612" i="10"/>
  <c r="H612" i="10"/>
  <c r="C612" i="10"/>
  <c r="G610" i="8"/>
  <c r="C610" i="8"/>
  <c r="H545" i="2"/>
  <c r="C545" i="2"/>
  <c r="G612" i="10"/>
  <c r="B612" i="10"/>
  <c r="I545" i="2"/>
  <c r="D545" i="2"/>
  <c r="B610" i="8"/>
  <c r="F610" i="8"/>
  <c r="G545" i="2"/>
  <c r="B545" i="2"/>
  <c r="O545" i="2" l="1"/>
  <c r="P545" i="2"/>
  <c r="J610" i="8"/>
  <c r="I610" i="8"/>
  <c r="E610" i="8"/>
  <c r="J612" i="10"/>
  <c r="O612" i="10"/>
  <c r="K612" i="10"/>
  <c r="AB611" i="10"/>
  <c r="X609" i="8"/>
  <c r="AA544" i="2"/>
  <c r="F545" i="2"/>
  <c r="F612" i="10"/>
  <c r="E612" i="10"/>
  <c r="P612" i="10" s="1"/>
  <c r="E545" i="2"/>
  <c r="J545" i="2"/>
  <c r="K545" i="2" s="1"/>
  <c r="L545" i="2" l="1"/>
  <c r="M545" i="2"/>
  <c r="N545" i="2" s="1"/>
  <c r="R612" i="10"/>
  <c r="S612" i="10"/>
  <c r="Q612" i="10"/>
  <c r="M612" i="10"/>
  <c r="N612" i="10" s="1"/>
  <c r="P610" i="8"/>
  <c r="N610" i="8"/>
  <c r="O610" i="8"/>
  <c r="L610" i="8"/>
  <c r="M610" i="8" s="1"/>
  <c r="U612" i="10" l="1"/>
  <c r="X612" i="10" s="1"/>
  <c r="V612" i="10"/>
  <c r="Y612" i="10" s="1"/>
  <c r="W612" i="10"/>
  <c r="Z612" i="10" s="1"/>
  <c r="W545" i="2"/>
  <c r="V545" i="2"/>
  <c r="U545" i="2"/>
  <c r="S610" i="8"/>
  <c r="V610" i="8" s="1"/>
  <c r="T610" i="8"/>
  <c r="W610" i="8" s="1"/>
  <c r="R610" i="8"/>
  <c r="U610" i="8" s="1"/>
  <c r="R545" i="2"/>
  <c r="Y545" i="2" s="1"/>
  <c r="S545" i="2"/>
  <c r="Q545" i="2"/>
  <c r="Z545" i="2" l="1"/>
  <c r="X545" i="2"/>
  <c r="G546" i="2" s="1"/>
  <c r="I613" i="10"/>
  <c r="D613" i="10"/>
  <c r="C613" i="10"/>
  <c r="H613" i="10"/>
  <c r="D611" i="8"/>
  <c r="H611" i="8"/>
  <c r="C611" i="8"/>
  <c r="G611" i="8"/>
  <c r="B611" i="8"/>
  <c r="F611" i="8"/>
  <c r="G613" i="10"/>
  <c r="B613" i="10"/>
  <c r="H546" i="2"/>
  <c r="C546" i="2"/>
  <c r="D546" i="2"/>
  <c r="I546" i="2"/>
  <c r="B546" i="2" l="1"/>
  <c r="O546" i="2"/>
  <c r="P546" i="2"/>
  <c r="E613" i="10"/>
  <c r="P613" i="10" s="1"/>
  <c r="J546" i="2"/>
  <c r="K546" i="2" s="1"/>
  <c r="J613" i="10"/>
  <c r="X610" i="8"/>
  <c r="F613" i="10"/>
  <c r="E546" i="2"/>
  <c r="F546" i="2"/>
  <c r="I611" i="8"/>
  <c r="J611" i="8"/>
  <c r="O613" i="10"/>
  <c r="K613" i="10"/>
  <c r="AB612" i="10"/>
  <c r="AA545" i="2"/>
  <c r="E611" i="8"/>
  <c r="L546" i="2" l="1"/>
  <c r="M546" i="2"/>
  <c r="N546" i="2" s="1"/>
  <c r="Q613" i="10"/>
  <c r="S613" i="10"/>
  <c r="R613" i="10"/>
  <c r="M613" i="10"/>
  <c r="N613" i="10" s="1"/>
  <c r="N611" i="8"/>
  <c r="L611" i="8"/>
  <c r="M611" i="8" s="1"/>
  <c r="O611" i="8"/>
  <c r="P611" i="8"/>
  <c r="S611" i="8" l="1"/>
  <c r="R611" i="8"/>
  <c r="U611" i="8" s="1"/>
  <c r="T611" i="8"/>
  <c r="Z613" i="10"/>
  <c r="W613" i="10"/>
  <c r="V613" i="10"/>
  <c r="Y613" i="10" s="1"/>
  <c r="U613" i="10"/>
  <c r="X613" i="10" s="1"/>
  <c r="V546" i="2"/>
  <c r="U546" i="2"/>
  <c r="W546" i="2"/>
  <c r="W611" i="8"/>
  <c r="V611" i="8"/>
  <c r="Q546" i="2"/>
  <c r="S546" i="2"/>
  <c r="R546" i="2"/>
  <c r="X546" i="2" l="1"/>
  <c r="B547" i="2" s="1"/>
  <c r="Y546" i="2"/>
  <c r="F612" i="8"/>
  <c r="B612" i="8"/>
  <c r="B614" i="10"/>
  <c r="G614" i="10"/>
  <c r="C614" i="10"/>
  <c r="H614" i="10"/>
  <c r="D614" i="10"/>
  <c r="I614" i="10"/>
  <c r="G547" i="2"/>
  <c r="C547" i="2"/>
  <c r="H547" i="2"/>
  <c r="C612" i="8"/>
  <c r="G612" i="8"/>
  <c r="Z546" i="2"/>
  <c r="D612" i="8"/>
  <c r="H612" i="8"/>
  <c r="J614" i="10" l="1"/>
  <c r="D547" i="2"/>
  <c r="I547" i="2"/>
  <c r="J547" i="2" s="1"/>
  <c r="F547" i="2"/>
  <c r="O614" i="10"/>
  <c r="K614" i="10"/>
  <c r="AB613" i="10"/>
  <c r="E614" i="10"/>
  <c r="P614" i="10" s="1"/>
  <c r="E547" i="2"/>
  <c r="E612" i="8"/>
  <c r="X611" i="8"/>
  <c r="F614" i="10"/>
  <c r="I612" i="8"/>
  <c r="J612" i="8"/>
  <c r="P547" i="2" l="1"/>
  <c r="O547" i="2"/>
  <c r="Q614" i="10"/>
  <c r="S614" i="10"/>
  <c r="R614" i="10"/>
  <c r="M614" i="10"/>
  <c r="N614" i="10" s="1"/>
  <c r="N612" i="8"/>
  <c r="P612" i="8"/>
  <c r="O612" i="8"/>
  <c r="L612" i="8"/>
  <c r="M612" i="8" s="1"/>
  <c r="K547" i="2"/>
  <c r="AA546" i="2"/>
  <c r="T612" i="8" l="1"/>
  <c r="S612" i="8"/>
  <c r="R612" i="8"/>
  <c r="V612" i="8"/>
  <c r="U614" i="10"/>
  <c r="V614" i="10"/>
  <c r="Y614" i="10" s="1"/>
  <c r="W614" i="10"/>
  <c r="Z614" i="10" s="1"/>
  <c r="W612" i="8"/>
  <c r="L547" i="2"/>
  <c r="M547" i="2"/>
  <c r="N547" i="2" s="1"/>
  <c r="U612" i="8"/>
  <c r="X614" i="10"/>
  <c r="D615" i="10" l="1"/>
  <c r="I615" i="10"/>
  <c r="C615" i="10"/>
  <c r="H615" i="10"/>
  <c r="S547" i="2"/>
  <c r="Q547" i="2"/>
  <c r="R547" i="2"/>
  <c r="W547" i="2"/>
  <c r="V547" i="2"/>
  <c r="U547" i="2"/>
  <c r="C613" i="8"/>
  <c r="G613" i="8"/>
  <c r="B615" i="10"/>
  <c r="G615" i="10"/>
  <c r="B613" i="8"/>
  <c r="F613" i="8"/>
  <c r="D613" i="8"/>
  <c r="H613" i="8"/>
  <c r="Y547" i="2" l="1"/>
  <c r="C548" i="2" s="1"/>
  <c r="X612" i="8"/>
  <c r="H548" i="2"/>
  <c r="F615" i="10"/>
  <c r="I613" i="8"/>
  <c r="J613" i="8"/>
  <c r="E613" i="8"/>
  <c r="J615" i="10"/>
  <c r="X547" i="2"/>
  <c r="E615" i="10"/>
  <c r="P615" i="10" s="1"/>
  <c r="Z547" i="2"/>
  <c r="K615" i="10"/>
  <c r="O615" i="10"/>
  <c r="AB614" i="10"/>
  <c r="D548" i="2" l="1"/>
  <c r="I548" i="2"/>
  <c r="B548" i="2"/>
  <c r="F548" i="2" s="1"/>
  <c r="G548" i="2"/>
  <c r="R615" i="10"/>
  <c r="S615" i="10"/>
  <c r="Q615" i="10"/>
  <c r="M615" i="10"/>
  <c r="N615" i="10" s="1"/>
  <c r="P613" i="8"/>
  <c r="O613" i="8"/>
  <c r="N613" i="8"/>
  <c r="L613" i="8"/>
  <c r="M613" i="8" s="1"/>
  <c r="O548" i="2" l="1"/>
  <c r="P548" i="2"/>
  <c r="J548" i="2"/>
  <c r="K548" i="2" s="1"/>
  <c r="E548" i="2"/>
  <c r="U613" i="8"/>
  <c r="S613" i="8"/>
  <c r="V613" i="8" s="1"/>
  <c r="T613" i="8"/>
  <c r="W613" i="8" s="1"/>
  <c r="R613" i="8"/>
  <c r="W615" i="10"/>
  <c r="Z615" i="10" s="1"/>
  <c r="U615" i="10"/>
  <c r="X615" i="10" s="1"/>
  <c r="V615" i="10"/>
  <c r="Y615" i="10" s="1"/>
  <c r="AA547" i="2"/>
  <c r="C614" i="8" l="1"/>
  <c r="G614" i="8"/>
  <c r="I616" i="10"/>
  <c r="D616" i="10"/>
  <c r="B616" i="10"/>
  <c r="G616" i="10"/>
  <c r="H616" i="10"/>
  <c r="C616" i="10"/>
  <c r="D614" i="8"/>
  <c r="H614" i="8"/>
  <c r="F614" i="8"/>
  <c r="B614" i="8"/>
  <c r="L548" i="2"/>
  <c r="M548" i="2"/>
  <c r="N548" i="2" s="1"/>
  <c r="E614" i="8" l="1"/>
  <c r="F616" i="10"/>
  <c r="O616" i="10"/>
  <c r="AB615" i="10"/>
  <c r="J614" i="8"/>
  <c r="I614" i="8"/>
  <c r="W548" i="2"/>
  <c r="U548" i="2"/>
  <c r="V548" i="2"/>
  <c r="J616" i="10"/>
  <c r="K616" i="10" s="1"/>
  <c r="Q548" i="2"/>
  <c r="R548" i="2"/>
  <c r="S548" i="2"/>
  <c r="E616" i="10"/>
  <c r="P616" i="10" s="1"/>
  <c r="X613" i="8"/>
  <c r="Z548" i="2" l="1"/>
  <c r="Y548" i="2"/>
  <c r="C549" i="2" s="1"/>
  <c r="Q616" i="10"/>
  <c r="R616" i="10"/>
  <c r="S616" i="10"/>
  <c r="M616" i="10"/>
  <c r="N616" i="10" s="1"/>
  <c r="H549" i="2"/>
  <c r="O614" i="8"/>
  <c r="L614" i="8"/>
  <c r="M614" i="8" s="1"/>
  <c r="P614" i="8"/>
  <c r="N614" i="8"/>
  <c r="D549" i="2"/>
  <c r="I549" i="2"/>
  <c r="X548" i="2"/>
  <c r="P549" i="2" l="1"/>
  <c r="O549" i="2"/>
  <c r="AA548" i="2"/>
  <c r="Z616" i="10"/>
  <c r="V616" i="10"/>
  <c r="U616" i="10"/>
  <c r="W616" i="10"/>
  <c r="U614" i="8"/>
  <c r="Y616" i="10"/>
  <c r="S614" i="8"/>
  <c r="V614" i="8" s="1"/>
  <c r="R614" i="8"/>
  <c r="T614" i="8"/>
  <c r="W614" i="8" s="1"/>
  <c r="B549" i="2"/>
  <c r="G549" i="2"/>
  <c r="X616" i="10"/>
  <c r="D615" i="8" l="1"/>
  <c r="H615" i="8"/>
  <c r="G615" i="8"/>
  <c r="C615" i="8"/>
  <c r="B615" i="8"/>
  <c r="F615" i="8"/>
  <c r="I617" i="10"/>
  <c r="D617" i="10"/>
  <c r="B617" i="10"/>
  <c r="G617" i="10"/>
  <c r="E549" i="2"/>
  <c r="H617" i="10"/>
  <c r="C617" i="10"/>
  <c r="J549" i="2"/>
  <c r="K549" i="2" s="1"/>
  <c r="F549" i="2"/>
  <c r="O617" i="10" l="1"/>
  <c r="AB616" i="10"/>
  <c r="F617" i="10"/>
  <c r="J617" i="10"/>
  <c r="K617" i="10" s="1"/>
  <c r="J615" i="8"/>
  <c r="I615" i="8"/>
  <c r="L549" i="2"/>
  <c r="M549" i="2"/>
  <c r="N549" i="2" s="1"/>
  <c r="X614" i="8"/>
  <c r="E617" i="10"/>
  <c r="P617" i="10" s="1"/>
  <c r="E615" i="8"/>
  <c r="S617" i="10" l="1"/>
  <c r="Q617" i="10"/>
  <c r="R617" i="10"/>
  <c r="M617" i="10"/>
  <c r="N617" i="10" s="1"/>
  <c r="S549" i="2"/>
  <c r="Q549" i="2"/>
  <c r="R549" i="2"/>
  <c r="P615" i="8"/>
  <c r="O615" i="8"/>
  <c r="N615" i="8"/>
  <c r="L615" i="8"/>
  <c r="M615" i="8" s="1"/>
  <c r="V549" i="2"/>
  <c r="U549" i="2"/>
  <c r="W549" i="2"/>
  <c r="V617" i="10" l="1"/>
  <c r="W617" i="10"/>
  <c r="U617" i="10"/>
  <c r="R615" i="8"/>
  <c r="U615" i="8" s="1"/>
  <c r="S615" i="8"/>
  <c r="T615" i="8"/>
  <c r="Y549" i="2"/>
  <c r="Y617" i="10"/>
  <c r="X549" i="2"/>
  <c r="X617" i="10"/>
  <c r="W615" i="8"/>
  <c r="V615" i="8"/>
  <c r="Z549" i="2"/>
  <c r="Z617" i="10"/>
  <c r="F616" i="8" l="1"/>
  <c r="B616" i="8"/>
  <c r="I618" i="10"/>
  <c r="D618" i="10"/>
  <c r="H550" i="2"/>
  <c r="C550" i="2"/>
  <c r="D616" i="8"/>
  <c r="H616" i="8"/>
  <c r="C618" i="10"/>
  <c r="H618" i="10"/>
  <c r="G618" i="10"/>
  <c r="B618" i="10"/>
  <c r="I550" i="2"/>
  <c r="D550" i="2"/>
  <c r="G550" i="2"/>
  <c r="B550" i="2"/>
  <c r="G616" i="8"/>
  <c r="C616" i="8"/>
  <c r="O550" i="2" l="1"/>
  <c r="P550" i="2"/>
  <c r="E550" i="2"/>
  <c r="O618" i="10"/>
  <c r="AB617" i="10"/>
  <c r="J550" i="2"/>
  <c r="J618" i="10"/>
  <c r="K618" i="10" s="1"/>
  <c r="E618" i="10"/>
  <c r="P618" i="10" s="1"/>
  <c r="K550" i="2"/>
  <c r="AA549" i="2"/>
  <c r="F550" i="2"/>
  <c r="E616" i="8"/>
  <c r="X615" i="8"/>
  <c r="F618" i="10"/>
  <c r="J616" i="8"/>
  <c r="I616" i="8"/>
  <c r="Q618" i="10" l="1"/>
  <c r="S618" i="10"/>
  <c r="R618" i="10"/>
  <c r="M618" i="10"/>
  <c r="N618" i="10" s="1"/>
  <c r="O616" i="8"/>
  <c r="N616" i="8"/>
  <c r="P616" i="8"/>
  <c r="L616" i="8"/>
  <c r="M616" i="8" s="1"/>
  <c r="L550" i="2"/>
  <c r="M550" i="2"/>
  <c r="N550" i="2" s="1"/>
  <c r="U618" i="10" l="1"/>
  <c r="W618" i="10"/>
  <c r="V618" i="10"/>
  <c r="Y618" i="10" s="1"/>
  <c r="U550" i="2"/>
  <c r="W550" i="2"/>
  <c r="V550" i="2"/>
  <c r="Z618" i="10"/>
  <c r="S616" i="8"/>
  <c r="V616" i="8" s="1"/>
  <c r="T616" i="8"/>
  <c r="W616" i="8" s="1"/>
  <c r="R616" i="8"/>
  <c r="U616" i="8" s="1"/>
  <c r="S550" i="2"/>
  <c r="R550" i="2"/>
  <c r="Q550" i="2"/>
  <c r="X618" i="10"/>
  <c r="X550" i="2" l="1"/>
  <c r="Z550" i="2"/>
  <c r="H619" i="10"/>
  <c r="C619" i="10"/>
  <c r="B617" i="8"/>
  <c r="F617" i="8"/>
  <c r="C617" i="8"/>
  <c r="G617" i="8"/>
  <c r="D617" i="8"/>
  <c r="H617" i="8"/>
  <c r="Y550" i="2"/>
  <c r="B551" i="2"/>
  <c r="G551" i="2"/>
  <c r="D551" i="2"/>
  <c r="I551" i="2"/>
  <c r="I619" i="10"/>
  <c r="D619" i="10"/>
  <c r="G619" i="10"/>
  <c r="B619" i="10"/>
  <c r="P551" i="2" l="1"/>
  <c r="O551" i="2"/>
  <c r="J619" i="10"/>
  <c r="I617" i="8"/>
  <c r="J617" i="8"/>
  <c r="O619" i="10"/>
  <c r="K619" i="10"/>
  <c r="AB618" i="10"/>
  <c r="E617" i="8"/>
  <c r="F619" i="10"/>
  <c r="AA550" i="2"/>
  <c r="E619" i="10"/>
  <c r="P619" i="10" s="1"/>
  <c r="H551" i="2"/>
  <c r="J551" i="2" s="1"/>
  <c r="K551" i="2" s="1"/>
  <c r="C551" i="2"/>
  <c r="E551" i="2" s="1"/>
  <c r="X616" i="8"/>
  <c r="L551" i="2" l="1"/>
  <c r="M551" i="2"/>
  <c r="N551" i="2" s="1"/>
  <c r="F551" i="2"/>
  <c r="O617" i="8"/>
  <c r="N617" i="8"/>
  <c r="L617" i="8"/>
  <c r="M617" i="8" s="1"/>
  <c r="P617" i="8"/>
  <c r="S619" i="10"/>
  <c r="R619" i="10"/>
  <c r="Q619" i="10"/>
  <c r="M619" i="10"/>
  <c r="N619" i="10" s="1"/>
  <c r="T617" i="8" l="1"/>
  <c r="W617" i="8" s="1"/>
  <c r="S617" i="8"/>
  <c r="V617" i="8" s="1"/>
  <c r="R617" i="8"/>
  <c r="U617" i="8"/>
  <c r="U551" i="2"/>
  <c r="W551" i="2"/>
  <c r="V551" i="2"/>
  <c r="U619" i="10"/>
  <c r="X619" i="10" s="1"/>
  <c r="W619" i="10"/>
  <c r="Z619" i="10" s="1"/>
  <c r="V619" i="10"/>
  <c r="Y619" i="10" s="1"/>
  <c r="S551" i="2"/>
  <c r="R551" i="2"/>
  <c r="Q551" i="2"/>
  <c r="X551" i="2" s="1"/>
  <c r="Z551" i="2" l="1"/>
  <c r="I552" i="2" s="1"/>
  <c r="Y551" i="2"/>
  <c r="C552" i="2" s="1"/>
  <c r="H620" i="10"/>
  <c r="C620" i="10"/>
  <c r="C618" i="8"/>
  <c r="G618" i="8"/>
  <c r="B620" i="10"/>
  <c r="G620" i="10"/>
  <c r="I620" i="10"/>
  <c r="D620" i="10"/>
  <c r="D618" i="8"/>
  <c r="H618" i="8"/>
  <c r="F618" i="8"/>
  <c r="B618" i="8"/>
  <c r="D552" i="2"/>
  <c r="B552" i="2"/>
  <c r="G552" i="2"/>
  <c r="O552" i="2" l="1"/>
  <c r="P552" i="2"/>
  <c r="H552" i="2"/>
  <c r="J552" i="2" s="1"/>
  <c r="K552" i="2" s="1"/>
  <c r="O620" i="10"/>
  <c r="AB619" i="10"/>
  <c r="E552" i="2"/>
  <c r="I618" i="8"/>
  <c r="J618" i="8"/>
  <c r="X617" i="8"/>
  <c r="E618" i="8"/>
  <c r="F552" i="2"/>
  <c r="J620" i="10"/>
  <c r="K620" i="10" s="1"/>
  <c r="F620" i="10"/>
  <c r="AA551" i="2"/>
  <c r="E620" i="10"/>
  <c r="P620" i="10" s="1"/>
  <c r="R620" i="10" l="1"/>
  <c r="Q620" i="10"/>
  <c r="S620" i="10"/>
  <c r="M620" i="10"/>
  <c r="N620" i="10" s="1"/>
  <c r="N618" i="8"/>
  <c r="L618" i="8"/>
  <c r="M618" i="8" s="1"/>
  <c r="O618" i="8"/>
  <c r="P618" i="8"/>
  <c r="L552" i="2"/>
  <c r="M552" i="2"/>
  <c r="N552" i="2" s="1"/>
  <c r="V620" i="10" l="1"/>
  <c r="W620" i="10"/>
  <c r="Z620" i="10" s="1"/>
  <c r="U620" i="10"/>
  <c r="V618" i="8"/>
  <c r="W552" i="2"/>
  <c r="U552" i="2"/>
  <c r="V552" i="2"/>
  <c r="S618" i="8"/>
  <c r="R618" i="8"/>
  <c r="U618" i="8" s="1"/>
  <c r="T618" i="8"/>
  <c r="W618" i="8" s="1"/>
  <c r="X620" i="10"/>
  <c r="S552" i="2"/>
  <c r="R552" i="2"/>
  <c r="Q552" i="2"/>
  <c r="Y620" i="10"/>
  <c r="X552" i="2" l="1"/>
  <c r="Z552" i="2"/>
  <c r="I553" i="2" s="1"/>
  <c r="D621" i="10"/>
  <c r="I621" i="10"/>
  <c r="D619" i="8"/>
  <c r="H619" i="8"/>
  <c r="F619" i="8"/>
  <c r="B619" i="8"/>
  <c r="C619" i="8"/>
  <c r="G619" i="8"/>
  <c r="Y552" i="2"/>
  <c r="G553" i="2"/>
  <c r="B553" i="2"/>
  <c r="H621" i="10"/>
  <c r="C621" i="10"/>
  <c r="B621" i="10"/>
  <c r="G621" i="10"/>
  <c r="D553" i="2" l="1"/>
  <c r="X618" i="8"/>
  <c r="E619" i="8"/>
  <c r="J621" i="10"/>
  <c r="E621" i="10"/>
  <c r="P621" i="10" s="1"/>
  <c r="F621" i="10"/>
  <c r="H553" i="2"/>
  <c r="J553" i="2" s="1"/>
  <c r="K553" i="2" s="1"/>
  <c r="C553" i="2"/>
  <c r="J619" i="8"/>
  <c r="I619" i="8"/>
  <c r="O621" i="10"/>
  <c r="K621" i="10"/>
  <c r="AB620" i="10"/>
  <c r="AA552" i="2" l="1"/>
  <c r="O553" i="2"/>
  <c r="P553" i="2"/>
  <c r="L553" i="2"/>
  <c r="M553" i="2"/>
  <c r="N553" i="2" s="1"/>
  <c r="F553" i="2"/>
  <c r="S621" i="10"/>
  <c r="Q621" i="10"/>
  <c r="R621" i="10"/>
  <c r="M621" i="10"/>
  <c r="N621" i="10" s="1"/>
  <c r="N619" i="8"/>
  <c r="P619" i="8"/>
  <c r="O619" i="8"/>
  <c r="L619" i="8"/>
  <c r="M619" i="8" s="1"/>
  <c r="E553" i="2"/>
  <c r="V621" i="10" l="1"/>
  <c r="W621" i="10"/>
  <c r="U621" i="10"/>
  <c r="X621" i="10" s="1"/>
  <c r="V553" i="2"/>
  <c r="W553" i="2"/>
  <c r="U553" i="2"/>
  <c r="Y621" i="10"/>
  <c r="R619" i="8"/>
  <c r="U619" i="8" s="1"/>
  <c r="S619" i="8"/>
  <c r="V619" i="8" s="1"/>
  <c r="T619" i="8"/>
  <c r="W619" i="8" s="1"/>
  <c r="Z621" i="10"/>
  <c r="R553" i="2"/>
  <c r="Y553" i="2" s="1"/>
  <c r="S553" i="2"/>
  <c r="Q553" i="2"/>
  <c r="X553" i="2" s="1"/>
  <c r="D620" i="8" l="1"/>
  <c r="H620" i="8"/>
  <c r="B620" i="8"/>
  <c r="F620" i="8"/>
  <c r="G622" i="10"/>
  <c r="B622" i="10"/>
  <c r="G620" i="8"/>
  <c r="C620" i="8"/>
  <c r="D622" i="10"/>
  <c r="I622" i="10"/>
  <c r="H554" i="2"/>
  <c r="C554" i="2"/>
  <c r="G554" i="2"/>
  <c r="B554" i="2"/>
  <c r="C622" i="10"/>
  <c r="H622" i="10"/>
  <c r="Z553" i="2"/>
  <c r="J620" i="8" l="1"/>
  <c r="I620" i="8"/>
  <c r="F622" i="10"/>
  <c r="E620" i="8"/>
  <c r="F554" i="2"/>
  <c r="E554" i="2"/>
  <c r="E622" i="10"/>
  <c r="P622" i="10" s="1"/>
  <c r="X619" i="8"/>
  <c r="D554" i="2"/>
  <c r="I554" i="2"/>
  <c r="O622" i="10"/>
  <c r="AB621" i="10"/>
  <c r="J622" i="10"/>
  <c r="K622" i="10" s="1"/>
  <c r="O554" i="2" l="1"/>
  <c r="P554" i="2"/>
  <c r="S622" i="10"/>
  <c r="R622" i="10"/>
  <c r="Q622" i="10"/>
  <c r="M622" i="10"/>
  <c r="N622" i="10" s="1"/>
  <c r="N620" i="8"/>
  <c r="L620" i="8"/>
  <c r="M620" i="8" s="1"/>
  <c r="O620" i="8"/>
  <c r="P620" i="8"/>
  <c r="AA553" i="2"/>
  <c r="J554" i="2"/>
  <c r="K554" i="2" s="1"/>
  <c r="V622" i="10" l="1"/>
  <c r="U622" i="10"/>
  <c r="W622" i="10"/>
  <c r="T620" i="8"/>
  <c r="R620" i="8"/>
  <c r="S620" i="8"/>
  <c r="X622" i="10"/>
  <c r="L554" i="2"/>
  <c r="M554" i="2"/>
  <c r="N554" i="2" s="1"/>
  <c r="U620" i="8"/>
  <c r="Y622" i="10"/>
  <c r="V620" i="8"/>
  <c r="W620" i="8"/>
  <c r="Z622" i="10"/>
  <c r="R554" i="2" l="1"/>
  <c r="S554" i="2"/>
  <c r="Q554" i="2"/>
  <c r="H623" i="10"/>
  <c r="C623" i="10"/>
  <c r="B623" i="10"/>
  <c r="G623" i="10"/>
  <c r="D621" i="8"/>
  <c r="H621" i="8"/>
  <c r="G621" i="8"/>
  <c r="C621" i="8"/>
  <c r="D623" i="10"/>
  <c r="I623" i="10"/>
  <c r="F621" i="8"/>
  <c r="B621" i="8"/>
  <c r="U554" i="2"/>
  <c r="W554" i="2"/>
  <c r="V554" i="2"/>
  <c r="O623" i="10" l="1"/>
  <c r="AB622" i="10"/>
  <c r="X620" i="8"/>
  <c r="J623" i="10"/>
  <c r="K623" i="10" s="1"/>
  <c r="X554" i="2"/>
  <c r="J621" i="8"/>
  <c r="I621" i="8"/>
  <c r="E623" i="10"/>
  <c r="P623" i="10" s="1"/>
  <c r="Z554" i="2"/>
  <c r="E621" i="8"/>
  <c r="F623" i="10"/>
  <c r="Y554" i="2"/>
  <c r="S623" i="10" l="1"/>
  <c r="R623" i="10"/>
  <c r="Q623" i="10"/>
  <c r="M623" i="10"/>
  <c r="N623" i="10" s="1"/>
  <c r="H555" i="2"/>
  <c r="C555" i="2"/>
  <c r="I555" i="2"/>
  <c r="D555" i="2"/>
  <c r="B555" i="2"/>
  <c r="G555" i="2"/>
  <c r="L621" i="8"/>
  <c r="M621" i="8" s="1"/>
  <c r="N621" i="8"/>
  <c r="P621" i="8"/>
  <c r="O621" i="8"/>
  <c r="P555" i="2" l="1"/>
  <c r="O555" i="2"/>
  <c r="AA554" i="2"/>
  <c r="T621" i="8"/>
  <c r="W621" i="8" s="1"/>
  <c r="S621" i="8"/>
  <c r="R621" i="8"/>
  <c r="U621" i="8" s="1"/>
  <c r="V621" i="8"/>
  <c r="J555" i="2"/>
  <c r="K555" i="2" s="1"/>
  <c r="F555" i="2"/>
  <c r="U623" i="10"/>
  <c r="X623" i="10" s="1"/>
  <c r="W623" i="10"/>
  <c r="Z623" i="10" s="1"/>
  <c r="V623" i="10"/>
  <c r="Y623" i="10" s="1"/>
  <c r="E555" i="2"/>
  <c r="C624" i="10" l="1"/>
  <c r="H624" i="10"/>
  <c r="H622" i="8"/>
  <c r="D622" i="8"/>
  <c r="I624" i="10"/>
  <c r="D624" i="10"/>
  <c r="L555" i="2"/>
  <c r="M555" i="2"/>
  <c r="N555" i="2" s="1"/>
  <c r="B624" i="10"/>
  <c r="G624" i="10"/>
  <c r="B622" i="8"/>
  <c r="F622" i="8"/>
  <c r="G622" i="8"/>
  <c r="C622" i="8"/>
  <c r="E622" i="8" l="1"/>
  <c r="S555" i="2"/>
  <c r="R555" i="2"/>
  <c r="Q555" i="2"/>
  <c r="J622" i="8"/>
  <c r="I622" i="8"/>
  <c r="X621" i="8"/>
  <c r="J624" i="10"/>
  <c r="K624" i="10"/>
  <c r="O624" i="10"/>
  <c r="AB623" i="10"/>
  <c r="W555" i="2"/>
  <c r="V555" i="2"/>
  <c r="U555" i="2"/>
  <c r="E624" i="10"/>
  <c r="P624" i="10" s="1"/>
  <c r="F624" i="10"/>
  <c r="O622" i="8" l="1"/>
  <c r="N622" i="8"/>
  <c r="L622" i="8"/>
  <c r="M622" i="8" s="1"/>
  <c r="P622" i="8"/>
  <c r="Z555" i="2"/>
  <c r="X555" i="2"/>
  <c r="Q624" i="10"/>
  <c r="S624" i="10"/>
  <c r="R624" i="10"/>
  <c r="M624" i="10"/>
  <c r="N624" i="10" s="1"/>
  <c r="Y555" i="2"/>
  <c r="R622" i="8" l="1"/>
  <c r="T622" i="8"/>
  <c r="W622" i="8" s="1"/>
  <c r="S622" i="8"/>
  <c r="U624" i="10"/>
  <c r="X624" i="10" s="1"/>
  <c r="V624" i="10"/>
  <c r="Y624" i="10" s="1"/>
  <c r="W624" i="10"/>
  <c r="Z624" i="10" s="1"/>
  <c r="G556" i="2"/>
  <c r="B556" i="2"/>
  <c r="U622" i="8"/>
  <c r="C556" i="2"/>
  <c r="H556" i="2"/>
  <c r="I556" i="2"/>
  <c r="D556" i="2"/>
  <c r="V622" i="8"/>
  <c r="O556" i="2" l="1"/>
  <c r="P556" i="2"/>
  <c r="D623" i="8"/>
  <c r="H623" i="8"/>
  <c r="B625" i="10"/>
  <c r="G625" i="10"/>
  <c r="I625" i="10"/>
  <c r="D625" i="10"/>
  <c r="H625" i="10"/>
  <c r="C625" i="10"/>
  <c r="E556" i="2"/>
  <c r="F623" i="8"/>
  <c r="B623" i="8"/>
  <c r="G623" i="8"/>
  <c r="C623" i="8"/>
  <c r="AA555" i="2"/>
  <c r="F556" i="2"/>
  <c r="J556" i="2"/>
  <c r="K556" i="2" s="1"/>
  <c r="F625" i="10" l="1"/>
  <c r="E625" i="10"/>
  <c r="P625" i="10" s="1"/>
  <c r="L556" i="2"/>
  <c r="M556" i="2"/>
  <c r="N556" i="2" s="1"/>
  <c r="E623" i="8"/>
  <c r="O625" i="10"/>
  <c r="AB624" i="10"/>
  <c r="X622" i="8"/>
  <c r="J625" i="10"/>
  <c r="K625" i="10" s="1"/>
  <c r="J623" i="8"/>
  <c r="I623" i="8"/>
  <c r="Q625" i="10" l="1"/>
  <c r="R625" i="10"/>
  <c r="S625" i="10"/>
  <c r="M625" i="10"/>
  <c r="N625" i="10" s="1"/>
  <c r="W556" i="2"/>
  <c r="V556" i="2"/>
  <c r="U556" i="2"/>
  <c r="R556" i="2"/>
  <c r="Q556" i="2"/>
  <c r="S556" i="2"/>
  <c r="P623" i="8"/>
  <c r="N623" i="8"/>
  <c r="O623" i="8"/>
  <c r="L623" i="8"/>
  <c r="M623" i="8" s="1"/>
  <c r="Z556" i="2" l="1"/>
  <c r="D557" i="2" s="1"/>
  <c r="Y556" i="2"/>
  <c r="C557" i="2" s="1"/>
  <c r="U625" i="10"/>
  <c r="W625" i="10"/>
  <c r="V625" i="10"/>
  <c r="Y625" i="10" s="1"/>
  <c r="Z625" i="10"/>
  <c r="I557" i="2"/>
  <c r="R623" i="8"/>
  <c r="U623" i="8" s="1"/>
  <c r="T623" i="8"/>
  <c r="W623" i="8" s="1"/>
  <c r="S623" i="8"/>
  <c r="V623" i="8" s="1"/>
  <c r="X556" i="2"/>
  <c r="X625" i="10"/>
  <c r="H557" i="2" l="1"/>
  <c r="P557" i="2"/>
  <c r="O557" i="2"/>
  <c r="C626" i="10"/>
  <c r="H626" i="10"/>
  <c r="D624" i="8"/>
  <c r="H624" i="8"/>
  <c r="C624" i="8"/>
  <c r="G624" i="8"/>
  <c r="F624" i="8"/>
  <c r="B624" i="8"/>
  <c r="G557" i="2"/>
  <c r="B557" i="2"/>
  <c r="F557" i="2" s="1"/>
  <c r="I626" i="10"/>
  <c r="D626" i="10"/>
  <c r="AA556" i="2"/>
  <c r="B626" i="10"/>
  <c r="G626" i="10"/>
  <c r="I624" i="8" l="1"/>
  <c r="J624" i="8"/>
  <c r="O626" i="10"/>
  <c r="K626" i="10"/>
  <c r="AB625" i="10"/>
  <c r="E557" i="2"/>
  <c r="E624" i="8"/>
  <c r="J626" i="10"/>
  <c r="E626" i="10"/>
  <c r="P626" i="10" s="1"/>
  <c r="J557" i="2"/>
  <c r="K557" i="2" s="1"/>
  <c r="X623" i="8"/>
  <c r="F626" i="10"/>
  <c r="P624" i="8" l="1"/>
  <c r="L624" i="8"/>
  <c r="M624" i="8" s="1"/>
  <c r="O624" i="8"/>
  <c r="N624" i="8"/>
  <c r="S626" i="10"/>
  <c r="R626" i="10"/>
  <c r="Q626" i="10"/>
  <c r="M626" i="10"/>
  <c r="N626" i="10" s="1"/>
  <c r="L557" i="2"/>
  <c r="M557" i="2"/>
  <c r="N557" i="2" s="1"/>
  <c r="U626" i="10" l="1"/>
  <c r="X626" i="10" s="1"/>
  <c r="V626" i="10"/>
  <c r="Y626" i="10" s="1"/>
  <c r="W626" i="10"/>
  <c r="R624" i="8"/>
  <c r="U624" i="8" s="1"/>
  <c r="S624" i="8"/>
  <c r="V624" i="8" s="1"/>
  <c r="T624" i="8"/>
  <c r="U557" i="2"/>
  <c r="V557" i="2"/>
  <c r="W557" i="2"/>
  <c r="R557" i="2"/>
  <c r="S557" i="2"/>
  <c r="Q557" i="2"/>
  <c r="Z626" i="10"/>
  <c r="W624" i="8"/>
  <c r="X557" i="2" l="1"/>
  <c r="B625" i="8"/>
  <c r="F625" i="8"/>
  <c r="C627" i="10"/>
  <c r="H627" i="10"/>
  <c r="G625" i="8"/>
  <c r="C625" i="8"/>
  <c r="B627" i="10"/>
  <c r="G627" i="10"/>
  <c r="Z557" i="2"/>
  <c r="B558" i="2"/>
  <c r="G558" i="2"/>
  <c r="H625" i="8"/>
  <c r="D625" i="8"/>
  <c r="Y557" i="2"/>
  <c r="D627" i="10"/>
  <c r="I627" i="10"/>
  <c r="J627" i="10" l="1"/>
  <c r="E627" i="10"/>
  <c r="P627" i="10" s="1"/>
  <c r="F627" i="10"/>
  <c r="O627" i="10"/>
  <c r="K627" i="10"/>
  <c r="AB626" i="10"/>
  <c r="X624" i="8"/>
  <c r="I625" i="8"/>
  <c r="J625" i="8"/>
  <c r="C558" i="2"/>
  <c r="H558" i="2"/>
  <c r="J558" i="2" s="1"/>
  <c r="I558" i="2"/>
  <c r="D558" i="2"/>
  <c r="E625" i="8"/>
  <c r="O558" i="2" l="1"/>
  <c r="P558" i="2"/>
  <c r="O625" i="8"/>
  <c r="L625" i="8"/>
  <c r="M625" i="8" s="1"/>
  <c r="P625" i="8"/>
  <c r="N625" i="8"/>
  <c r="S627" i="10"/>
  <c r="R627" i="10"/>
  <c r="Q627" i="10"/>
  <c r="M627" i="10"/>
  <c r="N627" i="10" s="1"/>
  <c r="K558" i="2"/>
  <c r="AA557" i="2"/>
  <c r="F558" i="2"/>
  <c r="E558" i="2"/>
  <c r="L558" i="2" l="1"/>
  <c r="M558" i="2"/>
  <c r="N558" i="2" s="1"/>
  <c r="R625" i="8"/>
  <c r="U625" i="8" s="1"/>
  <c r="T625" i="8"/>
  <c r="W625" i="8" s="1"/>
  <c r="S625" i="8"/>
  <c r="U627" i="10"/>
  <c r="X627" i="10" s="1"/>
  <c r="W627" i="10"/>
  <c r="Z627" i="10" s="1"/>
  <c r="V627" i="10"/>
  <c r="Y627" i="10" s="1"/>
  <c r="V625" i="8"/>
  <c r="H626" i="8" l="1"/>
  <c r="D626" i="8"/>
  <c r="B626" i="8"/>
  <c r="F626" i="8"/>
  <c r="C628" i="10"/>
  <c r="H628" i="10"/>
  <c r="I628" i="10"/>
  <c r="D628" i="10"/>
  <c r="G628" i="10"/>
  <c r="B628" i="10"/>
  <c r="U558" i="2"/>
  <c r="V558" i="2"/>
  <c r="W558" i="2"/>
  <c r="G626" i="8"/>
  <c r="C626" i="8"/>
  <c r="R558" i="2"/>
  <c r="S558" i="2"/>
  <c r="Q558" i="2"/>
  <c r="X558" i="2" l="1"/>
  <c r="Z558" i="2"/>
  <c r="O628" i="10"/>
  <c r="K628" i="10"/>
  <c r="AB627" i="10"/>
  <c r="I626" i="8"/>
  <c r="J626" i="8"/>
  <c r="X625" i="8"/>
  <c r="E626" i="8"/>
  <c r="B559" i="2"/>
  <c r="G559" i="2"/>
  <c r="E628" i="10"/>
  <c r="P628" i="10" s="1"/>
  <c r="Y558" i="2"/>
  <c r="D559" i="2"/>
  <c r="I559" i="2"/>
  <c r="J628" i="10"/>
  <c r="F628" i="10"/>
  <c r="O559" i="2" l="1"/>
  <c r="P559" i="2"/>
  <c r="N626" i="8"/>
  <c r="L626" i="8"/>
  <c r="M626" i="8" s="1"/>
  <c r="O626" i="8"/>
  <c r="P626" i="8"/>
  <c r="AA558" i="2"/>
  <c r="R628" i="10"/>
  <c r="S628" i="10"/>
  <c r="Q628" i="10"/>
  <c r="M628" i="10"/>
  <c r="N628" i="10" s="1"/>
  <c r="H559" i="2"/>
  <c r="C559" i="2"/>
  <c r="U628" i="10" l="1"/>
  <c r="V628" i="10"/>
  <c r="W628" i="10"/>
  <c r="X628" i="10"/>
  <c r="F559" i="2"/>
  <c r="Z628" i="10"/>
  <c r="E559" i="2"/>
  <c r="R626" i="8"/>
  <c r="U626" i="8" s="1"/>
  <c r="S626" i="8"/>
  <c r="V626" i="8" s="1"/>
  <c r="T626" i="8"/>
  <c r="W626" i="8" s="1"/>
  <c r="J559" i="2"/>
  <c r="K559" i="2" s="1"/>
  <c r="Y628" i="10"/>
  <c r="D627" i="8" l="1"/>
  <c r="H627" i="8"/>
  <c r="B627" i="8"/>
  <c r="F627" i="8"/>
  <c r="G627" i="8"/>
  <c r="C627" i="8"/>
  <c r="H629" i="10"/>
  <c r="C629" i="10"/>
  <c r="L559" i="2"/>
  <c r="M559" i="2"/>
  <c r="N559" i="2" s="1"/>
  <c r="D629" i="10"/>
  <c r="I629" i="10"/>
  <c r="G629" i="10"/>
  <c r="B629" i="10"/>
  <c r="O629" i="10" l="1"/>
  <c r="AB628" i="10"/>
  <c r="E627" i="8"/>
  <c r="U559" i="2"/>
  <c r="W559" i="2"/>
  <c r="V559" i="2"/>
  <c r="X626" i="8"/>
  <c r="F629" i="10"/>
  <c r="I627" i="8"/>
  <c r="J627" i="8"/>
  <c r="E629" i="10"/>
  <c r="P629" i="10" s="1"/>
  <c r="J629" i="10"/>
  <c r="K629" i="10" s="1"/>
  <c r="Q559" i="2"/>
  <c r="R559" i="2"/>
  <c r="S559" i="2"/>
  <c r="X559" i="2" l="1"/>
  <c r="G560" i="2" s="1"/>
  <c r="Z559" i="2"/>
  <c r="D560" i="2" s="1"/>
  <c r="Q629" i="10"/>
  <c r="R629" i="10"/>
  <c r="S629" i="10"/>
  <c r="M629" i="10"/>
  <c r="N629" i="10" s="1"/>
  <c r="Y559" i="2"/>
  <c r="B560" i="2"/>
  <c r="O627" i="8"/>
  <c r="N627" i="8"/>
  <c r="L627" i="8"/>
  <c r="M627" i="8" s="1"/>
  <c r="P627" i="8"/>
  <c r="O560" i="2" l="1"/>
  <c r="P560" i="2"/>
  <c r="I560" i="2"/>
  <c r="H560" i="2"/>
  <c r="C560" i="2"/>
  <c r="E560" i="2" s="1"/>
  <c r="S627" i="8"/>
  <c r="V627" i="8" s="1"/>
  <c r="T627" i="8"/>
  <c r="R627" i="8"/>
  <c r="U627" i="8" s="1"/>
  <c r="Y629" i="10"/>
  <c r="U629" i="10"/>
  <c r="W629" i="10"/>
  <c r="Z629" i="10" s="1"/>
  <c r="V629" i="10"/>
  <c r="W627" i="8"/>
  <c r="AA559" i="2"/>
  <c r="X629" i="10"/>
  <c r="C628" i="8" l="1"/>
  <c r="G628" i="8"/>
  <c r="I630" i="10"/>
  <c r="D630" i="10"/>
  <c r="B628" i="8"/>
  <c r="F628" i="8"/>
  <c r="G630" i="10"/>
  <c r="B630" i="10"/>
  <c r="D628" i="8"/>
  <c r="H628" i="8"/>
  <c r="C630" i="10"/>
  <c r="H630" i="10"/>
  <c r="F560" i="2"/>
  <c r="J560" i="2"/>
  <c r="K560" i="2" s="1"/>
  <c r="L560" i="2" l="1"/>
  <c r="M560" i="2"/>
  <c r="N560" i="2" s="1"/>
  <c r="E630" i="10"/>
  <c r="P630" i="10" s="1"/>
  <c r="F630" i="10"/>
  <c r="J630" i="10"/>
  <c r="K630" i="10"/>
  <c r="O630" i="10"/>
  <c r="AB629" i="10"/>
  <c r="J628" i="8"/>
  <c r="I628" i="8"/>
  <c r="E628" i="8"/>
  <c r="X627" i="8"/>
  <c r="N628" i="8" l="1"/>
  <c r="P628" i="8"/>
  <c r="L628" i="8"/>
  <c r="M628" i="8" s="1"/>
  <c r="O628" i="8"/>
  <c r="Q630" i="10"/>
  <c r="R630" i="10"/>
  <c r="S630" i="10"/>
  <c r="M630" i="10"/>
  <c r="N630" i="10" s="1"/>
  <c r="W560" i="2"/>
  <c r="U560" i="2"/>
  <c r="V560" i="2"/>
  <c r="S560" i="2"/>
  <c r="R560" i="2"/>
  <c r="Q560" i="2"/>
  <c r="X560" i="2" l="1"/>
  <c r="Y560" i="2"/>
  <c r="H561" i="2" s="1"/>
  <c r="Z560" i="2"/>
  <c r="D561" i="2" s="1"/>
  <c r="S628" i="8"/>
  <c r="V628" i="8" s="1"/>
  <c r="T628" i="8"/>
  <c r="W628" i="8" s="1"/>
  <c r="R628" i="8"/>
  <c r="U630" i="10"/>
  <c r="V630" i="10"/>
  <c r="W630" i="10"/>
  <c r="Z630" i="10" s="1"/>
  <c r="G561" i="2"/>
  <c r="B561" i="2"/>
  <c r="Y630" i="10"/>
  <c r="X630" i="10"/>
  <c r="U628" i="8"/>
  <c r="I561" i="2" l="1"/>
  <c r="J561" i="2" s="1"/>
  <c r="K561" i="2" s="1"/>
  <c r="O561" i="2"/>
  <c r="P561" i="2"/>
  <c r="C561" i="2"/>
  <c r="D629" i="8"/>
  <c r="H629" i="8"/>
  <c r="I631" i="10"/>
  <c r="D631" i="10"/>
  <c r="C629" i="8"/>
  <c r="G629" i="8"/>
  <c r="C631" i="10"/>
  <c r="H631" i="10"/>
  <c r="AA560" i="2"/>
  <c r="E561" i="2"/>
  <c r="F561" i="2"/>
  <c r="F629" i="8"/>
  <c r="B629" i="8"/>
  <c r="B631" i="10"/>
  <c r="G631" i="10"/>
  <c r="L561" i="2" l="1"/>
  <c r="M561" i="2"/>
  <c r="N561" i="2" s="1"/>
  <c r="F631" i="10"/>
  <c r="O631" i="10"/>
  <c r="AB630" i="10"/>
  <c r="I629" i="8"/>
  <c r="J629" i="8"/>
  <c r="E629" i="8"/>
  <c r="J631" i="10"/>
  <c r="K631" i="10" s="1"/>
  <c r="E631" i="10"/>
  <c r="P631" i="10" s="1"/>
  <c r="X628" i="8"/>
  <c r="R631" i="10" l="1"/>
  <c r="S631" i="10"/>
  <c r="Q631" i="10"/>
  <c r="M631" i="10"/>
  <c r="N631" i="10" s="1"/>
  <c r="L629" i="8"/>
  <c r="M629" i="8" s="1"/>
  <c r="N629" i="8"/>
  <c r="P629" i="8"/>
  <c r="O629" i="8"/>
  <c r="V561" i="2"/>
  <c r="U561" i="2"/>
  <c r="W561" i="2"/>
  <c r="S561" i="2"/>
  <c r="R561" i="2"/>
  <c r="Q561" i="2"/>
  <c r="Y561" i="2" l="1"/>
  <c r="C562" i="2" s="1"/>
  <c r="X561" i="2"/>
  <c r="G562" i="2" s="1"/>
  <c r="Z561" i="2"/>
  <c r="D562" i="2" s="1"/>
  <c r="V631" i="10"/>
  <c r="W631" i="10"/>
  <c r="Z631" i="10" s="1"/>
  <c r="U631" i="10"/>
  <c r="X631" i="10" s="1"/>
  <c r="B562" i="2"/>
  <c r="T629" i="8"/>
  <c r="W629" i="8" s="1"/>
  <c r="S629" i="8"/>
  <c r="V629" i="8" s="1"/>
  <c r="R629" i="8"/>
  <c r="U629" i="8" s="1"/>
  <c r="Y631" i="10"/>
  <c r="H562" i="2" l="1"/>
  <c r="O562" i="2"/>
  <c r="P562" i="2"/>
  <c r="I562" i="2"/>
  <c r="G630" i="8"/>
  <c r="C630" i="8"/>
  <c r="B630" i="8"/>
  <c r="F630" i="8"/>
  <c r="D630" i="8"/>
  <c r="H630" i="8"/>
  <c r="I632" i="10"/>
  <c r="D632" i="10"/>
  <c r="B632" i="10"/>
  <c r="G632" i="10"/>
  <c r="H632" i="10"/>
  <c r="C632" i="10"/>
  <c r="E562" i="2"/>
  <c r="F562" i="2"/>
  <c r="J562" i="2"/>
  <c r="K562" i="2" s="1"/>
  <c r="AA561" i="2"/>
  <c r="L562" i="2" l="1"/>
  <c r="M562" i="2"/>
  <c r="N562" i="2" s="1"/>
  <c r="F632" i="10"/>
  <c r="J630" i="8"/>
  <c r="I630" i="8"/>
  <c r="E630" i="8"/>
  <c r="J632" i="10"/>
  <c r="X629" i="8"/>
  <c r="K632" i="10"/>
  <c r="O632" i="10"/>
  <c r="AB631" i="10"/>
  <c r="E632" i="10"/>
  <c r="P632" i="10" s="1"/>
  <c r="Q632" i="10" l="1"/>
  <c r="R632" i="10"/>
  <c r="S632" i="10"/>
  <c r="M632" i="10"/>
  <c r="N632" i="10" s="1"/>
  <c r="W562" i="2"/>
  <c r="V562" i="2"/>
  <c r="U562" i="2"/>
  <c r="N630" i="8"/>
  <c r="O630" i="8"/>
  <c r="L630" i="8"/>
  <c r="M630" i="8" s="1"/>
  <c r="P630" i="8"/>
  <c r="S562" i="2"/>
  <c r="Q562" i="2"/>
  <c r="R562" i="2"/>
  <c r="Y562" i="2" l="1"/>
  <c r="H563" i="2" s="1"/>
  <c r="X562" i="2"/>
  <c r="B563" i="2" s="1"/>
  <c r="Z562" i="2"/>
  <c r="D563" i="2" s="1"/>
  <c r="V632" i="10"/>
  <c r="Y632" i="10" s="1"/>
  <c r="W632" i="10"/>
  <c r="Z632" i="10" s="1"/>
  <c r="U632" i="10"/>
  <c r="C563" i="2"/>
  <c r="R630" i="8"/>
  <c r="T630" i="8"/>
  <c r="W630" i="8" s="1"/>
  <c r="S630" i="8"/>
  <c r="V630" i="8" s="1"/>
  <c r="U630" i="8"/>
  <c r="X632" i="10"/>
  <c r="I563" i="2" l="1"/>
  <c r="P563" i="2"/>
  <c r="O563" i="2"/>
  <c r="G563" i="2"/>
  <c r="J563" i="2" s="1"/>
  <c r="K563" i="2" s="1"/>
  <c r="C633" i="10"/>
  <c r="H633" i="10"/>
  <c r="G631" i="8"/>
  <c r="C631" i="8"/>
  <c r="I633" i="10"/>
  <c r="D633" i="10"/>
  <c r="D631" i="8"/>
  <c r="H631" i="8"/>
  <c r="B631" i="8"/>
  <c r="F631" i="8"/>
  <c r="E563" i="2"/>
  <c r="G633" i="10"/>
  <c r="B633" i="10"/>
  <c r="F563" i="2"/>
  <c r="AA562" i="2"/>
  <c r="I631" i="8" l="1"/>
  <c r="J631" i="8"/>
  <c r="E633" i="10"/>
  <c r="P633" i="10" s="1"/>
  <c r="O633" i="10"/>
  <c r="K633" i="10"/>
  <c r="AB632" i="10"/>
  <c r="X630" i="8"/>
  <c r="E631" i="8"/>
  <c r="L563" i="2"/>
  <c r="M563" i="2"/>
  <c r="N563" i="2" s="1"/>
  <c r="J633" i="10"/>
  <c r="F633" i="10"/>
  <c r="S633" i="10" l="1"/>
  <c r="R633" i="10"/>
  <c r="Q633" i="10"/>
  <c r="M633" i="10"/>
  <c r="N633" i="10" s="1"/>
  <c r="R563" i="2"/>
  <c r="Q563" i="2"/>
  <c r="S563" i="2"/>
  <c r="O631" i="8"/>
  <c r="N631" i="8"/>
  <c r="P631" i="8"/>
  <c r="L631" i="8"/>
  <c r="M631" i="8" s="1"/>
  <c r="U563" i="2"/>
  <c r="V563" i="2"/>
  <c r="W563" i="2"/>
  <c r="U633" i="10" l="1"/>
  <c r="W633" i="10"/>
  <c r="V633" i="10"/>
  <c r="R631" i="8"/>
  <c r="U631" i="8" s="1"/>
  <c r="T631" i="8"/>
  <c r="S631" i="8"/>
  <c r="Z563" i="2"/>
  <c r="X633" i="10"/>
  <c r="W631" i="8"/>
  <c r="X563" i="2"/>
  <c r="Y633" i="10"/>
  <c r="V631" i="8"/>
  <c r="Y563" i="2"/>
  <c r="Z633" i="10"/>
  <c r="B632" i="8" l="1"/>
  <c r="F632" i="8"/>
  <c r="I564" i="2"/>
  <c r="D564" i="2"/>
  <c r="G632" i="8"/>
  <c r="C632" i="8"/>
  <c r="D634" i="10"/>
  <c r="I634" i="10"/>
  <c r="G634" i="10"/>
  <c r="B634" i="10"/>
  <c r="H634" i="10"/>
  <c r="C634" i="10"/>
  <c r="H564" i="2"/>
  <c r="C564" i="2"/>
  <c r="G564" i="2"/>
  <c r="B564" i="2"/>
  <c r="H632" i="8"/>
  <c r="D632" i="8"/>
  <c r="O564" i="2" l="1"/>
  <c r="P564" i="2"/>
  <c r="F634" i="10"/>
  <c r="AA563" i="2"/>
  <c r="J564" i="2"/>
  <c r="K564" i="2" s="1"/>
  <c r="O634" i="10"/>
  <c r="AB633" i="10"/>
  <c r="F564" i="2"/>
  <c r="E634" i="10"/>
  <c r="P634" i="10" s="1"/>
  <c r="X631" i="8"/>
  <c r="J632" i="8"/>
  <c r="I632" i="8"/>
  <c r="E564" i="2"/>
  <c r="J634" i="10"/>
  <c r="K634" i="10" s="1"/>
  <c r="E632" i="8"/>
  <c r="L564" i="2" l="1"/>
  <c r="M564" i="2"/>
  <c r="N564" i="2" s="1"/>
  <c r="Q634" i="10"/>
  <c r="R634" i="10"/>
  <c r="S634" i="10"/>
  <c r="M634" i="10"/>
  <c r="N634" i="10" s="1"/>
  <c r="P632" i="8"/>
  <c r="O632" i="8"/>
  <c r="N632" i="8"/>
  <c r="L632" i="8"/>
  <c r="M632" i="8" s="1"/>
  <c r="U634" i="10" l="1"/>
  <c r="X634" i="10" s="1"/>
  <c r="V634" i="10"/>
  <c r="Y634" i="10" s="1"/>
  <c r="W634" i="10"/>
  <c r="U564" i="2"/>
  <c r="W564" i="2"/>
  <c r="V564" i="2"/>
  <c r="R632" i="8"/>
  <c r="U632" i="8" s="1"/>
  <c r="T632" i="8"/>
  <c r="W632" i="8" s="1"/>
  <c r="S632" i="8"/>
  <c r="V632" i="8" s="1"/>
  <c r="Z634" i="10"/>
  <c r="S564" i="2"/>
  <c r="Q564" i="2"/>
  <c r="R564" i="2"/>
  <c r="X564" i="2" l="1"/>
  <c r="Z564" i="2"/>
  <c r="I565" i="2" s="1"/>
  <c r="Y564" i="2"/>
  <c r="H565" i="2" s="1"/>
  <c r="B633" i="8"/>
  <c r="F633" i="8"/>
  <c r="C635" i="10"/>
  <c r="H635" i="10"/>
  <c r="D633" i="8"/>
  <c r="H633" i="8"/>
  <c r="G633" i="8"/>
  <c r="C633" i="8"/>
  <c r="B635" i="10"/>
  <c r="G635" i="10"/>
  <c r="I635" i="10"/>
  <c r="D635" i="10"/>
  <c r="G565" i="2"/>
  <c r="B565" i="2"/>
  <c r="D565" i="2" l="1"/>
  <c r="P565" i="2"/>
  <c r="O565" i="2"/>
  <c r="C565" i="2"/>
  <c r="F565" i="2" s="1"/>
  <c r="X632" i="8"/>
  <c r="F635" i="10"/>
  <c r="K635" i="10"/>
  <c r="O635" i="10"/>
  <c r="AB634" i="10"/>
  <c r="AA564" i="2"/>
  <c r="J635" i="10"/>
  <c r="I633" i="8"/>
  <c r="J633" i="8"/>
  <c r="J565" i="2"/>
  <c r="K565" i="2" s="1"/>
  <c r="E635" i="10"/>
  <c r="P635" i="10" s="1"/>
  <c r="E633" i="8"/>
  <c r="E565" i="2" l="1"/>
  <c r="L565" i="2"/>
  <c r="M565" i="2"/>
  <c r="N565" i="2" s="1"/>
  <c r="S635" i="10"/>
  <c r="R635" i="10"/>
  <c r="Q635" i="10"/>
  <c r="M635" i="10"/>
  <c r="N635" i="10" s="1"/>
  <c r="P633" i="8"/>
  <c r="N633" i="8"/>
  <c r="O633" i="8"/>
  <c r="L633" i="8"/>
  <c r="M633" i="8" s="1"/>
  <c r="Z635" i="10" l="1"/>
  <c r="U635" i="10"/>
  <c r="W635" i="10"/>
  <c r="V635" i="10"/>
  <c r="Y635" i="10" s="1"/>
  <c r="U565" i="2"/>
  <c r="V565" i="2"/>
  <c r="W565" i="2"/>
  <c r="R633" i="8"/>
  <c r="U633" i="8" s="1"/>
  <c r="S633" i="8"/>
  <c r="V633" i="8" s="1"/>
  <c r="T633" i="8"/>
  <c r="W633" i="8" s="1"/>
  <c r="X635" i="10"/>
  <c r="S565" i="2"/>
  <c r="R565" i="2"/>
  <c r="Q565" i="2"/>
  <c r="Z565" i="2" l="1"/>
  <c r="X565" i="2"/>
  <c r="Y565" i="2"/>
  <c r="C566" i="2" s="1"/>
  <c r="B634" i="8"/>
  <c r="F634" i="8"/>
  <c r="H634" i="8"/>
  <c r="D634" i="8"/>
  <c r="H636" i="10"/>
  <c r="C636" i="10"/>
  <c r="G634" i="8"/>
  <c r="C634" i="8"/>
  <c r="D636" i="10"/>
  <c r="I636" i="10"/>
  <c r="B636" i="10"/>
  <c r="G636" i="10"/>
  <c r="D566" i="2"/>
  <c r="I566" i="2"/>
  <c r="B566" i="2"/>
  <c r="G566" i="2"/>
  <c r="O566" i="2" l="1"/>
  <c r="P566" i="2"/>
  <c r="H566" i="2"/>
  <c r="J566" i="2"/>
  <c r="K566" i="2" s="1"/>
  <c r="E566" i="2"/>
  <c r="E636" i="10"/>
  <c r="P636" i="10" s="1"/>
  <c r="X633" i="8"/>
  <c r="F636" i="10"/>
  <c r="I634" i="8"/>
  <c r="J634" i="8"/>
  <c r="J636" i="10"/>
  <c r="F566" i="2"/>
  <c r="AA565" i="2"/>
  <c r="O636" i="10"/>
  <c r="K636" i="10"/>
  <c r="AB635" i="10"/>
  <c r="E634" i="8"/>
  <c r="L566" i="2" l="1"/>
  <c r="M566" i="2"/>
  <c r="N566" i="2" s="1"/>
  <c r="R636" i="10"/>
  <c r="Q636" i="10"/>
  <c r="S636" i="10"/>
  <c r="M636" i="10"/>
  <c r="N636" i="10" s="1"/>
  <c r="N634" i="8"/>
  <c r="P634" i="8"/>
  <c r="L634" i="8"/>
  <c r="M634" i="8" s="1"/>
  <c r="O634" i="8"/>
  <c r="U634" i="8" l="1"/>
  <c r="U636" i="10"/>
  <c r="X636" i="10" s="1"/>
  <c r="V636" i="10"/>
  <c r="Y636" i="10" s="1"/>
  <c r="W636" i="10"/>
  <c r="Z636" i="10" s="1"/>
  <c r="U566" i="2"/>
  <c r="V566" i="2"/>
  <c r="W566" i="2"/>
  <c r="S634" i="8"/>
  <c r="V634" i="8" s="1"/>
  <c r="R634" i="8"/>
  <c r="T634" i="8"/>
  <c r="W634" i="8" s="1"/>
  <c r="R566" i="2"/>
  <c r="S566" i="2"/>
  <c r="Q566" i="2"/>
  <c r="Y566" i="2" l="1"/>
  <c r="X566" i="2"/>
  <c r="B567" i="2" s="1"/>
  <c r="D637" i="10"/>
  <c r="I637" i="10"/>
  <c r="H635" i="8"/>
  <c r="D635" i="8"/>
  <c r="G635" i="8"/>
  <c r="C635" i="8"/>
  <c r="C637" i="10"/>
  <c r="H637" i="10"/>
  <c r="G637" i="10"/>
  <c r="B637" i="10"/>
  <c r="H567" i="2"/>
  <c r="C567" i="2"/>
  <c r="F635" i="8"/>
  <c r="B635" i="8"/>
  <c r="G567" i="2"/>
  <c r="Z566" i="2"/>
  <c r="F637" i="10" l="1"/>
  <c r="E637" i="10"/>
  <c r="P637" i="10" s="1"/>
  <c r="X634" i="8"/>
  <c r="F567" i="2"/>
  <c r="E567" i="2"/>
  <c r="E635" i="8"/>
  <c r="I567" i="2"/>
  <c r="J567" i="2" s="1"/>
  <c r="D567" i="2"/>
  <c r="I635" i="8"/>
  <c r="J635" i="8"/>
  <c r="J637" i="10"/>
  <c r="O637" i="10"/>
  <c r="K637" i="10"/>
  <c r="AB636" i="10"/>
  <c r="P567" i="2" l="1"/>
  <c r="O567" i="2"/>
  <c r="S637" i="10"/>
  <c r="R637" i="10"/>
  <c r="Q637" i="10"/>
  <c r="M637" i="10"/>
  <c r="N637" i="10" s="1"/>
  <c r="K567" i="2"/>
  <c r="AA566" i="2"/>
  <c r="O635" i="8"/>
  <c r="L635" i="8"/>
  <c r="M635" i="8" s="1"/>
  <c r="N635" i="8"/>
  <c r="P635" i="8"/>
  <c r="R635" i="8" l="1"/>
  <c r="U635" i="8" s="1"/>
  <c r="S635" i="8"/>
  <c r="T635" i="8"/>
  <c r="W635" i="8" s="1"/>
  <c r="L567" i="2"/>
  <c r="M567" i="2"/>
  <c r="N567" i="2" s="1"/>
  <c r="V635" i="8"/>
  <c r="V637" i="10"/>
  <c r="Y637" i="10" s="1"/>
  <c r="W637" i="10"/>
  <c r="Z637" i="10" s="1"/>
  <c r="U637" i="10"/>
  <c r="X637" i="10" s="1"/>
  <c r="I638" i="10" l="1"/>
  <c r="D638" i="10"/>
  <c r="H636" i="8"/>
  <c r="D636" i="8"/>
  <c r="H638" i="10"/>
  <c r="C638" i="10"/>
  <c r="B638" i="10"/>
  <c r="G638" i="10"/>
  <c r="B636" i="8"/>
  <c r="F636" i="8"/>
  <c r="C636" i="8"/>
  <c r="G636" i="8"/>
  <c r="V567" i="2"/>
  <c r="U567" i="2"/>
  <c r="W567" i="2"/>
  <c r="Q567" i="2"/>
  <c r="S567" i="2"/>
  <c r="R567" i="2"/>
  <c r="Y567" i="2" l="1"/>
  <c r="Z567" i="2"/>
  <c r="I568" i="2" s="1"/>
  <c r="X567" i="2"/>
  <c r="B568" i="2" s="1"/>
  <c r="X635" i="8"/>
  <c r="E638" i="10"/>
  <c r="P638" i="10" s="1"/>
  <c r="H568" i="2"/>
  <c r="C568" i="2"/>
  <c r="I636" i="8"/>
  <c r="J636" i="8"/>
  <c r="F638" i="10"/>
  <c r="O638" i="10"/>
  <c r="K638" i="10"/>
  <c r="AB637" i="10"/>
  <c r="J638" i="10"/>
  <c r="D568" i="2"/>
  <c r="E636" i="8"/>
  <c r="O568" i="2" l="1"/>
  <c r="P568" i="2"/>
  <c r="G568" i="2"/>
  <c r="J568" i="2" s="1"/>
  <c r="K568" i="2" s="1"/>
  <c r="F568" i="2"/>
  <c r="S638" i="10"/>
  <c r="Q638" i="10"/>
  <c r="R638" i="10"/>
  <c r="M638" i="10"/>
  <c r="N638" i="10" s="1"/>
  <c r="L636" i="8"/>
  <c r="M636" i="8" s="1"/>
  <c r="P636" i="8"/>
  <c r="O636" i="8"/>
  <c r="N636" i="8"/>
  <c r="AA567" i="2"/>
  <c r="E568" i="2"/>
  <c r="L568" i="2" l="1"/>
  <c r="M568" i="2"/>
  <c r="N568" i="2" s="1"/>
  <c r="W638" i="10"/>
  <c r="Z638" i="10" s="1"/>
  <c r="V638" i="10"/>
  <c r="Y638" i="10" s="1"/>
  <c r="U638" i="10"/>
  <c r="T636" i="8"/>
  <c r="R636" i="8"/>
  <c r="U636" i="8" s="1"/>
  <c r="S636" i="8"/>
  <c r="V636" i="8" s="1"/>
  <c r="W636" i="8"/>
  <c r="X638" i="10"/>
  <c r="G637" i="8" l="1"/>
  <c r="C637" i="8"/>
  <c r="B637" i="8"/>
  <c r="F637" i="8"/>
  <c r="C639" i="10"/>
  <c r="H639" i="10"/>
  <c r="D639" i="10"/>
  <c r="I639" i="10"/>
  <c r="B639" i="10"/>
  <c r="G639" i="10"/>
  <c r="D637" i="8"/>
  <c r="H637" i="8"/>
  <c r="U568" i="2"/>
  <c r="W568" i="2"/>
  <c r="V568" i="2"/>
  <c r="R568" i="2"/>
  <c r="Q568" i="2"/>
  <c r="S568" i="2"/>
  <c r="X568" i="2" l="1"/>
  <c r="Y568" i="2"/>
  <c r="O639" i="10"/>
  <c r="AB638" i="10"/>
  <c r="E637" i="8"/>
  <c r="I637" i="8"/>
  <c r="J637" i="8"/>
  <c r="J639" i="10"/>
  <c r="K639" i="10" s="1"/>
  <c r="X636" i="8"/>
  <c r="C569" i="2"/>
  <c r="H569" i="2"/>
  <c r="Z568" i="2"/>
  <c r="G569" i="2"/>
  <c r="B569" i="2"/>
  <c r="E639" i="10"/>
  <c r="P639" i="10" s="1"/>
  <c r="F639" i="10"/>
  <c r="R639" i="10" l="1"/>
  <c r="S639" i="10"/>
  <c r="Q639" i="10"/>
  <c r="M639" i="10"/>
  <c r="N639" i="10" s="1"/>
  <c r="E569" i="2"/>
  <c r="I569" i="2"/>
  <c r="J569" i="2" s="1"/>
  <c r="D569" i="2"/>
  <c r="F569" i="2"/>
  <c r="N637" i="8"/>
  <c r="O637" i="8"/>
  <c r="P637" i="8"/>
  <c r="L637" i="8"/>
  <c r="M637" i="8" s="1"/>
  <c r="O569" i="2" l="1"/>
  <c r="P569" i="2"/>
  <c r="U639" i="10"/>
  <c r="X639" i="10" s="1"/>
  <c r="W639" i="10"/>
  <c r="V639" i="10"/>
  <c r="K569" i="2"/>
  <c r="AA568" i="2"/>
  <c r="Z639" i="10"/>
  <c r="R637" i="8"/>
  <c r="U637" i="8" s="1"/>
  <c r="T637" i="8"/>
  <c r="W637" i="8" s="1"/>
  <c r="S637" i="8"/>
  <c r="V637" i="8" s="1"/>
  <c r="Y639" i="10"/>
  <c r="F638" i="8" l="1"/>
  <c r="B638" i="8"/>
  <c r="G638" i="8"/>
  <c r="C638" i="8"/>
  <c r="D638" i="8"/>
  <c r="H638" i="8"/>
  <c r="B640" i="10"/>
  <c r="G640" i="10"/>
  <c r="I640" i="10"/>
  <c r="D640" i="10"/>
  <c r="L569" i="2"/>
  <c r="M569" i="2"/>
  <c r="N569" i="2" s="1"/>
  <c r="C640" i="10"/>
  <c r="H640" i="10"/>
  <c r="X637" i="8" l="1"/>
  <c r="R569" i="2"/>
  <c r="Q569" i="2"/>
  <c r="S569" i="2"/>
  <c r="E640" i="10"/>
  <c r="P640" i="10" s="1"/>
  <c r="U569" i="2"/>
  <c r="W569" i="2"/>
  <c r="V569" i="2"/>
  <c r="O640" i="10"/>
  <c r="AB639" i="10"/>
  <c r="E638" i="8"/>
  <c r="J640" i="10"/>
  <c r="K640" i="10" s="1"/>
  <c r="F640" i="10"/>
  <c r="J638" i="8"/>
  <c r="I638" i="8"/>
  <c r="Q640" i="10" l="1"/>
  <c r="S640" i="10"/>
  <c r="R640" i="10"/>
  <c r="M640" i="10"/>
  <c r="N640" i="10" s="1"/>
  <c r="Y569" i="2"/>
  <c r="Z569" i="2"/>
  <c r="L638" i="8"/>
  <c r="M638" i="8" s="1"/>
  <c r="N638" i="8"/>
  <c r="P638" i="8"/>
  <c r="O638" i="8"/>
  <c r="X569" i="2"/>
  <c r="R638" i="8" l="1"/>
  <c r="S638" i="8"/>
  <c r="T638" i="8"/>
  <c r="Y640" i="10"/>
  <c r="W640" i="10"/>
  <c r="V640" i="10"/>
  <c r="U640" i="10"/>
  <c r="V638" i="8"/>
  <c r="D570" i="2"/>
  <c r="I570" i="2"/>
  <c r="Z640" i="10"/>
  <c r="U638" i="8"/>
  <c r="B570" i="2"/>
  <c r="G570" i="2"/>
  <c r="W638" i="8"/>
  <c r="H570" i="2"/>
  <c r="C570" i="2"/>
  <c r="X640" i="10"/>
  <c r="O570" i="2" l="1"/>
  <c r="P570" i="2"/>
  <c r="F570" i="2"/>
  <c r="B639" i="8"/>
  <c r="F639" i="8"/>
  <c r="C639" i="8"/>
  <c r="G639" i="8"/>
  <c r="H641" i="10"/>
  <c r="C641" i="10"/>
  <c r="H639" i="8"/>
  <c r="D639" i="8"/>
  <c r="D641" i="10"/>
  <c r="I641" i="10"/>
  <c r="B641" i="10"/>
  <c r="G641" i="10"/>
  <c r="J570" i="2"/>
  <c r="K570" i="2" s="1"/>
  <c r="E570" i="2"/>
  <c r="AA569" i="2"/>
  <c r="E639" i="8" l="1"/>
  <c r="J641" i="10"/>
  <c r="K641" i="10"/>
  <c r="O641" i="10"/>
  <c r="AB640" i="10"/>
  <c r="L570" i="2"/>
  <c r="M570" i="2"/>
  <c r="N570" i="2" s="1"/>
  <c r="E641" i="10"/>
  <c r="P641" i="10" s="1"/>
  <c r="X638" i="8"/>
  <c r="F641" i="10"/>
  <c r="J639" i="8"/>
  <c r="I639" i="8"/>
  <c r="Q641" i="10" l="1"/>
  <c r="S641" i="10"/>
  <c r="R641" i="10"/>
  <c r="M641" i="10"/>
  <c r="N641" i="10" s="1"/>
  <c r="W570" i="2"/>
  <c r="U570" i="2"/>
  <c r="V570" i="2"/>
  <c r="O639" i="8"/>
  <c r="N639" i="8"/>
  <c r="P639" i="8"/>
  <c r="L639" i="8"/>
  <c r="M639" i="8" s="1"/>
  <c r="R570" i="2"/>
  <c r="Q570" i="2"/>
  <c r="S570" i="2"/>
  <c r="Z570" i="2" s="1"/>
  <c r="Y570" i="2" l="1"/>
  <c r="X570" i="2"/>
  <c r="G571" i="2" s="1"/>
  <c r="W641" i="10"/>
  <c r="U641" i="10"/>
  <c r="V641" i="10"/>
  <c r="R639" i="8"/>
  <c r="U639" i="8" s="1"/>
  <c r="T639" i="8"/>
  <c r="S639" i="8"/>
  <c r="Y641" i="10"/>
  <c r="V639" i="8"/>
  <c r="I571" i="2"/>
  <c r="D571" i="2"/>
  <c r="W639" i="8"/>
  <c r="Z641" i="10"/>
  <c r="C571" i="2"/>
  <c r="H571" i="2"/>
  <c r="B571" i="2"/>
  <c r="X641" i="10"/>
  <c r="P571" i="2" l="1"/>
  <c r="O571" i="2"/>
  <c r="F640" i="8"/>
  <c r="B640" i="8"/>
  <c r="D642" i="10"/>
  <c r="I642" i="10"/>
  <c r="E571" i="2"/>
  <c r="H640" i="8"/>
  <c r="D640" i="8"/>
  <c r="H642" i="10"/>
  <c r="C642" i="10"/>
  <c r="J571" i="2"/>
  <c r="C640" i="8"/>
  <c r="G640" i="8"/>
  <c r="G642" i="10"/>
  <c r="B642" i="10"/>
  <c r="K571" i="2"/>
  <c r="AA570" i="2"/>
  <c r="F571" i="2"/>
  <c r="J642" i="10" l="1"/>
  <c r="O642" i="10"/>
  <c r="K642" i="10"/>
  <c r="AB641" i="10"/>
  <c r="E642" i="10"/>
  <c r="P642" i="10" s="1"/>
  <c r="F642" i="10"/>
  <c r="E640" i="8"/>
  <c r="L571" i="2"/>
  <c r="M571" i="2"/>
  <c r="N571" i="2" s="1"/>
  <c r="X639" i="8"/>
  <c r="I640" i="8"/>
  <c r="J640" i="8"/>
  <c r="U571" i="2" l="1"/>
  <c r="V571" i="2"/>
  <c r="W571" i="2"/>
  <c r="P640" i="8"/>
  <c r="N640" i="8"/>
  <c r="L640" i="8"/>
  <c r="M640" i="8" s="1"/>
  <c r="O640" i="8"/>
  <c r="S642" i="10"/>
  <c r="Q642" i="10"/>
  <c r="R642" i="10"/>
  <c r="M642" i="10"/>
  <c r="N642" i="10" s="1"/>
  <c r="S571" i="2"/>
  <c r="R571" i="2"/>
  <c r="Q571" i="2"/>
  <c r="X571" i="2" s="1"/>
  <c r="Z571" i="2" l="1"/>
  <c r="Y571" i="2"/>
  <c r="H572" i="2" s="1"/>
  <c r="U642" i="10"/>
  <c r="X642" i="10" s="1"/>
  <c r="V642" i="10"/>
  <c r="Y642" i="10" s="1"/>
  <c r="W642" i="10"/>
  <c r="Z642" i="10" s="1"/>
  <c r="I572" i="2"/>
  <c r="D572" i="2"/>
  <c r="R640" i="8"/>
  <c r="S640" i="8"/>
  <c r="V640" i="8" s="1"/>
  <c r="T640" i="8"/>
  <c r="W640" i="8" s="1"/>
  <c r="G572" i="2"/>
  <c r="B572" i="2"/>
  <c r="U640" i="8"/>
  <c r="O572" i="2" l="1"/>
  <c r="P572" i="2"/>
  <c r="C572" i="2"/>
  <c r="E572" i="2" s="1"/>
  <c r="D641" i="8"/>
  <c r="H641" i="8"/>
  <c r="G641" i="8"/>
  <c r="C641" i="8"/>
  <c r="C643" i="10"/>
  <c r="H643" i="10"/>
  <c r="I643" i="10"/>
  <c r="D643" i="10"/>
  <c r="G643" i="10"/>
  <c r="B643" i="10"/>
  <c r="AA571" i="2"/>
  <c r="B641" i="8"/>
  <c r="F641" i="8"/>
  <c r="J572" i="2"/>
  <c r="K572" i="2" s="1"/>
  <c r="F572" i="2" l="1"/>
  <c r="L572" i="2"/>
  <c r="M572" i="2"/>
  <c r="N572" i="2" s="1"/>
  <c r="O643" i="10"/>
  <c r="AB642" i="10"/>
  <c r="X640" i="8"/>
  <c r="J641" i="8"/>
  <c r="I641" i="8"/>
  <c r="E641" i="8"/>
  <c r="E643" i="10"/>
  <c r="P643" i="10" s="1"/>
  <c r="J643" i="10"/>
  <c r="K643" i="10" s="1"/>
  <c r="F643" i="10"/>
  <c r="S643" i="10" l="1"/>
  <c r="R643" i="10"/>
  <c r="Q643" i="10"/>
  <c r="M643" i="10"/>
  <c r="N643" i="10" s="1"/>
  <c r="N641" i="8"/>
  <c r="P641" i="8"/>
  <c r="L641" i="8"/>
  <c r="M641" i="8" s="1"/>
  <c r="O641" i="8"/>
  <c r="U572" i="2"/>
  <c r="W572" i="2"/>
  <c r="V572" i="2"/>
  <c r="Q572" i="2"/>
  <c r="S572" i="2"/>
  <c r="R572" i="2"/>
  <c r="X572" i="2" l="1"/>
  <c r="S641" i="8"/>
  <c r="V641" i="8" s="1"/>
  <c r="R641" i="8"/>
  <c r="T641" i="8"/>
  <c r="W641" i="8" s="1"/>
  <c r="U643" i="10"/>
  <c r="X643" i="10" s="1"/>
  <c r="W643" i="10"/>
  <c r="V643" i="10"/>
  <c r="Y643" i="10" s="1"/>
  <c r="G573" i="2"/>
  <c r="B573" i="2"/>
  <c r="Y572" i="2"/>
  <c r="Z572" i="2"/>
  <c r="U641" i="8"/>
  <c r="Z643" i="10"/>
  <c r="C644" i="10" l="1"/>
  <c r="H644" i="10"/>
  <c r="B644" i="10"/>
  <c r="G644" i="10"/>
  <c r="H642" i="8"/>
  <c r="D642" i="8"/>
  <c r="C642" i="8"/>
  <c r="G642" i="8"/>
  <c r="F642" i="8"/>
  <c r="B642" i="8"/>
  <c r="I573" i="2"/>
  <c r="D573" i="2"/>
  <c r="I644" i="10"/>
  <c r="D644" i="10"/>
  <c r="H573" i="2"/>
  <c r="J573" i="2" s="1"/>
  <c r="C573" i="2"/>
  <c r="P573" i="2" l="1"/>
  <c r="O573" i="2"/>
  <c r="F573" i="2"/>
  <c r="X641" i="8"/>
  <c r="E644" i="10"/>
  <c r="P644" i="10" s="1"/>
  <c r="K573" i="2"/>
  <c r="AA572" i="2"/>
  <c r="E642" i="8"/>
  <c r="O644" i="10"/>
  <c r="AB643" i="10"/>
  <c r="J644" i="10"/>
  <c r="K644" i="10" s="1"/>
  <c r="E573" i="2"/>
  <c r="J642" i="8"/>
  <c r="I642" i="8"/>
  <c r="F644" i="10"/>
  <c r="R644" i="10" l="1"/>
  <c r="S644" i="10"/>
  <c r="Q644" i="10"/>
  <c r="M644" i="10"/>
  <c r="N644" i="10" s="1"/>
  <c r="O642" i="8"/>
  <c r="P642" i="8"/>
  <c r="L642" i="8"/>
  <c r="M642" i="8" s="1"/>
  <c r="N642" i="8"/>
  <c r="L573" i="2"/>
  <c r="M573" i="2"/>
  <c r="N573" i="2" s="1"/>
  <c r="S642" i="8" l="1"/>
  <c r="T642" i="8"/>
  <c r="R642" i="8"/>
  <c r="X644" i="10"/>
  <c r="W573" i="2"/>
  <c r="U573" i="2"/>
  <c r="V573" i="2"/>
  <c r="W642" i="8"/>
  <c r="U642" i="8"/>
  <c r="W644" i="10"/>
  <c r="Z644" i="10" s="1"/>
  <c r="V644" i="10"/>
  <c r="Y644" i="10" s="1"/>
  <c r="U644" i="10"/>
  <c r="Q573" i="2"/>
  <c r="S573" i="2"/>
  <c r="R573" i="2"/>
  <c r="Y573" i="2" s="1"/>
  <c r="V642" i="8"/>
  <c r="Z573" i="2" l="1"/>
  <c r="X573" i="2"/>
  <c r="B574" i="2" s="1"/>
  <c r="C645" i="10"/>
  <c r="H645" i="10"/>
  <c r="I645" i="10"/>
  <c r="D645" i="10"/>
  <c r="B645" i="10"/>
  <c r="G645" i="10"/>
  <c r="I574" i="2"/>
  <c r="D574" i="2"/>
  <c r="D643" i="8"/>
  <c r="H643" i="8"/>
  <c r="G574" i="2"/>
  <c r="B643" i="8"/>
  <c r="F643" i="8"/>
  <c r="C574" i="2"/>
  <c r="H574" i="2"/>
  <c r="G643" i="8"/>
  <c r="C643" i="8"/>
  <c r="O574" i="2" l="1"/>
  <c r="P574" i="2"/>
  <c r="AA573" i="2"/>
  <c r="E574" i="2"/>
  <c r="O645" i="10"/>
  <c r="AB644" i="10"/>
  <c r="X642" i="8"/>
  <c r="J643" i="8"/>
  <c r="I643" i="8"/>
  <c r="J645" i="10"/>
  <c r="K645" i="10" s="1"/>
  <c r="J574" i="2"/>
  <c r="K574" i="2" s="1"/>
  <c r="F574" i="2"/>
  <c r="E643" i="8"/>
  <c r="E645" i="10"/>
  <c r="P645" i="10" s="1"/>
  <c r="F645" i="10"/>
  <c r="L574" i="2" l="1"/>
  <c r="M574" i="2"/>
  <c r="N574" i="2" s="1"/>
  <c r="Q645" i="10"/>
  <c r="S645" i="10"/>
  <c r="R645" i="10"/>
  <c r="M645" i="10"/>
  <c r="N645" i="10" s="1"/>
  <c r="O643" i="8"/>
  <c r="L643" i="8"/>
  <c r="M643" i="8" s="1"/>
  <c r="P643" i="8"/>
  <c r="N643" i="8"/>
  <c r="T643" i="8" l="1"/>
  <c r="S643" i="8"/>
  <c r="V643" i="8" s="1"/>
  <c r="R643" i="8"/>
  <c r="V645" i="10"/>
  <c r="W645" i="10"/>
  <c r="Z645" i="10" s="1"/>
  <c r="U645" i="10"/>
  <c r="X645" i="10" s="1"/>
  <c r="U574" i="2"/>
  <c r="V574" i="2"/>
  <c r="W574" i="2"/>
  <c r="U643" i="8"/>
  <c r="W643" i="8"/>
  <c r="Y645" i="10"/>
  <c r="R574" i="2"/>
  <c r="Q574" i="2"/>
  <c r="S574" i="2"/>
  <c r="Y574" i="2" l="1"/>
  <c r="C575" i="2" s="1"/>
  <c r="X574" i="2"/>
  <c r="B575" i="2" s="1"/>
  <c r="G646" i="10"/>
  <c r="B646" i="10"/>
  <c r="G644" i="8"/>
  <c r="C644" i="8"/>
  <c r="I646" i="10"/>
  <c r="D646" i="10"/>
  <c r="C646" i="10"/>
  <c r="H646" i="10"/>
  <c r="Z574" i="2"/>
  <c r="H644" i="8"/>
  <c r="D644" i="8"/>
  <c r="F644" i="8"/>
  <c r="B644" i="8"/>
  <c r="H575" i="2" l="1"/>
  <c r="G575" i="2"/>
  <c r="I644" i="8"/>
  <c r="J644" i="8"/>
  <c r="X643" i="8"/>
  <c r="D575" i="2"/>
  <c r="I575" i="2"/>
  <c r="J575" i="2" s="1"/>
  <c r="F646" i="10"/>
  <c r="E575" i="2"/>
  <c r="F575" i="2"/>
  <c r="O646" i="10"/>
  <c r="AB645" i="10"/>
  <c r="E646" i="10"/>
  <c r="P646" i="10" s="1"/>
  <c r="E644" i="8"/>
  <c r="J646" i="10"/>
  <c r="K646" i="10" s="1"/>
  <c r="O575" i="2" l="1"/>
  <c r="P575" i="2"/>
  <c r="Q646" i="10"/>
  <c r="S646" i="10"/>
  <c r="R646" i="10"/>
  <c r="M646" i="10"/>
  <c r="N646" i="10" s="1"/>
  <c r="P644" i="8"/>
  <c r="N644" i="8"/>
  <c r="L644" i="8"/>
  <c r="M644" i="8" s="1"/>
  <c r="O644" i="8"/>
  <c r="K575" i="2"/>
  <c r="AA574" i="2"/>
  <c r="T644" i="8" l="1"/>
  <c r="W644" i="8" s="1"/>
  <c r="R644" i="8"/>
  <c r="U644" i="8" s="1"/>
  <c r="S644" i="8"/>
  <c r="V646" i="10"/>
  <c r="Y646" i="10" s="1"/>
  <c r="U646" i="10"/>
  <c r="X646" i="10" s="1"/>
  <c r="W646" i="10"/>
  <c r="Z646" i="10" s="1"/>
  <c r="L575" i="2"/>
  <c r="M575" i="2"/>
  <c r="N575" i="2" s="1"/>
  <c r="V644" i="8"/>
  <c r="D647" i="10" l="1"/>
  <c r="I647" i="10"/>
  <c r="F645" i="8"/>
  <c r="B645" i="8"/>
  <c r="C647" i="10"/>
  <c r="H647" i="10"/>
  <c r="B647" i="10"/>
  <c r="G647" i="10"/>
  <c r="D645" i="8"/>
  <c r="H645" i="8"/>
  <c r="Q575" i="2"/>
  <c r="R575" i="2"/>
  <c r="S575" i="2"/>
  <c r="U575" i="2"/>
  <c r="W575" i="2"/>
  <c r="V575" i="2"/>
  <c r="C645" i="8"/>
  <c r="G645" i="8"/>
  <c r="J647" i="10" l="1"/>
  <c r="E645" i="8"/>
  <c r="X575" i="2"/>
  <c r="E647" i="10"/>
  <c r="P647" i="10" s="1"/>
  <c r="I645" i="8"/>
  <c r="J645" i="8"/>
  <c r="Y575" i="2"/>
  <c r="X644" i="8"/>
  <c r="Z575" i="2"/>
  <c r="F647" i="10"/>
  <c r="K647" i="10"/>
  <c r="O647" i="10"/>
  <c r="AB646" i="10"/>
  <c r="R647" i="10" l="1"/>
  <c r="S647" i="10"/>
  <c r="Q647" i="10"/>
  <c r="M647" i="10"/>
  <c r="N647" i="10" s="1"/>
  <c r="I576" i="2"/>
  <c r="D576" i="2"/>
  <c r="C576" i="2"/>
  <c r="H576" i="2"/>
  <c r="P645" i="8"/>
  <c r="L645" i="8"/>
  <c r="M645" i="8" s="1"/>
  <c r="N645" i="8"/>
  <c r="O645" i="8"/>
  <c r="G576" i="2"/>
  <c r="B576" i="2"/>
  <c r="O576" i="2" l="1"/>
  <c r="P576" i="2"/>
  <c r="U647" i="10"/>
  <c r="W647" i="10"/>
  <c r="V647" i="10"/>
  <c r="U645" i="8"/>
  <c r="F576" i="2"/>
  <c r="X647" i="10"/>
  <c r="R645" i="8"/>
  <c r="S645" i="8"/>
  <c r="T645" i="8"/>
  <c r="AA575" i="2"/>
  <c r="Z647" i="10"/>
  <c r="V645" i="8"/>
  <c r="E576" i="2"/>
  <c r="J576" i="2"/>
  <c r="K576" i="2" s="1"/>
  <c r="W645" i="8"/>
  <c r="Y647" i="10"/>
  <c r="H646" i="8" l="1"/>
  <c r="D646" i="8"/>
  <c r="G648" i="10"/>
  <c r="B648" i="10"/>
  <c r="F646" i="8"/>
  <c r="B646" i="8"/>
  <c r="L576" i="2"/>
  <c r="M576" i="2"/>
  <c r="N576" i="2" s="1"/>
  <c r="C646" i="8"/>
  <c r="G646" i="8"/>
  <c r="H648" i="10"/>
  <c r="C648" i="10"/>
  <c r="D648" i="10"/>
  <c r="I648" i="10"/>
  <c r="F648" i="10" l="1"/>
  <c r="E648" i="10"/>
  <c r="P648" i="10" s="1"/>
  <c r="R576" i="2"/>
  <c r="S576" i="2"/>
  <c r="Q576" i="2"/>
  <c r="J648" i="10"/>
  <c r="E646" i="8"/>
  <c r="W576" i="2"/>
  <c r="U576" i="2"/>
  <c r="V576" i="2"/>
  <c r="K648" i="10"/>
  <c r="O648" i="10"/>
  <c r="AB647" i="10"/>
  <c r="X645" i="8"/>
  <c r="I646" i="8"/>
  <c r="J646" i="8"/>
  <c r="X576" i="2" l="1"/>
  <c r="G577" i="2"/>
  <c r="B577" i="2"/>
  <c r="Z576" i="2"/>
  <c r="Y576" i="2"/>
  <c r="O646" i="8"/>
  <c r="L646" i="8"/>
  <c r="M646" i="8" s="1"/>
  <c r="N646" i="8"/>
  <c r="P646" i="8"/>
  <c r="Q648" i="10"/>
  <c r="R648" i="10"/>
  <c r="S648" i="10"/>
  <c r="M648" i="10"/>
  <c r="N648" i="10" s="1"/>
  <c r="C577" i="2" l="1"/>
  <c r="E577" i="2" s="1"/>
  <c r="H577" i="2"/>
  <c r="Z648" i="10"/>
  <c r="I577" i="2"/>
  <c r="D577" i="2"/>
  <c r="V648" i="10"/>
  <c r="Y648" i="10" s="1"/>
  <c r="U648" i="10"/>
  <c r="W648" i="10"/>
  <c r="S646" i="8"/>
  <c r="T646" i="8"/>
  <c r="W646" i="8" s="1"/>
  <c r="R646" i="8"/>
  <c r="U646" i="8" s="1"/>
  <c r="X648" i="10"/>
  <c r="V646" i="8"/>
  <c r="O577" i="2" l="1"/>
  <c r="P577" i="2"/>
  <c r="J577" i="2"/>
  <c r="K577" i="2" s="1"/>
  <c r="B647" i="8"/>
  <c r="F647" i="8"/>
  <c r="H649" i="10"/>
  <c r="C649" i="10"/>
  <c r="H647" i="8"/>
  <c r="D647" i="8"/>
  <c r="AA576" i="2"/>
  <c r="I649" i="10"/>
  <c r="D649" i="10"/>
  <c r="C647" i="8"/>
  <c r="G647" i="8"/>
  <c r="F577" i="2"/>
  <c r="G649" i="10"/>
  <c r="B649" i="10"/>
  <c r="J649" i="10" l="1"/>
  <c r="L577" i="2"/>
  <c r="M577" i="2"/>
  <c r="N577" i="2" s="1"/>
  <c r="F649" i="10"/>
  <c r="O649" i="10"/>
  <c r="K649" i="10"/>
  <c r="AB648" i="10"/>
  <c r="J647" i="8"/>
  <c r="I647" i="8"/>
  <c r="X646" i="8"/>
  <c r="E649" i="10"/>
  <c r="P649" i="10" s="1"/>
  <c r="E647" i="8"/>
  <c r="V577" i="2" l="1"/>
  <c r="W577" i="2"/>
  <c r="U577" i="2"/>
  <c r="S649" i="10"/>
  <c r="Q649" i="10"/>
  <c r="R649" i="10"/>
  <c r="M649" i="10"/>
  <c r="N649" i="10" s="1"/>
  <c r="S577" i="2"/>
  <c r="Q577" i="2"/>
  <c r="R577" i="2"/>
  <c r="Y577" i="2" s="1"/>
  <c r="P647" i="8"/>
  <c r="O647" i="8"/>
  <c r="N647" i="8"/>
  <c r="L647" i="8"/>
  <c r="M647" i="8" s="1"/>
  <c r="Z577" i="2" l="1"/>
  <c r="D578" i="2" s="1"/>
  <c r="X577" i="2"/>
  <c r="G578" i="2" s="1"/>
  <c r="U649" i="10"/>
  <c r="X649" i="10" s="1"/>
  <c r="W649" i="10"/>
  <c r="Z649" i="10" s="1"/>
  <c r="V649" i="10"/>
  <c r="R647" i="8"/>
  <c r="S647" i="8"/>
  <c r="V647" i="8" s="1"/>
  <c r="T647" i="8"/>
  <c r="W647" i="8" s="1"/>
  <c r="C578" i="2"/>
  <c r="H578" i="2"/>
  <c r="Y649" i="10"/>
  <c r="I578" i="2"/>
  <c r="U647" i="8"/>
  <c r="B578" i="2"/>
  <c r="O578" i="2" l="1"/>
  <c r="P578" i="2"/>
  <c r="D650" i="10"/>
  <c r="I650" i="10"/>
  <c r="D648" i="8"/>
  <c r="H648" i="8"/>
  <c r="G648" i="8"/>
  <c r="C648" i="8"/>
  <c r="G650" i="10"/>
  <c r="B650" i="10"/>
  <c r="F578" i="2"/>
  <c r="E578" i="2"/>
  <c r="H650" i="10"/>
  <c r="C650" i="10"/>
  <c r="F648" i="8"/>
  <c r="B648" i="8"/>
  <c r="J578" i="2"/>
  <c r="K578" i="2" s="1"/>
  <c r="AA577" i="2"/>
  <c r="F650" i="10" l="1"/>
  <c r="J650" i="10"/>
  <c r="E648" i="8"/>
  <c r="X647" i="8"/>
  <c r="L578" i="2"/>
  <c r="M578" i="2"/>
  <c r="N578" i="2" s="1"/>
  <c r="E650" i="10"/>
  <c r="P650" i="10" s="1"/>
  <c r="I648" i="8"/>
  <c r="J648" i="8"/>
  <c r="K650" i="10"/>
  <c r="O650" i="10"/>
  <c r="AB649" i="10"/>
  <c r="L648" i="8" l="1"/>
  <c r="M648" i="8" s="1"/>
  <c r="P648" i="8"/>
  <c r="O648" i="8"/>
  <c r="N648" i="8"/>
  <c r="W578" i="2"/>
  <c r="V578" i="2"/>
  <c r="U578" i="2"/>
  <c r="Q650" i="10"/>
  <c r="S650" i="10"/>
  <c r="R650" i="10"/>
  <c r="M650" i="10"/>
  <c r="N650" i="10" s="1"/>
  <c r="Q578" i="2"/>
  <c r="R578" i="2"/>
  <c r="S578" i="2"/>
  <c r="Z578" i="2" s="1"/>
  <c r="X578" i="2" l="1"/>
  <c r="G579" i="2" s="1"/>
  <c r="Y578" i="2"/>
  <c r="H579" i="2" s="1"/>
  <c r="B579" i="2"/>
  <c r="U650" i="10"/>
  <c r="V650" i="10"/>
  <c r="Y650" i="10" s="1"/>
  <c r="W650" i="10"/>
  <c r="Z650" i="10" s="1"/>
  <c r="X650" i="10"/>
  <c r="I579" i="2"/>
  <c r="D579" i="2"/>
  <c r="C579" i="2"/>
  <c r="R648" i="8"/>
  <c r="U648" i="8" s="1"/>
  <c r="S648" i="8"/>
  <c r="V648" i="8" s="1"/>
  <c r="T648" i="8"/>
  <c r="W648" i="8" s="1"/>
  <c r="P579" i="2" l="1"/>
  <c r="O579" i="2"/>
  <c r="C651" i="10"/>
  <c r="H651" i="10"/>
  <c r="B649" i="8"/>
  <c r="F649" i="8"/>
  <c r="G649" i="8"/>
  <c r="C649" i="8"/>
  <c r="H649" i="8"/>
  <c r="D649" i="8"/>
  <c r="I651" i="10"/>
  <c r="D651" i="10"/>
  <c r="G651" i="10"/>
  <c r="B651" i="10"/>
  <c r="F579" i="2"/>
  <c r="AA578" i="2"/>
  <c r="J579" i="2"/>
  <c r="K579" i="2" s="1"/>
  <c r="E579" i="2"/>
  <c r="J649" i="8" l="1"/>
  <c r="I649" i="8"/>
  <c r="J651" i="10"/>
  <c r="E649" i="8"/>
  <c r="L579" i="2"/>
  <c r="M579" i="2"/>
  <c r="N579" i="2" s="1"/>
  <c r="K651" i="10"/>
  <c r="O651" i="10"/>
  <c r="AB650" i="10"/>
  <c r="X648" i="8"/>
  <c r="E651" i="10"/>
  <c r="P651" i="10" s="1"/>
  <c r="F651" i="10"/>
  <c r="S651" i="10" l="1"/>
  <c r="R651" i="10"/>
  <c r="Q651" i="10"/>
  <c r="M651" i="10"/>
  <c r="N651" i="10" s="1"/>
  <c r="W579" i="2"/>
  <c r="V579" i="2"/>
  <c r="U579" i="2"/>
  <c r="S579" i="2"/>
  <c r="R579" i="2"/>
  <c r="Q579" i="2"/>
  <c r="P649" i="8"/>
  <c r="O649" i="8"/>
  <c r="N649" i="8"/>
  <c r="L649" i="8"/>
  <c r="M649" i="8" s="1"/>
  <c r="X579" i="2" l="1"/>
  <c r="Y579" i="2"/>
  <c r="C580" i="2" s="1"/>
  <c r="Z579" i="2"/>
  <c r="I580" i="2" s="1"/>
  <c r="V651" i="10"/>
  <c r="W651" i="10"/>
  <c r="U651" i="10"/>
  <c r="X651" i="10" s="1"/>
  <c r="R649" i="8"/>
  <c r="S649" i="8"/>
  <c r="V649" i="8" s="1"/>
  <c r="T649" i="8"/>
  <c r="W649" i="8" s="1"/>
  <c r="B580" i="2"/>
  <c r="G580" i="2"/>
  <c r="Y651" i="10"/>
  <c r="U649" i="8"/>
  <c r="Z651" i="10"/>
  <c r="D580" i="2" l="1"/>
  <c r="H580" i="2"/>
  <c r="J580" i="2" s="1"/>
  <c r="K580" i="2" s="1"/>
  <c r="D650" i="8"/>
  <c r="H650" i="8"/>
  <c r="G652" i="10"/>
  <c r="B652" i="10"/>
  <c r="C650" i="8"/>
  <c r="G650" i="8"/>
  <c r="F580" i="2"/>
  <c r="F650" i="8"/>
  <c r="B650" i="8"/>
  <c r="C652" i="10"/>
  <c r="H652" i="10"/>
  <c r="D652" i="10"/>
  <c r="I652" i="10"/>
  <c r="E580" i="2"/>
  <c r="AA579" i="2"/>
  <c r="O580" i="2" l="1"/>
  <c r="P580" i="2"/>
  <c r="O652" i="10"/>
  <c r="K652" i="10"/>
  <c r="AB651" i="10"/>
  <c r="J652" i="10"/>
  <c r="E650" i="8"/>
  <c r="E652" i="10"/>
  <c r="P652" i="10" s="1"/>
  <c r="L580" i="2"/>
  <c r="M580" i="2"/>
  <c r="N580" i="2" s="1"/>
  <c r="F652" i="10"/>
  <c r="I650" i="8"/>
  <c r="J650" i="8"/>
  <c r="X649" i="8"/>
  <c r="R580" i="2" l="1"/>
  <c r="S580" i="2"/>
  <c r="Q580" i="2"/>
  <c r="R652" i="10"/>
  <c r="S652" i="10"/>
  <c r="Q652" i="10"/>
  <c r="M652" i="10"/>
  <c r="N652" i="10" s="1"/>
  <c r="L650" i="8"/>
  <c r="M650" i="8" s="1"/>
  <c r="O650" i="8"/>
  <c r="N650" i="8"/>
  <c r="P650" i="8"/>
  <c r="U580" i="2"/>
  <c r="W580" i="2"/>
  <c r="V580" i="2"/>
  <c r="U652" i="10" l="1"/>
  <c r="W652" i="10"/>
  <c r="Z652" i="10" s="1"/>
  <c r="V652" i="10"/>
  <c r="Y652" i="10" s="1"/>
  <c r="X580" i="2"/>
  <c r="T650" i="8"/>
  <c r="W650" i="8" s="1"/>
  <c r="S650" i="8"/>
  <c r="V650" i="8" s="1"/>
  <c r="R650" i="8"/>
  <c r="U650" i="8" s="1"/>
  <c r="X652" i="10"/>
  <c r="Z580" i="2"/>
  <c r="Y580" i="2"/>
  <c r="F651" i="8" l="1"/>
  <c r="B651" i="8"/>
  <c r="D653" i="10"/>
  <c r="I653" i="10"/>
  <c r="H653" i="10"/>
  <c r="C653" i="10"/>
  <c r="G651" i="8"/>
  <c r="C651" i="8"/>
  <c r="H651" i="8"/>
  <c r="D651" i="8"/>
  <c r="H581" i="2"/>
  <c r="C581" i="2"/>
  <c r="B653" i="10"/>
  <c r="G653" i="10"/>
  <c r="I581" i="2"/>
  <c r="D581" i="2"/>
  <c r="B581" i="2"/>
  <c r="G581" i="2"/>
  <c r="P581" i="2" l="1"/>
  <c r="O581" i="2"/>
  <c r="X650" i="8"/>
  <c r="O653" i="10"/>
  <c r="AB652" i="10"/>
  <c r="AA580" i="2"/>
  <c r="F653" i="10"/>
  <c r="E651" i="8"/>
  <c r="F581" i="2"/>
  <c r="J581" i="2"/>
  <c r="K581" i="2" s="1"/>
  <c r="J653" i="10"/>
  <c r="K653" i="10" s="1"/>
  <c r="E581" i="2"/>
  <c r="E653" i="10"/>
  <c r="P653" i="10" s="1"/>
  <c r="J651" i="8"/>
  <c r="I651" i="8"/>
  <c r="S653" i="10" l="1"/>
  <c r="Q653" i="10"/>
  <c r="R653" i="10"/>
  <c r="M653" i="10"/>
  <c r="N653" i="10" s="1"/>
  <c r="P651" i="8"/>
  <c r="L651" i="8"/>
  <c r="M651" i="8" s="1"/>
  <c r="N651" i="8"/>
  <c r="O651" i="8"/>
  <c r="L581" i="2"/>
  <c r="M581" i="2"/>
  <c r="N581" i="2" s="1"/>
  <c r="U653" i="10" l="1"/>
  <c r="W653" i="10"/>
  <c r="V653" i="10"/>
  <c r="Y653" i="10" s="1"/>
  <c r="W581" i="2"/>
  <c r="V581" i="2"/>
  <c r="U581" i="2"/>
  <c r="T651" i="8"/>
  <c r="S651" i="8"/>
  <c r="V651" i="8" s="1"/>
  <c r="R651" i="8"/>
  <c r="U651" i="8" s="1"/>
  <c r="X653" i="10"/>
  <c r="S581" i="2"/>
  <c r="R581" i="2"/>
  <c r="Q581" i="2"/>
  <c r="W651" i="8"/>
  <c r="Z653" i="10"/>
  <c r="X581" i="2" l="1"/>
  <c r="Y581" i="2"/>
  <c r="H582" i="2" s="1"/>
  <c r="Z581" i="2"/>
  <c r="D582" i="2" s="1"/>
  <c r="G652" i="8"/>
  <c r="C652" i="8"/>
  <c r="C654" i="10"/>
  <c r="H654" i="10"/>
  <c r="B652" i="8"/>
  <c r="F652" i="8"/>
  <c r="G654" i="10"/>
  <c r="B654" i="10"/>
  <c r="B582" i="2"/>
  <c r="G582" i="2"/>
  <c r="D654" i="10"/>
  <c r="I654" i="10"/>
  <c r="D652" i="8"/>
  <c r="H652" i="8"/>
  <c r="C582" i="2" l="1"/>
  <c r="F582" i="2" s="1"/>
  <c r="I582" i="2"/>
  <c r="O582" i="2"/>
  <c r="P582" i="2"/>
  <c r="E654" i="10"/>
  <c r="P654" i="10" s="1"/>
  <c r="O654" i="10"/>
  <c r="AB653" i="10"/>
  <c r="AA581" i="2"/>
  <c r="J654" i="10"/>
  <c r="K654" i="10" s="1"/>
  <c r="F654" i="10"/>
  <c r="J582" i="2"/>
  <c r="K582" i="2" s="1"/>
  <c r="J652" i="8"/>
  <c r="I652" i="8"/>
  <c r="X651" i="8"/>
  <c r="E582" i="2"/>
  <c r="E652" i="8"/>
  <c r="L582" i="2" l="1"/>
  <c r="M582" i="2"/>
  <c r="N582" i="2" s="1"/>
  <c r="S654" i="10"/>
  <c r="Q654" i="10"/>
  <c r="R654" i="10"/>
  <c r="M654" i="10"/>
  <c r="N654" i="10" s="1"/>
  <c r="L652" i="8"/>
  <c r="M652" i="8" s="1"/>
  <c r="N652" i="8"/>
  <c r="O652" i="8"/>
  <c r="P652" i="8"/>
  <c r="T652" i="8" l="1"/>
  <c r="R652" i="8"/>
  <c r="S652" i="8"/>
  <c r="Z654" i="10"/>
  <c r="W654" i="10"/>
  <c r="U654" i="10"/>
  <c r="V654" i="10"/>
  <c r="U582" i="2"/>
  <c r="W582" i="2"/>
  <c r="V582" i="2"/>
  <c r="U652" i="8"/>
  <c r="X654" i="10"/>
  <c r="W652" i="8"/>
  <c r="V652" i="8"/>
  <c r="Y654" i="10"/>
  <c r="Q582" i="2"/>
  <c r="S582" i="2"/>
  <c r="R582" i="2"/>
  <c r="Y582" i="2" l="1"/>
  <c r="X582" i="2"/>
  <c r="G583" i="2" s="1"/>
  <c r="Z582" i="2"/>
  <c r="D583" i="2" s="1"/>
  <c r="B655" i="10"/>
  <c r="G655" i="10"/>
  <c r="I655" i="10"/>
  <c r="D655" i="10"/>
  <c r="C655" i="10"/>
  <c r="H655" i="10"/>
  <c r="F653" i="8"/>
  <c r="B653" i="8"/>
  <c r="C583" i="2"/>
  <c r="H583" i="2"/>
  <c r="G653" i="8"/>
  <c r="C653" i="8"/>
  <c r="D653" i="8"/>
  <c r="H653" i="8"/>
  <c r="I583" i="2" l="1"/>
  <c r="B583" i="2"/>
  <c r="F583" i="2" s="1"/>
  <c r="P583" i="2"/>
  <c r="O583" i="2"/>
  <c r="F655" i="10"/>
  <c r="E655" i="10"/>
  <c r="P655" i="10" s="1"/>
  <c r="AA582" i="2"/>
  <c r="X652" i="8"/>
  <c r="E653" i="8"/>
  <c r="O655" i="10"/>
  <c r="AB654" i="10"/>
  <c r="J583" i="2"/>
  <c r="K583" i="2" s="1"/>
  <c r="J655" i="10"/>
  <c r="K655" i="10" s="1"/>
  <c r="J653" i="8"/>
  <c r="I653" i="8"/>
  <c r="E583" i="2" l="1"/>
  <c r="S655" i="10"/>
  <c r="R655" i="10"/>
  <c r="Q655" i="10"/>
  <c r="M655" i="10"/>
  <c r="N655" i="10" s="1"/>
  <c r="L583" i="2"/>
  <c r="M583" i="2"/>
  <c r="N583" i="2" s="1"/>
  <c r="P653" i="8"/>
  <c r="N653" i="8"/>
  <c r="L653" i="8"/>
  <c r="M653" i="8" s="1"/>
  <c r="O653" i="8"/>
  <c r="V655" i="10" l="1"/>
  <c r="W655" i="10"/>
  <c r="U655" i="10"/>
  <c r="X655" i="10" s="1"/>
  <c r="U583" i="2"/>
  <c r="V583" i="2"/>
  <c r="W583" i="2"/>
  <c r="Y655" i="10"/>
  <c r="R653" i="8"/>
  <c r="U653" i="8" s="1"/>
  <c r="T653" i="8"/>
  <c r="W653" i="8" s="1"/>
  <c r="S653" i="8"/>
  <c r="V653" i="8" s="1"/>
  <c r="Q583" i="2"/>
  <c r="S583" i="2"/>
  <c r="R583" i="2"/>
  <c r="Z655" i="10"/>
  <c r="Y583" i="2" l="1"/>
  <c r="Z583" i="2"/>
  <c r="I584" i="2" s="1"/>
  <c r="B654" i="8"/>
  <c r="F654" i="8"/>
  <c r="G654" i="8"/>
  <c r="C654" i="8"/>
  <c r="B656" i="10"/>
  <c r="G656" i="10"/>
  <c r="H654" i="8"/>
  <c r="D654" i="8"/>
  <c r="X583" i="2"/>
  <c r="C656" i="10"/>
  <c r="H656" i="10"/>
  <c r="D584" i="2"/>
  <c r="I656" i="10"/>
  <c r="D656" i="10"/>
  <c r="H584" i="2"/>
  <c r="C584" i="2"/>
  <c r="O584" i="2" l="1"/>
  <c r="P584" i="2"/>
  <c r="O656" i="10"/>
  <c r="AB655" i="10"/>
  <c r="F656" i="10"/>
  <c r="J656" i="10"/>
  <c r="K656" i="10" s="1"/>
  <c r="J654" i="8"/>
  <c r="I654" i="8"/>
  <c r="X653" i="8"/>
  <c r="AA583" i="2"/>
  <c r="G584" i="2"/>
  <c r="B584" i="2"/>
  <c r="F584" i="2" s="1"/>
  <c r="E656" i="10"/>
  <c r="P656" i="10" s="1"/>
  <c r="E654" i="8"/>
  <c r="Q656" i="10" l="1"/>
  <c r="R656" i="10"/>
  <c r="S656" i="10"/>
  <c r="M656" i="10"/>
  <c r="N656" i="10" s="1"/>
  <c r="O654" i="8"/>
  <c r="P654" i="8"/>
  <c r="N654" i="8"/>
  <c r="L654" i="8"/>
  <c r="M654" i="8" s="1"/>
  <c r="E584" i="2"/>
  <c r="J584" i="2"/>
  <c r="K584" i="2" s="1"/>
  <c r="L584" i="2" l="1"/>
  <c r="M584" i="2"/>
  <c r="N584" i="2" s="1"/>
  <c r="U656" i="10"/>
  <c r="W656" i="10"/>
  <c r="Z656" i="10" s="1"/>
  <c r="V656" i="10"/>
  <c r="Y656" i="10"/>
  <c r="R654" i="8"/>
  <c r="U654" i="8" s="1"/>
  <c r="S654" i="8"/>
  <c r="V654" i="8" s="1"/>
  <c r="T654" i="8"/>
  <c r="W654" i="8" s="1"/>
  <c r="X656" i="10"/>
  <c r="C655" i="8" l="1"/>
  <c r="G655" i="8"/>
  <c r="F655" i="8"/>
  <c r="B655" i="8"/>
  <c r="D657" i="10"/>
  <c r="I657" i="10"/>
  <c r="H655" i="8"/>
  <c r="D655" i="8"/>
  <c r="B657" i="10"/>
  <c r="G657" i="10"/>
  <c r="U584" i="2"/>
  <c r="V584" i="2"/>
  <c r="W584" i="2"/>
  <c r="H657" i="10"/>
  <c r="C657" i="10"/>
  <c r="R584" i="2"/>
  <c r="S584" i="2"/>
  <c r="Q584" i="2"/>
  <c r="Z584" i="2" l="1"/>
  <c r="X584" i="2"/>
  <c r="B585" i="2" s="1"/>
  <c r="Y584" i="2"/>
  <c r="E655" i="8"/>
  <c r="J655" i="8"/>
  <c r="I655" i="8"/>
  <c r="J657" i="10"/>
  <c r="F657" i="10"/>
  <c r="I585" i="2"/>
  <c r="D585" i="2"/>
  <c r="E657" i="10"/>
  <c r="P657" i="10" s="1"/>
  <c r="O657" i="10"/>
  <c r="K657" i="10"/>
  <c r="AB656" i="10"/>
  <c r="X654" i="8"/>
  <c r="O585" i="2" l="1"/>
  <c r="P585" i="2"/>
  <c r="G585" i="2"/>
  <c r="AA584" i="2"/>
  <c r="P655" i="8"/>
  <c r="N655" i="8"/>
  <c r="L655" i="8"/>
  <c r="M655" i="8" s="1"/>
  <c r="O655" i="8"/>
  <c r="Q657" i="10"/>
  <c r="R657" i="10"/>
  <c r="S657" i="10"/>
  <c r="M657" i="10"/>
  <c r="N657" i="10" s="1"/>
  <c r="H585" i="2"/>
  <c r="C585" i="2"/>
  <c r="E585" i="2" s="1"/>
  <c r="W657" i="10" l="1"/>
  <c r="U657" i="10"/>
  <c r="V657" i="10"/>
  <c r="R655" i="8"/>
  <c r="U655" i="8" s="1"/>
  <c r="T655" i="8"/>
  <c r="S655" i="8"/>
  <c r="V655" i="8" s="1"/>
  <c r="Z657" i="10"/>
  <c r="Y657" i="10"/>
  <c r="F585" i="2"/>
  <c r="J585" i="2"/>
  <c r="K585" i="2" s="1"/>
  <c r="X657" i="10"/>
  <c r="W655" i="8"/>
  <c r="G656" i="8" l="1"/>
  <c r="C656" i="8"/>
  <c r="F656" i="8"/>
  <c r="B656" i="8"/>
  <c r="H656" i="8"/>
  <c r="D656" i="8"/>
  <c r="I658" i="10"/>
  <c r="D658" i="10"/>
  <c r="G658" i="10"/>
  <c r="B658" i="10"/>
  <c r="L585" i="2"/>
  <c r="M585" i="2"/>
  <c r="N585" i="2" s="1"/>
  <c r="C658" i="10"/>
  <c r="H658" i="10"/>
  <c r="E656" i="8" l="1"/>
  <c r="S585" i="2"/>
  <c r="R585" i="2"/>
  <c r="Q585" i="2"/>
  <c r="J656" i="8"/>
  <c r="I656" i="8"/>
  <c r="O658" i="10"/>
  <c r="AB657" i="10"/>
  <c r="E658" i="10"/>
  <c r="P658" i="10" s="1"/>
  <c r="X655" i="8"/>
  <c r="U585" i="2"/>
  <c r="V585" i="2"/>
  <c r="W585" i="2"/>
  <c r="F658" i="10"/>
  <c r="J658" i="10"/>
  <c r="K658" i="10" s="1"/>
  <c r="Y585" i="2" l="1"/>
  <c r="C586" i="2" s="1"/>
  <c r="S658" i="10"/>
  <c r="Q658" i="10"/>
  <c r="R658" i="10"/>
  <c r="M658" i="10"/>
  <c r="N658" i="10" s="1"/>
  <c r="H586" i="2"/>
  <c r="P656" i="8"/>
  <c r="N656" i="8"/>
  <c r="L656" i="8"/>
  <c r="M656" i="8" s="1"/>
  <c r="O656" i="8"/>
  <c r="Z585" i="2"/>
  <c r="X585" i="2"/>
  <c r="G586" i="2" l="1"/>
  <c r="B586" i="2"/>
  <c r="F586" i="2" s="1"/>
  <c r="V658" i="10"/>
  <c r="Y658" i="10" s="1"/>
  <c r="W658" i="10"/>
  <c r="U658" i="10"/>
  <c r="X658" i="10" s="1"/>
  <c r="I586" i="2"/>
  <c r="D586" i="2"/>
  <c r="T656" i="8"/>
  <c r="W656" i="8" s="1"/>
  <c r="R656" i="8"/>
  <c r="U656" i="8" s="1"/>
  <c r="S656" i="8"/>
  <c r="V656" i="8" s="1"/>
  <c r="Z658" i="10"/>
  <c r="O586" i="2" l="1"/>
  <c r="P586" i="2"/>
  <c r="C659" i="10"/>
  <c r="H659" i="10"/>
  <c r="D657" i="8"/>
  <c r="H657" i="8"/>
  <c r="G657" i="8"/>
  <c r="C657" i="8"/>
  <c r="B657" i="8"/>
  <c r="F657" i="8"/>
  <c r="G659" i="10"/>
  <c r="B659" i="10"/>
  <c r="J586" i="2"/>
  <c r="K586" i="2" s="1"/>
  <c r="D659" i="10"/>
  <c r="I659" i="10"/>
  <c r="AA585" i="2"/>
  <c r="E586" i="2"/>
  <c r="L586" i="2" l="1"/>
  <c r="M586" i="2"/>
  <c r="N586" i="2" s="1"/>
  <c r="E657" i="8"/>
  <c r="J657" i="8"/>
  <c r="I657" i="8"/>
  <c r="E659" i="10"/>
  <c r="P659" i="10" s="1"/>
  <c r="X656" i="8"/>
  <c r="O659" i="10"/>
  <c r="AB658" i="10"/>
  <c r="J659" i="10"/>
  <c r="K659" i="10" s="1"/>
  <c r="F659" i="10"/>
  <c r="S659" i="10" l="1"/>
  <c r="R659" i="10"/>
  <c r="Q659" i="10"/>
  <c r="M659" i="10"/>
  <c r="N659" i="10" s="1"/>
  <c r="N657" i="8"/>
  <c r="O657" i="8"/>
  <c r="P657" i="8"/>
  <c r="L657" i="8"/>
  <c r="M657" i="8" s="1"/>
  <c r="W586" i="2"/>
  <c r="U586" i="2"/>
  <c r="V586" i="2"/>
  <c r="S586" i="2"/>
  <c r="Q586" i="2"/>
  <c r="R586" i="2"/>
  <c r="Z586" i="2" l="1"/>
  <c r="S657" i="8"/>
  <c r="T657" i="8"/>
  <c r="R657" i="8"/>
  <c r="V659" i="10"/>
  <c r="Y659" i="10" s="1"/>
  <c r="W659" i="10"/>
  <c r="U659" i="10"/>
  <c r="D587" i="2"/>
  <c r="I587" i="2"/>
  <c r="W657" i="8"/>
  <c r="V657" i="8"/>
  <c r="X659" i="10"/>
  <c r="Y586" i="2"/>
  <c r="X586" i="2"/>
  <c r="U657" i="8"/>
  <c r="Z659" i="10"/>
  <c r="P587" i="2" l="1"/>
  <c r="O587" i="2"/>
  <c r="C660" i="10"/>
  <c r="H660" i="10"/>
  <c r="B658" i="8"/>
  <c r="F658" i="8"/>
  <c r="AA586" i="2"/>
  <c r="I660" i="10"/>
  <c r="D660" i="10"/>
  <c r="B660" i="10"/>
  <c r="G660" i="10"/>
  <c r="B587" i="2"/>
  <c r="G587" i="2"/>
  <c r="C658" i="8"/>
  <c r="G658" i="8"/>
  <c r="H587" i="2"/>
  <c r="C587" i="2"/>
  <c r="D658" i="8"/>
  <c r="H658" i="8"/>
  <c r="J587" i="2" l="1"/>
  <c r="K587" i="2" s="1"/>
  <c r="O660" i="10"/>
  <c r="AB659" i="10"/>
  <c r="E658" i="8"/>
  <c r="X657" i="8"/>
  <c r="E587" i="2"/>
  <c r="F587" i="2"/>
  <c r="E660" i="10"/>
  <c r="P660" i="10" s="1"/>
  <c r="I658" i="8"/>
  <c r="J658" i="8"/>
  <c r="J660" i="10"/>
  <c r="K660" i="10" s="1"/>
  <c r="F660" i="10"/>
  <c r="R660" i="10" l="1"/>
  <c r="Q660" i="10"/>
  <c r="S660" i="10"/>
  <c r="M660" i="10"/>
  <c r="N660" i="10" s="1"/>
  <c r="N658" i="8"/>
  <c r="L658" i="8"/>
  <c r="M658" i="8" s="1"/>
  <c r="P658" i="8"/>
  <c r="O658" i="8"/>
  <c r="L587" i="2"/>
  <c r="M587" i="2"/>
  <c r="N587" i="2" s="1"/>
  <c r="U660" i="10" l="1"/>
  <c r="W660" i="10"/>
  <c r="Z660" i="10" s="1"/>
  <c r="V660" i="10"/>
  <c r="R658" i="8"/>
  <c r="T658" i="8"/>
  <c r="W658" i="8" s="1"/>
  <c r="S658" i="8"/>
  <c r="V658" i="8" s="1"/>
  <c r="X660" i="10"/>
  <c r="W587" i="2"/>
  <c r="V587" i="2"/>
  <c r="U587" i="2"/>
  <c r="S587" i="2"/>
  <c r="R587" i="2"/>
  <c r="Q587" i="2"/>
  <c r="U658" i="8"/>
  <c r="Y660" i="10"/>
  <c r="X587" i="2" l="1"/>
  <c r="G588" i="2" s="1"/>
  <c r="C659" i="8"/>
  <c r="G659" i="8"/>
  <c r="D661" i="10"/>
  <c r="I661" i="10"/>
  <c r="H659" i="8"/>
  <c r="D659" i="8"/>
  <c r="Y587" i="2"/>
  <c r="H661" i="10"/>
  <c r="C661" i="10"/>
  <c r="Z587" i="2"/>
  <c r="G661" i="10"/>
  <c r="B661" i="10"/>
  <c r="B588" i="2"/>
  <c r="F659" i="8"/>
  <c r="B659" i="8"/>
  <c r="E659" i="8" l="1"/>
  <c r="J661" i="10"/>
  <c r="K661" i="10" s="1"/>
  <c r="H588" i="2"/>
  <c r="C588" i="2"/>
  <c r="E588" i="2" s="1"/>
  <c r="O661" i="10"/>
  <c r="AB660" i="10"/>
  <c r="E661" i="10"/>
  <c r="P661" i="10" s="1"/>
  <c r="J659" i="8"/>
  <c r="I659" i="8"/>
  <c r="D588" i="2"/>
  <c r="I588" i="2"/>
  <c r="F661" i="10"/>
  <c r="X658" i="8"/>
  <c r="O588" i="2" l="1"/>
  <c r="P588" i="2"/>
  <c r="Q661" i="10"/>
  <c r="R661" i="10"/>
  <c r="S661" i="10"/>
  <c r="M661" i="10"/>
  <c r="N661" i="10" s="1"/>
  <c r="F588" i="2"/>
  <c r="P659" i="8"/>
  <c r="O659" i="8"/>
  <c r="N659" i="8"/>
  <c r="L659" i="8"/>
  <c r="M659" i="8" s="1"/>
  <c r="AA587" i="2"/>
  <c r="J588" i="2"/>
  <c r="K588" i="2" s="1"/>
  <c r="W661" i="10" l="1"/>
  <c r="U661" i="10"/>
  <c r="V661" i="10"/>
  <c r="Z661" i="10"/>
  <c r="T659" i="8"/>
  <c r="W659" i="8" s="1"/>
  <c r="S659" i="8"/>
  <c r="V659" i="8" s="1"/>
  <c r="R659" i="8"/>
  <c r="U659" i="8" s="1"/>
  <c r="Y661" i="10"/>
  <c r="L588" i="2"/>
  <c r="M588" i="2"/>
  <c r="N588" i="2" s="1"/>
  <c r="X661" i="10"/>
  <c r="B660" i="8" l="1"/>
  <c r="F660" i="8"/>
  <c r="G660" i="8"/>
  <c r="C660" i="8"/>
  <c r="D660" i="8"/>
  <c r="H660" i="8"/>
  <c r="R588" i="2"/>
  <c r="S588" i="2"/>
  <c r="Q588" i="2"/>
  <c r="U588" i="2"/>
  <c r="W588" i="2"/>
  <c r="V588" i="2"/>
  <c r="G662" i="10"/>
  <c r="B662" i="10"/>
  <c r="C662" i="10"/>
  <c r="H662" i="10"/>
  <c r="D662" i="10"/>
  <c r="I662" i="10"/>
  <c r="Z588" i="2" l="1"/>
  <c r="I589" i="2"/>
  <c r="D589" i="2"/>
  <c r="X659" i="8"/>
  <c r="F662" i="10"/>
  <c r="Y588" i="2"/>
  <c r="E662" i="10"/>
  <c r="P662" i="10" s="1"/>
  <c r="I660" i="8"/>
  <c r="J660" i="8"/>
  <c r="O662" i="10"/>
  <c r="K662" i="10"/>
  <c r="AB661" i="10"/>
  <c r="J662" i="10"/>
  <c r="X588" i="2"/>
  <c r="E660" i="8"/>
  <c r="P589" i="2" l="1"/>
  <c r="O589" i="2"/>
  <c r="Q662" i="10"/>
  <c r="S662" i="10"/>
  <c r="R662" i="10"/>
  <c r="M662" i="10"/>
  <c r="N662" i="10" s="1"/>
  <c r="C589" i="2"/>
  <c r="H589" i="2"/>
  <c r="AA588" i="2"/>
  <c r="G589" i="2"/>
  <c r="B589" i="2"/>
  <c r="P660" i="8"/>
  <c r="O660" i="8"/>
  <c r="N660" i="8"/>
  <c r="L660" i="8"/>
  <c r="M660" i="8" s="1"/>
  <c r="U662" i="10" l="1"/>
  <c r="V662" i="10"/>
  <c r="W662" i="10"/>
  <c r="Z662" i="10" s="1"/>
  <c r="Y662" i="10"/>
  <c r="J589" i="2"/>
  <c r="K589" i="2" s="1"/>
  <c r="T660" i="8"/>
  <c r="W660" i="8" s="1"/>
  <c r="S660" i="8"/>
  <c r="V660" i="8" s="1"/>
  <c r="R660" i="8"/>
  <c r="U660" i="8" s="1"/>
  <c r="E589" i="2"/>
  <c r="F589" i="2"/>
  <c r="X662" i="10"/>
  <c r="G661" i="8" l="1"/>
  <c r="C661" i="8"/>
  <c r="I663" i="10"/>
  <c r="D663" i="10"/>
  <c r="B661" i="8"/>
  <c r="F661" i="8"/>
  <c r="H661" i="8"/>
  <c r="D661" i="8"/>
  <c r="L589" i="2"/>
  <c r="M589" i="2"/>
  <c r="N589" i="2" s="1"/>
  <c r="B663" i="10"/>
  <c r="G663" i="10"/>
  <c r="H663" i="10"/>
  <c r="C663" i="10"/>
  <c r="J663" i="10" l="1"/>
  <c r="E663" i="10"/>
  <c r="P663" i="10" s="1"/>
  <c r="K663" i="10"/>
  <c r="O663" i="10"/>
  <c r="AB662" i="10"/>
  <c r="W589" i="2"/>
  <c r="V589" i="2"/>
  <c r="U589" i="2"/>
  <c r="I661" i="8"/>
  <c r="J661" i="8"/>
  <c r="X660" i="8"/>
  <c r="F663" i="10"/>
  <c r="S589" i="2"/>
  <c r="Q589" i="2"/>
  <c r="X589" i="2" s="1"/>
  <c r="R589" i="2"/>
  <c r="E661" i="8"/>
  <c r="Y589" i="2" l="1"/>
  <c r="C590" i="2"/>
  <c r="H590" i="2"/>
  <c r="R663" i="10"/>
  <c r="S663" i="10"/>
  <c r="Q663" i="10"/>
  <c r="M663" i="10"/>
  <c r="N663" i="10" s="1"/>
  <c r="G590" i="2"/>
  <c r="B590" i="2"/>
  <c r="Z589" i="2"/>
  <c r="O661" i="8"/>
  <c r="L661" i="8"/>
  <c r="M661" i="8" s="1"/>
  <c r="N661" i="8"/>
  <c r="P661" i="8"/>
  <c r="E590" i="2" l="1"/>
  <c r="R661" i="8"/>
  <c r="S661" i="8"/>
  <c r="V661" i="8" s="1"/>
  <c r="T661" i="8"/>
  <c r="U661" i="8"/>
  <c r="W663" i="10"/>
  <c r="Z663" i="10" s="1"/>
  <c r="U663" i="10"/>
  <c r="X663" i="10" s="1"/>
  <c r="V663" i="10"/>
  <c r="Y663" i="10" s="1"/>
  <c r="W661" i="8"/>
  <c r="D590" i="2"/>
  <c r="I590" i="2"/>
  <c r="F590" i="2"/>
  <c r="O590" i="2" l="1"/>
  <c r="P590" i="2"/>
  <c r="H664" i="10"/>
  <c r="C664" i="10"/>
  <c r="I664" i="10"/>
  <c r="D664" i="10"/>
  <c r="G664" i="10"/>
  <c r="B664" i="10"/>
  <c r="C662" i="8"/>
  <c r="G662" i="8"/>
  <c r="H662" i="8"/>
  <c r="D662" i="8"/>
  <c r="J590" i="2"/>
  <c r="K590" i="2" s="1"/>
  <c r="AA589" i="2"/>
  <c r="B662" i="8"/>
  <c r="F662" i="8"/>
  <c r="L590" i="2" l="1"/>
  <c r="M590" i="2"/>
  <c r="N590" i="2" s="1"/>
  <c r="X661" i="8"/>
  <c r="J662" i="8"/>
  <c r="I662" i="8"/>
  <c r="E664" i="10"/>
  <c r="P664" i="10" s="1"/>
  <c r="F664" i="10"/>
  <c r="O664" i="10"/>
  <c r="K664" i="10"/>
  <c r="AB663" i="10"/>
  <c r="E662" i="8"/>
  <c r="J664" i="10"/>
  <c r="V590" i="2" l="1"/>
  <c r="W590" i="2"/>
  <c r="U590" i="2"/>
  <c r="Q664" i="10"/>
  <c r="S664" i="10"/>
  <c r="R664" i="10"/>
  <c r="M664" i="10"/>
  <c r="N664" i="10" s="1"/>
  <c r="N662" i="8"/>
  <c r="O662" i="8"/>
  <c r="L662" i="8"/>
  <c r="M662" i="8" s="1"/>
  <c r="P662" i="8"/>
  <c r="R590" i="2"/>
  <c r="S590" i="2"/>
  <c r="Z590" i="2" s="1"/>
  <c r="Q590" i="2"/>
  <c r="Y590" i="2" l="1"/>
  <c r="X590" i="2"/>
  <c r="B591" i="2" s="1"/>
  <c r="H591" i="2"/>
  <c r="C591" i="2"/>
  <c r="W662" i="8"/>
  <c r="W664" i="10"/>
  <c r="V664" i="10"/>
  <c r="Y664" i="10" s="1"/>
  <c r="U664" i="10"/>
  <c r="X664" i="10" s="1"/>
  <c r="S662" i="8"/>
  <c r="V662" i="8" s="1"/>
  <c r="T662" i="8"/>
  <c r="R662" i="8"/>
  <c r="U662" i="8" s="1"/>
  <c r="D591" i="2"/>
  <c r="I591" i="2"/>
  <c r="Z664" i="10"/>
  <c r="G591" i="2" l="1"/>
  <c r="O591" i="2"/>
  <c r="P591" i="2"/>
  <c r="G665" i="10"/>
  <c r="B665" i="10"/>
  <c r="F663" i="8"/>
  <c r="B663" i="8"/>
  <c r="G663" i="8"/>
  <c r="C663" i="8"/>
  <c r="H665" i="10"/>
  <c r="C665" i="10"/>
  <c r="E591" i="2"/>
  <c r="AA590" i="2"/>
  <c r="D663" i="8"/>
  <c r="H663" i="8"/>
  <c r="F591" i="2"/>
  <c r="I665" i="10"/>
  <c r="D665" i="10"/>
  <c r="J591" i="2"/>
  <c r="K591" i="2" s="1"/>
  <c r="L591" i="2" l="1"/>
  <c r="M591" i="2"/>
  <c r="N591" i="2" s="1"/>
  <c r="E663" i="8"/>
  <c r="J663" i="8"/>
  <c r="I663" i="8"/>
  <c r="F665" i="10"/>
  <c r="O665" i="10"/>
  <c r="AB664" i="10"/>
  <c r="X662" i="8"/>
  <c r="E665" i="10"/>
  <c r="P665" i="10" s="1"/>
  <c r="J665" i="10"/>
  <c r="K665" i="10" s="1"/>
  <c r="S665" i="10" l="1"/>
  <c r="R665" i="10"/>
  <c r="Q665" i="10"/>
  <c r="M665" i="10"/>
  <c r="N665" i="10" s="1"/>
  <c r="P663" i="8"/>
  <c r="L663" i="8"/>
  <c r="M663" i="8" s="1"/>
  <c r="O663" i="8"/>
  <c r="N663" i="8"/>
  <c r="W591" i="2"/>
  <c r="V591" i="2"/>
  <c r="U591" i="2"/>
  <c r="R591" i="2"/>
  <c r="Q591" i="2"/>
  <c r="S591" i="2"/>
  <c r="Z591" i="2" s="1"/>
  <c r="X591" i="2" l="1"/>
  <c r="Y591" i="2"/>
  <c r="C592" i="2" s="1"/>
  <c r="H592" i="2"/>
  <c r="U665" i="10"/>
  <c r="W665" i="10"/>
  <c r="Z665" i="10" s="1"/>
  <c r="V665" i="10"/>
  <c r="X665" i="10"/>
  <c r="D592" i="2"/>
  <c r="I592" i="2"/>
  <c r="T663" i="8"/>
  <c r="S663" i="8"/>
  <c r="V663" i="8" s="1"/>
  <c r="R663" i="8"/>
  <c r="U663" i="8" s="1"/>
  <c r="Y665" i="10"/>
  <c r="G592" i="2"/>
  <c r="B592" i="2"/>
  <c r="W663" i="8"/>
  <c r="O592" i="2" l="1"/>
  <c r="P592" i="2"/>
  <c r="F664" i="8"/>
  <c r="B664" i="8"/>
  <c r="I666" i="10"/>
  <c r="D666" i="10"/>
  <c r="C664" i="8"/>
  <c r="G664" i="8"/>
  <c r="E592" i="2"/>
  <c r="J592" i="2"/>
  <c r="G666" i="10"/>
  <c r="B666" i="10"/>
  <c r="F592" i="2"/>
  <c r="K592" i="2"/>
  <c r="AA591" i="2"/>
  <c r="H664" i="8"/>
  <c r="D664" i="8"/>
  <c r="H666" i="10"/>
  <c r="C666" i="10"/>
  <c r="O666" i="10" l="1"/>
  <c r="AB665" i="10"/>
  <c r="J666" i="10"/>
  <c r="K666" i="10" s="1"/>
  <c r="E666" i="10"/>
  <c r="P666" i="10" s="1"/>
  <c r="L592" i="2"/>
  <c r="M592" i="2"/>
  <c r="N592" i="2" s="1"/>
  <c r="E664" i="8"/>
  <c r="F666" i="10"/>
  <c r="X663" i="8"/>
  <c r="J664" i="8"/>
  <c r="I664" i="8"/>
  <c r="Q666" i="10" l="1"/>
  <c r="S666" i="10"/>
  <c r="R666" i="10"/>
  <c r="M666" i="10"/>
  <c r="N666" i="10" s="1"/>
  <c r="O664" i="8"/>
  <c r="N664" i="8"/>
  <c r="P664" i="8"/>
  <c r="L664" i="8"/>
  <c r="M664" i="8" s="1"/>
  <c r="R592" i="2"/>
  <c r="S592" i="2"/>
  <c r="Q592" i="2"/>
  <c r="V592" i="2"/>
  <c r="W592" i="2"/>
  <c r="U592" i="2"/>
  <c r="R664" i="8" l="1"/>
  <c r="S664" i="8"/>
  <c r="T664" i="8"/>
  <c r="V666" i="10"/>
  <c r="Y666" i="10" s="1"/>
  <c r="W666" i="10"/>
  <c r="U666" i="10"/>
  <c r="X666" i="10" s="1"/>
  <c r="X592" i="2"/>
  <c r="W664" i="8"/>
  <c r="Z592" i="2"/>
  <c r="U664" i="8"/>
  <c r="Z666" i="10"/>
  <c r="Y592" i="2"/>
  <c r="V664" i="8"/>
  <c r="B667" i="10" l="1"/>
  <c r="G667" i="10"/>
  <c r="C667" i="10"/>
  <c r="H667" i="10"/>
  <c r="D665" i="8"/>
  <c r="H665" i="8"/>
  <c r="F665" i="8"/>
  <c r="B665" i="8"/>
  <c r="G593" i="2"/>
  <c r="B593" i="2"/>
  <c r="I667" i="10"/>
  <c r="D667" i="10"/>
  <c r="D593" i="2"/>
  <c r="I593" i="2"/>
  <c r="G665" i="8"/>
  <c r="C665" i="8"/>
  <c r="H593" i="2"/>
  <c r="C593" i="2"/>
  <c r="O593" i="2" l="1"/>
  <c r="P593" i="2"/>
  <c r="E665" i="8"/>
  <c r="I665" i="8"/>
  <c r="J665" i="8"/>
  <c r="F667" i="10"/>
  <c r="X664" i="8"/>
  <c r="F593" i="2"/>
  <c r="E593" i="2"/>
  <c r="J667" i="10"/>
  <c r="K667" i="10" s="1"/>
  <c r="O667" i="10"/>
  <c r="AB666" i="10"/>
  <c r="AA592" i="2"/>
  <c r="J593" i="2"/>
  <c r="K593" i="2" s="1"/>
  <c r="E667" i="10"/>
  <c r="P667" i="10" s="1"/>
  <c r="S667" i="10" l="1"/>
  <c r="R667" i="10"/>
  <c r="Q667" i="10"/>
  <c r="M667" i="10"/>
  <c r="N667" i="10" s="1"/>
  <c r="L665" i="8"/>
  <c r="M665" i="8" s="1"/>
  <c r="N665" i="8"/>
  <c r="O665" i="8"/>
  <c r="P665" i="8"/>
  <c r="L593" i="2"/>
  <c r="M593" i="2"/>
  <c r="N593" i="2" s="1"/>
  <c r="W593" i="2" l="1"/>
  <c r="U593" i="2"/>
  <c r="V593" i="2"/>
  <c r="Y667" i="10"/>
  <c r="V667" i="10"/>
  <c r="W667" i="10"/>
  <c r="U667" i="10"/>
  <c r="X667" i="10" s="1"/>
  <c r="Q593" i="2"/>
  <c r="R593" i="2"/>
  <c r="S593" i="2"/>
  <c r="S665" i="8"/>
  <c r="V665" i="8" s="1"/>
  <c r="R665" i="8"/>
  <c r="U665" i="8" s="1"/>
  <c r="T665" i="8"/>
  <c r="W665" i="8" s="1"/>
  <c r="Z667" i="10"/>
  <c r="Y593" i="2" l="1"/>
  <c r="C594" i="2" s="1"/>
  <c r="X593" i="2"/>
  <c r="B594" i="2" s="1"/>
  <c r="G668" i="10"/>
  <c r="B668" i="10"/>
  <c r="B666" i="8"/>
  <c r="F666" i="8"/>
  <c r="G666" i="8"/>
  <c r="C666" i="8"/>
  <c r="H666" i="8"/>
  <c r="D666" i="8"/>
  <c r="G594" i="2"/>
  <c r="C668" i="10"/>
  <c r="H668" i="10"/>
  <c r="I668" i="10"/>
  <c r="D668" i="10"/>
  <c r="Z593" i="2"/>
  <c r="H594" i="2" l="1"/>
  <c r="J666" i="8"/>
  <c r="I666" i="8"/>
  <c r="D594" i="2"/>
  <c r="I594" i="2"/>
  <c r="F668" i="10"/>
  <c r="E666" i="8"/>
  <c r="O668" i="10"/>
  <c r="K668" i="10"/>
  <c r="AB667" i="10"/>
  <c r="X665" i="8"/>
  <c r="E668" i="10"/>
  <c r="P668" i="10" s="1"/>
  <c r="F594" i="2"/>
  <c r="E594" i="2"/>
  <c r="J668" i="10"/>
  <c r="J594" i="2" l="1"/>
  <c r="O594" i="2"/>
  <c r="P594" i="2"/>
  <c r="R668" i="10"/>
  <c r="S668" i="10"/>
  <c r="Q668" i="10"/>
  <c r="M668" i="10"/>
  <c r="N668" i="10" s="1"/>
  <c r="O666" i="8"/>
  <c r="L666" i="8"/>
  <c r="M666" i="8" s="1"/>
  <c r="P666" i="8"/>
  <c r="N666" i="8"/>
  <c r="K594" i="2"/>
  <c r="AA593" i="2"/>
  <c r="S666" i="8" l="1"/>
  <c r="V666" i="8" s="1"/>
  <c r="T666" i="8"/>
  <c r="W666" i="8" s="1"/>
  <c r="R666" i="8"/>
  <c r="U666" i="8" s="1"/>
  <c r="U668" i="10"/>
  <c r="X668" i="10" s="1"/>
  <c r="W668" i="10"/>
  <c r="Z668" i="10" s="1"/>
  <c r="V668" i="10"/>
  <c r="Y668" i="10" s="1"/>
  <c r="L594" i="2"/>
  <c r="M594" i="2"/>
  <c r="N594" i="2" s="1"/>
  <c r="F667" i="8" l="1"/>
  <c r="B667" i="8"/>
  <c r="H669" i="10"/>
  <c r="C669" i="10"/>
  <c r="H667" i="8"/>
  <c r="D667" i="8"/>
  <c r="G669" i="10"/>
  <c r="B669" i="10"/>
  <c r="D669" i="10"/>
  <c r="I669" i="10"/>
  <c r="G667" i="8"/>
  <c r="C667" i="8"/>
  <c r="U594" i="2"/>
  <c r="V594" i="2"/>
  <c r="W594" i="2"/>
  <c r="R594" i="2"/>
  <c r="Q594" i="2"/>
  <c r="S594" i="2"/>
  <c r="Y594" i="2" l="1"/>
  <c r="C595" i="2" s="1"/>
  <c r="X594" i="2"/>
  <c r="B595" i="2" s="1"/>
  <c r="J669" i="10"/>
  <c r="E669" i="10"/>
  <c r="P669" i="10" s="1"/>
  <c r="E667" i="8"/>
  <c r="X666" i="8"/>
  <c r="F669" i="10"/>
  <c r="Z594" i="2"/>
  <c r="G595" i="2"/>
  <c r="K669" i="10"/>
  <c r="O669" i="10"/>
  <c r="AB668" i="10"/>
  <c r="J667" i="8"/>
  <c r="I667" i="8"/>
  <c r="H595" i="2" l="1"/>
  <c r="E595" i="2"/>
  <c r="I595" i="2"/>
  <c r="D595" i="2"/>
  <c r="P667" i="8"/>
  <c r="O667" i="8"/>
  <c r="L667" i="8"/>
  <c r="M667" i="8" s="1"/>
  <c r="N667" i="8"/>
  <c r="S669" i="10"/>
  <c r="R669" i="10"/>
  <c r="Q669" i="10"/>
  <c r="M669" i="10"/>
  <c r="N669" i="10" s="1"/>
  <c r="F595" i="2"/>
  <c r="P595" i="2" l="1"/>
  <c r="O595" i="2"/>
  <c r="J595" i="2"/>
  <c r="K595" i="2" s="1"/>
  <c r="U669" i="10"/>
  <c r="W669" i="10"/>
  <c r="Z669" i="10" s="1"/>
  <c r="V669" i="10"/>
  <c r="Y669" i="10" s="1"/>
  <c r="T667" i="8"/>
  <c r="W667" i="8" s="1"/>
  <c r="R667" i="8"/>
  <c r="U667" i="8" s="1"/>
  <c r="S667" i="8"/>
  <c r="AA594" i="2"/>
  <c r="X669" i="10"/>
  <c r="V667" i="8"/>
  <c r="D668" i="8" l="1"/>
  <c r="H668" i="8"/>
  <c r="I670" i="10"/>
  <c r="D670" i="10"/>
  <c r="C670" i="10"/>
  <c r="H670" i="10"/>
  <c r="F668" i="8"/>
  <c r="B668" i="8"/>
  <c r="G670" i="10"/>
  <c r="B670" i="10"/>
  <c r="L595" i="2"/>
  <c r="M595" i="2"/>
  <c r="N595" i="2" s="1"/>
  <c r="C668" i="8"/>
  <c r="G668" i="8"/>
  <c r="S595" i="2" l="1"/>
  <c r="R595" i="2"/>
  <c r="Q595" i="2"/>
  <c r="I668" i="8"/>
  <c r="J668" i="8"/>
  <c r="O670" i="10"/>
  <c r="AB669" i="10"/>
  <c r="E670" i="10"/>
  <c r="P670" i="10" s="1"/>
  <c r="V595" i="2"/>
  <c r="U595" i="2"/>
  <c r="W595" i="2"/>
  <c r="E668" i="8"/>
  <c r="X667" i="8"/>
  <c r="J670" i="10"/>
  <c r="K670" i="10" s="1"/>
  <c r="F670" i="10"/>
  <c r="X595" i="2" l="1"/>
  <c r="B596" i="2" s="1"/>
  <c r="S670" i="10"/>
  <c r="R670" i="10"/>
  <c r="Q670" i="10"/>
  <c r="M670" i="10"/>
  <c r="N670" i="10" s="1"/>
  <c r="G596" i="2"/>
  <c r="Y595" i="2"/>
  <c r="P668" i="8"/>
  <c r="L668" i="8"/>
  <c r="M668" i="8" s="1"/>
  <c r="N668" i="8"/>
  <c r="O668" i="8"/>
  <c r="Z595" i="2"/>
  <c r="D596" i="2" l="1"/>
  <c r="I596" i="2"/>
  <c r="J596" i="2" s="1"/>
  <c r="V668" i="8"/>
  <c r="C596" i="2"/>
  <c r="E596" i="2" s="1"/>
  <c r="H596" i="2"/>
  <c r="U670" i="10"/>
  <c r="X670" i="10" s="1"/>
  <c r="W670" i="10"/>
  <c r="V670" i="10"/>
  <c r="Y670" i="10"/>
  <c r="R668" i="8"/>
  <c r="U668" i="8" s="1"/>
  <c r="T668" i="8"/>
  <c r="W668" i="8" s="1"/>
  <c r="S668" i="8"/>
  <c r="Z670" i="10"/>
  <c r="O596" i="2" l="1"/>
  <c r="P596" i="2"/>
  <c r="F669" i="8"/>
  <c r="B669" i="8"/>
  <c r="D669" i="8"/>
  <c r="H669" i="8"/>
  <c r="B671" i="10"/>
  <c r="G671" i="10"/>
  <c r="D671" i="10"/>
  <c r="I671" i="10"/>
  <c r="C669" i="8"/>
  <c r="G669" i="8"/>
  <c r="C671" i="10"/>
  <c r="H671" i="10"/>
  <c r="F596" i="2"/>
  <c r="K596" i="2"/>
  <c r="AA595" i="2"/>
  <c r="O671" i="10" l="1"/>
  <c r="AB670" i="10"/>
  <c r="J671" i="10"/>
  <c r="K671" i="10" s="1"/>
  <c r="E669" i="8"/>
  <c r="F671" i="10"/>
  <c r="L596" i="2"/>
  <c r="M596" i="2"/>
  <c r="N596" i="2" s="1"/>
  <c r="X668" i="8"/>
  <c r="E671" i="10"/>
  <c r="P671" i="10" s="1"/>
  <c r="J669" i="8"/>
  <c r="I669" i="8"/>
  <c r="R671" i="10" l="1"/>
  <c r="S671" i="10"/>
  <c r="Q671" i="10"/>
  <c r="M671" i="10"/>
  <c r="N671" i="10" s="1"/>
  <c r="N669" i="8"/>
  <c r="O669" i="8"/>
  <c r="P669" i="8"/>
  <c r="L669" i="8"/>
  <c r="M669" i="8" s="1"/>
  <c r="W596" i="2"/>
  <c r="V596" i="2"/>
  <c r="U596" i="2"/>
  <c r="Q596" i="2"/>
  <c r="S596" i="2"/>
  <c r="R596" i="2"/>
  <c r="X596" i="2" l="1"/>
  <c r="Y596" i="2"/>
  <c r="Z596" i="2"/>
  <c r="I597" i="2" s="1"/>
  <c r="T669" i="8"/>
  <c r="S669" i="8"/>
  <c r="R669" i="8"/>
  <c r="W671" i="10"/>
  <c r="V671" i="10"/>
  <c r="U671" i="10"/>
  <c r="W669" i="8"/>
  <c r="X671" i="10"/>
  <c r="G597" i="2"/>
  <c r="B597" i="2"/>
  <c r="H597" i="2"/>
  <c r="C597" i="2"/>
  <c r="V669" i="8"/>
  <c r="Z671" i="10"/>
  <c r="D597" i="2"/>
  <c r="U669" i="8"/>
  <c r="Y671" i="10"/>
  <c r="P597" i="2" l="1"/>
  <c r="O597" i="2"/>
  <c r="F597" i="2"/>
  <c r="G672" i="10"/>
  <c r="B672" i="10"/>
  <c r="H670" i="8"/>
  <c r="D670" i="8"/>
  <c r="AA596" i="2"/>
  <c r="I672" i="10"/>
  <c r="D672" i="10"/>
  <c r="E597" i="2"/>
  <c r="C672" i="10"/>
  <c r="H672" i="10"/>
  <c r="B670" i="8"/>
  <c r="F670" i="8"/>
  <c r="G670" i="8"/>
  <c r="C670" i="8"/>
  <c r="J597" i="2"/>
  <c r="K597" i="2" s="1"/>
  <c r="L597" i="2" l="1"/>
  <c r="M597" i="2"/>
  <c r="N597" i="2" s="1"/>
  <c r="X669" i="8"/>
  <c r="O672" i="10"/>
  <c r="AB671" i="10"/>
  <c r="J672" i="10"/>
  <c r="K672" i="10" s="1"/>
  <c r="E672" i="10"/>
  <c r="P672" i="10" s="1"/>
  <c r="F672" i="10"/>
  <c r="E670" i="8"/>
  <c r="J670" i="8"/>
  <c r="I670" i="8"/>
  <c r="Q672" i="10" l="1"/>
  <c r="R672" i="10"/>
  <c r="S672" i="10"/>
  <c r="M672" i="10"/>
  <c r="N672" i="10" s="1"/>
  <c r="O670" i="8"/>
  <c r="P670" i="8"/>
  <c r="L670" i="8"/>
  <c r="M670" i="8" s="1"/>
  <c r="N670" i="8"/>
  <c r="W597" i="2"/>
  <c r="U597" i="2"/>
  <c r="V597" i="2"/>
  <c r="R597" i="2"/>
  <c r="S597" i="2"/>
  <c r="Q597" i="2"/>
  <c r="Y597" i="2" l="1"/>
  <c r="X597" i="2"/>
  <c r="Z597" i="2"/>
  <c r="S670" i="8"/>
  <c r="V670" i="8" s="1"/>
  <c r="T670" i="8"/>
  <c r="R670" i="8"/>
  <c r="U670" i="8" s="1"/>
  <c r="C598" i="2"/>
  <c r="H598" i="2"/>
  <c r="W670" i="8"/>
  <c r="U672" i="10"/>
  <c r="X672" i="10" s="1"/>
  <c r="W672" i="10"/>
  <c r="Z672" i="10" s="1"/>
  <c r="V672" i="10"/>
  <c r="Y672" i="10" s="1"/>
  <c r="B598" i="2"/>
  <c r="G598" i="2"/>
  <c r="I598" i="2"/>
  <c r="D598" i="2"/>
  <c r="O598" i="2" l="1"/>
  <c r="P598" i="2"/>
  <c r="F671" i="8"/>
  <c r="B671" i="8"/>
  <c r="D673" i="10"/>
  <c r="I673" i="10"/>
  <c r="B673" i="10"/>
  <c r="G673" i="10"/>
  <c r="H673" i="10"/>
  <c r="C673" i="10"/>
  <c r="G671" i="8"/>
  <c r="C671" i="8"/>
  <c r="AA597" i="2"/>
  <c r="H671" i="8"/>
  <c r="D671" i="8"/>
  <c r="J598" i="2"/>
  <c r="K598" i="2" s="1"/>
  <c r="F598" i="2"/>
  <c r="E598" i="2"/>
  <c r="L598" i="2" l="1"/>
  <c r="M598" i="2"/>
  <c r="N598" i="2" s="1"/>
  <c r="F673" i="10"/>
  <c r="O673" i="10"/>
  <c r="AB672" i="10"/>
  <c r="X670" i="8"/>
  <c r="J673" i="10"/>
  <c r="K673" i="10" s="1"/>
  <c r="E671" i="8"/>
  <c r="E673" i="10"/>
  <c r="P673" i="10" s="1"/>
  <c r="I671" i="8"/>
  <c r="J671" i="8"/>
  <c r="Q673" i="10" l="1"/>
  <c r="S673" i="10"/>
  <c r="R673" i="10"/>
  <c r="M673" i="10"/>
  <c r="N673" i="10" s="1"/>
  <c r="V598" i="2"/>
  <c r="W598" i="2"/>
  <c r="U598" i="2"/>
  <c r="O671" i="8"/>
  <c r="P671" i="8"/>
  <c r="L671" i="8"/>
  <c r="M671" i="8" s="1"/>
  <c r="N671" i="8"/>
  <c r="R598" i="2"/>
  <c r="Q598" i="2"/>
  <c r="S598" i="2"/>
  <c r="Z598" i="2" l="1"/>
  <c r="Y598" i="2"/>
  <c r="H599" i="2" s="1"/>
  <c r="X598" i="2"/>
  <c r="G599" i="2" s="1"/>
  <c r="W673" i="10"/>
  <c r="U673" i="10"/>
  <c r="X673" i="10" s="1"/>
  <c r="V673" i="10"/>
  <c r="Y673" i="10" s="1"/>
  <c r="V671" i="8"/>
  <c r="S671" i="8"/>
  <c r="R671" i="8"/>
  <c r="U671" i="8" s="1"/>
  <c r="T671" i="8"/>
  <c r="Z673" i="10"/>
  <c r="D599" i="2"/>
  <c r="I599" i="2"/>
  <c r="W671" i="8"/>
  <c r="C599" i="2" l="1"/>
  <c r="F599" i="2" s="1"/>
  <c r="B599" i="2"/>
  <c r="P599" i="2"/>
  <c r="O599" i="2"/>
  <c r="B674" i="10"/>
  <c r="G674" i="10"/>
  <c r="B672" i="8"/>
  <c r="F672" i="8"/>
  <c r="H674" i="10"/>
  <c r="C674" i="10"/>
  <c r="I674" i="10"/>
  <c r="D674" i="10"/>
  <c r="J599" i="2"/>
  <c r="K599" i="2" s="1"/>
  <c r="E599" i="2"/>
  <c r="G672" i="8"/>
  <c r="C672" i="8"/>
  <c r="D672" i="8"/>
  <c r="H672" i="8"/>
  <c r="AA598" i="2"/>
  <c r="I672" i="8" l="1"/>
  <c r="J672" i="8"/>
  <c r="E672" i="8"/>
  <c r="L599" i="2"/>
  <c r="M599" i="2"/>
  <c r="N599" i="2" s="1"/>
  <c r="X671" i="8"/>
  <c r="F674" i="10"/>
  <c r="J674" i="10"/>
  <c r="K674" i="10" s="1"/>
  <c r="O674" i="10"/>
  <c r="AB673" i="10"/>
  <c r="E674" i="10"/>
  <c r="P674" i="10" s="1"/>
  <c r="R674" i="10" l="1"/>
  <c r="S674" i="10"/>
  <c r="Q674" i="10"/>
  <c r="M674" i="10"/>
  <c r="N674" i="10" s="1"/>
  <c r="N672" i="8"/>
  <c r="O672" i="8"/>
  <c r="L672" i="8"/>
  <c r="M672" i="8" s="1"/>
  <c r="P672" i="8"/>
  <c r="R599" i="2"/>
  <c r="Q599" i="2"/>
  <c r="S599" i="2"/>
  <c r="U599" i="2"/>
  <c r="W599" i="2"/>
  <c r="V599" i="2"/>
  <c r="W674" i="10" l="1"/>
  <c r="U674" i="10"/>
  <c r="V674" i="10"/>
  <c r="Z599" i="2"/>
  <c r="T672" i="8"/>
  <c r="R672" i="8"/>
  <c r="S672" i="8"/>
  <c r="V672" i="8" s="1"/>
  <c r="X674" i="10"/>
  <c r="W672" i="8"/>
  <c r="X599" i="2"/>
  <c r="Z674" i="10"/>
  <c r="Y599" i="2"/>
  <c r="U672" i="8"/>
  <c r="Y674" i="10"/>
  <c r="C673" i="8" l="1"/>
  <c r="G673" i="8"/>
  <c r="I675" i="10"/>
  <c r="D675" i="10"/>
  <c r="C675" i="10"/>
  <c r="H675" i="10"/>
  <c r="G600" i="2"/>
  <c r="B600" i="2"/>
  <c r="B675" i="10"/>
  <c r="G675" i="10"/>
  <c r="D600" i="2"/>
  <c r="I600" i="2"/>
  <c r="F673" i="8"/>
  <c r="B673" i="8"/>
  <c r="H600" i="2"/>
  <c r="C600" i="2"/>
  <c r="D673" i="8"/>
  <c r="H673" i="8"/>
  <c r="O600" i="2" l="1"/>
  <c r="P600" i="2"/>
  <c r="K675" i="10"/>
  <c r="O675" i="10"/>
  <c r="AB674" i="10"/>
  <c r="AA599" i="2"/>
  <c r="J600" i="2"/>
  <c r="K600" i="2" s="1"/>
  <c r="E600" i="2"/>
  <c r="E673" i="8"/>
  <c r="J675" i="10"/>
  <c r="F600" i="2"/>
  <c r="J673" i="8"/>
  <c r="I673" i="8"/>
  <c r="E675" i="10"/>
  <c r="P675" i="10" s="1"/>
  <c r="F675" i="10"/>
  <c r="X672" i="8"/>
  <c r="L600" i="2" l="1"/>
  <c r="M600" i="2"/>
  <c r="N600" i="2" s="1"/>
  <c r="Q675" i="10"/>
  <c r="R675" i="10"/>
  <c r="S675" i="10"/>
  <c r="M675" i="10"/>
  <c r="N675" i="10" s="1"/>
  <c r="N673" i="8"/>
  <c r="O673" i="8"/>
  <c r="L673" i="8"/>
  <c r="M673" i="8" s="1"/>
  <c r="P673" i="8"/>
  <c r="U673" i="8" l="1"/>
  <c r="V675" i="10"/>
  <c r="Y675" i="10" s="1"/>
  <c r="W675" i="10"/>
  <c r="U675" i="10"/>
  <c r="X675" i="10" s="1"/>
  <c r="W600" i="2"/>
  <c r="V600" i="2"/>
  <c r="U600" i="2"/>
  <c r="T673" i="8"/>
  <c r="W673" i="8" s="1"/>
  <c r="R673" i="8"/>
  <c r="S673" i="8"/>
  <c r="V673" i="8" s="1"/>
  <c r="Z675" i="10"/>
  <c r="S600" i="2"/>
  <c r="R600" i="2"/>
  <c r="Q600" i="2"/>
  <c r="X600" i="2" l="1"/>
  <c r="G601" i="2" s="1"/>
  <c r="Y600" i="2"/>
  <c r="H601" i="2" s="1"/>
  <c r="Z600" i="2"/>
  <c r="I601" i="2" s="1"/>
  <c r="H674" i="8"/>
  <c r="D674" i="8"/>
  <c r="C676" i="10"/>
  <c r="H676" i="10"/>
  <c r="G676" i="10"/>
  <c r="B676" i="10"/>
  <c r="G674" i="8"/>
  <c r="C674" i="8"/>
  <c r="F674" i="8"/>
  <c r="B674" i="8"/>
  <c r="D676" i="10"/>
  <c r="I676" i="10"/>
  <c r="B601" i="2"/>
  <c r="C601" i="2"/>
  <c r="D601" i="2" l="1"/>
  <c r="AA600" i="2" s="1"/>
  <c r="O601" i="2"/>
  <c r="P601" i="2"/>
  <c r="O676" i="10"/>
  <c r="AB675" i="10"/>
  <c r="F676" i="10"/>
  <c r="J601" i="2"/>
  <c r="K601" i="2" s="1"/>
  <c r="E676" i="10"/>
  <c r="P676" i="10" s="1"/>
  <c r="E601" i="2"/>
  <c r="X673" i="8"/>
  <c r="E674" i="8"/>
  <c r="F601" i="2"/>
  <c r="J674" i="8"/>
  <c r="I674" i="8"/>
  <c r="J676" i="10"/>
  <c r="K676" i="10" s="1"/>
  <c r="L601" i="2" l="1"/>
  <c r="M601" i="2"/>
  <c r="N601" i="2" s="1"/>
  <c r="Q676" i="10"/>
  <c r="R676" i="10"/>
  <c r="S676" i="10"/>
  <c r="M676" i="10"/>
  <c r="N676" i="10" s="1"/>
  <c r="O674" i="8"/>
  <c r="L674" i="8"/>
  <c r="M674" i="8" s="1"/>
  <c r="P674" i="8"/>
  <c r="N674" i="8"/>
  <c r="V676" i="10" l="1"/>
  <c r="W676" i="10"/>
  <c r="Z676" i="10" s="1"/>
  <c r="U676" i="10"/>
  <c r="X676" i="10" s="1"/>
  <c r="U601" i="2"/>
  <c r="V601" i="2"/>
  <c r="W601" i="2"/>
  <c r="R674" i="8"/>
  <c r="S674" i="8"/>
  <c r="V674" i="8" s="1"/>
  <c r="T674" i="8"/>
  <c r="W674" i="8" s="1"/>
  <c r="Y676" i="10"/>
  <c r="U674" i="8"/>
  <c r="Q601" i="2"/>
  <c r="R601" i="2"/>
  <c r="S601" i="2"/>
  <c r="X601" i="2" l="1"/>
  <c r="Y601" i="2"/>
  <c r="C602" i="2" s="1"/>
  <c r="D677" i="10"/>
  <c r="I677" i="10"/>
  <c r="G675" i="8"/>
  <c r="C675" i="8"/>
  <c r="B677" i="10"/>
  <c r="G677" i="10"/>
  <c r="H675" i="8"/>
  <c r="D675" i="8"/>
  <c r="Z601" i="2"/>
  <c r="B602" i="2"/>
  <c r="G602" i="2"/>
  <c r="H677" i="10"/>
  <c r="C677" i="10"/>
  <c r="F675" i="8"/>
  <c r="B675" i="8"/>
  <c r="H602" i="2" l="1"/>
  <c r="X674" i="8"/>
  <c r="F602" i="2"/>
  <c r="E602" i="2"/>
  <c r="J677" i="10"/>
  <c r="K677" i="10" s="1"/>
  <c r="I675" i="8"/>
  <c r="J675" i="8"/>
  <c r="E675" i="8"/>
  <c r="F677" i="10"/>
  <c r="D602" i="2"/>
  <c r="I602" i="2"/>
  <c r="J602" i="2" s="1"/>
  <c r="E677" i="10"/>
  <c r="P677" i="10" s="1"/>
  <c r="O677" i="10"/>
  <c r="AB676" i="10"/>
  <c r="O602" i="2" l="1"/>
  <c r="P602" i="2"/>
  <c r="R677" i="10"/>
  <c r="S677" i="10"/>
  <c r="Q677" i="10"/>
  <c r="M677" i="10"/>
  <c r="N677" i="10" s="1"/>
  <c r="L675" i="8"/>
  <c r="M675" i="8" s="1"/>
  <c r="P675" i="8"/>
  <c r="O675" i="8"/>
  <c r="N675" i="8"/>
  <c r="K602" i="2"/>
  <c r="AA601" i="2"/>
  <c r="L602" i="2" l="1"/>
  <c r="M602" i="2"/>
  <c r="N602" i="2" s="1"/>
  <c r="U677" i="10"/>
  <c r="X677" i="10" s="1"/>
  <c r="W677" i="10"/>
  <c r="Z677" i="10" s="1"/>
  <c r="V677" i="10"/>
  <c r="S675" i="8"/>
  <c r="V675" i="8" s="1"/>
  <c r="T675" i="8"/>
  <c r="W675" i="8" s="1"/>
  <c r="R675" i="8"/>
  <c r="U675" i="8" s="1"/>
  <c r="Y677" i="10"/>
  <c r="I678" i="10" l="1"/>
  <c r="D678" i="10"/>
  <c r="C676" i="8"/>
  <c r="G676" i="8"/>
  <c r="B676" i="8"/>
  <c r="F676" i="8"/>
  <c r="H676" i="8"/>
  <c r="D676" i="8"/>
  <c r="G678" i="10"/>
  <c r="B678" i="10"/>
  <c r="Q602" i="2"/>
  <c r="S602" i="2"/>
  <c r="R602" i="2"/>
  <c r="H678" i="10"/>
  <c r="C678" i="10"/>
  <c r="U602" i="2"/>
  <c r="V602" i="2"/>
  <c r="W602" i="2"/>
  <c r="Z602" i="2" l="1"/>
  <c r="F678" i="10"/>
  <c r="X602" i="2"/>
  <c r="X675" i="8"/>
  <c r="E678" i="10"/>
  <c r="P678" i="10" s="1"/>
  <c r="J676" i="8"/>
  <c r="I676" i="8"/>
  <c r="O678" i="10"/>
  <c r="AB677" i="10"/>
  <c r="I603" i="2"/>
  <c r="D603" i="2"/>
  <c r="Y602" i="2"/>
  <c r="J678" i="10"/>
  <c r="K678" i="10" s="1"/>
  <c r="E676" i="8"/>
  <c r="P603" i="2" l="1"/>
  <c r="O603" i="2"/>
  <c r="R678" i="10"/>
  <c r="Q678" i="10"/>
  <c r="S678" i="10"/>
  <c r="M678" i="10"/>
  <c r="N678" i="10" s="1"/>
  <c r="AA602" i="2"/>
  <c r="C603" i="2"/>
  <c r="H603" i="2"/>
  <c r="O676" i="8"/>
  <c r="P676" i="8"/>
  <c r="L676" i="8"/>
  <c r="M676" i="8" s="1"/>
  <c r="N676" i="8"/>
  <c r="B603" i="2"/>
  <c r="G603" i="2"/>
  <c r="T676" i="8" l="1"/>
  <c r="R676" i="8"/>
  <c r="S676" i="8"/>
  <c r="U676" i="8"/>
  <c r="J603" i="2"/>
  <c r="K603" i="2" s="1"/>
  <c r="F603" i="2"/>
  <c r="W678" i="10"/>
  <c r="Z678" i="10" s="1"/>
  <c r="U678" i="10"/>
  <c r="X678" i="10" s="1"/>
  <c r="V678" i="10"/>
  <c r="Y678" i="10" s="1"/>
  <c r="W676" i="8"/>
  <c r="E603" i="2"/>
  <c r="V676" i="8"/>
  <c r="D679" i="10" l="1"/>
  <c r="I679" i="10"/>
  <c r="B679" i="10"/>
  <c r="G679" i="10"/>
  <c r="H679" i="10"/>
  <c r="C679" i="10"/>
  <c r="D677" i="8"/>
  <c r="H677" i="8"/>
  <c r="L603" i="2"/>
  <c r="M603" i="2"/>
  <c r="N603" i="2" s="1"/>
  <c r="F677" i="8"/>
  <c r="B677" i="8"/>
  <c r="C677" i="8"/>
  <c r="G677" i="8"/>
  <c r="J679" i="10" l="1"/>
  <c r="E679" i="10"/>
  <c r="P679" i="10" s="1"/>
  <c r="E677" i="8"/>
  <c r="V603" i="2"/>
  <c r="W603" i="2"/>
  <c r="U603" i="2"/>
  <c r="F679" i="10"/>
  <c r="I677" i="8"/>
  <c r="J677" i="8"/>
  <c r="X676" i="8"/>
  <c r="R603" i="2"/>
  <c r="Q603" i="2"/>
  <c r="S603" i="2"/>
  <c r="K679" i="10"/>
  <c r="O679" i="10"/>
  <c r="AB678" i="10"/>
  <c r="X603" i="2" l="1"/>
  <c r="G604" i="2" s="1"/>
  <c r="Z603" i="2"/>
  <c r="Q679" i="10"/>
  <c r="S679" i="10"/>
  <c r="R679" i="10"/>
  <c r="M679" i="10"/>
  <c r="N679" i="10" s="1"/>
  <c r="P677" i="8"/>
  <c r="N677" i="8"/>
  <c r="L677" i="8"/>
  <c r="M677" i="8" s="1"/>
  <c r="O677" i="8"/>
  <c r="B604" i="2"/>
  <c r="Y603" i="2"/>
  <c r="I604" i="2"/>
  <c r="D604" i="2"/>
  <c r="O604" i="2" l="1"/>
  <c r="P604" i="2"/>
  <c r="R677" i="8"/>
  <c r="U677" i="8" s="1"/>
  <c r="T677" i="8"/>
  <c r="S677" i="8"/>
  <c r="V677" i="8" s="1"/>
  <c r="W679" i="10"/>
  <c r="Z679" i="10" s="1"/>
  <c r="V679" i="10"/>
  <c r="Y679" i="10" s="1"/>
  <c r="U679" i="10"/>
  <c r="X679" i="10" s="1"/>
  <c r="C604" i="2"/>
  <c r="E604" i="2" s="1"/>
  <c r="H604" i="2"/>
  <c r="J604" i="2" s="1"/>
  <c r="K604" i="2" s="1"/>
  <c r="AA603" i="2"/>
  <c r="W677" i="8"/>
  <c r="I680" i="10" l="1"/>
  <c r="D680" i="10"/>
  <c r="G678" i="8"/>
  <c r="C678" i="8"/>
  <c r="G680" i="10"/>
  <c r="B680" i="10"/>
  <c r="L604" i="2"/>
  <c r="M604" i="2"/>
  <c r="N604" i="2" s="1"/>
  <c r="H680" i="10"/>
  <c r="C680" i="10"/>
  <c r="F678" i="8"/>
  <c r="B678" i="8"/>
  <c r="H678" i="8"/>
  <c r="D678" i="8"/>
  <c r="F604" i="2"/>
  <c r="E678" i="8" l="1"/>
  <c r="X677" i="8"/>
  <c r="J678" i="8"/>
  <c r="I678" i="8"/>
  <c r="S604" i="2"/>
  <c r="R604" i="2"/>
  <c r="Q604" i="2"/>
  <c r="V604" i="2"/>
  <c r="U604" i="2"/>
  <c r="W604" i="2"/>
  <c r="F680" i="10"/>
  <c r="E680" i="10"/>
  <c r="P680" i="10" s="1"/>
  <c r="O680" i="10"/>
  <c r="AB679" i="10"/>
  <c r="J680" i="10"/>
  <c r="K680" i="10" s="1"/>
  <c r="S680" i="10" l="1"/>
  <c r="Q680" i="10"/>
  <c r="R680" i="10"/>
  <c r="M680" i="10"/>
  <c r="N680" i="10" s="1"/>
  <c r="X604" i="2"/>
  <c r="Y604" i="2"/>
  <c r="N678" i="8"/>
  <c r="O678" i="8"/>
  <c r="P678" i="8"/>
  <c r="L678" i="8"/>
  <c r="M678" i="8" s="1"/>
  <c r="Z604" i="2"/>
  <c r="V680" i="10" l="1"/>
  <c r="W680" i="10"/>
  <c r="U680" i="10"/>
  <c r="D605" i="2"/>
  <c r="I605" i="2"/>
  <c r="Y680" i="10"/>
  <c r="C605" i="2"/>
  <c r="H605" i="2"/>
  <c r="X680" i="10"/>
  <c r="T678" i="8"/>
  <c r="W678" i="8" s="1"/>
  <c r="S678" i="8"/>
  <c r="V678" i="8" s="1"/>
  <c r="R678" i="8"/>
  <c r="U678" i="8" s="1"/>
  <c r="B605" i="2"/>
  <c r="G605" i="2"/>
  <c r="Z680" i="10"/>
  <c r="P605" i="2" l="1"/>
  <c r="O605" i="2"/>
  <c r="D679" i="8"/>
  <c r="H679" i="8"/>
  <c r="B679" i="8"/>
  <c r="F679" i="8"/>
  <c r="C679" i="8"/>
  <c r="G679" i="8"/>
  <c r="F605" i="2"/>
  <c r="AA604" i="2"/>
  <c r="E605" i="2"/>
  <c r="I681" i="10"/>
  <c r="D681" i="10"/>
  <c r="B681" i="10"/>
  <c r="G681" i="10"/>
  <c r="H681" i="10"/>
  <c r="C681" i="10"/>
  <c r="J605" i="2"/>
  <c r="K605" i="2" s="1"/>
  <c r="L605" i="2" l="1"/>
  <c r="M605" i="2"/>
  <c r="N605" i="2" s="1"/>
  <c r="J679" i="8"/>
  <c r="I679" i="8"/>
  <c r="J681" i="10"/>
  <c r="E679" i="8"/>
  <c r="E681" i="10"/>
  <c r="P681" i="10" s="1"/>
  <c r="F681" i="10"/>
  <c r="O681" i="10"/>
  <c r="K681" i="10"/>
  <c r="AB680" i="10"/>
  <c r="X678" i="8"/>
  <c r="O679" i="8" l="1"/>
  <c r="P679" i="8"/>
  <c r="N679" i="8"/>
  <c r="L679" i="8"/>
  <c r="M679" i="8" s="1"/>
  <c r="U605" i="2"/>
  <c r="V605" i="2"/>
  <c r="W605" i="2"/>
  <c r="R681" i="10"/>
  <c r="Q681" i="10"/>
  <c r="S681" i="10"/>
  <c r="M681" i="10"/>
  <c r="N681" i="10" s="1"/>
  <c r="R605" i="2"/>
  <c r="S605" i="2"/>
  <c r="Q605" i="2"/>
  <c r="Z605" i="2" l="1"/>
  <c r="Y605" i="2"/>
  <c r="H606" i="2" s="1"/>
  <c r="X605" i="2"/>
  <c r="G606" i="2" s="1"/>
  <c r="C606" i="2"/>
  <c r="U681" i="10"/>
  <c r="W681" i="10"/>
  <c r="Z681" i="10" s="1"/>
  <c r="V681" i="10"/>
  <c r="Y681" i="10"/>
  <c r="W679" i="8"/>
  <c r="R679" i="8"/>
  <c r="U679" i="8" s="1"/>
  <c r="T679" i="8"/>
  <c r="S679" i="8"/>
  <c r="I606" i="2"/>
  <c r="D606" i="2"/>
  <c r="X681" i="10"/>
  <c r="V679" i="8"/>
  <c r="B606" i="2" l="1"/>
  <c r="O606" i="2"/>
  <c r="P606" i="2"/>
  <c r="F680" i="8"/>
  <c r="B680" i="8"/>
  <c r="I682" i="10"/>
  <c r="D682" i="10"/>
  <c r="C682" i="10"/>
  <c r="H682" i="10"/>
  <c r="E606" i="2"/>
  <c r="H680" i="8"/>
  <c r="D680" i="8"/>
  <c r="G680" i="8"/>
  <c r="C680" i="8"/>
  <c r="AA605" i="2"/>
  <c r="G682" i="10"/>
  <c r="B682" i="10"/>
  <c r="J606" i="2"/>
  <c r="K606" i="2" s="1"/>
  <c r="F606" i="2"/>
  <c r="L606" i="2" l="1"/>
  <c r="M606" i="2"/>
  <c r="N606" i="2" s="1"/>
  <c r="J682" i="10"/>
  <c r="K682" i="10" s="1"/>
  <c r="O682" i="10"/>
  <c r="AB681" i="10"/>
  <c r="F682" i="10"/>
  <c r="E680" i="8"/>
  <c r="E682" i="10"/>
  <c r="P682" i="10" s="1"/>
  <c r="X679" i="8"/>
  <c r="J680" i="8"/>
  <c r="I680" i="8"/>
  <c r="R682" i="10" l="1"/>
  <c r="Q682" i="10"/>
  <c r="S682" i="10"/>
  <c r="M682" i="10"/>
  <c r="N682" i="10" s="1"/>
  <c r="U606" i="2"/>
  <c r="W606" i="2"/>
  <c r="V606" i="2"/>
  <c r="N680" i="8"/>
  <c r="O680" i="8"/>
  <c r="P680" i="8"/>
  <c r="L680" i="8"/>
  <c r="M680" i="8" s="1"/>
  <c r="S606" i="2"/>
  <c r="Q606" i="2"/>
  <c r="R606" i="2"/>
  <c r="X606" i="2" l="1"/>
  <c r="Y606" i="2"/>
  <c r="H607" i="2" s="1"/>
  <c r="Z606" i="2"/>
  <c r="I607" i="2" s="1"/>
  <c r="U682" i="10"/>
  <c r="V682" i="10"/>
  <c r="W682" i="10"/>
  <c r="S680" i="8"/>
  <c r="V680" i="8" s="1"/>
  <c r="T680" i="8"/>
  <c r="R680" i="8"/>
  <c r="Z682" i="10"/>
  <c r="U680" i="8"/>
  <c r="C607" i="2"/>
  <c r="W680" i="8"/>
  <c r="X682" i="10"/>
  <c r="G607" i="2"/>
  <c r="B607" i="2"/>
  <c r="Y682" i="10"/>
  <c r="D607" i="2" l="1"/>
  <c r="AA606" i="2" s="1"/>
  <c r="G681" i="8"/>
  <c r="C681" i="8"/>
  <c r="B683" i="10"/>
  <c r="G683" i="10"/>
  <c r="J607" i="2"/>
  <c r="K607" i="2" s="1"/>
  <c r="D681" i="8"/>
  <c r="H681" i="8"/>
  <c r="D683" i="10"/>
  <c r="I683" i="10"/>
  <c r="H683" i="10"/>
  <c r="C683" i="10"/>
  <c r="E607" i="2"/>
  <c r="F681" i="8"/>
  <c r="B681" i="8"/>
  <c r="F607" i="2"/>
  <c r="P607" i="2" l="1"/>
  <c r="O607" i="2"/>
  <c r="F683" i="10"/>
  <c r="J683" i="10"/>
  <c r="E683" i="10"/>
  <c r="P683" i="10" s="1"/>
  <c r="X680" i="8"/>
  <c r="J681" i="8"/>
  <c r="I681" i="8"/>
  <c r="L607" i="2"/>
  <c r="M607" i="2"/>
  <c r="N607" i="2" s="1"/>
  <c r="E681" i="8"/>
  <c r="O683" i="10"/>
  <c r="K683" i="10"/>
  <c r="AB682" i="10"/>
  <c r="V607" i="2" l="1"/>
  <c r="U607" i="2"/>
  <c r="W607" i="2"/>
  <c r="N681" i="8"/>
  <c r="P681" i="8"/>
  <c r="O681" i="8"/>
  <c r="L681" i="8"/>
  <c r="M681" i="8" s="1"/>
  <c r="Q683" i="10"/>
  <c r="R683" i="10"/>
  <c r="S683" i="10"/>
  <c r="M683" i="10"/>
  <c r="N683" i="10" s="1"/>
  <c r="R607" i="2"/>
  <c r="Y607" i="2" s="1"/>
  <c r="S607" i="2"/>
  <c r="Q607" i="2"/>
  <c r="X607" i="2" l="1"/>
  <c r="Z607" i="2"/>
  <c r="H608" i="2"/>
  <c r="C608" i="2"/>
  <c r="V683" i="10"/>
  <c r="W683" i="10"/>
  <c r="Z683" i="10" s="1"/>
  <c r="U683" i="10"/>
  <c r="T681" i="8"/>
  <c r="S681" i="8"/>
  <c r="V681" i="8" s="1"/>
  <c r="R681" i="8"/>
  <c r="U681" i="8" s="1"/>
  <c r="G608" i="2"/>
  <c r="B608" i="2"/>
  <c r="X683" i="10"/>
  <c r="D608" i="2"/>
  <c r="I608" i="2"/>
  <c r="Y683" i="10"/>
  <c r="W681" i="8"/>
  <c r="O608" i="2" l="1"/>
  <c r="P608" i="2"/>
  <c r="F682" i="8"/>
  <c r="B682" i="8"/>
  <c r="G682" i="8"/>
  <c r="C682" i="8"/>
  <c r="I684" i="10"/>
  <c r="D684" i="10"/>
  <c r="AA607" i="2"/>
  <c r="E608" i="2"/>
  <c r="H682" i="8"/>
  <c r="D682" i="8"/>
  <c r="G684" i="10"/>
  <c r="B684" i="10"/>
  <c r="F608" i="2"/>
  <c r="J608" i="2"/>
  <c r="K608" i="2" s="1"/>
  <c r="C684" i="10"/>
  <c r="H684" i="10"/>
  <c r="L608" i="2" l="1"/>
  <c r="M608" i="2"/>
  <c r="N608" i="2" s="1"/>
  <c r="X681" i="8"/>
  <c r="O684" i="10"/>
  <c r="AB683" i="10"/>
  <c r="E682" i="8"/>
  <c r="F684" i="10"/>
  <c r="E684" i="10"/>
  <c r="P684" i="10" s="1"/>
  <c r="J684" i="10"/>
  <c r="K684" i="10" s="1"/>
  <c r="J682" i="8"/>
  <c r="I682" i="8"/>
  <c r="S684" i="10" l="1"/>
  <c r="R684" i="10"/>
  <c r="Q684" i="10"/>
  <c r="M684" i="10"/>
  <c r="N684" i="10" s="1"/>
  <c r="V608" i="2"/>
  <c r="U608" i="2"/>
  <c r="W608" i="2"/>
  <c r="L682" i="8"/>
  <c r="M682" i="8" s="1"/>
  <c r="O682" i="8"/>
  <c r="P682" i="8"/>
  <c r="N682" i="8"/>
  <c r="Q608" i="2"/>
  <c r="R608" i="2"/>
  <c r="S608" i="2"/>
  <c r="Z608" i="2" l="1"/>
  <c r="Y608" i="2"/>
  <c r="X608" i="2"/>
  <c r="B609" i="2" s="1"/>
  <c r="U684" i="10"/>
  <c r="W684" i="10"/>
  <c r="V684" i="10"/>
  <c r="U682" i="8"/>
  <c r="X684" i="10"/>
  <c r="R682" i="8"/>
  <c r="S682" i="8"/>
  <c r="T682" i="8"/>
  <c r="W682" i="8" s="1"/>
  <c r="I609" i="2"/>
  <c r="D609" i="2"/>
  <c r="Y684" i="10"/>
  <c r="H609" i="2"/>
  <c r="C609" i="2"/>
  <c r="V682" i="8"/>
  <c r="Z684" i="10"/>
  <c r="P609" i="2" l="1"/>
  <c r="O609" i="2"/>
  <c r="G609" i="2"/>
  <c r="J609" i="2" s="1"/>
  <c r="K609" i="2" s="1"/>
  <c r="D683" i="8"/>
  <c r="H683" i="8"/>
  <c r="F683" i="8"/>
  <c r="B683" i="8"/>
  <c r="C685" i="10"/>
  <c r="H685" i="10"/>
  <c r="AA608" i="2"/>
  <c r="F609" i="2"/>
  <c r="I685" i="10"/>
  <c r="D685" i="10"/>
  <c r="G683" i="8"/>
  <c r="C683" i="8"/>
  <c r="E609" i="2"/>
  <c r="G685" i="10"/>
  <c r="B685" i="10"/>
  <c r="X682" i="8" l="1"/>
  <c r="L609" i="2"/>
  <c r="M609" i="2"/>
  <c r="N609" i="2" s="1"/>
  <c r="I683" i="8"/>
  <c r="J683" i="8"/>
  <c r="J685" i="10"/>
  <c r="K685" i="10" s="1"/>
  <c r="F685" i="10"/>
  <c r="O685" i="10"/>
  <c r="AB684" i="10"/>
  <c r="E683" i="8"/>
  <c r="E685" i="10"/>
  <c r="P685" i="10" s="1"/>
  <c r="R685" i="10" l="1"/>
  <c r="Q685" i="10"/>
  <c r="S685" i="10"/>
  <c r="M685" i="10"/>
  <c r="N685" i="10" s="1"/>
  <c r="S609" i="2"/>
  <c r="R609" i="2"/>
  <c r="Q609" i="2"/>
  <c r="P683" i="8"/>
  <c r="O683" i="8"/>
  <c r="L683" i="8"/>
  <c r="M683" i="8" s="1"/>
  <c r="N683" i="8"/>
  <c r="W609" i="2"/>
  <c r="U609" i="2"/>
  <c r="V609" i="2"/>
  <c r="X609" i="2" l="1"/>
  <c r="S683" i="8"/>
  <c r="T683" i="8"/>
  <c r="W683" i="8" s="1"/>
  <c r="R683" i="8"/>
  <c r="U683" i="8" s="1"/>
  <c r="Y609" i="2"/>
  <c r="W685" i="10"/>
  <c r="Z685" i="10" s="1"/>
  <c r="V685" i="10"/>
  <c r="Y685" i="10" s="1"/>
  <c r="U685" i="10"/>
  <c r="X685" i="10" s="1"/>
  <c r="V683" i="8"/>
  <c r="Z609" i="2"/>
  <c r="B686" i="10" l="1"/>
  <c r="G686" i="10"/>
  <c r="D684" i="8"/>
  <c r="H684" i="8"/>
  <c r="F684" i="8"/>
  <c r="B684" i="8"/>
  <c r="C686" i="10"/>
  <c r="H686" i="10"/>
  <c r="I686" i="10"/>
  <c r="D686" i="10"/>
  <c r="H610" i="2"/>
  <c r="C610" i="2"/>
  <c r="B610" i="2"/>
  <c r="G610" i="2"/>
  <c r="I610" i="2"/>
  <c r="D610" i="2"/>
  <c r="C684" i="8"/>
  <c r="G684" i="8"/>
  <c r="O610" i="2" l="1"/>
  <c r="P610" i="2"/>
  <c r="F610" i="2"/>
  <c r="F686" i="10"/>
  <c r="AA609" i="2"/>
  <c r="J610" i="2"/>
  <c r="K610" i="2" s="1"/>
  <c r="O686" i="10"/>
  <c r="AB685" i="10"/>
  <c r="E684" i="8"/>
  <c r="J686" i="10"/>
  <c r="K686" i="10" s="1"/>
  <c r="X683" i="8"/>
  <c r="E610" i="2"/>
  <c r="J684" i="8"/>
  <c r="I684" i="8"/>
  <c r="E686" i="10"/>
  <c r="P686" i="10" s="1"/>
  <c r="Q686" i="10" l="1"/>
  <c r="S686" i="10"/>
  <c r="R686" i="10"/>
  <c r="M686" i="10"/>
  <c r="N686" i="10" s="1"/>
  <c r="L610" i="2"/>
  <c r="M610" i="2"/>
  <c r="N610" i="2" s="1"/>
  <c r="N684" i="8"/>
  <c r="L684" i="8"/>
  <c r="M684" i="8" s="1"/>
  <c r="P684" i="8"/>
  <c r="O684" i="8"/>
  <c r="V686" i="10" l="1"/>
  <c r="Y686" i="10" s="1"/>
  <c r="U686" i="10"/>
  <c r="X686" i="10" s="1"/>
  <c r="W686" i="10"/>
  <c r="W610" i="2"/>
  <c r="V610" i="2"/>
  <c r="U610" i="2"/>
  <c r="Z686" i="10"/>
  <c r="T684" i="8"/>
  <c r="S684" i="8"/>
  <c r="V684" i="8" s="1"/>
  <c r="R684" i="8"/>
  <c r="U684" i="8" s="1"/>
  <c r="W684" i="8"/>
  <c r="S610" i="2"/>
  <c r="R610" i="2"/>
  <c r="Y610" i="2" s="1"/>
  <c r="Q610" i="2"/>
  <c r="Z610" i="2" l="1"/>
  <c r="F685" i="8"/>
  <c r="B685" i="8"/>
  <c r="G687" i="10"/>
  <c r="B687" i="10"/>
  <c r="G685" i="8"/>
  <c r="C685" i="8"/>
  <c r="H687" i="10"/>
  <c r="C687" i="10"/>
  <c r="C611" i="2"/>
  <c r="H611" i="2"/>
  <c r="I611" i="2"/>
  <c r="D611" i="2"/>
  <c r="H685" i="8"/>
  <c r="D685" i="8"/>
  <c r="X610" i="2"/>
  <c r="D687" i="10"/>
  <c r="I687" i="10"/>
  <c r="P611" i="2" l="1"/>
  <c r="O611" i="2"/>
  <c r="F687" i="10"/>
  <c r="J687" i="10"/>
  <c r="K687" i="10"/>
  <c r="O687" i="10"/>
  <c r="AB686" i="10"/>
  <c r="X684" i="8"/>
  <c r="E685" i="8"/>
  <c r="AA610" i="2"/>
  <c r="E687" i="10"/>
  <c r="P687" i="10" s="1"/>
  <c r="G611" i="2"/>
  <c r="B611" i="2"/>
  <c r="I685" i="8"/>
  <c r="J685" i="8"/>
  <c r="E611" i="2" l="1"/>
  <c r="Q687" i="10"/>
  <c r="R687" i="10"/>
  <c r="S687" i="10"/>
  <c r="M687" i="10"/>
  <c r="N687" i="10" s="1"/>
  <c r="F611" i="2"/>
  <c r="J611" i="2"/>
  <c r="K611" i="2" s="1"/>
  <c r="O685" i="8"/>
  <c r="N685" i="8"/>
  <c r="L685" i="8"/>
  <c r="M685" i="8" s="1"/>
  <c r="P685" i="8"/>
  <c r="S685" i="8" l="1"/>
  <c r="R685" i="8"/>
  <c r="U685" i="8" s="1"/>
  <c r="T685" i="8"/>
  <c r="V685" i="8"/>
  <c r="V687" i="10"/>
  <c r="Y687" i="10" s="1"/>
  <c r="W687" i="10"/>
  <c r="U687" i="10"/>
  <c r="X687" i="10" s="1"/>
  <c r="L611" i="2"/>
  <c r="M611" i="2"/>
  <c r="N611" i="2" s="1"/>
  <c r="W685" i="8"/>
  <c r="Z687" i="10"/>
  <c r="B686" i="8" l="1"/>
  <c r="F686" i="8"/>
  <c r="G688" i="10"/>
  <c r="B688" i="10"/>
  <c r="C688" i="10"/>
  <c r="H688" i="10"/>
  <c r="S611" i="2"/>
  <c r="Q611" i="2"/>
  <c r="R611" i="2"/>
  <c r="G686" i="8"/>
  <c r="C686" i="8"/>
  <c r="D688" i="10"/>
  <c r="I688" i="10"/>
  <c r="U611" i="2"/>
  <c r="W611" i="2"/>
  <c r="V611" i="2"/>
  <c r="H686" i="8"/>
  <c r="D686" i="8"/>
  <c r="X611" i="2" l="1"/>
  <c r="B612" i="2" s="1"/>
  <c r="E688" i="10"/>
  <c r="P688" i="10" s="1"/>
  <c r="X685" i="8"/>
  <c r="Z611" i="2"/>
  <c r="J688" i="10"/>
  <c r="I686" i="8"/>
  <c r="J686" i="8"/>
  <c r="K688" i="10"/>
  <c r="O688" i="10"/>
  <c r="AB687" i="10"/>
  <c r="Y611" i="2"/>
  <c r="F688" i="10"/>
  <c r="E686" i="8"/>
  <c r="G612" i="2" l="1"/>
  <c r="H612" i="2"/>
  <c r="J612" i="2" s="1"/>
  <c r="C612" i="2"/>
  <c r="E612" i="2" s="1"/>
  <c r="O686" i="8"/>
  <c r="P686" i="8"/>
  <c r="L686" i="8"/>
  <c r="M686" i="8" s="1"/>
  <c r="N686" i="8"/>
  <c r="R688" i="10"/>
  <c r="Q688" i="10"/>
  <c r="S688" i="10"/>
  <c r="M688" i="10"/>
  <c r="N688" i="10" s="1"/>
  <c r="I612" i="2"/>
  <c r="D612" i="2"/>
  <c r="O612" i="2" l="1"/>
  <c r="P612" i="2"/>
  <c r="T686" i="8"/>
  <c r="R686" i="8"/>
  <c r="U686" i="8" s="1"/>
  <c r="S686" i="8"/>
  <c r="W688" i="10"/>
  <c r="Z688" i="10" s="1"/>
  <c r="U688" i="10"/>
  <c r="X688" i="10" s="1"/>
  <c r="V688" i="10"/>
  <c r="Y688" i="10" s="1"/>
  <c r="K612" i="2"/>
  <c r="AA611" i="2"/>
  <c r="W686" i="8"/>
  <c r="F612" i="2"/>
  <c r="V686" i="8"/>
  <c r="F687" i="8" l="1"/>
  <c r="B687" i="8"/>
  <c r="D689" i="10"/>
  <c r="I689" i="10"/>
  <c r="H689" i="10"/>
  <c r="C689" i="10"/>
  <c r="B689" i="10"/>
  <c r="G689" i="10"/>
  <c r="G687" i="8"/>
  <c r="C687" i="8"/>
  <c r="D687" i="8"/>
  <c r="H687" i="8"/>
  <c r="L612" i="2"/>
  <c r="M612" i="2"/>
  <c r="N612" i="2" s="1"/>
  <c r="J689" i="10" l="1"/>
  <c r="E689" i="10"/>
  <c r="P689" i="10" s="1"/>
  <c r="O689" i="10"/>
  <c r="K689" i="10"/>
  <c r="AB688" i="10"/>
  <c r="W612" i="2"/>
  <c r="U612" i="2"/>
  <c r="V612" i="2"/>
  <c r="X686" i="8"/>
  <c r="F689" i="10"/>
  <c r="E687" i="8"/>
  <c r="Q612" i="2"/>
  <c r="S612" i="2"/>
  <c r="R612" i="2"/>
  <c r="J687" i="8"/>
  <c r="I687" i="8"/>
  <c r="X612" i="2" l="1"/>
  <c r="G613" i="2"/>
  <c r="B613" i="2"/>
  <c r="Z612" i="2"/>
  <c r="S689" i="10"/>
  <c r="R689" i="10"/>
  <c r="Q689" i="10"/>
  <c r="M689" i="10"/>
  <c r="N689" i="10" s="1"/>
  <c r="N687" i="8"/>
  <c r="O687" i="8"/>
  <c r="L687" i="8"/>
  <c r="M687" i="8" s="1"/>
  <c r="P687" i="8"/>
  <c r="Y612" i="2"/>
  <c r="U689" i="10" l="1"/>
  <c r="W689" i="10"/>
  <c r="Z689" i="10" s="1"/>
  <c r="V689" i="10"/>
  <c r="Y689" i="10" s="1"/>
  <c r="I613" i="2"/>
  <c r="D613" i="2"/>
  <c r="C613" i="2"/>
  <c r="E613" i="2" s="1"/>
  <c r="H613" i="2"/>
  <c r="X689" i="10"/>
  <c r="T687" i="8"/>
  <c r="W687" i="8" s="1"/>
  <c r="R687" i="8"/>
  <c r="U687" i="8" s="1"/>
  <c r="S687" i="8"/>
  <c r="V687" i="8" s="1"/>
  <c r="P613" i="2" l="1"/>
  <c r="O613" i="2"/>
  <c r="J613" i="2"/>
  <c r="B688" i="8"/>
  <c r="F688" i="8"/>
  <c r="H688" i="8"/>
  <c r="D688" i="8"/>
  <c r="G688" i="8"/>
  <c r="C688" i="8"/>
  <c r="H690" i="10"/>
  <c r="C690" i="10"/>
  <c r="D690" i="10"/>
  <c r="I690" i="10"/>
  <c r="F613" i="2"/>
  <c r="K613" i="2"/>
  <c r="AA612" i="2"/>
  <c r="B690" i="10"/>
  <c r="G690" i="10"/>
  <c r="E690" i="10" l="1"/>
  <c r="P690" i="10" s="1"/>
  <c r="F690" i="10"/>
  <c r="X687" i="8"/>
  <c r="J688" i="8"/>
  <c r="I688" i="8"/>
  <c r="J690" i="10"/>
  <c r="L613" i="2"/>
  <c r="M613" i="2"/>
  <c r="N613" i="2" s="1"/>
  <c r="K690" i="10"/>
  <c r="O690" i="10"/>
  <c r="AB689" i="10"/>
  <c r="E688" i="8"/>
  <c r="Q690" i="10" l="1"/>
  <c r="S690" i="10"/>
  <c r="R690" i="10"/>
  <c r="M690" i="10"/>
  <c r="N690" i="10" s="1"/>
  <c r="W613" i="2"/>
  <c r="U613" i="2"/>
  <c r="V613" i="2"/>
  <c r="Q613" i="2"/>
  <c r="R613" i="2"/>
  <c r="S613" i="2"/>
  <c r="P688" i="8"/>
  <c r="O688" i="8"/>
  <c r="L688" i="8"/>
  <c r="M688" i="8" s="1"/>
  <c r="N688" i="8"/>
  <c r="Y613" i="2" l="1"/>
  <c r="X613" i="2"/>
  <c r="Z613" i="2"/>
  <c r="I614" i="2" s="1"/>
  <c r="W690" i="10"/>
  <c r="U690" i="10"/>
  <c r="V690" i="10"/>
  <c r="Y690" i="10" s="1"/>
  <c r="G614" i="2"/>
  <c r="B614" i="2"/>
  <c r="Z690" i="10"/>
  <c r="R688" i="8"/>
  <c r="U688" i="8" s="1"/>
  <c r="T688" i="8"/>
  <c r="W688" i="8" s="1"/>
  <c r="S688" i="8"/>
  <c r="V688" i="8" s="1"/>
  <c r="C614" i="2"/>
  <c r="H614" i="2"/>
  <c r="X690" i="10"/>
  <c r="D614" i="2" l="1"/>
  <c r="O614" i="2"/>
  <c r="P614" i="2"/>
  <c r="C689" i="8"/>
  <c r="G689" i="8"/>
  <c r="D689" i="8"/>
  <c r="H689" i="8"/>
  <c r="C691" i="10"/>
  <c r="H691" i="10"/>
  <c r="B689" i="8"/>
  <c r="F689" i="8"/>
  <c r="F614" i="2"/>
  <c r="E614" i="2"/>
  <c r="AA613" i="2"/>
  <c r="J614" i="2"/>
  <c r="K614" i="2" s="1"/>
  <c r="D691" i="10"/>
  <c r="I691" i="10"/>
  <c r="B691" i="10"/>
  <c r="G691" i="10"/>
  <c r="L614" i="2" l="1"/>
  <c r="M614" i="2"/>
  <c r="N614" i="2" s="1"/>
  <c r="O691" i="10"/>
  <c r="AB690" i="10"/>
  <c r="E691" i="10"/>
  <c r="P691" i="10" s="1"/>
  <c r="E689" i="8"/>
  <c r="J691" i="10"/>
  <c r="K691" i="10" s="1"/>
  <c r="J689" i="8"/>
  <c r="I689" i="8"/>
  <c r="F691" i="10"/>
  <c r="X688" i="8"/>
  <c r="Q691" i="10" l="1"/>
  <c r="R691" i="10"/>
  <c r="S691" i="10"/>
  <c r="M691" i="10"/>
  <c r="N691" i="10" s="1"/>
  <c r="N689" i="8"/>
  <c r="L689" i="8"/>
  <c r="M689" i="8" s="1"/>
  <c r="P689" i="8"/>
  <c r="O689" i="8"/>
  <c r="U614" i="2"/>
  <c r="W614" i="2"/>
  <c r="V614" i="2"/>
  <c r="R614" i="2"/>
  <c r="Q614" i="2"/>
  <c r="S614" i="2"/>
  <c r="Z614" i="2" l="1"/>
  <c r="X614" i="2"/>
  <c r="B615" i="2" s="1"/>
  <c r="Y614" i="2"/>
  <c r="W691" i="10"/>
  <c r="U691" i="10"/>
  <c r="X691" i="10" s="1"/>
  <c r="V691" i="10"/>
  <c r="I615" i="2"/>
  <c r="D615" i="2"/>
  <c r="S689" i="8"/>
  <c r="V689" i="8" s="1"/>
  <c r="T689" i="8"/>
  <c r="W689" i="8" s="1"/>
  <c r="R689" i="8"/>
  <c r="Y691" i="10"/>
  <c r="Z691" i="10"/>
  <c r="U689" i="8"/>
  <c r="P615" i="2" l="1"/>
  <c r="O615" i="2"/>
  <c r="G615" i="2"/>
  <c r="G692" i="10"/>
  <c r="B692" i="10"/>
  <c r="H690" i="8"/>
  <c r="D690" i="8"/>
  <c r="C690" i="8"/>
  <c r="G690" i="8"/>
  <c r="AA614" i="2"/>
  <c r="B690" i="8"/>
  <c r="F690" i="8"/>
  <c r="H692" i="10"/>
  <c r="C692" i="10"/>
  <c r="I692" i="10"/>
  <c r="D692" i="10"/>
  <c r="H615" i="2"/>
  <c r="C615" i="2"/>
  <c r="F615" i="2" l="1"/>
  <c r="J615" i="2"/>
  <c r="K615" i="2" s="1"/>
  <c r="O692" i="10"/>
  <c r="AB691" i="10"/>
  <c r="J690" i="8"/>
  <c r="I690" i="8"/>
  <c r="E615" i="2"/>
  <c r="E692" i="10"/>
  <c r="P692" i="10" s="1"/>
  <c r="F692" i="10"/>
  <c r="E690" i="8"/>
  <c r="X689" i="8"/>
  <c r="J692" i="10"/>
  <c r="K692" i="10" s="1"/>
  <c r="Q692" i="10" l="1"/>
  <c r="R692" i="10"/>
  <c r="S692" i="10"/>
  <c r="M692" i="10"/>
  <c r="N692" i="10" s="1"/>
  <c r="L615" i="2"/>
  <c r="M615" i="2"/>
  <c r="N615" i="2" s="1"/>
  <c r="N690" i="8"/>
  <c r="P690" i="8"/>
  <c r="O690" i="8"/>
  <c r="L690" i="8"/>
  <c r="M690" i="8" s="1"/>
  <c r="U692" i="10" l="1"/>
  <c r="W692" i="10"/>
  <c r="Z692" i="10" s="1"/>
  <c r="V692" i="10"/>
  <c r="T690" i="8"/>
  <c r="W690" i="8" s="1"/>
  <c r="S690" i="8"/>
  <c r="V690" i="8" s="1"/>
  <c r="R690" i="8"/>
  <c r="U690" i="8" s="1"/>
  <c r="U615" i="2"/>
  <c r="W615" i="2"/>
  <c r="V615" i="2"/>
  <c r="Y692" i="10"/>
  <c r="R615" i="2"/>
  <c r="Q615" i="2"/>
  <c r="X615" i="2" s="1"/>
  <c r="S615" i="2"/>
  <c r="X692" i="10"/>
  <c r="Y615" i="2" l="1"/>
  <c r="D693" i="10"/>
  <c r="I693" i="10"/>
  <c r="D691" i="8"/>
  <c r="H691" i="8"/>
  <c r="F691" i="8"/>
  <c r="B691" i="8"/>
  <c r="G691" i="8"/>
  <c r="C691" i="8"/>
  <c r="B616" i="2"/>
  <c r="G616" i="2"/>
  <c r="C616" i="2"/>
  <c r="H616" i="2"/>
  <c r="G693" i="10"/>
  <c r="B693" i="10"/>
  <c r="H693" i="10"/>
  <c r="C693" i="10"/>
  <c r="Z615" i="2"/>
  <c r="X690" i="8" l="1"/>
  <c r="F616" i="2"/>
  <c r="F693" i="10"/>
  <c r="E693" i="10"/>
  <c r="P693" i="10" s="1"/>
  <c r="E691" i="8"/>
  <c r="D616" i="2"/>
  <c r="I616" i="2"/>
  <c r="J693" i="10"/>
  <c r="E616" i="2"/>
  <c r="I691" i="8"/>
  <c r="J691" i="8"/>
  <c r="O693" i="10"/>
  <c r="K693" i="10"/>
  <c r="AB692" i="10"/>
  <c r="O616" i="2" l="1"/>
  <c r="P616" i="2"/>
  <c r="AA615" i="2"/>
  <c r="S693" i="10"/>
  <c r="R693" i="10"/>
  <c r="Q693" i="10"/>
  <c r="M693" i="10"/>
  <c r="N693" i="10" s="1"/>
  <c r="O691" i="8"/>
  <c r="N691" i="8"/>
  <c r="P691" i="8"/>
  <c r="L691" i="8"/>
  <c r="M691" i="8" s="1"/>
  <c r="J616" i="2"/>
  <c r="K616" i="2" s="1"/>
  <c r="L616" i="2" l="1"/>
  <c r="M616" i="2"/>
  <c r="N616" i="2" s="1"/>
  <c r="T691" i="8"/>
  <c r="W691" i="8" s="1"/>
  <c r="R691" i="8"/>
  <c r="U691" i="8" s="1"/>
  <c r="S691" i="8"/>
  <c r="V691" i="8" s="1"/>
  <c r="U693" i="10"/>
  <c r="X693" i="10" s="1"/>
  <c r="W693" i="10"/>
  <c r="Z693" i="10" s="1"/>
  <c r="V693" i="10"/>
  <c r="Y693" i="10" s="1"/>
  <c r="B692" i="8" l="1"/>
  <c r="F692" i="8"/>
  <c r="H694" i="10"/>
  <c r="C694" i="10"/>
  <c r="G694" i="10"/>
  <c r="B694" i="10"/>
  <c r="I694" i="10"/>
  <c r="D694" i="10"/>
  <c r="H692" i="8"/>
  <c r="D692" i="8"/>
  <c r="C692" i="8"/>
  <c r="G692" i="8"/>
  <c r="V616" i="2"/>
  <c r="W616" i="2"/>
  <c r="U616" i="2"/>
  <c r="Q616" i="2"/>
  <c r="R616" i="2"/>
  <c r="S616" i="2"/>
  <c r="X616" i="2" l="1"/>
  <c r="Y616" i="2"/>
  <c r="H617" i="2" s="1"/>
  <c r="B617" i="2"/>
  <c r="G617" i="2"/>
  <c r="F694" i="10"/>
  <c r="X691" i="8"/>
  <c r="O694" i="10"/>
  <c r="AB693" i="10"/>
  <c r="E694" i="10"/>
  <c r="P694" i="10" s="1"/>
  <c r="J692" i="8"/>
  <c r="I692" i="8"/>
  <c r="Z616" i="2"/>
  <c r="J694" i="10"/>
  <c r="K694" i="10" s="1"/>
  <c r="E692" i="8"/>
  <c r="C617" i="2" l="1"/>
  <c r="Q694" i="10"/>
  <c r="R694" i="10"/>
  <c r="S694" i="10"/>
  <c r="M694" i="10"/>
  <c r="N694" i="10" s="1"/>
  <c r="F617" i="2"/>
  <c r="D617" i="2"/>
  <c r="I617" i="2"/>
  <c r="P692" i="8"/>
  <c r="N692" i="8"/>
  <c r="O692" i="8"/>
  <c r="L692" i="8"/>
  <c r="M692" i="8" s="1"/>
  <c r="E617" i="2"/>
  <c r="P617" i="2" l="1"/>
  <c r="O617" i="2"/>
  <c r="R692" i="8"/>
  <c r="T692" i="8"/>
  <c r="S692" i="8"/>
  <c r="V692" i="8" s="1"/>
  <c r="AA616" i="2"/>
  <c r="V694" i="10"/>
  <c r="U694" i="10"/>
  <c r="X694" i="10" s="1"/>
  <c r="W694" i="10"/>
  <c r="Z694" i="10" s="1"/>
  <c r="U692" i="8"/>
  <c r="Y694" i="10"/>
  <c r="J617" i="2"/>
  <c r="K617" i="2" s="1"/>
  <c r="W692" i="8"/>
  <c r="D695" i="10" l="1"/>
  <c r="I695" i="10"/>
  <c r="B695" i="10"/>
  <c r="G695" i="10"/>
  <c r="L617" i="2"/>
  <c r="M617" i="2"/>
  <c r="N617" i="2" s="1"/>
  <c r="G693" i="8"/>
  <c r="C693" i="8"/>
  <c r="H695" i="10"/>
  <c r="C695" i="10"/>
  <c r="F693" i="8"/>
  <c r="B693" i="8"/>
  <c r="H693" i="8"/>
  <c r="D693" i="8"/>
  <c r="E693" i="8" l="1"/>
  <c r="X692" i="8"/>
  <c r="J695" i="10"/>
  <c r="J693" i="8"/>
  <c r="I693" i="8"/>
  <c r="E695" i="10"/>
  <c r="P695" i="10" s="1"/>
  <c r="F695" i="10"/>
  <c r="W617" i="2"/>
  <c r="U617" i="2"/>
  <c r="V617" i="2"/>
  <c r="S617" i="2"/>
  <c r="Q617" i="2"/>
  <c r="R617" i="2"/>
  <c r="Y617" i="2" s="1"/>
  <c r="K695" i="10"/>
  <c r="O695" i="10"/>
  <c r="AB694" i="10"/>
  <c r="X617" i="2" l="1"/>
  <c r="Z617" i="2"/>
  <c r="I618" i="2" s="1"/>
  <c r="B618" i="2"/>
  <c r="G618" i="2"/>
  <c r="L693" i="8"/>
  <c r="M693" i="8" s="1"/>
  <c r="N693" i="8"/>
  <c r="O693" i="8"/>
  <c r="P693" i="8"/>
  <c r="S695" i="10"/>
  <c r="R695" i="10"/>
  <c r="Q695" i="10"/>
  <c r="M695" i="10"/>
  <c r="N695" i="10" s="1"/>
  <c r="C618" i="2"/>
  <c r="H618" i="2"/>
  <c r="D618" i="2" l="1"/>
  <c r="O618" i="2"/>
  <c r="P618" i="2"/>
  <c r="AA617" i="2"/>
  <c r="T693" i="8"/>
  <c r="W693" i="8" s="1"/>
  <c r="S693" i="8"/>
  <c r="R693" i="8"/>
  <c r="U693" i="8" s="1"/>
  <c r="J618" i="2"/>
  <c r="K618" i="2" s="1"/>
  <c r="U695" i="10"/>
  <c r="X695" i="10" s="1"/>
  <c r="W695" i="10"/>
  <c r="V695" i="10"/>
  <c r="Y695" i="10" s="1"/>
  <c r="F618" i="2"/>
  <c r="Z695" i="10"/>
  <c r="V693" i="8"/>
  <c r="E618" i="2"/>
  <c r="H694" i="8" l="1"/>
  <c r="D694" i="8"/>
  <c r="L618" i="2"/>
  <c r="M618" i="2"/>
  <c r="N618" i="2" s="1"/>
  <c r="B696" i="10"/>
  <c r="G696" i="10"/>
  <c r="C696" i="10"/>
  <c r="H696" i="10"/>
  <c r="B694" i="8"/>
  <c r="F694" i="8"/>
  <c r="C694" i="8"/>
  <c r="G694" i="8"/>
  <c r="D696" i="10"/>
  <c r="I696" i="10"/>
  <c r="X693" i="8" l="1"/>
  <c r="Q618" i="2"/>
  <c r="R618" i="2"/>
  <c r="S618" i="2"/>
  <c r="U618" i="2"/>
  <c r="W618" i="2"/>
  <c r="V618" i="2"/>
  <c r="J694" i="8"/>
  <c r="I694" i="8"/>
  <c r="J696" i="10"/>
  <c r="K696" i="10" s="1"/>
  <c r="F696" i="10"/>
  <c r="O696" i="10"/>
  <c r="AB695" i="10"/>
  <c r="E694" i="8"/>
  <c r="E696" i="10"/>
  <c r="P696" i="10" s="1"/>
  <c r="Z618" i="2" l="1"/>
  <c r="R696" i="10"/>
  <c r="S696" i="10"/>
  <c r="Q696" i="10"/>
  <c r="M696" i="10"/>
  <c r="N696" i="10" s="1"/>
  <c r="I619" i="2"/>
  <c r="D619" i="2"/>
  <c r="O694" i="8"/>
  <c r="L694" i="8"/>
  <c r="M694" i="8" s="1"/>
  <c r="P694" i="8"/>
  <c r="N694" i="8"/>
  <c r="Y618" i="2"/>
  <c r="X618" i="2"/>
  <c r="P619" i="2" l="1"/>
  <c r="O619" i="2"/>
  <c r="T694" i="8"/>
  <c r="S694" i="8"/>
  <c r="R694" i="8"/>
  <c r="H619" i="2"/>
  <c r="C619" i="2"/>
  <c r="V694" i="8"/>
  <c r="B619" i="2"/>
  <c r="G619" i="2"/>
  <c r="U694" i="8"/>
  <c r="AA618" i="2"/>
  <c r="W696" i="10"/>
  <c r="Z696" i="10" s="1"/>
  <c r="V696" i="10"/>
  <c r="U696" i="10"/>
  <c r="X696" i="10" s="1"/>
  <c r="W694" i="8"/>
  <c r="Y696" i="10"/>
  <c r="D697" i="10" l="1"/>
  <c r="I697" i="10"/>
  <c r="B697" i="10"/>
  <c r="G697" i="10"/>
  <c r="D695" i="8"/>
  <c r="H695" i="8"/>
  <c r="E619" i="2"/>
  <c r="H697" i="10"/>
  <c r="C697" i="10"/>
  <c r="F695" i="8"/>
  <c r="B695" i="8"/>
  <c r="G695" i="8"/>
  <c r="C695" i="8"/>
  <c r="J619" i="2"/>
  <c r="K619" i="2" s="1"/>
  <c r="F619" i="2"/>
  <c r="F697" i="10" l="1"/>
  <c r="E697" i="10"/>
  <c r="P697" i="10" s="1"/>
  <c r="J695" i="8"/>
  <c r="I695" i="8"/>
  <c r="L619" i="2"/>
  <c r="M619" i="2"/>
  <c r="N619" i="2" s="1"/>
  <c r="J697" i="10"/>
  <c r="X694" i="8"/>
  <c r="E695" i="8"/>
  <c r="O697" i="10"/>
  <c r="K697" i="10"/>
  <c r="AB696" i="10"/>
  <c r="V619" i="2" l="1"/>
  <c r="W619" i="2"/>
  <c r="U619" i="2"/>
  <c r="R619" i="2"/>
  <c r="S619" i="2"/>
  <c r="Q619" i="2"/>
  <c r="Q697" i="10"/>
  <c r="R697" i="10"/>
  <c r="S697" i="10"/>
  <c r="M697" i="10"/>
  <c r="N697" i="10" s="1"/>
  <c r="P695" i="8"/>
  <c r="N695" i="8"/>
  <c r="L695" i="8"/>
  <c r="M695" i="8" s="1"/>
  <c r="O695" i="8"/>
  <c r="X619" i="2" l="1"/>
  <c r="Y619" i="2"/>
  <c r="C620" i="2" s="1"/>
  <c r="Z619" i="2"/>
  <c r="D620" i="2" s="1"/>
  <c r="H620" i="2"/>
  <c r="U697" i="10"/>
  <c r="X697" i="10" s="1"/>
  <c r="V697" i="10"/>
  <c r="Y697" i="10" s="1"/>
  <c r="W697" i="10"/>
  <c r="G620" i="2"/>
  <c r="B620" i="2"/>
  <c r="T695" i="8"/>
  <c r="W695" i="8" s="1"/>
  <c r="R695" i="8"/>
  <c r="U695" i="8" s="1"/>
  <c r="S695" i="8"/>
  <c r="V695" i="8" s="1"/>
  <c r="Z697" i="10"/>
  <c r="I620" i="2"/>
  <c r="O620" i="2" l="1"/>
  <c r="P620" i="2"/>
  <c r="C698" i="10"/>
  <c r="H698" i="10"/>
  <c r="G696" i="8"/>
  <c r="C696" i="8"/>
  <c r="H696" i="8"/>
  <c r="D696" i="8"/>
  <c r="G698" i="10"/>
  <c r="B698" i="10"/>
  <c r="B696" i="8"/>
  <c r="F696" i="8"/>
  <c r="E620" i="2"/>
  <c r="F620" i="2"/>
  <c r="I698" i="10"/>
  <c r="D698" i="10"/>
  <c r="J620" i="2"/>
  <c r="K620" i="2" s="1"/>
  <c r="AA619" i="2"/>
  <c r="L620" i="2" l="1"/>
  <c r="M620" i="2"/>
  <c r="N620" i="2" s="1"/>
  <c r="E698" i="10"/>
  <c r="P698" i="10" s="1"/>
  <c r="J698" i="10"/>
  <c r="J696" i="8"/>
  <c r="I696" i="8"/>
  <c r="K698" i="10"/>
  <c r="O698" i="10"/>
  <c r="AB697" i="10"/>
  <c r="X695" i="8"/>
  <c r="E696" i="8"/>
  <c r="F698" i="10"/>
  <c r="L696" i="8" l="1"/>
  <c r="M696" i="8" s="1"/>
  <c r="N696" i="8"/>
  <c r="P696" i="8"/>
  <c r="O696" i="8"/>
  <c r="U620" i="2"/>
  <c r="V620" i="2"/>
  <c r="W620" i="2"/>
  <c r="R698" i="10"/>
  <c r="S698" i="10"/>
  <c r="Q698" i="10"/>
  <c r="M698" i="10"/>
  <c r="N698" i="10" s="1"/>
  <c r="R620" i="2"/>
  <c r="S620" i="2"/>
  <c r="Q620" i="2"/>
  <c r="Z620" i="2" l="1"/>
  <c r="Y620" i="2"/>
  <c r="C621" i="2" s="1"/>
  <c r="X620" i="2"/>
  <c r="B621" i="2" s="1"/>
  <c r="W698" i="10"/>
  <c r="V698" i="10"/>
  <c r="Y698" i="10" s="1"/>
  <c r="U698" i="10"/>
  <c r="X698" i="10" s="1"/>
  <c r="H621" i="2"/>
  <c r="I621" i="2"/>
  <c r="D621" i="2"/>
  <c r="Z698" i="10"/>
  <c r="R696" i="8"/>
  <c r="U696" i="8" s="1"/>
  <c r="S696" i="8"/>
  <c r="V696" i="8" s="1"/>
  <c r="T696" i="8"/>
  <c r="W696" i="8" s="1"/>
  <c r="P621" i="2" l="1"/>
  <c r="O621" i="2"/>
  <c r="G621" i="2"/>
  <c r="J621" i="2" s="1"/>
  <c r="K621" i="2" s="1"/>
  <c r="F697" i="8"/>
  <c r="B697" i="8"/>
  <c r="H699" i="10"/>
  <c r="C699" i="10"/>
  <c r="G697" i="8"/>
  <c r="C697" i="8"/>
  <c r="G699" i="10"/>
  <c r="B699" i="10"/>
  <c r="D697" i="8"/>
  <c r="H697" i="8"/>
  <c r="E621" i="2"/>
  <c r="I699" i="10"/>
  <c r="D699" i="10"/>
  <c r="F621" i="2"/>
  <c r="AA620" i="2"/>
  <c r="J699" i="10" l="1"/>
  <c r="E699" i="10"/>
  <c r="P699" i="10" s="1"/>
  <c r="K699" i="10"/>
  <c r="O699" i="10"/>
  <c r="AB698" i="10"/>
  <c r="X696" i="8"/>
  <c r="E697" i="8"/>
  <c r="L621" i="2"/>
  <c r="M621" i="2"/>
  <c r="N621" i="2" s="1"/>
  <c r="F699" i="10"/>
  <c r="J697" i="8"/>
  <c r="I697" i="8"/>
  <c r="O697" i="8" l="1"/>
  <c r="P697" i="8"/>
  <c r="N697" i="8"/>
  <c r="L697" i="8"/>
  <c r="M697" i="8" s="1"/>
  <c r="W621" i="2"/>
  <c r="V621" i="2"/>
  <c r="U621" i="2"/>
  <c r="Q699" i="10"/>
  <c r="S699" i="10"/>
  <c r="R699" i="10"/>
  <c r="M699" i="10"/>
  <c r="N699" i="10" s="1"/>
  <c r="Q621" i="2"/>
  <c r="S621" i="2"/>
  <c r="R621" i="2"/>
  <c r="X621" i="2" l="1"/>
  <c r="Y621" i="2"/>
  <c r="C622" i="2" s="1"/>
  <c r="Z621" i="2"/>
  <c r="D622" i="2" s="1"/>
  <c r="R697" i="8"/>
  <c r="S697" i="8"/>
  <c r="T697" i="8"/>
  <c r="W697" i="8" s="1"/>
  <c r="U699" i="10"/>
  <c r="X699" i="10" s="1"/>
  <c r="V699" i="10"/>
  <c r="W699" i="10"/>
  <c r="U697" i="8"/>
  <c r="G622" i="2"/>
  <c r="B622" i="2"/>
  <c r="H622" i="2"/>
  <c r="Y699" i="10"/>
  <c r="I622" i="2"/>
  <c r="Z699" i="10"/>
  <c r="V697" i="8"/>
  <c r="O622" i="2" l="1"/>
  <c r="P622" i="2"/>
  <c r="G700" i="10"/>
  <c r="B700" i="10"/>
  <c r="D698" i="8"/>
  <c r="H698" i="8"/>
  <c r="H700" i="10"/>
  <c r="C700" i="10"/>
  <c r="F698" i="8"/>
  <c r="B698" i="8"/>
  <c r="F622" i="2"/>
  <c r="AA621" i="2"/>
  <c r="J622" i="2"/>
  <c r="K622" i="2" s="1"/>
  <c r="G698" i="8"/>
  <c r="C698" i="8"/>
  <c r="I700" i="10"/>
  <c r="D700" i="10"/>
  <c r="E622" i="2"/>
  <c r="L622" i="2" l="1"/>
  <c r="M622" i="2"/>
  <c r="N622" i="2" s="1"/>
  <c r="J698" i="8"/>
  <c r="I698" i="8"/>
  <c r="K700" i="10"/>
  <c r="O700" i="10"/>
  <c r="AB699" i="10"/>
  <c r="F700" i="10"/>
  <c r="E700" i="10"/>
  <c r="P700" i="10" s="1"/>
  <c r="X697" i="8"/>
  <c r="E698" i="8"/>
  <c r="J700" i="10"/>
  <c r="Q700" i="10" l="1"/>
  <c r="S700" i="10"/>
  <c r="R700" i="10"/>
  <c r="M700" i="10"/>
  <c r="N700" i="10" s="1"/>
  <c r="L698" i="8"/>
  <c r="M698" i="8" s="1"/>
  <c r="P698" i="8"/>
  <c r="N698" i="8"/>
  <c r="O698" i="8"/>
  <c r="W622" i="2"/>
  <c r="V622" i="2"/>
  <c r="U622" i="2"/>
  <c r="S622" i="2"/>
  <c r="R622" i="2"/>
  <c r="Q622" i="2"/>
  <c r="X622" i="2" l="1"/>
  <c r="Y622" i="2"/>
  <c r="Z622" i="2"/>
  <c r="I623" i="2" s="1"/>
  <c r="D623" i="2"/>
  <c r="U700" i="10"/>
  <c r="V700" i="10"/>
  <c r="Y700" i="10" s="1"/>
  <c r="W700" i="10"/>
  <c r="G623" i="2"/>
  <c r="B623" i="2"/>
  <c r="Z700" i="10"/>
  <c r="H623" i="2"/>
  <c r="C623" i="2"/>
  <c r="R698" i="8"/>
  <c r="U698" i="8" s="1"/>
  <c r="S698" i="8"/>
  <c r="V698" i="8" s="1"/>
  <c r="T698" i="8"/>
  <c r="W698" i="8" s="1"/>
  <c r="X700" i="10"/>
  <c r="P623" i="2" l="1"/>
  <c r="O623" i="2"/>
  <c r="C699" i="8"/>
  <c r="G699" i="8"/>
  <c r="F699" i="8"/>
  <c r="B699" i="8"/>
  <c r="C701" i="10"/>
  <c r="H701" i="10"/>
  <c r="D699" i="8"/>
  <c r="H699" i="8"/>
  <c r="D701" i="10"/>
  <c r="I701" i="10"/>
  <c r="B701" i="10"/>
  <c r="G701" i="10"/>
  <c r="F623" i="2"/>
  <c r="E623" i="2"/>
  <c r="J623" i="2"/>
  <c r="K623" i="2" s="1"/>
  <c r="AA622" i="2"/>
  <c r="L623" i="2" l="1"/>
  <c r="M623" i="2"/>
  <c r="N623" i="2" s="1"/>
  <c r="J701" i="10"/>
  <c r="E699" i="8"/>
  <c r="E701" i="10"/>
  <c r="P701" i="10" s="1"/>
  <c r="I699" i="8"/>
  <c r="J699" i="8"/>
  <c r="K701" i="10"/>
  <c r="O701" i="10"/>
  <c r="AB700" i="10"/>
  <c r="F701" i="10"/>
  <c r="X698" i="8"/>
  <c r="Q701" i="10" l="1"/>
  <c r="S701" i="10"/>
  <c r="R701" i="10"/>
  <c r="M701" i="10"/>
  <c r="N701" i="10" s="1"/>
  <c r="P699" i="8"/>
  <c r="L699" i="8"/>
  <c r="M699" i="8" s="1"/>
  <c r="O699" i="8"/>
  <c r="N699" i="8"/>
  <c r="W623" i="2"/>
  <c r="U623" i="2"/>
  <c r="V623" i="2"/>
  <c r="R623" i="2"/>
  <c r="S623" i="2"/>
  <c r="Q623" i="2"/>
  <c r="X623" i="2" s="1"/>
  <c r="Z623" i="2" l="1"/>
  <c r="Y623" i="2"/>
  <c r="C624" i="2"/>
  <c r="H624" i="2"/>
  <c r="U701" i="10"/>
  <c r="W701" i="10"/>
  <c r="Z701" i="10" s="1"/>
  <c r="V701" i="10"/>
  <c r="Y701" i="10" s="1"/>
  <c r="U699" i="8"/>
  <c r="R699" i="8"/>
  <c r="S699" i="8"/>
  <c r="V699" i="8" s="1"/>
  <c r="T699" i="8"/>
  <c r="B624" i="2"/>
  <c r="G624" i="2"/>
  <c r="I624" i="2"/>
  <c r="D624" i="2"/>
  <c r="W699" i="8"/>
  <c r="X701" i="10"/>
  <c r="O624" i="2" l="1"/>
  <c r="P624" i="2"/>
  <c r="C700" i="8"/>
  <c r="G700" i="8"/>
  <c r="D702" i="10"/>
  <c r="I702" i="10"/>
  <c r="C702" i="10"/>
  <c r="H702" i="10"/>
  <c r="AA623" i="2"/>
  <c r="B700" i="8"/>
  <c r="F700" i="8"/>
  <c r="G702" i="10"/>
  <c r="B702" i="10"/>
  <c r="J624" i="2"/>
  <c r="K624" i="2" s="1"/>
  <c r="D700" i="8"/>
  <c r="H700" i="8"/>
  <c r="E624" i="2"/>
  <c r="F624" i="2"/>
  <c r="J702" i="10" l="1"/>
  <c r="O702" i="10"/>
  <c r="K702" i="10"/>
  <c r="AB701" i="10"/>
  <c r="E702" i="10"/>
  <c r="P702" i="10" s="1"/>
  <c r="J700" i="8"/>
  <c r="I700" i="8"/>
  <c r="L624" i="2"/>
  <c r="M624" i="2"/>
  <c r="N624" i="2" s="1"/>
  <c r="E700" i="8"/>
  <c r="F702" i="10"/>
  <c r="X699" i="8"/>
  <c r="O700" i="8" l="1"/>
  <c r="N700" i="8"/>
  <c r="L700" i="8"/>
  <c r="M700" i="8" s="1"/>
  <c r="P700" i="8"/>
  <c r="W624" i="2"/>
  <c r="V624" i="2"/>
  <c r="U624" i="2"/>
  <c r="Q702" i="10"/>
  <c r="R702" i="10"/>
  <c r="S702" i="10"/>
  <c r="M702" i="10"/>
  <c r="N702" i="10" s="1"/>
  <c r="Q624" i="2"/>
  <c r="S624" i="2"/>
  <c r="R624" i="2"/>
  <c r="X624" i="2" l="1"/>
  <c r="Y624" i="2"/>
  <c r="H625" i="2" s="1"/>
  <c r="Z624" i="2"/>
  <c r="D625" i="2" s="1"/>
  <c r="G625" i="2"/>
  <c r="B625" i="2"/>
  <c r="U702" i="10"/>
  <c r="V702" i="10"/>
  <c r="Y702" i="10" s="1"/>
  <c r="W702" i="10"/>
  <c r="R700" i="8"/>
  <c r="U700" i="8" s="1"/>
  <c r="S700" i="8"/>
  <c r="T700" i="8"/>
  <c r="W700" i="8" s="1"/>
  <c r="Z702" i="10"/>
  <c r="X702" i="10"/>
  <c r="V700" i="8"/>
  <c r="I625" i="2" l="1"/>
  <c r="J625" i="2" s="1"/>
  <c r="K625" i="2" s="1"/>
  <c r="C625" i="2"/>
  <c r="P625" i="2"/>
  <c r="O625" i="2"/>
  <c r="D701" i="8"/>
  <c r="H701" i="8"/>
  <c r="F701" i="8"/>
  <c r="B701" i="8"/>
  <c r="H703" i="10"/>
  <c r="C703" i="10"/>
  <c r="AA624" i="2"/>
  <c r="I703" i="10"/>
  <c r="D703" i="10"/>
  <c r="C701" i="8"/>
  <c r="G701" i="8"/>
  <c r="B703" i="10"/>
  <c r="G703" i="10"/>
  <c r="E625" i="2"/>
  <c r="F625" i="2"/>
  <c r="L625" i="2" l="1"/>
  <c r="M625" i="2"/>
  <c r="N625" i="2" s="1"/>
  <c r="X700" i="8"/>
  <c r="E701" i="8"/>
  <c r="J703" i="10"/>
  <c r="K703" i="10" s="1"/>
  <c r="I701" i="8"/>
  <c r="J701" i="8"/>
  <c r="E703" i="10"/>
  <c r="P703" i="10" s="1"/>
  <c r="F703" i="10"/>
  <c r="O703" i="10"/>
  <c r="AB702" i="10"/>
  <c r="Q703" i="10" l="1"/>
  <c r="R703" i="10"/>
  <c r="S703" i="10"/>
  <c r="M703" i="10"/>
  <c r="N703" i="10" s="1"/>
  <c r="V625" i="2"/>
  <c r="U625" i="2"/>
  <c r="W625" i="2"/>
  <c r="N701" i="8"/>
  <c r="P701" i="8"/>
  <c r="L701" i="8"/>
  <c r="M701" i="8" s="1"/>
  <c r="O701" i="8"/>
  <c r="S625" i="2"/>
  <c r="R625" i="2"/>
  <c r="Q625" i="2"/>
  <c r="Z625" i="2" l="1"/>
  <c r="I626" i="2" s="1"/>
  <c r="X625" i="2"/>
  <c r="G626" i="2" s="1"/>
  <c r="Y625" i="2"/>
  <c r="C626" i="2" s="1"/>
  <c r="D626" i="2"/>
  <c r="V703" i="10"/>
  <c r="U703" i="10"/>
  <c r="W703" i="10"/>
  <c r="Z703" i="10" s="1"/>
  <c r="U701" i="8"/>
  <c r="S701" i="8"/>
  <c r="V701" i="8" s="1"/>
  <c r="T701" i="8"/>
  <c r="R701" i="8"/>
  <c r="Y703" i="10"/>
  <c r="B626" i="2"/>
  <c r="W701" i="8"/>
  <c r="X703" i="10"/>
  <c r="O626" i="2" l="1"/>
  <c r="P626" i="2"/>
  <c r="H626" i="2"/>
  <c r="J626" i="2" s="1"/>
  <c r="K626" i="2" s="1"/>
  <c r="G702" i="8"/>
  <c r="C702" i="8"/>
  <c r="I704" i="10"/>
  <c r="D704" i="10"/>
  <c r="F626" i="2"/>
  <c r="B702" i="8"/>
  <c r="F702" i="8"/>
  <c r="G704" i="10"/>
  <c r="B704" i="10"/>
  <c r="E626" i="2"/>
  <c r="AA625" i="2"/>
  <c r="C704" i="10"/>
  <c r="H704" i="10"/>
  <c r="H702" i="8"/>
  <c r="D702" i="8"/>
  <c r="L626" i="2" l="1"/>
  <c r="M626" i="2"/>
  <c r="N626" i="2" s="1"/>
  <c r="O704" i="10"/>
  <c r="K704" i="10"/>
  <c r="AB703" i="10"/>
  <c r="E702" i="8"/>
  <c r="E704" i="10"/>
  <c r="P704" i="10" s="1"/>
  <c r="J704" i="10"/>
  <c r="X701" i="8"/>
  <c r="J702" i="8"/>
  <c r="I702" i="8"/>
  <c r="F704" i="10"/>
  <c r="S704" i="10" l="1"/>
  <c r="R704" i="10"/>
  <c r="Q704" i="10"/>
  <c r="M704" i="10"/>
  <c r="N704" i="10" s="1"/>
  <c r="N702" i="8"/>
  <c r="L702" i="8"/>
  <c r="M702" i="8" s="1"/>
  <c r="P702" i="8"/>
  <c r="O702" i="8"/>
  <c r="W626" i="2"/>
  <c r="U626" i="2"/>
  <c r="V626" i="2"/>
  <c r="S626" i="2"/>
  <c r="Q626" i="2"/>
  <c r="R626" i="2"/>
  <c r="Y626" i="2" l="1"/>
  <c r="Z626" i="2"/>
  <c r="I627" i="2" s="1"/>
  <c r="D627" i="2"/>
  <c r="U704" i="10"/>
  <c r="V704" i="10"/>
  <c r="Y704" i="10" s="1"/>
  <c r="W704" i="10"/>
  <c r="X704" i="10"/>
  <c r="C627" i="2"/>
  <c r="H627" i="2"/>
  <c r="T702" i="8"/>
  <c r="W702" i="8" s="1"/>
  <c r="R702" i="8"/>
  <c r="S702" i="8"/>
  <c r="V702" i="8" s="1"/>
  <c r="X626" i="2"/>
  <c r="U702" i="8"/>
  <c r="Z704" i="10"/>
  <c r="P627" i="2" l="1"/>
  <c r="O627" i="2"/>
  <c r="G703" i="8"/>
  <c r="C703" i="8"/>
  <c r="H705" i="10"/>
  <c r="C705" i="10"/>
  <c r="H703" i="8"/>
  <c r="D703" i="8"/>
  <c r="B703" i="8"/>
  <c r="F703" i="8"/>
  <c r="B627" i="2"/>
  <c r="F627" i="2" s="1"/>
  <c r="G627" i="2"/>
  <c r="G705" i="10"/>
  <c r="B705" i="10"/>
  <c r="D705" i="10"/>
  <c r="I705" i="10"/>
  <c r="AA626" i="2"/>
  <c r="O705" i="10" l="1"/>
  <c r="AB704" i="10"/>
  <c r="F705" i="10"/>
  <c r="J705" i="10"/>
  <c r="K705" i="10" s="1"/>
  <c r="E703" i="8"/>
  <c r="J703" i="8"/>
  <c r="I703" i="8"/>
  <c r="J627" i="2"/>
  <c r="K627" i="2" s="1"/>
  <c r="X702" i="8"/>
  <c r="E705" i="10"/>
  <c r="P705" i="10" s="1"/>
  <c r="E627" i="2"/>
  <c r="R705" i="10" l="1"/>
  <c r="Q705" i="10"/>
  <c r="S705" i="10"/>
  <c r="M705" i="10"/>
  <c r="N705" i="10" s="1"/>
  <c r="L627" i="2"/>
  <c r="M627" i="2"/>
  <c r="N627" i="2" s="1"/>
  <c r="P703" i="8"/>
  <c r="O703" i="8"/>
  <c r="L703" i="8"/>
  <c r="M703" i="8" s="1"/>
  <c r="N703" i="8"/>
  <c r="V705" i="10" l="1"/>
  <c r="U705" i="10"/>
  <c r="W705" i="10"/>
  <c r="Z705" i="10" s="1"/>
  <c r="W627" i="2"/>
  <c r="U627" i="2"/>
  <c r="V627" i="2"/>
  <c r="X705" i="10"/>
  <c r="T703" i="8"/>
  <c r="W703" i="8" s="1"/>
  <c r="R703" i="8"/>
  <c r="U703" i="8" s="1"/>
  <c r="S703" i="8"/>
  <c r="V703" i="8" s="1"/>
  <c r="Q627" i="2"/>
  <c r="X627" i="2" s="1"/>
  <c r="S627" i="2"/>
  <c r="R627" i="2"/>
  <c r="Y705" i="10"/>
  <c r="Z627" i="2" l="1"/>
  <c r="I628" i="2" s="1"/>
  <c r="Y627" i="2"/>
  <c r="H628" i="2" s="1"/>
  <c r="D704" i="8"/>
  <c r="H704" i="8"/>
  <c r="C704" i="8"/>
  <c r="G704" i="8"/>
  <c r="I706" i="10"/>
  <c r="D706" i="10"/>
  <c r="F704" i="8"/>
  <c r="B704" i="8"/>
  <c r="D628" i="2"/>
  <c r="G628" i="2"/>
  <c r="B628" i="2"/>
  <c r="B706" i="10"/>
  <c r="G706" i="10"/>
  <c r="C706" i="10"/>
  <c r="H706" i="10"/>
  <c r="C628" i="2"/>
  <c r="O628" i="2" l="1"/>
  <c r="P628" i="2"/>
  <c r="E628" i="2"/>
  <c r="E704" i="8"/>
  <c r="F706" i="10"/>
  <c r="J628" i="2"/>
  <c r="K628" i="2" s="1"/>
  <c r="J704" i="8"/>
  <c r="I704" i="8"/>
  <c r="X703" i="8"/>
  <c r="J706" i="10"/>
  <c r="K706" i="10" s="1"/>
  <c r="O706" i="10"/>
  <c r="AB705" i="10"/>
  <c r="F628" i="2"/>
  <c r="E706" i="10"/>
  <c r="P706" i="10" s="1"/>
  <c r="AA627" i="2"/>
  <c r="Q706" i="10" l="1"/>
  <c r="R706" i="10"/>
  <c r="S706" i="10"/>
  <c r="M706" i="10"/>
  <c r="N706" i="10" s="1"/>
  <c r="L628" i="2"/>
  <c r="M628" i="2"/>
  <c r="N628" i="2" s="1"/>
  <c r="N704" i="8"/>
  <c r="L704" i="8"/>
  <c r="M704" i="8" s="1"/>
  <c r="P704" i="8"/>
  <c r="O704" i="8"/>
  <c r="R704" i="8" l="1"/>
  <c r="T704" i="8"/>
  <c r="S704" i="8"/>
  <c r="U704" i="8"/>
  <c r="W628" i="2"/>
  <c r="U628" i="2"/>
  <c r="V628" i="2"/>
  <c r="U706" i="10"/>
  <c r="X706" i="10" s="1"/>
  <c r="V706" i="10"/>
  <c r="Y706" i="10" s="1"/>
  <c r="W706" i="10"/>
  <c r="Z706" i="10" s="1"/>
  <c r="V704" i="8"/>
  <c r="W704" i="8"/>
  <c r="S628" i="2"/>
  <c r="Q628" i="2"/>
  <c r="R628" i="2"/>
  <c r="X628" i="2" l="1"/>
  <c r="Z628" i="2"/>
  <c r="D629" i="2" s="1"/>
  <c r="G707" i="10"/>
  <c r="B707" i="10"/>
  <c r="I707" i="10"/>
  <c r="D707" i="10"/>
  <c r="C707" i="10"/>
  <c r="H707" i="10"/>
  <c r="I629" i="2"/>
  <c r="B629" i="2"/>
  <c r="G629" i="2"/>
  <c r="F705" i="8"/>
  <c r="B705" i="8"/>
  <c r="D705" i="8"/>
  <c r="H705" i="8"/>
  <c r="Y628" i="2"/>
  <c r="G705" i="8"/>
  <c r="C705" i="8"/>
  <c r="P629" i="2" l="1"/>
  <c r="O629" i="2"/>
  <c r="O707" i="10"/>
  <c r="AB706" i="10"/>
  <c r="I705" i="8"/>
  <c r="J705" i="8"/>
  <c r="AA628" i="2"/>
  <c r="E707" i="10"/>
  <c r="P707" i="10" s="1"/>
  <c r="E705" i="8"/>
  <c r="H629" i="2"/>
  <c r="J629" i="2" s="1"/>
  <c r="K629" i="2" s="1"/>
  <c r="C629" i="2"/>
  <c r="E629" i="2" s="1"/>
  <c r="X704" i="8"/>
  <c r="F707" i="10"/>
  <c r="J707" i="10"/>
  <c r="K707" i="10" s="1"/>
  <c r="Q707" i="10" l="1"/>
  <c r="S707" i="10"/>
  <c r="R707" i="10"/>
  <c r="M707" i="10"/>
  <c r="N707" i="10" s="1"/>
  <c r="L629" i="2"/>
  <c r="M629" i="2"/>
  <c r="N629" i="2" s="1"/>
  <c r="N705" i="8"/>
  <c r="O705" i="8"/>
  <c r="P705" i="8"/>
  <c r="L705" i="8"/>
  <c r="M705" i="8" s="1"/>
  <c r="F629" i="2"/>
  <c r="W707" i="10" l="1"/>
  <c r="V707" i="10"/>
  <c r="U707" i="10"/>
  <c r="Y707" i="10"/>
  <c r="V629" i="2"/>
  <c r="W629" i="2"/>
  <c r="U629" i="2"/>
  <c r="Z707" i="10"/>
  <c r="R705" i="8"/>
  <c r="U705" i="8" s="1"/>
  <c r="T705" i="8"/>
  <c r="W705" i="8" s="1"/>
  <c r="S705" i="8"/>
  <c r="V705" i="8" s="1"/>
  <c r="Q629" i="2"/>
  <c r="R629" i="2"/>
  <c r="S629" i="2"/>
  <c r="X707" i="10"/>
  <c r="Y629" i="2" l="1"/>
  <c r="Z629" i="2"/>
  <c r="I630" i="2" s="1"/>
  <c r="X629" i="2"/>
  <c r="B630" i="2" s="1"/>
  <c r="D706" i="8"/>
  <c r="H706" i="8"/>
  <c r="G706" i="8"/>
  <c r="C706" i="8"/>
  <c r="B706" i="8"/>
  <c r="F706" i="8"/>
  <c r="H630" i="2"/>
  <c r="C630" i="2"/>
  <c r="G708" i="10"/>
  <c r="B708" i="10"/>
  <c r="I708" i="10"/>
  <c r="D708" i="10"/>
  <c r="D630" i="2"/>
  <c r="C708" i="10"/>
  <c r="H708" i="10"/>
  <c r="O630" i="2" l="1"/>
  <c r="P630" i="2"/>
  <c r="G630" i="2"/>
  <c r="F630" i="2"/>
  <c r="X705" i="8"/>
  <c r="AA629" i="2"/>
  <c r="J708" i="10"/>
  <c r="K708" i="10" s="1"/>
  <c r="E708" i="10"/>
  <c r="P708" i="10" s="1"/>
  <c r="O708" i="10"/>
  <c r="AB707" i="10"/>
  <c r="E630" i="2"/>
  <c r="J706" i="8"/>
  <c r="I706" i="8"/>
  <c r="F708" i="10"/>
  <c r="J630" i="2"/>
  <c r="K630" i="2" s="1"/>
  <c r="E706" i="8"/>
  <c r="L630" i="2" l="1"/>
  <c r="M630" i="2"/>
  <c r="N630" i="2" s="1"/>
  <c r="S708" i="10"/>
  <c r="Q708" i="10"/>
  <c r="R708" i="10"/>
  <c r="M708" i="10"/>
  <c r="N708" i="10" s="1"/>
  <c r="N706" i="8"/>
  <c r="L706" i="8"/>
  <c r="M706" i="8" s="1"/>
  <c r="P706" i="8"/>
  <c r="O706" i="8"/>
  <c r="T706" i="8" l="1"/>
  <c r="W706" i="8" s="1"/>
  <c r="R706" i="8"/>
  <c r="U706" i="8" s="1"/>
  <c r="S706" i="8"/>
  <c r="V706" i="8" s="1"/>
  <c r="V630" i="2"/>
  <c r="W630" i="2"/>
  <c r="U630" i="2"/>
  <c r="W708" i="10"/>
  <c r="Z708" i="10" s="1"/>
  <c r="V708" i="10"/>
  <c r="Y708" i="10" s="1"/>
  <c r="U708" i="10"/>
  <c r="X708" i="10" s="1"/>
  <c r="Q630" i="2"/>
  <c r="X630" i="2" s="1"/>
  <c r="R630" i="2"/>
  <c r="S630" i="2"/>
  <c r="Z630" i="2" l="1"/>
  <c r="D631" i="2" s="1"/>
  <c r="Y630" i="2"/>
  <c r="H631" i="2" s="1"/>
  <c r="I709" i="10"/>
  <c r="D709" i="10"/>
  <c r="B707" i="8"/>
  <c r="F707" i="8"/>
  <c r="H709" i="10"/>
  <c r="C709" i="10"/>
  <c r="C707" i="8"/>
  <c r="G707" i="8"/>
  <c r="B709" i="10"/>
  <c r="G709" i="10"/>
  <c r="D707" i="8"/>
  <c r="H707" i="8"/>
  <c r="B631" i="2"/>
  <c r="G631" i="2"/>
  <c r="I631" i="2"/>
  <c r="C631" i="2"/>
  <c r="P631" i="2" l="1"/>
  <c r="O631" i="2"/>
  <c r="I707" i="8"/>
  <c r="J707" i="8"/>
  <c r="AA630" i="2"/>
  <c r="X706" i="8"/>
  <c r="E707" i="8"/>
  <c r="J631" i="2"/>
  <c r="K631" i="2" s="1"/>
  <c r="J709" i="10"/>
  <c r="F709" i="10"/>
  <c r="K709" i="10"/>
  <c r="O709" i="10"/>
  <c r="AB708" i="10"/>
  <c r="F631" i="2"/>
  <c r="E631" i="2"/>
  <c r="E709" i="10"/>
  <c r="P709" i="10" s="1"/>
  <c r="L631" i="2" l="1"/>
  <c r="M631" i="2"/>
  <c r="N631" i="2" s="1"/>
  <c r="O707" i="8"/>
  <c r="L707" i="8"/>
  <c r="M707" i="8" s="1"/>
  <c r="N707" i="8"/>
  <c r="P707" i="8"/>
  <c r="R709" i="10"/>
  <c r="Q709" i="10"/>
  <c r="S709" i="10"/>
  <c r="M709" i="10"/>
  <c r="N709" i="10" s="1"/>
  <c r="S707" i="8" l="1"/>
  <c r="T707" i="8"/>
  <c r="W707" i="8" s="1"/>
  <c r="R707" i="8"/>
  <c r="V707" i="8"/>
  <c r="V709" i="10"/>
  <c r="Y709" i="10" s="1"/>
  <c r="U709" i="10"/>
  <c r="X709" i="10" s="1"/>
  <c r="W709" i="10"/>
  <c r="W631" i="2"/>
  <c r="U631" i="2"/>
  <c r="V631" i="2"/>
  <c r="Z709" i="10"/>
  <c r="U707" i="8"/>
  <c r="S631" i="2"/>
  <c r="Z631" i="2" s="1"/>
  <c r="Q631" i="2"/>
  <c r="R631" i="2"/>
  <c r="B710" i="10" l="1"/>
  <c r="G710" i="10"/>
  <c r="H708" i="8"/>
  <c r="D708" i="8"/>
  <c r="C710" i="10"/>
  <c r="H710" i="10"/>
  <c r="I632" i="2"/>
  <c r="D632" i="2"/>
  <c r="F708" i="8"/>
  <c r="B708" i="8"/>
  <c r="I710" i="10"/>
  <c r="D710" i="10"/>
  <c r="Y631" i="2"/>
  <c r="X631" i="2"/>
  <c r="G708" i="8"/>
  <c r="C708" i="8"/>
  <c r="O632" i="2" l="1"/>
  <c r="P632" i="2"/>
  <c r="O710" i="10"/>
  <c r="AB709" i="10"/>
  <c r="E708" i="8"/>
  <c r="J710" i="10"/>
  <c r="K710" i="10" s="1"/>
  <c r="X707" i="8"/>
  <c r="AA631" i="2"/>
  <c r="B632" i="2"/>
  <c r="G632" i="2"/>
  <c r="H632" i="2"/>
  <c r="C632" i="2"/>
  <c r="I708" i="8"/>
  <c r="J708" i="8"/>
  <c r="F710" i="10"/>
  <c r="E710" i="10"/>
  <c r="P710" i="10" s="1"/>
  <c r="S710" i="10" l="1"/>
  <c r="R710" i="10"/>
  <c r="Q710" i="10"/>
  <c r="M710" i="10"/>
  <c r="N710" i="10" s="1"/>
  <c r="F632" i="2"/>
  <c r="O708" i="8"/>
  <c r="N708" i="8"/>
  <c r="P708" i="8"/>
  <c r="L708" i="8"/>
  <c r="M708" i="8" s="1"/>
  <c r="E632" i="2"/>
  <c r="J632" i="2"/>
  <c r="K632" i="2" s="1"/>
  <c r="V710" i="10" l="1"/>
  <c r="U710" i="10"/>
  <c r="X710" i="10" s="1"/>
  <c r="W710" i="10"/>
  <c r="S708" i="8"/>
  <c r="V708" i="8" s="1"/>
  <c r="T708" i="8"/>
  <c r="W708" i="8" s="1"/>
  <c r="R708" i="8"/>
  <c r="U708" i="8" s="1"/>
  <c r="Y710" i="10"/>
  <c r="L632" i="2"/>
  <c r="M632" i="2"/>
  <c r="N632" i="2" s="1"/>
  <c r="Z710" i="10"/>
  <c r="G709" i="8" l="1"/>
  <c r="C709" i="8"/>
  <c r="G711" i="10"/>
  <c r="B711" i="10"/>
  <c r="B709" i="8"/>
  <c r="F709" i="8"/>
  <c r="D709" i="8"/>
  <c r="H709" i="8"/>
  <c r="W632" i="2"/>
  <c r="U632" i="2"/>
  <c r="V632" i="2"/>
  <c r="R632" i="2"/>
  <c r="S632" i="2"/>
  <c r="Z632" i="2" s="1"/>
  <c r="Q632" i="2"/>
  <c r="C711" i="10"/>
  <c r="H711" i="10"/>
  <c r="D711" i="10"/>
  <c r="I711" i="10"/>
  <c r="Y632" i="2" l="1"/>
  <c r="X632" i="2"/>
  <c r="J711" i="10"/>
  <c r="H633" i="2"/>
  <c r="C633" i="2"/>
  <c r="G633" i="2"/>
  <c r="B633" i="2"/>
  <c r="I709" i="8"/>
  <c r="J709" i="8"/>
  <c r="X708" i="8"/>
  <c r="E711" i="10"/>
  <c r="P711" i="10" s="1"/>
  <c r="F711" i="10"/>
  <c r="O711" i="10"/>
  <c r="K711" i="10"/>
  <c r="AB710" i="10"/>
  <c r="I633" i="2"/>
  <c r="D633" i="2"/>
  <c r="E709" i="8"/>
  <c r="P633" i="2" l="1"/>
  <c r="O633" i="2"/>
  <c r="J633" i="2"/>
  <c r="K633" i="2" s="1"/>
  <c r="AA632" i="2"/>
  <c r="Q711" i="10"/>
  <c r="R711" i="10"/>
  <c r="S711" i="10"/>
  <c r="M711" i="10"/>
  <c r="N711" i="10" s="1"/>
  <c r="F633" i="2"/>
  <c r="O709" i="8"/>
  <c r="L709" i="8"/>
  <c r="M709" i="8" s="1"/>
  <c r="N709" i="8"/>
  <c r="P709" i="8"/>
  <c r="E633" i="2"/>
  <c r="V711" i="10" l="1"/>
  <c r="U711" i="10"/>
  <c r="X711" i="10" s="1"/>
  <c r="W711" i="10"/>
  <c r="Z711" i="10" s="1"/>
  <c r="L633" i="2"/>
  <c r="M633" i="2"/>
  <c r="N633" i="2" s="1"/>
  <c r="R709" i="8"/>
  <c r="U709" i="8" s="1"/>
  <c r="S709" i="8"/>
  <c r="V709" i="8" s="1"/>
  <c r="T709" i="8"/>
  <c r="W709" i="8" s="1"/>
  <c r="Y711" i="10"/>
  <c r="D712" i="10" l="1"/>
  <c r="I712" i="10"/>
  <c r="H710" i="8"/>
  <c r="D710" i="8"/>
  <c r="B710" i="8"/>
  <c r="F710" i="8"/>
  <c r="C710" i="8"/>
  <c r="G710" i="8"/>
  <c r="B712" i="10"/>
  <c r="G712" i="10"/>
  <c r="H712" i="10"/>
  <c r="C712" i="10"/>
  <c r="U633" i="2"/>
  <c r="W633" i="2"/>
  <c r="V633" i="2"/>
  <c r="Q633" i="2"/>
  <c r="R633" i="2"/>
  <c r="S633" i="2"/>
  <c r="Z633" i="2" l="1"/>
  <c r="X633" i="2"/>
  <c r="X709" i="8"/>
  <c r="F712" i="10"/>
  <c r="D634" i="2"/>
  <c r="I634" i="2"/>
  <c r="J712" i="10"/>
  <c r="I710" i="8"/>
  <c r="J710" i="8"/>
  <c r="G634" i="2"/>
  <c r="B634" i="2"/>
  <c r="Y633" i="2"/>
  <c r="E712" i="10"/>
  <c r="P712" i="10" s="1"/>
  <c r="E710" i="8"/>
  <c r="K712" i="10"/>
  <c r="O712" i="10"/>
  <c r="AB711" i="10"/>
  <c r="O634" i="2" l="1"/>
  <c r="P634" i="2"/>
  <c r="H634" i="2"/>
  <c r="J634" i="2" s="1"/>
  <c r="K634" i="2" s="1"/>
  <c r="C634" i="2"/>
  <c r="E634" i="2" s="1"/>
  <c r="L710" i="8"/>
  <c r="M710" i="8" s="1"/>
  <c r="N710" i="8"/>
  <c r="P710" i="8"/>
  <c r="O710" i="8"/>
  <c r="R712" i="10"/>
  <c r="S712" i="10"/>
  <c r="Q712" i="10"/>
  <c r="M712" i="10"/>
  <c r="N712" i="10" s="1"/>
  <c r="AA633" i="2"/>
  <c r="L634" i="2" l="1"/>
  <c r="M634" i="2"/>
  <c r="N634" i="2" s="1"/>
  <c r="F634" i="2"/>
  <c r="U712" i="10"/>
  <c r="X712" i="10" s="1"/>
  <c r="V712" i="10"/>
  <c r="Y712" i="10" s="1"/>
  <c r="W712" i="10"/>
  <c r="Z712" i="10" s="1"/>
  <c r="S710" i="8"/>
  <c r="V710" i="8" s="1"/>
  <c r="T710" i="8"/>
  <c r="W710" i="8" s="1"/>
  <c r="R710" i="8"/>
  <c r="U710" i="8" s="1"/>
  <c r="D711" i="8" l="1"/>
  <c r="H711" i="8"/>
  <c r="G711" i="8"/>
  <c r="C711" i="8"/>
  <c r="D713" i="10"/>
  <c r="I713" i="10"/>
  <c r="B713" i="10"/>
  <c r="G713" i="10"/>
  <c r="F711" i="8"/>
  <c r="B711" i="8"/>
  <c r="H713" i="10"/>
  <c r="C713" i="10"/>
  <c r="W634" i="2"/>
  <c r="V634" i="2"/>
  <c r="U634" i="2"/>
  <c r="S634" i="2"/>
  <c r="R634" i="2"/>
  <c r="Q634" i="2"/>
  <c r="X634" i="2" l="1"/>
  <c r="Y634" i="2"/>
  <c r="Z634" i="2"/>
  <c r="F713" i="10"/>
  <c r="J713" i="10"/>
  <c r="X710" i="8"/>
  <c r="E713" i="10"/>
  <c r="P713" i="10" s="1"/>
  <c r="G635" i="2"/>
  <c r="B635" i="2"/>
  <c r="E711" i="8"/>
  <c r="I635" i="2"/>
  <c r="D635" i="2"/>
  <c r="C635" i="2"/>
  <c r="H635" i="2"/>
  <c r="I711" i="8"/>
  <c r="J711" i="8"/>
  <c r="K713" i="10"/>
  <c r="O713" i="10"/>
  <c r="AB712" i="10"/>
  <c r="P635" i="2" l="1"/>
  <c r="O635" i="2"/>
  <c r="F635" i="2"/>
  <c r="O711" i="8"/>
  <c r="N711" i="8"/>
  <c r="L711" i="8"/>
  <c r="M711" i="8" s="1"/>
  <c r="P711" i="8"/>
  <c r="AA634" i="2"/>
  <c r="J635" i="2"/>
  <c r="K635" i="2" s="1"/>
  <c r="R713" i="10"/>
  <c r="S713" i="10"/>
  <c r="Q713" i="10"/>
  <c r="M713" i="10"/>
  <c r="N713" i="10" s="1"/>
  <c r="E635" i="2"/>
  <c r="L635" i="2" l="1"/>
  <c r="M635" i="2"/>
  <c r="N635" i="2" s="1"/>
  <c r="Y713" i="10"/>
  <c r="V713" i="10"/>
  <c r="U713" i="10"/>
  <c r="X713" i="10" s="1"/>
  <c r="W713" i="10"/>
  <c r="Z713" i="10" s="1"/>
  <c r="S711" i="8"/>
  <c r="V711" i="8" s="1"/>
  <c r="T711" i="8"/>
  <c r="W711" i="8" s="1"/>
  <c r="R711" i="8"/>
  <c r="U711" i="8" s="1"/>
  <c r="H712" i="8" l="1"/>
  <c r="D712" i="8"/>
  <c r="D714" i="10"/>
  <c r="I714" i="10"/>
  <c r="C712" i="8"/>
  <c r="G712" i="8"/>
  <c r="B712" i="8"/>
  <c r="F712" i="8"/>
  <c r="B714" i="10"/>
  <c r="G714" i="10"/>
  <c r="C714" i="10"/>
  <c r="H714" i="10"/>
  <c r="V635" i="2"/>
  <c r="U635" i="2"/>
  <c r="W635" i="2"/>
  <c r="R635" i="2"/>
  <c r="S635" i="2"/>
  <c r="Q635" i="2"/>
  <c r="Y635" i="2" l="1"/>
  <c r="H636" i="2" s="1"/>
  <c r="F714" i="10"/>
  <c r="E712" i="8"/>
  <c r="O714" i="10"/>
  <c r="AB713" i="10"/>
  <c r="C636" i="2"/>
  <c r="J712" i="8"/>
  <c r="I712" i="8"/>
  <c r="J714" i="10"/>
  <c r="K714" i="10" s="1"/>
  <c r="X635" i="2"/>
  <c r="Z635" i="2"/>
  <c r="E714" i="10"/>
  <c r="P714" i="10" s="1"/>
  <c r="X711" i="8"/>
  <c r="S714" i="10" l="1"/>
  <c r="R714" i="10"/>
  <c r="Q714" i="10"/>
  <c r="M714" i="10"/>
  <c r="N714" i="10" s="1"/>
  <c r="D636" i="2"/>
  <c r="I636" i="2"/>
  <c r="G636" i="2"/>
  <c r="B636" i="2"/>
  <c r="P712" i="8"/>
  <c r="N712" i="8"/>
  <c r="L712" i="8"/>
  <c r="M712" i="8" s="1"/>
  <c r="O712" i="8"/>
  <c r="O636" i="2" l="1"/>
  <c r="P636" i="2"/>
  <c r="AA635" i="2"/>
  <c r="E636" i="2"/>
  <c r="T712" i="8"/>
  <c r="W712" i="8" s="1"/>
  <c r="R712" i="8"/>
  <c r="U712" i="8" s="1"/>
  <c r="S712" i="8"/>
  <c r="V712" i="8" s="1"/>
  <c r="J636" i="2"/>
  <c r="K636" i="2" s="1"/>
  <c r="F636" i="2"/>
  <c r="V714" i="10"/>
  <c r="Y714" i="10" s="1"/>
  <c r="W714" i="10"/>
  <c r="Z714" i="10" s="1"/>
  <c r="U714" i="10"/>
  <c r="X714" i="10" s="1"/>
  <c r="L636" i="2" l="1"/>
  <c r="M636" i="2"/>
  <c r="N636" i="2" s="1"/>
  <c r="B715" i="10"/>
  <c r="G715" i="10"/>
  <c r="G713" i="8"/>
  <c r="C713" i="8"/>
  <c r="D713" i="8"/>
  <c r="H713" i="8"/>
  <c r="D715" i="10"/>
  <c r="I715" i="10"/>
  <c r="C715" i="10"/>
  <c r="H715" i="10"/>
  <c r="B713" i="8"/>
  <c r="F713" i="8"/>
  <c r="E715" i="10" l="1"/>
  <c r="P715" i="10" s="1"/>
  <c r="J715" i="10"/>
  <c r="J713" i="8"/>
  <c r="I713" i="8"/>
  <c r="X712" i="8"/>
  <c r="W636" i="2"/>
  <c r="V636" i="2"/>
  <c r="U636" i="2"/>
  <c r="F715" i="10"/>
  <c r="E713" i="8"/>
  <c r="O715" i="10"/>
  <c r="K715" i="10"/>
  <c r="AB714" i="10"/>
  <c r="S636" i="2"/>
  <c r="Q636" i="2"/>
  <c r="R636" i="2"/>
  <c r="Z636" i="2" l="1"/>
  <c r="I637" i="2"/>
  <c r="D637" i="2"/>
  <c r="Y636" i="2"/>
  <c r="S715" i="10"/>
  <c r="R715" i="10"/>
  <c r="Q715" i="10"/>
  <c r="M715" i="10"/>
  <c r="N715" i="10" s="1"/>
  <c r="N713" i="8"/>
  <c r="O713" i="8"/>
  <c r="P713" i="8"/>
  <c r="L713" i="8"/>
  <c r="M713" i="8" s="1"/>
  <c r="X636" i="2"/>
  <c r="P637" i="2" l="1"/>
  <c r="O637" i="2"/>
  <c r="T713" i="8"/>
  <c r="S713" i="8"/>
  <c r="R713" i="8"/>
  <c r="U715" i="10"/>
  <c r="X715" i="10" s="1"/>
  <c r="W715" i="10"/>
  <c r="V715" i="10"/>
  <c r="H637" i="2"/>
  <c r="C637" i="2"/>
  <c r="B637" i="2"/>
  <c r="G637" i="2"/>
  <c r="Z715" i="10"/>
  <c r="W713" i="8"/>
  <c r="AA636" i="2"/>
  <c r="U713" i="8"/>
  <c r="V713" i="8"/>
  <c r="Y715" i="10"/>
  <c r="B716" i="10" l="1"/>
  <c r="G716" i="10"/>
  <c r="F637" i="2"/>
  <c r="I716" i="10"/>
  <c r="D716" i="10"/>
  <c r="J637" i="2"/>
  <c r="K637" i="2" s="1"/>
  <c r="G714" i="8"/>
  <c r="C714" i="8"/>
  <c r="H714" i="8"/>
  <c r="D714" i="8"/>
  <c r="F714" i="8"/>
  <c r="B714" i="8"/>
  <c r="H716" i="10"/>
  <c r="C716" i="10"/>
  <c r="E637" i="2"/>
  <c r="L637" i="2" l="1"/>
  <c r="M637" i="2"/>
  <c r="N637" i="2" s="1"/>
  <c r="E714" i="8"/>
  <c r="X713" i="8"/>
  <c r="I714" i="8"/>
  <c r="J714" i="8"/>
  <c r="O716" i="10"/>
  <c r="AB715" i="10"/>
  <c r="J716" i="10"/>
  <c r="K716" i="10" s="1"/>
  <c r="F716" i="10"/>
  <c r="E716" i="10"/>
  <c r="P716" i="10" s="1"/>
  <c r="Q716" i="10" l="1"/>
  <c r="R716" i="10"/>
  <c r="S716" i="10"/>
  <c r="M716" i="10"/>
  <c r="N716" i="10" s="1"/>
  <c r="O714" i="8"/>
  <c r="P714" i="8"/>
  <c r="L714" i="8"/>
  <c r="M714" i="8" s="1"/>
  <c r="N714" i="8"/>
  <c r="W637" i="2"/>
  <c r="U637" i="2"/>
  <c r="V637" i="2"/>
  <c r="Q637" i="2"/>
  <c r="X637" i="2" s="1"/>
  <c r="R637" i="2"/>
  <c r="S637" i="2"/>
  <c r="Z637" i="2" l="1"/>
  <c r="G638" i="2"/>
  <c r="B638" i="2"/>
  <c r="R714" i="8"/>
  <c r="T714" i="8"/>
  <c r="W714" i="8" s="1"/>
  <c r="S714" i="8"/>
  <c r="U716" i="10"/>
  <c r="W716" i="10"/>
  <c r="Z716" i="10" s="1"/>
  <c r="V716" i="10"/>
  <c r="D638" i="2"/>
  <c r="I638" i="2"/>
  <c r="Y716" i="10"/>
  <c r="U714" i="8"/>
  <c r="Y637" i="2"/>
  <c r="V714" i="8"/>
  <c r="X716" i="10"/>
  <c r="O638" i="2" l="1"/>
  <c r="P638" i="2"/>
  <c r="D715" i="8"/>
  <c r="H715" i="8"/>
  <c r="D717" i="10"/>
  <c r="I717" i="10"/>
  <c r="C638" i="2"/>
  <c r="E638" i="2" s="1"/>
  <c r="H638" i="2"/>
  <c r="J638" i="2" s="1"/>
  <c r="K638" i="2" s="1"/>
  <c r="B715" i="8"/>
  <c r="F715" i="8"/>
  <c r="AA637" i="2"/>
  <c r="C715" i="8"/>
  <c r="G715" i="8"/>
  <c r="B717" i="10"/>
  <c r="G717" i="10"/>
  <c r="H717" i="10"/>
  <c r="C717" i="10"/>
  <c r="L638" i="2" l="1"/>
  <c r="M638" i="2"/>
  <c r="N638" i="2" s="1"/>
  <c r="E717" i="10"/>
  <c r="P717" i="10" s="1"/>
  <c r="O717" i="10"/>
  <c r="K717" i="10"/>
  <c r="AB716" i="10"/>
  <c r="E715" i="8"/>
  <c r="F717" i="10"/>
  <c r="J717" i="10"/>
  <c r="X714" i="8"/>
  <c r="I715" i="8"/>
  <c r="J715" i="8"/>
  <c r="F638" i="2"/>
  <c r="W638" i="2" l="1"/>
  <c r="V638" i="2"/>
  <c r="U638" i="2"/>
  <c r="R717" i="10"/>
  <c r="Q717" i="10"/>
  <c r="S717" i="10"/>
  <c r="M717" i="10"/>
  <c r="N717" i="10" s="1"/>
  <c r="N715" i="8"/>
  <c r="O715" i="8"/>
  <c r="L715" i="8"/>
  <c r="M715" i="8" s="1"/>
  <c r="P715" i="8"/>
  <c r="R638" i="2"/>
  <c r="S638" i="2"/>
  <c r="Q638" i="2"/>
  <c r="X638" i="2" l="1"/>
  <c r="Y638" i="2"/>
  <c r="C639" i="2" s="1"/>
  <c r="Z638" i="2"/>
  <c r="U717" i="10"/>
  <c r="X717" i="10" s="1"/>
  <c r="V717" i="10"/>
  <c r="Y717" i="10" s="1"/>
  <c r="W717" i="10"/>
  <c r="B639" i="2"/>
  <c r="G639" i="2"/>
  <c r="R715" i="8"/>
  <c r="U715" i="8" s="1"/>
  <c r="T715" i="8"/>
  <c r="W715" i="8" s="1"/>
  <c r="S715" i="8"/>
  <c r="V715" i="8" s="1"/>
  <c r="Z717" i="10"/>
  <c r="D639" i="2"/>
  <c r="I639" i="2"/>
  <c r="H639" i="2" l="1"/>
  <c r="P639" i="2"/>
  <c r="O639" i="2"/>
  <c r="C716" i="8"/>
  <c r="G716" i="8"/>
  <c r="F716" i="8"/>
  <c r="B716" i="8"/>
  <c r="H718" i="10"/>
  <c r="C718" i="10"/>
  <c r="H716" i="8"/>
  <c r="D716" i="8"/>
  <c r="G718" i="10"/>
  <c r="B718" i="10"/>
  <c r="J639" i="2"/>
  <c r="K639" i="2" s="1"/>
  <c r="E639" i="2"/>
  <c r="AA638" i="2"/>
  <c r="I718" i="10"/>
  <c r="D718" i="10"/>
  <c r="F639" i="2"/>
  <c r="E716" i="8" l="1"/>
  <c r="J716" i="8"/>
  <c r="I716" i="8"/>
  <c r="O718" i="10"/>
  <c r="K718" i="10"/>
  <c r="AB717" i="10"/>
  <c r="E718" i="10"/>
  <c r="P718" i="10" s="1"/>
  <c r="F718" i="10"/>
  <c r="L639" i="2"/>
  <c r="M639" i="2"/>
  <c r="N639" i="2" s="1"/>
  <c r="J718" i="10"/>
  <c r="X715" i="8"/>
  <c r="W639" i="2" l="1"/>
  <c r="V639" i="2"/>
  <c r="U639" i="2"/>
  <c r="S639" i="2"/>
  <c r="Z639" i="2" s="1"/>
  <c r="Q639" i="2"/>
  <c r="R639" i="2"/>
  <c r="Q718" i="10"/>
  <c r="S718" i="10"/>
  <c r="R718" i="10"/>
  <c r="M718" i="10"/>
  <c r="N718" i="10" s="1"/>
  <c r="P716" i="8"/>
  <c r="L716" i="8"/>
  <c r="M716" i="8" s="1"/>
  <c r="N716" i="8"/>
  <c r="O716" i="8"/>
  <c r="Y639" i="2" l="1"/>
  <c r="X639" i="2"/>
  <c r="T716" i="8"/>
  <c r="R716" i="8"/>
  <c r="S716" i="8"/>
  <c r="D640" i="2"/>
  <c r="I640" i="2"/>
  <c r="W716" i="8"/>
  <c r="X718" i="10"/>
  <c r="V716" i="8"/>
  <c r="W718" i="10"/>
  <c r="Z718" i="10" s="1"/>
  <c r="U718" i="10"/>
  <c r="V718" i="10"/>
  <c r="C640" i="2"/>
  <c r="H640" i="2"/>
  <c r="U716" i="8"/>
  <c r="Y718" i="10"/>
  <c r="B640" i="2"/>
  <c r="G640" i="2"/>
  <c r="O640" i="2" l="1"/>
  <c r="P640" i="2"/>
  <c r="D719" i="10"/>
  <c r="I719" i="10"/>
  <c r="C719" i="10"/>
  <c r="H719" i="10"/>
  <c r="B719" i="10"/>
  <c r="G719" i="10"/>
  <c r="F717" i="8"/>
  <c r="B717" i="8"/>
  <c r="D717" i="8"/>
  <c r="H717" i="8"/>
  <c r="J640" i="2"/>
  <c r="E640" i="2"/>
  <c r="F640" i="2"/>
  <c r="G717" i="8"/>
  <c r="C717" i="8"/>
  <c r="K640" i="2"/>
  <c r="AA639" i="2"/>
  <c r="J717" i="8" l="1"/>
  <c r="I717" i="8"/>
  <c r="F719" i="10"/>
  <c r="E717" i="8"/>
  <c r="L640" i="2"/>
  <c r="M640" i="2"/>
  <c r="N640" i="2" s="1"/>
  <c r="J719" i="10"/>
  <c r="X716" i="8"/>
  <c r="E719" i="10"/>
  <c r="P719" i="10" s="1"/>
  <c r="K719" i="10"/>
  <c r="O719" i="10"/>
  <c r="AB718" i="10"/>
  <c r="V640" i="2" l="1"/>
  <c r="W640" i="2"/>
  <c r="U640" i="2"/>
  <c r="N717" i="8"/>
  <c r="O717" i="8"/>
  <c r="L717" i="8"/>
  <c r="M717" i="8" s="1"/>
  <c r="P717" i="8"/>
  <c r="R640" i="2"/>
  <c r="Q640" i="2"/>
  <c r="S640" i="2"/>
  <c r="Z640" i="2" s="1"/>
  <c r="R719" i="10"/>
  <c r="Q719" i="10"/>
  <c r="S719" i="10"/>
  <c r="M719" i="10"/>
  <c r="N719" i="10" s="1"/>
  <c r="X640" i="2" l="1"/>
  <c r="Y640" i="2"/>
  <c r="H641" i="2"/>
  <c r="C641" i="2"/>
  <c r="U717" i="8"/>
  <c r="I641" i="2"/>
  <c r="D641" i="2"/>
  <c r="T717" i="8"/>
  <c r="W717" i="8" s="1"/>
  <c r="R717" i="8"/>
  <c r="S717" i="8"/>
  <c r="U719" i="10"/>
  <c r="X719" i="10" s="1"/>
  <c r="W719" i="10"/>
  <c r="Z719" i="10" s="1"/>
  <c r="V719" i="10"/>
  <c r="Y719" i="10" s="1"/>
  <c r="B641" i="2"/>
  <c r="G641" i="2"/>
  <c r="V717" i="8"/>
  <c r="P641" i="2" l="1"/>
  <c r="O641" i="2"/>
  <c r="H720" i="10"/>
  <c r="C720" i="10"/>
  <c r="D718" i="8"/>
  <c r="H718" i="8"/>
  <c r="D720" i="10"/>
  <c r="I720" i="10"/>
  <c r="G720" i="10"/>
  <c r="B720" i="10"/>
  <c r="AA640" i="2"/>
  <c r="F718" i="8"/>
  <c r="B718" i="8"/>
  <c r="F641" i="2"/>
  <c r="C718" i="8"/>
  <c r="G718" i="8"/>
  <c r="E641" i="2"/>
  <c r="J641" i="2"/>
  <c r="K641" i="2" s="1"/>
  <c r="L641" i="2" l="1"/>
  <c r="M641" i="2"/>
  <c r="N641" i="2" s="1"/>
  <c r="E720" i="10"/>
  <c r="P720" i="10" s="1"/>
  <c r="X717" i="8"/>
  <c r="E718" i="8"/>
  <c r="J720" i="10"/>
  <c r="K720" i="10" s="1"/>
  <c r="J718" i="8"/>
  <c r="I718" i="8"/>
  <c r="F720" i="10"/>
  <c r="O720" i="10"/>
  <c r="AB719" i="10"/>
  <c r="R720" i="10" l="1"/>
  <c r="S720" i="10"/>
  <c r="Q720" i="10"/>
  <c r="M720" i="10"/>
  <c r="N720" i="10" s="1"/>
  <c r="W641" i="2"/>
  <c r="U641" i="2"/>
  <c r="V641" i="2"/>
  <c r="P718" i="8"/>
  <c r="N718" i="8"/>
  <c r="O718" i="8"/>
  <c r="L718" i="8"/>
  <c r="M718" i="8" s="1"/>
  <c r="R641" i="2"/>
  <c r="S641" i="2"/>
  <c r="Q641" i="2"/>
  <c r="X641" i="2" l="1"/>
  <c r="B642" i="2" s="1"/>
  <c r="Y641" i="2"/>
  <c r="C642" i="2" s="1"/>
  <c r="Z641" i="2"/>
  <c r="I642" i="2" s="1"/>
  <c r="V720" i="10"/>
  <c r="W720" i="10"/>
  <c r="U720" i="10"/>
  <c r="T718" i="8"/>
  <c r="W718" i="8" s="1"/>
  <c r="S718" i="8"/>
  <c r="R718" i="8"/>
  <c r="X720" i="10"/>
  <c r="G642" i="2"/>
  <c r="V718" i="8"/>
  <c r="Z720" i="10"/>
  <c r="U718" i="8"/>
  <c r="Y720" i="10"/>
  <c r="H642" i="2" l="1"/>
  <c r="D642" i="2"/>
  <c r="H719" i="8"/>
  <c r="D719" i="8"/>
  <c r="E642" i="2"/>
  <c r="B721" i="10"/>
  <c r="G721" i="10"/>
  <c r="F642" i="2"/>
  <c r="C721" i="10"/>
  <c r="H721" i="10"/>
  <c r="J642" i="2"/>
  <c r="K642" i="2" s="1"/>
  <c r="C719" i="8"/>
  <c r="G719" i="8"/>
  <c r="B719" i="8"/>
  <c r="F719" i="8"/>
  <c r="I721" i="10"/>
  <c r="D721" i="10"/>
  <c r="O642" i="2" l="1"/>
  <c r="P642" i="2"/>
  <c r="AA641" i="2"/>
  <c r="L642" i="2"/>
  <c r="M642" i="2"/>
  <c r="N642" i="2" s="1"/>
  <c r="O721" i="10"/>
  <c r="AB720" i="10"/>
  <c r="X718" i="8"/>
  <c r="F721" i="10"/>
  <c r="E721" i="10"/>
  <c r="P721" i="10" s="1"/>
  <c r="I719" i="8"/>
  <c r="J719" i="8"/>
  <c r="J721" i="10"/>
  <c r="K721" i="10" s="1"/>
  <c r="E719" i="8"/>
  <c r="Q721" i="10" l="1"/>
  <c r="S721" i="10"/>
  <c r="R721" i="10"/>
  <c r="M721" i="10"/>
  <c r="N721" i="10" s="1"/>
  <c r="O719" i="8"/>
  <c r="N719" i="8"/>
  <c r="L719" i="8"/>
  <c r="M719" i="8" s="1"/>
  <c r="P719" i="8"/>
  <c r="V642" i="2"/>
  <c r="U642" i="2"/>
  <c r="W642" i="2"/>
  <c r="R642" i="2"/>
  <c r="Q642" i="2"/>
  <c r="S642" i="2"/>
  <c r="X642" i="2" l="1"/>
  <c r="Y642" i="2"/>
  <c r="C643" i="2" s="1"/>
  <c r="U721" i="10"/>
  <c r="W721" i="10"/>
  <c r="V721" i="10"/>
  <c r="S719" i="8"/>
  <c r="R719" i="8"/>
  <c r="T719" i="8"/>
  <c r="Y721" i="10"/>
  <c r="W719" i="8"/>
  <c r="Z642" i="2"/>
  <c r="U719" i="8"/>
  <c r="Z721" i="10"/>
  <c r="G643" i="2"/>
  <c r="B643" i="2"/>
  <c r="V719" i="8"/>
  <c r="X721" i="10"/>
  <c r="H643" i="2" l="1"/>
  <c r="G720" i="8"/>
  <c r="C720" i="8"/>
  <c r="D720" i="8"/>
  <c r="H720" i="8"/>
  <c r="E643" i="2"/>
  <c r="I722" i="10"/>
  <c r="D722" i="10"/>
  <c r="H722" i="10"/>
  <c r="C722" i="10"/>
  <c r="B720" i="8"/>
  <c r="F720" i="8"/>
  <c r="G722" i="10"/>
  <c r="B722" i="10"/>
  <c r="F643" i="2"/>
  <c r="D643" i="2"/>
  <c r="I643" i="2"/>
  <c r="P643" i="2" l="1"/>
  <c r="O643" i="2"/>
  <c r="J722" i="10"/>
  <c r="O722" i="10"/>
  <c r="K722" i="10"/>
  <c r="AB721" i="10"/>
  <c r="I720" i="8"/>
  <c r="J720" i="8"/>
  <c r="AA642" i="2"/>
  <c r="E720" i="8"/>
  <c r="F722" i="10"/>
  <c r="X719" i="8"/>
  <c r="E722" i="10"/>
  <c r="P722" i="10" s="1"/>
  <c r="J643" i="2"/>
  <c r="K643" i="2" s="1"/>
  <c r="L643" i="2" l="1"/>
  <c r="M643" i="2"/>
  <c r="N643" i="2" s="1"/>
  <c r="P720" i="8"/>
  <c r="O720" i="8"/>
  <c r="N720" i="8"/>
  <c r="L720" i="8"/>
  <c r="M720" i="8" s="1"/>
  <c r="Q722" i="10"/>
  <c r="S722" i="10"/>
  <c r="R722" i="10"/>
  <c r="M722" i="10"/>
  <c r="N722" i="10" s="1"/>
  <c r="T720" i="8" l="1"/>
  <c r="W720" i="8" s="1"/>
  <c r="R720" i="8"/>
  <c r="S720" i="8"/>
  <c r="V720" i="8" s="1"/>
  <c r="W643" i="2"/>
  <c r="U643" i="2"/>
  <c r="V643" i="2"/>
  <c r="V722" i="10"/>
  <c r="Y722" i="10" s="1"/>
  <c r="W722" i="10"/>
  <c r="Z722" i="10" s="1"/>
  <c r="U722" i="10"/>
  <c r="X722" i="10" s="1"/>
  <c r="U720" i="8"/>
  <c r="Q643" i="2"/>
  <c r="S643" i="2"/>
  <c r="R643" i="2"/>
  <c r="Z643" i="2" l="1"/>
  <c r="X643" i="2"/>
  <c r="G644" i="2" s="1"/>
  <c r="Y643" i="2"/>
  <c r="H644" i="2" s="1"/>
  <c r="C723" i="10"/>
  <c r="H723" i="10"/>
  <c r="C721" i="8"/>
  <c r="G721" i="8"/>
  <c r="D723" i="10"/>
  <c r="I723" i="10"/>
  <c r="G723" i="10"/>
  <c r="B723" i="10"/>
  <c r="D721" i="8"/>
  <c r="H721" i="8"/>
  <c r="F721" i="8"/>
  <c r="B721" i="8"/>
  <c r="B644" i="2"/>
  <c r="I644" i="2"/>
  <c r="D644" i="2"/>
  <c r="O644" i="2" l="1"/>
  <c r="P644" i="2"/>
  <c r="C644" i="2"/>
  <c r="F644" i="2" s="1"/>
  <c r="E723" i="10"/>
  <c r="P723" i="10" s="1"/>
  <c r="J721" i="8"/>
  <c r="I721" i="8"/>
  <c r="J723" i="10"/>
  <c r="X720" i="8"/>
  <c r="E721" i="8"/>
  <c r="AA643" i="2"/>
  <c r="J644" i="2"/>
  <c r="K644" i="2" s="1"/>
  <c r="K723" i="10"/>
  <c r="O723" i="10"/>
  <c r="AB722" i="10"/>
  <c r="F723" i="10"/>
  <c r="E644" i="2" l="1"/>
  <c r="L644" i="2"/>
  <c r="M644" i="2"/>
  <c r="N644" i="2" s="1"/>
  <c r="P721" i="8"/>
  <c r="N721" i="8"/>
  <c r="L721" i="8"/>
  <c r="M721" i="8" s="1"/>
  <c r="O721" i="8"/>
  <c r="Q723" i="10"/>
  <c r="R723" i="10"/>
  <c r="S723" i="10"/>
  <c r="M723" i="10"/>
  <c r="N723" i="10" s="1"/>
  <c r="U723" i="10" l="1"/>
  <c r="X723" i="10" s="1"/>
  <c r="W723" i="10"/>
  <c r="V723" i="10"/>
  <c r="Y723" i="10" s="1"/>
  <c r="W644" i="2"/>
  <c r="U644" i="2"/>
  <c r="V644" i="2"/>
  <c r="Z723" i="10"/>
  <c r="S721" i="8"/>
  <c r="V721" i="8" s="1"/>
  <c r="T721" i="8"/>
  <c r="W721" i="8" s="1"/>
  <c r="R721" i="8"/>
  <c r="U721" i="8" s="1"/>
  <c r="R644" i="2"/>
  <c r="Q644" i="2"/>
  <c r="S644" i="2"/>
  <c r="Y644" i="2" l="1"/>
  <c r="C645" i="2" s="1"/>
  <c r="X644" i="2"/>
  <c r="B645" i="2" s="1"/>
  <c r="Z644" i="2"/>
  <c r="D645" i="2" s="1"/>
  <c r="H724" i="10"/>
  <c r="C724" i="10"/>
  <c r="F722" i="8"/>
  <c r="B722" i="8"/>
  <c r="G722" i="8"/>
  <c r="C722" i="8"/>
  <c r="H722" i="8"/>
  <c r="D722" i="8"/>
  <c r="B724" i="10"/>
  <c r="G724" i="10"/>
  <c r="H645" i="2"/>
  <c r="I724" i="10"/>
  <c r="D724" i="10"/>
  <c r="G645" i="2"/>
  <c r="P645" i="2" l="1"/>
  <c r="O645" i="2"/>
  <c r="I645" i="2"/>
  <c r="J645" i="2" s="1"/>
  <c r="K645" i="2" s="1"/>
  <c r="AA644" i="2"/>
  <c r="I722" i="8"/>
  <c r="J722" i="8"/>
  <c r="J724" i="10"/>
  <c r="X721" i="8"/>
  <c r="F724" i="10"/>
  <c r="K724" i="10"/>
  <c r="O724" i="10"/>
  <c r="AB723" i="10"/>
  <c r="E722" i="8"/>
  <c r="E645" i="2"/>
  <c r="F645" i="2"/>
  <c r="E724" i="10"/>
  <c r="P724" i="10" s="1"/>
  <c r="L645" i="2" l="1"/>
  <c r="M645" i="2"/>
  <c r="N645" i="2" s="1"/>
  <c r="N722" i="8"/>
  <c r="L722" i="8"/>
  <c r="M722" i="8" s="1"/>
  <c r="P722" i="8"/>
  <c r="O722" i="8"/>
  <c r="R724" i="10"/>
  <c r="Q724" i="10"/>
  <c r="S724" i="10"/>
  <c r="M724" i="10"/>
  <c r="N724" i="10" s="1"/>
  <c r="R722" i="8" l="1"/>
  <c r="T722" i="8"/>
  <c r="S722" i="8"/>
  <c r="Y724" i="10"/>
  <c r="U722" i="8"/>
  <c r="V722" i="8"/>
  <c r="V645" i="2"/>
  <c r="U645" i="2"/>
  <c r="W645" i="2"/>
  <c r="W724" i="10"/>
  <c r="Z724" i="10" s="1"/>
  <c r="U724" i="10"/>
  <c r="X724" i="10" s="1"/>
  <c r="V724" i="10"/>
  <c r="W722" i="8"/>
  <c r="R645" i="2"/>
  <c r="S645" i="2"/>
  <c r="Q645" i="2"/>
  <c r="Y645" i="2" l="1"/>
  <c r="C646" i="2" s="1"/>
  <c r="X645" i="2"/>
  <c r="G646" i="2" s="1"/>
  <c r="B725" i="10"/>
  <c r="G725" i="10"/>
  <c r="I725" i="10"/>
  <c r="D725" i="10"/>
  <c r="H646" i="2"/>
  <c r="C723" i="8"/>
  <c r="G723" i="8"/>
  <c r="B646" i="2"/>
  <c r="H725" i="10"/>
  <c r="C725" i="10"/>
  <c r="D723" i="8"/>
  <c r="H723" i="8"/>
  <c r="Z645" i="2"/>
  <c r="F723" i="8"/>
  <c r="B723" i="8"/>
  <c r="O725" i="10" l="1"/>
  <c r="AB724" i="10"/>
  <c r="D646" i="2"/>
  <c r="I646" i="2"/>
  <c r="J646" i="2" s="1"/>
  <c r="X722" i="8"/>
  <c r="I723" i="8"/>
  <c r="J723" i="8"/>
  <c r="E646" i="2"/>
  <c r="F646" i="2"/>
  <c r="J725" i="10"/>
  <c r="K725" i="10" s="1"/>
  <c r="F725" i="10"/>
  <c r="E723" i="8"/>
  <c r="E725" i="10"/>
  <c r="P725" i="10" s="1"/>
  <c r="O646" i="2" l="1"/>
  <c r="P646" i="2"/>
  <c r="Q725" i="10"/>
  <c r="S725" i="10"/>
  <c r="R725" i="10"/>
  <c r="M725" i="10"/>
  <c r="N725" i="10" s="1"/>
  <c r="N723" i="8"/>
  <c r="L723" i="8"/>
  <c r="M723" i="8" s="1"/>
  <c r="O723" i="8"/>
  <c r="P723" i="8"/>
  <c r="K646" i="2"/>
  <c r="AA645" i="2"/>
  <c r="S723" i="8" l="1"/>
  <c r="V723" i="8" s="1"/>
  <c r="T723" i="8"/>
  <c r="W723" i="8" s="1"/>
  <c r="R723" i="8"/>
  <c r="U723" i="8" s="1"/>
  <c r="L646" i="2"/>
  <c r="M646" i="2"/>
  <c r="N646" i="2" s="1"/>
  <c r="W725" i="10"/>
  <c r="Z725" i="10" s="1"/>
  <c r="U725" i="10"/>
  <c r="X725" i="10" s="1"/>
  <c r="V725" i="10"/>
  <c r="Y725" i="10" s="1"/>
  <c r="B724" i="8" l="1"/>
  <c r="F724" i="8"/>
  <c r="G726" i="10"/>
  <c r="B726" i="10"/>
  <c r="H724" i="8"/>
  <c r="D724" i="8"/>
  <c r="H726" i="10"/>
  <c r="C726" i="10"/>
  <c r="D726" i="10"/>
  <c r="I726" i="10"/>
  <c r="C724" i="8"/>
  <c r="G724" i="8"/>
  <c r="W646" i="2"/>
  <c r="V646" i="2"/>
  <c r="U646" i="2"/>
  <c r="R646" i="2"/>
  <c r="S646" i="2"/>
  <c r="Q646" i="2"/>
  <c r="Y646" i="2" l="1"/>
  <c r="C647" i="2" s="1"/>
  <c r="Z646" i="2"/>
  <c r="I647" i="2" s="1"/>
  <c r="X723" i="8"/>
  <c r="J726" i="10"/>
  <c r="E726" i="10"/>
  <c r="P726" i="10" s="1"/>
  <c r="I724" i="8"/>
  <c r="J724" i="8"/>
  <c r="H647" i="2"/>
  <c r="F726" i="10"/>
  <c r="X646" i="2"/>
  <c r="K726" i="10"/>
  <c r="O726" i="10"/>
  <c r="AB725" i="10"/>
  <c r="E724" i="8"/>
  <c r="D647" i="2" l="1"/>
  <c r="P647" i="2" s="1"/>
  <c r="B647" i="2"/>
  <c r="F647" i="2" s="1"/>
  <c r="G647" i="2"/>
  <c r="Q726" i="10"/>
  <c r="R726" i="10"/>
  <c r="S726" i="10"/>
  <c r="M726" i="10"/>
  <c r="N726" i="10" s="1"/>
  <c r="N724" i="8"/>
  <c r="P724" i="8"/>
  <c r="O724" i="8"/>
  <c r="L724" i="8"/>
  <c r="M724" i="8" s="1"/>
  <c r="O647" i="2" l="1"/>
  <c r="AA646" i="2"/>
  <c r="T724" i="8"/>
  <c r="S724" i="8"/>
  <c r="R724" i="8"/>
  <c r="X726" i="10"/>
  <c r="W726" i="10"/>
  <c r="U726" i="10"/>
  <c r="V726" i="10"/>
  <c r="Y726" i="10" s="1"/>
  <c r="J647" i="2"/>
  <c r="K647" i="2" s="1"/>
  <c r="U724" i="8"/>
  <c r="V724" i="8"/>
  <c r="W724" i="8"/>
  <c r="Z726" i="10"/>
  <c r="E647" i="2"/>
  <c r="H727" i="10" l="1"/>
  <c r="C727" i="10"/>
  <c r="F725" i="8"/>
  <c r="B725" i="8"/>
  <c r="I727" i="10"/>
  <c r="D727" i="10"/>
  <c r="G725" i="8"/>
  <c r="C725" i="8"/>
  <c r="G727" i="10"/>
  <c r="B727" i="10"/>
  <c r="D725" i="8"/>
  <c r="H725" i="8"/>
  <c r="L647" i="2"/>
  <c r="M647" i="2"/>
  <c r="N647" i="2" s="1"/>
  <c r="X724" i="8" l="1"/>
  <c r="E725" i="8"/>
  <c r="J725" i="8"/>
  <c r="I725" i="8"/>
  <c r="U647" i="2"/>
  <c r="V647" i="2"/>
  <c r="W647" i="2"/>
  <c r="E727" i="10"/>
  <c r="P727" i="10" s="1"/>
  <c r="O727" i="10"/>
  <c r="AB726" i="10"/>
  <c r="F727" i="10"/>
  <c r="R647" i="2"/>
  <c r="Q647" i="2"/>
  <c r="S647" i="2"/>
  <c r="J727" i="10"/>
  <c r="K727" i="10" s="1"/>
  <c r="Y647" i="2" l="1"/>
  <c r="H648" i="2" s="1"/>
  <c r="Z647" i="2"/>
  <c r="I648" i="2" s="1"/>
  <c r="S727" i="10"/>
  <c r="Q727" i="10"/>
  <c r="R727" i="10"/>
  <c r="M727" i="10"/>
  <c r="N727" i="10" s="1"/>
  <c r="P725" i="8"/>
  <c r="L725" i="8"/>
  <c r="M725" i="8" s="1"/>
  <c r="N725" i="8"/>
  <c r="O725" i="8"/>
  <c r="C648" i="2"/>
  <c r="X647" i="2"/>
  <c r="D648" i="2" l="1"/>
  <c r="AA647" i="2" s="1"/>
  <c r="Y727" i="10"/>
  <c r="S725" i="8"/>
  <c r="V725" i="8" s="1"/>
  <c r="R725" i="8"/>
  <c r="U725" i="8" s="1"/>
  <c r="T725" i="8"/>
  <c r="W725" i="8" s="1"/>
  <c r="U727" i="10"/>
  <c r="X727" i="10" s="1"/>
  <c r="W727" i="10"/>
  <c r="Z727" i="10" s="1"/>
  <c r="V727" i="10"/>
  <c r="G648" i="2"/>
  <c r="B648" i="2"/>
  <c r="F648" i="2" s="1"/>
  <c r="O648" i="2" l="1"/>
  <c r="P648" i="2"/>
  <c r="I728" i="10"/>
  <c r="D728" i="10"/>
  <c r="H726" i="8"/>
  <c r="D726" i="8"/>
  <c r="C726" i="8"/>
  <c r="G726" i="8"/>
  <c r="B728" i="10"/>
  <c r="G728" i="10"/>
  <c r="B726" i="8"/>
  <c r="F726" i="8"/>
  <c r="E648" i="2"/>
  <c r="J648" i="2"/>
  <c r="K648" i="2" s="1"/>
  <c r="C728" i="10"/>
  <c r="H728" i="10"/>
  <c r="E728" i="10" l="1"/>
  <c r="P728" i="10" s="1"/>
  <c r="J728" i="10"/>
  <c r="F728" i="10"/>
  <c r="J726" i="8"/>
  <c r="I726" i="8"/>
  <c r="O728" i="10"/>
  <c r="K728" i="10"/>
  <c r="AB727" i="10"/>
  <c r="L648" i="2"/>
  <c r="M648" i="2"/>
  <c r="N648" i="2" s="1"/>
  <c r="E726" i="8"/>
  <c r="X725" i="8"/>
  <c r="S728" i="10" l="1"/>
  <c r="R728" i="10"/>
  <c r="Q728" i="10"/>
  <c r="M728" i="10"/>
  <c r="N728" i="10" s="1"/>
  <c r="R648" i="2"/>
  <c r="Q648" i="2"/>
  <c r="S648" i="2"/>
  <c r="U648" i="2"/>
  <c r="V648" i="2"/>
  <c r="W648" i="2"/>
  <c r="N726" i="8"/>
  <c r="O726" i="8"/>
  <c r="L726" i="8"/>
  <c r="M726" i="8" s="1"/>
  <c r="P726" i="8"/>
  <c r="V728" i="10" l="1"/>
  <c r="W728" i="10"/>
  <c r="U728" i="10"/>
  <c r="U726" i="8"/>
  <c r="Z648" i="2"/>
  <c r="X728" i="10"/>
  <c r="X648" i="2"/>
  <c r="Y728" i="10"/>
  <c r="R726" i="8"/>
  <c r="T726" i="8"/>
  <c r="W726" i="8" s="1"/>
  <c r="S726" i="8"/>
  <c r="V726" i="8" s="1"/>
  <c r="Y648" i="2"/>
  <c r="Z728" i="10"/>
  <c r="G727" i="8" l="1"/>
  <c r="C727" i="8"/>
  <c r="D727" i="8"/>
  <c r="H727" i="8"/>
  <c r="B727" i="8"/>
  <c r="F727" i="8"/>
  <c r="D729" i="10"/>
  <c r="I729" i="10"/>
  <c r="C649" i="2"/>
  <c r="H649" i="2"/>
  <c r="H729" i="10"/>
  <c r="C729" i="10"/>
  <c r="G729" i="10"/>
  <c r="B729" i="10"/>
  <c r="G649" i="2"/>
  <c r="B649" i="2"/>
  <c r="I649" i="2"/>
  <c r="D649" i="2"/>
  <c r="P649" i="2" l="1"/>
  <c r="O649" i="2"/>
  <c r="F729" i="10"/>
  <c r="J649" i="2"/>
  <c r="O729" i="10"/>
  <c r="K729" i="10"/>
  <c r="AB728" i="10"/>
  <c r="E649" i="2"/>
  <c r="E729" i="10"/>
  <c r="P729" i="10" s="1"/>
  <c r="I727" i="8"/>
  <c r="J727" i="8"/>
  <c r="X726" i="8"/>
  <c r="K649" i="2"/>
  <c r="AA648" i="2"/>
  <c r="J729" i="10"/>
  <c r="F649" i="2"/>
  <c r="E727" i="8"/>
  <c r="P727" i="8" l="1"/>
  <c r="L727" i="8"/>
  <c r="M727" i="8" s="1"/>
  <c r="N727" i="8"/>
  <c r="O727" i="8"/>
  <c r="S729" i="10"/>
  <c r="Q729" i="10"/>
  <c r="R729" i="10"/>
  <c r="M729" i="10"/>
  <c r="N729" i="10" s="1"/>
  <c r="L649" i="2"/>
  <c r="M649" i="2"/>
  <c r="N649" i="2" s="1"/>
  <c r="W729" i="10" l="1"/>
  <c r="U729" i="10"/>
  <c r="V729" i="10"/>
  <c r="Y729" i="10" s="1"/>
  <c r="V727" i="8"/>
  <c r="X729" i="10"/>
  <c r="R727" i="8"/>
  <c r="U727" i="8" s="1"/>
  <c r="T727" i="8"/>
  <c r="S727" i="8"/>
  <c r="V649" i="2"/>
  <c r="U649" i="2"/>
  <c r="W649" i="2"/>
  <c r="R649" i="2"/>
  <c r="Y649" i="2" s="1"/>
  <c r="S649" i="2"/>
  <c r="Q649" i="2"/>
  <c r="Z729" i="10"/>
  <c r="W727" i="8"/>
  <c r="X649" i="2" l="1"/>
  <c r="B650" i="2" s="1"/>
  <c r="C730" i="10"/>
  <c r="H730" i="10"/>
  <c r="B728" i="8"/>
  <c r="F728" i="8"/>
  <c r="G728" i="8"/>
  <c r="C728" i="8"/>
  <c r="Z649" i="2"/>
  <c r="B730" i="10"/>
  <c r="G730" i="10"/>
  <c r="G650" i="2"/>
  <c r="H728" i="8"/>
  <c r="D728" i="8"/>
  <c r="C650" i="2"/>
  <c r="H650" i="2"/>
  <c r="I730" i="10"/>
  <c r="D730" i="10"/>
  <c r="I728" i="8" l="1"/>
  <c r="J728" i="8"/>
  <c r="E650" i="2"/>
  <c r="I650" i="2"/>
  <c r="J650" i="2" s="1"/>
  <c r="D650" i="2"/>
  <c r="E728" i="8"/>
  <c r="E730" i="10"/>
  <c r="P730" i="10" s="1"/>
  <c r="F650" i="2"/>
  <c r="X727" i="8"/>
  <c r="K730" i="10"/>
  <c r="O730" i="10"/>
  <c r="AB729" i="10"/>
  <c r="J730" i="10"/>
  <c r="F730" i="10"/>
  <c r="O650" i="2" l="1"/>
  <c r="P650" i="2"/>
  <c r="Q730" i="10"/>
  <c r="R730" i="10"/>
  <c r="S730" i="10"/>
  <c r="M730" i="10"/>
  <c r="N730" i="10" s="1"/>
  <c r="K650" i="2"/>
  <c r="AA649" i="2"/>
  <c r="N728" i="8"/>
  <c r="P728" i="8"/>
  <c r="O728" i="8"/>
  <c r="L728" i="8"/>
  <c r="M728" i="8" s="1"/>
  <c r="R728" i="8" l="1"/>
  <c r="U728" i="8" s="1"/>
  <c r="S728" i="8"/>
  <c r="V728" i="8" s="1"/>
  <c r="T728" i="8"/>
  <c r="W728" i="8" s="1"/>
  <c r="L650" i="2"/>
  <c r="M650" i="2"/>
  <c r="N650" i="2" s="1"/>
  <c r="V730" i="10"/>
  <c r="Y730" i="10" s="1"/>
  <c r="W730" i="10"/>
  <c r="Z730" i="10" s="1"/>
  <c r="U730" i="10"/>
  <c r="X730" i="10" s="1"/>
  <c r="I731" i="10" l="1"/>
  <c r="D731" i="10"/>
  <c r="H729" i="8"/>
  <c r="D729" i="8"/>
  <c r="C729" i="8"/>
  <c r="G729" i="8"/>
  <c r="G731" i="10"/>
  <c r="B731" i="10"/>
  <c r="C731" i="10"/>
  <c r="H731" i="10"/>
  <c r="B729" i="8"/>
  <c r="F729" i="8"/>
  <c r="S650" i="2"/>
  <c r="Q650" i="2"/>
  <c r="R650" i="2"/>
  <c r="V650" i="2"/>
  <c r="U650" i="2"/>
  <c r="W650" i="2"/>
  <c r="E731" i="10" l="1"/>
  <c r="P731" i="10" s="1"/>
  <c r="Y650" i="2"/>
  <c r="E729" i="8"/>
  <c r="J731" i="10"/>
  <c r="I729" i="8"/>
  <c r="J729" i="8"/>
  <c r="X650" i="2"/>
  <c r="O731" i="10"/>
  <c r="K731" i="10"/>
  <c r="AB730" i="10"/>
  <c r="Z650" i="2"/>
  <c r="F731" i="10"/>
  <c r="X728" i="8"/>
  <c r="B651" i="2" l="1"/>
  <c r="G651" i="2"/>
  <c r="H651" i="2"/>
  <c r="C651" i="2"/>
  <c r="P729" i="8"/>
  <c r="L729" i="8"/>
  <c r="M729" i="8" s="1"/>
  <c r="O729" i="8"/>
  <c r="N729" i="8"/>
  <c r="S731" i="10"/>
  <c r="R731" i="10"/>
  <c r="Q731" i="10"/>
  <c r="M731" i="10"/>
  <c r="N731" i="10" s="1"/>
  <c r="I651" i="2"/>
  <c r="D651" i="2"/>
  <c r="P651" i="2" l="1"/>
  <c r="O651" i="2"/>
  <c r="F651" i="2"/>
  <c r="W731" i="10"/>
  <c r="Z731" i="10" s="1"/>
  <c r="U731" i="10"/>
  <c r="X731" i="10" s="1"/>
  <c r="V731" i="10"/>
  <c r="Y731" i="10" s="1"/>
  <c r="R729" i="8"/>
  <c r="U729" i="8" s="1"/>
  <c r="S729" i="8"/>
  <c r="V729" i="8" s="1"/>
  <c r="T729" i="8"/>
  <c r="J651" i="2"/>
  <c r="K651" i="2" s="1"/>
  <c r="AA650" i="2"/>
  <c r="W729" i="8"/>
  <c r="E651" i="2"/>
  <c r="D732" i="10" l="1"/>
  <c r="I732" i="10"/>
  <c r="H732" i="10"/>
  <c r="C732" i="10"/>
  <c r="B732" i="10"/>
  <c r="G732" i="10"/>
  <c r="G730" i="8"/>
  <c r="C730" i="8"/>
  <c r="F730" i="8"/>
  <c r="B730" i="8"/>
  <c r="L651" i="2"/>
  <c r="M651" i="2"/>
  <c r="N651" i="2" s="1"/>
  <c r="H730" i="8"/>
  <c r="D730" i="8"/>
  <c r="U651" i="2" l="1"/>
  <c r="V651" i="2"/>
  <c r="W651" i="2"/>
  <c r="F732" i="10"/>
  <c r="Q651" i="2"/>
  <c r="R651" i="2"/>
  <c r="Y651" i="2" s="1"/>
  <c r="S651" i="2"/>
  <c r="E730" i="8"/>
  <c r="J732" i="10"/>
  <c r="X729" i="8"/>
  <c r="J730" i="8"/>
  <c r="I730" i="8"/>
  <c r="E732" i="10"/>
  <c r="P732" i="10" s="1"/>
  <c r="O732" i="10"/>
  <c r="K732" i="10"/>
  <c r="AB731" i="10"/>
  <c r="X651" i="2" l="1"/>
  <c r="Z651" i="2"/>
  <c r="I652" i="2" s="1"/>
  <c r="Q732" i="10"/>
  <c r="R732" i="10"/>
  <c r="S732" i="10"/>
  <c r="M732" i="10"/>
  <c r="N732" i="10" s="1"/>
  <c r="D652" i="2"/>
  <c r="H652" i="2"/>
  <c r="C652" i="2"/>
  <c r="B652" i="2"/>
  <c r="G652" i="2"/>
  <c r="P730" i="8"/>
  <c r="N730" i="8"/>
  <c r="L730" i="8"/>
  <c r="M730" i="8" s="1"/>
  <c r="O730" i="8"/>
  <c r="O652" i="2" l="1"/>
  <c r="P652" i="2"/>
  <c r="U732" i="10"/>
  <c r="W732" i="10"/>
  <c r="V732" i="10"/>
  <c r="Y732" i="10" s="1"/>
  <c r="Z732" i="10"/>
  <c r="F652" i="2"/>
  <c r="J652" i="2"/>
  <c r="K652" i="2" s="1"/>
  <c r="AA651" i="2"/>
  <c r="R730" i="8"/>
  <c r="U730" i="8" s="1"/>
  <c r="T730" i="8"/>
  <c r="W730" i="8" s="1"/>
  <c r="S730" i="8"/>
  <c r="V730" i="8" s="1"/>
  <c r="E652" i="2"/>
  <c r="X732" i="10"/>
  <c r="H733" i="10" l="1"/>
  <c r="C733" i="10"/>
  <c r="L652" i="2"/>
  <c r="M652" i="2"/>
  <c r="N652" i="2" s="1"/>
  <c r="G731" i="8"/>
  <c r="C731" i="8"/>
  <c r="D731" i="8"/>
  <c r="H731" i="8"/>
  <c r="B731" i="8"/>
  <c r="F731" i="8"/>
  <c r="D733" i="10"/>
  <c r="I733" i="10"/>
  <c r="B733" i="10"/>
  <c r="G733" i="10"/>
  <c r="S652" i="2" l="1"/>
  <c r="Q652" i="2"/>
  <c r="R652" i="2"/>
  <c r="U652" i="2"/>
  <c r="V652" i="2"/>
  <c r="W652" i="2"/>
  <c r="J733" i="10"/>
  <c r="J731" i="8"/>
  <c r="I731" i="8"/>
  <c r="X730" i="8"/>
  <c r="F733" i="10"/>
  <c r="K733" i="10"/>
  <c r="O733" i="10"/>
  <c r="AB732" i="10"/>
  <c r="E733" i="10"/>
  <c r="P733" i="10" s="1"/>
  <c r="E731" i="8"/>
  <c r="Y652" i="2" l="1"/>
  <c r="X652" i="2"/>
  <c r="B653" i="2" s="1"/>
  <c r="C653" i="2"/>
  <c r="H653" i="2"/>
  <c r="S733" i="10"/>
  <c r="Q733" i="10"/>
  <c r="R733" i="10"/>
  <c r="M733" i="10"/>
  <c r="N733" i="10" s="1"/>
  <c r="P731" i="8"/>
  <c r="N731" i="8"/>
  <c r="L731" i="8"/>
  <c r="M731" i="8" s="1"/>
  <c r="O731" i="8"/>
  <c r="Z652" i="2"/>
  <c r="G653" i="2" l="1"/>
  <c r="S731" i="8"/>
  <c r="V731" i="8" s="1"/>
  <c r="T731" i="8"/>
  <c r="R731" i="8"/>
  <c r="U731" i="8" s="1"/>
  <c r="E653" i="2"/>
  <c r="V733" i="10"/>
  <c r="Y733" i="10" s="1"/>
  <c r="W733" i="10"/>
  <c r="U733" i="10"/>
  <c r="X733" i="10" s="1"/>
  <c r="I653" i="2"/>
  <c r="D653" i="2"/>
  <c r="W731" i="8"/>
  <c r="Z733" i="10"/>
  <c r="F653" i="2"/>
  <c r="P653" i="2" l="1"/>
  <c r="O653" i="2"/>
  <c r="B732" i="8"/>
  <c r="F732" i="8"/>
  <c r="B734" i="10"/>
  <c r="G734" i="10"/>
  <c r="C734" i="10"/>
  <c r="H734" i="10"/>
  <c r="G732" i="8"/>
  <c r="C732" i="8"/>
  <c r="D732" i="8"/>
  <c r="H732" i="8"/>
  <c r="J653" i="2"/>
  <c r="K653" i="2" s="1"/>
  <c r="I734" i="10"/>
  <c r="D734" i="10"/>
  <c r="AA652" i="2"/>
  <c r="L653" i="2" l="1"/>
  <c r="M653" i="2"/>
  <c r="N653" i="2" s="1"/>
  <c r="J734" i="10"/>
  <c r="K734" i="10" s="1"/>
  <c r="E734" i="10"/>
  <c r="P734" i="10" s="1"/>
  <c r="X731" i="8"/>
  <c r="O734" i="10"/>
  <c r="AB733" i="10"/>
  <c r="J732" i="8"/>
  <c r="I732" i="8"/>
  <c r="F734" i="10"/>
  <c r="E732" i="8"/>
  <c r="S734" i="10" l="1"/>
  <c r="Q734" i="10"/>
  <c r="R734" i="10"/>
  <c r="M734" i="10"/>
  <c r="N734" i="10" s="1"/>
  <c r="L732" i="8"/>
  <c r="M732" i="8" s="1"/>
  <c r="N732" i="8"/>
  <c r="O732" i="8"/>
  <c r="P732" i="8"/>
  <c r="V653" i="2"/>
  <c r="W653" i="2"/>
  <c r="U653" i="2"/>
  <c r="R653" i="2"/>
  <c r="S653" i="2"/>
  <c r="Q653" i="2"/>
  <c r="X653" i="2" l="1"/>
  <c r="Y653" i="2"/>
  <c r="H654" i="2" s="1"/>
  <c r="Z653" i="2"/>
  <c r="I654" i="2" s="1"/>
  <c r="U734" i="10"/>
  <c r="W734" i="10"/>
  <c r="Z734" i="10" s="1"/>
  <c r="V734" i="10"/>
  <c r="Y734" i="10" s="1"/>
  <c r="B654" i="2"/>
  <c r="G654" i="2"/>
  <c r="X734" i="10"/>
  <c r="D654" i="2"/>
  <c r="S732" i="8"/>
  <c r="V732" i="8" s="1"/>
  <c r="T732" i="8"/>
  <c r="W732" i="8" s="1"/>
  <c r="R732" i="8"/>
  <c r="U732" i="8" s="1"/>
  <c r="C654" i="2" l="1"/>
  <c r="O654" i="2"/>
  <c r="P654" i="2"/>
  <c r="I735" i="10"/>
  <c r="D735" i="10"/>
  <c r="G733" i="8"/>
  <c r="C733" i="8"/>
  <c r="H733" i="8"/>
  <c r="D733" i="8"/>
  <c r="F733" i="8"/>
  <c r="B733" i="8"/>
  <c r="H735" i="10"/>
  <c r="C735" i="10"/>
  <c r="B735" i="10"/>
  <c r="G735" i="10"/>
  <c r="AA653" i="2"/>
  <c r="J654" i="2"/>
  <c r="K654" i="2" s="1"/>
  <c r="F654" i="2"/>
  <c r="E654" i="2"/>
  <c r="L654" i="2" l="1"/>
  <c r="M654" i="2"/>
  <c r="N654" i="2" s="1"/>
  <c r="E733" i="8"/>
  <c r="E735" i="10"/>
  <c r="P735" i="10" s="1"/>
  <c r="J733" i="8"/>
  <c r="I733" i="8"/>
  <c r="F735" i="10"/>
  <c r="O735" i="10"/>
  <c r="AB734" i="10"/>
  <c r="J735" i="10"/>
  <c r="K735" i="10" s="1"/>
  <c r="X732" i="8"/>
  <c r="R735" i="10" l="1"/>
  <c r="Q735" i="10"/>
  <c r="S735" i="10"/>
  <c r="M735" i="10"/>
  <c r="N735" i="10" s="1"/>
  <c r="N733" i="8"/>
  <c r="P733" i="8"/>
  <c r="L733" i="8"/>
  <c r="M733" i="8" s="1"/>
  <c r="O733" i="8"/>
  <c r="W654" i="2"/>
  <c r="V654" i="2"/>
  <c r="U654" i="2"/>
  <c r="S654" i="2"/>
  <c r="R654" i="2"/>
  <c r="Q654" i="2"/>
  <c r="Y654" i="2" l="1"/>
  <c r="X654" i="2"/>
  <c r="B655" i="2" s="1"/>
  <c r="Z654" i="2"/>
  <c r="I655" i="2" s="1"/>
  <c r="W735" i="10"/>
  <c r="U735" i="10"/>
  <c r="V735" i="10"/>
  <c r="R733" i="8"/>
  <c r="U733" i="8" s="1"/>
  <c r="T733" i="8"/>
  <c r="S733" i="8"/>
  <c r="Z735" i="10"/>
  <c r="V733" i="8"/>
  <c r="W733" i="8"/>
  <c r="X735" i="10"/>
  <c r="C655" i="2"/>
  <c r="H655" i="2"/>
  <c r="Y735" i="10"/>
  <c r="D655" i="2" l="1"/>
  <c r="O655" i="2" s="1"/>
  <c r="G655" i="2"/>
  <c r="J655" i="2" s="1"/>
  <c r="K655" i="2" s="1"/>
  <c r="P655" i="2"/>
  <c r="B734" i="8"/>
  <c r="F734" i="8"/>
  <c r="B736" i="10"/>
  <c r="G736" i="10"/>
  <c r="F655" i="2"/>
  <c r="D734" i="8"/>
  <c r="H734" i="8"/>
  <c r="I736" i="10"/>
  <c r="D736" i="10"/>
  <c r="G734" i="8"/>
  <c r="C734" i="8"/>
  <c r="H736" i="10"/>
  <c r="C736" i="10"/>
  <c r="E655" i="2"/>
  <c r="AA654" i="2"/>
  <c r="L655" i="2" l="1"/>
  <c r="M655" i="2"/>
  <c r="N655" i="2" s="1"/>
  <c r="J736" i="10"/>
  <c r="K736" i="10" s="1"/>
  <c r="F736" i="10"/>
  <c r="E736" i="10"/>
  <c r="P736" i="10" s="1"/>
  <c r="O736" i="10"/>
  <c r="AB735" i="10"/>
  <c r="J734" i="8"/>
  <c r="I734" i="8"/>
  <c r="X733" i="8"/>
  <c r="E734" i="8"/>
  <c r="R736" i="10" l="1"/>
  <c r="S736" i="10"/>
  <c r="Q736" i="10"/>
  <c r="M736" i="10"/>
  <c r="N736" i="10" s="1"/>
  <c r="W655" i="2"/>
  <c r="U655" i="2"/>
  <c r="V655" i="2"/>
  <c r="N734" i="8"/>
  <c r="P734" i="8"/>
  <c r="O734" i="8"/>
  <c r="L734" i="8"/>
  <c r="M734" i="8" s="1"/>
  <c r="R655" i="2"/>
  <c r="Q655" i="2"/>
  <c r="S655" i="2"/>
  <c r="Z655" i="2" s="1"/>
  <c r="X655" i="2" l="1"/>
  <c r="Y655" i="2"/>
  <c r="H656" i="2" s="1"/>
  <c r="S734" i="8"/>
  <c r="R734" i="8"/>
  <c r="T734" i="8"/>
  <c r="X736" i="10"/>
  <c r="U736" i="10"/>
  <c r="W736" i="10"/>
  <c r="V736" i="10"/>
  <c r="V734" i="8"/>
  <c r="Z736" i="10"/>
  <c r="U734" i="8"/>
  <c r="I656" i="2"/>
  <c r="D656" i="2"/>
  <c r="B656" i="2"/>
  <c r="G656" i="2"/>
  <c r="W734" i="8"/>
  <c r="Y736" i="10"/>
  <c r="C656" i="2" l="1"/>
  <c r="P656" i="2"/>
  <c r="O656" i="2"/>
  <c r="B735" i="8"/>
  <c r="F735" i="8"/>
  <c r="B737" i="10"/>
  <c r="G737" i="10"/>
  <c r="E656" i="2"/>
  <c r="J656" i="2"/>
  <c r="K656" i="2" s="1"/>
  <c r="AA655" i="2"/>
  <c r="F656" i="2"/>
  <c r="C735" i="8"/>
  <c r="G735" i="8"/>
  <c r="C737" i="10"/>
  <c r="H737" i="10"/>
  <c r="H735" i="8"/>
  <c r="D735" i="8"/>
  <c r="I737" i="10"/>
  <c r="D737" i="10"/>
  <c r="L656" i="2" l="1"/>
  <c r="M656" i="2"/>
  <c r="N656" i="2" s="1"/>
  <c r="J737" i="10"/>
  <c r="E737" i="10"/>
  <c r="P737" i="10" s="1"/>
  <c r="J735" i="8"/>
  <c r="I735" i="8"/>
  <c r="F737" i="10"/>
  <c r="K737" i="10"/>
  <c r="O737" i="10"/>
  <c r="AB736" i="10"/>
  <c r="X734" i="8"/>
  <c r="E735" i="8"/>
  <c r="L735" i="8" l="1"/>
  <c r="M735" i="8" s="1"/>
  <c r="O735" i="8"/>
  <c r="N735" i="8"/>
  <c r="P735" i="8"/>
  <c r="R737" i="10"/>
  <c r="S737" i="10"/>
  <c r="Q737" i="10"/>
  <c r="M737" i="10"/>
  <c r="N737" i="10" s="1"/>
  <c r="W656" i="2"/>
  <c r="V656" i="2"/>
  <c r="U656" i="2"/>
  <c r="Q656" i="2"/>
  <c r="S656" i="2"/>
  <c r="Z656" i="2" s="1"/>
  <c r="R656" i="2"/>
  <c r="Y656" i="2" l="1"/>
  <c r="X656" i="2"/>
  <c r="U737" i="10"/>
  <c r="W737" i="10"/>
  <c r="Z737" i="10" s="1"/>
  <c r="V737" i="10"/>
  <c r="W735" i="8"/>
  <c r="X737" i="10"/>
  <c r="C657" i="2"/>
  <c r="H657" i="2"/>
  <c r="B657" i="2"/>
  <c r="G657" i="2"/>
  <c r="D657" i="2"/>
  <c r="I657" i="2"/>
  <c r="Y737" i="10"/>
  <c r="R735" i="8"/>
  <c r="U735" i="8" s="1"/>
  <c r="T735" i="8"/>
  <c r="S735" i="8"/>
  <c r="V735" i="8" s="1"/>
  <c r="P657" i="2" l="1"/>
  <c r="O657" i="2"/>
  <c r="D738" i="10"/>
  <c r="I738" i="10"/>
  <c r="G736" i="8"/>
  <c r="C736" i="8"/>
  <c r="F736" i="8"/>
  <c r="B736" i="8"/>
  <c r="H738" i="10"/>
  <c r="C738" i="10"/>
  <c r="F657" i="2"/>
  <c r="J657" i="2"/>
  <c r="H736" i="8"/>
  <c r="D736" i="8"/>
  <c r="E657" i="2"/>
  <c r="K657" i="2"/>
  <c r="AA656" i="2"/>
  <c r="B738" i="10"/>
  <c r="G738" i="10"/>
  <c r="E738" i="10" l="1"/>
  <c r="P738" i="10" s="1"/>
  <c r="L657" i="2"/>
  <c r="M657" i="2"/>
  <c r="N657" i="2" s="1"/>
  <c r="E736" i="8"/>
  <c r="X735" i="8"/>
  <c r="J738" i="10"/>
  <c r="K738" i="10" s="1"/>
  <c r="F738" i="10"/>
  <c r="J736" i="8"/>
  <c r="I736" i="8"/>
  <c r="O738" i="10"/>
  <c r="AB737" i="10"/>
  <c r="S738" i="10" l="1"/>
  <c r="Q738" i="10"/>
  <c r="R738" i="10"/>
  <c r="M738" i="10"/>
  <c r="N738" i="10" s="1"/>
  <c r="U657" i="2"/>
  <c r="W657" i="2"/>
  <c r="V657" i="2"/>
  <c r="S657" i="2"/>
  <c r="Q657" i="2"/>
  <c r="R657" i="2"/>
  <c r="N736" i="8"/>
  <c r="O736" i="8"/>
  <c r="L736" i="8"/>
  <c r="M736" i="8" s="1"/>
  <c r="P736" i="8"/>
  <c r="Y657" i="2" l="1"/>
  <c r="Z657" i="2"/>
  <c r="X657" i="2"/>
  <c r="U738" i="10"/>
  <c r="W738" i="10"/>
  <c r="V738" i="10"/>
  <c r="Y738" i="10" s="1"/>
  <c r="D658" i="2"/>
  <c r="I658" i="2"/>
  <c r="C658" i="2"/>
  <c r="H658" i="2"/>
  <c r="X738" i="10"/>
  <c r="S736" i="8"/>
  <c r="V736" i="8" s="1"/>
  <c r="T736" i="8"/>
  <c r="W736" i="8" s="1"/>
  <c r="R736" i="8"/>
  <c r="U736" i="8" s="1"/>
  <c r="G658" i="2"/>
  <c r="B658" i="2"/>
  <c r="Z738" i="10"/>
  <c r="P658" i="2" l="1"/>
  <c r="O658" i="2"/>
  <c r="D737" i="8"/>
  <c r="H737" i="8"/>
  <c r="B737" i="8"/>
  <c r="F737" i="8"/>
  <c r="H739" i="10"/>
  <c r="C739" i="10"/>
  <c r="C737" i="8"/>
  <c r="G737" i="8"/>
  <c r="AA657" i="2"/>
  <c r="J658" i="2"/>
  <c r="K658" i="2" s="1"/>
  <c r="D739" i="10"/>
  <c r="I739" i="10"/>
  <c r="F658" i="2"/>
  <c r="B739" i="10"/>
  <c r="G739" i="10"/>
  <c r="E658" i="2"/>
  <c r="L658" i="2" l="1"/>
  <c r="M658" i="2"/>
  <c r="N658" i="2" s="1"/>
  <c r="J737" i="8"/>
  <c r="I737" i="8"/>
  <c r="J739" i="10"/>
  <c r="X736" i="8"/>
  <c r="E737" i="8"/>
  <c r="O739" i="10"/>
  <c r="K739" i="10"/>
  <c r="AB738" i="10"/>
  <c r="F739" i="10"/>
  <c r="E739" i="10"/>
  <c r="P739" i="10" s="1"/>
  <c r="O737" i="8" l="1"/>
  <c r="N737" i="8"/>
  <c r="L737" i="8"/>
  <c r="M737" i="8" s="1"/>
  <c r="P737" i="8"/>
  <c r="Q739" i="10"/>
  <c r="S739" i="10"/>
  <c r="R739" i="10"/>
  <c r="M739" i="10"/>
  <c r="N739" i="10" s="1"/>
  <c r="U658" i="2"/>
  <c r="W658" i="2"/>
  <c r="V658" i="2"/>
  <c r="R658" i="2"/>
  <c r="S658" i="2"/>
  <c r="Q658" i="2"/>
  <c r="X658" i="2" s="1"/>
  <c r="Y658" i="2" l="1"/>
  <c r="Z658" i="2"/>
  <c r="I659" i="2" s="1"/>
  <c r="W739" i="10"/>
  <c r="U739" i="10"/>
  <c r="V739" i="10"/>
  <c r="Y739" i="10"/>
  <c r="R737" i="8"/>
  <c r="T737" i="8"/>
  <c r="S737" i="8"/>
  <c r="H659" i="2"/>
  <c r="C659" i="2"/>
  <c r="B659" i="2"/>
  <c r="G659" i="2"/>
  <c r="Z739" i="10"/>
  <c r="U737" i="8"/>
  <c r="W737" i="8"/>
  <c r="X739" i="10"/>
  <c r="V737" i="8"/>
  <c r="D659" i="2" l="1"/>
  <c r="P659" i="2" s="1"/>
  <c r="H740" i="10"/>
  <c r="C740" i="10"/>
  <c r="J659" i="2"/>
  <c r="I740" i="10"/>
  <c r="D740" i="10"/>
  <c r="H738" i="8"/>
  <c r="D738" i="8"/>
  <c r="E659" i="2"/>
  <c r="C738" i="8"/>
  <c r="G738" i="8"/>
  <c r="B740" i="10"/>
  <c r="G740" i="10"/>
  <c r="F738" i="8"/>
  <c r="B738" i="8"/>
  <c r="F659" i="2"/>
  <c r="K659" i="2" l="1"/>
  <c r="O659" i="2"/>
  <c r="AA658" i="2"/>
  <c r="L659" i="2"/>
  <c r="M659" i="2"/>
  <c r="N659" i="2" s="1"/>
  <c r="E738" i="8"/>
  <c r="J738" i="8"/>
  <c r="I738" i="8"/>
  <c r="X737" i="8"/>
  <c r="E740" i="10"/>
  <c r="P740" i="10" s="1"/>
  <c r="F740" i="10"/>
  <c r="J740" i="10"/>
  <c r="O740" i="10"/>
  <c r="K740" i="10"/>
  <c r="AB739" i="10"/>
  <c r="R740" i="10" l="1"/>
  <c r="Q740" i="10"/>
  <c r="S740" i="10"/>
  <c r="M740" i="10"/>
  <c r="N740" i="10" s="1"/>
  <c r="W659" i="2"/>
  <c r="U659" i="2"/>
  <c r="V659" i="2"/>
  <c r="O738" i="8"/>
  <c r="P738" i="8"/>
  <c r="N738" i="8"/>
  <c r="L738" i="8"/>
  <c r="M738" i="8" s="1"/>
  <c r="S659" i="2"/>
  <c r="R659" i="2"/>
  <c r="Q659" i="2"/>
  <c r="Y659" i="2" l="1"/>
  <c r="X659" i="2"/>
  <c r="G660" i="2" s="1"/>
  <c r="Z659" i="2"/>
  <c r="I660" i="2" s="1"/>
  <c r="W740" i="10"/>
  <c r="U740" i="10"/>
  <c r="V740" i="10"/>
  <c r="T738" i="8"/>
  <c r="W738" i="8" s="1"/>
  <c r="R738" i="8"/>
  <c r="S738" i="8"/>
  <c r="Z740" i="10"/>
  <c r="D660" i="2"/>
  <c r="B660" i="2"/>
  <c r="U738" i="8"/>
  <c r="X740" i="10"/>
  <c r="V738" i="8"/>
  <c r="C660" i="2"/>
  <c r="H660" i="2"/>
  <c r="Y740" i="10"/>
  <c r="O660" i="2" l="1"/>
  <c r="P660" i="2"/>
  <c r="D739" i="8"/>
  <c r="H739" i="8"/>
  <c r="J660" i="2"/>
  <c r="K660" i="2" s="1"/>
  <c r="D741" i="10"/>
  <c r="I741" i="10"/>
  <c r="E660" i="2"/>
  <c r="F739" i="8"/>
  <c r="B739" i="8"/>
  <c r="F660" i="2"/>
  <c r="H741" i="10"/>
  <c r="C741" i="10"/>
  <c r="G739" i="8"/>
  <c r="C739" i="8"/>
  <c r="B741" i="10"/>
  <c r="G741" i="10"/>
  <c r="AA659" i="2"/>
  <c r="J741" i="10" l="1"/>
  <c r="E741" i="10"/>
  <c r="P741" i="10" s="1"/>
  <c r="I739" i="8"/>
  <c r="J739" i="8"/>
  <c r="E739" i="8"/>
  <c r="L660" i="2"/>
  <c r="M660" i="2"/>
  <c r="N660" i="2" s="1"/>
  <c r="X738" i="8"/>
  <c r="F741" i="10"/>
  <c r="K741" i="10"/>
  <c r="O741" i="10"/>
  <c r="AB740" i="10"/>
  <c r="V660" i="2" l="1"/>
  <c r="W660" i="2"/>
  <c r="U660" i="2"/>
  <c r="Q660" i="2"/>
  <c r="S660" i="2"/>
  <c r="R660" i="2"/>
  <c r="P739" i="8"/>
  <c r="O739" i="8"/>
  <c r="L739" i="8"/>
  <c r="M739" i="8" s="1"/>
  <c r="N739" i="8"/>
  <c r="R741" i="10"/>
  <c r="Q741" i="10"/>
  <c r="S741" i="10"/>
  <c r="M741" i="10"/>
  <c r="N741" i="10" s="1"/>
  <c r="Z660" i="2" l="1"/>
  <c r="X660" i="2"/>
  <c r="G661" i="2" s="1"/>
  <c r="Y660" i="2"/>
  <c r="H661" i="2" s="1"/>
  <c r="B661" i="2"/>
  <c r="W741" i="10"/>
  <c r="Z741" i="10" s="1"/>
  <c r="U741" i="10"/>
  <c r="X741" i="10" s="1"/>
  <c r="V741" i="10"/>
  <c r="Y741" i="10" s="1"/>
  <c r="S739" i="8"/>
  <c r="V739" i="8" s="1"/>
  <c r="R739" i="8"/>
  <c r="U739" i="8" s="1"/>
  <c r="T739" i="8"/>
  <c r="W739" i="8" s="1"/>
  <c r="I661" i="2"/>
  <c r="D661" i="2"/>
  <c r="C661" i="2" l="1"/>
  <c r="P661" i="2"/>
  <c r="O661" i="2"/>
  <c r="C740" i="8"/>
  <c r="G740" i="8"/>
  <c r="D742" i="10"/>
  <c r="I742" i="10"/>
  <c r="H740" i="8"/>
  <c r="D740" i="8"/>
  <c r="G742" i="10"/>
  <c r="B742" i="10"/>
  <c r="B740" i="8"/>
  <c r="F740" i="8"/>
  <c r="H742" i="10"/>
  <c r="C742" i="10"/>
  <c r="E661" i="2"/>
  <c r="AA660" i="2"/>
  <c r="F661" i="2"/>
  <c r="J661" i="2"/>
  <c r="K661" i="2" s="1"/>
  <c r="F742" i="10" l="1"/>
  <c r="J742" i="10"/>
  <c r="O742" i="10"/>
  <c r="K742" i="10"/>
  <c r="AB741" i="10"/>
  <c r="I740" i="8"/>
  <c r="J740" i="8"/>
  <c r="E742" i="10"/>
  <c r="P742" i="10" s="1"/>
  <c r="L661" i="2"/>
  <c r="M661" i="2"/>
  <c r="N661" i="2" s="1"/>
  <c r="E740" i="8"/>
  <c r="X739" i="8"/>
  <c r="R661" i="2" l="1"/>
  <c r="S661" i="2"/>
  <c r="Q661" i="2"/>
  <c r="X661" i="2" s="1"/>
  <c r="W661" i="2"/>
  <c r="U661" i="2"/>
  <c r="V661" i="2"/>
  <c r="L740" i="8"/>
  <c r="M740" i="8" s="1"/>
  <c r="P740" i="8"/>
  <c r="N740" i="8"/>
  <c r="O740" i="8"/>
  <c r="R742" i="10"/>
  <c r="Q742" i="10"/>
  <c r="S742" i="10"/>
  <c r="M742" i="10"/>
  <c r="N742" i="10" s="1"/>
  <c r="R740" i="8" l="1"/>
  <c r="T740" i="8"/>
  <c r="W740" i="8" s="1"/>
  <c r="S740" i="8"/>
  <c r="V740" i="8" s="1"/>
  <c r="G662" i="2"/>
  <c r="B662" i="2"/>
  <c r="Y742" i="10"/>
  <c r="Z661" i="2"/>
  <c r="W742" i="10"/>
  <c r="Z742" i="10" s="1"/>
  <c r="U742" i="10"/>
  <c r="X742" i="10" s="1"/>
  <c r="V742" i="10"/>
  <c r="U740" i="8"/>
  <c r="Y661" i="2"/>
  <c r="I743" i="10" l="1"/>
  <c r="D743" i="10"/>
  <c r="D741" i="8"/>
  <c r="H741" i="8"/>
  <c r="G741" i="8"/>
  <c r="C741" i="8"/>
  <c r="B743" i="10"/>
  <c r="G743" i="10"/>
  <c r="I662" i="2"/>
  <c r="D662" i="2"/>
  <c r="H662" i="2"/>
  <c r="J662" i="2" s="1"/>
  <c r="C662" i="2"/>
  <c r="C743" i="10"/>
  <c r="H743" i="10"/>
  <c r="B741" i="8"/>
  <c r="F741" i="8"/>
  <c r="O662" i="2" l="1"/>
  <c r="P662" i="2"/>
  <c r="J743" i="10"/>
  <c r="E743" i="10"/>
  <c r="P743" i="10" s="1"/>
  <c r="F662" i="2"/>
  <c r="K662" i="2"/>
  <c r="AA661" i="2"/>
  <c r="X740" i="8"/>
  <c r="K743" i="10"/>
  <c r="O743" i="10"/>
  <c r="AB742" i="10"/>
  <c r="F743" i="10"/>
  <c r="E662" i="2"/>
  <c r="J741" i="8"/>
  <c r="I741" i="8"/>
  <c r="E741" i="8"/>
  <c r="N741" i="8" l="1"/>
  <c r="L741" i="8"/>
  <c r="M741" i="8" s="1"/>
  <c r="P741" i="8"/>
  <c r="O741" i="8"/>
  <c r="S743" i="10"/>
  <c r="Q743" i="10"/>
  <c r="R743" i="10"/>
  <c r="M743" i="10"/>
  <c r="N743" i="10" s="1"/>
  <c r="L662" i="2"/>
  <c r="M662" i="2"/>
  <c r="N662" i="2" s="1"/>
  <c r="V743" i="10" l="1"/>
  <c r="U743" i="10"/>
  <c r="W743" i="10"/>
  <c r="Y743" i="10"/>
  <c r="V662" i="2"/>
  <c r="W662" i="2"/>
  <c r="U662" i="2"/>
  <c r="X743" i="10"/>
  <c r="T741" i="8"/>
  <c r="W741" i="8" s="1"/>
  <c r="S741" i="8"/>
  <c r="V741" i="8" s="1"/>
  <c r="R741" i="8"/>
  <c r="U741" i="8" s="1"/>
  <c r="R662" i="2"/>
  <c r="S662" i="2"/>
  <c r="Q662" i="2"/>
  <c r="Z743" i="10"/>
  <c r="X662" i="2" l="1"/>
  <c r="Y662" i="2"/>
  <c r="G742" i="8"/>
  <c r="C742" i="8"/>
  <c r="B742" i="8"/>
  <c r="F742" i="8"/>
  <c r="D742" i="8"/>
  <c r="H742" i="8"/>
  <c r="Z662" i="2"/>
  <c r="H663" i="2"/>
  <c r="C663" i="2"/>
  <c r="G744" i="10"/>
  <c r="B744" i="10"/>
  <c r="B663" i="2"/>
  <c r="G663" i="2"/>
  <c r="I744" i="10"/>
  <c r="D744" i="10"/>
  <c r="H744" i="10"/>
  <c r="C744" i="10"/>
  <c r="O744" i="10" l="1"/>
  <c r="AB743" i="10"/>
  <c r="E744" i="10"/>
  <c r="P744" i="10" s="1"/>
  <c r="I663" i="2"/>
  <c r="J663" i="2" s="1"/>
  <c r="D663" i="2"/>
  <c r="E742" i="8"/>
  <c r="E663" i="2"/>
  <c r="I742" i="8"/>
  <c r="J742" i="8"/>
  <c r="J744" i="10"/>
  <c r="K744" i="10" s="1"/>
  <c r="X741" i="8"/>
  <c r="F744" i="10"/>
  <c r="F663" i="2"/>
  <c r="P663" i="2" l="1"/>
  <c r="O663" i="2"/>
  <c r="S744" i="10"/>
  <c r="R744" i="10"/>
  <c r="Q744" i="10"/>
  <c r="M744" i="10"/>
  <c r="N744" i="10" s="1"/>
  <c r="K663" i="2"/>
  <c r="AA662" i="2"/>
  <c r="N742" i="8"/>
  <c r="P742" i="8"/>
  <c r="O742" i="8"/>
  <c r="L742" i="8"/>
  <c r="M742" i="8" s="1"/>
  <c r="W744" i="10" l="1"/>
  <c r="U744" i="10"/>
  <c r="V744" i="10"/>
  <c r="L663" i="2"/>
  <c r="M663" i="2"/>
  <c r="N663" i="2" s="1"/>
  <c r="X744" i="10"/>
  <c r="U742" i="8"/>
  <c r="Y744" i="10"/>
  <c r="R742" i="8"/>
  <c r="S742" i="8"/>
  <c r="V742" i="8" s="1"/>
  <c r="T742" i="8"/>
  <c r="W742" i="8" s="1"/>
  <c r="Z744" i="10"/>
  <c r="H743" i="8" l="1"/>
  <c r="D743" i="8"/>
  <c r="G743" i="8"/>
  <c r="C743" i="8"/>
  <c r="F743" i="8"/>
  <c r="B743" i="8"/>
  <c r="G745" i="10"/>
  <c r="B745" i="10"/>
  <c r="D745" i="10"/>
  <c r="I745" i="10"/>
  <c r="W663" i="2"/>
  <c r="U663" i="2"/>
  <c r="V663" i="2"/>
  <c r="H745" i="10"/>
  <c r="C745" i="10"/>
  <c r="Q663" i="2"/>
  <c r="S663" i="2"/>
  <c r="R663" i="2"/>
  <c r="Y663" i="2" l="1"/>
  <c r="Z663" i="2"/>
  <c r="I664" i="2" s="1"/>
  <c r="X663" i="2"/>
  <c r="E745" i="10"/>
  <c r="P745" i="10" s="1"/>
  <c r="X742" i="8"/>
  <c r="F745" i="10"/>
  <c r="J745" i="10"/>
  <c r="C664" i="2"/>
  <c r="H664" i="2"/>
  <c r="E743" i="8"/>
  <c r="D664" i="2"/>
  <c r="K745" i="10"/>
  <c r="O745" i="10"/>
  <c r="AB744" i="10"/>
  <c r="I743" i="8"/>
  <c r="J743" i="8"/>
  <c r="P664" i="2" l="1"/>
  <c r="O664" i="2"/>
  <c r="AA663" i="2"/>
  <c r="N743" i="8"/>
  <c r="O743" i="8"/>
  <c r="P743" i="8"/>
  <c r="L743" i="8"/>
  <c r="M743" i="8" s="1"/>
  <c r="R745" i="10"/>
  <c r="Q745" i="10"/>
  <c r="S745" i="10"/>
  <c r="M745" i="10"/>
  <c r="N745" i="10" s="1"/>
  <c r="G664" i="2"/>
  <c r="B664" i="2"/>
  <c r="W745" i="10" l="1"/>
  <c r="U745" i="10"/>
  <c r="V745" i="10"/>
  <c r="E664" i="2"/>
  <c r="Z745" i="10"/>
  <c r="F664" i="2"/>
  <c r="U743" i="8"/>
  <c r="J664" i="2"/>
  <c r="K664" i="2" s="1"/>
  <c r="T743" i="8"/>
  <c r="W743" i="8" s="1"/>
  <c r="R743" i="8"/>
  <c r="S743" i="8"/>
  <c r="V743" i="8" s="1"/>
  <c r="X745" i="10"/>
  <c r="Y745" i="10"/>
  <c r="C744" i="8" l="1"/>
  <c r="G744" i="8"/>
  <c r="H744" i="8"/>
  <c r="D744" i="8"/>
  <c r="G746" i="10"/>
  <c r="B746" i="10"/>
  <c r="L664" i="2"/>
  <c r="M664" i="2"/>
  <c r="N664" i="2" s="1"/>
  <c r="I746" i="10"/>
  <c r="D746" i="10"/>
  <c r="H746" i="10"/>
  <c r="C746" i="10"/>
  <c r="B744" i="8"/>
  <c r="F744" i="8"/>
  <c r="F746" i="10" l="1"/>
  <c r="R664" i="2"/>
  <c r="S664" i="2"/>
  <c r="Q664" i="2"/>
  <c r="O746" i="10"/>
  <c r="AB745" i="10"/>
  <c r="E746" i="10"/>
  <c r="P746" i="10" s="1"/>
  <c r="U664" i="2"/>
  <c r="W664" i="2"/>
  <c r="V664" i="2"/>
  <c r="J744" i="8"/>
  <c r="I744" i="8"/>
  <c r="E744" i="8"/>
  <c r="J746" i="10"/>
  <c r="K746" i="10" s="1"/>
  <c r="X743" i="8"/>
  <c r="Z664" i="2" l="1"/>
  <c r="R746" i="10"/>
  <c r="Q746" i="10"/>
  <c r="S746" i="10"/>
  <c r="M746" i="10"/>
  <c r="N746" i="10" s="1"/>
  <c r="I665" i="2"/>
  <c r="D665" i="2"/>
  <c r="Y664" i="2"/>
  <c r="N744" i="8"/>
  <c r="L744" i="8"/>
  <c r="M744" i="8" s="1"/>
  <c r="O744" i="8"/>
  <c r="P744" i="8"/>
  <c r="X664" i="2"/>
  <c r="P665" i="2" l="1"/>
  <c r="O665" i="2"/>
  <c r="H665" i="2"/>
  <c r="C665" i="2"/>
  <c r="B665" i="2"/>
  <c r="G665" i="2"/>
  <c r="AA664" i="2"/>
  <c r="W746" i="10"/>
  <c r="Z746" i="10" s="1"/>
  <c r="U746" i="10"/>
  <c r="X746" i="10" s="1"/>
  <c r="V746" i="10"/>
  <c r="R744" i="8"/>
  <c r="U744" i="8" s="1"/>
  <c r="S744" i="8"/>
  <c r="V744" i="8" s="1"/>
  <c r="T744" i="8"/>
  <c r="W744" i="8" s="1"/>
  <c r="Y746" i="10"/>
  <c r="B747" i="10" l="1"/>
  <c r="G747" i="10"/>
  <c r="I747" i="10"/>
  <c r="D747" i="10"/>
  <c r="H745" i="8"/>
  <c r="D745" i="8"/>
  <c r="C745" i="8"/>
  <c r="G745" i="8"/>
  <c r="F745" i="8"/>
  <c r="B745" i="8"/>
  <c r="F665" i="2"/>
  <c r="J665" i="2"/>
  <c r="K665" i="2" s="1"/>
  <c r="C747" i="10"/>
  <c r="H747" i="10"/>
  <c r="E665" i="2"/>
  <c r="O747" i="10" l="1"/>
  <c r="AB746" i="10"/>
  <c r="X744" i="8"/>
  <c r="E745" i="8"/>
  <c r="J747" i="10"/>
  <c r="K747" i="10" s="1"/>
  <c r="F747" i="10"/>
  <c r="L665" i="2"/>
  <c r="M665" i="2"/>
  <c r="N665" i="2" s="1"/>
  <c r="J745" i="8"/>
  <c r="I745" i="8"/>
  <c r="E747" i="10"/>
  <c r="P747" i="10" s="1"/>
  <c r="S747" i="10" l="1"/>
  <c r="R747" i="10"/>
  <c r="Q747" i="10"/>
  <c r="M747" i="10"/>
  <c r="N747" i="10" s="1"/>
  <c r="W665" i="2"/>
  <c r="V665" i="2"/>
  <c r="U665" i="2"/>
  <c r="S665" i="2"/>
  <c r="Q665" i="2"/>
  <c r="R665" i="2"/>
  <c r="N745" i="8"/>
  <c r="P745" i="8"/>
  <c r="O745" i="8"/>
  <c r="L745" i="8"/>
  <c r="M745" i="8" s="1"/>
  <c r="Z665" i="2" l="1"/>
  <c r="Y665" i="2"/>
  <c r="H666" i="2" s="1"/>
  <c r="W747" i="10"/>
  <c r="Z747" i="10" s="1"/>
  <c r="V747" i="10"/>
  <c r="U747" i="10"/>
  <c r="X747" i="10" s="1"/>
  <c r="C666" i="2"/>
  <c r="Y747" i="10"/>
  <c r="I666" i="2"/>
  <c r="D666" i="2"/>
  <c r="S745" i="8"/>
  <c r="V745" i="8" s="1"/>
  <c r="R745" i="8"/>
  <c r="U745" i="8" s="1"/>
  <c r="T745" i="8"/>
  <c r="W745" i="8" s="1"/>
  <c r="X665" i="2"/>
  <c r="P666" i="2" l="1"/>
  <c r="O666" i="2"/>
  <c r="B748" i="10"/>
  <c r="G748" i="10"/>
  <c r="F746" i="8"/>
  <c r="B746" i="8"/>
  <c r="D746" i="8"/>
  <c r="H746" i="8"/>
  <c r="G746" i="8"/>
  <c r="C746" i="8"/>
  <c r="D748" i="10"/>
  <c r="I748" i="10"/>
  <c r="G666" i="2"/>
  <c r="B666" i="2"/>
  <c r="AA665" i="2"/>
  <c r="C748" i="10"/>
  <c r="H748" i="10"/>
  <c r="E666" i="2" l="1"/>
  <c r="J666" i="2"/>
  <c r="K666" i="2" s="1"/>
  <c r="I746" i="8"/>
  <c r="J746" i="8"/>
  <c r="E746" i="8"/>
  <c r="F748" i="10"/>
  <c r="J748" i="10"/>
  <c r="K748" i="10" s="1"/>
  <c r="X745" i="8"/>
  <c r="F666" i="2"/>
  <c r="O748" i="10"/>
  <c r="AB747" i="10"/>
  <c r="E748" i="10"/>
  <c r="P748" i="10" s="1"/>
  <c r="Q748" i="10" l="1"/>
  <c r="R748" i="10"/>
  <c r="S748" i="10"/>
  <c r="M748" i="10"/>
  <c r="N748" i="10" s="1"/>
  <c r="L746" i="8"/>
  <c r="M746" i="8" s="1"/>
  <c r="P746" i="8"/>
  <c r="N746" i="8"/>
  <c r="O746" i="8"/>
  <c r="L666" i="2"/>
  <c r="M666" i="2"/>
  <c r="N666" i="2" s="1"/>
  <c r="V666" i="2" l="1"/>
  <c r="U666" i="2"/>
  <c r="W666" i="2"/>
  <c r="Y748" i="10"/>
  <c r="W748" i="10"/>
  <c r="Z748" i="10" s="1"/>
  <c r="U748" i="10"/>
  <c r="V748" i="10"/>
  <c r="Q666" i="2"/>
  <c r="S666" i="2"/>
  <c r="R666" i="2"/>
  <c r="S746" i="8"/>
  <c r="V746" i="8" s="1"/>
  <c r="R746" i="8"/>
  <c r="U746" i="8" s="1"/>
  <c r="T746" i="8"/>
  <c r="W746" i="8" s="1"/>
  <c r="X748" i="10"/>
  <c r="X666" i="2" l="1"/>
  <c r="Z666" i="2"/>
  <c r="F747" i="8"/>
  <c r="B747" i="8"/>
  <c r="G747" i="8"/>
  <c r="C747" i="8"/>
  <c r="H747" i="8"/>
  <c r="D747" i="8"/>
  <c r="I749" i="10"/>
  <c r="D749" i="10"/>
  <c r="C749" i="10"/>
  <c r="H749" i="10"/>
  <c r="B667" i="2"/>
  <c r="G667" i="2"/>
  <c r="G749" i="10"/>
  <c r="B749" i="10"/>
  <c r="Y666" i="2"/>
  <c r="I667" i="2"/>
  <c r="D667" i="2"/>
  <c r="P667" i="2" l="1"/>
  <c r="O667" i="2"/>
  <c r="X746" i="8"/>
  <c r="E747" i="8"/>
  <c r="O749" i="10"/>
  <c r="AB748" i="10"/>
  <c r="H667" i="2"/>
  <c r="C667" i="2"/>
  <c r="E667" i="2" s="1"/>
  <c r="E749" i="10"/>
  <c r="P749" i="10" s="1"/>
  <c r="AA666" i="2"/>
  <c r="J749" i="10"/>
  <c r="K749" i="10" s="1"/>
  <c r="F749" i="10"/>
  <c r="J747" i="8"/>
  <c r="I747" i="8"/>
  <c r="R749" i="10" l="1"/>
  <c r="Q749" i="10"/>
  <c r="S749" i="10"/>
  <c r="M749" i="10"/>
  <c r="N749" i="10" s="1"/>
  <c r="O747" i="8"/>
  <c r="P747" i="8"/>
  <c r="N747" i="8"/>
  <c r="L747" i="8"/>
  <c r="M747" i="8" s="1"/>
  <c r="J667" i="2"/>
  <c r="K667" i="2" s="1"/>
  <c r="F667" i="2"/>
  <c r="L667" i="2" l="1"/>
  <c r="M667" i="2"/>
  <c r="N667" i="2" s="1"/>
  <c r="V749" i="10"/>
  <c r="Y749" i="10" s="1"/>
  <c r="U749" i="10"/>
  <c r="X749" i="10" s="1"/>
  <c r="W749" i="10"/>
  <c r="Z749" i="10" s="1"/>
  <c r="S747" i="8"/>
  <c r="V747" i="8" s="1"/>
  <c r="R747" i="8"/>
  <c r="U747" i="8" s="1"/>
  <c r="T747" i="8"/>
  <c r="W747" i="8" s="1"/>
  <c r="H748" i="8" l="1"/>
  <c r="D748" i="8"/>
  <c r="B748" i="8"/>
  <c r="F748" i="8"/>
  <c r="G748" i="8"/>
  <c r="C748" i="8"/>
  <c r="G750" i="10"/>
  <c r="B750" i="10"/>
  <c r="H750" i="10"/>
  <c r="C750" i="10"/>
  <c r="I750" i="10"/>
  <c r="D750" i="10"/>
  <c r="S667" i="2"/>
  <c r="Q667" i="2"/>
  <c r="R667" i="2"/>
  <c r="U667" i="2"/>
  <c r="V667" i="2"/>
  <c r="W667" i="2"/>
  <c r="Y667" i="2" l="1"/>
  <c r="O750" i="10"/>
  <c r="AB749" i="10"/>
  <c r="H668" i="2"/>
  <c r="C668" i="2"/>
  <c r="J750" i="10"/>
  <c r="K750" i="10" s="1"/>
  <c r="E748" i="8"/>
  <c r="F750" i="10"/>
  <c r="X747" i="8"/>
  <c r="E750" i="10"/>
  <c r="P750" i="10" s="1"/>
  <c r="I748" i="8"/>
  <c r="J748" i="8"/>
  <c r="X667" i="2"/>
  <c r="Z667" i="2"/>
  <c r="Q750" i="10" l="1"/>
  <c r="S750" i="10"/>
  <c r="R750" i="10"/>
  <c r="M750" i="10"/>
  <c r="N750" i="10" s="1"/>
  <c r="L748" i="8"/>
  <c r="M748" i="8" s="1"/>
  <c r="P748" i="8"/>
  <c r="O748" i="8"/>
  <c r="N748" i="8"/>
  <c r="G668" i="2"/>
  <c r="B668" i="2"/>
  <c r="I668" i="2"/>
  <c r="D668" i="2"/>
  <c r="P668" i="2" l="1"/>
  <c r="O668" i="2"/>
  <c r="J668" i="2"/>
  <c r="K668" i="2" s="1"/>
  <c r="AA667" i="2"/>
  <c r="T748" i="8"/>
  <c r="S748" i="8"/>
  <c r="R748" i="8"/>
  <c r="V750" i="10"/>
  <c r="Y750" i="10" s="1"/>
  <c r="U750" i="10"/>
  <c r="X750" i="10" s="1"/>
  <c r="W750" i="10"/>
  <c r="U748" i="8"/>
  <c r="Z750" i="10"/>
  <c r="W748" i="8"/>
  <c r="E668" i="2"/>
  <c r="V748" i="8"/>
  <c r="F668" i="2"/>
  <c r="C751" i="10" l="1"/>
  <c r="H751" i="10"/>
  <c r="G751" i="10"/>
  <c r="B751" i="10"/>
  <c r="F749" i="8"/>
  <c r="B749" i="8"/>
  <c r="D749" i="8"/>
  <c r="H749" i="8"/>
  <c r="L668" i="2"/>
  <c r="M668" i="2"/>
  <c r="N668" i="2" s="1"/>
  <c r="C749" i="8"/>
  <c r="G749" i="8"/>
  <c r="I751" i="10"/>
  <c r="D751" i="10"/>
  <c r="X748" i="8" l="1"/>
  <c r="J751" i="10"/>
  <c r="V668" i="2"/>
  <c r="W668" i="2"/>
  <c r="U668" i="2"/>
  <c r="E749" i="8"/>
  <c r="E751" i="10"/>
  <c r="P751" i="10" s="1"/>
  <c r="O751" i="10"/>
  <c r="K751" i="10"/>
  <c r="AB750" i="10"/>
  <c r="R668" i="2"/>
  <c r="Q668" i="2"/>
  <c r="S668" i="2"/>
  <c r="I749" i="8"/>
  <c r="J749" i="8"/>
  <c r="F751" i="10"/>
  <c r="Z668" i="2" l="1"/>
  <c r="X668" i="2"/>
  <c r="G669" i="2" s="1"/>
  <c r="P749" i="8"/>
  <c r="L749" i="8"/>
  <c r="M749" i="8" s="1"/>
  <c r="N749" i="8"/>
  <c r="O749" i="8"/>
  <c r="Y668" i="2"/>
  <c r="R751" i="10"/>
  <c r="Q751" i="10"/>
  <c r="S751" i="10"/>
  <c r="M751" i="10"/>
  <c r="N751" i="10" s="1"/>
  <c r="D669" i="2"/>
  <c r="I669" i="2"/>
  <c r="B669" i="2" l="1"/>
  <c r="P669" i="2"/>
  <c r="O669" i="2"/>
  <c r="T749" i="8"/>
  <c r="S749" i="8"/>
  <c r="V749" i="8" s="1"/>
  <c r="R749" i="8"/>
  <c r="U749" i="8" s="1"/>
  <c r="AA668" i="2"/>
  <c r="U751" i="10"/>
  <c r="X751" i="10" s="1"/>
  <c r="W751" i="10"/>
  <c r="Z751" i="10" s="1"/>
  <c r="V751" i="10"/>
  <c r="Y751" i="10" s="1"/>
  <c r="C669" i="2"/>
  <c r="E669" i="2" s="1"/>
  <c r="H669" i="2"/>
  <c r="J669" i="2" s="1"/>
  <c r="K669" i="2" s="1"/>
  <c r="W749" i="8"/>
  <c r="H752" i="10" l="1"/>
  <c r="C752" i="10"/>
  <c r="B750" i="8"/>
  <c r="F750" i="8"/>
  <c r="L669" i="2"/>
  <c r="M669" i="2"/>
  <c r="N669" i="2" s="1"/>
  <c r="G752" i="10"/>
  <c r="B752" i="10"/>
  <c r="G750" i="8"/>
  <c r="C750" i="8"/>
  <c r="I752" i="10"/>
  <c r="D752" i="10"/>
  <c r="H750" i="8"/>
  <c r="D750" i="8"/>
  <c r="F669" i="2"/>
  <c r="O752" i="10" l="1"/>
  <c r="AB751" i="10"/>
  <c r="I750" i="8"/>
  <c r="J750" i="8"/>
  <c r="J752" i="10"/>
  <c r="K752" i="10" s="1"/>
  <c r="E750" i="8"/>
  <c r="V669" i="2"/>
  <c r="W669" i="2"/>
  <c r="U669" i="2"/>
  <c r="F752" i="10"/>
  <c r="E752" i="10"/>
  <c r="P752" i="10" s="1"/>
  <c r="X749" i="8"/>
  <c r="R669" i="2"/>
  <c r="Q669" i="2"/>
  <c r="S669" i="2"/>
  <c r="Y669" i="2" l="1"/>
  <c r="C670" i="2" s="1"/>
  <c r="X669" i="2"/>
  <c r="G670" i="2" s="1"/>
  <c r="R752" i="10"/>
  <c r="S752" i="10"/>
  <c r="Q752" i="10"/>
  <c r="M752" i="10"/>
  <c r="N752" i="10" s="1"/>
  <c r="H670" i="2"/>
  <c r="P750" i="8"/>
  <c r="N750" i="8"/>
  <c r="L750" i="8"/>
  <c r="M750" i="8" s="1"/>
  <c r="O750" i="8"/>
  <c r="Z669" i="2"/>
  <c r="B670" i="2" l="1"/>
  <c r="F670" i="2" s="1"/>
  <c r="T750" i="8"/>
  <c r="R750" i="8"/>
  <c r="S750" i="8"/>
  <c r="E670" i="2"/>
  <c r="V750" i="8"/>
  <c r="U752" i="10"/>
  <c r="X752" i="10" s="1"/>
  <c r="W752" i="10"/>
  <c r="Z752" i="10" s="1"/>
  <c r="V752" i="10"/>
  <c r="U750" i="8"/>
  <c r="I670" i="2"/>
  <c r="J670" i="2" s="1"/>
  <c r="D670" i="2"/>
  <c r="W750" i="8"/>
  <c r="Y752" i="10"/>
  <c r="O670" i="2" l="1"/>
  <c r="P670" i="2"/>
  <c r="D753" i="10"/>
  <c r="I753" i="10"/>
  <c r="B753" i="10"/>
  <c r="G753" i="10"/>
  <c r="C753" i="10"/>
  <c r="H753" i="10"/>
  <c r="B751" i="8"/>
  <c r="F751" i="8"/>
  <c r="G751" i="8"/>
  <c r="C751" i="8"/>
  <c r="H751" i="8"/>
  <c r="D751" i="8"/>
  <c r="K670" i="2"/>
  <c r="AA669" i="2"/>
  <c r="E751" i="8" l="1"/>
  <c r="X750" i="8"/>
  <c r="E753" i="10"/>
  <c r="P753" i="10" s="1"/>
  <c r="L670" i="2"/>
  <c r="M670" i="2"/>
  <c r="N670" i="2" s="1"/>
  <c r="J753" i="10"/>
  <c r="I751" i="8"/>
  <c r="J751" i="8"/>
  <c r="F753" i="10"/>
  <c r="K753" i="10"/>
  <c r="O753" i="10"/>
  <c r="AB752" i="10"/>
  <c r="Q670" i="2" l="1"/>
  <c r="S670" i="2"/>
  <c r="R670" i="2"/>
  <c r="Q753" i="10"/>
  <c r="S753" i="10"/>
  <c r="R753" i="10"/>
  <c r="M753" i="10"/>
  <c r="N753" i="10" s="1"/>
  <c r="O751" i="8"/>
  <c r="N751" i="8"/>
  <c r="P751" i="8"/>
  <c r="L751" i="8"/>
  <c r="M751" i="8" s="1"/>
  <c r="W670" i="2"/>
  <c r="V670" i="2"/>
  <c r="U670" i="2"/>
  <c r="R751" i="8" l="1"/>
  <c r="T751" i="8"/>
  <c r="S751" i="8"/>
  <c r="U753" i="10"/>
  <c r="W753" i="10"/>
  <c r="V753" i="10"/>
  <c r="Y670" i="2"/>
  <c r="X753" i="10"/>
  <c r="W751" i="8"/>
  <c r="Y753" i="10"/>
  <c r="Z670" i="2"/>
  <c r="V751" i="8"/>
  <c r="U751" i="8"/>
  <c r="Z753" i="10"/>
  <c r="X670" i="2"/>
  <c r="G752" i="8" l="1"/>
  <c r="C752" i="8"/>
  <c r="G754" i="10"/>
  <c r="B754" i="10"/>
  <c r="G671" i="2"/>
  <c r="B671" i="2"/>
  <c r="D671" i="2"/>
  <c r="I671" i="2"/>
  <c r="H671" i="2"/>
  <c r="C671" i="2"/>
  <c r="H754" i="10"/>
  <c r="C754" i="10"/>
  <c r="D754" i="10"/>
  <c r="I754" i="10"/>
  <c r="B752" i="8"/>
  <c r="F752" i="8"/>
  <c r="H752" i="8"/>
  <c r="D752" i="8"/>
  <c r="P671" i="2" l="1"/>
  <c r="O671" i="2"/>
  <c r="I752" i="8"/>
  <c r="J752" i="8"/>
  <c r="E754" i="10"/>
  <c r="P754" i="10" s="1"/>
  <c r="AA670" i="2"/>
  <c r="J754" i="10"/>
  <c r="F754" i="10"/>
  <c r="F671" i="2"/>
  <c r="E671" i="2"/>
  <c r="X751" i="8"/>
  <c r="E752" i="8"/>
  <c r="O754" i="10"/>
  <c r="K754" i="10"/>
  <c r="AB753" i="10"/>
  <c r="J671" i="2"/>
  <c r="K671" i="2" s="1"/>
  <c r="L671" i="2" l="1"/>
  <c r="M671" i="2"/>
  <c r="N671" i="2" s="1"/>
  <c r="Q754" i="10"/>
  <c r="S754" i="10"/>
  <c r="R754" i="10"/>
  <c r="M754" i="10"/>
  <c r="N754" i="10" s="1"/>
  <c r="N752" i="8"/>
  <c r="L752" i="8"/>
  <c r="M752" i="8" s="1"/>
  <c r="O752" i="8"/>
  <c r="P752" i="8"/>
  <c r="T752" i="8" l="1"/>
  <c r="S752" i="8"/>
  <c r="R752" i="8"/>
  <c r="U752" i="8" s="1"/>
  <c r="Z754" i="10"/>
  <c r="W754" i="10"/>
  <c r="V754" i="10"/>
  <c r="Y754" i="10" s="1"/>
  <c r="U754" i="10"/>
  <c r="X754" i="10" s="1"/>
  <c r="U671" i="2"/>
  <c r="W671" i="2"/>
  <c r="V671" i="2"/>
  <c r="W752" i="8"/>
  <c r="V752" i="8"/>
  <c r="Q671" i="2"/>
  <c r="R671" i="2"/>
  <c r="S671" i="2"/>
  <c r="Z671" i="2" s="1"/>
  <c r="X671" i="2" l="1"/>
  <c r="B755" i="10"/>
  <c r="G755" i="10"/>
  <c r="H755" i="10"/>
  <c r="C755" i="10"/>
  <c r="B753" i="8"/>
  <c r="F753" i="8"/>
  <c r="D755" i="10"/>
  <c r="I755" i="10"/>
  <c r="B672" i="2"/>
  <c r="G672" i="2"/>
  <c r="I672" i="2"/>
  <c r="D672" i="2"/>
  <c r="C753" i="8"/>
  <c r="G753" i="8"/>
  <c r="Y671" i="2"/>
  <c r="D753" i="8"/>
  <c r="H753" i="8"/>
  <c r="P672" i="2" l="1"/>
  <c r="O672" i="2"/>
  <c r="C672" i="2"/>
  <c r="E672" i="2" s="1"/>
  <c r="H672" i="2"/>
  <c r="K755" i="10"/>
  <c r="O755" i="10"/>
  <c r="AB754" i="10"/>
  <c r="AA671" i="2"/>
  <c r="J672" i="2"/>
  <c r="K672" i="2" s="1"/>
  <c r="I753" i="8"/>
  <c r="J753" i="8"/>
  <c r="J755" i="10"/>
  <c r="F755" i="10"/>
  <c r="X752" i="8"/>
  <c r="E753" i="8"/>
  <c r="E755" i="10"/>
  <c r="P755" i="10" s="1"/>
  <c r="Q755" i="10" l="1"/>
  <c r="R755" i="10"/>
  <c r="S755" i="10"/>
  <c r="M755" i="10"/>
  <c r="N755" i="10" s="1"/>
  <c r="L672" i="2"/>
  <c r="M672" i="2"/>
  <c r="N672" i="2" s="1"/>
  <c r="F672" i="2"/>
  <c r="P753" i="8"/>
  <c r="N753" i="8"/>
  <c r="L753" i="8"/>
  <c r="M753" i="8" s="1"/>
  <c r="O753" i="8"/>
  <c r="T753" i="8" l="1"/>
  <c r="S753" i="8"/>
  <c r="R753" i="8"/>
  <c r="W672" i="2"/>
  <c r="V672" i="2"/>
  <c r="U672" i="2"/>
  <c r="U753" i="8"/>
  <c r="W753" i="8"/>
  <c r="Q672" i="2"/>
  <c r="S672" i="2"/>
  <c r="R672" i="2"/>
  <c r="W755" i="10"/>
  <c r="Z755" i="10" s="1"/>
  <c r="U755" i="10"/>
  <c r="V755" i="10"/>
  <c r="Y755" i="10" s="1"/>
  <c r="V753" i="8"/>
  <c r="X755" i="10"/>
  <c r="X672" i="2" l="1"/>
  <c r="Y672" i="2"/>
  <c r="H756" i="10"/>
  <c r="C756" i="10"/>
  <c r="I756" i="10"/>
  <c r="D756" i="10"/>
  <c r="B754" i="8"/>
  <c r="F754" i="8"/>
  <c r="Z672" i="2"/>
  <c r="H673" i="2"/>
  <c r="C673" i="2"/>
  <c r="B756" i="10"/>
  <c r="G756" i="10"/>
  <c r="G673" i="2"/>
  <c r="B673" i="2"/>
  <c r="C754" i="8"/>
  <c r="G754" i="8"/>
  <c r="D754" i="8"/>
  <c r="H754" i="8"/>
  <c r="O756" i="10" l="1"/>
  <c r="AB755" i="10"/>
  <c r="J756" i="10"/>
  <c r="K756" i="10" s="1"/>
  <c r="D673" i="2"/>
  <c r="I673" i="2"/>
  <c r="X753" i="8"/>
  <c r="E756" i="10"/>
  <c r="P756" i="10" s="1"/>
  <c r="J754" i="8"/>
  <c r="I754" i="8"/>
  <c r="F756" i="10"/>
  <c r="E673" i="2"/>
  <c r="F673" i="2"/>
  <c r="E754" i="8"/>
  <c r="P673" i="2" l="1"/>
  <c r="O673" i="2"/>
  <c r="R756" i="10"/>
  <c r="Q756" i="10"/>
  <c r="S756" i="10"/>
  <c r="M756" i="10"/>
  <c r="N756" i="10" s="1"/>
  <c r="AA672" i="2"/>
  <c r="J673" i="2"/>
  <c r="K673" i="2" s="1"/>
  <c r="P754" i="8"/>
  <c r="O754" i="8"/>
  <c r="N754" i="8"/>
  <c r="L754" i="8"/>
  <c r="M754" i="8" s="1"/>
  <c r="L673" i="2" l="1"/>
  <c r="M673" i="2"/>
  <c r="N673" i="2" s="1"/>
  <c r="S754" i="8"/>
  <c r="R754" i="8"/>
  <c r="U754" i="8" s="1"/>
  <c r="T754" i="8"/>
  <c r="W754" i="8" s="1"/>
  <c r="V756" i="10"/>
  <c r="Y756" i="10" s="1"/>
  <c r="W756" i="10"/>
  <c r="Z756" i="10" s="1"/>
  <c r="U756" i="10"/>
  <c r="X756" i="10" s="1"/>
  <c r="V754" i="8"/>
  <c r="F755" i="8" l="1"/>
  <c r="B755" i="8"/>
  <c r="B757" i="10"/>
  <c r="G757" i="10"/>
  <c r="C757" i="10"/>
  <c r="H757" i="10"/>
  <c r="I757" i="10"/>
  <c r="D757" i="10"/>
  <c r="D755" i="8"/>
  <c r="H755" i="8"/>
  <c r="V673" i="2"/>
  <c r="U673" i="2"/>
  <c r="W673" i="2"/>
  <c r="C755" i="8"/>
  <c r="G755" i="8"/>
  <c r="R673" i="2"/>
  <c r="S673" i="2"/>
  <c r="Z673" i="2" s="1"/>
  <c r="Q673" i="2"/>
  <c r="Y673" i="2" l="1"/>
  <c r="O757" i="10"/>
  <c r="K757" i="10"/>
  <c r="AB756" i="10"/>
  <c r="J757" i="10"/>
  <c r="E757" i="10"/>
  <c r="P757" i="10" s="1"/>
  <c r="H674" i="2"/>
  <c r="C674" i="2"/>
  <c r="X673" i="2"/>
  <c r="X754" i="8"/>
  <c r="E755" i="8"/>
  <c r="I674" i="2"/>
  <c r="D674" i="2"/>
  <c r="F757" i="10"/>
  <c r="I755" i="8"/>
  <c r="J755" i="8"/>
  <c r="P674" i="2" l="1"/>
  <c r="O674" i="2"/>
  <c r="Q757" i="10"/>
  <c r="S757" i="10"/>
  <c r="R757" i="10"/>
  <c r="M757" i="10"/>
  <c r="N757" i="10" s="1"/>
  <c r="AA673" i="2"/>
  <c r="G674" i="2"/>
  <c r="B674" i="2"/>
  <c r="F674" i="2" s="1"/>
  <c r="N755" i="8"/>
  <c r="O755" i="8"/>
  <c r="L755" i="8"/>
  <c r="M755" i="8" s="1"/>
  <c r="P755" i="8"/>
  <c r="J674" i="2" l="1"/>
  <c r="K674" i="2" s="1"/>
  <c r="S755" i="8"/>
  <c r="V755" i="8" s="1"/>
  <c r="R755" i="8"/>
  <c r="U755" i="8" s="1"/>
  <c r="T755" i="8"/>
  <c r="W755" i="8" s="1"/>
  <c r="E674" i="2"/>
  <c r="U757" i="10"/>
  <c r="X757" i="10" s="1"/>
  <c r="W757" i="10"/>
  <c r="Z757" i="10" s="1"/>
  <c r="V757" i="10"/>
  <c r="Y757" i="10" s="1"/>
  <c r="D758" i="10" l="1"/>
  <c r="I758" i="10"/>
  <c r="H756" i="8"/>
  <c r="D756" i="8"/>
  <c r="G758" i="10"/>
  <c r="B758" i="10"/>
  <c r="C758" i="10"/>
  <c r="H758" i="10"/>
  <c r="B756" i="8"/>
  <c r="F756" i="8"/>
  <c r="G756" i="8"/>
  <c r="C756" i="8"/>
  <c r="L674" i="2"/>
  <c r="M674" i="2"/>
  <c r="N674" i="2" s="1"/>
  <c r="X755" i="8" l="1"/>
  <c r="F758" i="10"/>
  <c r="U674" i="2"/>
  <c r="V674" i="2"/>
  <c r="W674" i="2"/>
  <c r="J756" i="8"/>
  <c r="I756" i="8"/>
  <c r="E758" i="10"/>
  <c r="P758" i="10" s="1"/>
  <c r="R674" i="2"/>
  <c r="Q674" i="2"/>
  <c r="S674" i="2"/>
  <c r="E756" i="8"/>
  <c r="J758" i="10"/>
  <c r="K758" i="10" s="1"/>
  <c r="O758" i="10"/>
  <c r="AB757" i="10"/>
  <c r="Y674" i="2" l="1"/>
  <c r="H675" i="2" s="1"/>
  <c r="Z674" i="2"/>
  <c r="I675" i="2" s="1"/>
  <c r="X674" i="2"/>
  <c r="B675" i="2" s="1"/>
  <c r="Q758" i="10"/>
  <c r="R758" i="10"/>
  <c r="S758" i="10"/>
  <c r="M758" i="10"/>
  <c r="N758" i="10" s="1"/>
  <c r="C675" i="2"/>
  <c r="P756" i="8"/>
  <c r="O756" i="8"/>
  <c r="N756" i="8"/>
  <c r="L756" i="8"/>
  <c r="M756" i="8" s="1"/>
  <c r="G675" i="2" l="1"/>
  <c r="D675" i="2"/>
  <c r="V758" i="10"/>
  <c r="W758" i="10"/>
  <c r="U758" i="10"/>
  <c r="W756" i="8"/>
  <c r="Z758" i="10"/>
  <c r="J675" i="2"/>
  <c r="K675" i="2" s="1"/>
  <c r="S756" i="8"/>
  <c r="V756" i="8" s="1"/>
  <c r="T756" i="8"/>
  <c r="R756" i="8"/>
  <c r="F675" i="2"/>
  <c r="Y758" i="10"/>
  <c r="E675" i="2"/>
  <c r="AA674" i="2"/>
  <c r="U756" i="8"/>
  <c r="X758" i="10"/>
  <c r="P675" i="2" l="1"/>
  <c r="O675" i="2"/>
  <c r="C757" i="8"/>
  <c r="G757" i="8"/>
  <c r="D757" i="8"/>
  <c r="H757" i="8"/>
  <c r="B757" i="8"/>
  <c r="F757" i="8"/>
  <c r="L675" i="2"/>
  <c r="M675" i="2"/>
  <c r="N675" i="2" s="1"/>
  <c r="G759" i="10"/>
  <c r="B759" i="10"/>
  <c r="C759" i="10"/>
  <c r="H759" i="10"/>
  <c r="I759" i="10"/>
  <c r="D759" i="10"/>
  <c r="F759" i="10" l="1"/>
  <c r="S675" i="2"/>
  <c r="Q675" i="2"/>
  <c r="R675" i="2"/>
  <c r="V675" i="2"/>
  <c r="W675" i="2"/>
  <c r="U675" i="2"/>
  <c r="O759" i="10"/>
  <c r="AB758" i="10"/>
  <c r="E759" i="10"/>
  <c r="P759" i="10" s="1"/>
  <c r="J757" i="8"/>
  <c r="I757" i="8"/>
  <c r="J759" i="10"/>
  <c r="K759" i="10" s="1"/>
  <c r="E757" i="8"/>
  <c r="X756" i="8"/>
  <c r="Z675" i="2" l="1"/>
  <c r="S759" i="10"/>
  <c r="Q759" i="10"/>
  <c r="R759" i="10"/>
  <c r="M759" i="10"/>
  <c r="N759" i="10" s="1"/>
  <c r="I676" i="2"/>
  <c r="D676" i="2"/>
  <c r="N757" i="8"/>
  <c r="L757" i="8"/>
  <c r="M757" i="8" s="1"/>
  <c r="P757" i="8"/>
  <c r="O757" i="8"/>
  <c r="Y675" i="2"/>
  <c r="X675" i="2"/>
  <c r="O676" i="2" l="1"/>
  <c r="P676" i="2"/>
  <c r="S757" i="8"/>
  <c r="R757" i="8"/>
  <c r="T757" i="8"/>
  <c r="H676" i="2"/>
  <c r="C676" i="2"/>
  <c r="U757" i="8"/>
  <c r="B676" i="2"/>
  <c r="G676" i="2"/>
  <c r="V757" i="8"/>
  <c r="AA675" i="2"/>
  <c r="X759" i="10"/>
  <c r="W759" i="10"/>
  <c r="U759" i="10"/>
  <c r="V759" i="10"/>
  <c r="Y759" i="10" s="1"/>
  <c r="W757" i="8"/>
  <c r="Z759" i="10"/>
  <c r="H760" i="10" l="1"/>
  <c r="C760" i="10"/>
  <c r="H758" i="8"/>
  <c r="D758" i="8"/>
  <c r="E676" i="2"/>
  <c r="B760" i="10"/>
  <c r="G760" i="10"/>
  <c r="D760" i="10"/>
  <c r="I760" i="10"/>
  <c r="G758" i="8"/>
  <c r="C758" i="8"/>
  <c r="B758" i="8"/>
  <c r="F758" i="8"/>
  <c r="J676" i="2"/>
  <c r="K676" i="2" s="1"/>
  <c r="F676" i="2"/>
  <c r="I758" i="8" l="1"/>
  <c r="J758" i="8"/>
  <c r="E760" i="10"/>
  <c r="P760" i="10" s="1"/>
  <c r="E758" i="8"/>
  <c r="O760" i="10"/>
  <c r="AB759" i="10"/>
  <c r="F760" i="10"/>
  <c r="L676" i="2"/>
  <c r="M676" i="2"/>
  <c r="N676" i="2" s="1"/>
  <c r="X757" i="8"/>
  <c r="J760" i="10"/>
  <c r="K760" i="10" s="1"/>
  <c r="S760" i="10" l="1"/>
  <c r="R760" i="10"/>
  <c r="Q760" i="10"/>
  <c r="M760" i="10"/>
  <c r="N760" i="10" s="1"/>
  <c r="V676" i="2"/>
  <c r="U676" i="2"/>
  <c r="W676" i="2"/>
  <c r="R676" i="2"/>
  <c r="Y676" i="2" s="1"/>
  <c r="S676" i="2"/>
  <c r="Q676" i="2"/>
  <c r="N758" i="8"/>
  <c r="O758" i="8"/>
  <c r="L758" i="8"/>
  <c r="M758" i="8" s="1"/>
  <c r="P758" i="8"/>
  <c r="X676" i="2" l="1"/>
  <c r="G677" i="2" s="1"/>
  <c r="Z676" i="2"/>
  <c r="U760" i="10"/>
  <c r="W760" i="10"/>
  <c r="V760" i="10"/>
  <c r="Y760" i="10" s="1"/>
  <c r="X760" i="10"/>
  <c r="C677" i="2"/>
  <c r="H677" i="2"/>
  <c r="B677" i="2"/>
  <c r="S758" i="8"/>
  <c r="V758" i="8" s="1"/>
  <c r="T758" i="8"/>
  <c r="W758" i="8" s="1"/>
  <c r="R758" i="8"/>
  <c r="U758" i="8" s="1"/>
  <c r="I677" i="2"/>
  <c r="D677" i="2"/>
  <c r="Z760" i="10"/>
  <c r="P677" i="2" l="1"/>
  <c r="O677" i="2"/>
  <c r="B759" i="8"/>
  <c r="F759" i="8"/>
  <c r="D759" i="8"/>
  <c r="H759" i="8"/>
  <c r="C761" i="10"/>
  <c r="H761" i="10"/>
  <c r="G759" i="8"/>
  <c r="C759" i="8"/>
  <c r="E677" i="2"/>
  <c r="F677" i="2"/>
  <c r="J677" i="2"/>
  <c r="K677" i="2" s="1"/>
  <c r="G761" i="10"/>
  <c r="B761" i="10"/>
  <c r="D761" i="10"/>
  <c r="I761" i="10"/>
  <c r="AA676" i="2"/>
  <c r="L677" i="2" l="1"/>
  <c r="M677" i="2"/>
  <c r="N677" i="2" s="1"/>
  <c r="X758" i="8"/>
  <c r="O761" i="10"/>
  <c r="AB760" i="10"/>
  <c r="I759" i="8"/>
  <c r="J759" i="8"/>
  <c r="E761" i="10"/>
  <c r="P761" i="10" s="1"/>
  <c r="J761" i="10"/>
  <c r="K761" i="10" s="1"/>
  <c r="F761" i="10"/>
  <c r="E759" i="8"/>
  <c r="S761" i="10" l="1"/>
  <c r="Q761" i="10"/>
  <c r="R761" i="10"/>
  <c r="M761" i="10"/>
  <c r="N761" i="10" s="1"/>
  <c r="P759" i="8"/>
  <c r="O759" i="8"/>
  <c r="N759" i="8"/>
  <c r="L759" i="8"/>
  <c r="M759" i="8" s="1"/>
  <c r="V677" i="2"/>
  <c r="U677" i="2"/>
  <c r="W677" i="2"/>
  <c r="S677" i="2"/>
  <c r="Q677" i="2"/>
  <c r="R677" i="2"/>
  <c r="Y677" i="2" s="1"/>
  <c r="X677" i="2" l="1"/>
  <c r="Z677" i="2"/>
  <c r="D678" i="2" s="1"/>
  <c r="W761" i="10"/>
  <c r="U761" i="10"/>
  <c r="V761" i="10"/>
  <c r="Y761" i="10" s="1"/>
  <c r="I678" i="2"/>
  <c r="H678" i="2"/>
  <c r="C678" i="2"/>
  <c r="X761" i="10"/>
  <c r="R759" i="8"/>
  <c r="U759" i="8" s="1"/>
  <c r="T759" i="8"/>
  <c r="S759" i="8"/>
  <c r="V759" i="8" s="1"/>
  <c r="G678" i="2"/>
  <c r="B678" i="2"/>
  <c r="W759" i="8"/>
  <c r="Z761" i="10"/>
  <c r="O678" i="2" l="1"/>
  <c r="P678" i="2"/>
  <c r="H762" i="10"/>
  <c r="C762" i="10"/>
  <c r="G760" i="8"/>
  <c r="C760" i="8"/>
  <c r="B760" i="8"/>
  <c r="F760" i="8"/>
  <c r="J678" i="2"/>
  <c r="K678" i="2" s="1"/>
  <c r="G762" i="10"/>
  <c r="B762" i="10"/>
  <c r="AA677" i="2"/>
  <c r="E678" i="2"/>
  <c r="D762" i="10"/>
  <c r="I762" i="10"/>
  <c r="H760" i="8"/>
  <c r="D760" i="8"/>
  <c r="F678" i="2"/>
  <c r="L678" i="2" l="1"/>
  <c r="M678" i="2"/>
  <c r="N678" i="2" s="1"/>
  <c r="X759" i="8"/>
  <c r="E762" i="10"/>
  <c r="P762" i="10" s="1"/>
  <c r="K762" i="10"/>
  <c r="O762" i="10"/>
  <c r="AB761" i="10"/>
  <c r="J762" i="10"/>
  <c r="J760" i="8"/>
  <c r="I760" i="8"/>
  <c r="F762" i="10"/>
  <c r="E760" i="8"/>
  <c r="O760" i="8" l="1"/>
  <c r="N760" i="8"/>
  <c r="P760" i="8"/>
  <c r="L760" i="8"/>
  <c r="M760" i="8" s="1"/>
  <c r="Q762" i="10"/>
  <c r="R762" i="10"/>
  <c r="S762" i="10"/>
  <c r="M762" i="10"/>
  <c r="N762" i="10" s="1"/>
  <c r="W678" i="2"/>
  <c r="V678" i="2"/>
  <c r="U678" i="2"/>
  <c r="S678" i="2"/>
  <c r="Q678" i="2"/>
  <c r="R678" i="2"/>
  <c r="X678" i="2" l="1"/>
  <c r="Z678" i="2"/>
  <c r="D679" i="2" s="1"/>
  <c r="Y678" i="2"/>
  <c r="H679" i="2" s="1"/>
  <c r="S760" i="8"/>
  <c r="T760" i="8"/>
  <c r="W760" i="8" s="1"/>
  <c r="R760" i="8"/>
  <c r="Z762" i="10"/>
  <c r="W762" i="10"/>
  <c r="V762" i="10"/>
  <c r="U762" i="10"/>
  <c r="X762" i="10" s="1"/>
  <c r="C679" i="2"/>
  <c r="Y762" i="10"/>
  <c r="U760" i="8"/>
  <c r="I679" i="2"/>
  <c r="G679" i="2"/>
  <c r="B679" i="2"/>
  <c r="V760" i="8"/>
  <c r="P679" i="2" l="1"/>
  <c r="O679" i="2"/>
  <c r="D761" i="8"/>
  <c r="H761" i="8"/>
  <c r="G763" i="10"/>
  <c r="B763" i="10"/>
  <c r="F761" i="8"/>
  <c r="B761" i="8"/>
  <c r="I763" i="10"/>
  <c r="D763" i="10"/>
  <c r="J679" i="2"/>
  <c r="K679" i="2" s="1"/>
  <c r="H763" i="10"/>
  <c r="C763" i="10"/>
  <c r="E679" i="2"/>
  <c r="C761" i="8"/>
  <c r="G761" i="8"/>
  <c r="AA678" i="2"/>
  <c r="F679" i="2"/>
  <c r="E763" i="10" l="1"/>
  <c r="P763" i="10" s="1"/>
  <c r="X760" i="8"/>
  <c r="J763" i="10"/>
  <c r="F763" i="10"/>
  <c r="E761" i="8"/>
  <c r="K763" i="10"/>
  <c r="O763" i="10"/>
  <c r="AB762" i="10"/>
  <c r="L679" i="2"/>
  <c r="M679" i="2"/>
  <c r="N679" i="2" s="1"/>
  <c r="I761" i="8"/>
  <c r="J761" i="8"/>
  <c r="N761" i="8" l="1"/>
  <c r="L761" i="8"/>
  <c r="M761" i="8" s="1"/>
  <c r="P761" i="8"/>
  <c r="O761" i="8"/>
  <c r="S763" i="10"/>
  <c r="R763" i="10"/>
  <c r="Q763" i="10"/>
  <c r="M763" i="10"/>
  <c r="N763" i="10" s="1"/>
  <c r="U679" i="2"/>
  <c r="W679" i="2"/>
  <c r="V679" i="2"/>
  <c r="Q679" i="2"/>
  <c r="S679" i="2"/>
  <c r="R679" i="2"/>
  <c r="X679" i="2" l="1"/>
  <c r="Y679" i="2"/>
  <c r="C680" i="2" s="1"/>
  <c r="W763" i="10"/>
  <c r="U763" i="10"/>
  <c r="X763" i="10" s="1"/>
  <c r="V763" i="10"/>
  <c r="Y763" i="10" s="1"/>
  <c r="V761" i="8"/>
  <c r="G680" i="2"/>
  <c r="B680" i="2"/>
  <c r="T761" i="8"/>
  <c r="W761" i="8" s="1"/>
  <c r="S761" i="8"/>
  <c r="R761" i="8"/>
  <c r="U761" i="8" s="1"/>
  <c r="H680" i="2"/>
  <c r="Z679" i="2"/>
  <c r="Z763" i="10"/>
  <c r="D762" i="8" l="1"/>
  <c r="H762" i="8"/>
  <c r="G764" i="10"/>
  <c r="B764" i="10"/>
  <c r="H764" i="10"/>
  <c r="C764" i="10"/>
  <c r="F762" i="8"/>
  <c r="B762" i="8"/>
  <c r="E680" i="2"/>
  <c r="D680" i="2"/>
  <c r="I680" i="2"/>
  <c r="G762" i="8"/>
  <c r="C762" i="8"/>
  <c r="I764" i="10"/>
  <c r="D764" i="10"/>
  <c r="F680" i="2"/>
  <c r="P680" i="2" l="1"/>
  <c r="O680" i="2"/>
  <c r="E764" i="10"/>
  <c r="P764" i="10" s="1"/>
  <c r="AA679" i="2"/>
  <c r="J762" i="8"/>
  <c r="I762" i="8"/>
  <c r="J764" i="10"/>
  <c r="E762" i="8"/>
  <c r="O764" i="10"/>
  <c r="K764" i="10"/>
  <c r="AB763" i="10"/>
  <c r="J680" i="2"/>
  <c r="K680" i="2" s="1"/>
  <c r="F764" i="10"/>
  <c r="X761" i="8"/>
  <c r="L680" i="2" l="1"/>
  <c r="M680" i="2"/>
  <c r="N680" i="2" s="1"/>
  <c r="S764" i="10"/>
  <c r="R764" i="10"/>
  <c r="Q764" i="10"/>
  <c r="M764" i="10"/>
  <c r="N764" i="10" s="1"/>
  <c r="L762" i="8"/>
  <c r="M762" i="8" s="1"/>
  <c r="P762" i="8"/>
  <c r="N762" i="8"/>
  <c r="O762" i="8"/>
  <c r="R762" i="8" l="1"/>
  <c r="T762" i="8"/>
  <c r="S762" i="8"/>
  <c r="Z764" i="10"/>
  <c r="U764" i="10"/>
  <c r="V764" i="10"/>
  <c r="W764" i="10"/>
  <c r="U680" i="2"/>
  <c r="V680" i="2"/>
  <c r="W680" i="2"/>
  <c r="W762" i="8"/>
  <c r="Y764" i="10"/>
  <c r="V762" i="8"/>
  <c r="U762" i="8"/>
  <c r="X764" i="10"/>
  <c r="R680" i="2"/>
  <c r="Q680" i="2"/>
  <c r="S680" i="2"/>
  <c r="X680" i="2" l="1"/>
  <c r="Y680" i="2"/>
  <c r="C681" i="2" s="1"/>
  <c r="Z680" i="2"/>
  <c r="I681" i="2" s="1"/>
  <c r="H681" i="2"/>
  <c r="H765" i="10"/>
  <c r="C765" i="10"/>
  <c r="I765" i="10"/>
  <c r="D765" i="10"/>
  <c r="B765" i="10"/>
  <c r="G765" i="10"/>
  <c r="H763" i="8"/>
  <c r="D763" i="8"/>
  <c r="D681" i="2"/>
  <c r="B763" i="8"/>
  <c r="F763" i="8"/>
  <c r="G681" i="2"/>
  <c r="B681" i="2"/>
  <c r="C763" i="8"/>
  <c r="G763" i="8"/>
  <c r="P681" i="2" l="1"/>
  <c r="O681" i="2"/>
  <c r="J765" i="10"/>
  <c r="E765" i="10"/>
  <c r="P765" i="10" s="1"/>
  <c r="AA680" i="2"/>
  <c r="J681" i="2"/>
  <c r="K681" i="2" s="1"/>
  <c r="O765" i="10"/>
  <c r="K765" i="10"/>
  <c r="AB764" i="10"/>
  <c r="F681" i="2"/>
  <c r="E681" i="2"/>
  <c r="F765" i="10"/>
  <c r="J763" i="8"/>
  <c r="I763" i="8"/>
  <c r="X762" i="8"/>
  <c r="E763" i="8"/>
  <c r="P763" i="8" l="1"/>
  <c r="O763" i="8"/>
  <c r="L763" i="8"/>
  <c r="M763" i="8" s="1"/>
  <c r="N763" i="8"/>
  <c r="L681" i="2"/>
  <c r="M681" i="2"/>
  <c r="N681" i="2" s="1"/>
  <c r="R765" i="10"/>
  <c r="Q765" i="10"/>
  <c r="S765" i="10"/>
  <c r="M765" i="10"/>
  <c r="N765" i="10" s="1"/>
  <c r="R763" i="8" l="1"/>
  <c r="U763" i="8" s="1"/>
  <c r="S763" i="8"/>
  <c r="V763" i="8" s="1"/>
  <c r="T763" i="8"/>
  <c r="W763" i="8" s="1"/>
  <c r="U681" i="2"/>
  <c r="V681" i="2"/>
  <c r="W681" i="2"/>
  <c r="U765" i="10"/>
  <c r="X765" i="10" s="1"/>
  <c r="W765" i="10"/>
  <c r="Z765" i="10" s="1"/>
  <c r="V765" i="10"/>
  <c r="Y765" i="10" s="1"/>
  <c r="R681" i="2"/>
  <c r="Q681" i="2"/>
  <c r="S681" i="2"/>
  <c r="Z681" i="2" s="1"/>
  <c r="X681" i="2" l="1"/>
  <c r="G766" i="10"/>
  <c r="B766" i="10"/>
  <c r="D764" i="8"/>
  <c r="H764" i="8"/>
  <c r="G764" i="8"/>
  <c r="C764" i="8"/>
  <c r="D766" i="10"/>
  <c r="I766" i="10"/>
  <c r="H766" i="10"/>
  <c r="C766" i="10"/>
  <c r="B764" i="8"/>
  <c r="F764" i="8"/>
  <c r="Y681" i="2"/>
  <c r="B682" i="2"/>
  <c r="G682" i="2"/>
  <c r="D682" i="2"/>
  <c r="I682" i="2"/>
  <c r="P682" i="2" l="1"/>
  <c r="O682" i="2"/>
  <c r="J764" i="8"/>
  <c r="I764" i="8"/>
  <c r="E764" i="8"/>
  <c r="O766" i="10"/>
  <c r="AB765" i="10"/>
  <c r="AA681" i="2"/>
  <c r="F766" i="10"/>
  <c r="X763" i="8"/>
  <c r="E766" i="10"/>
  <c r="P766" i="10" s="1"/>
  <c r="C682" i="2"/>
  <c r="H682" i="2"/>
  <c r="J766" i="10"/>
  <c r="K766" i="10" s="1"/>
  <c r="R766" i="10" l="1"/>
  <c r="Q766" i="10"/>
  <c r="S766" i="10"/>
  <c r="M766" i="10"/>
  <c r="N766" i="10" s="1"/>
  <c r="F682" i="2"/>
  <c r="E682" i="2"/>
  <c r="J682" i="2"/>
  <c r="K682" i="2" s="1"/>
  <c r="P764" i="8"/>
  <c r="L764" i="8"/>
  <c r="M764" i="8" s="1"/>
  <c r="O764" i="8"/>
  <c r="N764" i="8"/>
  <c r="T764" i="8" l="1"/>
  <c r="R764" i="8"/>
  <c r="S764" i="8"/>
  <c r="Z766" i="10"/>
  <c r="U766" i="10"/>
  <c r="V766" i="10"/>
  <c r="W766" i="10"/>
  <c r="W764" i="8"/>
  <c r="X766" i="10"/>
  <c r="V764" i="8"/>
  <c r="U764" i="8"/>
  <c r="L682" i="2"/>
  <c r="M682" i="2"/>
  <c r="N682" i="2" s="1"/>
  <c r="Y766" i="10"/>
  <c r="S682" i="2" l="1"/>
  <c r="Q682" i="2"/>
  <c r="R682" i="2"/>
  <c r="D765" i="8"/>
  <c r="H765" i="8"/>
  <c r="F765" i="8"/>
  <c r="B765" i="8"/>
  <c r="D767" i="10"/>
  <c r="I767" i="10"/>
  <c r="H767" i="10"/>
  <c r="C767" i="10"/>
  <c r="G765" i="8"/>
  <c r="C765" i="8"/>
  <c r="V682" i="2"/>
  <c r="W682" i="2"/>
  <c r="U682" i="2"/>
  <c r="B767" i="10"/>
  <c r="G767" i="10"/>
  <c r="F767" i="10" l="1"/>
  <c r="E765" i="8"/>
  <c r="Y682" i="2"/>
  <c r="O767" i="10"/>
  <c r="AB766" i="10"/>
  <c r="J767" i="10"/>
  <c r="K767" i="10" s="1"/>
  <c r="I765" i="8"/>
  <c r="J765" i="8"/>
  <c r="X682" i="2"/>
  <c r="E767" i="10"/>
  <c r="P767" i="10" s="1"/>
  <c r="X764" i="8"/>
  <c r="Z682" i="2"/>
  <c r="Q767" i="10" l="1"/>
  <c r="R767" i="10"/>
  <c r="S767" i="10"/>
  <c r="M767" i="10"/>
  <c r="N767" i="10" s="1"/>
  <c r="G683" i="2"/>
  <c r="B683" i="2"/>
  <c r="H683" i="2"/>
  <c r="C683" i="2"/>
  <c r="L765" i="8"/>
  <c r="M765" i="8" s="1"/>
  <c r="P765" i="8"/>
  <c r="N765" i="8"/>
  <c r="O765" i="8"/>
  <c r="D683" i="2"/>
  <c r="I683" i="2"/>
  <c r="P683" i="2" l="1"/>
  <c r="O683" i="2"/>
  <c r="Z767" i="10"/>
  <c r="U767" i="10"/>
  <c r="V767" i="10"/>
  <c r="W767" i="10"/>
  <c r="E683" i="2"/>
  <c r="Y767" i="10"/>
  <c r="F683" i="2"/>
  <c r="AA682" i="2"/>
  <c r="R765" i="8"/>
  <c r="U765" i="8" s="1"/>
  <c r="S765" i="8"/>
  <c r="V765" i="8" s="1"/>
  <c r="T765" i="8"/>
  <c r="W765" i="8" s="1"/>
  <c r="J683" i="2"/>
  <c r="K683" i="2" s="1"/>
  <c r="X767" i="10"/>
  <c r="G766" i="8" l="1"/>
  <c r="C766" i="8"/>
  <c r="F766" i="8"/>
  <c r="B766" i="8"/>
  <c r="D766" i="8"/>
  <c r="H766" i="8"/>
  <c r="L683" i="2"/>
  <c r="M683" i="2"/>
  <c r="N683" i="2" s="1"/>
  <c r="D768" i="10"/>
  <c r="I768" i="10"/>
  <c r="H768" i="10"/>
  <c r="C768" i="10"/>
  <c r="B768" i="10"/>
  <c r="G768" i="10"/>
  <c r="F768" i="10" l="1"/>
  <c r="Q683" i="2"/>
  <c r="S683" i="2"/>
  <c r="R683" i="2"/>
  <c r="J766" i="8"/>
  <c r="I766" i="8"/>
  <c r="E766" i="8"/>
  <c r="J768" i="10"/>
  <c r="X765" i="8"/>
  <c r="U683" i="2"/>
  <c r="V683" i="2"/>
  <c r="W683" i="2"/>
  <c r="E768" i="10"/>
  <c r="P768" i="10" s="1"/>
  <c r="K768" i="10"/>
  <c r="O768" i="10"/>
  <c r="AB767" i="10"/>
  <c r="X683" i="2" l="1"/>
  <c r="G684" i="2"/>
  <c r="B684" i="2"/>
  <c r="N766" i="8"/>
  <c r="L766" i="8"/>
  <c r="M766" i="8" s="1"/>
  <c r="P766" i="8"/>
  <c r="O766" i="8"/>
  <c r="S768" i="10"/>
  <c r="R768" i="10"/>
  <c r="Q768" i="10"/>
  <c r="M768" i="10"/>
  <c r="N768" i="10" s="1"/>
  <c r="Y683" i="2"/>
  <c r="Z683" i="2"/>
  <c r="T766" i="8" l="1"/>
  <c r="R766" i="8"/>
  <c r="S766" i="8"/>
  <c r="C684" i="2"/>
  <c r="H684" i="2"/>
  <c r="U766" i="8"/>
  <c r="I684" i="2"/>
  <c r="D684" i="2"/>
  <c r="U768" i="10"/>
  <c r="V768" i="10"/>
  <c r="W768" i="10"/>
  <c r="V766" i="8"/>
  <c r="Y768" i="10"/>
  <c r="Z768" i="10"/>
  <c r="X768" i="10"/>
  <c r="W766" i="8"/>
  <c r="P684" i="2" l="1"/>
  <c r="O684" i="2"/>
  <c r="J684" i="2"/>
  <c r="K684" i="2" s="1"/>
  <c r="C767" i="8"/>
  <c r="G767" i="8"/>
  <c r="F684" i="2"/>
  <c r="D767" i="8"/>
  <c r="H767" i="8"/>
  <c r="F767" i="8"/>
  <c r="B767" i="8"/>
  <c r="I769" i="10"/>
  <c r="D769" i="10"/>
  <c r="AA683" i="2"/>
  <c r="C769" i="10"/>
  <c r="H769" i="10"/>
  <c r="B769" i="10"/>
  <c r="G769" i="10"/>
  <c r="E684" i="2"/>
  <c r="E769" i="10" l="1"/>
  <c r="P769" i="10" s="1"/>
  <c r="O769" i="10"/>
  <c r="AB768" i="10"/>
  <c r="J769" i="10"/>
  <c r="K769" i="10" s="1"/>
  <c r="I767" i="8"/>
  <c r="J767" i="8"/>
  <c r="F769" i="10"/>
  <c r="L684" i="2"/>
  <c r="M684" i="2"/>
  <c r="N684" i="2" s="1"/>
  <c r="E767" i="8"/>
  <c r="X766" i="8"/>
  <c r="S769" i="10" l="1"/>
  <c r="R769" i="10"/>
  <c r="Q769" i="10"/>
  <c r="M769" i="10"/>
  <c r="N769" i="10" s="1"/>
  <c r="S684" i="2"/>
  <c r="R684" i="2"/>
  <c r="Q684" i="2"/>
  <c r="U684" i="2"/>
  <c r="W684" i="2"/>
  <c r="V684" i="2"/>
  <c r="O767" i="8"/>
  <c r="P767" i="8"/>
  <c r="L767" i="8"/>
  <c r="M767" i="8" s="1"/>
  <c r="N767" i="8"/>
  <c r="U769" i="10" l="1"/>
  <c r="V769" i="10"/>
  <c r="W769" i="10"/>
  <c r="X684" i="2"/>
  <c r="X769" i="10"/>
  <c r="Y684" i="2"/>
  <c r="Y769" i="10"/>
  <c r="R767" i="8"/>
  <c r="U767" i="8" s="1"/>
  <c r="S767" i="8"/>
  <c r="V767" i="8" s="1"/>
  <c r="T767" i="8"/>
  <c r="W767" i="8" s="1"/>
  <c r="Z684" i="2"/>
  <c r="Z769" i="10"/>
  <c r="D768" i="8" l="1"/>
  <c r="H768" i="8"/>
  <c r="B768" i="8"/>
  <c r="F768" i="8"/>
  <c r="C768" i="8"/>
  <c r="G768" i="8"/>
  <c r="B770" i="10"/>
  <c r="G770" i="10"/>
  <c r="I770" i="10"/>
  <c r="D770" i="10"/>
  <c r="I685" i="2"/>
  <c r="D685" i="2"/>
  <c r="H770" i="10"/>
  <c r="C770" i="10"/>
  <c r="B685" i="2"/>
  <c r="G685" i="2"/>
  <c r="H685" i="2"/>
  <c r="C685" i="2"/>
  <c r="P685" i="2" l="1"/>
  <c r="O685" i="2"/>
  <c r="J685" i="2"/>
  <c r="K685" i="2" s="1"/>
  <c r="AA684" i="2"/>
  <c r="J770" i="10"/>
  <c r="I768" i="8"/>
  <c r="J768" i="8"/>
  <c r="E685" i="2"/>
  <c r="E770" i="10"/>
  <c r="P770" i="10" s="1"/>
  <c r="E768" i="8"/>
  <c r="F770" i="10"/>
  <c r="K770" i="10"/>
  <c r="O770" i="10"/>
  <c r="AB769" i="10"/>
  <c r="F685" i="2"/>
  <c r="X767" i="8"/>
  <c r="S770" i="10" l="1"/>
  <c r="Q770" i="10"/>
  <c r="R770" i="10"/>
  <c r="M770" i="10"/>
  <c r="N770" i="10" s="1"/>
  <c r="L685" i="2"/>
  <c r="M685" i="2"/>
  <c r="N685" i="2" s="1"/>
  <c r="O768" i="8"/>
  <c r="L768" i="8"/>
  <c r="M768" i="8" s="1"/>
  <c r="N768" i="8"/>
  <c r="P768" i="8"/>
  <c r="W770" i="10" l="1"/>
  <c r="V770" i="10"/>
  <c r="U770" i="10"/>
  <c r="T768" i="8"/>
  <c r="R768" i="8"/>
  <c r="S768" i="8"/>
  <c r="V768" i="8" s="1"/>
  <c r="Y770" i="10"/>
  <c r="W768" i="8"/>
  <c r="W685" i="2"/>
  <c r="V685" i="2"/>
  <c r="U685" i="2"/>
  <c r="X770" i="10"/>
  <c r="U768" i="8"/>
  <c r="S685" i="2"/>
  <c r="Q685" i="2"/>
  <c r="R685" i="2"/>
  <c r="Z770" i="10"/>
  <c r="Z685" i="2" l="1"/>
  <c r="X685" i="2"/>
  <c r="B686" i="2" s="1"/>
  <c r="Y685" i="2"/>
  <c r="H686" i="2" s="1"/>
  <c r="C769" i="8"/>
  <c r="G769" i="8"/>
  <c r="C771" i="10"/>
  <c r="H771" i="10"/>
  <c r="D686" i="2"/>
  <c r="I686" i="2"/>
  <c r="B769" i="8"/>
  <c r="F769" i="8"/>
  <c r="D771" i="10"/>
  <c r="I771" i="10"/>
  <c r="G771" i="10"/>
  <c r="B771" i="10"/>
  <c r="H769" i="8"/>
  <c r="D769" i="8"/>
  <c r="C686" i="2" l="1"/>
  <c r="F686" i="2" s="1"/>
  <c r="O686" i="2"/>
  <c r="P686" i="2"/>
  <c r="G686" i="2"/>
  <c r="J686" i="2" s="1"/>
  <c r="K686" i="2" s="1"/>
  <c r="E771" i="10"/>
  <c r="P771" i="10" s="1"/>
  <c r="J771" i="10"/>
  <c r="O771" i="10"/>
  <c r="K771" i="10"/>
  <c r="AB770" i="10"/>
  <c r="AA685" i="2"/>
  <c r="I769" i="8"/>
  <c r="J769" i="8"/>
  <c r="E769" i="8"/>
  <c r="F771" i="10"/>
  <c r="X768" i="8"/>
  <c r="E686" i="2" l="1"/>
  <c r="L686" i="2"/>
  <c r="M686" i="2"/>
  <c r="N686" i="2" s="1"/>
  <c r="Q771" i="10"/>
  <c r="S771" i="10"/>
  <c r="R771" i="10"/>
  <c r="M771" i="10"/>
  <c r="N771" i="10" s="1"/>
  <c r="P769" i="8"/>
  <c r="O769" i="8"/>
  <c r="N769" i="8"/>
  <c r="L769" i="8"/>
  <c r="M769" i="8" s="1"/>
  <c r="S769" i="8" l="1"/>
  <c r="V769" i="8" s="1"/>
  <c r="R769" i="8"/>
  <c r="U769" i="8" s="1"/>
  <c r="T769" i="8"/>
  <c r="W769" i="8" s="1"/>
  <c r="W771" i="10"/>
  <c r="Z771" i="10" s="1"/>
  <c r="U771" i="10"/>
  <c r="X771" i="10" s="1"/>
  <c r="V771" i="10"/>
  <c r="U686" i="2"/>
  <c r="W686" i="2"/>
  <c r="V686" i="2"/>
  <c r="Y771" i="10"/>
  <c r="S686" i="2"/>
  <c r="Q686" i="2"/>
  <c r="X686" i="2" s="1"/>
  <c r="R686" i="2"/>
  <c r="D770" i="8" l="1"/>
  <c r="H770" i="8"/>
  <c r="I772" i="10"/>
  <c r="D772" i="10"/>
  <c r="F770" i="8"/>
  <c r="B770" i="8"/>
  <c r="B772" i="10"/>
  <c r="G772" i="10"/>
  <c r="G770" i="8"/>
  <c r="C770" i="8"/>
  <c r="B687" i="2"/>
  <c r="G687" i="2"/>
  <c r="Z686" i="2"/>
  <c r="H772" i="10"/>
  <c r="C772" i="10"/>
  <c r="Y686" i="2"/>
  <c r="H687" i="2" l="1"/>
  <c r="C687" i="2"/>
  <c r="J772" i="10"/>
  <c r="K772" i="10" s="1"/>
  <c r="O772" i="10"/>
  <c r="AB771" i="10"/>
  <c r="E687" i="2"/>
  <c r="E772" i="10"/>
  <c r="P772" i="10" s="1"/>
  <c r="F772" i="10"/>
  <c r="X769" i="8"/>
  <c r="E770" i="8"/>
  <c r="D687" i="2"/>
  <c r="I687" i="2"/>
  <c r="I770" i="8"/>
  <c r="J770" i="8"/>
  <c r="P687" i="2" l="1"/>
  <c r="O687" i="2"/>
  <c r="J687" i="2"/>
  <c r="K687" i="2" s="1"/>
  <c r="Q772" i="10"/>
  <c r="R772" i="10"/>
  <c r="S772" i="10"/>
  <c r="M772" i="10"/>
  <c r="N772" i="10" s="1"/>
  <c r="L770" i="8"/>
  <c r="M770" i="8" s="1"/>
  <c r="O770" i="8"/>
  <c r="N770" i="8"/>
  <c r="P770" i="8"/>
  <c r="AA686" i="2"/>
  <c r="F687" i="2"/>
  <c r="W772" i="10" l="1"/>
  <c r="U772" i="10"/>
  <c r="V772" i="10"/>
  <c r="Y772" i="10" s="1"/>
  <c r="Z772" i="10"/>
  <c r="L687" i="2"/>
  <c r="M687" i="2"/>
  <c r="N687" i="2" s="1"/>
  <c r="R770" i="8"/>
  <c r="U770" i="8" s="1"/>
  <c r="S770" i="8"/>
  <c r="V770" i="8" s="1"/>
  <c r="T770" i="8"/>
  <c r="W770" i="8" s="1"/>
  <c r="X772" i="10"/>
  <c r="F771" i="8" l="1"/>
  <c r="B771" i="8"/>
  <c r="C773" i="10"/>
  <c r="H773" i="10"/>
  <c r="C771" i="8"/>
  <c r="G771" i="8"/>
  <c r="H771" i="8"/>
  <c r="D771" i="8"/>
  <c r="U687" i="2"/>
  <c r="V687" i="2"/>
  <c r="W687" i="2"/>
  <c r="R687" i="2"/>
  <c r="Q687" i="2"/>
  <c r="S687" i="2"/>
  <c r="D773" i="10"/>
  <c r="I773" i="10"/>
  <c r="G773" i="10"/>
  <c r="B773" i="10"/>
  <c r="X687" i="2" l="1"/>
  <c r="Y687" i="2"/>
  <c r="H688" i="2"/>
  <c r="C688" i="2"/>
  <c r="O773" i="10"/>
  <c r="AB772" i="10"/>
  <c r="F773" i="10"/>
  <c r="E773" i="10"/>
  <c r="P773" i="10" s="1"/>
  <c r="Z687" i="2"/>
  <c r="E771" i="8"/>
  <c r="J773" i="10"/>
  <c r="K773" i="10" s="1"/>
  <c r="B688" i="2"/>
  <c r="G688" i="2"/>
  <c r="X770" i="8"/>
  <c r="J771" i="8"/>
  <c r="I771" i="8"/>
  <c r="S773" i="10" l="1"/>
  <c r="R773" i="10"/>
  <c r="Q773" i="10"/>
  <c r="M773" i="10"/>
  <c r="N773" i="10" s="1"/>
  <c r="I688" i="2"/>
  <c r="J688" i="2" s="1"/>
  <c r="D688" i="2"/>
  <c r="N771" i="8"/>
  <c r="L771" i="8"/>
  <c r="M771" i="8" s="1"/>
  <c r="P771" i="8"/>
  <c r="O771" i="8"/>
  <c r="F688" i="2"/>
  <c r="E688" i="2"/>
  <c r="P688" i="2" l="1"/>
  <c r="O688" i="2"/>
  <c r="T771" i="8"/>
  <c r="R771" i="8"/>
  <c r="S771" i="8"/>
  <c r="V773" i="10"/>
  <c r="W773" i="10"/>
  <c r="U773" i="10"/>
  <c r="X773" i="10" s="1"/>
  <c r="U771" i="8"/>
  <c r="V771" i="8"/>
  <c r="K688" i="2"/>
  <c r="AA687" i="2"/>
  <c r="Y773" i="10"/>
  <c r="W771" i="8"/>
  <c r="Z773" i="10"/>
  <c r="B774" i="10" l="1"/>
  <c r="G774" i="10"/>
  <c r="L688" i="2"/>
  <c r="M688" i="2"/>
  <c r="N688" i="2" s="1"/>
  <c r="I774" i="10"/>
  <c r="D774" i="10"/>
  <c r="H772" i="8"/>
  <c r="D772" i="8"/>
  <c r="H774" i="10"/>
  <c r="C774" i="10"/>
  <c r="B772" i="8"/>
  <c r="F772" i="8"/>
  <c r="G772" i="8"/>
  <c r="C772" i="8"/>
  <c r="U688" i="2" l="1"/>
  <c r="W688" i="2"/>
  <c r="V688" i="2"/>
  <c r="E772" i="8"/>
  <c r="S688" i="2"/>
  <c r="Q688" i="2"/>
  <c r="R688" i="2"/>
  <c r="X771" i="8"/>
  <c r="F774" i="10"/>
  <c r="K774" i="10"/>
  <c r="O774" i="10"/>
  <c r="AB773" i="10"/>
  <c r="J774" i="10"/>
  <c r="I772" i="8"/>
  <c r="J772" i="8"/>
  <c r="E774" i="10"/>
  <c r="P774" i="10" s="1"/>
  <c r="Z688" i="2" l="1"/>
  <c r="X688" i="2"/>
  <c r="G689" i="2" s="1"/>
  <c r="S774" i="10"/>
  <c r="Q774" i="10"/>
  <c r="R774" i="10"/>
  <c r="M774" i="10"/>
  <c r="N774" i="10" s="1"/>
  <c r="I689" i="2"/>
  <c r="D689" i="2"/>
  <c r="Y688" i="2"/>
  <c r="P772" i="8"/>
  <c r="O772" i="8"/>
  <c r="N772" i="8"/>
  <c r="L772" i="8"/>
  <c r="M772" i="8" s="1"/>
  <c r="B689" i="2" l="1"/>
  <c r="P689" i="2"/>
  <c r="O689" i="2"/>
  <c r="U774" i="10"/>
  <c r="V774" i="10"/>
  <c r="W774" i="10"/>
  <c r="R772" i="8"/>
  <c r="S772" i="8"/>
  <c r="T772" i="8"/>
  <c r="W772" i="8" s="1"/>
  <c r="H689" i="2"/>
  <c r="J689" i="2" s="1"/>
  <c r="K689" i="2" s="1"/>
  <c r="C689" i="2"/>
  <c r="E689" i="2" s="1"/>
  <c r="Y774" i="10"/>
  <c r="U772" i="8"/>
  <c r="AA688" i="2"/>
  <c r="X774" i="10"/>
  <c r="V772" i="8"/>
  <c r="Z774" i="10"/>
  <c r="D773" i="8" l="1"/>
  <c r="H773" i="8"/>
  <c r="B775" i="10"/>
  <c r="G775" i="10"/>
  <c r="G773" i="8"/>
  <c r="C773" i="8"/>
  <c r="L689" i="2"/>
  <c r="M689" i="2"/>
  <c r="N689" i="2" s="1"/>
  <c r="H775" i="10"/>
  <c r="C775" i="10"/>
  <c r="D775" i="10"/>
  <c r="I775" i="10"/>
  <c r="F773" i="8"/>
  <c r="B773" i="8"/>
  <c r="F689" i="2"/>
  <c r="S689" i="2" l="1"/>
  <c r="R689" i="2"/>
  <c r="Q689" i="2"/>
  <c r="E775" i="10"/>
  <c r="P775" i="10" s="1"/>
  <c r="E773" i="8"/>
  <c r="F775" i="10"/>
  <c r="X772" i="8"/>
  <c r="O775" i="10"/>
  <c r="AB774" i="10"/>
  <c r="J773" i="8"/>
  <c r="I773" i="8"/>
  <c r="V689" i="2"/>
  <c r="U689" i="2"/>
  <c r="W689" i="2"/>
  <c r="J775" i="10"/>
  <c r="K775" i="10" s="1"/>
  <c r="Q775" i="10" l="1"/>
  <c r="R775" i="10"/>
  <c r="S775" i="10"/>
  <c r="M775" i="10"/>
  <c r="N775" i="10" s="1"/>
  <c r="X689" i="2"/>
  <c r="P773" i="8"/>
  <c r="N773" i="8"/>
  <c r="O773" i="8"/>
  <c r="L773" i="8"/>
  <c r="M773" i="8" s="1"/>
  <c r="Y689" i="2"/>
  <c r="Z689" i="2"/>
  <c r="V775" i="10" l="1"/>
  <c r="W775" i="10"/>
  <c r="U775" i="10"/>
  <c r="Z775" i="10"/>
  <c r="I690" i="2"/>
  <c r="D690" i="2"/>
  <c r="H690" i="2"/>
  <c r="C690" i="2"/>
  <c r="Y775" i="10"/>
  <c r="T773" i="8"/>
  <c r="W773" i="8" s="1"/>
  <c r="R773" i="8"/>
  <c r="U773" i="8" s="1"/>
  <c r="S773" i="8"/>
  <c r="V773" i="8" s="1"/>
  <c r="B690" i="2"/>
  <c r="G690" i="2"/>
  <c r="X775" i="10"/>
  <c r="P690" i="2" l="1"/>
  <c r="O690" i="2"/>
  <c r="D774" i="8"/>
  <c r="H774" i="8"/>
  <c r="G774" i="8"/>
  <c r="C774" i="8"/>
  <c r="B774" i="8"/>
  <c r="F774" i="8"/>
  <c r="B776" i="10"/>
  <c r="G776" i="10"/>
  <c r="E690" i="2"/>
  <c r="H776" i="10"/>
  <c r="C776" i="10"/>
  <c r="AA689" i="2"/>
  <c r="F690" i="2"/>
  <c r="D776" i="10"/>
  <c r="I776" i="10"/>
  <c r="J690" i="2"/>
  <c r="K690" i="2" s="1"/>
  <c r="L690" i="2" l="1"/>
  <c r="M690" i="2"/>
  <c r="N690" i="2" s="1"/>
  <c r="F776" i="10"/>
  <c r="J776" i="10"/>
  <c r="X773" i="8"/>
  <c r="E776" i="10"/>
  <c r="P776" i="10" s="1"/>
  <c r="I774" i="8"/>
  <c r="J774" i="8"/>
  <c r="O776" i="10"/>
  <c r="K776" i="10"/>
  <c r="AB775" i="10"/>
  <c r="E774" i="8"/>
  <c r="U690" i="2" l="1"/>
  <c r="W690" i="2"/>
  <c r="V690" i="2"/>
  <c r="Q776" i="10"/>
  <c r="R776" i="10"/>
  <c r="S776" i="10"/>
  <c r="M776" i="10"/>
  <c r="N776" i="10" s="1"/>
  <c r="P774" i="8"/>
  <c r="O774" i="8"/>
  <c r="L774" i="8"/>
  <c r="M774" i="8" s="1"/>
  <c r="N774" i="8"/>
  <c r="S690" i="2"/>
  <c r="R690" i="2"/>
  <c r="Q690" i="2"/>
  <c r="X690" i="2" s="1"/>
  <c r="Z690" i="2" l="1"/>
  <c r="Y690" i="2"/>
  <c r="H691" i="2" s="1"/>
  <c r="B691" i="2"/>
  <c r="G691" i="2"/>
  <c r="D691" i="2"/>
  <c r="I691" i="2"/>
  <c r="U776" i="10"/>
  <c r="X776" i="10" s="1"/>
  <c r="V776" i="10"/>
  <c r="Y776" i="10" s="1"/>
  <c r="W776" i="10"/>
  <c r="S774" i="8"/>
  <c r="T774" i="8"/>
  <c r="W774" i="8" s="1"/>
  <c r="R774" i="8"/>
  <c r="U774" i="8" s="1"/>
  <c r="Z776" i="10"/>
  <c r="C691" i="2"/>
  <c r="V774" i="8"/>
  <c r="P691" i="2" l="1"/>
  <c r="O691" i="2"/>
  <c r="F775" i="8"/>
  <c r="B775" i="8"/>
  <c r="H777" i="10"/>
  <c r="C777" i="10"/>
  <c r="H775" i="8"/>
  <c r="D775" i="8"/>
  <c r="G777" i="10"/>
  <c r="B777" i="10"/>
  <c r="G775" i="8"/>
  <c r="C775" i="8"/>
  <c r="AA690" i="2"/>
  <c r="F691" i="2"/>
  <c r="I777" i="10"/>
  <c r="D777" i="10"/>
  <c r="J691" i="2"/>
  <c r="K691" i="2" s="1"/>
  <c r="E691" i="2"/>
  <c r="L691" i="2" l="1"/>
  <c r="M691" i="2"/>
  <c r="N691" i="2" s="1"/>
  <c r="E777" i="10"/>
  <c r="P777" i="10" s="1"/>
  <c r="F777" i="10"/>
  <c r="X774" i="8"/>
  <c r="J777" i="10"/>
  <c r="K777" i="10" s="1"/>
  <c r="E775" i="8"/>
  <c r="O777" i="10"/>
  <c r="AB776" i="10"/>
  <c r="J775" i="8"/>
  <c r="I775" i="8"/>
  <c r="S777" i="10" l="1"/>
  <c r="Q777" i="10"/>
  <c r="R777" i="10"/>
  <c r="M777" i="10"/>
  <c r="N777" i="10" s="1"/>
  <c r="P775" i="8"/>
  <c r="O775" i="8"/>
  <c r="L775" i="8"/>
  <c r="M775" i="8" s="1"/>
  <c r="N775" i="8"/>
  <c r="U691" i="2"/>
  <c r="W691" i="2"/>
  <c r="V691" i="2"/>
  <c r="R691" i="2"/>
  <c r="Q691" i="2"/>
  <c r="S691" i="2"/>
  <c r="X691" i="2" l="1"/>
  <c r="Z691" i="2"/>
  <c r="Y691" i="2"/>
  <c r="V777" i="10"/>
  <c r="Y777" i="10" s="1"/>
  <c r="W777" i="10"/>
  <c r="Z777" i="10" s="1"/>
  <c r="U777" i="10"/>
  <c r="T775" i="8"/>
  <c r="R775" i="8"/>
  <c r="U775" i="8" s="1"/>
  <c r="S775" i="8"/>
  <c r="V775" i="8" s="1"/>
  <c r="I692" i="2"/>
  <c r="D692" i="2"/>
  <c r="X777" i="10"/>
  <c r="G692" i="2"/>
  <c r="B692" i="2"/>
  <c r="W775" i="8"/>
  <c r="P692" i="2" l="1"/>
  <c r="O692" i="2"/>
  <c r="G776" i="8"/>
  <c r="C776" i="8"/>
  <c r="B776" i="8"/>
  <c r="F776" i="8"/>
  <c r="D778" i="10"/>
  <c r="I778" i="10"/>
  <c r="H778" i="10"/>
  <c r="C778" i="10"/>
  <c r="D776" i="8"/>
  <c r="H776" i="8"/>
  <c r="AA691" i="2"/>
  <c r="B778" i="10"/>
  <c r="G778" i="10"/>
  <c r="C692" i="2"/>
  <c r="H692" i="2"/>
  <c r="J692" i="2" l="1"/>
  <c r="K692" i="2" s="1"/>
  <c r="F778" i="10"/>
  <c r="J776" i="8"/>
  <c r="I776" i="8"/>
  <c r="F692" i="2"/>
  <c r="E776" i="8"/>
  <c r="J778" i="10"/>
  <c r="X775" i="8"/>
  <c r="E778" i="10"/>
  <c r="P778" i="10" s="1"/>
  <c r="E692" i="2"/>
  <c r="O778" i="10"/>
  <c r="K778" i="10"/>
  <c r="AB777" i="10"/>
  <c r="N776" i="8" l="1"/>
  <c r="O776" i="8"/>
  <c r="L776" i="8"/>
  <c r="M776" i="8" s="1"/>
  <c r="P776" i="8"/>
  <c r="L692" i="2"/>
  <c r="M692" i="2"/>
  <c r="N692" i="2" s="1"/>
  <c r="S778" i="10"/>
  <c r="Q778" i="10"/>
  <c r="R778" i="10"/>
  <c r="M778" i="10"/>
  <c r="N778" i="10" s="1"/>
  <c r="R776" i="8" l="1"/>
  <c r="S776" i="8"/>
  <c r="T776" i="8"/>
  <c r="W776" i="8" s="1"/>
  <c r="V778" i="10"/>
  <c r="W778" i="10"/>
  <c r="Z778" i="10" s="1"/>
  <c r="U778" i="10"/>
  <c r="X778" i="10" s="1"/>
  <c r="W692" i="2"/>
  <c r="U692" i="2"/>
  <c r="V692" i="2"/>
  <c r="V776" i="8"/>
  <c r="Y778" i="10"/>
  <c r="S692" i="2"/>
  <c r="R692" i="2"/>
  <c r="Q692" i="2"/>
  <c r="U776" i="8"/>
  <c r="Z692" i="2" l="1"/>
  <c r="X692" i="2"/>
  <c r="G693" i="2" s="1"/>
  <c r="H777" i="8"/>
  <c r="D777" i="8"/>
  <c r="B779" i="10"/>
  <c r="G779" i="10"/>
  <c r="D779" i="10"/>
  <c r="I779" i="10"/>
  <c r="Y692" i="2"/>
  <c r="D693" i="2"/>
  <c r="I693" i="2"/>
  <c r="F777" i="8"/>
  <c r="B777" i="8"/>
  <c r="H779" i="10"/>
  <c r="C779" i="10"/>
  <c r="B693" i="2"/>
  <c r="C777" i="8"/>
  <c r="G777" i="8"/>
  <c r="P693" i="2" l="1"/>
  <c r="O693" i="2"/>
  <c r="X776" i="8"/>
  <c r="AA692" i="2"/>
  <c r="J779" i="10"/>
  <c r="E777" i="8"/>
  <c r="H693" i="2"/>
  <c r="C693" i="2"/>
  <c r="E693" i="2" s="1"/>
  <c r="E779" i="10"/>
  <c r="P779" i="10" s="1"/>
  <c r="J777" i="8"/>
  <c r="I777" i="8"/>
  <c r="F779" i="10"/>
  <c r="O779" i="10"/>
  <c r="K779" i="10"/>
  <c r="AB778" i="10"/>
  <c r="Q779" i="10" l="1"/>
  <c r="S779" i="10"/>
  <c r="R779" i="10"/>
  <c r="M779" i="10"/>
  <c r="N779" i="10" s="1"/>
  <c r="N777" i="8"/>
  <c r="O777" i="8"/>
  <c r="L777" i="8"/>
  <c r="M777" i="8" s="1"/>
  <c r="P777" i="8"/>
  <c r="F693" i="2"/>
  <c r="J693" i="2"/>
  <c r="K693" i="2" s="1"/>
  <c r="U779" i="10" l="1"/>
  <c r="V779" i="10"/>
  <c r="W779" i="10"/>
  <c r="T777" i="8"/>
  <c r="S777" i="8"/>
  <c r="R777" i="8"/>
  <c r="Y779" i="10"/>
  <c r="W777" i="8"/>
  <c r="V777" i="8"/>
  <c r="Z779" i="10"/>
  <c r="L693" i="2"/>
  <c r="M693" i="2"/>
  <c r="N693" i="2" s="1"/>
  <c r="U777" i="8"/>
  <c r="X779" i="10"/>
  <c r="V693" i="2" l="1"/>
  <c r="U693" i="2"/>
  <c r="W693" i="2"/>
  <c r="H778" i="8"/>
  <c r="D778" i="8"/>
  <c r="Q693" i="2"/>
  <c r="S693" i="2"/>
  <c r="R693" i="2"/>
  <c r="H780" i="10"/>
  <c r="C780" i="10"/>
  <c r="G780" i="10"/>
  <c r="B780" i="10"/>
  <c r="D780" i="10"/>
  <c r="I780" i="10"/>
  <c r="F778" i="8"/>
  <c r="B778" i="8"/>
  <c r="C778" i="8"/>
  <c r="G778" i="8"/>
  <c r="Z693" i="2" l="1"/>
  <c r="X693" i="2"/>
  <c r="Y693" i="2"/>
  <c r="E778" i="8"/>
  <c r="E780" i="10"/>
  <c r="P780" i="10" s="1"/>
  <c r="C694" i="2"/>
  <c r="H694" i="2"/>
  <c r="X777" i="8"/>
  <c r="J778" i="8"/>
  <c r="I778" i="8"/>
  <c r="J780" i="10"/>
  <c r="I694" i="2"/>
  <c r="D694" i="2"/>
  <c r="F780" i="10"/>
  <c r="G694" i="2"/>
  <c r="B694" i="2"/>
  <c r="O780" i="10"/>
  <c r="K780" i="10"/>
  <c r="AB779" i="10"/>
  <c r="O694" i="2" l="1"/>
  <c r="P694" i="2"/>
  <c r="O778" i="8"/>
  <c r="P778" i="8"/>
  <c r="N778" i="8"/>
  <c r="L778" i="8"/>
  <c r="M778" i="8" s="1"/>
  <c r="E694" i="2"/>
  <c r="J694" i="2"/>
  <c r="K694" i="2" s="1"/>
  <c r="S780" i="10"/>
  <c r="R780" i="10"/>
  <c r="Q780" i="10"/>
  <c r="M780" i="10"/>
  <c r="N780" i="10" s="1"/>
  <c r="AA693" i="2"/>
  <c r="F694" i="2"/>
  <c r="W780" i="10" l="1"/>
  <c r="Z780" i="10" s="1"/>
  <c r="V780" i="10"/>
  <c r="Y780" i="10" s="1"/>
  <c r="U780" i="10"/>
  <c r="L694" i="2"/>
  <c r="M694" i="2"/>
  <c r="N694" i="2" s="1"/>
  <c r="X780" i="10"/>
  <c r="S778" i="8"/>
  <c r="V778" i="8" s="1"/>
  <c r="R778" i="8"/>
  <c r="U778" i="8" s="1"/>
  <c r="T778" i="8"/>
  <c r="W778" i="8" s="1"/>
  <c r="B779" i="8" l="1"/>
  <c r="F779" i="8"/>
  <c r="G779" i="8"/>
  <c r="C779" i="8"/>
  <c r="C781" i="10"/>
  <c r="H781" i="10"/>
  <c r="D779" i="8"/>
  <c r="H779" i="8"/>
  <c r="I781" i="10"/>
  <c r="D781" i="10"/>
  <c r="G781" i="10"/>
  <c r="B781" i="10"/>
  <c r="W694" i="2"/>
  <c r="V694" i="2"/>
  <c r="U694" i="2"/>
  <c r="R694" i="2"/>
  <c r="Q694" i="2"/>
  <c r="S694" i="2"/>
  <c r="Z694" i="2" l="1"/>
  <c r="Y694" i="2"/>
  <c r="H695" i="2" s="1"/>
  <c r="C695" i="2"/>
  <c r="E781" i="10"/>
  <c r="P781" i="10" s="1"/>
  <c r="X778" i="8"/>
  <c r="J781" i="10"/>
  <c r="I695" i="2"/>
  <c r="D695" i="2"/>
  <c r="O781" i="10"/>
  <c r="K781" i="10"/>
  <c r="AB780" i="10"/>
  <c r="I779" i="8"/>
  <c r="J779" i="8"/>
  <c r="X694" i="2"/>
  <c r="F781" i="10"/>
  <c r="E779" i="8"/>
  <c r="P695" i="2" l="1"/>
  <c r="O695" i="2"/>
  <c r="B695" i="2"/>
  <c r="F695" i="2" s="1"/>
  <c r="G695" i="2"/>
  <c r="N779" i="8"/>
  <c r="L779" i="8"/>
  <c r="M779" i="8" s="1"/>
  <c r="O779" i="8"/>
  <c r="P779" i="8"/>
  <c r="S781" i="10"/>
  <c r="Q781" i="10"/>
  <c r="R781" i="10"/>
  <c r="M781" i="10"/>
  <c r="N781" i="10" s="1"/>
  <c r="AA694" i="2"/>
  <c r="T779" i="8" l="1"/>
  <c r="S779" i="8"/>
  <c r="R779" i="8"/>
  <c r="U779" i="8" s="1"/>
  <c r="W781" i="10"/>
  <c r="Z781" i="10" s="1"/>
  <c r="V781" i="10"/>
  <c r="Y781" i="10" s="1"/>
  <c r="U781" i="10"/>
  <c r="X781" i="10" s="1"/>
  <c r="W779" i="8"/>
  <c r="J695" i="2"/>
  <c r="K695" i="2" s="1"/>
  <c r="V779" i="8"/>
  <c r="E695" i="2"/>
  <c r="I782" i="10" l="1"/>
  <c r="D782" i="10"/>
  <c r="G782" i="10"/>
  <c r="B782" i="10"/>
  <c r="B780" i="8"/>
  <c r="F780" i="8"/>
  <c r="C782" i="10"/>
  <c r="H782" i="10"/>
  <c r="L695" i="2"/>
  <c r="M695" i="2"/>
  <c r="N695" i="2" s="1"/>
  <c r="H780" i="8"/>
  <c r="D780" i="8"/>
  <c r="C780" i="8"/>
  <c r="G780" i="8"/>
  <c r="E782" i="10" l="1"/>
  <c r="P782" i="10" s="1"/>
  <c r="X779" i="8"/>
  <c r="F782" i="10"/>
  <c r="J782" i="10"/>
  <c r="U695" i="2"/>
  <c r="V695" i="2"/>
  <c r="W695" i="2"/>
  <c r="I780" i="8"/>
  <c r="J780" i="8"/>
  <c r="K782" i="10"/>
  <c r="O782" i="10"/>
  <c r="AB781" i="10"/>
  <c r="Q695" i="2"/>
  <c r="R695" i="2"/>
  <c r="S695" i="2"/>
  <c r="E780" i="8"/>
  <c r="Y695" i="2" l="1"/>
  <c r="Z695" i="2"/>
  <c r="X695" i="2"/>
  <c r="G696" i="2" s="1"/>
  <c r="Q782" i="10"/>
  <c r="R782" i="10"/>
  <c r="S782" i="10"/>
  <c r="M782" i="10"/>
  <c r="N782" i="10" s="1"/>
  <c r="C696" i="2"/>
  <c r="H696" i="2"/>
  <c r="N780" i="8"/>
  <c r="L780" i="8"/>
  <c r="M780" i="8" s="1"/>
  <c r="O780" i="8"/>
  <c r="P780" i="8"/>
  <c r="D696" i="2"/>
  <c r="I696" i="2"/>
  <c r="B696" i="2"/>
  <c r="P696" i="2" l="1"/>
  <c r="O696" i="2"/>
  <c r="R780" i="8"/>
  <c r="T780" i="8"/>
  <c r="S780" i="8"/>
  <c r="W782" i="10"/>
  <c r="V782" i="10"/>
  <c r="U782" i="10"/>
  <c r="AA695" i="2"/>
  <c r="U780" i="8"/>
  <c r="Z782" i="10"/>
  <c r="J696" i="2"/>
  <c r="K696" i="2" s="1"/>
  <c r="W780" i="8"/>
  <c r="Y782" i="10"/>
  <c r="E696" i="2"/>
  <c r="V780" i="8"/>
  <c r="F696" i="2"/>
  <c r="X782" i="10"/>
  <c r="L696" i="2" l="1"/>
  <c r="M696" i="2"/>
  <c r="N696" i="2" s="1"/>
  <c r="F781" i="8"/>
  <c r="B781" i="8"/>
  <c r="H783" i="10"/>
  <c r="C783" i="10"/>
  <c r="C781" i="8"/>
  <c r="G781" i="8"/>
  <c r="B783" i="10"/>
  <c r="G783" i="10"/>
  <c r="D781" i="8"/>
  <c r="H781" i="8"/>
  <c r="D783" i="10"/>
  <c r="I783" i="10"/>
  <c r="E781" i="8" l="1"/>
  <c r="X780" i="8"/>
  <c r="I781" i="8"/>
  <c r="J781" i="8"/>
  <c r="J783" i="10"/>
  <c r="F783" i="10"/>
  <c r="U696" i="2"/>
  <c r="V696" i="2"/>
  <c r="W696" i="2"/>
  <c r="K783" i="10"/>
  <c r="O783" i="10"/>
  <c r="AB782" i="10"/>
  <c r="E783" i="10"/>
  <c r="P783" i="10" s="1"/>
  <c r="S696" i="2"/>
  <c r="Q696" i="2"/>
  <c r="R696" i="2"/>
  <c r="Y696" i="2" s="1"/>
  <c r="X696" i="2" l="1"/>
  <c r="B697" i="2"/>
  <c r="G697" i="2"/>
  <c r="Z696" i="2"/>
  <c r="P781" i="8"/>
  <c r="L781" i="8"/>
  <c r="M781" i="8" s="1"/>
  <c r="O781" i="8"/>
  <c r="N781" i="8"/>
  <c r="Q783" i="10"/>
  <c r="R783" i="10"/>
  <c r="S783" i="10"/>
  <c r="M783" i="10"/>
  <c r="N783" i="10" s="1"/>
  <c r="H697" i="2"/>
  <c r="C697" i="2"/>
  <c r="F697" i="2" l="1"/>
  <c r="U783" i="10"/>
  <c r="X783" i="10" s="1"/>
  <c r="W783" i="10"/>
  <c r="Z783" i="10" s="1"/>
  <c r="V783" i="10"/>
  <c r="Y783" i="10" s="1"/>
  <c r="D697" i="2"/>
  <c r="I697" i="2"/>
  <c r="J697" i="2" s="1"/>
  <c r="R781" i="8"/>
  <c r="U781" i="8" s="1"/>
  <c r="T781" i="8"/>
  <c r="W781" i="8" s="1"/>
  <c r="S781" i="8"/>
  <c r="V781" i="8" s="1"/>
  <c r="E697" i="2"/>
  <c r="P697" i="2" l="1"/>
  <c r="O697" i="2"/>
  <c r="B782" i="8"/>
  <c r="F782" i="8"/>
  <c r="I784" i="10"/>
  <c r="D784" i="10"/>
  <c r="G784" i="10"/>
  <c r="B784" i="10"/>
  <c r="H784" i="10"/>
  <c r="C784" i="10"/>
  <c r="G782" i="8"/>
  <c r="C782" i="8"/>
  <c r="H782" i="8"/>
  <c r="D782" i="8"/>
  <c r="K697" i="2"/>
  <c r="AA696" i="2"/>
  <c r="F784" i="10" l="1"/>
  <c r="O784" i="10"/>
  <c r="AB783" i="10"/>
  <c r="L697" i="2"/>
  <c r="M697" i="2"/>
  <c r="N697" i="2" s="1"/>
  <c r="X781" i="8"/>
  <c r="E784" i="10"/>
  <c r="P784" i="10" s="1"/>
  <c r="J782" i="8"/>
  <c r="I782" i="8"/>
  <c r="J784" i="10"/>
  <c r="K784" i="10" s="1"/>
  <c r="E782" i="8"/>
  <c r="S784" i="10" l="1"/>
  <c r="R784" i="10"/>
  <c r="Q784" i="10"/>
  <c r="M784" i="10"/>
  <c r="N784" i="10" s="1"/>
  <c r="R697" i="2"/>
  <c r="S697" i="2"/>
  <c r="Q697" i="2"/>
  <c r="N782" i="8"/>
  <c r="P782" i="8"/>
  <c r="O782" i="8"/>
  <c r="L782" i="8"/>
  <c r="M782" i="8" s="1"/>
  <c r="W697" i="2"/>
  <c r="V697" i="2"/>
  <c r="U697" i="2"/>
  <c r="W784" i="10" l="1"/>
  <c r="V784" i="10"/>
  <c r="U784" i="10"/>
  <c r="X784" i="10" s="1"/>
  <c r="T782" i="8"/>
  <c r="R782" i="8"/>
  <c r="U782" i="8" s="1"/>
  <c r="S782" i="8"/>
  <c r="V782" i="8" s="1"/>
  <c r="X697" i="2"/>
  <c r="Z697" i="2"/>
  <c r="Y784" i="10"/>
  <c r="W782" i="8"/>
  <c r="Y697" i="2"/>
  <c r="Z784" i="10"/>
  <c r="C783" i="8" l="1"/>
  <c r="G783" i="8"/>
  <c r="B785" i="10"/>
  <c r="G785" i="10"/>
  <c r="F783" i="8"/>
  <c r="B783" i="8"/>
  <c r="H785" i="10"/>
  <c r="C785" i="10"/>
  <c r="G698" i="2"/>
  <c r="B698" i="2"/>
  <c r="D785" i="10"/>
  <c r="I785" i="10"/>
  <c r="I698" i="2"/>
  <c r="D698" i="2"/>
  <c r="C698" i="2"/>
  <c r="H698" i="2"/>
  <c r="D783" i="8"/>
  <c r="H783" i="8"/>
  <c r="P698" i="2" l="1"/>
  <c r="O698" i="2"/>
  <c r="F785" i="10"/>
  <c r="J785" i="10"/>
  <c r="F698" i="2"/>
  <c r="O785" i="10"/>
  <c r="K785" i="10"/>
  <c r="AB784" i="10"/>
  <c r="E785" i="10"/>
  <c r="P785" i="10" s="1"/>
  <c r="AA697" i="2"/>
  <c r="E698" i="2"/>
  <c r="E783" i="8"/>
  <c r="J698" i="2"/>
  <c r="K698" i="2" s="1"/>
  <c r="I783" i="8"/>
  <c r="J783" i="8"/>
  <c r="X782" i="8"/>
  <c r="L698" i="2" l="1"/>
  <c r="M698" i="2"/>
  <c r="N698" i="2" s="1"/>
  <c r="Q785" i="10"/>
  <c r="R785" i="10"/>
  <c r="S785" i="10"/>
  <c r="M785" i="10"/>
  <c r="N785" i="10" s="1"/>
  <c r="L783" i="8"/>
  <c r="M783" i="8" s="1"/>
  <c r="O783" i="8"/>
  <c r="P783" i="8"/>
  <c r="N783" i="8"/>
  <c r="S783" i="8" l="1"/>
  <c r="V783" i="8" s="1"/>
  <c r="R783" i="8"/>
  <c r="T783" i="8"/>
  <c r="W785" i="10"/>
  <c r="U785" i="10"/>
  <c r="X785" i="10" s="1"/>
  <c r="V785" i="10"/>
  <c r="Y785" i="10" s="1"/>
  <c r="W698" i="2"/>
  <c r="V698" i="2"/>
  <c r="U698" i="2"/>
  <c r="U783" i="8"/>
  <c r="W783" i="8"/>
  <c r="Z785" i="10"/>
  <c r="S698" i="2"/>
  <c r="R698" i="2"/>
  <c r="Q698" i="2"/>
  <c r="Z698" i="2" l="1"/>
  <c r="I699" i="2" s="1"/>
  <c r="H786" i="10"/>
  <c r="C786" i="10"/>
  <c r="G786" i="10"/>
  <c r="B786" i="10"/>
  <c r="G784" i="8"/>
  <c r="C784" i="8"/>
  <c r="D699" i="2"/>
  <c r="I786" i="10"/>
  <c r="D786" i="10"/>
  <c r="X698" i="2"/>
  <c r="H784" i="8"/>
  <c r="D784" i="8"/>
  <c r="Y698" i="2"/>
  <c r="B784" i="8"/>
  <c r="F784" i="8"/>
  <c r="P699" i="2" l="1"/>
  <c r="O699" i="2"/>
  <c r="J784" i="8"/>
  <c r="I784" i="8"/>
  <c r="AA698" i="2"/>
  <c r="E786" i="10"/>
  <c r="P786" i="10" s="1"/>
  <c r="E784" i="8"/>
  <c r="B699" i="2"/>
  <c r="G699" i="2"/>
  <c r="J786" i="10"/>
  <c r="H699" i="2"/>
  <c r="C699" i="2"/>
  <c r="K786" i="10"/>
  <c r="O786" i="10"/>
  <c r="AB785" i="10"/>
  <c r="X783" i="8"/>
  <c r="F786" i="10"/>
  <c r="F699" i="2" l="1"/>
  <c r="J699" i="2"/>
  <c r="K699" i="2" s="1"/>
  <c r="E699" i="2"/>
  <c r="Q786" i="10"/>
  <c r="R786" i="10"/>
  <c r="S786" i="10"/>
  <c r="M786" i="10"/>
  <c r="N786" i="10" s="1"/>
  <c r="P784" i="8"/>
  <c r="L784" i="8"/>
  <c r="M784" i="8" s="1"/>
  <c r="O784" i="8"/>
  <c r="N784" i="8"/>
  <c r="V786" i="10" l="1"/>
  <c r="U786" i="10"/>
  <c r="X786" i="10" s="1"/>
  <c r="W786" i="10"/>
  <c r="Z786" i="10"/>
  <c r="R784" i="8"/>
  <c r="U784" i="8" s="1"/>
  <c r="S784" i="8"/>
  <c r="V784" i="8" s="1"/>
  <c r="T784" i="8"/>
  <c r="W784" i="8" s="1"/>
  <c r="Y786" i="10"/>
  <c r="L699" i="2"/>
  <c r="M699" i="2"/>
  <c r="N699" i="2" s="1"/>
  <c r="C785" i="8" l="1"/>
  <c r="G785" i="8"/>
  <c r="B787" i="10"/>
  <c r="G787" i="10"/>
  <c r="D785" i="8"/>
  <c r="H785" i="8"/>
  <c r="F785" i="8"/>
  <c r="B785" i="8"/>
  <c r="S699" i="2"/>
  <c r="Q699" i="2"/>
  <c r="R699" i="2"/>
  <c r="D787" i="10"/>
  <c r="I787" i="10"/>
  <c r="V699" i="2"/>
  <c r="W699" i="2"/>
  <c r="U699" i="2"/>
  <c r="C787" i="10"/>
  <c r="H787" i="10"/>
  <c r="O787" i="10" l="1"/>
  <c r="AB786" i="10"/>
  <c r="E785" i="8"/>
  <c r="J787" i="10"/>
  <c r="K787" i="10" s="1"/>
  <c r="Y699" i="2"/>
  <c r="I785" i="8"/>
  <c r="J785" i="8"/>
  <c r="E787" i="10"/>
  <c r="P787" i="10" s="1"/>
  <c r="X699" i="2"/>
  <c r="F787" i="10"/>
  <c r="Z699" i="2"/>
  <c r="X784" i="8"/>
  <c r="Q787" i="10" l="1"/>
  <c r="S787" i="10"/>
  <c r="R787" i="10"/>
  <c r="M787" i="10"/>
  <c r="N787" i="10" s="1"/>
  <c r="C700" i="2"/>
  <c r="H700" i="2"/>
  <c r="D700" i="2"/>
  <c r="I700" i="2"/>
  <c r="B700" i="2"/>
  <c r="G700" i="2"/>
  <c r="O785" i="8"/>
  <c r="N785" i="8"/>
  <c r="P785" i="8"/>
  <c r="L785" i="8"/>
  <c r="M785" i="8" s="1"/>
  <c r="P700" i="2" l="1"/>
  <c r="O700" i="2"/>
  <c r="V787" i="10"/>
  <c r="W787" i="10"/>
  <c r="U787" i="10"/>
  <c r="AA699" i="2"/>
  <c r="Y787" i="10"/>
  <c r="T785" i="8"/>
  <c r="R785" i="8"/>
  <c r="U785" i="8" s="1"/>
  <c r="S785" i="8"/>
  <c r="V785" i="8" s="1"/>
  <c r="J700" i="2"/>
  <c r="K700" i="2" s="1"/>
  <c r="Z787" i="10"/>
  <c r="W785" i="8"/>
  <c r="E700" i="2"/>
  <c r="F700" i="2"/>
  <c r="X787" i="10"/>
  <c r="L700" i="2" l="1"/>
  <c r="M700" i="2"/>
  <c r="N700" i="2" s="1"/>
  <c r="B786" i="8"/>
  <c r="F786" i="8"/>
  <c r="C786" i="8"/>
  <c r="G786" i="8"/>
  <c r="H786" i="8"/>
  <c r="D786" i="8"/>
  <c r="C788" i="10"/>
  <c r="H788" i="10"/>
  <c r="I788" i="10"/>
  <c r="D788" i="10"/>
  <c r="G788" i="10"/>
  <c r="B788" i="10"/>
  <c r="E788" i="10" l="1"/>
  <c r="P788" i="10" s="1"/>
  <c r="O788" i="10"/>
  <c r="AB787" i="10"/>
  <c r="I786" i="8"/>
  <c r="J786" i="8"/>
  <c r="E786" i="8"/>
  <c r="W700" i="2"/>
  <c r="V700" i="2"/>
  <c r="U700" i="2"/>
  <c r="J788" i="10"/>
  <c r="K788" i="10" s="1"/>
  <c r="F788" i="10"/>
  <c r="X785" i="8"/>
  <c r="R700" i="2"/>
  <c r="Q700" i="2"/>
  <c r="X700" i="2" s="1"/>
  <c r="S700" i="2"/>
  <c r="Y700" i="2" l="1"/>
  <c r="Z700" i="2"/>
  <c r="I701" i="2" s="1"/>
  <c r="S788" i="10"/>
  <c r="R788" i="10"/>
  <c r="Q788" i="10"/>
  <c r="M788" i="10"/>
  <c r="N788" i="10" s="1"/>
  <c r="H701" i="2"/>
  <c r="C701" i="2"/>
  <c r="D701" i="2"/>
  <c r="L786" i="8"/>
  <c r="M786" i="8" s="1"/>
  <c r="P786" i="8"/>
  <c r="N786" i="8"/>
  <c r="O786" i="8"/>
  <c r="G701" i="2"/>
  <c r="B701" i="2"/>
  <c r="P701" i="2" l="1"/>
  <c r="O701" i="2"/>
  <c r="AA700" i="2"/>
  <c r="W788" i="10"/>
  <c r="V788" i="10"/>
  <c r="U788" i="10"/>
  <c r="X788" i="10"/>
  <c r="E701" i="2"/>
  <c r="F701" i="2"/>
  <c r="Y788" i="10"/>
  <c r="J701" i="2"/>
  <c r="K701" i="2" s="1"/>
  <c r="R786" i="8"/>
  <c r="U786" i="8" s="1"/>
  <c r="S786" i="8"/>
  <c r="V786" i="8" s="1"/>
  <c r="T786" i="8"/>
  <c r="W786" i="8" s="1"/>
  <c r="Z788" i="10"/>
  <c r="G787" i="8" l="1"/>
  <c r="C787" i="8"/>
  <c r="L701" i="2"/>
  <c r="M701" i="2"/>
  <c r="N701" i="2" s="1"/>
  <c r="B787" i="8"/>
  <c r="F787" i="8"/>
  <c r="H787" i="8"/>
  <c r="D787" i="8"/>
  <c r="G789" i="10"/>
  <c r="B789" i="10"/>
  <c r="H789" i="10"/>
  <c r="C789" i="10"/>
  <c r="D789" i="10"/>
  <c r="I789" i="10"/>
  <c r="U701" i="2" l="1"/>
  <c r="W701" i="2"/>
  <c r="V701" i="2"/>
  <c r="Q701" i="2"/>
  <c r="R701" i="2"/>
  <c r="S701" i="2"/>
  <c r="E789" i="10"/>
  <c r="P789" i="10" s="1"/>
  <c r="J787" i="8"/>
  <c r="I787" i="8"/>
  <c r="X786" i="8"/>
  <c r="F789" i="10"/>
  <c r="O789" i="10"/>
  <c r="AB788" i="10"/>
  <c r="J789" i="10"/>
  <c r="K789" i="10" s="1"/>
  <c r="E787" i="8"/>
  <c r="Y701" i="2" l="1"/>
  <c r="X701" i="2"/>
  <c r="B702" i="2" s="1"/>
  <c r="Q789" i="10"/>
  <c r="R789" i="10"/>
  <c r="S789" i="10"/>
  <c r="M789" i="10"/>
  <c r="N789" i="10" s="1"/>
  <c r="C702" i="2"/>
  <c r="H702" i="2"/>
  <c r="O787" i="8"/>
  <c r="P787" i="8"/>
  <c r="L787" i="8"/>
  <c r="M787" i="8" s="1"/>
  <c r="N787" i="8"/>
  <c r="Z701" i="2"/>
  <c r="G702" i="2" l="1"/>
  <c r="V789" i="10"/>
  <c r="W789" i="10"/>
  <c r="U789" i="10"/>
  <c r="T787" i="8"/>
  <c r="S787" i="8"/>
  <c r="V787" i="8" s="1"/>
  <c r="R787" i="8"/>
  <c r="E702" i="2"/>
  <c r="Z789" i="10"/>
  <c r="U787" i="8"/>
  <c r="W787" i="8"/>
  <c r="Y789" i="10"/>
  <c r="I702" i="2"/>
  <c r="D702" i="2"/>
  <c r="F702" i="2"/>
  <c r="X789" i="10"/>
  <c r="O702" i="2" l="1"/>
  <c r="P702" i="2"/>
  <c r="C788" i="8"/>
  <c r="G788" i="8"/>
  <c r="F788" i="8"/>
  <c r="B788" i="8"/>
  <c r="H790" i="10"/>
  <c r="C790" i="10"/>
  <c r="D790" i="10"/>
  <c r="I790" i="10"/>
  <c r="G790" i="10"/>
  <c r="B790" i="10"/>
  <c r="AA701" i="2"/>
  <c r="D788" i="8"/>
  <c r="H788" i="8"/>
  <c r="J702" i="2"/>
  <c r="K702" i="2" s="1"/>
  <c r="L702" i="2" l="1"/>
  <c r="M702" i="2"/>
  <c r="N702" i="2" s="1"/>
  <c r="O790" i="10"/>
  <c r="AB789" i="10"/>
  <c r="J788" i="8"/>
  <c r="I788" i="8"/>
  <c r="E790" i="10"/>
  <c r="P790" i="10" s="1"/>
  <c r="F790" i="10"/>
  <c r="J790" i="10"/>
  <c r="K790" i="10" s="1"/>
  <c r="E788" i="8"/>
  <c r="X787" i="8"/>
  <c r="Q790" i="10" l="1"/>
  <c r="S790" i="10"/>
  <c r="R790" i="10"/>
  <c r="M790" i="10"/>
  <c r="N790" i="10" s="1"/>
  <c r="U702" i="2"/>
  <c r="W702" i="2"/>
  <c r="V702" i="2"/>
  <c r="N788" i="8"/>
  <c r="O788" i="8"/>
  <c r="P788" i="8"/>
  <c r="L788" i="8"/>
  <c r="M788" i="8" s="1"/>
  <c r="S702" i="2"/>
  <c r="R702" i="2"/>
  <c r="Q702" i="2"/>
  <c r="Y702" i="2" l="1"/>
  <c r="X702" i="2"/>
  <c r="Z702" i="2"/>
  <c r="I703" i="2" s="1"/>
  <c r="W790" i="10"/>
  <c r="V790" i="10"/>
  <c r="U790" i="10"/>
  <c r="R788" i="8"/>
  <c r="U788" i="8" s="1"/>
  <c r="T788" i="8"/>
  <c r="W788" i="8" s="1"/>
  <c r="S788" i="8"/>
  <c r="Y790" i="10"/>
  <c r="G703" i="2"/>
  <c r="B703" i="2"/>
  <c r="Z790" i="10"/>
  <c r="H703" i="2"/>
  <c r="C703" i="2"/>
  <c r="V788" i="8"/>
  <c r="X790" i="10"/>
  <c r="D703" i="2" l="1"/>
  <c r="H789" i="8"/>
  <c r="D789" i="8"/>
  <c r="B789" i="8"/>
  <c r="F789" i="8"/>
  <c r="J703" i="2"/>
  <c r="K703" i="2" s="1"/>
  <c r="E703" i="2"/>
  <c r="B791" i="10"/>
  <c r="G791" i="10"/>
  <c r="D791" i="10"/>
  <c r="I791" i="10"/>
  <c r="C791" i="10"/>
  <c r="H791" i="10"/>
  <c r="AA702" i="2"/>
  <c r="F703" i="2"/>
  <c r="C789" i="8"/>
  <c r="G789" i="8"/>
  <c r="P703" i="2" l="1"/>
  <c r="O703" i="2"/>
  <c r="O791" i="10"/>
  <c r="AB790" i="10"/>
  <c r="I789" i="8"/>
  <c r="J789" i="8"/>
  <c r="L703" i="2"/>
  <c r="M703" i="2"/>
  <c r="N703" i="2" s="1"/>
  <c r="J791" i="10"/>
  <c r="K791" i="10" s="1"/>
  <c r="E789" i="8"/>
  <c r="F791" i="10"/>
  <c r="E791" i="10"/>
  <c r="P791" i="10" s="1"/>
  <c r="X788" i="8"/>
  <c r="Q791" i="10" l="1"/>
  <c r="R791" i="10"/>
  <c r="S791" i="10"/>
  <c r="M791" i="10"/>
  <c r="N791" i="10" s="1"/>
  <c r="W703" i="2"/>
  <c r="V703" i="2"/>
  <c r="U703" i="2"/>
  <c r="Q703" i="2"/>
  <c r="R703" i="2"/>
  <c r="S703" i="2"/>
  <c r="N789" i="8"/>
  <c r="P789" i="8"/>
  <c r="L789" i="8"/>
  <c r="M789" i="8" s="1"/>
  <c r="O789" i="8"/>
  <c r="X703" i="2" l="1"/>
  <c r="Y703" i="2"/>
  <c r="Z703" i="2"/>
  <c r="D704" i="2" s="1"/>
  <c r="B704" i="2"/>
  <c r="G704" i="2"/>
  <c r="U791" i="10"/>
  <c r="V791" i="10"/>
  <c r="W791" i="10"/>
  <c r="Z791" i="10" s="1"/>
  <c r="Y791" i="10"/>
  <c r="R789" i="8"/>
  <c r="U789" i="8" s="1"/>
  <c r="S789" i="8"/>
  <c r="V789" i="8" s="1"/>
  <c r="T789" i="8"/>
  <c r="W789" i="8" s="1"/>
  <c r="H704" i="2"/>
  <c r="C704" i="2"/>
  <c r="X791" i="10"/>
  <c r="I704" i="2" l="1"/>
  <c r="P704" i="2"/>
  <c r="O704" i="2"/>
  <c r="D790" i="8"/>
  <c r="H790" i="8"/>
  <c r="G790" i="8"/>
  <c r="C790" i="8"/>
  <c r="B790" i="8"/>
  <c r="F790" i="8"/>
  <c r="D792" i="10"/>
  <c r="I792" i="10"/>
  <c r="F704" i="2"/>
  <c r="C792" i="10"/>
  <c r="H792" i="10"/>
  <c r="G792" i="10"/>
  <c r="B792" i="10"/>
  <c r="AA703" i="2"/>
  <c r="J704" i="2"/>
  <c r="K704" i="2" s="1"/>
  <c r="E704" i="2"/>
  <c r="F792" i="10" l="1"/>
  <c r="X789" i="8"/>
  <c r="J792" i="10"/>
  <c r="O792" i="10"/>
  <c r="K792" i="10"/>
  <c r="AB791" i="10"/>
  <c r="E792" i="10"/>
  <c r="P792" i="10" s="1"/>
  <c r="I790" i="8"/>
  <c r="J790" i="8"/>
  <c r="L704" i="2"/>
  <c r="M704" i="2"/>
  <c r="N704" i="2" s="1"/>
  <c r="E790" i="8"/>
  <c r="S792" i="10" l="1"/>
  <c r="R792" i="10"/>
  <c r="Q792" i="10"/>
  <c r="M792" i="10"/>
  <c r="N792" i="10" s="1"/>
  <c r="O790" i="8"/>
  <c r="L790" i="8"/>
  <c r="M790" i="8" s="1"/>
  <c r="P790" i="8"/>
  <c r="N790" i="8"/>
  <c r="U704" i="2"/>
  <c r="W704" i="2"/>
  <c r="V704" i="2"/>
  <c r="S704" i="2"/>
  <c r="Q704" i="2"/>
  <c r="R704" i="2"/>
  <c r="Y704" i="2" l="1"/>
  <c r="Z704" i="2"/>
  <c r="D705" i="2" s="1"/>
  <c r="X704" i="2"/>
  <c r="G705" i="2" s="1"/>
  <c r="U792" i="10"/>
  <c r="V792" i="10"/>
  <c r="W792" i="10"/>
  <c r="I705" i="2"/>
  <c r="X792" i="10"/>
  <c r="S790" i="8"/>
  <c r="R790" i="8"/>
  <c r="U790" i="8" s="1"/>
  <c r="T790" i="8"/>
  <c r="W790" i="8" s="1"/>
  <c r="Y792" i="10"/>
  <c r="C705" i="2"/>
  <c r="H705" i="2"/>
  <c r="V790" i="8"/>
  <c r="Z792" i="10"/>
  <c r="B705" i="2" l="1"/>
  <c r="E705" i="2" s="1"/>
  <c r="P705" i="2"/>
  <c r="O705" i="2"/>
  <c r="F791" i="8"/>
  <c r="B791" i="8"/>
  <c r="D791" i="8"/>
  <c r="H791" i="8"/>
  <c r="J705" i="2"/>
  <c r="K705" i="2" s="1"/>
  <c r="C793" i="10"/>
  <c r="H793" i="10"/>
  <c r="G793" i="10"/>
  <c r="B793" i="10"/>
  <c r="I793" i="10"/>
  <c r="D793" i="10"/>
  <c r="AA704" i="2"/>
  <c r="C791" i="8"/>
  <c r="G791" i="8"/>
  <c r="F705" i="2"/>
  <c r="L705" i="2" l="1"/>
  <c r="M705" i="2"/>
  <c r="N705" i="2" s="1"/>
  <c r="E793" i="10"/>
  <c r="P793" i="10" s="1"/>
  <c r="J793" i="10"/>
  <c r="K793" i="10"/>
  <c r="O793" i="10"/>
  <c r="AB792" i="10"/>
  <c r="E791" i="8"/>
  <c r="X790" i="8"/>
  <c r="F793" i="10"/>
  <c r="J791" i="8"/>
  <c r="I791" i="8"/>
  <c r="R793" i="10" l="1"/>
  <c r="Q793" i="10"/>
  <c r="S793" i="10"/>
  <c r="M793" i="10"/>
  <c r="N793" i="10" s="1"/>
  <c r="V705" i="2"/>
  <c r="U705" i="2"/>
  <c r="W705" i="2"/>
  <c r="L791" i="8"/>
  <c r="M791" i="8" s="1"/>
  <c r="P791" i="8"/>
  <c r="O791" i="8"/>
  <c r="N791" i="8"/>
  <c r="R705" i="2"/>
  <c r="Q705" i="2"/>
  <c r="S705" i="2"/>
  <c r="Z705" i="2" l="1"/>
  <c r="X705" i="2"/>
  <c r="Y705" i="2"/>
  <c r="C706" i="2" s="1"/>
  <c r="S791" i="8"/>
  <c r="T791" i="8"/>
  <c r="R791" i="8"/>
  <c r="W793" i="10"/>
  <c r="U793" i="10"/>
  <c r="V793" i="10"/>
  <c r="H706" i="2"/>
  <c r="U791" i="8"/>
  <c r="Z793" i="10"/>
  <c r="D706" i="2"/>
  <c r="I706" i="2"/>
  <c r="V791" i="8"/>
  <c r="X793" i="10"/>
  <c r="B706" i="2"/>
  <c r="G706" i="2"/>
  <c r="W791" i="8"/>
  <c r="Y793" i="10"/>
  <c r="P706" i="2" l="1"/>
  <c r="O706" i="2"/>
  <c r="AA705" i="2"/>
  <c r="F706" i="2"/>
  <c r="E706" i="2"/>
  <c r="B794" i="10"/>
  <c r="G794" i="10"/>
  <c r="I794" i="10"/>
  <c r="D794" i="10"/>
  <c r="J706" i="2"/>
  <c r="K706" i="2" s="1"/>
  <c r="C794" i="10"/>
  <c r="H794" i="10"/>
  <c r="H792" i="8"/>
  <c r="D792" i="8"/>
  <c r="G792" i="8"/>
  <c r="C792" i="8"/>
  <c r="B792" i="8"/>
  <c r="F792" i="8"/>
  <c r="L706" i="2" l="1"/>
  <c r="M706" i="2"/>
  <c r="N706" i="2" s="1"/>
  <c r="E794" i="10"/>
  <c r="P794" i="10" s="1"/>
  <c r="X791" i="8"/>
  <c r="O794" i="10"/>
  <c r="AB793" i="10"/>
  <c r="E792" i="8"/>
  <c r="F794" i="10"/>
  <c r="I792" i="8"/>
  <c r="J792" i="8"/>
  <c r="J794" i="10"/>
  <c r="K794" i="10" s="1"/>
  <c r="Q794" i="10" l="1"/>
  <c r="S794" i="10"/>
  <c r="R794" i="10"/>
  <c r="M794" i="10"/>
  <c r="N794" i="10" s="1"/>
  <c r="L792" i="8"/>
  <c r="M792" i="8" s="1"/>
  <c r="P792" i="8"/>
  <c r="O792" i="8"/>
  <c r="N792" i="8"/>
  <c r="V706" i="2"/>
  <c r="U706" i="2"/>
  <c r="W706" i="2"/>
  <c r="R706" i="2"/>
  <c r="Q706" i="2"/>
  <c r="S706" i="2"/>
  <c r="Y706" i="2" l="1"/>
  <c r="H707" i="2" s="1"/>
  <c r="X706" i="2"/>
  <c r="B707" i="2" s="1"/>
  <c r="C707" i="2"/>
  <c r="W794" i="10"/>
  <c r="Z794" i="10" s="1"/>
  <c r="V794" i="10"/>
  <c r="U794" i="10"/>
  <c r="Y794" i="10"/>
  <c r="Z706" i="2"/>
  <c r="T792" i="8"/>
  <c r="W792" i="8" s="1"/>
  <c r="R792" i="8"/>
  <c r="U792" i="8" s="1"/>
  <c r="S792" i="8"/>
  <c r="V792" i="8" s="1"/>
  <c r="X794" i="10"/>
  <c r="G707" i="2" l="1"/>
  <c r="B793" i="8"/>
  <c r="F793" i="8"/>
  <c r="I795" i="10"/>
  <c r="D795" i="10"/>
  <c r="C793" i="8"/>
  <c r="G793" i="8"/>
  <c r="H793" i="8"/>
  <c r="D793" i="8"/>
  <c r="B795" i="10"/>
  <c r="G795" i="10"/>
  <c r="H795" i="10"/>
  <c r="C795" i="10"/>
  <c r="E707" i="2"/>
  <c r="I707" i="2"/>
  <c r="J707" i="2" s="1"/>
  <c r="D707" i="2"/>
  <c r="F707" i="2"/>
  <c r="P707" i="2" l="1"/>
  <c r="O707" i="2"/>
  <c r="O795" i="10"/>
  <c r="AB794" i="10"/>
  <c r="K707" i="2"/>
  <c r="AA706" i="2"/>
  <c r="F795" i="10"/>
  <c r="J795" i="10"/>
  <c r="K795" i="10" s="1"/>
  <c r="J793" i="8"/>
  <c r="I793" i="8"/>
  <c r="E795" i="10"/>
  <c r="P795" i="10" s="1"/>
  <c r="X792" i="8"/>
  <c r="E793" i="8"/>
  <c r="Q795" i="10" l="1"/>
  <c r="S795" i="10"/>
  <c r="R795" i="10"/>
  <c r="M795" i="10"/>
  <c r="N795" i="10" s="1"/>
  <c r="L707" i="2"/>
  <c r="M707" i="2"/>
  <c r="N707" i="2" s="1"/>
  <c r="L793" i="8"/>
  <c r="M793" i="8" s="1"/>
  <c r="P793" i="8"/>
  <c r="N793" i="8"/>
  <c r="O793" i="8"/>
  <c r="U795" i="10" l="1"/>
  <c r="V795" i="10"/>
  <c r="W795" i="10"/>
  <c r="Z795" i="10" s="1"/>
  <c r="S793" i="8"/>
  <c r="T793" i="8"/>
  <c r="W793" i="8" s="1"/>
  <c r="R793" i="8"/>
  <c r="U793" i="8" s="1"/>
  <c r="Y795" i="10"/>
  <c r="V793" i="8"/>
  <c r="W707" i="2"/>
  <c r="V707" i="2"/>
  <c r="U707" i="2"/>
  <c r="S707" i="2"/>
  <c r="R707" i="2"/>
  <c r="Q707" i="2"/>
  <c r="X795" i="10"/>
  <c r="Z707" i="2" l="1"/>
  <c r="I708" i="2" s="1"/>
  <c r="D796" i="10"/>
  <c r="I796" i="10"/>
  <c r="B794" i="8"/>
  <c r="F794" i="8"/>
  <c r="D794" i="8"/>
  <c r="H794" i="8"/>
  <c r="Y707" i="2"/>
  <c r="C796" i="10"/>
  <c r="H796" i="10"/>
  <c r="D708" i="2"/>
  <c r="G796" i="10"/>
  <c r="B796" i="10"/>
  <c r="X707" i="2"/>
  <c r="C794" i="8"/>
  <c r="G794" i="8"/>
  <c r="O708" i="2" l="1"/>
  <c r="P708" i="2"/>
  <c r="J796" i="10"/>
  <c r="F796" i="10"/>
  <c r="J794" i="8"/>
  <c r="I794" i="8"/>
  <c r="X793" i="8"/>
  <c r="C708" i="2"/>
  <c r="H708" i="2"/>
  <c r="E794" i="8"/>
  <c r="B708" i="2"/>
  <c r="G708" i="2"/>
  <c r="AA707" i="2"/>
  <c r="E796" i="10"/>
  <c r="P796" i="10" s="1"/>
  <c r="O796" i="10"/>
  <c r="K796" i="10"/>
  <c r="AB795" i="10"/>
  <c r="R796" i="10" l="1"/>
  <c r="Q796" i="10"/>
  <c r="S796" i="10"/>
  <c r="M796" i="10"/>
  <c r="N796" i="10" s="1"/>
  <c r="F708" i="2"/>
  <c r="J708" i="2"/>
  <c r="K708" i="2" s="1"/>
  <c r="E708" i="2"/>
  <c r="O794" i="8"/>
  <c r="L794" i="8"/>
  <c r="M794" i="8" s="1"/>
  <c r="P794" i="8"/>
  <c r="N794" i="8"/>
  <c r="U796" i="10" l="1"/>
  <c r="W796" i="10"/>
  <c r="V796" i="10"/>
  <c r="L708" i="2"/>
  <c r="M708" i="2"/>
  <c r="N708" i="2" s="1"/>
  <c r="Z796" i="10"/>
  <c r="X796" i="10"/>
  <c r="T794" i="8"/>
  <c r="W794" i="8" s="1"/>
  <c r="R794" i="8"/>
  <c r="U794" i="8" s="1"/>
  <c r="S794" i="8"/>
  <c r="V794" i="8" s="1"/>
  <c r="Y796" i="10"/>
  <c r="D795" i="8" l="1"/>
  <c r="H795" i="8"/>
  <c r="C795" i="8"/>
  <c r="G795" i="8"/>
  <c r="F795" i="8"/>
  <c r="B795" i="8"/>
  <c r="I797" i="10"/>
  <c r="D797" i="10"/>
  <c r="U708" i="2"/>
  <c r="W708" i="2"/>
  <c r="V708" i="2"/>
  <c r="S708" i="2"/>
  <c r="R708" i="2"/>
  <c r="Q708" i="2"/>
  <c r="C797" i="10"/>
  <c r="H797" i="10"/>
  <c r="G797" i="10"/>
  <c r="B797" i="10"/>
  <c r="Y708" i="2" l="1"/>
  <c r="H709" i="2" s="1"/>
  <c r="X708" i="2"/>
  <c r="G709" i="2" s="1"/>
  <c r="Z708" i="2"/>
  <c r="D709" i="2" s="1"/>
  <c r="O797" i="10"/>
  <c r="AB796" i="10"/>
  <c r="F797" i="10"/>
  <c r="X794" i="8"/>
  <c r="E797" i="10"/>
  <c r="P797" i="10" s="1"/>
  <c r="B709" i="2"/>
  <c r="E795" i="8"/>
  <c r="J797" i="10"/>
  <c r="K797" i="10" s="1"/>
  <c r="C709" i="2"/>
  <c r="J795" i="8"/>
  <c r="I795" i="8"/>
  <c r="I709" i="2" l="1"/>
  <c r="J709" i="2" s="1"/>
  <c r="K709" i="2" s="1"/>
  <c r="P709" i="2"/>
  <c r="O709" i="2"/>
  <c r="S797" i="10"/>
  <c r="Q797" i="10"/>
  <c r="R797" i="10"/>
  <c r="M797" i="10"/>
  <c r="N797" i="10" s="1"/>
  <c r="O795" i="8"/>
  <c r="L795" i="8"/>
  <c r="M795" i="8" s="1"/>
  <c r="N795" i="8"/>
  <c r="P795" i="8"/>
  <c r="E709" i="2"/>
  <c r="AA708" i="2"/>
  <c r="F709" i="2"/>
  <c r="U797" i="10" l="1"/>
  <c r="W797" i="10"/>
  <c r="Z797" i="10" s="1"/>
  <c r="V797" i="10"/>
  <c r="Y797" i="10" s="1"/>
  <c r="R795" i="8"/>
  <c r="U795" i="8" s="1"/>
  <c r="S795" i="8"/>
  <c r="V795" i="8" s="1"/>
  <c r="T795" i="8"/>
  <c r="W795" i="8" s="1"/>
  <c r="X797" i="10"/>
  <c r="L709" i="2"/>
  <c r="M709" i="2"/>
  <c r="N709" i="2" s="1"/>
  <c r="H798" i="10" l="1"/>
  <c r="C798" i="10"/>
  <c r="D798" i="10"/>
  <c r="I798" i="10"/>
  <c r="B796" i="8"/>
  <c r="F796" i="8"/>
  <c r="H796" i="8"/>
  <c r="D796" i="8"/>
  <c r="G796" i="8"/>
  <c r="C796" i="8"/>
  <c r="W709" i="2"/>
  <c r="V709" i="2"/>
  <c r="U709" i="2"/>
  <c r="R709" i="2"/>
  <c r="Q709" i="2"/>
  <c r="S709" i="2"/>
  <c r="B798" i="10"/>
  <c r="G798" i="10"/>
  <c r="X709" i="2" l="1"/>
  <c r="G710" i="2" s="1"/>
  <c r="Z709" i="2"/>
  <c r="B710" i="2"/>
  <c r="O798" i="10"/>
  <c r="AB797" i="10"/>
  <c r="D710" i="2"/>
  <c r="I710" i="2"/>
  <c r="J798" i="10"/>
  <c r="K798" i="10" s="1"/>
  <c r="Y709" i="2"/>
  <c r="X795" i="8"/>
  <c r="J796" i="8"/>
  <c r="I796" i="8"/>
  <c r="F798" i="10"/>
  <c r="E798" i="10"/>
  <c r="P798" i="10" s="1"/>
  <c r="E796" i="8"/>
  <c r="O710" i="2" l="1"/>
  <c r="P710" i="2"/>
  <c r="Q798" i="10"/>
  <c r="R798" i="10"/>
  <c r="S798" i="10"/>
  <c r="M798" i="10"/>
  <c r="N798" i="10" s="1"/>
  <c r="P796" i="8"/>
  <c r="L796" i="8"/>
  <c r="M796" i="8" s="1"/>
  <c r="O796" i="8"/>
  <c r="N796" i="8"/>
  <c r="C710" i="2"/>
  <c r="E710" i="2" s="1"/>
  <c r="H710" i="2"/>
  <c r="J710" i="2" s="1"/>
  <c r="K710" i="2" s="1"/>
  <c r="AA709" i="2"/>
  <c r="L710" i="2" l="1"/>
  <c r="M710" i="2"/>
  <c r="N710" i="2" s="1"/>
  <c r="V798" i="10"/>
  <c r="U798" i="10"/>
  <c r="W798" i="10"/>
  <c r="Z798" i="10" s="1"/>
  <c r="F710" i="2"/>
  <c r="S796" i="8"/>
  <c r="V796" i="8" s="1"/>
  <c r="R796" i="8"/>
  <c r="U796" i="8" s="1"/>
  <c r="T796" i="8"/>
  <c r="W796" i="8" s="1"/>
  <c r="Y798" i="10"/>
  <c r="X798" i="10"/>
  <c r="B797" i="8" l="1"/>
  <c r="F797" i="8"/>
  <c r="C797" i="8"/>
  <c r="G797" i="8"/>
  <c r="D797" i="8"/>
  <c r="H797" i="8"/>
  <c r="I799" i="10"/>
  <c r="D799" i="10"/>
  <c r="G799" i="10"/>
  <c r="B799" i="10"/>
  <c r="H799" i="10"/>
  <c r="C799" i="10"/>
  <c r="W710" i="2"/>
  <c r="U710" i="2"/>
  <c r="V710" i="2"/>
  <c r="S710" i="2"/>
  <c r="R710" i="2"/>
  <c r="Q710" i="2"/>
  <c r="X710" i="2" l="1"/>
  <c r="Y710" i="2"/>
  <c r="C711" i="2" s="1"/>
  <c r="Z710" i="2"/>
  <c r="I711" i="2" s="1"/>
  <c r="F799" i="10"/>
  <c r="O799" i="10"/>
  <c r="AB798" i="10"/>
  <c r="X796" i="8"/>
  <c r="G711" i="2"/>
  <c r="B711" i="2"/>
  <c r="E799" i="10"/>
  <c r="P799" i="10" s="1"/>
  <c r="I797" i="8"/>
  <c r="J797" i="8"/>
  <c r="J799" i="10"/>
  <c r="K799" i="10" s="1"/>
  <c r="E797" i="8"/>
  <c r="H711" i="2" l="1"/>
  <c r="D711" i="2"/>
  <c r="AA710" i="2" s="1"/>
  <c r="Q799" i="10"/>
  <c r="R799" i="10"/>
  <c r="S799" i="10"/>
  <c r="M799" i="10"/>
  <c r="N799" i="10" s="1"/>
  <c r="J711" i="2"/>
  <c r="K711" i="2" s="1"/>
  <c r="P797" i="8"/>
  <c r="L797" i="8"/>
  <c r="M797" i="8" s="1"/>
  <c r="N797" i="8"/>
  <c r="O797" i="8"/>
  <c r="F711" i="2"/>
  <c r="E711" i="2"/>
  <c r="P711" i="2" l="1"/>
  <c r="O711" i="2"/>
  <c r="V799" i="10"/>
  <c r="U799" i="10"/>
  <c r="W799" i="10"/>
  <c r="Z799" i="10" s="1"/>
  <c r="L711" i="2"/>
  <c r="M711" i="2"/>
  <c r="N711" i="2" s="1"/>
  <c r="Y799" i="10"/>
  <c r="S797" i="8"/>
  <c r="V797" i="8" s="1"/>
  <c r="R797" i="8"/>
  <c r="U797" i="8" s="1"/>
  <c r="T797" i="8"/>
  <c r="W797" i="8" s="1"/>
  <c r="X799" i="10"/>
  <c r="G798" i="8" l="1"/>
  <c r="C798" i="8"/>
  <c r="D800" i="10"/>
  <c r="I800" i="10"/>
  <c r="F798" i="8"/>
  <c r="B798" i="8"/>
  <c r="H798" i="8"/>
  <c r="D798" i="8"/>
  <c r="R711" i="2"/>
  <c r="Q711" i="2"/>
  <c r="S711" i="2"/>
  <c r="H800" i="10"/>
  <c r="C800" i="10"/>
  <c r="U711" i="2"/>
  <c r="V711" i="2"/>
  <c r="W711" i="2"/>
  <c r="G800" i="10"/>
  <c r="B800" i="10"/>
  <c r="Z711" i="2" l="1"/>
  <c r="O800" i="10"/>
  <c r="AB799" i="10"/>
  <c r="X711" i="2"/>
  <c r="E798" i="8"/>
  <c r="X797" i="8"/>
  <c r="E800" i="10"/>
  <c r="P800" i="10" s="1"/>
  <c r="J800" i="10"/>
  <c r="K800" i="10" s="1"/>
  <c r="F800" i="10"/>
  <c r="Y711" i="2"/>
  <c r="J798" i="8"/>
  <c r="I798" i="8"/>
  <c r="Q800" i="10" l="1"/>
  <c r="R800" i="10"/>
  <c r="S800" i="10"/>
  <c r="M800" i="10"/>
  <c r="N800" i="10" s="1"/>
  <c r="O798" i="8"/>
  <c r="P798" i="8"/>
  <c r="N798" i="8"/>
  <c r="L798" i="8"/>
  <c r="M798" i="8" s="1"/>
  <c r="D712" i="2"/>
  <c r="I712" i="2"/>
  <c r="H712" i="2"/>
  <c r="C712" i="2"/>
  <c r="G712" i="2"/>
  <c r="B712" i="2"/>
  <c r="P712" i="2" l="1"/>
  <c r="O712" i="2"/>
  <c r="F712" i="2"/>
  <c r="T798" i="8"/>
  <c r="W798" i="8" s="1"/>
  <c r="S798" i="8"/>
  <c r="R798" i="8"/>
  <c r="W800" i="10"/>
  <c r="V800" i="10"/>
  <c r="Y800" i="10" s="1"/>
  <c r="U800" i="10"/>
  <c r="X800" i="10" s="1"/>
  <c r="Z800" i="10"/>
  <c r="U798" i="8"/>
  <c r="E712" i="2"/>
  <c r="J712" i="2"/>
  <c r="K712" i="2" s="1"/>
  <c r="AA711" i="2"/>
  <c r="V798" i="8"/>
  <c r="B801" i="10" l="1"/>
  <c r="G801" i="10"/>
  <c r="H801" i="10"/>
  <c r="C801" i="10"/>
  <c r="H799" i="8"/>
  <c r="D799" i="8"/>
  <c r="L712" i="2"/>
  <c r="M712" i="2"/>
  <c r="N712" i="2" s="1"/>
  <c r="C799" i="8"/>
  <c r="G799" i="8"/>
  <c r="B799" i="8"/>
  <c r="F799" i="8"/>
  <c r="D801" i="10"/>
  <c r="I801" i="10"/>
  <c r="I799" i="8" l="1"/>
  <c r="J799" i="8"/>
  <c r="U712" i="2"/>
  <c r="V712" i="2"/>
  <c r="W712" i="2"/>
  <c r="F801" i="10"/>
  <c r="Q712" i="2"/>
  <c r="S712" i="2"/>
  <c r="R712" i="2"/>
  <c r="J801" i="10"/>
  <c r="E799" i="8"/>
  <c r="O801" i="10"/>
  <c r="K801" i="10"/>
  <c r="AB800" i="10"/>
  <c r="X798" i="8"/>
  <c r="E801" i="10"/>
  <c r="P801" i="10" s="1"/>
  <c r="Y712" i="2" l="1"/>
  <c r="Z712" i="2"/>
  <c r="X712" i="2"/>
  <c r="B713" i="2" s="1"/>
  <c r="C713" i="2"/>
  <c r="H713" i="2"/>
  <c r="D713" i="2"/>
  <c r="I713" i="2"/>
  <c r="S801" i="10"/>
  <c r="Q801" i="10"/>
  <c r="R801" i="10"/>
  <c r="M801" i="10"/>
  <c r="N801" i="10" s="1"/>
  <c r="L799" i="8"/>
  <c r="M799" i="8" s="1"/>
  <c r="O799" i="8"/>
  <c r="N799" i="8"/>
  <c r="P799" i="8"/>
  <c r="G713" i="2"/>
  <c r="P713" i="2" l="1"/>
  <c r="O713" i="2"/>
  <c r="U801" i="10"/>
  <c r="V801" i="10"/>
  <c r="Y801" i="10" s="1"/>
  <c r="W801" i="10"/>
  <c r="AA712" i="2"/>
  <c r="E713" i="2"/>
  <c r="X801" i="10"/>
  <c r="U799" i="8"/>
  <c r="J713" i="2"/>
  <c r="K713" i="2" s="1"/>
  <c r="T799" i="8"/>
  <c r="W799" i="8" s="1"/>
  <c r="R799" i="8"/>
  <c r="S799" i="8"/>
  <c r="V799" i="8" s="1"/>
  <c r="Z801" i="10"/>
  <c r="F713" i="2"/>
  <c r="G800" i="8" l="1"/>
  <c r="C800" i="8"/>
  <c r="D800" i="8"/>
  <c r="H800" i="8"/>
  <c r="H802" i="10"/>
  <c r="C802" i="10"/>
  <c r="L713" i="2"/>
  <c r="M713" i="2"/>
  <c r="N713" i="2" s="1"/>
  <c r="D802" i="10"/>
  <c r="I802" i="10"/>
  <c r="F800" i="8"/>
  <c r="B800" i="8"/>
  <c r="B802" i="10"/>
  <c r="G802" i="10"/>
  <c r="U713" i="2" l="1"/>
  <c r="V713" i="2"/>
  <c r="W713" i="2"/>
  <c r="J800" i="8"/>
  <c r="I800" i="8"/>
  <c r="S713" i="2"/>
  <c r="R713" i="2"/>
  <c r="Q713" i="2"/>
  <c r="E800" i="8"/>
  <c r="J802" i="10"/>
  <c r="F802" i="10"/>
  <c r="X799" i="8"/>
  <c r="E802" i="10"/>
  <c r="P802" i="10" s="1"/>
  <c r="O802" i="10"/>
  <c r="K802" i="10"/>
  <c r="AB801" i="10"/>
  <c r="X713" i="2" l="1"/>
  <c r="G714" i="2" s="1"/>
  <c r="Y713" i="2"/>
  <c r="H714" i="2" s="1"/>
  <c r="Q802" i="10"/>
  <c r="R802" i="10"/>
  <c r="S802" i="10"/>
  <c r="M802" i="10"/>
  <c r="N802" i="10" s="1"/>
  <c r="Z713" i="2"/>
  <c r="B714" i="2"/>
  <c r="C714" i="2"/>
  <c r="O800" i="8"/>
  <c r="L800" i="8"/>
  <c r="M800" i="8" s="1"/>
  <c r="P800" i="8"/>
  <c r="N800" i="8"/>
  <c r="V802" i="10" l="1"/>
  <c r="U802" i="10"/>
  <c r="W802" i="10"/>
  <c r="R800" i="8"/>
  <c r="S800" i="8"/>
  <c r="V800" i="8" s="1"/>
  <c r="T800" i="8"/>
  <c r="W800" i="8" s="1"/>
  <c r="E714" i="2"/>
  <c r="Z802" i="10"/>
  <c r="F714" i="2"/>
  <c r="Y802" i="10"/>
  <c r="U800" i="8"/>
  <c r="I714" i="2"/>
  <c r="D714" i="2"/>
  <c r="X802" i="10"/>
  <c r="P714" i="2" l="1"/>
  <c r="O714" i="2"/>
  <c r="D801" i="8"/>
  <c r="H801" i="8"/>
  <c r="G801" i="8"/>
  <c r="C801" i="8"/>
  <c r="H803" i="10"/>
  <c r="C803" i="10"/>
  <c r="J714" i="2"/>
  <c r="K714" i="2" s="1"/>
  <c r="D803" i="10"/>
  <c r="I803" i="10"/>
  <c r="AA713" i="2"/>
  <c r="G803" i="10"/>
  <c r="B803" i="10"/>
  <c r="F801" i="8"/>
  <c r="B801" i="8"/>
  <c r="J803" i="10" l="1"/>
  <c r="X800" i="8"/>
  <c r="E801" i="8"/>
  <c r="J801" i="8"/>
  <c r="I801" i="8"/>
  <c r="F803" i="10"/>
  <c r="E803" i="10"/>
  <c r="P803" i="10" s="1"/>
  <c r="L714" i="2"/>
  <c r="M714" i="2"/>
  <c r="N714" i="2" s="1"/>
  <c r="O803" i="10"/>
  <c r="K803" i="10"/>
  <c r="AB802" i="10"/>
  <c r="Q803" i="10" l="1"/>
  <c r="S803" i="10"/>
  <c r="R803" i="10"/>
  <c r="M803" i="10"/>
  <c r="N803" i="10" s="1"/>
  <c r="V714" i="2"/>
  <c r="W714" i="2"/>
  <c r="U714" i="2"/>
  <c r="R714" i="2"/>
  <c r="S714" i="2"/>
  <c r="Q714" i="2"/>
  <c r="N801" i="8"/>
  <c r="O801" i="8"/>
  <c r="P801" i="8"/>
  <c r="L801" i="8"/>
  <c r="M801" i="8" s="1"/>
  <c r="Y714" i="2" l="1"/>
  <c r="Z714" i="2"/>
  <c r="D715" i="2" s="1"/>
  <c r="X714" i="2"/>
  <c r="G715" i="2" s="1"/>
  <c r="H715" i="2"/>
  <c r="C715" i="2"/>
  <c r="V803" i="10"/>
  <c r="W803" i="10"/>
  <c r="U803" i="10"/>
  <c r="Y803" i="10"/>
  <c r="R801" i="8"/>
  <c r="U801" i="8" s="1"/>
  <c r="T801" i="8"/>
  <c r="W801" i="8" s="1"/>
  <c r="S801" i="8"/>
  <c r="V801" i="8" s="1"/>
  <c r="Z803" i="10"/>
  <c r="I715" i="2"/>
  <c r="X803" i="10"/>
  <c r="P715" i="2" l="1"/>
  <c r="O715" i="2"/>
  <c r="B715" i="2"/>
  <c r="F715" i="2" s="1"/>
  <c r="D802" i="8"/>
  <c r="H802" i="8"/>
  <c r="F802" i="8"/>
  <c r="B802" i="8"/>
  <c r="C802" i="8"/>
  <c r="G802" i="8"/>
  <c r="AA714" i="2"/>
  <c r="H804" i="10"/>
  <c r="C804" i="10"/>
  <c r="G804" i="10"/>
  <c r="B804" i="10"/>
  <c r="D804" i="10"/>
  <c r="I804" i="10"/>
  <c r="J715" i="2"/>
  <c r="K715" i="2" s="1"/>
  <c r="E715" i="2" l="1"/>
  <c r="L715" i="2"/>
  <c r="M715" i="2"/>
  <c r="N715" i="2" s="1"/>
  <c r="E804" i="10"/>
  <c r="P804" i="10" s="1"/>
  <c r="E802" i="8"/>
  <c r="J804" i="10"/>
  <c r="K804" i="10" s="1"/>
  <c r="F804" i="10"/>
  <c r="J802" i="8"/>
  <c r="I802" i="8"/>
  <c r="O804" i="10"/>
  <c r="AB803" i="10"/>
  <c r="X801" i="8"/>
  <c r="R804" i="10" l="1"/>
  <c r="Q804" i="10"/>
  <c r="S804" i="10"/>
  <c r="M804" i="10"/>
  <c r="N804" i="10" s="1"/>
  <c r="L802" i="8"/>
  <c r="M802" i="8" s="1"/>
  <c r="P802" i="8"/>
  <c r="O802" i="8"/>
  <c r="N802" i="8"/>
  <c r="W715" i="2"/>
  <c r="U715" i="2"/>
  <c r="V715" i="2"/>
  <c r="S715" i="2"/>
  <c r="R715" i="2"/>
  <c r="Q715" i="2"/>
  <c r="Y715" i="2" l="1"/>
  <c r="C716" i="2" s="1"/>
  <c r="Z715" i="2"/>
  <c r="D716" i="2" s="1"/>
  <c r="X715" i="2"/>
  <c r="B716" i="2" s="1"/>
  <c r="U804" i="10"/>
  <c r="V804" i="10"/>
  <c r="W804" i="10"/>
  <c r="Z804" i="10" s="1"/>
  <c r="X804" i="10"/>
  <c r="H716" i="2"/>
  <c r="R802" i="8"/>
  <c r="U802" i="8" s="1"/>
  <c r="T802" i="8"/>
  <c r="W802" i="8" s="1"/>
  <c r="S802" i="8"/>
  <c r="V802" i="8" s="1"/>
  <c r="Y804" i="10"/>
  <c r="G716" i="2" l="1"/>
  <c r="I716" i="2"/>
  <c r="P716" i="2"/>
  <c r="O716" i="2"/>
  <c r="H803" i="8"/>
  <c r="D803" i="8"/>
  <c r="B803" i="8"/>
  <c r="F803" i="8"/>
  <c r="G803" i="8"/>
  <c r="C803" i="8"/>
  <c r="D805" i="10"/>
  <c r="I805" i="10"/>
  <c r="F716" i="2"/>
  <c r="G805" i="10"/>
  <c r="B805" i="10"/>
  <c r="C805" i="10"/>
  <c r="H805" i="10"/>
  <c r="J716" i="2"/>
  <c r="K716" i="2" s="1"/>
  <c r="E716" i="2"/>
  <c r="AA715" i="2"/>
  <c r="E805" i="10" l="1"/>
  <c r="P805" i="10" s="1"/>
  <c r="J803" i="8"/>
  <c r="I803" i="8"/>
  <c r="J805" i="10"/>
  <c r="K805" i="10"/>
  <c r="O805" i="10"/>
  <c r="AB804" i="10"/>
  <c r="E803" i="8"/>
  <c r="L716" i="2"/>
  <c r="M716" i="2"/>
  <c r="N716" i="2" s="1"/>
  <c r="X802" i="8"/>
  <c r="F805" i="10"/>
  <c r="R716" i="2" l="1"/>
  <c r="S716" i="2"/>
  <c r="Q716" i="2"/>
  <c r="O803" i="8"/>
  <c r="P803" i="8"/>
  <c r="L803" i="8"/>
  <c r="M803" i="8" s="1"/>
  <c r="N803" i="8"/>
  <c r="S805" i="10"/>
  <c r="R805" i="10"/>
  <c r="Q805" i="10"/>
  <c r="M805" i="10"/>
  <c r="N805" i="10" s="1"/>
  <c r="V716" i="2"/>
  <c r="W716" i="2"/>
  <c r="U716" i="2"/>
  <c r="W805" i="10" l="1"/>
  <c r="Z805" i="10" s="1"/>
  <c r="V805" i="10"/>
  <c r="U805" i="10"/>
  <c r="X716" i="2"/>
  <c r="X805" i="10"/>
  <c r="T803" i="8"/>
  <c r="W803" i="8" s="1"/>
  <c r="S803" i="8"/>
  <c r="V803" i="8" s="1"/>
  <c r="R803" i="8"/>
  <c r="U803" i="8" s="1"/>
  <c r="Z716" i="2"/>
  <c r="Y805" i="10"/>
  <c r="Y716" i="2"/>
  <c r="F804" i="8" l="1"/>
  <c r="B804" i="8"/>
  <c r="G804" i="8"/>
  <c r="C804" i="8"/>
  <c r="D804" i="8"/>
  <c r="H804" i="8"/>
  <c r="I806" i="10"/>
  <c r="D806" i="10"/>
  <c r="H806" i="10"/>
  <c r="C806" i="10"/>
  <c r="B806" i="10"/>
  <c r="G806" i="10"/>
  <c r="I717" i="2"/>
  <c r="D717" i="2"/>
  <c r="C717" i="2"/>
  <c r="H717" i="2"/>
  <c r="B717" i="2"/>
  <c r="G717" i="2"/>
  <c r="P717" i="2" l="1"/>
  <c r="O717" i="2"/>
  <c r="J806" i="10"/>
  <c r="K806" i="10"/>
  <c r="O806" i="10"/>
  <c r="AB805" i="10"/>
  <c r="X803" i="8"/>
  <c r="F717" i="2"/>
  <c r="E806" i="10"/>
  <c r="P806" i="10" s="1"/>
  <c r="J717" i="2"/>
  <c r="K717" i="2" s="1"/>
  <c r="AA716" i="2"/>
  <c r="F806" i="10"/>
  <c r="E804" i="8"/>
  <c r="E717" i="2"/>
  <c r="J804" i="8"/>
  <c r="I804" i="8"/>
  <c r="P804" i="8" l="1"/>
  <c r="N804" i="8"/>
  <c r="O804" i="8"/>
  <c r="L804" i="8"/>
  <c r="M804" i="8" s="1"/>
  <c r="S806" i="10"/>
  <c r="R806" i="10"/>
  <c r="Q806" i="10"/>
  <c r="M806" i="10"/>
  <c r="N806" i="10" s="1"/>
  <c r="L717" i="2"/>
  <c r="M717" i="2"/>
  <c r="N717" i="2" s="1"/>
  <c r="S804" i="8" l="1"/>
  <c r="R804" i="8"/>
  <c r="T804" i="8"/>
  <c r="W806" i="10"/>
  <c r="U806" i="10"/>
  <c r="X806" i="10" s="1"/>
  <c r="V806" i="10"/>
  <c r="V804" i="8"/>
  <c r="U717" i="2"/>
  <c r="V717" i="2"/>
  <c r="W717" i="2"/>
  <c r="Y806" i="10"/>
  <c r="U804" i="8"/>
  <c r="R717" i="2"/>
  <c r="Q717" i="2"/>
  <c r="S717" i="2"/>
  <c r="Z806" i="10"/>
  <c r="W804" i="8"/>
  <c r="X717" i="2" l="1"/>
  <c r="Y717" i="2"/>
  <c r="Z717" i="2"/>
  <c r="D718" i="2" s="1"/>
  <c r="G807" i="10"/>
  <c r="B807" i="10"/>
  <c r="D807" i="10"/>
  <c r="I807" i="10"/>
  <c r="H807" i="10"/>
  <c r="C807" i="10"/>
  <c r="C805" i="8"/>
  <c r="G805" i="8"/>
  <c r="G718" i="2"/>
  <c r="B718" i="2"/>
  <c r="H718" i="2"/>
  <c r="C718" i="2"/>
  <c r="D805" i="8"/>
  <c r="H805" i="8"/>
  <c r="F805" i="8"/>
  <c r="B805" i="8"/>
  <c r="O718" i="2" l="1"/>
  <c r="P718" i="2"/>
  <c r="I718" i="2"/>
  <c r="J718" i="2" s="1"/>
  <c r="K718" i="2" s="1"/>
  <c r="E718" i="2"/>
  <c r="F807" i="10"/>
  <c r="O807" i="10"/>
  <c r="AB806" i="10"/>
  <c r="E805" i="8"/>
  <c r="F718" i="2"/>
  <c r="E807" i="10"/>
  <c r="P807" i="10" s="1"/>
  <c r="J805" i="8"/>
  <c r="I805" i="8"/>
  <c r="X804" i="8"/>
  <c r="AA717" i="2"/>
  <c r="J807" i="10"/>
  <c r="K807" i="10" s="1"/>
  <c r="R807" i="10" l="1"/>
  <c r="Q807" i="10"/>
  <c r="S807" i="10"/>
  <c r="M807" i="10"/>
  <c r="N807" i="10" s="1"/>
  <c r="L718" i="2"/>
  <c r="M718" i="2"/>
  <c r="N718" i="2" s="1"/>
  <c r="N805" i="8"/>
  <c r="P805" i="8"/>
  <c r="L805" i="8"/>
  <c r="M805" i="8" s="1"/>
  <c r="O805" i="8"/>
  <c r="V807" i="10" l="1"/>
  <c r="W807" i="10"/>
  <c r="U807" i="10"/>
  <c r="Z807" i="10"/>
  <c r="W718" i="2"/>
  <c r="U718" i="2"/>
  <c r="V718" i="2"/>
  <c r="X807" i="10"/>
  <c r="T805" i="8"/>
  <c r="W805" i="8" s="1"/>
  <c r="R805" i="8"/>
  <c r="U805" i="8" s="1"/>
  <c r="S805" i="8"/>
  <c r="V805" i="8" s="1"/>
  <c r="R718" i="2"/>
  <c r="Q718" i="2"/>
  <c r="S718" i="2"/>
  <c r="Z718" i="2" s="1"/>
  <c r="Y807" i="10"/>
  <c r="Y718" i="2" l="1"/>
  <c r="X718" i="2"/>
  <c r="G719" i="2" s="1"/>
  <c r="G806" i="8"/>
  <c r="C806" i="8"/>
  <c r="B806" i="8"/>
  <c r="F806" i="8"/>
  <c r="D806" i="8"/>
  <c r="H806" i="8"/>
  <c r="C719" i="2"/>
  <c r="H719" i="2"/>
  <c r="G808" i="10"/>
  <c r="B808" i="10"/>
  <c r="I808" i="10"/>
  <c r="D808" i="10"/>
  <c r="H808" i="10"/>
  <c r="C808" i="10"/>
  <c r="D719" i="2"/>
  <c r="I719" i="2"/>
  <c r="B719" i="2" l="1"/>
  <c r="P719" i="2"/>
  <c r="O719" i="2"/>
  <c r="F808" i="10"/>
  <c r="E808" i="10"/>
  <c r="P808" i="10" s="1"/>
  <c r="J719" i="2"/>
  <c r="K719" i="2" s="1"/>
  <c r="J806" i="8"/>
  <c r="I806" i="8"/>
  <c r="J808" i="10"/>
  <c r="E719" i="2"/>
  <c r="E806" i="8"/>
  <c r="K808" i="10"/>
  <c r="O808" i="10"/>
  <c r="AB807" i="10"/>
  <c r="X805" i="8"/>
  <c r="AA718" i="2"/>
  <c r="F719" i="2"/>
  <c r="N806" i="8" l="1"/>
  <c r="P806" i="8"/>
  <c r="O806" i="8"/>
  <c r="L806" i="8"/>
  <c r="M806" i="8" s="1"/>
  <c r="L719" i="2"/>
  <c r="M719" i="2"/>
  <c r="N719" i="2" s="1"/>
  <c r="R808" i="10"/>
  <c r="S808" i="10"/>
  <c r="Q808" i="10"/>
  <c r="M808" i="10"/>
  <c r="N808" i="10" s="1"/>
  <c r="R806" i="8" l="1"/>
  <c r="T806" i="8"/>
  <c r="S806" i="8"/>
  <c r="V806" i="8" s="1"/>
  <c r="W808" i="10"/>
  <c r="Z808" i="10" s="1"/>
  <c r="U808" i="10"/>
  <c r="V808" i="10"/>
  <c r="Y808" i="10" s="1"/>
  <c r="V719" i="2"/>
  <c r="U719" i="2"/>
  <c r="W719" i="2"/>
  <c r="W806" i="8"/>
  <c r="X808" i="10"/>
  <c r="Q719" i="2"/>
  <c r="R719" i="2"/>
  <c r="S719" i="2"/>
  <c r="U806" i="8"/>
  <c r="Y719" i="2" l="1"/>
  <c r="X719" i="2"/>
  <c r="B720" i="2" s="1"/>
  <c r="Z719" i="2"/>
  <c r="I720" i="2" s="1"/>
  <c r="I809" i="10"/>
  <c r="D809" i="10"/>
  <c r="C809" i="10"/>
  <c r="H809" i="10"/>
  <c r="G807" i="8"/>
  <c r="C807" i="8"/>
  <c r="C720" i="2"/>
  <c r="H720" i="2"/>
  <c r="G720" i="2"/>
  <c r="F807" i="8"/>
  <c r="B807" i="8"/>
  <c r="B809" i="10"/>
  <c r="G809" i="10"/>
  <c r="D720" i="2"/>
  <c r="D807" i="8"/>
  <c r="H807" i="8"/>
  <c r="P720" i="2" l="1"/>
  <c r="O720" i="2"/>
  <c r="AA719" i="2"/>
  <c r="E807" i="8"/>
  <c r="I807" i="8"/>
  <c r="J807" i="8"/>
  <c r="F720" i="2"/>
  <c r="F809" i="10"/>
  <c r="J809" i="10"/>
  <c r="E720" i="2"/>
  <c r="X806" i="8"/>
  <c r="K809" i="10"/>
  <c r="O809" i="10"/>
  <c r="AB808" i="10"/>
  <c r="E809" i="10"/>
  <c r="P809" i="10" s="1"/>
  <c r="J720" i="2"/>
  <c r="K720" i="2" s="1"/>
  <c r="L720" i="2" l="1"/>
  <c r="M720" i="2"/>
  <c r="N720" i="2" s="1"/>
  <c r="P807" i="8"/>
  <c r="N807" i="8"/>
  <c r="O807" i="8"/>
  <c r="L807" i="8"/>
  <c r="M807" i="8" s="1"/>
  <c r="S809" i="10"/>
  <c r="R809" i="10"/>
  <c r="Q809" i="10"/>
  <c r="M809" i="10"/>
  <c r="N809" i="10" s="1"/>
  <c r="W809" i="10" l="1"/>
  <c r="Z809" i="10" s="1"/>
  <c r="U809" i="10"/>
  <c r="X809" i="10" s="1"/>
  <c r="V809" i="10"/>
  <c r="Y809" i="10" s="1"/>
  <c r="R807" i="8"/>
  <c r="U807" i="8" s="1"/>
  <c r="T807" i="8"/>
  <c r="W807" i="8" s="1"/>
  <c r="S807" i="8"/>
  <c r="V720" i="2"/>
  <c r="U720" i="2"/>
  <c r="W720" i="2"/>
  <c r="V807" i="8"/>
  <c r="Q720" i="2"/>
  <c r="S720" i="2"/>
  <c r="Z720" i="2" s="1"/>
  <c r="R720" i="2"/>
  <c r="X720" i="2" l="1"/>
  <c r="B721" i="2" s="1"/>
  <c r="H810" i="10"/>
  <c r="C810" i="10"/>
  <c r="F808" i="8"/>
  <c r="B808" i="8"/>
  <c r="B810" i="10"/>
  <c r="G810" i="10"/>
  <c r="H808" i="8"/>
  <c r="D808" i="8"/>
  <c r="D810" i="10"/>
  <c r="I810" i="10"/>
  <c r="D721" i="2"/>
  <c r="I721" i="2"/>
  <c r="C808" i="8"/>
  <c r="G808" i="8"/>
  <c r="Y720" i="2"/>
  <c r="G721" i="2" l="1"/>
  <c r="P721" i="2"/>
  <c r="O721" i="2"/>
  <c r="E808" i="8"/>
  <c r="X807" i="8"/>
  <c r="J808" i="8"/>
  <c r="I808" i="8"/>
  <c r="J810" i="10"/>
  <c r="F810" i="10"/>
  <c r="C721" i="2"/>
  <c r="H721" i="2"/>
  <c r="AA720" i="2"/>
  <c r="K810" i="10"/>
  <c r="O810" i="10"/>
  <c r="AB809" i="10"/>
  <c r="E810" i="10"/>
  <c r="P810" i="10" s="1"/>
  <c r="L808" i="8" l="1"/>
  <c r="M808" i="8" s="1"/>
  <c r="P808" i="8"/>
  <c r="N808" i="8"/>
  <c r="O808" i="8"/>
  <c r="F721" i="2"/>
  <c r="J721" i="2"/>
  <c r="K721" i="2" s="1"/>
  <c r="R810" i="10"/>
  <c r="Q810" i="10"/>
  <c r="S810" i="10"/>
  <c r="M810" i="10"/>
  <c r="N810" i="10" s="1"/>
  <c r="E721" i="2"/>
  <c r="L721" i="2" l="1"/>
  <c r="M721" i="2"/>
  <c r="N721" i="2" s="1"/>
  <c r="U810" i="10"/>
  <c r="W810" i="10"/>
  <c r="Z810" i="10" s="1"/>
  <c r="V810" i="10"/>
  <c r="Y810" i="10" s="1"/>
  <c r="X810" i="10"/>
  <c r="R808" i="8"/>
  <c r="U808" i="8" s="1"/>
  <c r="T808" i="8"/>
  <c r="W808" i="8" s="1"/>
  <c r="S808" i="8"/>
  <c r="V808" i="8" s="1"/>
  <c r="D809" i="8" l="1"/>
  <c r="H809" i="8"/>
  <c r="I811" i="10"/>
  <c r="D811" i="10"/>
  <c r="B809" i="8"/>
  <c r="F809" i="8"/>
  <c r="C809" i="8"/>
  <c r="G809" i="8"/>
  <c r="H811" i="10"/>
  <c r="C811" i="10"/>
  <c r="U721" i="2"/>
  <c r="V721" i="2"/>
  <c r="W721" i="2"/>
  <c r="B811" i="10"/>
  <c r="G811" i="10"/>
  <c r="Q721" i="2"/>
  <c r="S721" i="2"/>
  <c r="Z721" i="2" s="1"/>
  <c r="R721" i="2"/>
  <c r="X721" i="2" l="1"/>
  <c r="G722" i="2" s="1"/>
  <c r="O811" i="10"/>
  <c r="AB810" i="10"/>
  <c r="B722" i="2"/>
  <c r="X808" i="8"/>
  <c r="J811" i="10"/>
  <c r="K811" i="10" s="1"/>
  <c r="Y721" i="2"/>
  <c r="E811" i="10"/>
  <c r="P811" i="10" s="1"/>
  <c r="F811" i="10"/>
  <c r="I809" i="8"/>
  <c r="J809" i="8"/>
  <c r="D722" i="2"/>
  <c r="I722" i="2"/>
  <c r="E809" i="8"/>
  <c r="P722" i="2" l="1"/>
  <c r="O722" i="2"/>
  <c r="Q811" i="10"/>
  <c r="S811" i="10"/>
  <c r="R811" i="10"/>
  <c r="M811" i="10"/>
  <c r="N811" i="10" s="1"/>
  <c r="AA721" i="2"/>
  <c r="H722" i="2"/>
  <c r="C722" i="2"/>
  <c r="E722" i="2" s="1"/>
  <c r="P809" i="8"/>
  <c r="N809" i="8"/>
  <c r="L809" i="8"/>
  <c r="M809" i="8" s="1"/>
  <c r="O809" i="8"/>
  <c r="U811" i="10" l="1"/>
  <c r="W811" i="10"/>
  <c r="V811" i="10"/>
  <c r="Y811" i="10" s="1"/>
  <c r="T809" i="8"/>
  <c r="W809" i="8" s="1"/>
  <c r="R809" i="8"/>
  <c r="S809" i="8"/>
  <c r="V809" i="8" s="1"/>
  <c r="J722" i="2"/>
  <c r="K722" i="2" s="1"/>
  <c r="Z811" i="10"/>
  <c r="U809" i="8"/>
  <c r="F722" i="2"/>
  <c r="X811" i="10"/>
  <c r="H812" i="10" l="1"/>
  <c r="C812" i="10"/>
  <c r="D810" i="8"/>
  <c r="H810" i="8"/>
  <c r="G810" i="8"/>
  <c r="C810" i="8"/>
  <c r="L722" i="2"/>
  <c r="M722" i="2"/>
  <c r="N722" i="2" s="1"/>
  <c r="B812" i="10"/>
  <c r="G812" i="10"/>
  <c r="D812" i="10"/>
  <c r="I812" i="10"/>
  <c r="F810" i="8"/>
  <c r="B810" i="8"/>
  <c r="U722" i="2" l="1"/>
  <c r="W722" i="2"/>
  <c r="V722" i="2"/>
  <c r="R722" i="2"/>
  <c r="S722" i="2"/>
  <c r="Q722" i="2"/>
  <c r="E810" i="8"/>
  <c r="J812" i="10"/>
  <c r="X809" i="8"/>
  <c r="F812" i="10"/>
  <c r="O812" i="10"/>
  <c r="K812" i="10"/>
  <c r="AB811" i="10"/>
  <c r="J810" i="8"/>
  <c r="I810" i="8"/>
  <c r="E812" i="10"/>
  <c r="P812" i="10" s="1"/>
  <c r="X722" i="2" l="1"/>
  <c r="Y722" i="2"/>
  <c r="Z722" i="2"/>
  <c r="I723" i="2" s="1"/>
  <c r="O810" i="8"/>
  <c r="N810" i="8"/>
  <c r="L810" i="8"/>
  <c r="M810" i="8" s="1"/>
  <c r="P810" i="8"/>
  <c r="Q812" i="10"/>
  <c r="S812" i="10"/>
  <c r="R812" i="10"/>
  <c r="M812" i="10"/>
  <c r="N812" i="10" s="1"/>
  <c r="B723" i="2"/>
  <c r="G723" i="2"/>
  <c r="C723" i="2"/>
  <c r="H723" i="2"/>
  <c r="D723" i="2" l="1"/>
  <c r="P723" i="2"/>
  <c r="O723" i="2"/>
  <c r="W812" i="10"/>
  <c r="U812" i="10"/>
  <c r="V812" i="10"/>
  <c r="Y812" i="10" s="1"/>
  <c r="T810" i="8"/>
  <c r="W810" i="8" s="1"/>
  <c r="S810" i="8"/>
  <c r="R810" i="8"/>
  <c r="AA722" i="2"/>
  <c r="J723" i="2"/>
  <c r="K723" i="2" s="1"/>
  <c r="Z812" i="10"/>
  <c r="U810" i="8"/>
  <c r="F723" i="2"/>
  <c r="E723" i="2"/>
  <c r="X812" i="10"/>
  <c r="V810" i="8"/>
  <c r="D811" i="8" l="1"/>
  <c r="H811" i="8"/>
  <c r="C813" i="10"/>
  <c r="H813" i="10"/>
  <c r="L723" i="2"/>
  <c r="M723" i="2"/>
  <c r="N723" i="2" s="1"/>
  <c r="B813" i="10"/>
  <c r="G813" i="10"/>
  <c r="F811" i="8"/>
  <c r="B811" i="8"/>
  <c r="I813" i="10"/>
  <c r="D813" i="10"/>
  <c r="G811" i="8"/>
  <c r="C811" i="8"/>
  <c r="O813" i="10" l="1"/>
  <c r="AB812" i="10"/>
  <c r="J813" i="10"/>
  <c r="K813" i="10" s="1"/>
  <c r="X810" i="8"/>
  <c r="E813" i="10"/>
  <c r="P813" i="10" s="1"/>
  <c r="F813" i="10"/>
  <c r="E811" i="8"/>
  <c r="U723" i="2"/>
  <c r="W723" i="2"/>
  <c r="V723" i="2"/>
  <c r="I811" i="8"/>
  <c r="J811" i="8"/>
  <c r="S723" i="2"/>
  <c r="R723" i="2"/>
  <c r="Y723" i="2" s="1"/>
  <c r="Q723" i="2"/>
  <c r="X723" i="2" l="1"/>
  <c r="Z723" i="2"/>
  <c r="D724" i="2" s="1"/>
  <c r="Q813" i="10"/>
  <c r="S813" i="10"/>
  <c r="R813" i="10"/>
  <c r="M813" i="10"/>
  <c r="N813" i="10" s="1"/>
  <c r="C724" i="2"/>
  <c r="H724" i="2"/>
  <c r="N811" i="8"/>
  <c r="P811" i="8"/>
  <c r="L811" i="8"/>
  <c r="M811" i="8" s="1"/>
  <c r="O811" i="8"/>
  <c r="G724" i="2"/>
  <c r="B724" i="2"/>
  <c r="I724" i="2" l="1"/>
  <c r="O724" i="2"/>
  <c r="P724" i="2"/>
  <c r="AA723" i="2"/>
  <c r="U813" i="10"/>
  <c r="W813" i="10"/>
  <c r="V813" i="10"/>
  <c r="S811" i="8"/>
  <c r="R811" i="8"/>
  <c r="T811" i="8"/>
  <c r="W811" i="8" s="1"/>
  <c r="Y813" i="10"/>
  <c r="E724" i="2"/>
  <c r="Z813" i="10"/>
  <c r="V811" i="8"/>
  <c r="J724" i="2"/>
  <c r="K724" i="2" s="1"/>
  <c r="U811" i="8"/>
  <c r="F724" i="2"/>
  <c r="X813" i="10"/>
  <c r="H812" i="8" l="1"/>
  <c r="D812" i="8"/>
  <c r="L724" i="2"/>
  <c r="M724" i="2"/>
  <c r="N724" i="2" s="1"/>
  <c r="C812" i="8"/>
  <c r="G812" i="8"/>
  <c r="D814" i="10"/>
  <c r="I814" i="10"/>
  <c r="B812" i="8"/>
  <c r="F812" i="8"/>
  <c r="B814" i="10"/>
  <c r="G814" i="10"/>
  <c r="C814" i="10"/>
  <c r="H814" i="10"/>
  <c r="U724" i="2" l="1"/>
  <c r="V724" i="2"/>
  <c r="W724" i="2"/>
  <c r="E814" i="10"/>
  <c r="P814" i="10" s="1"/>
  <c r="O814" i="10"/>
  <c r="AB813" i="10"/>
  <c r="S724" i="2"/>
  <c r="Z724" i="2" s="1"/>
  <c r="R724" i="2"/>
  <c r="Q724" i="2"/>
  <c r="J814" i="10"/>
  <c r="K814" i="10" s="1"/>
  <c r="I812" i="8"/>
  <c r="J812" i="8"/>
  <c r="F814" i="10"/>
  <c r="E812" i="8"/>
  <c r="X811" i="8"/>
  <c r="Y724" i="2" l="1"/>
  <c r="C725" i="2" s="1"/>
  <c r="X724" i="2"/>
  <c r="B725" i="2" s="1"/>
  <c r="Q814" i="10"/>
  <c r="S814" i="10"/>
  <c r="R814" i="10"/>
  <c r="M814" i="10"/>
  <c r="N814" i="10" s="1"/>
  <c r="N812" i="8"/>
  <c r="P812" i="8"/>
  <c r="O812" i="8"/>
  <c r="L812" i="8"/>
  <c r="M812" i="8" s="1"/>
  <c r="D725" i="2"/>
  <c r="I725" i="2"/>
  <c r="G725" i="2"/>
  <c r="H725" i="2"/>
  <c r="P725" i="2" l="1"/>
  <c r="O725" i="2"/>
  <c r="T812" i="8"/>
  <c r="S812" i="8"/>
  <c r="R812" i="8"/>
  <c r="W814" i="10"/>
  <c r="V814" i="10"/>
  <c r="Y814" i="10" s="1"/>
  <c r="U814" i="10"/>
  <c r="E725" i="2"/>
  <c r="V812" i="8"/>
  <c r="F725" i="2"/>
  <c r="W812" i="8"/>
  <c r="Z814" i="10"/>
  <c r="J725" i="2"/>
  <c r="K725" i="2" s="1"/>
  <c r="AA724" i="2"/>
  <c r="U812" i="8"/>
  <c r="X814" i="10"/>
  <c r="H815" i="10" l="1"/>
  <c r="C815" i="10"/>
  <c r="B815" i="10"/>
  <c r="G815" i="10"/>
  <c r="B813" i="8"/>
  <c r="F813" i="8"/>
  <c r="I815" i="10"/>
  <c r="D815" i="10"/>
  <c r="L725" i="2"/>
  <c r="M725" i="2"/>
  <c r="N725" i="2" s="1"/>
  <c r="H813" i="8"/>
  <c r="D813" i="8"/>
  <c r="G813" i="8"/>
  <c r="C813" i="8"/>
  <c r="O815" i="10" l="1"/>
  <c r="AB814" i="10"/>
  <c r="J815" i="10"/>
  <c r="K815" i="10" s="1"/>
  <c r="E815" i="10"/>
  <c r="P815" i="10" s="1"/>
  <c r="U725" i="2"/>
  <c r="W725" i="2"/>
  <c r="V725" i="2"/>
  <c r="I813" i="8"/>
  <c r="J813" i="8"/>
  <c r="F815" i="10"/>
  <c r="X812" i="8"/>
  <c r="R725" i="2"/>
  <c r="Y725" i="2" s="1"/>
  <c r="Q725" i="2"/>
  <c r="S725" i="2"/>
  <c r="E813" i="8"/>
  <c r="Z725" i="2" l="1"/>
  <c r="X725" i="2"/>
  <c r="B726" i="2" s="1"/>
  <c r="R815" i="10"/>
  <c r="S815" i="10"/>
  <c r="Q815" i="10"/>
  <c r="M815" i="10"/>
  <c r="N815" i="10" s="1"/>
  <c r="I726" i="2"/>
  <c r="D726" i="2"/>
  <c r="G726" i="2"/>
  <c r="L813" i="8"/>
  <c r="M813" i="8" s="1"/>
  <c r="O813" i="8"/>
  <c r="P813" i="8"/>
  <c r="N813" i="8"/>
  <c r="H726" i="2"/>
  <c r="C726" i="2"/>
  <c r="O726" i="2" l="1"/>
  <c r="P726" i="2"/>
  <c r="J726" i="2"/>
  <c r="K726" i="2" s="1"/>
  <c r="V815" i="10"/>
  <c r="U815" i="10"/>
  <c r="W815" i="10"/>
  <c r="E726" i="2"/>
  <c r="X815" i="10"/>
  <c r="F726" i="2"/>
  <c r="AA725" i="2"/>
  <c r="Z815" i="10"/>
  <c r="S813" i="8"/>
  <c r="V813" i="8" s="1"/>
  <c r="R813" i="8"/>
  <c r="U813" i="8" s="1"/>
  <c r="T813" i="8"/>
  <c r="W813" i="8" s="1"/>
  <c r="Y815" i="10"/>
  <c r="D814" i="8" l="1"/>
  <c r="H814" i="8"/>
  <c r="G814" i="8"/>
  <c r="C814" i="8"/>
  <c r="F814" i="8"/>
  <c r="B814" i="8"/>
  <c r="C816" i="10"/>
  <c r="H816" i="10"/>
  <c r="D816" i="10"/>
  <c r="I816" i="10"/>
  <c r="G816" i="10"/>
  <c r="B816" i="10"/>
  <c r="L726" i="2"/>
  <c r="M726" i="2"/>
  <c r="N726" i="2" s="1"/>
  <c r="E816" i="10" l="1"/>
  <c r="P816" i="10" s="1"/>
  <c r="X813" i="8"/>
  <c r="J816" i="10"/>
  <c r="F816" i="10"/>
  <c r="V726" i="2"/>
  <c r="W726" i="2"/>
  <c r="U726" i="2"/>
  <c r="E814" i="8"/>
  <c r="S726" i="2"/>
  <c r="R726" i="2"/>
  <c r="Q726" i="2"/>
  <c r="O816" i="10"/>
  <c r="K816" i="10"/>
  <c r="AB815" i="10"/>
  <c r="I814" i="8"/>
  <c r="J814" i="8"/>
  <c r="X726" i="2" l="1"/>
  <c r="Y726" i="2"/>
  <c r="H727" i="2" s="1"/>
  <c r="P814" i="8"/>
  <c r="L814" i="8"/>
  <c r="M814" i="8" s="1"/>
  <c r="N814" i="8"/>
  <c r="O814" i="8"/>
  <c r="R816" i="10"/>
  <c r="S816" i="10"/>
  <c r="Q816" i="10"/>
  <c r="M816" i="10"/>
  <c r="N816" i="10" s="1"/>
  <c r="C727" i="2"/>
  <c r="Z726" i="2"/>
  <c r="G727" i="2"/>
  <c r="B727" i="2"/>
  <c r="U816" i="10" l="1"/>
  <c r="W816" i="10"/>
  <c r="V816" i="10"/>
  <c r="D727" i="2"/>
  <c r="I727" i="2"/>
  <c r="X816" i="10"/>
  <c r="Z816" i="10"/>
  <c r="T814" i="8"/>
  <c r="R814" i="8"/>
  <c r="U814" i="8" s="1"/>
  <c r="S814" i="8"/>
  <c r="V814" i="8" s="1"/>
  <c r="E727" i="2"/>
  <c r="F727" i="2"/>
  <c r="Y816" i="10"/>
  <c r="W814" i="8"/>
  <c r="P727" i="2" l="1"/>
  <c r="O727" i="2"/>
  <c r="C815" i="8"/>
  <c r="G815" i="8"/>
  <c r="B815" i="8"/>
  <c r="F815" i="8"/>
  <c r="C817" i="10"/>
  <c r="H817" i="10"/>
  <c r="I817" i="10"/>
  <c r="D817" i="10"/>
  <c r="AA726" i="2"/>
  <c r="D815" i="8"/>
  <c r="H815" i="8"/>
  <c r="B817" i="10"/>
  <c r="G817" i="10"/>
  <c r="J727" i="2"/>
  <c r="K727" i="2" s="1"/>
  <c r="L727" i="2" l="1"/>
  <c r="M727" i="2"/>
  <c r="N727" i="2" s="1"/>
  <c r="O817" i="10"/>
  <c r="AB816" i="10"/>
  <c r="J815" i="8"/>
  <c r="I815" i="8"/>
  <c r="E815" i="8"/>
  <c r="J817" i="10"/>
  <c r="K817" i="10" s="1"/>
  <c r="E817" i="10"/>
  <c r="P817" i="10" s="1"/>
  <c r="F817" i="10"/>
  <c r="X814" i="8"/>
  <c r="R817" i="10" l="1"/>
  <c r="Q817" i="10"/>
  <c r="S817" i="10"/>
  <c r="M817" i="10"/>
  <c r="N817" i="10" s="1"/>
  <c r="V727" i="2"/>
  <c r="W727" i="2"/>
  <c r="U727" i="2"/>
  <c r="O815" i="8"/>
  <c r="P815" i="8"/>
  <c r="N815" i="8"/>
  <c r="L815" i="8"/>
  <c r="M815" i="8" s="1"/>
  <c r="R727" i="2"/>
  <c r="S727" i="2"/>
  <c r="Q727" i="2"/>
  <c r="Z727" i="2" l="1"/>
  <c r="Y727" i="2"/>
  <c r="H728" i="2" s="1"/>
  <c r="X727" i="2"/>
  <c r="B728" i="2" s="1"/>
  <c r="U817" i="10"/>
  <c r="V817" i="10"/>
  <c r="W817" i="10"/>
  <c r="S815" i="8"/>
  <c r="V815" i="8" s="1"/>
  <c r="T815" i="8"/>
  <c r="R815" i="8"/>
  <c r="Z817" i="10"/>
  <c r="U815" i="8"/>
  <c r="X817" i="10"/>
  <c r="I728" i="2"/>
  <c r="D728" i="2"/>
  <c r="W815" i="8"/>
  <c r="Y817" i="10"/>
  <c r="P728" i="2" l="1"/>
  <c r="O728" i="2"/>
  <c r="G728" i="2"/>
  <c r="J728" i="2" s="1"/>
  <c r="K728" i="2" s="1"/>
  <c r="C728" i="2"/>
  <c r="F728" i="2" s="1"/>
  <c r="G816" i="8"/>
  <c r="C816" i="8"/>
  <c r="AA727" i="2"/>
  <c r="H818" i="10"/>
  <c r="C818" i="10"/>
  <c r="G818" i="10"/>
  <c r="B818" i="10"/>
  <c r="I818" i="10"/>
  <c r="D818" i="10"/>
  <c r="H816" i="8"/>
  <c r="D816" i="8"/>
  <c r="F816" i="8"/>
  <c r="B816" i="8"/>
  <c r="E728" i="2" l="1"/>
  <c r="L728" i="2"/>
  <c r="M728" i="2"/>
  <c r="N728" i="2" s="1"/>
  <c r="E816" i="8"/>
  <c r="E818" i="10"/>
  <c r="P818" i="10" s="1"/>
  <c r="I816" i="8"/>
  <c r="J816" i="8"/>
  <c r="J818" i="10"/>
  <c r="O818" i="10"/>
  <c r="K818" i="10"/>
  <c r="AB817" i="10"/>
  <c r="F818" i="10"/>
  <c r="X815" i="8"/>
  <c r="Q818" i="10" l="1"/>
  <c r="S818" i="10"/>
  <c r="R818" i="10"/>
  <c r="M818" i="10"/>
  <c r="N818" i="10" s="1"/>
  <c r="W728" i="2"/>
  <c r="U728" i="2"/>
  <c r="V728" i="2"/>
  <c r="O816" i="8"/>
  <c r="L816" i="8"/>
  <c r="M816" i="8" s="1"/>
  <c r="P816" i="8"/>
  <c r="N816" i="8"/>
  <c r="S728" i="2"/>
  <c r="Q728" i="2"/>
  <c r="R728" i="2"/>
  <c r="X728" i="2" l="1"/>
  <c r="Z728" i="2"/>
  <c r="Y728" i="2"/>
  <c r="C729" i="2" s="1"/>
  <c r="W818" i="10"/>
  <c r="U818" i="10"/>
  <c r="V818" i="10"/>
  <c r="Y818" i="10" s="1"/>
  <c r="D729" i="2"/>
  <c r="I729" i="2"/>
  <c r="Z818" i="10"/>
  <c r="B729" i="2"/>
  <c r="G729" i="2"/>
  <c r="R816" i="8"/>
  <c r="U816" i="8" s="1"/>
  <c r="T816" i="8"/>
  <c r="W816" i="8" s="1"/>
  <c r="S816" i="8"/>
  <c r="V816" i="8" s="1"/>
  <c r="X818" i="10"/>
  <c r="P729" i="2" l="1"/>
  <c r="O729" i="2"/>
  <c r="H729" i="2"/>
  <c r="J729" i="2" s="1"/>
  <c r="K729" i="2" s="1"/>
  <c r="D817" i="8"/>
  <c r="H817" i="8"/>
  <c r="F817" i="8"/>
  <c r="B817" i="8"/>
  <c r="C819" i="10"/>
  <c r="H819" i="10"/>
  <c r="G817" i="8"/>
  <c r="C817" i="8"/>
  <c r="D819" i="10"/>
  <c r="I819" i="10"/>
  <c r="AA728" i="2"/>
  <c r="B819" i="10"/>
  <c r="G819" i="10"/>
  <c r="F729" i="2"/>
  <c r="E729" i="2"/>
  <c r="L729" i="2" l="1"/>
  <c r="M729" i="2"/>
  <c r="N729" i="2" s="1"/>
  <c r="X816" i="8"/>
  <c r="E817" i="8"/>
  <c r="I817" i="8"/>
  <c r="J817" i="8"/>
  <c r="J819" i="10"/>
  <c r="E819" i="10"/>
  <c r="P819" i="10" s="1"/>
  <c r="O819" i="10"/>
  <c r="K819" i="10"/>
  <c r="AB818" i="10"/>
  <c r="F819" i="10"/>
  <c r="Q819" i="10" l="1"/>
  <c r="S819" i="10"/>
  <c r="R819" i="10"/>
  <c r="M819" i="10"/>
  <c r="N819" i="10" s="1"/>
  <c r="N817" i="8"/>
  <c r="P817" i="8"/>
  <c r="L817" i="8"/>
  <c r="M817" i="8" s="1"/>
  <c r="O817" i="8"/>
  <c r="W729" i="2"/>
  <c r="V729" i="2"/>
  <c r="U729" i="2"/>
  <c r="Q729" i="2"/>
  <c r="R729" i="2"/>
  <c r="S729" i="2"/>
  <c r="Z729" i="2" s="1"/>
  <c r="Y729" i="2" l="1"/>
  <c r="H730" i="2" s="1"/>
  <c r="X729" i="2"/>
  <c r="B730" i="2"/>
  <c r="G730" i="2"/>
  <c r="W819" i="10"/>
  <c r="V819" i="10"/>
  <c r="U819" i="10"/>
  <c r="T817" i="8"/>
  <c r="R817" i="8"/>
  <c r="S817" i="8"/>
  <c r="V817" i="8" s="1"/>
  <c r="Y819" i="10"/>
  <c r="I730" i="2"/>
  <c r="D730" i="2"/>
  <c r="W817" i="8"/>
  <c r="Z819" i="10"/>
  <c r="C730" i="2"/>
  <c r="U817" i="8"/>
  <c r="X819" i="10"/>
  <c r="P730" i="2" l="1"/>
  <c r="O730" i="2"/>
  <c r="C818" i="8"/>
  <c r="G818" i="8"/>
  <c r="F730" i="2"/>
  <c r="AA729" i="2"/>
  <c r="G820" i="10"/>
  <c r="B820" i="10"/>
  <c r="I820" i="10"/>
  <c r="D820" i="10"/>
  <c r="C820" i="10"/>
  <c r="H820" i="10"/>
  <c r="J730" i="2"/>
  <c r="K730" i="2" s="1"/>
  <c r="B818" i="8"/>
  <c r="F818" i="8"/>
  <c r="D818" i="8"/>
  <c r="H818" i="8"/>
  <c r="E730" i="2"/>
  <c r="L730" i="2" l="1"/>
  <c r="M730" i="2"/>
  <c r="N730" i="2" s="1"/>
  <c r="E818" i="8"/>
  <c r="F820" i="10"/>
  <c r="J820" i="10"/>
  <c r="O820" i="10"/>
  <c r="K820" i="10"/>
  <c r="AB819" i="10"/>
  <c r="I818" i="8"/>
  <c r="J818" i="8"/>
  <c r="E820" i="10"/>
  <c r="P820" i="10" s="1"/>
  <c r="X817" i="8"/>
  <c r="P818" i="8" l="1"/>
  <c r="L818" i="8"/>
  <c r="M818" i="8" s="1"/>
  <c r="O818" i="8"/>
  <c r="N818" i="8"/>
  <c r="S820" i="10"/>
  <c r="R820" i="10"/>
  <c r="Q820" i="10"/>
  <c r="M820" i="10"/>
  <c r="N820" i="10" s="1"/>
  <c r="U730" i="2"/>
  <c r="W730" i="2"/>
  <c r="V730" i="2"/>
  <c r="Q730" i="2"/>
  <c r="S730" i="2"/>
  <c r="R730" i="2"/>
  <c r="Y730" i="2" l="1"/>
  <c r="H731" i="2" s="1"/>
  <c r="X730" i="2"/>
  <c r="G731" i="2" s="1"/>
  <c r="W820" i="10"/>
  <c r="V820" i="10"/>
  <c r="U820" i="10"/>
  <c r="X820" i="10"/>
  <c r="Y820" i="10"/>
  <c r="S818" i="8"/>
  <c r="V818" i="8" s="1"/>
  <c r="R818" i="8"/>
  <c r="U818" i="8" s="1"/>
  <c r="T818" i="8"/>
  <c r="W818" i="8" s="1"/>
  <c r="C731" i="2"/>
  <c r="Z730" i="2"/>
  <c r="Z820" i="10"/>
  <c r="B731" i="2" l="1"/>
  <c r="F731" i="2" s="1"/>
  <c r="G819" i="8"/>
  <c r="C819" i="8"/>
  <c r="H819" i="8"/>
  <c r="D819" i="8"/>
  <c r="F819" i="8"/>
  <c r="B819" i="8"/>
  <c r="B821" i="10"/>
  <c r="G821" i="10"/>
  <c r="D731" i="2"/>
  <c r="I731" i="2"/>
  <c r="J731" i="2" s="1"/>
  <c r="D821" i="10"/>
  <c r="I821" i="10"/>
  <c r="H821" i="10"/>
  <c r="C821" i="10"/>
  <c r="E731" i="2" l="1"/>
  <c r="P731" i="2"/>
  <c r="O731" i="2"/>
  <c r="J821" i="10"/>
  <c r="K821" i="10" s="1"/>
  <c r="O821" i="10"/>
  <c r="AB820" i="10"/>
  <c r="E821" i="10"/>
  <c r="P821" i="10" s="1"/>
  <c r="F821" i="10"/>
  <c r="E819" i="8"/>
  <c r="X818" i="8"/>
  <c r="K731" i="2"/>
  <c r="AA730" i="2"/>
  <c r="I819" i="8"/>
  <c r="J819" i="8"/>
  <c r="S821" i="10" l="1"/>
  <c r="R821" i="10"/>
  <c r="Q821" i="10"/>
  <c r="M821" i="10"/>
  <c r="N821" i="10" s="1"/>
  <c r="L731" i="2"/>
  <c r="M731" i="2"/>
  <c r="N731" i="2" s="1"/>
  <c r="O819" i="8"/>
  <c r="L819" i="8"/>
  <c r="M819" i="8" s="1"/>
  <c r="N819" i="8"/>
  <c r="P819" i="8"/>
  <c r="S819" i="8" l="1"/>
  <c r="T819" i="8"/>
  <c r="R819" i="8"/>
  <c r="W821" i="10"/>
  <c r="V821" i="10"/>
  <c r="U821" i="10"/>
  <c r="V819" i="8"/>
  <c r="X821" i="10"/>
  <c r="W819" i="8"/>
  <c r="V731" i="2"/>
  <c r="U731" i="2"/>
  <c r="W731" i="2"/>
  <c r="Y821" i="10"/>
  <c r="U819" i="8"/>
  <c r="Q731" i="2"/>
  <c r="R731" i="2"/>
  <c r="S731" i="2"/>
  <c r="Z821" i="10"/>
  <c r="X731" i="2" l="1"/>
  <c r="Y731" i="2"/>
  <c r="G822" i="10"/>
  <c r="B822" i="10"/>
  <c r="G732" i="2"/>
  <c r="B732" i="2"/>
  <c r="G820" i="8"/>
  <c r="C820" i="8"/>
  <c r="I822" i="10"/>
  <c r="D822" i="10"/>
  <c r="B820" i="8"/>
  <c r="F820" i="8"/>
  <c r="H732" i="2"/>
  <c r="C732" i="2"/>
  <c r="Z731" i="2"/>
  <c r="H822" i="10"/>
  <c r="C822" i="10"/>
  <c r="D820" i="8"/>
  <c r="H820" i="8"/>
  <c r="F732" i="2" l="1"/>
  <c r="O822" i="10"/>
  <c r="AB821" i="10"/>
  <c r="E732" i="2"/>
  <c r="F822" i="10"/>
  <c r="J820" i="8"/>
  <c r="I820" i="8"/>
  <c r="X819" i="8"/>
  <c r="E822" i="10"/>
  <c r="P822" i="10" s="1"/>
  <c r="I732" i="2"/>
  <c r="D732" i="2"/>
  <c r="E820" i="8"/>
  <c r="J822" i="10"/>
  <c r="K822" i="10" s="1"/>
  <c r="P732" i="2" l="1"/>
  <c r="O732" i="2"/>
  <c r="S822" i="10"/>
  <c r="R822" i="10"/>
  <c r="Q822" i="10"/>
  <c r="M822" i="10"/>
  <c r="N822" i="10" s="1"/>
  <c r="J732" i="2"/>
  <c r="K732" i="2" s="1"/>
  <c r="AA731" i="2"/>
  <c r="N820" i="8"/>
  <c r="L820" i="8"/>
  <c r="M820" i="8" s="1"/>
  <c r="O820" i="8"/>
  <c r="P820" i="8"/>
  <c r="U822" i="10" l="1"/>
  <c r="V822" i="10"/>
  <c r="W822" i="10"/>
  <c r="X822" i="10"/>
  <c r="L732" i="2"/>
  <c r="M732" i="2"/>
  <c r="N732" i="2" s="1"/>
  <c r="Y822" i="10"/>
  <c r="T820" i="8"/>
  <c r="W820" i="8" s="1"/>
  <c r="R820" i="8"/>
  <c r="U820" i="8" s="1"/>
  <c r="S820" i="8"/>
  <c r="V820" i="8" s="1"/>
  <c r="Z822" i="10"/>
  <c r="D821" i="8" l="1"/>
  <c r="H821" i="8"/>
  <c r="G821" i="8"/>
  <c r="C821" i="8"/>
  <c r="B821" i="8"/>
  <c r="F821" i="8"/>
  <c r="U732" i="2"/>
  <c r="W732" i="2"/>
  <c r="V732" i="2"/>
  <c r="R732" i="2"/>
  <c r="Q732" i="2"/>
  <c r="S732" i="2"/>
  <c r="Z732" i="2" s="1"/>
  <c r="I823" i="10"/>
  <c r="D823" i="10"/>
  <c r="C823" i="10"/>
  <c r="H823" i="10"/>
  <c r="B823" i="10"/>
  <c r="G823" i="10"/>
  <c r="X732" i="2" l="1"/>
  <c r="I733" i="2"/>
  <c r="D733" i="2"/>
  <c r="X820" i="8"/>
  <c r="F823" i="10"/>
  <c r="B733" i="2"/>
  <c r="G733" i="2"/>
  <c r="J823" i="10"/>
  <c r="O823" i="10"/>
  <c r="K823" i="10"/>
  <c r="AB822" i="10"/>
  <c r="Y732" i="2"/>
  <c r="I821" i="8"/>
  <c r="J821" i="8"/>
  <c r="E823" i="10"/>
  <c r="P823" i="10" s="1"/>
  <c r="E821" i="8"/>
  <c r="P733" i="2" l="1"/>
  <c r="O733" i="2"/>
  <c r="C733" i="2"/>
  <c r="H733" i="2"/>
  <c r="J733" i="2" s="1"/>
  <c r="K733" i="2" s="1"/>
  <c r="R823" i="10"/>
  <c r="Q823" i="10"/>
  <c r="S823" i="10"/>
  <c r="M823" i="10"/>
  <c r="N823" i="10" s="1"/>
  <c r="O821" i="8"/>
  <c r="L821" i="8"/>
  <c r="M821" i="8" s="1"/>
  <c r="N821" i="8"/>
  <c r="P821" i="8"/>
  <c r="AA732" i="2"/>
  <c r="L733" i="2" l="1"/>
  <c r="M733" i="2"/>
  <c r="N733" i="2" s="1"/>
  <c r="V823" i="10"/>
  <c r="W823" i="10"/>
  <c r="U823" i="10"/>
  <c r="X823" i="10" s="1"/>
  <c r="Z823" i="10"/>
  <c r="F733" i="2"/>
  <c r="S821" i="8"/>
  <c r="R821" i="8"/>
  <c r="U821" i="8" s="1"/>
  <c r="T821" i="8"/>
  <c r="W821" i="8" s="1"/>
  <c r="E733" i="2"/>
  <c r="V821" i="8"/>
  <c r="Y823" i="10"/>
  <c r="D822" i="8" l="1"/>
  <c r="H822" i="8"/>
  <c r="F822" i="8"/>
  <c r="B822" i="8"/>
  <c r="B824" i="10"/>
  <c r="G824" i="10"/>
  <c r="C824" i="10"/>
  <c r="H824" i="10"/>
  <c r="G822" i="8"/>
  <c r="C822" i="8"/>
  <c r="U733" i="2"/>
  <c r="V733" i="2"/>
  <c r="W733" i="2"/>
  <c r="I824" i="10"/>
  <c r="D824" i="10"/>
  <c r="R733" i="2"/>
  <c r="Y733" i="2" s="1"/>
  <c r="S733" i="2"/>
  <c r="Q733" i="2"/>
  <c r="X733" i="2" l="1"/>
  <c r="Z733" i="2"/>
  <c r="E822" i="8"/>
  <c r="O824" i="10"/>
  <c r="AB823" i="10"/>
  <c r="F824" i="10"/>
  <c r="I822" i="8"/>
  <c r="J822" i="8"/>
  <c r="H734" i="2"/>
  <c r="C734" i="2"/>
  <c r="B734" i="2"/>
  <c r="G734" i="2"/>
  <c r="X821" i="8"/>
  <c r="J824" i="10"/>
  <c r="K824" i="10" s="1"/>
  <c r="I734" i="2"/>
  <c r="D734" i="2"/>
  <c r="E824" i="10"/>
  <c r="P824" i="10" s="1"/>
  <c r="O734" i="2" l="1"/>
  <c r="P734" i="2"/>
  <c r="R824" i="10"/>
  <c r="S824" i="10"/>
  <c r="Q824" i="10"/>
  <c r="M824" i="10"/>
  <c r="N824" i="10" s="1"/>
  <c r="E734" i="2"/>
  <c r="N822" i="8"/>
  <c r="P822" i="8"/>
  <c r="L822" i="8"/>
  <c r="M822" i="8" s="1"/>
  <c r="O822" i="8"/>
  <c r="F734" i="2"/>
  <c r="AA733" i="2"/>
  <c r="J734" i="2"/>
  <c r="K734" i="2" s="1"/>
  <c r="L734" i="2" l="1"/>
  <c r="M734" i="2"/>
  <c r="N734" i="2" s="1"/>
  <c r="W824" i="10"/>
  <c r="U824" i="10"/>
  <c r="V824" i="10"/>
  <c r="X824" i="10"/>
  <c r="Z824" i="10"/>
  <c r="T822" i="8"/>
  <c r="W822" i="8" s="1"/>
  <c r="S822" i="8"/>
  <c r="V822" i="8" s="1"/>
  <c r="R822" i="8"/>
  <c r="U822" i="8" s="1"/>
  <c r="Y824" i="10"/>
  <c r="F823" i="8" l="1"/>
  <c r="B823" i="8"/>
  <c r="D823" i="8"/>
  <c r="H823" i="8"/>
  <c r="C823" i="8"/>
  <c r="G823" i="8"/>
  <c r="D825" i="10"/>
  <c r="I825" i="10"/>
  <c r="B825" i="10"/>
  <c r="G825" i="10"/>
  <c r="H825" i="10"/>
  <c r="C825" i="10"/>
  <c r="U734" i="2"/>
  <c r="W734" i="2"/>
  <c r="V734" i="2"/>
  <c r="R734" i="2"/>
  <c r="Q734" i="2"/>
  <c r="S734" i="2"/>
  <c r="X734" i="2" l="1"/>
  <c r="Z734" i="2"/>
  <c r="D735" i="2" s="1"/>
  <c r="Y734" i="2"/>
  <c r="F825" i="10"/>
  <c r="O825" i="10"/>
  <c r="AB824" i="10"/>
  <c r="I735" i="2"/>
  <c r="J825" i="10"/>
  <c r="K825" i="10" s="1"/>
  <c r="E823" i="8"/>
  <c r="B735" i="2"/>
  <c r="G735" i="2"/>
  <c r="E825" i="10"/>
  <c r="P825" i="10" s="1"/>
  <c r="X822" i="8"/>
  <c r="J823" i="8"/>
  <c r="I823" i="8"/>
  <c r="P735" i="2" l="1"/>
  <c r="O735" i="2"/>
  <c r="Q825" i="10"/>
  <c r="R825" i="10"/>
  <c r="S825" i="10"/>
  <c r="M825" i="10"/>
  <c r="N825" i="10" s="1"/>
  <c r="O823" i="8"/>
  <c r="P823" i="8"/>
  <c r="N823" i="8"/>
  <c r="L823" i="8"/>
  <c r="M823" i="8" s="1"/>
  <c r="AA734" i="2"/>
  <c r="H735" i="2"/>
  <c r="C735" i="2"/>
  <c r="W825" i="10" l="1"/>
  <c r="V825" i="10"/>
  <c r="U825" i="10"/>
  <c r="F735" i="2"/>
  <c r="V823" i="8"/>
  <c r="Z825" i="10"/>
  <c r="S823" i="8"/>
  <c r="T823" i="8"/>
  <c r="W823" i="8" s="1"/>
  <c r="R823" i="8"/>
  <c r="Y825" i="10"/>
  <c r="J735" i="2"/>
  <c r="K735" i="2" s="1"/>
  <c r="U823" i="8"/>
  <c r="E735" i="2"/>
  <c r="X825" i="10"/>
  <c r="H824" i="8" l="1"/>
  <c r="D824" i="8"/>
  <c r="C826" i="10"/>
  <c r="H826" i="10"/>
  <c r="D826" i="10"/>
  <c r="I826" i="10"/>
  <c r="F824" i="8"/>
  <c r="B824" i="8"/>
  <c r="G824" i="8"/>
  <c r="C824" i="8"/>
  <c r="L735" i="2"/>
  <c r="M735" i="2"/>
  <c r="N735" i="2" s="1"/>
  <c r="B826" i="10"/>
  <c r="G826" i="10"/>
  <c r="V735" i="2" l="1"/>
  <c r="U735" i="2"/>
  <c r="W735" i="2"/>
  <c r="E824" i="8"/>
  <c r="Q735" i="2"/>
  <c r="R735" i="2"/>
  <c r="S735" i="2"/>
  <c r="I824" i="8"/>
  <c r="J824" i="8"/>
  <c r="F826" i="10"/>
  <c r="X823" i="8"/>
  <c r="J826" i="10"/>
  <c r="E826" i="10"/>
  <c r="P826" i="10" s="1"/>
  <c r="O826" i="10"/>
  <c r="K826" i="10"/>
  <c r="AB825" i="10"/>
  <c r="Z735" i="2" l="1"/>
  <c r="X735" i="2"/>
  <c r="B736" i="2" s="1"/>
  <c r="Y735" i="2"/>
  <c r="C736" i="2" s="1"/>
  <c r="N824" i="8"/>
  <c r="P824" i="8"/>
  <c r="O824" i="8"/>
  <c r="L824" i="8"/>
  <c r="M824" i="8" s="1"/>
  <c r="G736" i="2"/>
  <c r="R826" i="10"/>
  <c r="S826" i="10"/>
  <c r="Q826" i="10"/>
  <c r="M826" i="10"/>
  <c r="N826" i="10" s="1"/>
  <c r="D736" i="2"/>
  <c r="I736" i="2"/>
  <c r="H736" i="2" l="1"/>
  <c r="J736" i="2" s="1"/>
  <c r="K736" i="2" s="1"/>
  <c r="P736" i="2"/>
  <c r="O736" i="2"/>
  <c r="T824" i="8"/>
  <c r="R824" i="8"/>
  <c r="S824" i="8"/>
  <c r="E736" i="2"/>
  <c r="V824" i="8"/>
  <c r="W826" i="10"/>
  <c r="U826" i="10"/>
  <c r="X826" i="10" s="1"/>
  <c r="V826" i="10"/>
  <c r="Y826" i="10" s="1"/>
  <c r="Z826" i="10"/>
  <c r="W824" i="8"/>
  <c r="AA735" i="2"/>
  <c r="F736" i="2"/>
  <c r="U824" i="8"/>
  <c r="G827" i="10" l="1"/>
  <c r="B827" i="10"/>
  <c r="H827" i="10"/>
  <c r="C827" i="10"/>
  <c r="H825" i="8"/>
  <c r="D825" i="8"/>
  <c r="L736" i="2"/>
  <c r="M736" i="2"/>
  <c r="N736" i="2" s="1"/>
  <c r="D827" i="10"/>
  <c r="I827" i="10"/>
  <c r="B825" i="8"/>
  <c r="F825" i="8"/>
  <c r="C825" i="8"/>
  <c r="G825" i="8"/>
  <c r="V736" i="2" l="1"/>
  <c r="U736" i="2"/>
  <c r="W736" i="2"/>
  <c r="F827" i="10"/>
  <c r="E825" i="8"/>
  <c r="Q736" i="2"/>
  <c r="R736" i="2"/>
  <c r="Y736" i="2" s="1"/>
  <c r="S736" i="2"/>
  <c r="I825" i="8"/>
  <c r="J825" i="8"/>
  <c r="E827" i="10"/>
  <c r="P827" i="10" s="1"/>
  <c r="X824" i="8"/>
  <c r="O827" i="10"/>
  <c r="AB826" i="10"/>
  <c r="J827" i="10"/>
  <c r="K827" i="10" s="1"/>
  <c r="X736" i="2" l="1"/>
  <c r="Z736" i="2"/>
  <c r="D737" i="2" s="1"/>
  <c r="Q827" i="10"/>
  <c r="S827" i="10"/>
  <c r="R827" i="10"/>
  <c r="M827" i="10"/>
  <c r="N827" i="10" s="1"/>
  <c r="G737" i="2"/>
  <c r="B737" i="2"/>
  <c r="N825" i="8"/>
  <c r="L825" i="8"/>
  <c r="M825" i="8" s="1"/>
  <c r="O825" i="8"/>
  <c r="P825" i="8"/>
  <c r="C737" i="2"/>
  <c r="H737" i="2"/>
  <c r="I737" i="2" l="1"/>
  <c r="P737" i="2"/>
  <c r="O737" i="2"/>
  <c r="S825" i="8"/>
  <c r="T825" i="8"/>
  <c r="R825" i="8"/>
  <c r="U827" i="10"/>
  <c r="W827" i="10"/>
  <c r="V827" i="10"/>
  <c r="Y827" i="10" s="1"/>
  <c r="U825" i="8"/>
  <c r="W825" i="8"/>
  <c r="E737" i="2"/>
  <c r="Z827" i="10"/>
  <c r="AA736" i="2"/>
  <c r="F737" i="2"/>
  <c r="V825" i="8"/>
  <c r="J737" i="2"/>
  <c r="K737" i="2" s="1"/>
  <c r="X827" i="10"/>
  <c r="C828" i="10" l="1"/>
  <c r="H828" i="10"/>
  <c r="L737" i="2"/>
  <c r="M737" i="2"/>
  <c r="N737" i="2" s="1"/>
  <c r="F826" i="8"/>
  <c r="B826" i="8"/>
  <c r="H826" i="8"/>
  <c r="D826" i="8"/>
  <c r="C826" i="8"/>
  <c r="G826" i="8"/>
  <c r="I828" i="10"/>
  <c r="D828" i="10"/>
  <c r="G828" i="10"/>
  <c r="B828" i="10"/>
  <c r="V737" i="2" l="1"/>
  <c r="W737" i="2"/>
  <c r="U737" i="2"/>
  <c r="S737" i="2"/>
  <c r="Q737" i="2"/>
  <c r="R737" i="2"/>
  <c r="E828" i="10"/>
  <c r="P828" i="10" s="1"/>
  <c r="E826" i="8"/>
  <c r="K828" i="10"/>
  <c r="O828" i="10"/>
  <c r="AB827" i="10"/>
  <c r="J828" i="10"/>
  <c r="X825" i="8"/>
  <c r="I826" i="8"/>
  <c r="J826" i="8"/>
  <c r="F828" i="10"/>
  <c r="X737" i="2" l="1"/>
  <c r="G738" i="2" s="1"/>
  <c r="Z737" i="2"/>
  <c r="I738" i="2" s="1"/>
  <c r="O826" i="8"/>
  <c r="L826" i="8"/>
  <c r="M826" i="8" s="1"/>
  <c r="P826" i="8"/>
  <c r="N826" i="8"/>
  <c r="B738" i="2"/>
  <c r="Q828" i="10"/>
  <c r="S828" i="10"/>
  <c r="R828" i="10"/>
  <c r="M828" i="10"/>
  <c r="N828" i="10" s="1"/>
  <c r="Y737" i="2"/>
  <c r="D738" i="2" l="1"/>
  <c r="AA737" i="2" s="1"/>
  <c r="P738" i="2"/>
  <c r="O738" i="2"/>
  <c r="V828" i="10"/>
  <c r="W828" i="10"/>
  <c r="U828" i="10"/>
  <c r="Y828" i="10"/>
  <c r="Z828" i="10"/>
  <c r="T826" i="8"/>
  <c r="W826" i="8" s="1"/>
  <c r="R826" i="8"/>
  <c r="U826" i="8" s="1"/>
  <c r="S826" i="8"/>
  <c r="C738" i="2"/>
  <c r="H738" i="2"/>
  <c r="X828" i="10"/>
  <c r="V826" i="8"/>
  <c r="D827" i="8" l="1"/>
  <c r="H827" i="8"/>
  <c r="B827" i="8"/>
  <c r="F827" i="8"/>
  <c r="F738" i="2"/>
  <c r="G827" i="8"/>
  <c r="C827" i="8"/>
  <c r="E738" i="2"/>
  <c r="J738" i="2"/>
  <c r="K738" i="2" s="1"/>
  <c r="C829" i="10"/>
  <c r="H829" i="10"/>
  <c r="G829" i="10"/>
  <c r="B829" i="10"/>
  <c r="I829" i="10"/>
  <c r="D829" i="10"/>
  <c r="F829" i="10" l="1"/>
  <c r="I827" i="8"/>
  <c r="J827" i="8"/>
  <c r="L738" i="2"/>
  <c r="M738" i="2"/>
  <c r="N738" i="2" s="1"/>
  <c r="E827" i="8"/>
  <c r="E829" i="10"/>
  <c r="P829" i="10" s="1"/>
  <c r="J829" i="10"/>
  <c r="O829" i="10"/>
  <c r="K829" i="10"/>
  <c r="AB828" i="10"/>
  <c r="X826" i="8"/>
  <c r="Q738" i="2" l="1"/>
  <c r="R738" i="2"/>
  <c r="S738" i="2"/>
  <c r="N827" i="8"/>
  <c r="L827" i="8"/>
  <c r="M827" i="8" s="1"/>
  <c r="O827" i="8"/>
  <c r="P827" i="8"/>
  <c r="S829" i="10"/>
  <c r="Q829" i="10"/>
  <c r="R829" i="10"/>
  <c r="M829" i="10"/>
  <c r="N829" i="10" s="1"/>
  <c r="U738" i="2"/>
  <c r="V738" i="2"/>
  <c r="W738" i="2"/>
  <c r="U829" i="10" l="1"/>
  <c r="W829" i="10"/>
  <c r="Z829" i="10" s="1"/>
  <c r="V829" i="10"/>
  <c r="Z738" i="2"/>
  <c r="Y829" i="10"/>
  <c r="Y738" i="2"/>
  <c r="X829" i="10"/>
  <c r="S827" i="8"/>
  <c r="V827" i="8" s="1"/>
  <c r="R827" i="8"/>
  <c r="U827" i="8" s="1"/>
  <c r="T827" i="8"/>
  <c r="W827" i="8" s="1"/>
  <c r="X738" i="2"/>
  <c r="C828" i="8" l="1"/>
  <c r="G828" i="8"/>
  <c r="I830" i="10"/>
  <c r="D830" i="10"/>
  <c r="D828" i="8"/>
  <c r="H828" i="8"/>
  <c r="F828" i="8"/>
  <c r="B828" i="8"/>
  <c r="H830" i="10"/>
  <c r="C830" i="10"/>
  <c r="B739" i="2"/>
  <c r="G739" i="2"/>
  <c r="D739" i="2"/>
  <c r="I739" i="2"/>
  <c r="G830" i="10"/>
  <c r="B830" i="10"/>
  <c r="H739" i="2"/>
  <c r="C739" i="2"/>
  <c r="P739" i="2" l="1"/>
  <c r="O739" i="2"/>
  <c r="E830" i="10"/>
  <c r="P830" i="10" s="1"/>
  <c r="J739" i="2"/>
  <c r="K739" i="2" s="1"/>
  <c r="E828" i="8"/>
  <c r="O830" i="10"/>
  <c r="AB829" i="10"/>
  <c r="J830" i="10"/>
  <c r="K830" i="10" s="1"/>
  <c r="E739" i="2"/>
  <c r="J828" i="8"/>
  <c r="I828" i="8"/>
  <c r="F739" i="2"/>
  <c r="F830" i="10"/>
  <c r="AA738" i="2"/>
  <c r="X827" i="8"/>
  <c r="S830" i="10" l="1"/>
  <c r="Q830" i="10"/>
  <c r="R830" i="10"/>
  <c r="M830" i="10"/>
  <c r="N830" i="10" s="1"/>
  <c r="L739" i="2"/>
  <c r="M739" i="2"/>
  <c r="N739" i="2" s="1"/>
  <c r="L828" i="8"/>
  <c r="M828" i="8" s="1"/>
  <c r="P828" i="8"/>
  <c r="N828" i="8"/>
  <c r="O828" i="8"/>
  <c r="W830" i="10" l="1"/>
  <c r="V830" i="10"/>
  <c r="U830" i="10"/>
  <c r="X830" i="10" s="1"/>
  <c r="T828" i="8"/>
  <c r="W828" i="8" s="1"/>
  <c r="R828" i="8"/>
  <c r="S828" i="8"/>
  <c r="V828" i="8" s="1"/>
  <c r="Y830" i="10"/>
  <c r="W739" i="2"/>
  <c r="V739" i="2"/>
  <c r="U739" i="2"/>
  <c r="U828" i="8"/>
  <c r="S739" i="2"/>
  <c r="R739" i="2"/>
  <c r="Q739" i="2"/>
  <c r="Z830" i="10"/>
  <c r="Z739" i="2" l="1"/>
  <c r="D740" i="2" s="1"/>
  <c r="B831" i="10"/>
  <c r="G831" i="10"/>
  <c r="H829" i="8"/>
  <c r="D829" i="8"/>
  <c r="G829" i="8"/>
  <c r="C829" i="8"/>
  <c r="Y739" i="2"/>
  <c r="H831" i="10"/>
  <c r="C831" i="10"/>
  <c r="I740" i="2"/>
  <c r="D831" i="10"/>
  <c r="I831" i="10"/>
  <c r="B829" i="8"/>
  <c r="F829" i="8"/>
  <c r="X739" i="2"/>
  <c r="O740" i="2" l="1"/>
  <c r="P740" i="2"/>
  <c r="O831" i="10"/>
  <c r="AB830" i="10"/>
  <c r="I829" i="8"/>
  <c r="J829" i="8"/>
  <c r="AA739" i="2"/>
  <c r="C740" i="2"/>
  <c r="H740" i="2"/>
  <c r="E829" i="8"/>
  <c r="X828" i="8"/>
  <c r="J831" i="10"/>
  <c r="K831" i="10" s="1"/>
  <c r="B740" i="2"/>
  <c r="G740" i="2"/>
  <c r="F831" i="10"/>
  <c r="E831" i="10"/>
  <c r="P831" i="10" s="1"/>
  <c r="Q831" i="10" l="1"/>
  <c r="R831" i="10"/>
  <c r="S831" i="10"/>
  <c r="M831" i="10"/>
  <c r="N831" i="10" s="1"/>
  <c r="J740" i="2"/>
  <c r="K740" i="2" s="1"/>
  <c r="F740" i="2"/>
  <c r="E740" i="2"/>
  <c r="N829" i="8"/>
  <c r="P829" i="8"/>
  <c r="O829" i="8"/>
  <c r="L829" i="8"/>
  <c r="M829" i="8" s="1"/>
  <c r="W831" i="10" l="1"/>
  <c r="V831" i="10"/>
  <c r="U831" i="10"/>
  <c r="T829" i="8"/>
  <c r="S829" i="8"/>
  <c r="V829" i="8" s="1"/>
  <c r="R829" i="8"/>
  <c r="U829" i="8" s="1"/>
  <c r="Z831" i="10"/>
  <c r="L740" i="2"/>
  <c r="M740" i="2"/>
  <c r="N740" i="2" s="1"/>
  <c r="Y831" i="10"/>
  <c r="W829" i="8"/>
  <c r="X831" i="10"/>
  <c r="F830" i="8" l="1"/>
  <c r="B830" i="8"/>
  <c r="C830" i="8"/>
  <c r="G830" i="8"/>
  <c r="U740" i="2"/>
  <c r="V740" i="2"/>
  <c r="W740" i="2"/>
  <c r="I832" i="10"/>
  <c r="D832" i="10"/>
  <c r="H832" i="10"/>
  <c r="C832" i="10"/>
  <c r="G832" i="10"/>
  <c r="B832" i="10"/>
  <c r="H830" i="8"/>
  <c r="D830" i="8"/>
  <c r="Q740" i="2"/>
  <c r="X740" i="2" s="1"/>
  <c r="S740" i="2"/>
  <c r="R740" i="2"/>
  <c r="Y740" i="2" l="1"/>
  <c r="H741" i="2" s="1"/>
  <c r="Z740" i="2"/>
  <c r="D741" i="2" s="1"/>
  <c r="G741" i="2"/>
  <c r="B741" i="2"/>
  <c r="J832" i="10"/>
  <c r="F832" i="10"/>
  <c r="X829" i="8"/>
  <c r="C741" i="2"/>
  <c r="E830" i="8"/>
  <c r="I741" i="2"/>
  <c r="E832" i="10"/>
  <c r="P832" i="10" s="1"/>
  <c r="O832" i="10"/>
  <c r="K832" i="10"/>
  <c r="AB831" i="10"/>
  <c r="J830" i="8"/>
  <c r="I830" i="8"/>
  <c r="P741" i="2" l="1"/>
  <c r="O741" i="2"/>
  <c r="AA740" i="2"/>
  <c r="R832" i="10"/>
  <c r="S832" i="10"/>
  <c r="Q832" i="10"/>
  <c r="M832" i="10"/>
  <c r="N832" i="10" s="1"/>
  <c r="L830" i="8"/>
  <c r="M830" i="8" s="1"/>
  <c r="P830" i="8"/>
  <c r="N830" i="8"/>
  <c r="O830" i="8"/>
  <c r="F741" i="2"/>
  <c r="E741" i="2"/>
  <c r="J741" i="2"/>
  <c r="K741" i="2" s="1"/>
  <c r="L741" i="2" l="1"/>
  <c r="M741" i="2"/>
  <c r="N741" i="2" s="1"/>
  <c r="S830" i="8"/>
  <c r="T830" i="8"/>
  <c r="W830" i="8" s="1"/>
  <c r="R830" i="8"/>
  <c r="V830" i="8"/>
  <c r="U830" i="8"/>
  <c r="U832" i="10"/>
  <c r="X832" i="10" s="1"/>
  <c r="W832" i="10"/>
  <c r="Z832" i="10" s="1"/>
  <c r="V832" i="10"/>
  <c r="Y832" i="10" s="1"/>
  <c r="B833" i="10" l="1"/>
  <c r="G833" i="10"/>
  <c r="C833" i="10"/>
  <c r="H833" i="10"/>
  <c r="D831" i="8"/>
  <c r="H831" i="8"/>
  <c r="I833" i="10"/>
  <c r="D833" i="10"/>
  <c r="G831" i="8"/>
  <c r="C831" i="8"/>
  <c r="B831" i="8"/>
  <c r="F831" i="8"/>
  <c r="W741" i="2"/>
  <c r="U741" i="2"/>
  <c r="V741" i="2"/>
  <c r="Q741" i="2"/>
  <c r="S741" i="2"/>
  <c r="R741" i="2"/>
  <c r="Y741" i="2" l="1"/>
  <c r="H742" i="2" s="1"/>
  <c r="Z741" i="2"/>
  <c r="D742" i="2" s="1"/>
  <c r="X741" i="2"/>
  <c r="G742" i="2" s="1"/>
  <c r="J831" i="8"/>
  <c r="I831" i="8"/>
  <c r="O833" i="10"/>
  <c r="AB832" i="10"/>
  <c r="E831" i="8"/>
  <c r="F833" i="10"/>
  <c r="C742" i="2"/>
  <c r="X830" i="8"/>
  <c r="J833" i="10"/>
  <c r="K833" i="10" s="1"/>
  <c r="E833" i="10"/>
  <c r="P833" i="10" s="1"/>
  <c r="O742" i="2" l="1"/>
  <c r="P742" i="2"/>
  <c r="I742" i="2"/>
  <c r="J742" i="2" s="1"/>
  <c r="K742" i="2" s="1"/>
  <c r="B742" i="2"/>
  <c r="E742" i="2" s="1"/>
  <c r="S833" i="10"/>
  <c r="Q833" i="10"/>
  <c r="R833" i="10"/>
  <c r="M833" i="10"/>
  <c r="N833" i="10" s="1"/>
  <c r="P831" i="8"/>
  <c r="N831" i="8"/>
  <c r="L831" i="8"/>
  <c r="M831" i="8" s="1"/>
  <c r="O831" i="8"/>
  <c r="AA741" i="2"/>
  <c r="F742" i="2" l="1"/>
  <c r="L742" i="2"/>
  <c r="M742" i="2"/>
  <c r="N742" i="2" s="1"/>
  <c r="W833" i="10"/>
  <c r="U833" i="10"/>
  <c r="V833" i="10"/>
  <c r="T831" i="8"/>
  <c r="R831" i="8"/>
  <c r="U831" i="8" s="1"/>
  <c r="S831" i="8"/>
  <c r="V831" i="8" s="1"/>
  <c r="Y833" i="10"/>
  <c r="X833" i="10"/>
  <c r="W831" i="8"/>
  <c r="Z833" i="10"/>
  <c r="C832" i="8" l="1"/>
  <c r="G832" i="8"/>
  <c r="F832" i="8"/>
  <c r="B832" i="8"/>
  <c r="I834" i="10"/>
  <c r="D834" i="10"/>
  <c r="H832" i="8"/>
  <c r="D832" i="8"/>
  <c r="B834" i="10"/>
  <c r="G834" i="10"/>
  <c r="H834" i="10"/>
  <c r="C834" i="10"/>
  <c r="U742" i="2"/>
  <c r="W742" i="2"/>
  <c r="V742" i="2"/>
  <c r="R742" i="2"/>
  <c r="Q742" i="2"/>
  <c r="S742" i="2"/>
  <c r="X742" i="2" l="1"/>
  <c r="Y742" i="2"/>
  <c r="H743" i="2" s="1"/>
  <c r="Z742" i="2"/>
  <c r="I743" i="2" s="1"/>
  <c r="F834" i="10"/>
  <c r="E832" i="8"/>
  <c r="J832" i="8"/>
  <c r="I832" i="8"/>
  <c r="J834" i="10"/>
  <c r="K834" i="10"/>
  <c r="O834" i="10"/>
  <c r="AB833" i="10"/>
  <c r="B743" i="2"/>
  <c r="G743" i="2"/>
  <c r="E834" i="10"/>
  <c r="P834" i="10" s="1"/>
  <c r="X831" i="8"/>
  <c r="D743" i="2" l="1"/>
  <c r="C743" i="2"/>
  <c r="J743" i="2"/>
  <c r="K743" i="2" s="1"/>
  <c r="E743" i="2"/>
  <c r="AA742" i="2"/>
  <c r="P832" i="8"/>
  <c r="O832" i="8"/>
  <c r="L832" i="8"/>
  <c r="M832" i="8" s="1"/>
  <c r="N832" i="8"/>
  <c r="F743" i="2"/>
  <c r="R834" i="10"/>
  <c r="Q834" i="10"/>
  <c r="S834" i="10"/>
  <c r="M834" i="10"/>
  <c r="N834" i="10" s="1"/>
  <c r="P743" i="2" l="1"/>
  <c r="O743" i="2"/>
  <c r="S832" i="8"/>
  <c r="T832" i="8"/>
  <c r="R832" i="8"/>
  <c r="V832" i="8"/>
  <c r="L743" i="2"/>
  <c r="M743" i="2"/>
  <c r="N743" i="2" s="1"/>
  <c r="V834" i="10"/>
  <c r="Y834" i="10" s="1"/>
  <c r="W834" i="10"/>
  <c r="U834" i="10"/>
  <c r="X834" i="10" s="1"/>
  <c r="Z834" i="10"/>
  <c r="W832" i="8"/>
  <c r="U832" i="8"/>
  <c r="C835" i="10" l="1"/>
  <c r="H835" i="10"/>
  <c r="B835" i="10"/>
  <c r="G835" i="10"/>
  <c r="C833" i="8"/>
  <c r="G833" i="8"/>
  <c r="D833" i="8"/>
  <c r="H833" i="8"/>
  <c r="B833" i="8"/>
  <c r="F833" i="8"/>
  <c r="D835" i="10"/>
  <c r="I835" i="10"/>
  <c r="W743" i="2"/>
  <c r="V743" i="2"/>
  <c r="U743" i="2"/>
  <c r="R743" i="2"/>
  <c r="S743" i="2"/>
  <c r="Z743" i="2" s="1"/>
  <c r="Q743" i="2"/>
  <c r="Y743" i="2" l="1"/>
  <c r="H744" i="2" s="1"/>
  <c r="D744" i="2"/>
  <c r="I744" i="2"/>
  <c r="C744" i="2"/>
  <c r="J835" i="10"/>
  <c r="O835" i="10"/>
  <c r="K835" i="10"/>
  <c r="AB834" i="10"/>
  <c r="E835" i="10"/>
  <c r="P835" i="10" s="1"/>
  <c r="X743" i="2"/>
  <c r="I833" i="8"/>
  <c r="J833" i="8"/>
  <c r="E833" i="8"/>
  <c r="X832" i="8"/>
  <c r="F835" i="10"/>
  <c r="P744" i="2" l="1"/>
  <c r="O744" i="2"/>
  <c r="Q835" i="10"/>
  <c r="S835" i="10"/>
  <c r="R835" i="10"/>
  <c r="M835" i="10"/>
  <c r="N835" i="10" s="1"/>
  <c r="N833" i="8"/>
  <c r="L833" i="8"/>
  <c r="M833" i="8" s="1"/>
  <c r="P833" i="8"/>
  <c r="O833" i="8"/>
  <c r="G744" i="2"/>
  <c r="B744" i="2"/>
  <c r="AA743" i="2"/>
  <c r="W835" i="10" l="1"/>
  <c r="U835" i="10"/>
  <c r="V835" i="10"/>
  <c r="Y835" i="10" s="1"/>
  <c r="E744" i="2"/>
  <c r="R833" i="8"/>
  <c r="S833" i="8"/>
  <c r="V833" i="8" s="1"/>
  <c r="T833" i="8"/>
  <c r="W833" i="8" s="1"/>
  <c r="F744" i="2"/>
  <c r="Z835" i="10"/>
  <c r="J744" i="2"/>
  <c r="K744" i="2" s="1"/>
  <c r="U833" i="8"/>
  <c r="X835" i="10"/>
  <c r="C836" i="10" l="1"/>
  <c r="H836" i="10"/>
  <c r="H834" i="8"/>
  <c r="D834" i="8"/>
  <c r="G834" i="8"/>
  <c r="C834" i="8"/>
  <c r="F834" i="8"/>
  <c r="B834" i="8"/>
  <c r="L744" i="2"/>
  <c r="M744" i="2"/>
  <c r="N744" i="2" s="1"/>
  <c r="G836" i="10"/>
  <c r="B836" i="10"/>
  <c r="I836" i="10"/>
  <c r="D836" i="10"/>
  <c r="O836" i="10" l="1"/>
  <c r="AB835" i="10"/>
  <c r="E834" i="8"/>
  <c r="E836" i="10"/>
  <c r="P836" i="10" s="1"/>
  <c r="J836" i="10"/>
  <c r="K836" i="10" s="1"/>
  <c r="I834" i="8"/>
  <c r="J834" i="8"/>
  <c r="U744" i="2"/>
  <c r="V744" i="2"/>
  <c r="W744" i="2"/>
  <c r="X833" i="8"/>
  <c r="R744" i="2"/>
  <c r="S744" i="2"/>
  <c r="Q744" i="2"/>
  <c r="F836" i="10"/>
  <c r="Z744" i="2" l="1"/>
  <c r="Y744" i="2"/>
  <c r="H745" i="2" s="1"/>
  <c r="X744" i="2"/>
  <c r="S836" i="10"/>
  <c r="Q836" i="10"/>
  <c r="R836" i="10"/>
  <c r="M836" i="10"/>
  <c r="N836" i="10" s="1"/>
  <c r="D745" i="2"/>
  <c r="I745" i="2"/>
  <c r="C745" i="2"/>
  <c r="G745" i="2"/>
  <c r="B745" i="2"/>
  <c r="P834" i="8"/>
  <c r="L834" i="8"/>
  <c r="M834" i="8" s="1"/>
  <c r="O834" i="8"/>
  <c r="N834" i="8"/>
  <c r="P745" i="2" l="1"/>
  <c r="O745" i="2"/>
  <c r="V836" i="10"/>
  <c r="U836" i="10"/>
  <c r="X836" i="10" s="1"/>
  <c r="W836" i="10"/>
  <c r="Z836" i="10" s="1"/>
  <c r="F745" i="2"/>
  <c r="Y836" i="10"/>
  <c r="E745" i="2"/>
  <c r="R834" i="8"/>
  <c r="U834" i="8" s="1"/>
  <c r="T834" i="8"/>
  <c r="W834" i="8" s="1"/>
  <c r="S834" i="8"/>
  <c r="V834" i="8" s="1"/>
  <c r="J745" i="2"/>
  <c r="K745" i="2" s="1"/>
  <c r="AA744" i="2"/>
  <c r="D835" i="8" l="1"/>
  <c r="H835" i="8"/>
  <c r="D837" i="10"/>
  <c r="I837" i="10"/>
  <c r="B835" i="8"/>
  <c r="F835" i="8"/>
  <c r="B837" i="10"/>
  <c r="G837" i="10"/>
  <c r="L745" i="2"/>
  <c r="M745" i="2"/>
  <c r="N745" i="2" s="1"/>
  <c r="G835" i="8"/>
  <c r="C835" i="8"/>
  <c r="C837" i="10"/>
  <c r="H837" i="10"/>
  <c r="X834" i="8" l="1"/>
  <c r="J837" i="10"/>
  <c r="E837" i="10"/>
  <c r="P837" i="10" s="1"/>
  <c r="O837" i="10"/>
  <c r="K837" i="10"/>
  <c r="AB836" i="10"/>
  <c r="V745" i="2"/>
  <c r="W745" i="2"/>
  <c r="U745" i="2"/>
  <c r="I835" i="8"/>
  <c r="J835" i="8"/>
  <c r="F837" i="10"/>
  <c r="S745" i="2"/>
  <c r="R745" i="2"/>
  <c r="Q745" i="2"/>
  <c r="E835" i="8"/>
  <c r="Z745" i="2" l="1"/>
  <c r="I746" i="2" s="1"/>
  <c r="X745" i="2"/>
  <c r="B746" i="2" s="1"/>
  <c r="S837" i="10"/>
  <c r="R837" i="10"/>
  <c r="Q837" i="10"/>
  <c r="M837" i="10"/>
  <c r="N837" i="10" s="1"/>
  <c r="Y745" i="2"/>
  <c r="D746" i="2"/>
  <c r="N835" i="8"/>
  <c r="L835" i="8"/>
  <c r="M835" i="8" s="1"/>
  <c r="P835" i="8"/>
  <c r="O835" i="8"/>
  <c r="P746" i="2" l="1"/>
  <c r="O746" i="2"/>
  <c r="G746" i="2"/>
  <c r="J746" i="2" s="1"/>
  <c r="K746" i="2" s="1"/>
  <c r="V837" i="10"/>
  <c r="U837" i="10"/>
  <c r="W837" i="10"/>
  <c r="R835" i="8"/>
  <c r="T835" i="8"/>
  <c r="S835" i="8"/>
  <c r="H746" i="2"/>
  <c r="C746" i="2"/>
  <c r="E746" i="2" s="1"/>
  <c r="X837" i="10"/>
  <c r="W835" i="8"/>
  <c r="U835" i="8"/>
  <c r="Y837" i="10"/>
  <c r="V835" i="8"/>
  <c r="AA745" i="2"/>
  <c r="Z837" i="10"/>
  <c r="L746" i="2" l="1"/>
  <c r="M746" i="2"/>
  <c r="N746" i="2" s="1"/>
  <c r="C836" i="8"/>
  <c r="G836" i="8"/>
  <c r="B836" i="8"/>
  <c r="F836" i="8"/>
  <c r="C838" i="10"/>
  <c r="H838" i="10"/>
  <c r="H836" i="8"/>
  <c r="D836" i="8"/>
  <c r="I838" i="10"/>
  <c r="D838" i="10"/>
  <c r="G838" i="10"/>
  <c r="B838" i="10"/>
  <c r="F746" i="2"/>
  <c r="F838" i="10" l="1"/>
  <c r="E838" i="10"/>
  <c r="P838" i="10" s="1"/>
  <c r="X835" i="8"/>
  <c r="J838" i="10"/>
  <c r="I836" i="8"/>
  <c r="J836" i="8"/>
  <c r="V746" i="2"/>
  <c r="W746" i="2"/>
  <c r="U746" i="2"/>
  <c r="K838" i="10"/>
  <c r="O838" i="10"/>
  <c r="AB837" i="10"/>
  <c r="E836" i="8"/>
  <c r="Q746" i="2"/>
  <c r="R746" i="2"/>
  <c r="Y746" i="2" s="1"/>
  <c r="S746" i="2"/>
  <c r="Z746" i="2" l="1"/>
  <c r="X746" i="2"/>
  <c r="G747" i="2" s="1"/>
  <c r="R838" i="10"/>
  <c r="Q838" i="10"/>
  <c r="S838" i="10"/>
  <c r="M838" i="10"/>
  <c r="N838" i="10" s="1"/>
  <c r="P836" i="8"/>
  <c r="O836" i="8"/>
  <c r="N836" i="8"/>
  <c r="L836" i="8"/>
  <c r="M836" i="8" s="1"/>
  <c r="I747" i="2"/>
  <c r="D747" i="2"/>
  <c r="H747" i="2"/>
  <c r="C747" i="2"/>
  <c r="P747" i="2" l="1"/>
  <c r="O747" i="2"/>
  <c r="B747" i="2"/>
  <c r="E747" i="2" s="1"/>
  <c r="AA746" i="2"/>
  <c r="T836" i="8"/>
  <c r="W836" i="8" s="1"/>
  <c r="R836" i="8"/>
  <c r="S836" i="8"/>
  <c r="V836" i="8" s="1"/>
  <c r="U838" i="10"/>
  <c r="X838" i="10" s="1"/>
  <c r="W838" i="10"/>
  <c r="Z838" i="10" s="1"/>
  <c r="V838" i="10"/>
  <c r="Y838" i="10" s="1"/>
  <c r="J747" i="2"/>
  <c r="K747" i="2" s="1"/>
  <c r="U836" i="8"/>
  <c r="F747" i="2" l="1"/>
  <c r="H837" i="8"/>
  <c r="D837" i="8"/>
  <c r="L747" i="2"/>
  <c r="M747" i="2"/>
  <c r="N747" i="2" s="1"/>
  <c r="C837" i="8"/>
  <c r="G837" i="8"/>
  <c r="I839" i="10"/>
  <c r="D839" i="10"/>
  <c r="B839" i="10"/>
  <c r="G839" i="10"/>
  <c r="H839" i="10"/>
  <c r="C839" i="10"/>
  <c r="B837" i="8"/>
  <c r="F837" i="8"/>
  <c r="O839" i="10" l="1"/>
  <c r="AB838" i="10"/>
  <c r="W747" i="2"/>
  <c r="U747" i="2"/>
  <c r="V747" i="2"/>
  <c r="F839" i="10"/>
  <c r="R747" i="2"/>
  <c r="S747" i="2"/>
  <c r="Q747" i="2"/>
  <c r="I837" i="8"/>
  <c r="J837" i="8"/>
  <c r="J839" i="10"/>
  <c r="K839" i="10" s="1"/>
  <c r="E837" i="8"/>
  <c r="E839" i="10"/>
  <c r="P839" i="10" s="1"/>
  <c r="X836" i="8"/>
  <c r="Z747" i="2" l="1"/>
  <c r="Y747" i="2"/>
  <c r="C748" i="2" s="1"/>
  <c r="X747" i="2"/>
  <c r="G748" i="2" s="1"/>
  <c r="Q839" i="10"/>
  <c r="S839" i="10"/>
  <c r="R839" i="10"/>
  <c r="M839" i="10"/>
  <c r="N839" i="10" s="1"/>
  <c r="N837" i="8"/>
  <c r="O837" i="8"/>
  <c r="P837" i="8"/>
  <c r="L837" i="8"/>
  <c r="M837" i="8" s="1"/>
  <c r="D748" i="2"/>
  <c r="I748" i="2"/>
  <c r="H748" i="2" l="1"/>
  <c r="P748" i="2"/>
  <c r="O748" i="2"/>
  <c r="B748" i="2"/>
  <c r="E748" i="2" s="1"/>
  <c r="V839" i="10"/>
  <c r="W839" i="10"/>
  <c r="U839" i="10"/>
  <c r="J748" i="2"/>
  <c r="K748" i="2" s="1"/>
  <c r="Y839" i="10"/>
  <c r="S837" i="8"/>
  <c r="V837" i="8" s="1"/>
  <c r="R837" i="8"/>
  <c r="U837" i="8" s="1"/>
  <c r="T837" i="8"/>
  <c r="Z839" i="10"/>
  <c r="AA747" i="2"/>
  <c r="W837" i="8"/>
  <c r="X839" i="10"/>
  <c r="F748" i="2" l="1"/>
  <c r="G838" i="8"/>
  <c r="C838" i="8"/>
  <c r="F838" i="8"/>
  <c r="B838" i="8"/>
  <c r="I840" i="10"/>
  <c r="D840" i="10"/>
  <c r="L748" i="2"/>
  <c r="M748" i="2"/>
  <c r="N748" i="2" s="1"/>
  <c r="C840" i="10"/>
  <c r="H840" i="10"/>
  <c r="D838" i="8"/>
  <c r="H838" i="8"/>
  <c r="B840" i="10"/>
  <c r="G840" i="10"/>
  <c r="V748" i="2" l="1"/>
  <c r="U748" i="2"/>
  <c r="W748" i="2"/>
  <c r="E838" i="8"/>
  <c r="S748" i="2"/>
  <c r="R748" i="2"/>
  <c r="Q748" i="2"/>
  <c r="J838" i="8"/>
  <c r="I838" i="8"/>
  <c r="J840" i="10"/>
  <c r="K840" i="10"/>
  <c r="O840" i="10"/>
  <c r="AB839" i="10"/>
  <c r="X837" i="8"/>
  <c r="E840" i="10"/>
  <c r="P840" i="10" s="1"/>
  <c r="F840" i="10"/>
  <c r="X748" i="2" l="1"/>
  <c r="Y748" i="2"/>
  <c r="C749" i="2" s="1"/>
  <c r="Z748" i="2"/>
  <c r="I749" i="2" s="1"/>
  <c r="H749" i="2"/>
  <c r="L838" i="8"/>
  <c r="M838" i="8" s="1"/>
  <c r="O838" i="8"/>
  <c r="P838" i="8"/>
  <c r="N838" i="8"/>
  <c r="S840" i="10"/>
  <c r="R840" i="10"/>
  <c r="Q840" i="10"/>
  <c r="M840" i="10"/>
  <c r="N840" i="10" s="1"/>
  <c r="B749" i="2"/>
  <c r="G749" i="2"/>
  <c r="D749" i="2" l="1"/>
  <c r="P749" i="2"/>
  <c r="O749" i="2"/>
  <c r="V840" i="10"/>
  <c r="W840" i="10"/>
  <c r="U840" i="10"/>
  <c r="AA748" i="2"/>
  <c r="X840" i="10"/>
  <c r="J749" i="2"/>
  <c r="K749" i="2" s="1"/>
  <c r="Y840" i="10"/>
  <c r="F749" i="2"/>
  <c r="E749" i="2"/>
  <c r="Z840" i="10"/>
  <c r="S838" i="8"/>
  <c r="V838" i="8" s="1"/>
  <c r="T838" i="8"/>
  <c r="W838" i="8" s="1"/>
  <c r="R838" i="8"/>
  <c r="U838" i="8" s="1"/>
  <c r="L749" i="2" l="1"/>
  <c r="M749" i="2"/>
  <c r="N749" i="2" s="1"/>
  <c r="F839" i="8"/>
  <c r="B839" i="8"/>
  <c r="C839" i="8"/>
  <c r="G839" i="8"/>
  <c r="H839" i="8"/>
  <c r="D839" i="8"/>
  <c r="C841" i="10"/>
  <c r="H841" i="10"/>
  <c r="B841" i="10"/>
  <c r="G841" i="10"/>
  <c r="D841" i="10"/>
  <c r="I841" i="10"/>
  <c r="E839" i="8" l="1"/>
  <c r="J841" i="10"/>
  <c r="E841" i="10"/>
  <c r="P841" i="10" s="1"/>
  <c r="I839" i="8"/>
  <c r="J839" i="8"/>
  <c r="V749" i="2"/>
  <c r="W749" i="2"/>
  <c r="U749" i="2"/>
  <c r="K841" i="10"/>
  <c r="O841" i="10"/>
  <c r="AB840" i="10"/>
  <c r="F841" i="10"/>
  <c r="X838" i="8"/>
  <c r="Q749" i="2"/>
  <c r="R749" i="2"/>
  <c r="S749" i="2"/>
  <c r="Z749" i="2" l="1"/>
  <c r="X749" i="2"/>
  <c r="B750" i="2" s="1"/>
  <c r="Y749" i="2"/>
  <c r="C750" i="2" s="1"/>
  <c r="S841" i="10"/>
  <c r="R841" i="10"/>
  <c r="Q841" i="10"/>
  <c r="M841" i="10"/>
  <c r="N841" i="10" s="1"/>
  <c r="D750" i="2"/>
  <c r="I750" i="2"/>
  <c r="N839" i="8"/>
  <c r="P839" i="8"/>
  <c r="L839" i="8"/>
  <c r="M839" i="8" s="1"/>
  <c r="O839" i="8"/>
  <c r="H750" i="2"/>
  <c r="G750" i="2" l="1"/>
  <c r="J750" i="2" s="1"/>
  <c r="K750" i="2" s="1"/>
  <c r="O750" i="2"/>
  <c r="P750" i="2"/>
  <c r="R839" i="8"/>
  <c r="T839" i="8"/>
  <c r="S839" i="8"/>
  <c r="V839" i="8" s="1"/>
  <c r="AA749" i="2"/>
  <c r="W839" i="8"/>
  <c r="V841" i="10"/>
  <c r="Y841" i="10" s="1"/>
  <c r="U841" i="10"/>
  <c r="W841" i="10"/>
  <c r="Z841" i="10" s="1"/>
  <c r="E750" i="2"/>
  <c r="F750" i="2"/>
  <c r="U839" i="8"/>
  <c r="X841" i="10"/>
  <c r="H842" i="10" l="1"/>
  <c r="C842" i="10"/>
  <c r="L750" i="2"/>
  <c r="M750" i="2"/>
  <c r="N750" i="2" s="1"/>
  <c r="C840" i="8"/>
  <c r="G840" i="8"/>
  <c r="D842" i="10"/>
  <c r="I842" i="10"/>
  <c r="B842" i="10"/>
  <c r="G842" i="10"/>
  <c r="B840" i="8"/>
  <c r="F840" i="8"/>
  <c r="D840" i="8"/>
  <c r="H840" i="8"/>
  <c r="U750" i="2" l="1"/>
  <c r="W750" i="2"/>
  <c r="V750" i="2"/>
  <c r="I840" i="8"/>
  <c r="J840" i="8"/>
  <c r="O842" i="10"/>
  <c r="AB841" i="10"/>
  <c r="R750" i="2"/>
  <c r="S750" i="2"/>
  <c r="Q750" i="2"/>
  <c r="X750" i="2" s="1"/>
  <c r="E840" i="8"/>
  <c r="J842" i="10"/>
  <c r="K842" i="10" s="1"/>
  <c r="F842" i="10"/>
  <c r="E842" i="10"/>
  <c r="P842" i="10" s="1"/>
  <c r="X839" i="8"/>
  <c r="Y750" i="2" l="1"/>
  <c r="Z750" i="2"/>
  <c r="D751" i="2" s="1"/>
  <c r="S842" i="10"/>
  <c r="R842" i="10"/>
  <c r="Q842" i="10"/>
  <c r="M842" i="10"/>
  <c r="N842" i="10" s="1"/>
  <c r="B751" i="2"/>
  <c r="G751" i="2"/>
  <c r="P840" i="8"/>
  <c r="N840" i="8"/>
  <c r="O840" i="8"/>
  <c r="L840" i="8"/>
  <c r="M840" i="8" s="1"/>
  <c r="H751" i="2"/>
  <c r="C751" i="2"/>
  <c r="P751" i="2" l="1"/>
  <c r="O751" i="2"/>
  <c r="I751" i="2"/>
  <c r="J751" i="2" s="1"/>
  <c r="K751" i="2" s="1"/>
  <c r="U842" i="10"/>
  <c r="W842" i="10"/>
  <c r="Z842" i="10" s="1"/>
  <c r="V842" i="10"/>
  <c r="X842" i="10"/>
  <c r="F751" i="2"/>
  <c r="S840" i="8"/>
  <c r="R840" i="8"/>
  <c r="U840" i="8" s="1"/>
  <c r="T840" i="8"/>
  <c r="W840" i="8" s="1"/>
  <c r="Y842" i="10"/>
  <c r="AA750" i="2"/>
  <c r="V840" i="8"/>
  <c r="E751" i="2"/>
  <c r="H841" i="8" l="1"/>
  <c r="D841" i="8"/>
  <c r="B841" i="8"/>
  <c r="F841" i="8"/>
  <c r="I843" i="10"/>
  <c r="D843" i="10"/>
  <c r="B843" i="10"/>
  <c r="G843" i="10"/>
  <c r="G841" i="8"/>
  <c r="C841" i="8"/>
  <c r="H843" i="10"/>
  <c r="C843" i="10"/>
  <c r="L751" i="2"/>
  <c r="M751" i="2"/>
  <c r="N751" i="2" s="1"/>
  <c r="F843" i="10" l="1"/>
  <c r="J843" i="10"/>
  <c r="I841" i="8"/>
  <c r="J841" i="8"/>
  <c r="E843" i="10"/>
  <c r="P843" i="10" s="1"/>
  <c r="E841" i="8"/>
  <c r="U751" i="2"/>
  <c r="V751" i="2"/>
  <c r="W751" i="2"/>
  <c r="X840" i="8"/>
  <c r="O843" i="10"/>
  <c r="K843" i="10"/>
  <c r="AB842" i="10"/>
  <c r="S751" i="2"/>
  <c r="Q751" i="2"/>
  <c r="X751" i="2" s="1"/>
  <c r="R751" i="2"/>
  <c r="Y751" i="2" l="1"/>
  <c r="H752" i="2" s="1"/>
  <c r="Z751" i="2"/>
  <c r="D752" i="2" s="1"/>
  <c r="I752" i="2"/>
  <c r="P841" i="8"/>
  <c r="L841" i="8"/>
  <c r="M841" i="8" s="1"/>
  <c r="O841" i="8"/>
  <c r="N841" i="8"/>
  <c r="G752" i="2"/>
  <c r="B752" i="2"/>
  <c r="Q843" i="10"/>
  <c r="S843" i="10"/>
  <c r="R843" i="10"/>
  <c r="M843" i="10"/>
  <c r="N843" i="10" s="1"/>
  <c r="P752" i="2" l="1"/>
  <c r="O752" i="2"/>
  <c r="C752" i="2"/>
  <c r="E752" i="2" s="1"/>
  <c r="S841" i="8"/>
  <c r="R841" i="8"/>
  <c r="T841" i="8"/>
  <c r="U843" i="10"/>
  <c r="V843" i="10"/>
  <c r="Y843" i="10" s="1"/>
  <c r="W843" i="10"/>
  <c r="J752" i="2"/>
  <c r="K752" i="2" s="1"/>
  <c r="W841" i="8"/>
  <c r="Z843" i="10"/>
  <c r="U841" i="8"/>
  <c r="AA751" i="2"/>
  <c r="X843" i="10"/>
  <c r="V841" i="8"/>
  <c r="F752" i="2" l="1"/>
  <c r="C844" i="10"/>
  <c r="H844" i="10"/>
  <c r="F842" i="8"/>
  <c r="B842" i="8"/>
  <c r="H842" i="8"/>
  <c r="D842" i="8"/>
  <c r="B844" i="10"/>
  <c r="G844" i="10"/>
  <c r="D844" i="10"/>
  <c r="I844" i="10"/>
  <c r="L752" i="2"/>
  <c r="M752" i="2"/>
  <c r="N752" i="2" s="1"/>
  <c r="G842" i="8"/>
  <c r="C842" i="8"/>
  <c r="W752" i="2" l="1"/>
  <c r="U752" i="2"/>
  <c r="V752" i="2"/>
  <c r="J844" i="10"/>
  <c r="E842" i="8"/>
  <c r="Q752" i="2"/>
  <c r="X752" i="2" s="1"/>
  <c r="S752" i="2"/>
  <c r="R752" i="2"/>
  <c r="E844" i="10"/>
  <c r="P844" i="10" s="1"/>
  <c r="J842" i="8"/>
  <c r="I842" i="8"/>
  <c r="X841" i="8"/>
  <c r="K844" i="10"/>
  <c r="O844" i="10"/>
  <c r="AB843" i="10"/>
  <c r="F844" i="10"/>
  <c r="Y752" i="2" l="1"/>
  <c r="Z752" i="2"/>
  <c r="D753" i="2" s="1"/>
  <c r="S844" i="10"/>
  <c r="Q844" i="10"/>
  <c r="R844" i="10"/>
  <c r="M844" i="10"/>
  <c r="N844" i="10" s="1"/>
  <c r="B753" i="2"/>
  <c r="G753" i="2"/>
  <c r="C753" i="2"/>
  <c r="H753" i="2"/>
  <c r="N842" i="8"/>
  <c r="P842" i="8"/>
  <c r="L842" i="8"/>
  <c r="M842" i="8" s="1"/>
  <c r="O842" i="8"/>
  <c r="I753" i="2"/>
  <c r="P753" i="2" l="1"/>
  <c r="O753" i="2"/>
  <c r="V844" i="10"/>
  <c r="W844" i="10"/>
  <c r="U844" i="10"/>
  <c r="T842" i="8"/>
  <c r="S842" i="8"/>
  <c r="R842" i="8"/>
  <c r="U842" i="8" s="1"/>
  <c r="F753" i="2"/>
  <c r="Y844" i="10"/>
  <c r="V842" i="8"/>
  <c r="AA752" i="2"/>
  <c r="W842" i="8"/>
  <c r="J753" i="2"/>
  <c r="K753" i="2" s="1"/>
  <c r="X844" i="10"/>
  <c r="E753" i="2"/>
  <c r="Z844" i="10"/>
  <c r="B843" i="8" l="1"/>
  <c r="F843" i="8"/>
  <c r="L753" i="2"/>
  <c r="M753" i="2"/>
  <c r="N753" i="2" s="1"/>
  <c r="G845" i="10"/>
  <c r="B845" i="10"/>
  <c r="C843" i="8"/>
  <c r="G843" i="8"/>
  <c r="H845" i="10"/>
  <c r="C845" i="10"/>
  <c r="I845" i="10"/>
  <c r="D845" i="10"/>
  <c r="D843" i="8"/>
  <c r="H843" i="8"/>
  <c r="V753" i="2" l="1"/>
  <c r="U753" i="2"/>
  <c r="W753" i="2"/>
  <c r="O845" i="10"/>
  <c r="AB844" i="10"/>
  <c r="X842" i="8"/>
  <c r="S753" i="2"/>
  <c r="R753" i="2"/>
  <c r="Q753" i="2"/>
  <c r="F845" i="10"/>
  <c r="E845" i="10"/>
  <c r="P845" i="10" s="1"/>
  <c r="I843" i="8"/>
  <c r="J843" i="8"/>
  <c r="J845" i="10"/>
  <c r="K845" i="10" s="1"/>
  <c r="E843" i="8"/>
  <c r="X753" i="2" l="1"/>
  <c r="G754" i="2" s="1"/>
  <c r="Y753" i="2"/>
  <c r="Z753" i="2"/>
  <c r="D754" i="2" s="1"/>
  <c r="Q845" i="10"/>
  <c r="S845" i="10"/>
  <c r="R845" i="10"/>
  <c r="M845" i="10"/>
  <c r="N845" i="10" s="1"/>
  <c r="B754" i="2"/>
  <c r="H754" i="2"/>
  <c r="C754" i="2"/>
  <c r="P843" i="8"/>
  <c r="N843" i="8"/>
  <c r="O843" i="8"/>
  <c r="L843" i="8"/>
  <c r="M843" i="8" s="1"/>
  <c r="I754" i="2" l="1"/>
  <c r="J754" i="2" s="1"/>
  <c r="K754" i="2" s="1"/>
  <c r="P754" i="2"/>
  <c r="O754" i="2"/>
  <c r="F754" i="2"/>
  <c r="U845" i="10"/>
  <c r="V845" i="10"/>
  <c r="W845" i="10"/>
  <c r="Y845" i="10"/>
  <c r="R843" i="8"/>
  <c r="T843" i="8"/>
  <c r="W843" i="8" s="1"/>
  <c r="S843" i="8"/>
  <c r="AA753" i="2"/>
  <c r="E754" i="2"/>
  <c r="Z845" i="10"/>
  <c r="U843" i="8"/>
  <c r="V843" i="8"/>
  <c r="X845" i="10"/>
  <c r="L754" i="2" l="1"/>
  <c r="M754" i="2"/>
  <c r="N754" i="2" s="1"/>
  <c r="H844" i="8"/>
  <c r="D844" i="8"/>
  <c r="B844" i="8"/>
  <c r="F844" i="8"/>
  <c r="H846" i="10"/>
  <c r="C846" i="10"/>
  <c r="I846" i="10"/>
  <c r="D846" i="10"/>
  <c r="G844" i="8"/>
  <c r="C844" i="8"/>
  <c r="B846" i="10"/>
  <c r="G846" i="10"/>
  <c r="J846" i="10" l="1"/>
  <c r="F846" i="10"/>
  <c r="X843" i="8"/>
  <c r="K846" i="10"/>
  <c r="O846" i="10"/>
  <c r="AB845" i="10"/>
  <c r="J844" i="8"/>
  <c r="I844" i="8"/>
  <c r="U754" i="2"/>
  <c r="W754" i="2"/>
  <c r="V754" i="2"/>
  <c r="E846" i="10"/>
  <c r="P846" i="10" s="1"/>
  <c r="E844" i="8"/>
  <c r="Q754" i="2"/>
  <c r="R754" i="2"/>
  <c r="S754" i="2"/>
  <c r="Z754" i="2" l="1"/>
  <c r="D755" i="2" s="1"/>
  <c r="Y754" i="2"/>
  <c r="X754" i="2"/>
  <c r="S846" i="10"/>
  <c r="Q846" i="10"/>
  <c r="R846" i="10"/>
  <c r="M846" i="10"/>
  <c r="N846" i="10" s="1"/>
  <c r="I755" i="2"/>
  <c r="C755" i="2"/>
  <c r="H755" i="2"/>
  <c r="L844" i="8"/>
  <c r="M844" i="8" s="1"/>
  <c r="O844" i="8"/>
  <c r="P844" i="8"/>
  <c r="N844" i="8"/>
  <c r="P755" i="2" l="1"/>
  <c r="O755" i="2"/>
  <c r="R844" i="8"/>
  <c r="U844" i="8" s="1"/>
  <c r="S844" i="8"/>
  <c r="V844" i="8" s="1"/>
  <c r="T844" i="8"/>
  <c r="W844" i="8" s="1"/>
  <c r="AA754" i="2"/>
  <c r="V846" i="10"/>
  <c r="Y846" i="10" s="1"/>
  <c r="W846" i="10"/>
  <c r="Z846" i="10" s="1"/>
  <c r="U846" i="10"/>
  <c r="X846" i="10" s="1"/>
  <c r="B755" i="2"/>
  <c r="G755" i="2"/>
  <c r="D847" i="10" l="1"/>
  <c r="I847" i="10"/>
  <c r="G847" i="10"/>
  <c r="B847" i="10"/>
  <c r="H847" i="10"/>
  <c r="C847" i="10"/>
  <c r="G845" i="8"/>
  <c r="C845" i="8"/>
  <c r="D845" i="8"/>
  <c r="H845" i="8"/>
  <c r="F845" i="8"/>
  <c r="B845" i="8"/>
  <c r="J755" i="2"/>
  <c r="K755" i="2" s="1"/>
  <c r="E755" i="2"/>
  <c r="F755" i="2"/>
  <c r="E845" i="8" l="1"/>
  <c r="X844" i="8"/>
  <c r="E847" i="10"/>
  <c r="P847" i="10" s="1"/>
  <c r="J845" i="8"/>
  <c r="I845" i="8"/>
  <c r="J847" i="10"/>
  <c r="F847" i="10"/>
  <c r="L755" i="2"/>
  <c r="M755" i="2"/>
  <c r="N755" i="2" s="1"/>
  <c r="O847" i="10"/>
  <c r="K847" i="10"/>
  <c r="AB846" i="10"/>
  <c r="P845" i="8" l="1"/>
  <c r="N845" i="8"/>
  <c r="L845" i="8"/>
  <c r="M845" i="8" s="1"/>
  <c r="O845" i="8"/>
  <c r="V755" i="2"/>
  <c r="W755" i="2"/>
  <c r="U755" i="2"/>
  <c r="R755" i="2"/>
  <c r="Q755" i="2"/>
  <c r="S755" i="2"/>
  <c r="Q847" i="10"/>
  <c r="S847" i="10"/>
  <c r="R847" i="10"/>
  <c r="M847" i="10"/>
  <c r="N847" i="10" s="1"/>
  <c r="Z755" i="2" l="1"/>
  <c r="I756" i="2" s="1"/>
  <c r="Y755" i="2"/>
  <c r="H756" i="2" s="1"/>
  <c r="C756" i="2"/>
  <c r="S845" i="8"/>
  <c r="V845" i="8" s="1"/>
  <c r="R845" i="8"/>
  <c r="U845" i="8" s="1"/>
  <c r="T845" i="8"/>
  <c r="W845" i="8" s="1"/>
  <c r="U847" i="10"/>
  <c r="X847" i="10" s="1"/>
  <c r="W847" i="10"/>
  <c r="Z847" i="10" s="1"/>
  <c r="V847" i="10"/>
  <c r="Y847" i="10" s="1"/>
  <c r="D756" i="2"/>
  <c r="X755" i="2"/>
  <c r="P756" i="2" l="1"/>
  <c r="O756" i="2"/>
  <c r="I848" i="10"/>
  <c r="D848" i="10"/>
  <c r="H848" i="10"/>
  <c r="C848" i="10"/>
  <c r="C846" i="8"/>
  <c r="G846" i="8"/>
  <c r="B848" i="10"/>
  <c r="G848" i="10"/>
  <c r="F846" i="8"/>
  <c r="B846" i="8"/>
  <c r="H846" i="8"/>
  <c r="D846" i="8"/>
  <c r="AA755" i="2"/>
  <c r="G756" i="2"/>
  <c r="B756" i="2"/>
  <c r="J848" i="10" l="1"/>
  <c r="F848" i="10"/>
  <c r="E848" i="10"/>
  <c r="P848" i="10" s="1"/>
  <c r="E756" i="2"/>
  <c r="E846" i="8"/>
  <c r="O848" i="10"/>
  <c r="K848" i="10"/>
  <c r="AB847" i="10"/>
  <c r="F756" i="2"/>
  <c r="J756" i="2"/>
  <c r="K756" i="2" s="1"/>
  <c r="I846" i="8"/>
  <c r="J846" i="8"/>
  <c r="X845" i="8"/>
  <c r="S848" i="10" l="1"/>
  <c r="Q848" i="10"/>
  <c r="R848" i="10"/>
  <c r="M848" i="10"/>
  <c r="N848" i="10" s="1"/>
  <c r="N846" i="8"/>
  <c r="P846" i="8"/>
  <c r="L846" i="8"/>
  <c r="M846" i="8" s="1"/>
  <c r="O846" i="8"/>
  <c r="L756" i="2"/>
  <c r="M756" i="2"/>
  <c r="N756" i="2" s="1"/>
  <c r="V848" i="10" l="1"/>
  <c r="U848" i="10"/>
  <c r="W848" i="10"/>
  <c r="R846" i="8"/>
  <c r="S846" i="8"/>
  <c r="V846" i="8" s="1"/>
  <c r="T846" i="8"/>
  <c r="W846" i="8" s="1"/>
  <c r="Y848" i="10"/>
  <c r="V756" i="2"/>
  <c r="U756" i="2"/>
  <c r="W756" i="2"/>
  <c r="X848" i="10"/>
  <c r="S756" i="2"/>
  <c r="R756" i="2"/>
  <c r="Q756" i="2"/>
  <c r="X756" i="2" s="1"/>
  <c r="U846" i="8"/>
  <c r="Z848" i="10"/>
  <c r="Y756" i="2" l="1"/>
  <c r="D847" i="8"/>
  <c r="H847" i="8"/>
  <c r="G847" i="8"/>
  <c r="C847" i="8"/>
  <c r="G757" i="2"/>
  <c r="B757" i="2"/>
  <c r="C849" i="10"/>
  <c r="H849" i="10"/>
  <c r="H757" i="2"/>
  <c r="C757" i="2"/>
  <c r="I849" i="10"/>
  <c r="D849" i="10"/>
  <c r="Z756" i="2"/>
  <c r="B847" i="8"/>
  <c r="F847" i="8"/>
  <c r="G849" i="10"/>
  <c r="B849" i="10"/>
  <c r="O849" i="10" l="1"/>
  <c r="K849" i="10"/>
  <c r="AB848" i="10"/>
  <c r="X846" i="8"/>
  <c r="J849" i="10"/>
  <c r="I847" i="8"/>
  <c r="J847" i="8"/>
  <c r="F849" i="10"/>
  <c r="E847" i="8"/>
  <c r="F757" i="2"/>
  <c r="E757" i="2"/>
  <c r="E849" i="10"/>
  <c r="P849" i="10" s="1"/>
  <c r="D757" i="2"/>
  <c r="I757" i="2"/>
  <c r="J757" i="2" s="1"/>
  <c r="P757" i="2" l="1"/>
  <c r="O757" i="2"/>
  <c r="K757" i="2"/>
  <c r="AA756" i="2"/>
  <c r="R849" i="10"/>
  <c r="Q849" i="10"/>
  <c r="S849" i="10"/>
  <c r="M849" i="10"/>
  <c r="N849" i="10" s="1"/>
  <c r="L847" i="8"/>
  <c r="M847" i="8" s="1"/>
  <c r="N847" i="8"/>
  <c r="P847" i="8"/>
  <c r="O847" i="8"/>
  <c r="R847" i="8" l="1"/>
  <c r="U847" i="8" s="1"/>
  <c r="T847" i="8"/>
  <c r="W847" i="8" s="1"/>
  <c r="S847" i="8"/>
  <c r="V847" i="8" s="1"/>
  <c r="U849" i="10"/>
  <c r="X849" i="10" s="1"/>
  <c r="V849" i="10"/>
  <c r="Y849" i="10" s="1"/>
  <c r="W849" i="10"/>
  <c r="Z849" i="10" s="1"/>
  <c r="L757" i="2"/>
  <c r="M757" i="2"/>
  <c r="N757" i="2" s="1"/>
  <c r="G850" i="10" l="1"/>
  <c r="B850" i="10"/>
  <c r="G848" i="8"/>
  <c r="C848" i="8"/>
  <c r="H848" i="8"/>
  <c r="D848" i="8"/>
  <c r="D850" i="10"/>
  <c r="I850" i="10"/>
  <c r="H850" i="10"/>
  <c r="C850" i="10"/>
  <c r="F848" i="8"/>
  <c r="B848" i="8"/>
  <c r="V757" i="2"/>
  <c r="W757" i="2"/>
  <c r="U757" i="2"/>
  <c r="R757" i="2"/>
  <c r="Q757" i="2"/>
  <c r="S757" i="2"/>
  <c r="X757" i="2" l="1"/>
  <c r="Z757" i="2"/>
  <c r="Y757" i="2"/>
  <c r="H758" i="2" s="1"/>
  <c r="E848" i="8"/>
  <c r="X847" i="8"/>
  <c r="I758" i="2"/>
  <c r="D758" i="2"/>
  <c r="I848" i="8"/>
  <c r="J848" i="8"/>
  <c r="O850" i="10"/>
  <c r="AB849" i="10"/>
  <c r="F850" i="10"/>
  <c r="E850" i="10"/>
  <c r="P850" i="10" s="1"/>
  <c r="G758" i="2"/>
  <c r="B758" i="2"/>
  <c r="J850" i="10"/>
  <c r="K850" i="10" s="1"/>
  <c r="O758" i="2" l="1"/>
  <c r="P758" i="2"/>
  <c r="C758" i="2"/>
  <c r="E758" i="2" s="1"/>
  <c r="R850" i="10"/>
  <c r="Q850" i="10"/>
  <c r="S850" i="10"/>
  <c r="M850" i="10"/>
  <c r="N850" i="10" s="1"/>
  <c r="AA757" i="2"/>
  <c r="J758" i="2"/>
  <c r="K758" i="2" s="1"/>
  <c r="P848" i="8"/>
  <c r="N848" i="8"/>
  <c r="L848" i="8"/>
  <c r="M848" i="8" s="1"/>
  <c r="O848" i="8"/>
  <c r="F758" i="2" l="1"/>
  <c r="L758" i="2"/>
  <c r="M758" i="2"/>
  <c r="N758" i="2" s="1"/>
  <c r="U850" i="10"/>
  <c r="W850" i="10"/>
  <c r="V850" i="10"/>
  <c r="Z850" i="10"/>
  <c r="V848" i="8"/>
  <c r="X850" i="10"/>
  <c r="S848" i="8"/>
  <c r="R848" i="8"/>
  <c r="U848" i="8" s="1"/>
  <c r="T848" i="8"/>
  <c r="W848" i="8" s="1"/>
  <c r="Y850" i="10"/>
  <c r="D849" i="8" l="1"/>
  <c r="H849" i="8"/>
  <c r="F849" i="8"/>
  <c r="B849" i="8"/>
  <c r="H851" i="10"/>
  <c r="C851" i="10"/>
  <c r="I851" i="10"/>
  <c r="D851" i="10"/>
  <c r="G851" i="10"/>
  <c r="B851" i="10"/>
  <c r="U758" i="2"/>
  <c r="V758" i="2"/>
  <c r="W758" i="2"/>
  <c r="C849" i="8"/>
  <c r="G849" i="8"/>
  <c r="Q758" i="2"/>
  <c r="X758" i="2" s="1"/>
  <c r="R758" i="2"/>
  <c r="S758" i="2"/>
  <c r="Y758" i="2" l="1"/>
  <c r="H759" i="2" s="1"/>
  <c r="Z758" i="2"/>
  <c r="O851" i="10"/>
  <c r="AB850" i="10"/>
  <c r="E849" i="8"/>
  <c r="B759" i="2"/>
  <c r="G759" i="2"/>
  <c r="J849" i="8"/>
  <c r="I849" i="8"/>
  <c r="D759" i="2"/>
  <c r="I759" i="2"/>
  <c r="X848" i="8"/>
  <c r="E851" i="10"/>
  <c r="P851" i="10" s="1"/>
  <c r="F851" i="10"/>
  <c r="C759" i="2"/>
  <c r="J851" i="10"/>
  <c r="K851" i="10" s="1"/>
  <c r="P759" i="2" l="1"/>
  <c r="O759" i="2"/>
  <c r="Q851" i="10"/>
  <c r="S851" i="10"/>
  <c r="R851" i="10"/>
  <c r="M851" i="10"/>
  <c r="N851" i="10" s="1"/>
  <c r="O849" i="8"/>
  <c r="N849" i="8"/>
  <c r="P849" i="8"/>
  <c r="L849" i="8"/>
  <c r="M849" i="8" s="1"/>
  <c r="E759" i="2"/>
  <c r="AA758" i="2"/>
  <c r="F759" i="2"/>
  <c r="J759" i="2"/>
  <c r="K759" i="2" s="1"/>
  <c r="L759" i="2" l="1"/>
  <c r="M759" i="2"/>
  <c r="N759" i="2" s="1"/>
  <c r="U851" i="10"/>
  <c r="W851" i="10"/>
  <c r="V851" i="10"/>
  <c r="Y851" i="10" s="1"/>
  <c r="V849" i="8"/>
  <c r="Z851" i="10"/>
  <c r="S849" i="8"/>
  <c r="R849" i="8"/>
  <c r="U849" i="8" s="1"/>
  <c r="T849" i="8"/>
  <c r="W849" i="8" s="1"/>
  <c r="X851" i="10"/>
  <c r="D850" i="8" l="1"/>
  <c r="H850" i="8"/>
  <c r="B850" i="8"/>
  <c r="F850" i="8"/>
  <c r="H852" i="10"/>
  <c r="C852" i="10"/>
  <c r="B852" i="10"/>
  <c r="G852" i="10"/>
  <c r="V759" i="2"/>
  <c r="W759" i="2"/>
  <c r="U759" i="2"/>
  <c r="D852" i="10"/>
  <c r="I852" i="10"/>
  <c r="G850" i="8"/>
  <c r="C850" i="8"/>
  <c r="R759" i="2"/>
  <c r="S759" i="2"/>
  <c r="Q759" i="2"/>
  <c r="Z759" i="2" l="1"/>
  <c r="I760" i="2" s="1"/>
  <c r="X759" i="2"/>
  <c r="B760" i="2" s="1"/>
  <c r="Y759" i="2"/>
  <c r="C760" i="2" s="1"/>
  <c r="D760" i="2"/>
  <c r="O852" i="10"/>
  <c r="AB851" i="10"/>
  <c r="J852" i="10"/>
  <c r="K852" i="10" s="1"/>
  <c r="J850" i="8"/>
  <c r="I850" i="8"/>
  <c r="X849" i="8"/>
  <c r="E852" i="10"/>
  <c r="P852" i="10" s="1"/>
  <c r="E850" i="8"/>
  <c r="G760" i="2"/>
  <c r="F852" i="10"/>
  <c r="H760" i="2" l="1"/>
  <c r="P760" i="2"/>
  <c r="O760" i="2"/>
  <c r="S852" i="10"/>
  <c r="R852" i="10"/>
  <c r="Q852" i="10"/>
  <c r="M852" i="10"/>
  <c r="N852" i="10" s="1"/>
  <c r="N850" i="8"/>
  <c r="L850" i="8"/>
  <c r="M850" i="8" s="1"/>
  <c r="O850" i="8"/>
  <c r="P850" i="8"/>
  <c r="F760" i="2"/>
  <c r="E760" i="2"/>
  <c r="J760" i="2"/>
  <c r="K760" i="2" s="1"/>
  <c r="AA759" i="2"/>
  <c r="L760" i="2" l="1"/>
  <c r="M760" i="2"/>
  <c r="N760" i="2" s="1"/>
  <c r="V852" i="10"/>
  <c r="W852" i="10"/>
  <c r="U852" i="10"/>
  <c r="X852" i="10" s="1"/>
  <c r="S850" i="8"/>
  <c r="V850" i="8" s="1"/>
  <c r="R850" i="8"/>
  <c r="U850" i="8" s="1"/>
  <c r="T850" i="8"/>
  <c r="W850" i="8" s="1"/>
  <c r="Y852" i="10"/>
  <c r="Z852" i="10"/>
  <c r="D851" i="8" l="1"/>
  <c r="H851" i="8"/>
  <c r="F851" i="8"/>
  <c r="B851" i="8"/>
  <c r="C851" i="8"/>
  <c r="G851" i="8"/>
  <c r="B853" i="10"/>
  <c r="G853" i="10"/>
  <c r="D853" i="10"/>
  <c r="I853" i="10"/>
  <c r="H853" i="10"/>
  <c r="C853" i="10"/>
  <c r="V760" i="2"/>
  <c r="W760" i="2"/>
  <c r="U760" i="2"/>
  <c r="Q760" i="2"/>
  <c r="R760" i="2"/>
  <c r="S760" i="2"/>
  <c r="X760" i="2" l="1"/>
  <c r="G761" i="2" s="1"/>
  <c r="Y760" i="2"/>
  <c r="C761" i="2" s="1"/>
  <c r="Z760" i="2"/>
  <c r="D761" i="2" s="1"/>
  <c r="F853" i="10"/>
  <c r="J853" i="10"/>
  <c r="E851" i="8"/>
  <c r="E853" i="10"/>
  <c r="P853" i="10" s="1"/>
  <c r="J851" i="8"/>
  <c r="I851" i="8"/>
  <c r="H761" i="2"/>
  <c r="O853" i="10"/>
  <c r="K853" i="10"/>
  <c r="AB852" i="10"/>
  <c r="X850" i="8"/>
  <c r="B761" i="2" l="1"/>
  <c r="P761" i="2"/>
  <c r="O761" i="2"/>
  <c r="I761" i="2"/>
  <c r="F761" i="2"/>
  <c r="AA760" i="2"/>
  <c r="E761" i="2"/>
  <c r="S853" i="10"/>
  <c r="R853" i="10"/>
  <c r="Q853" i="10"/>
  <c r="M853" i="10"/>
  <c r="N853" i="10" s="1"/>
  <c r="P851" i="8"/>
  <c r="O851" i="8"/>
  <c r="L851" i="8"/>
  <c r="M851" i="8" s="1"/>
  <c r="N851" i="8"/>
  <c r="J761" i="2"/>
  <c r="K761" i="2" s="1"/>
  <c r="L761" i="2" l="1"/>
  <c r="M761" i="2"/>
  <c r="N761" i="2" s="1"/>
  <c r="W853" i="10"/>
  <c r="Z853" i="10" s="1"/>
  <c r="U853" i="10"/>
  <c r="V853" i="10"/>
  <c r="Y853" i="10" s="1"/>
  <c r="S851" i="8"/>
  <c r="V851" i="8" s="1"/>
  <c r="T851" i="8"/>
  <c r="W851" i="8" s="1"/>
  <c r="R851" i="8"/>
  <c r="U851" i="8" s="1"/>
  <c r="X853" i="10"/>
  <c r="B852" i="8" l="1"/>
  <c r="F852" i="8"/>
  <c r="D852" i="8"/>
  <c r="H852" i="8"/>
  <c r="G852" i="8"/>
  <c r="C852" i="8"/>
  <c r="I854" i="10"/>
  <c r="D854" i="10"/>
  <c r="H854" i="10"/>
  <c r="C854" i="10"/>
  <c r="V761" i="2"/>
  <c r="W761" i="2"/>
  <c r="U761" i="2"/>
  <c r="G854" i="10"/>
  <c r="B854" i="10"/>
  <c r="Q761" i="2"/>
  <c r="R761" i="2"/>
  <c r="S761" i="2"/>
  <c r="Y761" i="2" l="1"/>
  <c r="C762" i="2" s="1"/>
  <c r="X761" i="2"/>
  <c r="G762" i="2" s="1"/>
  <c r="O854" i="10"/>
  <c r="AB853" i="10"/>
  <c r="E854" i="10"/>
  <c r="P854" i="10" s="1"/>
  <c r="Z761" i="2"/>
  <c r="J854" i="10"/>
  <c r="K854" i="10" s="1"/>
  <c r="F854" i="10"/>
  <c r="X851" i="8"/>
  <c r="J852" i="8"/>
  <c r="I852" i="8"/>
  <c r="E852" i="8"/>
  <c r="H762" i="2" l="1"/>
  <c r="B762" i="2"/>
  <c r="F762" i="2" s="1"/>
  <c r="Q854" i="10"/>
  <c r="R854" i="10"/>
  <c r="S854" i="10"/>
  <c r="M854" i="10"/>
  <c r="N854" i="10" s="1"/>
  <c r="E762" i="2"/>
  <c r="O852" i="8"/>
  <c r="N852" i="8"/>
  <c r="P852" i="8"/>
  <c r="L852" i="8"/>
  <c r="M852" i="8" s="1"/>
  <c r="D762" i="2"/>
  <c r="I762" i="2"/>
  <c r="P762" i="2" l="1"/>
  <c r="O762" i="2"/>
  <c r="U854" i="10"/>
  <c r="V854" i="10"/>
  <c r="Y854" i="10" s="1"/>
  <c r="W854" i="10"/>
  <c r="Z854" i="10" s="1"/>
  <c r="T852" i="8"/>
  <c r="S852" i="8"/>
  <c r="V852" i="8" s="1"/>
  <c r="R852" i="8"/>
  <c r="U852" i="8" s="1"/>
  <c r="J762" i="2"/>
  <c r="K762" i="2" s="1"/>
  <c r="AA761" i="2"/>
  <c r="W852" i="8"/>
  <c r="X854" i="10"/>
  <c r="I855" i="10" l="1"/>
  <c r="D855" i="10"/>
  <c r="C855" i="10"/>
  <c r="H855" i="10"/>
  <c r="B853" i="8"/>
  <c r="F853" i="8"/>
  <c r="C853" i="8"/>
  <c r="G853" i="8"/>
  <c r="H853" i="8"/>
  <c r="D853" i="8"/>
  <c r="G855" i="10"/>
  <c r="B855" i="10"/>
  <c r="L762" i="2"/>
  <c r="M762" i="2"/>
  <c r="N762" i="2" s="1"/>
  <c r="E855" i="10" l="1"/>
  <c r="P855" i="10" s="1"/>
  <c r="J855" i="10"/>
  <c r="X852" i="8"/>
  <c r="F855" i="10"/>
  <c r="U762" i="2"/>
  <c r="V762" i="2"/>
  <c r="W762" i="2"/>
  <c r="I853" i="8"/>
  <c r="J853" i="8"/>
  <c r="K855" i="10"/>
  <c r="O855" i="10"/>
  <c r="AB854" i="10"/>
  <c r="Q762" i="2"/>
  <c r="X762" i="2" s="1"/>
  <c r="R762" i="2"/>
  <c r="S762" i="2"/>
  <c r="E853" i="8"/>
  <c r="Z762" i="2" l="1"/>
  <c r="Y762" i="2"/>
  <c r="C763" i="2" s="1"/>
  <c r="I763" i="2"/>
  <c r="D763" i="2"/>
  <c r="B763" i="2"/>
  <c r="G763" i="2"/>
  <c r="Q855" i="10"/>
  <c r="S855" i="10"/>
  <c r="R855" i="10"/>
  <c r="M855" i="10"/>
  <c r="N855" i="10" s="1"/>
  <c r="N853" i="8"/>
  <c r="L853" i="8"/>
  <c r="M853" i="8" s="1"/>
  <c r="O853" i="8"/>
  <c r="P853" i="8"/>
  <c r="P763" i="2" l="1"/>
  <c r="O763" i="2"/>
  <c r="H763" i="2"/>
  <c r="J763" i="2" s="1"/>
  <c r="K763" i="2" s="1"/>
  <c r="W855" i="10"/>
  <c r="V855" i="10"/>
  <c r="U855" i="10"/>
  <c r="Y855" i="10"/>
  <c r="E763" i="2"/>
  <c r="R853" i="8"/>
  <c r="U853" i="8" s="1"/>
  <c r="T853" i="8"/>
  <c r="W853" i="8" s="1"/>
  <c r="S853" i="8"/>
  <c r="V853" i="8" s="1"/>
  <c r="Z855" i="10"/>
  <c r="AA762" i="2"/>
  <c r="F763" i="2"/>
  <c r="X855" i="10"/>
  <c r="D854" i="8" l="1"/>
  <c r="H854" i="8"/>
  <c r="F854" i="8"/>
  <c r="B854" i="8"/>
  <c r="G854" i="8"/>
  <c r="C854" i="8"/>
  <c r="G856" i="10"/>
  <c r="B856" i="10"/>
  <c r="C856" i="10"/>
  <c r="H856" i="10"/>
  <c r="L763" i="2"/>
  <c r="M763" i="2"/>
  <c r="N763" i="2" s="1"/>
  <c r="I856" i="10"/>
  <c r="D856" i="10"/>
  <c r="E856" i="10" l="1"/>
  <c r="P856" i="10" s="1"/>
  <c r="E854" i="8"/>
  <c r="U763" i="2"/>
  <c r="W763" i="2"/>
  <c r="V763" i="2"/>
  <c r="S763" i="2"/>
  <c r="Q763" i="2"/>
  <c r="R763" i="2"/>
  <c r="J856" i="10"/>
  <c r="I854" i="8"/>
  <c r="J854" i="8"/>
  <c r="K856" i="10"/>
  <c r="O856" i="10"/>
  <c r="AB855" i="10"/>
  <c r="X853" i="8"/>
  <c r="F856" i="10"/>
  <c r="Y763" i="2" l="1"/>
  <c r="X763" i="2"/>
  <c r="G764" i="2" s="1"/>
  <c r="S856" i="10"/>
  <c r="Q856" i="10"/>
  <c r="R856" i="10"/>
  <c r="M856" i="10"/>
  <c r="N856" i="10" s="1"/>
  <c r="Z763" i="2"/>
  <c r="O854" i="8"/>
  <c r="N854" i="8"/>
  <c r="L854" i="8"/>
  <c r="M854" i="8" s="1"/>
  <c r="P854" i="8"/>
  <c r="C764" i="2"/>
  <c r="H764" i="2"/>
  <c r="B764" i="2"/>
  <c r="W856" i="10" l="1"/>
  <c r="U856" i="10"/>
  <c r="V856" i="10"/>
  <c r="Y856" i="10"/>
  <c r="F764" i="2"/>
  <c r="V854" i="8"/>
  <c r="X856" i="10"/>
  <c r="R854" i="8"/>
  <c r="U854" i="8" s="1"/>
  <c r="S854" i="8"/>
  <c r="T854" i="8"/>
  <c r="W854" i="8" s="1"/>
  <c r="E764" i="2"/>
  <c r="D764" i="2"/>
  <c r="I764" i="2"/>
  <c r="Z856" i="10"/>
  <c r="P764" i="2" l="1"/>
  <c r="O764" i="2"/>
  <c r="F855" i="8"/>
  <c r="B855" i="8"/>
  <c r="H855" i="8"/>
  <c r="D855" i="8"/>
  <c r="B857" i="10"/>
  <c r="G857" i="10"/>
  <c r="H857" i="10"/>
  <c r="C857" i="10"/>
  <c r="I857" i="10"/>
  <c r="D857" i="10"/>
  <c r="AA763" i="2"/>
  <c r="G855" i="8"/>
  <c r="C855" i="8"/>
  <c r="J764" i="2"/>
  <c r="K764" i="2" s="1"/>
  <c r="L764" i="2" l="1"/>
  <c r="M764" i="2"/>
  <c r="N764" i="2" s="1"/>
  <c r="K857" i="10"/>
  <c r="O857" i="10"/>
  <c r="AB856" i="10"/>
  <c r="J857" i="10"/>
  <c r="E857" i="10"/>
  <c r="P857" i="10" s="1"/>
  <c r="E855" i="8"/>
  <c r="X854" i="8"/>
  <c r="F857" i="10"/>
  <c r="I855" i="8"/>
  <c r="J855" i="8"/>
  <c r="V764" i="2" l="1"/>
  <c r="W764" i="2"/>
  <c r="U764" i="2"/>
  <c r="L855" i="8"/>
  <c r="M855" i="8" s="1"/>
  <c r="P855" i="8"/>
  <c r="N855" i="8"/>
  <c r="O855" i="8"/>
  <c r="S857" i="10"/>
  <c r="R857" i="10"/>
  <c r="Q857" i="10"/>
  <c r="M857" i="10"/>
  <c r="N857" i="10" s="1"/>
  <c r="R764" i="2"/>
  <c r="S764" i="2"/>
  <c r="Q764" i="2"/>
  <c r="X764" i="2" l="1"/>
  <c r="Z764" i="2"/>
  <c r="D765" i="2" s="1"/>
  <c r="Y764" i="2"/>
  <c r="C765" i="2" s="1"/>
  <c r="H765" i="2"/>
  <c r="R855" i="8"/>
  <c r="S855" i="8"/>
  <c r="T855" i="8"/>
  <c r="W857" i="10"/>
  <c r="Z857" i="10" s="1"/>
  <c r="V857" i="10"/>
  <c r="U857" i="10"/>
  <c r="V855" i="8"/>
  <c r="G765" i="2"/>
  <c r="B765" i="2"/>
  <c r="X857" i="10"/>
  <c r="U855" i="8"/>
  <c r="I765" i="2"/>
  <c r="Y857" i="10"/>
  <c r="W855" i="8"/>
  <c r="P765" i="2" l="1"/>
  <c r="O765" i="2"/>
  <c r="I858" i="10"/>
  <c r="D858" i="10"/>
  <c r="AA764" i="2"/>
  <c r="J765" i="2"/>
  <c r="K765" i="2" s="1"/>
  <c r="E765" i="2"/>
  <c r="D856" i="8"/>
  <c r="H856" i="8"/>
  <c r="B856" i="8"/>
  <c r="F856" i="8"/>
  <c r="G856" i="8"/>
  <c r="C856" i="8"/>
  <c r="F765" i="2"/>
  <c r="H858" i="10"/>
  <c r="C858" i="10"/>
  <c r="G858" i="10"/>
  <c r="B858" i="10"/>
  <c r="E858" i="10" l="1"/>
  <c r="P858" i="10" s="1"/>
  <c r="J856" i="8"/>
  <c r="I856" i="8"/>
  <c r="L765" i="2"/>
  <c r="M765" i="2"/>
  <c r="N765" i="2" s="1"/>
  <c r="J858" i="10"/>
  <c r="E856" i="8"/>
  <c r="F858" i="10"/>
  <c r="X855" i="8"/>
  <c r="O858" i="10"/>
  <c r="K858" i="10"/>
  <c r="AB857" i="10"/>
  <c r="P856" i="8" l="1"/>
  <c r="O856" i="8"/>
  <c r="N856" i="8"/>
  <c r="L856" i="8"/>
  <c r="M856" i="8" s="1"/>
  <c r="S858" i="10"/>
  <c r="Q858" i="10"/>
  <c r="R858" i="10"/>
  <c r="M858" i="10"/>
  <c r="N858" i="10" s="1"/>
  <c r="W765" i="2"/>
  <c r="V765" i="2"/>
  <c r="U765" i="2"/>
  <c r="R765" i="2"/>
  <c r="S765" i="2"/>
  <c r="Q765" i="2"/>
  <c r="X765" i="2" l="1"/>
  <c r="Z765" i="2"/>
  <c r="Y765" i="2"/>
  <c r="C766" i="2" s="1"/>
  <c r="U858" i="10"/>
  <c r="V858" i="10"/>
  <c r="W858" i="10"/>
  <c r="T856" i="8"/>
  <c r="S856" i="8"/>
  <c r="R856" i="8"/>
  <c r="U856" i="8" s="1"/>
  <c r="Y858" i="10"/>
  <c r="G766" i="2"/>
  <c r="B766" i="2"/>
  <c r="X858" i="10"/>
  <c r="V856" i="8"/>
  <c r="D766" i="2"/>
  <c r="I766" i="2"/>
  <c r="Z858" i="10"/>
  <c r="W856" i="8"/>
  <c r="H766" i="2" l="1"/>
  <c r="J766" i="2" s="1"/>
  <c r="K766" i="2" s="1"/>
  <c r="O766" i="2"/>
  <c r="P766" i="2"/>
  <c r="B857" i="8"/>
  <c r="F857" i="8"/>
  <c r="C857" i="8"/>
  <c r="G857" i="8"/>
  <c r="AA765" i="2"/>
  <c r="G859" i="10"/>
  <c r="B859" i="10"/>
  <c r="H859" i="10"/>
  <c r="C859" i="10"/>
  <c r="F766" i="2"/>
  <c r="E766" i="2"/>
  <c r="H857" i="8"/>
  <c r="D857" i="8"/>
  <c r="D859" i="10"/>
  <c r="I859" i="10"/>
  <c r="L766" i="2" l="1"/>
  <c r="M766" i="2"/>
  <c r="N766" i="2" s="1"/>
  <c r="E859" i="10"/>
  <c r="P859" i="10" s="1"/>
  <c r="X856" i="8"/>
  <c r="J859" i="10"/>
  <c r="F859" i="10"/>
  <c r="J857" i="8"/>
  <c r="I857" i="8"/>
  <c r="O859" i="10"/>
  <c r="K859" i="10"/>
  <c r="AB858" i="10"/>
  <c r="E857" i="8"/>
  <c r="Q859" i="10" l="1"/>
  <c r="S859" i="10"/>
  <c r="R859" i="10"/>
  <c r="M859" i="10"/>
  <c r="N859" i="10" s="1"/>
  <c r="P857" i="8"/>
  <c r="L857" i="8"/>
  <c r="M857" i="8" s="1"/>
  <c r="O857" i="8"/>
  <c r="N857" i="8"/>
  <c r="W766" i="2"/>
  <c r="U766" i="2"/>
  <c r="V766" i="2"/>
  <c r="S766" i="2"/>
  <c r="R766" i="2"/>
  <c r="Q766" i="2"/>
  <c r="X766" i="2" l="1"/>
  <c r="Z766" i="2"/>
  <c r="I767" i="2" s="1"/>
  <c r="U859" i="10"/>
  <c r="V859" i="10"/>
  <c r="W859" i="10"/>
  <c r="Y859" i="10"/>
  <c r="B767" i="2"/>
  <c r="G767" i="2"/>
  <c r="R857" i="8"/>
  <c r="U857" i="8" s="1"/>
  <c r="S857" i="8"/>
  <c r="V857" i="8" s="1"/>
  <c r="T857" i="8"/>
  <c r="W857" i="8" s="1"/>
  <c r="Z859" i="10"/>
  <c r="Y766" i="2"/>
  <c r="X859" i="10"/>
  <c r="D767" i="2" l="1"/>
  <c r="H858" i="8"/>
  <c r="D858" i="8"/>
  <c r="C858" i="8"/>
  <c r="G858" i="8"/>
  <c r="F858" i="8"/>
  <c r="B858" i="8"/>
  <c r="C860" i="10"/>
  <c r="H860" i="10"/>
  <c r="H767" i="2"/>
  <c r="J767" i="2" s="1"/>
  <c r="K767" i="2" s="1"/>
  <c r="C767" i="2"/>
  <c r="E767" i="2" s="1"/>
  <c r="D860" i="10"/>
  <c r="I860" i="10"/>
  <c r="AA766" i="2"/>
  <c r="G860" i="10"/>
  <c r="B860" i="10"/>
  <c r="P767" i="2" l="1"/>
  <c r="O767" i="2"/>
  <c r="J860" i="10"/>
  <c r="L767" i="2"/>
  <c r="M767" i="2"/>
  <c r="N767" i="2" s="1"/>
  <c r="O860" i="10"/>
  <c r="K860" i="10"/>
  <c r="AB859" i="10"/>
  <c r="F860" i="10"/>
  <c r="X857" i="8"/>
  <c r="F767" i="2"/>
  <c r="E858" i="8"/>
  <c r="E860" i="10"/>
  <c r="P860" i="10" s="1"/>
  <c r="J858" i="8"/>
  <c r="I858" i="8"/>
  <c r="V767" i="2" l="1"/>
  <c r="W767" i="2"/>
  <c r="U767" i="2"/>
  <c r="S860" i="10"/>
  <c r="Q860" i="10"/>
  <c r="R860" i="10"/>
  <c r="M860" i="10"/>
  <c r="N860" i="10" s="1"/>
  <c r="R767" i="2"/>
  <c r="Q767" i="2"/>
  <c r="S767" i="2"/>
  <c r="P858" i="8"/>
  <c r="O858" i="8"/>
  <c r="L858" i="8"/>
  <c r="M858" i="8" s="1"/>
  <c r="N858" i="8"/>
  <c r="X767" i="2" l="1"/>
  <c r="Y767" i="2"/>
  <c r="H768" i="2" s="1"/>
  <c r="Z767" i="2"/>
  <c r="I768" i="2" s="1"/>
  <c r="C768" i="2"/>
  <c r="W860" i="10"/>
  <c r="Z860" i="10" s="1"/>
  <c r="V860" i="10"/>
  <c r="Y860" i="10" s="1"/>
  <c r="U860" i="10"/>
  <c r="D768" i="2"/>
  <c r="T858" i="8"/>
  <c r="W858" i="8" s="1"/>
  <c r="R858" i="8"/>
  <c r="U858" i="8" s="1"/>
  <c r="S858" i="8"/>
  <c r="V858" i="8" s="1"/>
  <c r="G768" i="2"/>
  <c r="B768" i="2"/>
  <c r="X860" i="10"/>
  <c r="P768" i="2" l="1"/>
  <c r="O768" i="2"/>
  <c r="I861" i="10"/>
  <c r="D861" i="10"/>
  <c r="C861" i="10"/>
  <c r="H861" i="10"/>
  <c r="G859" i="8"/>
  <c r="C859" i="8"/>
  <c r="H859" i="8"/>
  <c r="D859" i="8"/>
  <c r="F859" i="8"/>
  <c r="B859" i="8"/>
  <c r="G861" i="10"/>
  <c r="B861" i="10"/>
  <c r="J768" i="2"/>
  <c r="K768" i="2" s="1"/>
  <c r="F768" i="2"/>
  <c r="AA767" i="2"/>
  <c r="E768" i="2"/>
  <c r="L768" i="2" l="1"/>
  <c r="M768" i="2"/>
  <c r="N768" i="2" s="1"/>
  <c r="E861" i="10"/>
  <c r="P861" i="10" s="1"/>
  <c r="J861" i="10"/>
  <c r="F861" i="10"/>
  <c r="E859" i="8"/>
  <c r="X858" i="8"/>
  <c r="O861" i="10"/>
  <c r="K861" i="10"/>
  <c r="AB860" i="10"/>
  <c r="J859" i="8"/>
  <c r="I859" i="8"/>
  <c r="Q861" i="10" l="1"/>
  <c r="R861" i="10"/>
  <c r="S861" i="10"/>
  <c r="M861" i="10"/>
  <c r="N861" i="10" s="1"/>
  <c r="P859" i="8"/>
  <c r="N859" i="8"/>
  <c r="O859" i="8"/>
  <c r="L859" i="8"/>
  <c r="M859" i="8" s="1"/>
  <c r="U768" i="2"/>
  <c r="W768" i="2"/>
  <c r="V768" i="2"/>
  <c r="Q768" i="2"/>
  <c r="S768" i="2"/>
  <c r="R768" i="2"/>
  <c r="Z768" i="2" l="1"/>
  <c r="X768" i="2"/>
  <c r="B769" i="2" s="1"/>
  <c r="Y768" i="2"/>
  <c r="H769" i="2" s="1"/>
  <c r="R859" i="8"/>
  <c r="S859" i="8"/>
  <c r="T859" i="8"/>
  <c r="U861" i="10"/>
  <c r="V861" i="10"/>
  <c r="W861" i="10"/>
  <c r="Z861" i="10" s="1"/>
  <c r="V859" i="8"/>
  <c r="U859" i="8"/>
  <c r="Y861" i="10"/>
  <c r="D769" i="2"/>
  <c r="I769" i="2"/>
  <c r="W859" i="8"/>
  <c r="X861" i="10"/>
  <c r="P769" i="2" l="1"/>
  <c r="O769" i="2"/>
  <c r="G769" i="2"/>
  <c r="J769" i="2" s="1"/>
  <c r="K769" i="2" s="1"/>
  <c r="C769" i="2"/>
  <c r="E769" i="2" s="1"/>
  <c r="D862" i="10"/>
  <c r="I862" i="10"/>
  <c r="D860" i="8"/>
  <c r="H860" i="8"/>
  <c r="H862" i="10"/>
  <c r="C862" i="10"/>
  <c r="AA768" i="2"/>
  <c r="B860" i="8"/>
  <c r="F860" i="8"/>
  <c r="G860" i="8"/>
  <c r="C860" i="8"/>
  <c r="B862" i="10"/>
  <c r="G862" i="10"/>
  <c r="F769" i="2" l="1"/>
  <c r="L769" i="2"/>
  <c r="M769" i="2"/>
  <c r="N769" i="2" s="1"/>
  <c r="J860" i="8"/>
  <c r="I860" i="8"/>
  <c r="E860" i="8"/>
  <c r="F862" i="10"/>
  <c r="J862" i="10"/>
  <c r="X859" i="8"/>
  <c r="E862" i="10"/>
  <c r="P862" i="10" s="1"/>
  <c r="K862" i="10"/>
  <c r="O862" i="10"/>
  <c r="AB861" i="10"/>
  <c r="P860" i="8" l="1"/>
  <c r="L860" i="8"/>
  <c r="M860" i="8" s="1"/>
  <c r="O860" i="8"/>
  <c r="N860" i="8"/>
  <c r="W769" i="2"/>
  <c r="U769" i="2"/>
  <c r="V769" i="2"/>
  <c r="S862" i="10"/>
  <c r="Q862" i="10"/>
  <c r="R862" i="10"/>
  <c r="M862" i="10"/>
  <c r="N862" i="10" s="1"/>
  <c r="S769" i="2"/>
  <c r="R769" i="2"/>
  <c r="Q769" i="2"/>
  <c r="Y769" i="2" l="1"/>
  <c r="H770" i="2" s="1"/>
  <c r="X769" i="2"/>
  <c r="G770" i="2" s="1"/>
  <c r="Z769" i="2"/>
  <c r="I770" i="2" s="1"/>
  <c r="V862" i="10"/>
  <c r="W862" i="10"/>
  <c r="Z862" i="10" s="1"/>
  <c r="U862" i="10"/>
  <c r="Y862" i="10"/>
  <c r="S860" i="8"/>
  <c r="V860" i="8" s="1"/>
  <c r="R860" i="8"/>
  <c r="U860" i="8" s="1"/>
  <c r="T860" i="8"/>
  <c r="W860" i="8" s="1"/>
  <c r="C770" i="2"/>
  <c r="X862" i="10"/>
  <c r="B770" i="2" l="1"/>
  <c r="E770" i="2" s="1"/>
  <c r="D770" i="2"/>
  <c r="O770" i="2" s="1"/>
  <c r="P770" i="2"/>
  <c r="H861" i="8"/>
  <c r="D861" i="8"/>
  <c r="I863" i="10"/>
  <c r="D863" i="10"/>
  <c r="F861" i="8"/>
  <c r="B861" i="8"/>
  <c r="G861" i="8"/>
  <c r="C861" i="8"/>
  <c r="F770" i="2"/>
  <c r="G863" i="10"/>
  <c r="B863" i="10"/>
  <c r="C863" i="10"/>
  <c r="H863" i="10"/>
  <c r="J770" i="2"/>
  <c r="K770" i="2" s="1"/>
  <c r="AA769" i="2"/>
  <c r="L770" i="2" l="1"/>
  <c r="M770" i="2"/>
  <c r="N770" i="2" s="1"/>
  <c r="E863" i="10"/>
  <c r="P863" i="10" s="1"/>
  <c r="X860" i="8"/>
  <c r="O863" i="10"/>
  <c r="AB862" i="10"/>
  <c r="J863" i="10"/>
  <c r="K863" i="10" s="1"/>
  <c r="F863" i="10"/>
  <c r="E861" i="8"/>
  <c r="J861" i="8"/>
  <c r="I861" i="8"/>
  <c r="Q863" i="10" l="1"/>
  <c r="S863" i="10"/>
  <c r="R863" i="10"/>
  <c r="M863" i="10"/>
  <c r="N863" i="10" s="1"/>
  <c r="P861" i="8"/>
  <c r="O861" i="8"/>
  <c r="L861" i="8"/>
  <c r="M861" i="8" s="1"/>
  <c r="N861" i="8"/>
  <c r="U770" i="2"/>
  <c r="W770" i="2"/>
  <c r="V770" i="2"/>
  <c r="S770" i="2"/>
  <c r="R770" i="2"/>
  <c r="Q770" i="2"/>
  <c r="X770" i="2" s="1"/>
  <c r="Z770" i="2" l="1"/>
  <c r="I771" i="2"/>
  <c r="D771" i="2"/>
  <c r="U863" i="10"/>
  <c r="W863" i="10"/>
  <c r="V863" i="10"/>
  <c r="R861" i="8"/>
  <c r="U861" i="8" s="1"/>
  <c r="S861" i="8"/>
  <c r="V861" i="8" s="1"/>
  <c r="T861" i="8"/>
  <c r="W861" i="8" s="1"/>
  <c r="Y863" i="10"/>
  <c r="G771" i="2"/>
  <c r="B771" i="2"/>
  <c r="Z863" i="10"/>
  <c r="Y770" i="2"/>
  <c r="X863" i="10"/>
  <c r="P771" i="2" l="1"/>
  <c r="O771" i="2"/>
  <c r="C862" i="8"/>
  <c r="G862" i="8"/>
  <c r="D862" i="8"/>
  <c r="H862" i="8"/>
  <c r="B862" i="8"/>
  <c r="F862" i="8"/>
  <c r="H771" i="2"/>
  <c r="C771" i="2"/>
  <c r="E771" i="2" s="1"/>
  <c r="D864" i="10"/>
  <c r="I864" i="10"/>
  <c r="H864" i="10"/>
  <c r="C864" i="10"/>
  <c r="AA770" i="2"/>
  <c r="G864" i="10"/>
  <c r="B864" i="10"/>
  <c r="F864" i="10" l="1"/>
  <c r="F771" i="2"/>
  <c r="E864" i="10"/>
  <c r="P864" i="10" s="1"/>
  <c r="J864" i="10"/>
  <c r="J862" i="8"/>
  <c r="I862" i="8"/>
  <c r="K864" i="10"/>
  <c r="O864" i="10"/>
  <c r="AB863" i="10"/>
  <c r="J771" i="2"/>
  <c r="K771" i="2" s="1"/>
  <c r="E862" i="8"/>
  <c r="X861" i="8"/>
  <c r="N862" i="8" l="1"/>
  <c r="O862" i="8"/>
  <c r="P862" i="8"/>
  <c r="L862" i="8"/>
  <c r="M862" i="8" s="1"/>
  <c r="L771" i="2"/>
  <c r="M771" i="2"/>
  <c r="N771" i="2" s="1"/>
  <c r="S864" i="10"/>
  <c r="Q864" i="10"/>
  <c r="R864" i="10"/>
  <c r="M864" i="10"/>
  <c r="N864" i="10" s="1"/>
  <c r="S862" i="8" l="1"/>
  <c r="R862" i="8"/>
  <c r="T862" i="8"/>
  <c r="W862" i="8" s="1"/>
  <c r="W864" i="10"/>
  <c r="Z864" i="10" s="1"/>
  <c r="U864" i="10"/>
  <c r="X864" i="10" s="1"/>
  <c r="V864" i="10"/>
  <c r="U771" i="2"/>
  <c r="W771" i="2"/>
  <c r="V771" i="2"/>
  <c r="V862" i="8"/>
  <c r="Y864" i="10"/>
  <c r="R771" i="2"/>
  <c r="Q771" i="2"/>
  <c r="S771" i="2"/>
  <c r="U862" i="8"/>
  <c r="Y771" i="2" l="1"/>
  <c r="X771" i="2"/>
  <c r="G772" i="2" s="1"/>
  <c r="H863" i="8"/>
  <c r="D863" i="8"/>
  <c r="I865" i="10"/>
  <c r="D865" i="10"/>
  <c r="B865" i="10"/>
  <c r="G865" i="10"/>
  <c r="C772" i="2"/>
  <c r="H772" i="2"/>
  <c r="F863" i="8"/>
  <c r="B863" i="8"/>
  <c r="C865" i="10"/>
  <c r="H865" i="10"/>
  <c r="Z771" i="2"/>
  <c r="G863" i="8"/>
  <c r="C863" i="8"/>
  <c r="B772" i="2" l="1"/>
  <c r="E863" i="8"/>
  <c r="E772" i="2"/>
  <c r="O865" i="10"/>
  <c r="AB864" i="10"/>
  <c r="I772" i="2"/>
  <c r="D772" i="2"/>
  <c r="J863" i="8"/>
  <c r="I863" i="8"/>
  <c r="X862" i="8"/>
  <c r="J865" i="10"/>
  <c r="K865" i="10" s="1"/>
  <c r="F865" i="10"/>
  <c r="F772" i="2"/>
  <c r="E865" i="10"/>
  <c r="P865" i="10" s="1"/>
  <c r="O772" i="2" l="1"/>
  <c r="P772" i="2"/>
  <c r="Q865" i="10"/>
  <c r="R865" i="10"/>
  <c r="S865" i="10"/>
  <c r="M865" i="10"/>
  <c r="N865" i="10" s="1"/>
  <c r="AA771" i="2"/>
  <c r="J772" i="2"/>
  <c r="K772" i="2" s="1"/>
  <c r="N863" i="8"/>
  <c r="L863" i="8"/>
  <c r="M863" i="8" s="1"/>
  <c r="O863" i="8"/>
  <c r="P863" i="8"/>
  <c r="L772" i="2" l="1"/>
  <c r="M772" i="2"/>
  <c r="N772" i="2" s="1"/>
  <c r="W865" i="10"/>
  <c r="U865" i="10"/>
  <c r="V865" i="10"/>
  <c r="Y865" i="10" s="1"/>
  <c r="Z865" i="10"/>
  <c r="T863" i="8"/>
  <c r="W863" i="8" s="1"/>
  <c r="R863" i="8"/>
  <c r="U863" i="8" s="1"/>
  <c r="S863" i="8"/>
  <c r="V863" i="8" s="1"/>
  <c r="X865" i="10"/>
  <c r="B864" i="8" l="1"/>
  <c r="F864" i="8"/>
  <c r="H864" i="8"/>
  <c r="D864" i="8"/>
  <c r="G864" i="8"/>
  <c r="C864" i="8"/>
  <c r="H866" i="10"/>
  <c r="C866" i="10"/>
  <c r="G866" i="10"/>
  <c r="B866" i="10"/>
  <c r="I866" i="10"/>
  <c r="D866" i="10"/>
  <c r="W772" i="2"/>
  <c r="V772" i="2"/>
  <c r="U772" i="2"/>
  <c r="S772" i="2"/>
  <c r="R772" i="2"/>
  <c r="Q772" i="2"/>
  <c r="X772" i="2" l="1"/>
  <c r="G773" i="2" s="1"/>
  <c r="Y772" i="2"/>
  <c r="H773" i="2" s="1"/>
  <c r="Z772" i="2"/>
  <c r="D773" i="2" s="1"/>
  <c r="O866" i="10"/>
  <c r="AB865" i="10"/>
  <c r="F866" i="10"/>
  <c r="B773" i="2"/>
  <c r="E866" i="10"/>
  <c r="P866" i="10" s="1"/>
  <c r="X863" i="8"/>
  <c r="I864" i="8"/>
  <c r="J864" i="8"/>
  <c r="J866" i="10"/>
  <c r="K866" i="10" s="1"/>
  <c r="E864" i="8"/>
  <c r="C773" i="2" l="1"/>
  <c r="P773" i="2"/>
  <c r="O773" i="2"/>
  <c r="I773" i="2"/>
  <c r="R866" i="10"/>
  <c r="S866" i="10"/>
  <c r="Q866" i="10"/>
  <c r="M866" i="10"/>
  <c r="N866" i="10" s="1"/>
  <c r="F773" i="2"/>
  <c r="J773" i="2"/>
  <c r="K773" i="2" s="1"/>
  <c r="P864" i="8"/>
  <c r="L864" i="8"/>
  <c r="M864" i="8" s="1"/>
  <c r="N864" i="8"/>
  <c r="O864" i="8"/>
  <c r="E773" i="2"/>
  <c r="AA772" i="2"/>
  <c r="U866" i="10" l="1"/>
  <c r="V866" i="10"/>
  <c r="Y866" i="10" s="1"/>
  <c r="W866" i="10"/>
  <c r="Z866" i="10" s="1"/>
  <c r="X866" i="10"/>
  <c r="T864" i="8"/>
  <c r="W864" i="8" s="1"/>
  <c r="R864" i="8"/>
  <c r="U864" i="8" s="1"/>
  <c r="S864" i="8"/>
  <c r="V864" i="8" s="1"/>
  <c r="L773" i="2"/>
  <c r="M773" i="2"/>
  <c r="N773" i="2" s="1"/>
  <c r="I867" i="10" l="1"/>
  <c r="D867" i="10"/>
  <c r="C865" i="8"/>
  <c r="G865" i="8"/>
  <c r="C867" i="10"/>
  <c r="H867" i="10"/>
  <c r="F865" i="8"/>
  <c r="B865" i="8"/>
  <c r="H865" i="8"/>
  <c r="D865" i="8"/>
  <c r="U773" i="2"/>
  <c r="V773" i="2"/>
  <c r="W773" i="2"/>
  <c r="R773" i="2"/>
  <c r="Q773" i="2"/>
  <c r="S773" i="2"/>
  <c r="B867" i="10"/>
  <c r="G867" i="10"/>
  <c r="Z773" i="2" l="1"/>
  <c r="I774" i="2" s="1"/>
  <c r="X773" i="2"/>
  <c r="G774" i="2" s="1"/>
  <c r="Y773" i="2"/>
  <c r="C774" i="2" s="1"/>
  <c r="D774" i="2"/>
  <c r="E865" i="8"/>
  <c r="B774" i="2"/>
  <c r="I865" i="8"/>
  <c r="J865" i="8"/>
  <c r="X864" i="8"/>
  <c r="J867" i="10"/>
  <c r="K867" i="10"/>
  <c r="O867" i="10"/>
  <c r="AB866" i="10"/>
  <c r="E867" i="10"/>
  <c r="P867" i="10" s="1"/>
  <c r="F867" i="10"/>
  <c r="O774" i="2" l="1"/>
  <c r="P774" i="2"/>
  <c r="H774" i="2"/>
  <c r="J774" i="2" s="1"/>
  <c r="K774" i="2" s="1"/>
  <c r="Q867" i="10"/>
  <c r="S867" i="10"/>
  <c r="R867" i="10"/>
  <c r="M867" i="10"/>
  <c r="N867" i="10" s="1"/>
  <c r="F774" i="2"/>
  <c r="O865" i="8"/>
  <c r="P865" i="8"/>
  <c r="N865" i="8"/>
  <c r="L865" i="8"/>
  <c r="M865" i="8" s="1"/>
  <c r="E774" i="2"/>
  <c r="AA773" i="2"/>
  <c r="V867" i="10" l="1"/>
  <c r="W867" i="10"/>
  <c r="U867" i="10"/>
  <c r="S865" i="8"/>
  <c r="T865" i="8"/>
  <c r="W865" i="8" s="1"/>
  <c r="R865" i="8"/>
  <c r="U865" i="8" s="1"/>
  <c r="Y867" i="10"/>
  <c r="L774" i="2"/>
  <c r="M774" i="2"/>
  <c r="N774" i="2" s="1"/>
  <c r="Z867" i="10"/>
  <c r="V865" i="8"/>
  <c r="X867" i="10"/>
  <c r="F866" i="8" l="1"/>
  <c r="B866" i="8"/>
  <c r="D866" i="8"/>
  <c r="H866" i="8"/>
  <c r="G868" i="10"/>
  <c r="B868" i="10"/>
  <c r="D868" i="10"/>
  <c r="I868" i="10"/>
  <c r="R774" i="2"/>
  <c r="Q774" i="2"/>
  <c r="S774" i="2"/>
  <c r="H868" i="10"/>
  <c r="C868" i="10"/>
  <c r="W774" i="2"/>
  <c r="V774" i="2"/>
  <c r="U774" i="2"/>
  <c r="G866" i="8"/>
  <c r="C866" i="8"/>
  <c r="Z774" i="2" l="1"/>
  <c r="O868" i="10"/>
  <c r="AB867" i="10"/>
  <c r="X774" i="2"/>
  <c r="E868" i="10"/>
  <c r="P868" i="10" s="1"/>
  <c r="E866" i="8"/>
  <c r="X865" i="8"/>
  <c r="F868" i="10"/>
  <c r="Y774" i="2"/>
  <c r="J868" i="10"/>
  <c r="K868" i="10" s="1"/>
  <c r="J866" i="8"/>
  <c r="I866" i="8"/>
  <c r="S868" i="10" l="1"/>
  <c r="R868" i="10"/>
  <c r="Q868" i="10"/>
  <c r="M868" i="10"/>
  <c r="N868" i="10" s="1"/>
  <c r="D775" i="2"/>
  <c r="I775" i="2"/>
  <c r="B775" i="2"/>
  <c r="G775" i="2"/>
  <c r="C775" i="2"/>
  <c r="H775" i="2"/>
  <c r="P866" i="8"/>
  <c r="O866" i="8"/>
  <c r="N866" i="8"/>
  <c r="L866" i="8"/>
  <c r="M866" i="8" s="1"/>
  <c r="P775" i="2" l="1"/>
  <c r="O775" i="2"/>
  <c r="J775" i="2"/>
  <c r="W868" i="10"/>
  <c r="U868" i="10"/>
  <c r="V868" i="10"/>
  <c r="E775" i="2"/>
  <c r="X868" i="10"/>
  <c r="R866" i="8"/>
  <c r="T866" i="8"/>
  <c r="W866" i="8" s="1"/>
  <c r="S866" i="8"/>
  <c r="V866" i="8" s="1"/>
  <c r="Y868" i="10"/>
  <c r="U866" i="8"/>
  <c r="F775" i="2"/>
  <c r="K775" i="2"/>
  <c r="AA774" i="2"/>
  <c r="Z868" i="10"/>
  <c r="D867" i="8" l="1"/>
  <c r="H867" i="8"/>
  <c r="G867" i="8"/>
  <c r="C867" i="8"/>
  <c r="H869" i="10"/>
  <c r="C869" i="10"/>
  <c r="L775" i="2"/>
  <c r="M775" i="2"/>
  <c r="N775" i="2" s="1"/>
  <c r="G869" i="10"/>
  <c r="B869" i="10"/>
  <c r="I869" i="10"/>
  <c r="D869" i="10"/>
  <c r="B867" i="8"/>
  <c r="F867" i="8"/>
  <c r="U775" i="2" l="1"/>
  <c r="V775" i="2"/>
  <c r="W775" i="2"/>
  <c r="X866" i="8"/>
  <c r="S775" i="2"/>
  <c r="Q775" i="2"/>
  <c r="R775" i="2"/>
  <c r="I867" i="8"/>
  <c r="J867" i="8"/>
  <c r="E869" i="10"/>
  <c r="P869" i="10" s="1"/>
  <c r="F869" i="10"/>
  <c r="O869" i="10"/>
  <c r="AB868" i="10"/>
  <c r="E867" i="8"/>
  <c r="J869" i="10"/>
  <c r="K869" i="10" s="1"/>
  <c r="Z775" i="2" l="1"/>
  <c r="Y775" i="2"/>
  <c r="C776" i="2" s="1"/>
  <c r="X775" i="2"/>
  <c r="B776" i="2" s="1"/>
  <c r="S869" i="10"/>
  <c r="Q869" i="10"/>
  <c r="R869" i="10"/>
  <c r="M869" i="10"/>
  <c r="N869" i="10" s="1"/>
  <c r="D776" i="2"/>
  <c r="I776" i="2"/>
  <c r="O867" i="8"/>
  <c r="L867" i="8"/>
  <c r="M867" i="8" s="1"/>
  <c r="P867" i="8"/>
  <c r="N867" i="8"/>
  <c r="P776" i="2" l="1"/>
  <c r="O776" i="2"/>
  <c r="H776" i="2"/>
  <c r="G776" i="2"/>
  <c r="S867" i="8"/>
  <c r="T867" i="8"/>
  <c r="R867" i="8"/>
  <c r="U869" i="10"/>
  <c r="V869" i="10"/>
  <c r="W869" i="10"/>
  <c r="V867" i="8"/>
  <c r="Y869" i="10"/>
  <c r="F776" i="2"/>
  <c r="U867" i="8"/>
  <c r="X869" i="10"/>
  <c r="E776" i="2"/>
  <c r="W867" i="8"/>
  <c r="AA775" i="2"/>
  <c r="Z869" i="10"/>
  <c r="J776" i="2" l="1"/>
  <c r="K776" i="2" s="1"/>
  <c r="L776" i="2"/>
  <c r="M776" i="2"/>
  <c r="N776" i="2" s="1"/>
  <c r="D870" i="10"/>
  <c r="I870" i="10"/>
  <c r="B870" i="10"/>
  <c r="G870" i="10"/>
  <c r="G868" i="8"/>
  <c r="C868" i="8"/>
  <c r="D868" i="8"/>
  <c r="H868" i="8"/>
  <c r="F868" i="8"/>
  <c r="B868" i="8"/>
  <c r="H870" i="10"/>
  <c r="C870" i="10"/>
  <c r="E868" i="8" l="1"/>
  <c r="X867" i="8"/>
  <c r="J868" i="8"/>
  <c r="I868" i="8"/>
  <c r="O870" i="10"/>
  <c r="AB869" i="10"/>
  <c r="J870" i="10"/>
  <c r="K870" i="10" s="1"/>
  <c r="W776" i="2"/>
  <c r="U776" i="2"/>
  <c r="V776" i="2"/>
  <c r="F870" i="10"/>
  <c r="E870" i="10"/>
  <c r="P870" i="10" s="1"/>
  <c r="S776" i="2"/>
  <c r="Q776" i="2"/>
  <c r="X776" i="2" s="1"/>
  <c r="R776" i="2"/>
  <c r="Y776" i="2" l="1"/>
  <c r="Z776" i="2"/>
  <c r="D777" i="2" s="1"/>
  <c r="R870" i="10"/>
  <c r="Q870" i="10"/>
  <c r="S870" i="10"/>
  <c r="M870" i="10"/>
  <c r="N870" i="10" s="1"/>
  <c r="I777" i="2"/>
  <c r="C777" i="2"/>
  <c r="H777" i="2"/>
  <c r="B777" i="2"/>
  <c r="G777" i="2"/>
  <c r="O868" i="8"/>
  <c r="N868" i="8"/>
  <c r="P868" i="8"/>
  <c r="L868" i="8"/>
  <c r="M868" i="8" s="1"/>
  <c r="P777" i="2" l="1"/>
  <c r="O777" i="2"/>
  <c r="U870" i="10"/>
  <c r="V870" i="10"/>
  <c r="W870" i="10"/>
  <c r="F777" i="2"/>
  <c r="Z870" i="10"/>
  <c r="S868" i="8"/>
  <c r="V868" i="8" s="1"/>
  <c r="R868" i="8"/>
  <c r="U868" i="8" s="1"/>
  <c r="T868" i="8"/>
  <c r="W868" i="8" s="1"/>
  <c r="J777" i="2"/>
  <c r="K777" i="2" s="1"/>
  <c r="X870" i="10"/>
  <c r="E777" i="2"/>
  <c r="AA776" i="2"/>
  <c r="Y870" i="10"/>
  <c r="H869" i="8" l="1"/>
  <c r="D869" i="8"/>
  <c r="B869" i="8"/>
  <c r="F869" i="8"/>
  <c r="G869" i="8"/>
  <c r="C869" i="8"/>
  <c r="G871" i="10"/>
  <c r="B871" i="10"/>
  <c r="L777" i="2"/>
  <c r="M777" i="2"/>
  <c r="N777" i="2" s="1"/>
  <c r="H871" i="10"/>
  <c r="C871" i="10"/>
  <c r="I871" i="10"/>
  <c r="D871" i="10"/>
  <c r="F871" i="10" l="1"/>
  <c r="E871" i="10"/>
  <c r="P871" i="10" s="1"/>
  <c r="I869" i="8"/>
  <c r="J869" i="8"/>
  <c r="O871" i="10"/>
  <c r="AB870" i="10"/>
  <c r="J871" i="10"/>
  <c r="K871" i="10" s="1"/>
  <c r="E869" i="8"/>
  <c r="U777" i="2"/>
  <c r="W777" i="2"/>
  <c r="V777" i="2"/>
  <c r="X868" i="8"/>
  <c r="S777" i="2"/>
  <c r="Q777" i="2"/>
  <c r="X777" i="2" s="1"/>
  <c r="R777" i="2"/>
  <c r="Y777" i="2" l="1"/>
  <c r="Q871" i="10"/>
  <c r="S871" i="10"/>
  <c r="R871" i="10"/>
  <c r="M871" i="10"/>
  <c r="N871" i="10" s="1"/>
  <c r="O869" i="8"/>
  <c r="L869" i="8"/>
  <c r="M869" i="8" s="1"/>
  <c r="N869" i="8"/>
  <c r="P869" i="8"/>
  <c r="G778" i="2"/>
  <c r="B778" i="2"/>
  <c r="H778" i="2"/>
  <c r="C778" i="2"/>
  <c r="Z777" i="2"/>
  <c r="W871" i="10" l="1"/>
  <c r="U871" i="10"/>
  <c r="V871" i="10"/>
  <c r="F778" i="2"/>
  <c r="Y871" i="10"/>
  <c r="E778" i="2"/>
  <c r="T869" i="8"/>
  <c r="W869" i="8" s="1"/>
  <c r="S869" i="8"/>
  <c r="R869" i="8"/>
  <c r="U869" i="8" s="1"/>
  <c r="Z871" i="10"/>
  <c r="I778" i="2"/>
  <c r="D778" i="2"/>
  <c r="V869" i="8"/>
  <c r="X871" i="10"/>
  <c r="P778" i="2" l="1"/>
  <c r="O778" i="2"/>
  <c r="H870" i="8"/>
  <c r="D870" i="8"/>
  <c r="B870" i="8"/>
  <c r="F870" i="8"/>
  <c r="C872" i="10"/>
  <c r="H872" i="10"/>
  <c r="C870" i="8"/>
  <c r="G870" i="8"/>
  <c r="J778" i="2"/>
  <c r="K778" i="2" s="1"/>
  <c r="I872" i="10"/>
  <c r="D872" i="10"/>
  <c r="G872" i="10"/>
  <c r="B872" i="10"/>
  <c r="AA777" i="2"/>
  <c r="L778" i="2" l="1"/>
  <c r="M778" i="2"/>
  <c r="N778" i="2" s="1"/>
  <c r="O872" i="10"/>
  <c r="AB871" i="10"/>
  <c r="X869" i="8"/>
  <c r="I870" i="8"/>
  <c r="J870" i="8"/>
  <c r="E870" i="8"/>
  <c r="E872" i="10"/>
  <c r="P872" i="10" s="1"/>
  <c r="F872" i="10"/>
  <c r="J872" i="10"/>
  <c r="K872" i="10" s="1"/>
  <c r="S872" i="10" l="1"/>
  <c r="R872" i="10"/>
  <c r="Q872" i="10"/>
  <c r="M872" i="10"/>
  <c r="N872" i="10" s="1"/>
  <c r="U778" i="2"/>
  <c r="V778" i="2"/>
  <c r="W778" i="2"/>
  <c r="P870" i="8"/>
  <c r="N870" i="8"/>
  <c r="O870" i="8"/>
  <c r="L870" i="8"/>
  <c r="M870" i="8" s="1"/>
  <c r="S778" i="2"/>
  <c r="Q778" i="2"/>
  <c r="R778" i="2"/>
  <c r="Z778" i="2" l="1"/>
  <c r="X778" i="2"/>
  <c r="G779" i="2" s="1"/>
  <c r="Y778" i="2"/>
  <c r="H779" i="2" s="1"/>
  <c r="I779" i="2"/>
  <c r="D779" i="2"/>
  <c r="V872" i="10"/>
  <c r="W872" i="10"/>
  <c r="U872" i="10"/>
  <c r="R870" i="8"/>
  <c r="S870" i="8"/>
  <c r="V870" i="8" s="1"/>
  <c r="T870" i="8"/>
  <c r="W870" i="8" s="1"/>
  <c r="X872" i="10"/>
  <c r="Y872" i="10"/>
  <c r="B779" i="2"/>
  <c r="U870" i="8"/>
  <c r="Z872" i="10"/>
  <c r="P779" i="2" l="1"/>
  <c r="O779" i="2"/>
  <c r="C779" i="2"/>
  <c r="E779" i="2" s="1"/>
  <c r="C871" i="8"/>
  <c r="G871" i="8"/>
  <c r="D871" i="8"/>
  <c r="H871" i="8"/>
  <c r="J779" i="2"/>
  <c r="K779" i="2" s="1"/>
  <c r="I873" i="10"/>
  <c r="D873" i="10"/>
  <c r="C873" i="10"/>
  <c r="H873" i="10"/>
  <c r="B873" i="10"/>
  <c r="G873" i="10"/>
  <c r="AA778" i="2"/>
  <c r="F871" i="8"/>
  <c r="B871" i="8"/>
  <c r="F779" i="2" l="1"/>
  <c r="E871" i="8"/>
  <c r="E873" i="10"/>
  <c r="P873" i="10" s="1"/>
  <c r="J871" i="8"/>
  <c r="I871" i="8"/>
  <c r="F873" i="10"/>
  <c r="L779" i="2"/>
  <c r="M779" i="2"/>
  <c r="N779" i="2" s="1"/>
  <c r="J873" i="10"/>
  <c r="K873" i="10"/>
  <c r="O873" i="10"/>
  <c r="AB872" i="10"/>
  <c r="X870" i="8"/>
  <c r="S873" i="10" l="1"/>
  <c r="R873" i="10"/>
  <c r="Q873" i="10"/>
  <c r="M873" i="10"/>
  <c r="N873" i="10" s="1"/>
  <c r="R779" i="2"/>
  <c r="S779" i="2"/>
  <c r="Q779" i="2"/>
  <c r="V779" i="2"/>
  <c r="U779" i="2"/>
  <c r="W779" i="2"/>
  <c r="O871" i="8"/>
  <c r="N871" i="8"/>
  <c r="P871" i="8"/>
  <c r="L871" i="8"/>
  <c r="M871" i="8" s="1"/>
  <c r="V873" i="10" l="1"/>
  <c r="U873" i="10"/>
  <c r="W873" i="10"/>
  <c r="X779" i="2"/>
  <c r="X873" i="10"/>
  <c r="S871" i="8"/>
  <c r="V871" i="8" s="1"/>
  <c r="R871" i="8"/>
  <c r="U871" i="8" s="1"/>
  <c r="T871" i="8"/>
  <c r="W871" i="8" s="1"/>
  <c r="Z779" i="2"/>
  <c r="Y873" i="10"/>
  <c r="Y779" i="2"/>
  <c r="Z873" i="10"/>
  <c r="F872" i="8" l="1"/>
  <c r="B872" i="8"/>
  <c r="H872" i="8"/>
  <c r="D872" i="8"/>
  <c r="G872" i="8"/>
  <c r="C872" i="8"/>
  <c r="C874" i="10"/>
  <c r="H874" i="10"/>
  <c r="I874" i="10"/>
  <c r="D874" i="10"/>
  <c r="D780" i="2"/>
  <c r="I780" i="2"/>
  <c r="G874" i="10"/>
  <c r="B874" i="10"/>
  <c r="G780" i="2"/>
  <c r="B780" i="2"/>
  <c r="H780" i="2"/>
  <c r="C780" i="2"/>
  <c r="P780" i="2" l="1"/>
  <c r="O780" i="2"/>
  <c r="E780" i="2"/>
  <c r="J780" i="2"/>
  <c r="K780" i="2" s="1"/>
  <c r="AA779" i="2"/>
  <c r="F874" i="10"/>
  <c r="E874" i="10"/>
  <c r="P874" i="10" s="1"/>
  <c r="O874" i="10"/>
  <c r="AB873" i="10"/>
  <c r="X871" i="8"/>
  <c r="E872" i="8"/>
  <c r="F780" i="2"/>
  <c r="J874" i="10"/>
  <c r="K874" i="10" s="1"/>
  <c r="I872" i="8"/>
  <c r="J872" i="8"/>
  <c r="L780" i="2" l="1"/>
  <c r="M780" i="2"/>
  <c r="N780" i="2" s="1"/>
  <c r="S874" i="10"/>
  <c r="Q874" i="10"/>
  <c r="R874" i="10"/>
  <c r="M874" i="10"/>
  <c r="N874" i="10" s="1"/>
  <c r="L872" i="8"/>
  <c r="M872" i="8" s="1"/>
  <c r="N872" i="8"/>
  <c r="O872" i="8"/>
  <c r="P872" i="8"/>
  <c r="S872" i="8" l="1"/>
  <c r="T872" i="8"/>
  <c r="W872" i="8" s="1"/>
  <c r="R872" i="8"/>
  <c r="U872" i="8" s="1"/>
  <c r="W874" i="10"/>
  <c r="Z874" i="10" s="1"/>
  <c r="U874" i="10"/>
  <c r="X874" i="10" s="1"/>
  <c r="V874" i="10"/>
  <c r="Y874" i="10" s="1"/>
  <c r="W780" i="2"/>
  <c r="U780" i="2"/>
  <c r="V780" i="2"/>
  <c r="V872" i="8"/>
  <c r="S780" i="2"/>
  <c r="R780" i="2"/>
  <c r="Q780" i="2"/>
  <c r="Y780" i="2" l="1"/>
  <c r="C781" i="2" s="1"/>
  <c r="X780" i="2"/>
  <c r="B781" i="2" s="1"/>
  <c r="Z780" i="2"/>
  <c r="D781" i="2" s="1"/>
  <c r="B873" i="8"/>
  <c r="F873" i="8"/>
  <c r="C875" i="10"/>
  <c r="H875" i="10"/>
  <c r="D873" i="8"/>
  <c r="H873" i="8"/>
  <c r="I875" i="10"/>
  <c r="D875" i="10"/>
  <c r="G875" i="10"/>
  <c r="B875" i="10"/>
  <c r="H781" i="2"/>
  <c r="G781" i="2"/>
  <c r="G873" i="8"/>
  <c r="C873" i="8"/>
  <c r="I781" i="2" l="1"/>
  <c r="P781" i="2"/>
  <c r="O781" i="2"/>
  <c r="J781" i="2"/>
  <c r="K781" i="2" s="1"/>
  <c r="AA780" i="2"/>
  <c r="O875" i="10"/>
  <c r="AB874" i="10"/>
  <c r="E781" i="2"/>
  <c r="F875" i="10"/>
  <c r="X872" i="8"/>
  <c r="F781" i="2"/>
  <c r="E875" i="10"/>
  <c r="P875" i="10" s="1"/>
  <c r="J873" i="8"/>
  <c r="I873" i="8"/>
  <c r="J875" i="10"/>
  <c r="K875" i="10" s="1"/>
  <c r="E873" i="8"/>
  <c r="Q875" i="10" l="1"/>
  <c r="S875" i="10"/>
  <c r="R875" i="10"/>
  <c r="M875" i="10"/>
  <c r="N875" i="10" s="1"/>
  <c r="N873" i="8"/>
  <c r="P873" i="8"/>
  <c r="L873" i="8"/>
  <c r="M873" i="8" s="1"/>
  <c r="O873" i="8"/>
  <c r="L781" i="2"/>
  <c r="M781" i="2"/>
  <c r="N781" i="2" s="1"/>
  <c r="W875" i="10" l="1"/>
  <c r="U875" i="10"/>
  <c r="V875" i="10"/>
  <c r="T873" i="8"/>
  <c r="S873" i="8"/>
  <c r="V873" i="8" s="1"/>
  <c r="R873" i="8"/>
  <c r="Y875" i="10"/>
  <c r="U781" i="2"/>
  <c r="V781" i="2"/>
  <c r="W781" i="2"/>
  <c r="W873" i="8"/>
  <c r="Z875" i="10"/>
  <c r="S781" i="2"/>
  <c r="Q781" i="2"/>
  <c r="R781" i="2"/>
  <c r="U873" i="8"/>
  <c r="X875" i="10"/>
  <c r="X781" i="2" l="1"/>
  <c r="G782" i="2" s="1"/>
  <c r="Y781" i="2"/>
  <c r="H782" i="2" s="1"/>
  <c r="G874" i="8"/>
  <c r="C874" i="8"/>
  <c r="B782" i="2"/>
  <c r="C782" i="2"/>
  <c r="H874" i="8"/>
  <c r="D874" i="8"/>
  <c r="H876" i="10"/>
  <c r="C876" i="10"/>
  <c r="B876" i="10"/>
  <c r="G876" i="10"/>
  <c r="Z781" i="2"/>
  <c r="F874" i="8"/>
  <c r="B874" i="8"/>
  <c r="I876" i="10"/>
  <c r="D876" i="10"/>
  <c r="E782" i="2" l="1"/>
  <c r="E874" i="8"/>
  <c r="E876" i="10"/>
  <c r="P876" i="10" s="1"/>
  <c r="J876" i="10"/>
  <c r="J874" i="8"/>
  <c r="I874" i="8"/>
  <c r="F876" i="10"/>
  <c r="X873" i="8"/>
  <c r="K876" i="10"/>
  <c r="O876" i="10"/>
  <c r="AB875" i="10"/>
  <c r="D782" i="2"/>
  <c r="I782" i="2"/>
  <c r="J782" i="2" s="1"/>
  <c r="F782" i="2"/>
  <c r="O782" i="2" l="1"/>
  <c r="P782" i="2"/>
  <c r="K782" i="2"/>
  <c r="AA781" i="2"/>
  <c r="N874" i="8"/>
  <c r="O874" i="8"/>
  <c r="L874" i="8"/>
  <c r="M874" i="8" s="1"/>
  <c r="P874" i="8"/>
  <c r="S876" i="10"/>
  <c r="Q876" i="10"/>
  <c r="R876" i="10"/>
  <c r="M876" i="10"/>
  <c r="N876" i="10" s="1"/>
  <c r="R874" i="8" l="1"/>
  <c r="T874" i="8"/>
  <c r="S874" i="8"/>
  <c r="V874" i="8" s="1"/>
  <c r="U874" i="8"/>
  <c r="W876" i="10"/>
  <c r="Z876" i="10" s="1"/>
  <c r="U876" i="10"/>
  <c r="X876" i="10" s="1"/>
  <c r="V876" i="10"/>
  <c r="Y876" i="10" s="1"/>
  <c r="W874" i="8"/>
  <c r="L782" i="2"/>
  <c r="M782" i="2"/>
  <c r="N782" i="2" s="1"/>
  <c r="C875" i="8" l="1"/>
  <c r="G875" i="8"/>
  <c r="B877" i="10"/>
  <c r="G877" i="10"/>
  <c r="C877" i="10"/>
  <c r="H877" i="10"/>
  <c r="I877" i="10"/>
  <c r="D877" i="10"/>
  <c r="R782" i="2"/>
  <c r="S782" i="2"/>
  <c r="Q782" i="2"/>
  <c r="H875" i="8"/>
  <c r="D875" i="8"/>
  <c r="B875" i="8"/>
  <c r="F875" i="8"/>
  <c r="W782" i="2"/>
  <c r="V782" i="2"/>
  <c r="U782" i="2"/>
  <c r="O877" i="10" l="1"/>
  <c r="AB876" i="10"/>
  <c r="J877" i="10"/>
  <c r="K877" i="10" s="1"/>
  <c r="I875" i="8"/>
  <c r="J875" i="8"/>
  <c r="X782" i="2"/>
  <c r="E877" i="10"/>
  <c r="P877" i="10" s="1"/>
  <c r="E875" i="8"/>
  <c r="Z782" i="2"/>
  <c r="Y782" i="2"/>
  <c r="F877" i="10"/>
  <c r="X874" i="8"/>
  <c r="R877" i="10" l="1"/>
  <c r="Q877" i="10"/>
  <c r="S877" i="10"/>
  <c r="M877" i="10"/>
  <c r="N877" i="10" s="1"/>
  <c r="G783" i="2"/>
  <c r="B783" i="2"/>
  <c r="P875" i="8"/>
  <c r="N875" i="8"/>
  <c r="L875" i="8"/>
  <c r="M875" i="8" s="1"/>
  <c r="O875" i="8"/>
  <c r="H783" i="2"/>
  <c r="C783" i="2"/>
  <c r="I783" i="2"/>
  <c r="D783" i="2"/>
  <c r="P783" i="2" l="1"/>
  <c r="O783" i="2"/>
  <c r="W877" i="10"/>
  <c r="Z877" i="10" s="1"/>
  <c r="V877" i="10"/>
  <c r="U877" i="10"/>
  <c r="F783" i="2"/>
  <c r="AA782" i="2"/>
  <c r="E783" i="2"/>
  <c r="X877" i="10"/>
  <c r="T875" i="8"/>
  <c r="W875" i="8" s="1"/>
  <c r="R875" i="8"/>
  <c r="U875" i="8" s="1"/>
  <c r="S875" i="8"/>
  <c r="V875" i="8" s="1"/>
  <c r="J783" i="2"/>
  <c r="K783" i="2" s="1"/>
  <c r="Y877" i="10"/>
  <c r="G876" i="8" l="1"/>
  <c r="C876" i="8"/>
  <c r="L783" i="2"/>
  <c r="M783" i="2"/>
  <c r="N783" i="2" s="1"/>
  <c r="F876" i="8"/>
  <c r="B876" i="8"/>
  <c r="H876" i="8"/>
  <c r="D876" i="8"/>
  <c r="I878" i="10"/>
  <c r="D878" i="10"/>
  <c r="G878" i="10"/>
  <c r="B878" i="10"/>
  <c r="H878" i="10"/>
  <c r="C878" i="10"/>
  <c r="V783" i="2" l="1"/>
  <c r="U783" i="2"/>
  <c r="W783" i="2"/>
  <c r="J878" i="10"/>
  <c r="R783" i="2"/>
  <c r="S783" i="2"/>
  <c r="Q783" i="2"/>
  <c r="X783" i="2" s="1"/>
  <c r="E878" i="10"/>
  <c r="P878" i="10" s="1"/>
  <c r="O878" i="10"/>
  <c r="K878" i="10"/>
  <c r="AB877" i="10"/>
  <c r="E876" i="8"/>
  <c r="X875" i="8"/>
  <c r="F878" i="10"/>
  <c r="J876" i="8"/>
  <c r="I876" i="8"/>
  <c r="Y783" i="2" l="1"/>
  <c r="C784" i="2"/>
  <c r="H784" i="2"/>
  <c r="P876" i="8"/>
  <c r="N876" i="8"/>
  <c r="L876" i="8"/>
  <c r="M876" i="8" s="1"/>
  <c r="O876" i="8"/>
  <c r="G784" i="2"/>
  <c r="B784" i="2"/>
  <c r="S878" i="10"/>
  <c r="Q878" i="10"/>
  <c r="R878" i="10"/>
  <c r="M878" i="10"/>
  <c r="N878" i="10" s="1"/>
  <c r="Z783" i="2"/>
  <c r="I784" i="2" l="1"/>
  <c r="J784" i="2" s="1"/>
  <c r="D784" i="2"/>
  <c r="E784" i="2"/>
  <c r="W878" i="10"/>
  <c r="V878" i="10"/>
  <c r="Y878" i="10" s="1"/>
  <c r="U878" i="10"/>
  <c r="X878" i="10" s="1"/>
  <c r="Z878" i="10"/>
  <c r="R876" i="8"/>
  <c r="U876" i="8" s="1"/>
  <c r="S876" i="8"/>
  <c r="V876" i="8" s="1"/>
  <c r="T876" i="8"/>
  <c r="W876" i="8" s="1"/>
  <c r="F784" i="2"/>
  <c r="P784" i="2" l="1"/>
  <c r="O784" i="2"/>
  <c r="G879" i="10"/>
  <c r="B879" i="10"/>
  <c r="H879" i="10"/>
  <c r="C879" i="10"/>
  <c r="D877" i="8"/>
  <c r="H877" i="8"/>
  <c r="C877" i="8"/>
  <c r="G877" i="8"/>
  <c r="F877" i="8"/>
  <c r="B877" i="8"/>
  <c r="I879" i="10"/>
  <c r="D879" i="10"/>
  <c r="K784" i="2"/>
  <c r="AA783" i="2"/>
  <c r="O879" i="10" l="1"/>
  <c r="AB878" i="10"/>
  <c r="F879" i="10"/>
  <c r="X876" i="8"/>
  <c r="E877" i="8"/>
  <c r="E879" i="10"/>
  <c r="P879" i="10" s="1"/>
  <c r="L784" i="2"/>
  <c r="M784" i="2"/>
  <c r="N784" i="2" s="1"/>
  <c r="J877" i="8"/>
  <c r="I877" i="8"/>
  <c r="J879" i="10"/>
  <c r="K879" i="10" s="1"/>
  <c r="Q879" i="10" l="1"/>
  <c r="S879" i="10"/>
  <c r="R879" i="10"/>
  <c r="M879" i="10"/>
  <c r="N879" i="10" s="1"/>
  <c r="V784" i="2"/>
  <c r="U784" i="2"/>
  <c r="W784" i="2"/>
  <c r="Q784" i="2"/>
  <c r="R784" i="2"/>
  <c r="S784" i="2"/>
  <c r="L877" i="8"/>
  <c r="M877" i="8" s="1"/>
  <c r="P877" i="8"/>
  <c r="O877" i="8"/>
  <c r="N877" i="8"/>
  <c r="Y784" i="2" l="1"/>
  <c r="X784" i="2"/>
  <c r="B785" i="2"/>
  <c r="G785" i="2"/>
  <c r="W879" i="10"/>
  <c r="U879" i="10"/>
  <c r="V879" i="10"/>
  <c r="R877" i="8"/>
  <c r="S877" i="8"/>
  <c r="V877" i="8" s="1"/>
  <c r="T877" i="8"/>
  <c r="W877" i="8" s="1"/>
  <c r="Y879" i="10"/>
  <c r="U877" i="8"/>
  <c r="Z784" i="2"/>
  <c r="Z879" i="10"/>
  <c r="C785" i="2"/>
  <c r="H785" i="2"/>
  <c r="X879" i="10"/>
  <c r="D878" i="8" l="1"/>
  <c r="H878" i="8"/>
  <c r="G878" i="8"/>
  <c r="C878" i="8"/>
  <c r="D785" i="2"/>
  <c r="I785" i="2"/>
  <c r="J785" i="2" s="1"/>
  <c r="F878" i="8"/>
  <c r="B878" i="8"/>
  <c r="F785" i="2"/>
  <c r="H880" i="10"/>
  <c r="C880" i="10"/>
  <c r="E785" i="2"/>
  <c r="B880" i="10"/>
  <c r="G880" i="10"/>
  <c r="I880" i="10"/>
  <c r="D880" i="10"/>
  <c r="P785" i="2" l="1"/>
  <c r="O785" i="2"/>
  <c r="J878" i="8"/>
  <c r="I878" i="8"/>
  <c r="X877" i="8"/>
  <c r="J880" i="10"/>
  <c r="F880" i="10"/>
  <c r="E880" i="10"/>
  <c r="P880" i="10" s="1"/>
  <c r="K785" i="2"/>
  <c r="AA784" i="2"/>
  <c r="K880" i="10"/>
  <c r="O880" i="10"/>
  <c r="AB879" i="10"/>
  <c r="E878" i="8"/>
  <c r="S880" i="10" l="1"/>
  <c r="Q880" i="10"/>
  <c r="R880" i="10"/>
  <c r="M880" i="10"/>
  <c r="N880" i="10" s="1"/>
  <c r="L785" i="2"/>
  <c r="M785" i="2"/>
  <c r="N785" i="2" s="1"/>
  <c r="O878" i="8"/>
  <c r="P878" i="8"/>
  <c r="L878" i="8"/>
  <c r="M878" i="8" s="1"/>
  <c r="N878" i="8"/>
  <c r="U880" i="10" l="1"/>
  <c r="W880" i="10"/>
  <c r="V880" i="10"/>
  <c r="Y880" i="10" s="1"/>
  <c r="W785" i="2"/>
  <c r="V785" i="2"/>
  <c r="U785" i="2"/>
  <c r="X880" i="10"/>
  <c r="R878" i="8"/>
  <c r="U878" i="8" s="1"/>
  <c r="T878" i="8"/>
  <c r="W878" i="8" s="1"/>
  <c r="S878" i="8"/>
  <c r="V878" i="8" s="1"/>
  <c r="S785" i="2"/>
  <c r="R785" i="2"/>
  <c r="Q785" i="2"/>
  <c r="Z880" i="10"/>
  <c r="Z785" i="2" l="1"/>
  <c r="X785" i="2"/>
  <c r="G786" i="2" s="1"/>
  <c r="Y785" i="2"/>
  <c r="C786" i="2" s="1"/>
  <c r="C881" i="10"/>
  <c r="H881" i="10"/>
  <c r="G879" i="8"/>
  <c r="C879" i="8"/>
  <c r="F879" i="8"/>
  <c r="B879" i="8"/>
  <c r="H879" i="8"/>
  <c r="D879" i="8"/>
  <c r="B786" i="2"/>
  <c r="I786" i="2"/>
  <c r="D786" i="2"/>
  <c r="G881" i="10"/>
  <c r="B881" i="10"/>
  <c r="I881" i="10"/>
  <c r="D881" i="10"/>
  <c r="H786" i="2" l="1"/>
  <c r="P786" i="2"/>
  <c r="O786" i="2"/>
  <c r="F786" i="2"/>
  <c r="X878" i="8"/>
  <c r="E881" i="10"/>
  <c r="P881" i="10" s="1"/>
  <c r="J881" i="10"/>
  <c r="K881" i="10"/>
  <c r="O881" i="10"/>
  <c r="AB880" i="10"/>
  <c r="AA785" i="2"/>
  <c r="J786" i="2"/>
  <c r="K786" i="2" s="1"/>
  <c r="E879" i="8"/>
  <c r="E786" i="2"/>
  <c r="J879" i="8"/>
  <c r="I879" i="8"/>
  <c r="F881" i="10"/>
  <c r="L786" i="2" l="1"/>
  <c r="M786" i="2"/>
  <c r="N786" i="2" s="1"/>
  <c r="R881" i="10"/>
  <c r="S881" i="10"/>
  <c r="Q881" i="10"/>
  <c r="M881" i="10"/>
  <c r="N881" i="10" s="1"/>
  <c r="P879" i="8"/>
  <c r="O879" i="8"/>
  <c r="N879" i="8"/>
  <c r="L879" i="8"/>
  <c r="M879" i="8" s="1"/>
  <c r="T879" i="8" l="1"/>
  <c r="W879" i="8" s="1"/>
  <c r="R879" i="8"/>
  <c r="U879" i="8" s="1"/>
  <c r="S879" i="8"/>
  <c r="V879" i="8" s="1"/>
  <c r="V881" i="10"/>
  <c r="Y881" i="10" s="1"/>
  <c r="U881" i="10"/>
  <c r="X881" i="10" s="1"/>
  <c r="W881" i="10"/>
  <c r="Z881" i="10" s="1"/>
  <c r="W786" i="2"/>
  <c r="V786" i="2"/>
  <c r="U786" i="2"/>
  <c r="Q786" i="2"/>
  <c r="R786" i="2"/>
  <c r="S786" i="2"/>
  <c r="Y786" i="2" l="1"/>
  <c r="C882" i="10"/>
  <c r="H882" i="10"/>
  <c r="G880" i="8"/>
  <c r="C880" i="8"/>
  <c r="I882" i="10"/>
  <c r="D882" i="10"/>
  <c r="F880" i="8"/>
  <c r="B880" i="8"/>
  <c r="G882" i="10"/>
  <c r="B882" i="10"/>
  <c r="D880" i="8"/>
  <c r="H880" i="8"/>
  <c r="X786" i="2"/>
  <c r="C787" i="2"/>
  <c r="H787" i="2"/>
  <c r="Z786" i="2"/>
  <c r="E880" i="8" l="1"/>
  <c r="X879" i="8"/>
  <c r="D787" i="2"/>
  <c r="I787" i="2"/>
  <c r="I880" i="8"/>
  <c r="J880" i="8"/>
  <c r="E882" i="10"/>
  <c r="P882" i="10" s="1"/>
  <c r="O882" i="10"/>
  <c r="AB881" i="10"/>
  <c r="G787" i="2"/>
  <c r="B787" i="2"/>
  <c r="F787" i="2" s="1"/>
  <c r="J882" i="10"/>
  <c r="K882" i="10" s="1"/>
  <c r="F882" i="10"/>
  <c r="P787" i="2" l="1"/>
  <c r="O787" i="2"/>
  <c r="S882" i="10"/>
  <c r="Q882" i="10"/>
  <c r="R882" i="10"/>
  <c r="M882" i="10"/>
  <c r="N882" i="10" s="1"/>
  <c r="O880" i="8"/>
  <c r="L880" i="8"/>
  <c r="M880" i="8" s="1"/>
  <c r="N880" i="8"/>
  <c r="P880" i="8"/>
  <c r="AA786" i="2"/>
  <c r="E787" i="2"/>
  <c r="J787" i="2"/>
  <c r="K787" i="2" s="1"/>
  <c r="V882" i="10" l="1"/>
  <c r="U882" i="10"/>
  <c r="W882" i="10"/>
  <c r="L787" i="2"/>
  <c r="M787" i="2"/>
  <c r="N787" i="2" s="1"/>
  <c r="Y882" i="10"/>
  <c r="S880" i="8"/>
  <c r="T880" i="8"/>
  <c r="W880" i="8" s="1"/>
  <c r="R880" i="8"/>
  <c r="U880" i="8" s="1"/>
  <c r="X882" i="10"/>
  <c r="V880" i="8"/>
  <c r="Z882" i="10"/>
  <c r="H881" i="8" l="1"/>
  <c r="D881" i="8"/>
  <c r="F881" i="8"/>
  <c r="B881" i="8"/>
  <c r="B883" i="10"/>
  <c r="G883" i="10"/>
  <c r="C883" i="10"/>
  <c r="H883" i="10"/>
  <c r="W787" i="2"/>
  <c r="V787" i="2"/>
  <c r="U787" i="2"/>
  <c r="D883" i="10"/>
  <c r="I883" i="10"/>
  <c r="G881" i="8"/>
  <c r="C881" i="8"/>
  <c r="Q787" i="2"/>
  <c r="R787" i="2"/>
  <c r="S787" i="2"/>
  <c r="Z787" i="2" l="1"/>
  <c r="Y787" i="2"/>
  <c r="X787" i="2"/>
  <c r="G788" i="2" s="1"/>
  <c r="B788" i="2"/>
  <c r="O883" i="10"/>
  <c r="AB882" i="10"/>
  <c r="E881" i="8"/>
  <c r="X880" i="8"/>
  <c r="F883" i="10"/>
  <c r="J881" i="8"/>
  <c r="I881" i="8"/>
  <c r="I788" i="2"/>
  <c r="D788" i="2"/>
  <c r="J883" i="10"/>
  <c r="K883" i="10" s="1"/>
  <c r="H788" i="2"/>
  <c r="C788" i="2"/>
  <c r="E883" i="10"/>
  <c r="P883" i="10" s="1"/>
  <c r="P788" i="2" l="1"/>
  <c r="O788" i="2"/>
  <c r="S883" i="10"/>
  <c r="Q883" i="10"/>
  <c r="R883" i="10"/>
  <c r="M883" i="10"/>
  <c r="N883" i="10" s="1"/>
  <c r="AA787" i="2"/>
  <c r="L881" i="8"/>
  <c r="M881" i="8" s="1"/>
  <c r="P881" i="8"/>
  <c r="O881" i="8"/>
  <c r="N881" i="8"/>
  <c r="F788" i="2"/>
  <c r="J788" i="2"/>
  <c r="K788" i="2" s="1"/>
  <c r="E788" i="2"/>
  <c r="L788" i="2" l="1"/>
  <c r="M788" i="2"/>
  <c r="N788" i="2" s="1"/>
  <c r="W883" i="10"/>
  <c r="V883" i="10"/>
  <c r="U883" i="10"/>
  <c r="X883" i="10" s="1"/>
  <c r="Y883" i="10"/>
  <c r="S881" i="8"/>
  <c r="V881" i="8" s="1"/>
  <c r="R881" i="8"/>
  <c r="U881" i="8" s="1"/>
  <c r="T881" i="8"/>
  <c r="W881" i="8" s="1"/>
  <c r="Z883" i="10"/>
  <c r="B882" i="8" l="1"/>
  <c r="F882" i="8"/>
  <c r="G882" i="8"/>
  <c r="C882" i="8"/>
  <c r="H882" i="8"/>
  <c r="D882" i="8"/>
  <c r="G884" i="10"/>
  <c r="B884" i="10"/>
  <c r="C884" i="10"/>
  <c r="H884" i="10"/>
  <c r="D884" i="10"/>
  <c r="I884" i="10"/>
  <c r="U788" i="2"/>
  <c r="V788" i="2"/>
  <c r="W788" i="2"/>
  <c r="Q788" i="2"/>
  <c r="S788" i="2"/>
  <c r="R788" i="2"/>
  <c r="Y788" i="2" l="1"/>
  <c r="H789" i="2" s="1"/>
  <c r="X788" i="2"/>
  <c r="G789" i="2" s="1"/>
  <c r="Z788" i="2"/>
  <c r="D789" i="2" s="1"/>
  <c r="E884" i="10"/>
  <c r="P884" i="10" s="1"/>
  <c r="X881" i="8"/>
  <c r="O884" i="10"/>
  <c r="AB883" i="10"/>
  <c r="J884" i="10"/>
  <c r="K884" i="10" s="1"/>
  <c r="C789" i="2"/>
  <c r="I882" i="8"/>
  <c r="J882" i="8"/>
  <c r="F884" i="10"/>
  <c r="E882" i="8"/>
  <c r="P789" i="2" l="1"/>
  <c r="O789" i="2"/>
  <c r="B789" i="2"/>
  <c r="F789" i="2" s="1"/>
  <c r="I789" i="2"/>
  <c r="J789" i="2" s="1"/>
  <c r="K789" i="2" s="1"/>
  <c r="R884" i="10"/>
  <c r="S884" i="10"/>
  <c r="Q884" i="10"/>
  <c r="M884" i="10"/>
  <c r="N884" i="10" s="1"/>
  <c r="AA788" i="2"/>
  <c r="N882" i="8"/>
  <c r="O882" i="8"/>
  <c r="L882" i="8"/>
  <c r="M882" i="8" s="1"/>
  <c r="P882" i="8"/>
  <c r="E789" i="2" l="1"/>
  <c r="L789" i="2"/>
  <c r="M789" i="2"/>
  <c r="N789" i="2" s="1"/>
  <c r="V884" i="10"/>
  <c r="W884" i="10"/>
  <c r="U884" i="10"/>
  <c r="X884" i="10"/>
  <c r="T882" i="8"/>
  <c r="W882" i="8" s="1"/>
  <c r="S882" i="8"/>
  <c r="V882" i="8" s="1"/>
  <c r="R882" i="8"/>
  <c r="U882" i="8" s="1"/>
  <c r="Z884" i="10"/>
  <c r="Y884" i="10"/>
  <c r="D883" i="8" l="1"/>
  <c r="H883" i="8"/>
  <c r="C883" i="8"/>
  <c r="G883" i="8"/>
  <c r="F883" i="8"/>
  <c r="B883" i="8"/>
  <c r="H885" i="10"/>
  <c r="C885" i="10"/>
  <c r="D885" i="10"/>
  <c r="I885" i="10"/>
  <c r="G885" i="10"/>
  <c r="B885" i="10"/>
  <c r="U789" i="2"/>
  <c r="W789" i="2"/>
  <c r="V789" i="2"/>
  <c r="Q789" i="2"/>
  <c r="R789" i="2"/>
  <c r="S789" i="2"/>
  <c r="Z789" i="2" s="1"/>
  <c r="X789" i="2" l="1"/>
  <c r="Y789" i="2"/>
  <c r="C790" i="2" s="1"/>
  <c r="G790" i="2"/>
  <c r="B790" i="2"/>
  <c r="E885" i="10"/>
  <c r="P885" i="10" s="1"/>
  <c r="F885" i="10"/>
  <c r="J885" i="10"/>
  <c r="X882" i="8"/>
  <c r="D790" i="2"/>
  <c r="I790" i="2"/>
  <c r="E883" i="8"/>
  <c r="H790" i="2"/>
  <c r="K885" i="10"/>
  <c r="O885" i="10"/>
  <c r="AB884" i="10"/>
  <c r="J883" i="8"/>
  <c r="I883" i="8"/>
  <c r="O790" i="2" l="1"/>
  <c r="P790" i="2"/>
  <c r="O883" i="8"/>
  <c r="N883" i="8"/>
  <c r="P883" i="8"/>
  <c r="L883" i="8"/>
  <c r="M883" i="8" s="1"/>
  <c r="Q885" i="10"/>
  <c r="S885" i="10"/>
  <c r="R885" i="10"/>
  <c r="M885" i="10"/>
  <c r="N885" i="10" s="1"/>
  <c r="AA789" i="2"/>
  <c r="E790" i="2"/>
  <c r="F790" i="2"/>
  <c r="J790" i="2"/>
  <c r="K790" i="2" s="1"/>
  <c r="L790" i="2" l="1"/>
  <c r="M790" i="2"/>
  <c r="N790" i="2" s="1"/>
  <c r="R883" i="8"/>
  <c r="T883" i="8"/>
  <c r="S883" i="8"/>
  <c r="W883" i="8"/>
  <c r="V885" i="10"/>
  <c r="Y885" i="10" s="1"/>
  <c r="W885" i="10"/>
  <c r="Z885" i="10" s="1"/>
  <c r="U885" i="10"/>
  <c r="X885" i="10" s="1"/>
  <c r="U883" i="8"/>
  <c r="V883" i="8"/>
  <c r="C886" i="10" l="1"/>
  <c r="H886" i="10"/>
  <c r="I886" i="10"/>
  <c r="D886" i="10"/>
  <c r="B886" i="10"/>
  <c r="G886" i="10"/>
  <c r="G884" i="8"/>
  <c r="C884" i="8"/>
  <c r="D884" i="8"/>
  <c r="H884" i="8"/>
  <c r="B884" i="8"/>
  <c r="F884" i="8"/>
  <c r="W790" i="2"/>
  <c r="V790" i="2"/>
  <c r="U790" i="2"/>
  <c r="S790" i="2"/>
  <c r="R790" i="2"/>
  <c r="Q790" i="2"/>
  <c r="X790" i="2" l="1"/>
  <c r="G791" i="2" s="1"/>
  <c r="Y790" i="2"/>
  <c r="H791" i="2"/>
  <c r="C791" i="2"/>
  <c r="Z790" i="2"/>
  <c r="I884" i="8"/>
  <c r="J884" i="8"/>
  <c r="X883" i="8"/>
  <c r="O886" i="10"/>
  <c r="AB885" i="10"/>
  <c r="E884" i="8"/>
  <c r="B791" i="2"/>
  <c r="J886" i="10"/>
  <c r="K886" i="10" s="1"/>
  <c r="E886" i="10"/>
  <c r="P886" i="10" s="1"/>
  <c r="F886" i="10"/>
  <c r="Q886" i="10" l="1"/>
  <c r="S886" i="10"/>
  <c r="R886" i="10"/>
  <c r="M886" i="10"/>
  <c r="N886" i="10" s="1"/>
  <c r="E791" i="2"/>
  <c r="I791" i="2"/>
  <c r="J791" i="2" s="1"/>
  <c r="D791" i="2"/>
  <c r="F791" i="2"/>
  <c r="N884" i="8"/>
  <c r="O884" i="8"/>
  <c r="L884" i="8"/>
  <c r="M884" i="8" s="1"/>
  <c r="P884" i="8"/>
  <c r="P791" i="2" l="1"/>
  <c r="O791" i="2"/>
  <c r="U886" i="10"/>
  <c r="V886" i="10"/>
  <c r="Y886" i="10" s="1"/>
  <c r="W886" i="10"/>
  <c r="Z886" i="10" s="1"/>
  <c r="K791" i="2"/>
  <c r="AA790" i="2"/>
  <c r="T884" i="8"/>
  <c r="W884" i="8" s="1"/>
  <c r="R884" i="8"/>
  <c r="U884" i="8" s="1"/>
  <c r="S884" i="8"/>
  <c r="V884" i="8" s="1"/>
  <c r="X886" i="10"/>
  <c r="F885" i="8" l="1"/>
  <c r="B885" i="8"/>
  <c r="I887" i="10"/>
  <c r="D887" i="10"/>
  <c r="C887" i="10"/>
  <c r="H887" i="10"/>
  <c r="H885" i="8"/>
  <c r="D885" i="8"/>
  <c r="G885" i="8"/>
  <c r="C885" i="8"/>
  <c r="L791" i="2"/>
  <c r="M791" i="2"/>
  <c r="N791" i="2" s="1"/>
  <c r="G887" i="10"/>
  <c r="B887" i="10"/>
  <c r="O887" i="10" l="1"/>
  <c r="AB886" i="10"/>
  <c r="S791" i="2"/>
  <c r="R791" i="2"/>
  <c r="Q791" i="2"/>
  <c r="V791" i="2"/>
  <c r="W791" i="2"/>
  <c r="U791" i="2"/>
  <c r="X884" i="8"/>
  <c r="E885" i="8"/>
  <c r="E887" i="10"/>
  <c r="P887" i="10" s="1"/>
  <c r="J887" i="10"/>
  <c r="K887" i="10" s="1"/>
  <c r="F887" i="10"/>
  <c r="J885" i="8"/>
  <c r="I885" i="8"/>
  <c r="S887" i="10" l="1"/>
  <c r="R887" i="10"/>
  <c r="Q887" i="10"/>
  <c r="M887" i="10"/>
  <c r="N887" i="10" s="1"/>
  <c r="Y791" i="2"/>
  <c r="O885" i="8"/>
  <c r="L885" i="8"/>
  <c r="M885" i="8" s="1"/>
  <c r="N885" i="8"/>
  <c r="P885" i="8"/>
  <c r="Z791" i="2"/>
  <c r="X791" i="2"/>
  <c r="V887" i="10" l="1"/>
  <c r="U887" i="10"/>
  <c r="W887" i="10"/>
  <c r="R885" i="8"/>
  <c r="T885" i="8"/>
  <c r="S885" i="8"/>
  <c r="X887" i="10"/>
  <c r="U885" i="8"/>
  <c r="I792" i="2"/>
  <c r="D792" i="2"/>
  <c r="V885" i="8"/>
  <c r="Y887" i="10"/>
  <c r="G792" i="2"/>
  <c r="B792" i="2"/>
  <c r="W885" i="8"/>
  <c r="H792" i="2"/>
  <c r="C792" i="2"/>
  <c r="Z887" i="10"/>
  <c r="P792" i="2" l="1"/>
  <c r="O792" i="2"/>
  <c r="E792" i="2"/>
  <c r="H888" i="10"/>
  <c r="C888" i="10"/>
  <c r="F886" i="8"/>
  <c r="B886" i="8"/>
  <c r="J792" i="2"/>
  <c r="K792" i="2" s="1"/>
  <c r="D886" i="8"/>
  <c r="H886" i="8"/>
  <c r="G886" i="8"/>
  <c r="C886" i="8"/>
  <c r="B888" i="10"/>
  <c r="G888" i="10"/>
  <c r="I888" i="10"/>
  <c r="D888" i="10"/>
  <c r="AA791" i="2"/>
  <c r="F792" i="2"/>
  <c r="J888" i="10" l="1"/>
  <c r="E886" i="8"/>
  <c r="L792" i="2"/>
  <c r="M792" i="2"/>
  <c r="N792" i="2" s="1"/>
  <c r="E888" i="10"/>
  <c r="P888" i="10" s="1"/>
  <c r="I886" i="8"/>
  <c r="J886" i="8"/>
  <c r="O888" i="10"/>
  <c r="K888" i="10"/>
  <c r="AB887" i="10"/>
  <c r="X885" i="8"/>
  <c r="F888" i="10"/>
  <c r="N886" i="8" l="1"/>
  <c r="L886" i="8"/>
  <c r="M886" i="8" s="1"/>
  <c r="P886" i="8"/>
  <c r="O886" i="8"/>
  <c r="R888" i="10"/>
  <c r="S888" i="10"/>
  <c r="Q888" i="10"/>
  <c r="M888" i="10"/>
  <c r="N888" i="10" s="1"/>
  <c r="V792" i="2"/>
  <c r="U792" i="2"/>
  <c r="W792" i="2"/>
  <c r="S792" i="2"/>
  <c r="Q792" i="2"/>
  <c r="R792" i="2"/>
  <c r="Z792" i="2" l="1"/>
  <c r="Y792" i="2"/>
  <c r="C793" i="2" s="1"/>
  <c r="X792" i="2"/>
  <c r="G793" i="2" s="1"/>
  <c r="H793" i="2"/>
  <c r="U888" i="10"/>
  <c r="V888" i="10"/>
  <c r="W888" i="10"/>
  <c r="I793" i="2"/>
  <c r="D793" i="2"/>
  <c r="X888" i="10"/>
  <c r="Z888" i="10"/>
  <c r="T886" i="8"/>
  <c r="W886" i="8" s="1"/>
  <c r="R886" i="8"/>
  <c r="U886" i="8" s="1"/>
  <c r="S886" i="8"/>
  <c r="V886" i="8" s="1"/>
  <c r="Y888" i="10"/>
  <c r="P793" i="2" l="1"/>
  <c r="O793" i="2"/>
  <c r="B793" i="2"/>
  <c r="F793" i="2" s="1"/>
  <c r="G887" i="8"/>
  <c r="C887" i="8"/>
  <c r="F887" i="8"/>
  <c r="B887" i="8"/>
  <c r="D887" i="8"/>
  <c r="H887" i="8"/>
  <c r="J793" i="2"/>
  <c r="K793" i="2" s="1"/>
  <c r="AA792" i="2"/>
  <c r="C889" i="10"/>
  <c r="H889" i="10"/>
  <c r="I889" i="10"/>
  <c r="D889" i="10"/>
  <c r="B889" i="10"/>
  <c r="G889" i="10"/>
  <c r="E793" i="2" l="1"/>
  <c r="E887" i="8"/>
  <c r="J889" i="10"/>
  <c r="K889" i="10" s="1"/>
  <c r="O889" i="10"/>
  <c r="AB888" i="10"/>
  <c r="I887" i="8"/>
  <c r="J887" i="8"/>
  <c r="E889" i="10"/>
  <c r="P889" i="10" s="1"/>
  <c r="F889" i="10"/>
  <c r="L793" i="2"/>
  <c r="M793" i="2"/>
  <c r="N793" i="2" s="1"/>
  <c r="X886" i="8"/>
  <c r="Q889" i="10" l="1"/>
  <c r="R889" i="10"/>
  <c r="S889" i="10"/>
  <c r="M889" i="10"/>
  <c r="N889" i="10" s="1"/>
  <c r="V793" i="2"/>
  <c r="U793" i="2"/>
  <c r="W793" i="2"/>
  <c r="Q793" i="2"/>
  <c r="S793" i="2"/>
  <c r="R793" i="2"/>
  <c r="N887" i="8"/>
  <c r="O887" i="8"/>
  <c r="L887" i="8"/>
  <c r="M887" i="8" s="1"/>
  <c r="P887" i="8"/>
  <c r="X793" i="2" l="1"/>
  <c r="Y793" i="2"/>
  <c r="H794" i="2" s="1"/>
  <c r="B794" i="2"/>
  <c r="G794" i="2"/>
  <c r="V889" i="10"/>
  <c r="W889" i="10"/>
  <c r="U889" i="10"/>
  <c r="Z889" i="10"/>
  <c r="C794" i="2"/>
  <c r="Y889" i="10"/>
  <c r="S887" i="8"/>
  <c r="V887" i="8" s="1"/>
  <c r="T887" i="8"/>
  <c r="W887" i="8" s="1"/>
  <c r="R887" i="8"/>
  <c r="U887" i="8" s="1"/>
  <c r="Z793" i="2"/>
  <c r="X889" i="10"/>
  <c r="B888" i="8" l="1"/>
  <c r="F888" i="8"/>
  <c r="G888" i="8"/>
  <c r="C888" i="8"/>
  <c r="H888" i="8"/>
  <c r="D888" i="8"/>
  <c r="D794" i="2"/>
  <c r="I794" i="2"/>
  <c r="J794" i="2" s="1"/>
  <c r="C890" i="10"/>
  <c r="H890" i="10"/>
  <c r="D890" i="10"/>
  <c r="I890" i="10"/>
  <c r="F794" i="2"/>
  <c r="E794" i="2"/>
  <c r="B890" i="10"/>
  <c r="G890" i="10"/>
  <c r="P794" i="2" l="1"/>
  <c r="O794" i="2"/>
  <c r="X887" i="8"/>
  <c r="E890" i="10"/>
  <c r="P890" i="10" s="1"/>
  <c r="O890" i="10"/>
  <c r="AB889" i="10"/>
  <c r="K794" i="2"/>
  <c r="AA793" i="2"/>
  <c r="J888" i="8"/>
  <c r="I888" i="8"/>
  <c r="J890" i="10"/>
  <c r="K890" i="10" s="1"/>
  <c r="F890" i="10"/>
  <c r="E888" i="8"/>
  <c r="R890" i="10" l="1"/>
  <c r="S890" i="10"/>
  <c r="Q890" i="10"/>
  <c r="M890" i="10"/>
  <c r="N890" i="10" s="1"/>
  <c r="N888" i="8"/>
  <c r="P888" i="8"/>
  <c r="O888" i="8"/>
  <c r="L888" i="8"/>
  <c r="M888" i="8" s="1"/>
  <c r="L794" i="2"/>
  <c r="M794" i="2"/>
  <c r="N794" i="2" s="1"/>
  <c r="T888" i="8" l="1"/>
  <c r="S888" i="8"/>
  <c r="R888" i="8"/>
  <c r="W890" i="10"/>
  <c r="V890" i="10"/>
  <c r="U890" i="10"/>
  <c r="V888" i="8"/>
  <c r="X890" i="10"/>
  <c r="V794" i="2"/>
  <c r="U794" i="2"/>
  <c r="W794" i="2"/>
  <c r="W888" i="8"/>
  <c r="Z890" i="10"/>
  <c r="S794" i="2"/>
  <c r="Q794" i="2"/>
  <c r="R794" i="2"/>
  <c r="Y794" i="2" s="1"/>
  <c r="U888" i="8"/>
  <c r="Y890" i="10"/>
  <c r="X794" i="2" l="1"/>
  <c r="Z794" i="2"/>
  <c r="D795" i="2" s="1"/>
  <c r="B889" i="8"/>
  <c r="F889" i="8"/>
  <c r="H795" i="2"/>
  <c r="C795" i="2"/>
  <c r="D889" i="8"/>
  <c r="H889" i="8"/>
  <c r="B891" i="10"/>
  <c r="G891" i="10"/>
  <c r="G795" i="2"/>
  <c r="B795" i="2"/>
  <c r="G889" i="8"/>
  <c r="C889" i="8"/>
  <c r="C891" i="10"/>
  <c r="H891" i="10"/>
  <c r="I891" i="10"/>
  <c r="D891" i="10"/>
  <c r="I795" i="2" l="1"/>
  <c r="P795" i="2"/>
  <c r="O795" i="2"/>
  <c r="AA794" i="2"/>
  <c r="X888" i="8"/>
  <c r="J891" i="10"/>
  <c r="F795" i="2"/>
  <c r="E891" i="10"/>
  <c r="P891" i="10" s="1"/>
  <c r="K891" i="10"/>
  <c r="O891" i="10"/>
  <c r="AB890" i="10"/>
  <c r="E795" i="2"/>
  <c r="J889" i="8"/>
  <c r="I889" i="8"/>
  <c r="F891" i="10"/>
  <c r="J795" i="2"/>
  <c r="K795" i="2" s="1"/>
  <c r="E889" i="8"/>
  <c r="L795" i="2" l="1"/>
  <c r="M795" i="2"/>
  <c r="N795" i="2" s="1"/>
  <c r="N889" i="8"/>
  <c r="L889" i="8"/>
  <c r="M889" i="8" s="1"/>
  <c r="O889" i="8"/>
  <c r="P889" i="8"/>
  <c r="S891" i="10"/>
  <c r="R891" i="10"/>
  <c r="Q891" i="10"/>
  <c r="M891" i="10"/>
  <c r="N891" i="10" s="1"/>
  <c r="S889" i="8" l="1"/>
  <c r="R889" i="8"/>
  <c r="U889" i="8" s="1"/>
  <c r="T889" i="8"/>
  <c r="W889" i="8"/>
  <c r="W795" i="2"/>
  <c r="U795" i="2"/>
  <c r="V795" i="2"/>
  <c r="V891" i="10"/>
  <c r="Y891" i="10" s="1"/>
  <c r="W891" i="10"/>
  <c r="Z891" i="10" s="1"/>
  <c r="U891" i="10"/>
  <c r="X891" i="10"/>
  <c r="V889" i="8"/>
  <c r="Q795" i="2"/>
  <c r="S795" i="2"/>
  <c r="R795" i="2"/>
  <c r="X795" i="2" l="1"/>
  <c r="G796" i="2" s="1"/>
  <c r="Y795" i="2"/>
  <c r="C796" i="2" s="1"/>
  <c r="B890" i="8"/>
  <c r="F890" i="8"/>
  <c r="H892" i="10"/>
  <c r="C892" i="10"/>
  <c r="I892" i="10"/>
  <c r="D892" i="10"/>
  <c r="B796" i="2"/>
  <c r="H890" i="8"/>
  <c r="D890" i="8"/>
  <c r="H796" i="2"/>
  <c r="G892" i="10"/>
  <c r="B892" i="10"/>
  <c r="C890" i="8"/>
  <c r="G890" i="8"/>
  <c r="Z795" i="2"/>
  <c r="F796" i="2" l="1"/>
  <c r="F892" i="10"/>
  <c r="E796" i="2"/>
  <c r="E892" i="10"/>
  <c r="P892" i="10" s="1"/>
  <c r="O892" i="10"/>
  <c r="AB891" i="10"/>
  <c r="I890" i="8"/>
  <c r="J890" i="8"/>
  <c r="X889" i="8"/>
  <c r="I796" i="2"/>
  <c r="J796" i="2" s="1"/>
  <c r="D796" i="2"/>
  <c r="J892" i="10"/>
  <c r="K892" i="10" s="1"/>
  <c r="E890" i="8"/>
  <c r="P796" i="2" l="1"/>
  <c r="O796" i="2"/>
  <c r="R892" i="10"/>
  <c r="S892" i="10"/>
  <c r="Q892" i="10"/>
  <c r="M892" i="10"/>
  <c r="N892" i="10" s="1"/>
  <c r="K796" i="2"/>
  <c r="AA795" i="2"/>
  <c r="P890" i="8"/>
  <c r="L890" i="8"/>
  <c r="M890" i="8" s="1"/>
  <c r="O890" i="8"/>
  <c r="N890" i="8"/>
  <c r="U892" i="10" l="1"/>
  <c r="W892" i="10"/>
  <c r="V892" i="10"/>
  <c r="X892" i="10"/>
  <c r="L796" i="2"/>
  <c r="M796" i="2"/>
  <c r="N796" i="2" s="1"/>
  <c r="Z892" i="10"/>
  <c r="S890" i="8"/>
  <c r="V890" i="8" s="1"/>
  <c r="R890" i="8"/>
  <c r="U890" i="8" s="1"/>
  <c r="T890" i="8"/>
  <c r="W890" i="8" s="1"/>
  <c r="Y892" i="10"/>
  <c r="D891" i="8" l="1"/>
  <c r="H891" i="8"/>
  <c r="G891" i="8"/>
  <c r="C891" i="8"/>
  <c r="F891" i="8"/>
  <c r="B891" i="8"/>
  <c r="V796" i="2"/>
  <c r="W796" i="2"/>
  <c r="U796" i="2"/>
  <c r="C893" i="10"/>
  <c r="H893" i="10"/>
  <c r="R796" i="2"/>
  <c r="Y796" i="2" s="1"/>
  <c r="Q796" i="2"/>
  <c r="S796" i="2"/>
  <c r="D893" i="10"/>
  <c r="I893" i="10"/>
  <c r="B893" i="10"/>
  <c r="G893" i="10"/>
  <c r="X796" i="2" l="1"/>
  <c r="G797" i="2" s="1"/>
  <c r="C797" i="2"/>
  <c r="H797" i="2"/>
  <c r="X890" i="8"/>
  <c r="O893" i="10"/>
  <c r="AB892" i="10"/>
  <c r="J893" i="10"/>
  <c r="K893" i="10" s="1"/>
  <c r="Z796" i="2"/>
  <c r="F893" i="10"/>
  <c r="E891" i="8"/>
  <c r="E893" i="10"/>
  <c r="P893" i="10" s="1"/>
  <c r="I891" i="8"/>
  <c r="J891" i="8"/>
  <c r="B797" i="2" l="1"/>
  <c r="R893" i="10"/>
  <c r="S893" i="10"/>
  <c r="Q893" i="10"/>
  <c r="M893" i="10"/>
  <c r="N893" i="10" s="1"/>
  <c r="L891" i="8"/>
  <c r="M891" i="8" s="1"/>
  <c r="P891" i="8"/>
  <c r="N891" i="8"/>
  <c r="O891" i="8"/>
  <c r="D797" i="2"/>
  <c r="I797" i="2"/>
  <c r="E797" i="2"/>
  <c r="F797" i="2"/>
  <c r="P797" i="2" l="1"/>
  <c r="O797" i="2"/>
  <c r="W893" i="10"/>
  <c r="V893" i="10"/>
  <c r="U893" i="10"/>
  <c r="AA796" i="2"/>
  <c r="X893" i="10"/>
  <c r="J797" i="2"/>
  <c r="K797" i="2" s="1"/>
  <c r="Z893" i="10"/>
  <c r="R891" i="8"/>
  <c r="U891" i="8" s="1"/>
  <c r="S891" i="8"/>
  <c r="V891" i="8" s="1"/>
  <c r="T891" i="8"/>
  <c r="W891" i="8" s="1"/>
  <c r="Y893" i="10"/>
  <c r="L797" i="2" l="1"/>
  <c r="M797" i="2"/>
  <c r="N797" i="2" s="1"/>
  <c r="C892" i="8"/>
  <c r="G892" i="8"/>
  <c r="H892" i="8"/>
  <c r="D892" i="8"/>
  <c r="F892" i="8"/>
  <c r="B892" i="8"/>
  <c r="C894" i="10"/>
  <c r="H894" i="10"/>
  <c r="I894" i="10"/>
  <c r="D894" i="10"/>
  <c r="G894" i="10"/>
  <c r="B894" i="10"/>
  <c r="O894" i="10" l="1"/>
  <c r="AB893" i="10"/>
  <c r="E892" i="8"/>
  <c r="E894" i="10"/>
  <c r="P894" i="10" s="1"/>
  <c r="I892" i="8"/>
  <c r="J892" i="8"/>
  <c r="X891" i="8"/>
  <c r="U797" i="2"/>
  <c r="W797" i="2"/>
  <c r="V797" i="2"/>
  <c r="J894" i="10"/>
  <c r="K894" i="10" s="1"/>
  <c r="F894" i="10"/>
  <c r="Q797" i="2"/>
  <c r="S797" i="2"/>
  <c r="Z797" i="2" s="1"/>
  <c r="R797" i="2"/>
  <c r="Y797" i="2" l="1"/>
  <c r="X797" i="2"/>
  <c r="G798" i="2" s="1"/>
  <c r="R894" i="10"/>
  <c r="S894" i="10"/>
  <c r="Q894" i="10"/>
  <c r="M894" i="10"/>
  <c r="N894" i="10" s="1"/>
  <c r="H798" i="2"/>
  <c r="C798" i="2"/>
  <c r="N892" i="8"/>
  <c r="L892" i="8"/>
  <c r="M892" i="8" s="1"/>
  <c r="O892" i="8"/>
  <c r="P892" i="8"/>
  <c r="D798" i="2"/>
  <c r="I798" i="2"/>
  <c r="O798" i="2" l="1"/>
  <c r="P798" i="2"/>
  <c r="B798" i="2"/>
  <c r="F798" i="2" s="1"/>
  <c r="V894" i="10"/>
  <c r="W894" i="10"/>
  <c r="U894" i="10"/>
  <c r="X894" i="10" s="1"/>
  <c r="R892" i="8"/>
  <c r="T892" i="8"/>
  <c r="W892" i="8" s="1"/>
  <c r="S892" i="8"/>
  <c r="V892" i="8" s="1"/>
  <c r="Z894" i="10"/>
  <c r="AA797" i="2"/>
  <c r="U892" i="8"/>
  <c r="J798" i="2"/>
  <c r="K798" i="2" s="1"/>
  <c r="Y894" i="10"/>
  <c r="E798" i="2" l="1"/>
  <c r="B895" i="10"/>
  <c r="G895" i="10"/>
  <c r="C893" i="8"/>
  <c r="G893" i="8"/>
  <c r="D893" i="8"/>
  <c r="H893" i="8"/>
  <c r="L798" i="2"/>
  <c r="M798" i="2"/>
  <c r="N798" i="2" s="1"/>
  <c r="D895" i="10"/>
  <c r="I895" i="10"/>
  <c r="F893" i="8"/>
  <c r="B893" i="8"/>
  <c r="H895" i="10"/>
  <c r="C895" i="10"/>
  <c r="U798" i="2" l="1"/>
  <c r="V798" i="2"/>
  <c r="W798" i="2"/>
  <c r="I893" i="8"/>
  <c r="J893" i="8"/>
  <c r="S798" i="2"/>
  <c r="Q798" i="2"/>
  <c r="R798" i="2"/>
  <c r="X892" i="8"/>
  <c r="E893" i="8"/>
  <c r="F895" i="10"/>
  <c r="J895" i="10"/>
  <c r="O895" i="10"/>
  <c r="K895" i="10"/>
  <c r="AB894" i="10"/>
  <c r="E895" i="10"/>
  <c r="P895" i="10" s="1"/>
  <c r="X798" i="2" l="1"/>
  <c r="Z798" i="2"/>
  <c r="D799" i="2" s="1"/>
  <c r="Y798" i="2"/>
  <c r="H799" i="2" s="1"/>
  <c r="I799" i="2"/>
  <c r="S895" i="10"/>
  <c r="Q895" i="10"/>
  <c r="R895" i="10"/>
  <c r="M895" i="10"/>
  <c r="N895" i="10" s="1"/>
  <c r="N893" i="8"/>
  <c r="P893" i="8"/>
  <c r="O893" i="8"/>
  <c r="L893" i="8"/>
  <c r="M893" i="8" s="1"/>
  <c r="B799" i="2"/>
  <c r="G799" i="2"/>
  <c r="P799" i="2" l="1"/>
  <c r="O799" i="2"/>
  <c r="C799" i="2"/>
  <c r="F799" i="2" s="1"/>
  <c r="S893" i="8"/>
  <c r="R893" i="8"/>
  <c r="T893" i="8"/>
  <c r="W893" i="8" s="1"/>
  <c r="J799" i="2"/>
  <c r="K799" i="2" s="1"/>
  <c r="V893" i="8"/>
  <c r="W895" i="10"/>
  <c r="Z895" i="10" s="1"/>
  <c r="U895" i="10"/>
  <c r="X895" i="10" s="1"/>
  <c r="V895" i="10"/>
  <c r="Y895" i="10" s="1"/>
  <c r="AA798" i="2"/>
  <c r="U893" i="8"/>
  <c r="E799" i="2" l="1"/>
  <c r="I896" i="10"/>
  <c r="D896" i="10"/>
  <c r="G896" i="10"/>
  <c r="B896" i="10"/>
  <c r="H894" i="8"/>
  <c r="D894" i="8"/>
  <c r="L799" i="2"/>
  <c r="M799" i="2"/>
  <c r="N799" i="2" s="1"/>
  <c r="C896" i="10"/>
  <c r="H896" i="10"/>
  <c r="C894" i="8"/>
  <c r="G894" i="8"/>
  <c r="B894" i="8"/>
  <c r="F894" i="8"/>
  <c r="V799" i="2" l="1"/>
  <c r="U799" i="2"/>
  <c r="W799" i="2"/>
  <c r="E896" i="10"/>
  <c r="P896" i="10" s="1"/>
  <c r="X893" i="8"/>
  <c r="Q799" i="2"/>
  <c r="S799" i="2"/>
  <c r="R799" i="2"/>
  <c r="J896" i="10"/>
  <c r="K896" i="10" s="1"/>
  <c r="I894" i="8"/>
  <c r="J894" i="8"/>
  <c r="O896" i="10"/>
  <c r="AB895" i="10"/>
  <c r="E894" i="8"/>
  <c r="F896" i="10"/>
  <c r="X799" i="2" l="1"/>
  <c r="Z799" i="2"/>
  <c r="D800" i="2" s="1"/>
  <c r="Y799" i="2"/>
  <c r="H800" i="2" s="1"/>
  <c r="R896" i="10"/>
  <c r="S896" i="10"/>
  <c r="Q896" i="10"/>
  <c r="M896" i="10"/>
  <c r="N896" i="10" s="1"/>
  <c r="O894" i="8"/>
  <c r="P894" i="8"/>
  <c r="L894" i="8"/>
  <c r="M894" i="8" s="1"/>
  <c r="N894" i="8"/>
  <c r="G800" i="2"/>
  <c r="B800" i="2"/>
  <c r="P800" i="2" l="1"/>
  <c r="O800" i="2"/>
  <c r="C800" i="2"/>
  <c r="F800" i="2" s="1"/>
  <c r="I800" i="2"/>
  <c r="J800" i="2" s="1"/>
  <c r="K800" i="2" s="1"/>
  <c r="AA799" i="2"/>
  <c r="U896" i="10"/>
  <c r="W896" i="10"/>
  <c r="V896" i="10"/>
  <c r="T894" i="8"/>
  <c r="R894" i="8"/>
  <c r="U894" i="8" s="1"/>
  <c r="S894" i="8"/>
  <c r="X896" i="10"/>
  <c r="W894" i="8"/>
  <c r="Z896" i="10"/>
  <c r="V894" i="8"/>
  <c r="Y896" i="10"/>
  <c r="E800" i="2" l="1"/>
  <c r="B895" i="8"/>
  <c r="F895" i="8"/>
  <c r="L800" i="2"/>
  <c r="M800" i="2"/>
  <c r="N800" i="2" s="1"/>
  <c r="C895" i="8"/>
  <c r="G895" i="8"/>
  <c r="D897" i="10"/>
  <c r="I897" i="10"/>
  <c r="C897" i="10"/>
  <c r="H897" i="10"/>
  <c r="H895" i="8"/>
  <c r="D895" i="8"/>
  <c r="B897" i="10"/>
  <c r="G897" i="10"/>
  <c r="U800" i="2" l="1"/>
  <c r="V800" i="2"/>
  <c r="W800" i="2"/>
  <c r="O897" i="10"/>
  <c r="AB896" i="10"/>
  <c r="Q800" i="2"/>
  <c r="X800" i="2" s="1"/>
  <c r="R800" i="2"/>
  <c r="Y800" i="2" s="1"/>
  <c r="S800" i="2"/>
  <c r="J897" i="10"/>
  <c r="K897" i="10" s="1"/>
  <c r="J895" i="8"/>
  <c r="I895" i="8"/>
  <c r="E897" i="10"/>
  <c r="P897" i="10" s="1"/>
  <c r="F897" i="10"/>
  <c r="X894" i="8"/>
  <c r="E895" i="8"/>
  <c r="S897" i="10" l="1"/>
  <c r="Q897" i="10"/>
  <c r="R897" i="10"/>
  <c r="M897" i="10"/>
  <c r="N897" i="10" s="1"/>
  <c r="H801" i="2"/>
  <c r="C801" i="2"/>
  <c r="P895" i="8"/>
  <c r="N895" i="8"/>
  <c r="O895" i="8"/>
  <c r="L895" i="8"/>
  <c r="M895" i="8" s="1"/>
  <c r="G801" i="2"/>
  <c r="B801" i="2"/>
  <c r="Z800" i="2"/>
  <c r="W897" i="10" l="1"/>
  <c r="U897" i="10"/>
  <c r="V897" i="10"/>
  <c r="Y897" i="10"/>
  <c r="R895" i="8"/>
  <c r="U895" i="8" s="1"/>
  <c r="T895" i="8"/>
  <c r="W895" i="8" s="1"/>
  <c r="S895" i="8"/>
  <c r="F801" i="2"/>
  <c r="X897" i="10"/>
  <c r="E801" i="2"/>
  <c r="D801" i="2"/>
  <c r="I801" i="2"/>
  <c r="V895" i="8"/>
  <c r="Z897" i="10"/>
  <c r="P801" i="2" l="1"/>
  <c r="O801" i="2"/>
  <c r="D896" i="8"/>
  <c r="H896" i="8"/>
  <c r="F896" i="8"/>
  <c r="B896" i="8"/>
  <c r="C896" i="8"/>
  <c r="G896" i="8"/>
  <c r="H898" i="10"/>
  <c r="C898" i="10"/>
  <c r="B898" i="10"/>
  <c r="G898" i="10"/>
  <c r="I898" i="10"/>
  <c r="D898" i="10"/>
  <c r="AA800" i="2"/>
  <c r="J801" i="2"/>
  <c r="K801" i="2" s="1"/>
  <c r="L801" i="2" l="1"/>
  <c r="M801" i="2"/>
  <c r="N801" i="2" s="1"/>
  <c r="F898" i="10"/>
  <c r="E896" i="8"/>
  <c r="J898" i="10"/>
  <c r="I896" i="8"/>
  <c r="J896" i="8"/>
  <c r="E898" i="10"/>
  <c r="P898" i="10" s="1"/>
  <c r="K898" i="10"/>
  <c r="O898" i="10"/>
  <c r="AB897" i="10"/>
  <c r="X895" i="8"/>
  <c r="U801" i="2" l="1"/>
  <c r="V801" i="2"/>
  <c r="W801" i="2"/>
  <c r="L896" i="8"/>
  <c r="M896" i="8" s="1"/>
  <c r="P896" i="8"/>
  <c r="N896" i="8"/>
  <c r="O896" i="8"/>
  <c r="S898" i="10"/>
  <c r="Q898" i="10"/>
  <c r="R898" i="10"/>
  <c r="M898" i="10"/>
  <c r="N898" i="10" s="1"/>
  <c r="R801" i="2"/>
  <c r="S801" i="2"/>
  <c r="Q801" i="2"/>
  <c r="X801" i="2" s="1"/>
  <c r="Y801" i="2" l="1"/>
  <c r="Z801" i="2"/>
  <c r="D802" i="2" s="1"/>
  <c r="C802" i="2"/>
  <c r="H802" i="2"/>
  <c r="V898" i="10"/>
  <c r="Y898" i="10" s="1"/>
  <c r="U898" i="10"/>
  <c r="W898" i="10"/>
  <c r="Z898" i="10" s="1"/>
  <c r="G802" i="2"/>
  <c r="B802" i="2"/>
  <c r="S896" i="8"/>
  <c r="V896" i="8" s="1"/>
  <c r="R896" i="8"/>
  <c r="U896" i="8" s="1"/>
  <c r="T896" i="8"/>
  <c r="I802" i="2"/>
  <c r="X898" i="10"/>
  <c r="W896" i="8"/>
  <c r="P802" i="2" l="1"/>
  <c r="O802" i="2"/>
  <c r="H899" i="10"/>
  <c r="C899" i="10"/>
  <c r="C897" i="8"/>
  <c r="G897" i="8"/>
  <c r="F897" i="8"/>
  <c r="B897" i="8"/>
  <c r="I899" i="10"/>
  <c r="D899" i="10"/>
  <c r="J802" i="2"/>
  <c r="K802" i="2" s="1"/>
  <c r="AA801" i="2"/>
  <c r="B899" i="10"/>
  <c r="G899" i="10"/>
  <c r="H897" i="8"/>
  <c r="D897" i="8"/>
  <c r="E802" i="2"/>
  <c r="F802" i="2"/>
  <c r="L802" i="2" l="1"/>
  <c r="M802" i="2"/>
  <c r="N802" i="2" s="1"/>
  <c r="O899" i="10"/>
  <c r="AB898" i="10"/>
  <c r="X896" i="8"/>
  <c r="J899" i="10"/>
  <c r="K899" i="10" s="1"/>
  <c r="E897" i="8"/>
  <c r="F899" i="10"/>
  <c r="E899" i="10"/>
  <c r="P899" i="10" s="1"/>
  <c r="I897" i="8"/>
  <c r="J897" i="8"/>
  <c r="S899" i="10" l="1"/>
  <c r="Q899" i="10"/>
  <c r="R899" i="10"/>
  <c r="M899" i="10"/>
  <c r="N899" i="10" s="1"/>
  <c r="N897" i="8"/>
  <c r="L897" i="8"/>
  <c r="M897" i="8" s="1"/>
  <c r="O897" i="8"/>
  <c r="P897" i="8"/>
  <c r="U802" i="2"/>
  <c r="W802" i="2"/>
  <c r="V802" i="2"/>
  <c r="S802" i="2"/>
  <c r="R802" i="2"/>
  <c r="Q802" i="2"/>
  <c r="X802" i="2" s="1"/>
  <c r="Z802" i="2" l="1"/>
  <c r="Y802" i="2"/>
  <c r="H803" i="2" s="1"/>
  <c r="D803" i="2"/>
  <c r="I803" i="2"/>
  <c r="V899" i="10"/>
  <c r="Y899" i="10" s="1"/>
  <c r="U899" i="10"/>
  <c r="W899" i="10"/>
  <c r="G803" i="2"/>
  <c r="B803" i="2"/>
  <c r="S897" i="8"/>
  <c r="V897" i="8" s="1"/>
  <c r="R897" i="8"/>
  <c r="U897" i="8" s="1"/>
  <c r="T897" i="8"/>
  <c r="W897" i="8" s="1"/>
  <c r="X899" i="10"/>
  <c r="Z899" i="10"/>
  <c r="P803" i="2" l="1"/>
  <c r="O803" i="2"/>
  <c r="C803" i="2"/>
  <c r="E803" i="2" s="1"/>
  <c r="C900" i="10"/>
  <c r="H900" i="10"/>
  <c r="H898" i="8"/>
  <c r="D898" i="8"/>
  <c r="G898" i="8"/>
  <c r="C898" i="8"/>
  <c r="B898" i="8"/>
  <c r="F898" i="8"/>
  <c r="F803" i="2"/>
  <c r="J803" i="2"/>
  <c r="K803" i="2" s="1"/>
  <c r="D900" i="10"/>
  <c r="I900" i="10"/>
  <c r="B900" i="10"/>
  <c r="G900" i="10"/>
  <c r="AA802" i="2"/>
  <c r="L803" i="2" l="1"/>
  <c r="M803" i="2"/>
  <c r="N803" i="2" s="1"/>
  <c r="O900" i="10"/>
  <c r="AB899" i="10"/>
  <c r="J898" i="8"/>
  <c r="I898" i="8"/>
  <c r="J900" i="10"/>
  <c r="K900" i="10" s="1"/>
  <c r="E898" i="8"/>
  <c r="E900" i="10"/>
  <c r="P900" i="10" s="1"/>
  <c r="X897" i="8"/>
  <c r="F900" i="10"/>
  <c r="R900" i="10" l="1"/>
  <c r="S900" i="10"/>
  <c r="Q900" i="10"/>
  <c r="M900" i="10"/>
  <c r="N900" i="10" s="1"/>
  <c r="N898" i="8"/>
  <c r="P898" i="8"/>
  <c r="O898" i="8"/>
  <c r="L898" i="8"/>
  <c r="M898" i="8" s="1"/>
  <c r="U803" i="2"/>
  <c r="W803" i="2"/>
  <c r="V803" i="2"/>
  <c r="Q803" i="2"/>
  <c r="R803" i="2"/>
  <c r="S803" i="2"/>
  <c r="Z803" i="2" s="1"/>
  <c r="X803" i="2" l="1"/>
  <c r="S898" i="8"/>
  <c r="T898" i="8"/>
  <c r="R898" i="8"/>
  <c r="V900" i="10"/>
  <c r="W900" i="10"/>
  <c r="Z900" i="10" s="1"/>
  <c r="U900" i="10"/>
  <c r="X900" i="10" s="1"/>
  <c r="V898" i="8"/>
  <c r="D804" i="2"/>
  <c r="I804" i="2"/>
  <c r="W898" i="8"/>
  <c r="G804" i="2"/>
  <c r="B804" i="2"/>
  <c r="Y803" i="2"/>
  <c r="U898" i="8"/>
  <c r="Y900" i="10"/>
  <c r="O804" i="2" l="1"/>
  <c r="P804" i="2"/>
  <c r="G901" i="10"/>
  <c r="B901" i="10"/>
  <c r="D901" i="10"/>
  <c r="I901" i="10"/>
  <c r="F899" i="8"/>
  <c r="B899" i="8"/>
  <c r="H901" i="10"/>
  <c r="C901" i="10"/>
  <c r="H804" i="2"/>
  <c r="J804" i="2" s="1"/>
  <c r="K804" i="2" s="1"/>
  <c r="C804" i="2"/>
  <c r="D899" i="8"/>
  <c r="H899" i="8"/>
  <c r="C899" i="8"/>
  <c r="G899" i="8"/>
  <c r="AA803" i="2"/>
  <c r="L804" i="2" l="1"/>
  <c r="M804" i="2"/>
  <c r="N804" i="2" s="1"/>
  <c r="F901" i="10"/>
  <c r="E899" i="8"/>
  <c r="J899" i="8"/>
  <c r="I899" i="8"/>
  <c r="O901" i="10"/>
  <c r="AB900" i="10"/>
  <c r="F804" i="2"/>
  <c r="E804" i="2"/>
  <c r="E901" i="10"/>
  <c r="P901" i="10" s="1"/>
  <c r="X898" i="8"/>
  <c r="J901" i="10"/>
  <c r="K901" i="10" s="1"/>
  <c r="Q901" i="10" l="1"/>
  <c r="S901" i="10"/>
  <c r="R901" i="10"/>
  <c r="M901" i="10"/>
  <c r="N901" i="10" s="1"/>
  <c r="O899" i="8"/>
  <c r="P899" i="8"/>
  <c r="L899" i="8"/>
  <c r="M899" i="8" s="1"/>
  <c r="N899" i="8"/>
  <c r="U804" i="2"/>
  <c r="V804" i="2"/>
  <c r="W804" i="2"/>
  <c r="R804" i="2"/>
  <c r="Q804" i="2"/>
  <c r="X804" i="2" s="1"/>
  <c r="S804" i="2"/>
  <c r="Y804" i="2" l="1"/>
  <c r="U901" i="10"/>
  <c r="V901" i="10"/>
  <c r="W901" i="10"/>
  <c r="T899" i="8"/>
  <c r="R899" i="8"/>
  <c r="U899" i="8" s="1"/>
  <c r="S899" i="8"/>
  <c r="V899" i="8" s="1"/>
  <c r="Y901" i="10"/>
  <c r="C805" i="2"/>
  <c r="H805" i="2"/>
  <c r="Z804" i="2"/>
  <c r="W899" i="8"/>
  <c r="Z901" i="10"/>
  <c r="G805" i="2"/>
  <c r="B805" i="2"/>
  <c r="X901" i="10"/>
  <c r="C900" i="8" l="1"/>
  <c r="G900" i="8"/>
  <c r="B900" i="8"/>
  <c r="F900" i="8"/>
  <c r="D900" i="8"/>
  <c r="H900" i="8"/>
  <c r="H902" i="10"/>
  <c r="C902" i="10"/>
  <c r="E805" i="2"/>
  <c r="I805" i="2"/>
  <c r="D805" i="2"/>
  <c r="B902" i="10"/>
  <c r="G902" i="10"/>
  <c r="I902" i="10"/>
  <c r="D902" i="10"/>
  <c r="F805" i="2"/>
  <c r="P805" i="2" l="1"/>
  <c r="O805" i="2"/>
  <c r="E902" i="10"/>
  <c r="P902" i="10" s="1"/>
  <c r="I900" i="8"/>
  <c r="J900" i="8"/>
  <c r="AA804" i="2"/>
  <c r="E900" i="8"/>
  <c r="O902" i="10"/>
  <c r="AB901" i="10"/>
  <c r="F902" i="10"/>
  <c r="J805" i="2"/>
  <c r="K805" i="2" s="1"/>
  <c r="J902" i="10"/>
  <c r="K902" i="10" s="1"/>
  <c r="X899" i="8"/>
  <c r="Q902" i="10" l="1"/>
  <c r="S902" i="10"/>
  <c r="R902" i="10"/>
  <c r="M902" i="10"/>
  <c r="N902" i="10" s="1"/>
  <c r="L805" i="2"/>
  <c r="M805" i="2"/>
  <c r="N805" i="2" s="1"/>
  <c r="N900" i="8"/>
  <c r="O900" i="8"/>
  <c r="P900" i="8"/>
  <c r="L900" i="8"/>
  <c r="M900" i="8" s="1"/>
  <c r="V902" i="10" l="1"/>
  <c r="U902" i="10"/>
  <c r="W902" i="10"/>
  <c r="Z902" i="10" s="1"/>
  <c r="Y902" i="10"/>
  <c r="T900" i="8"/>
  <c r="W900" i="8" s="1"/>
  <c r="R900" i="8"/>
  <c r="U900" i="8" s="1"/>
  <c r="S900" i="8"/>
  <c r="V900" i="8" s="1"/>
  <c r="V805" i="2"/>
  <c r="W805" i="2"/>
  <c r="U805" i="2"/>
  <c r="Q805" i="2"/>
  <c r="S805" i="2"/>
  <c r="R805" i="2"/>
  <c r="X902" i="10"/>
  <c r="G901" i="8" l="1"/>
  <c r="C901" i="8"/>
  <c r="D903" i="10"/>
  <c r="I903" i="10"/>
  <c r="B901" i="8"/>
  <c r="F901" i="8"/>
  <c r="H901" i="8"/>
  <c r="D901" i="8"/>
  <c r="Z805" i="2"/>
  <c r="C903" i="10"/>
  <c r="H903" i="10"/>
  <c r="X805" i="2"/>
  <c r="G903" i="10"/>
  <c r="B903" i="10"/>
  <c r="Y805" i="2"/>
  <c r="G806" i="2" l="1"/>
  <c r="B806" i="2"/>
  <c r="O903" i="10"/>
  <c r="AB902" i="10"/>
  <c r="E903" i="10"/>
  <c r="P903" i="10" s="1"/>
  <c r="F903" i="10"/>
  <c r="J901" i="8"/>
  <c r="I901" i="8"/>
  <c r="X900" i="8"/>
  <c r="H806" i="2"/>
  <c r="C806" i="2"/>
  <c r="J903" i="10"/>
  <c r="K903" i="10" s="1"/>
  <c r="D806" i="2"/>
  <c r="I806" i="2"/>
  <c r="E901" i="8"/>
  <c r="O806" i="2" l="1"/>
  <c r="P806" i="2"/>
  <c r="S903" i="10"/>
  <c r="R903" i="10"/>
  <c r="Q903" i="10"/>
  <c r="M903" i="10"/>
  <c r="N903" i="10" s="1"/>
  <c r="N901" i="8"/>
  <c r="O901" i="8"/>
  <c r="L901" i="8"/>
  <c r="M901" i="8" s="1"/>
  <c r="P901" i="8"/>
  <c r="E806" i="2"/>
  <c r="F806" i="2"/>
  <c r="J806" i="2"/>
  <c r="K806" i="2" s="1"/>
  <c r="AA805" i="2"/>
  <c r="L806" i="2" l="1"/>
  <c r="M806" i="2"/>
  <c r="N806" i="2" s="1"/>
  <c r="V903" i="10"/>
  <c r="W903" i="10"/>
  <c r="U903" i="10"/>
  <c r="T901" i="8"/>
  <c r="W901" i="8" s="1"/>
  <c r="S901" i="8"/>
  <c r="V901" i="8" s="1"/>
  <c r="R901" i="8"/>
  <c r="U901" i="8" s="1"/>
  <c r="X903" i="10"/>
  <c r="Y903" i="10"/>
  <c r="Z903" i="10"/>
  <c r="G902" i="8" l="1"/>
  <c r="C902" i="8"/>
  <c r="F902" i="8"/>
  <c r="B902" i="8"/>
  <c r="D902" i="8"/>
  <c r="H902" i="8"/>
  <c r="I904" i="10"/>
  <c r="D904" i="10"/>
  <c r="H904" i="10"/>
  <c r="C904" i="10"/>
  <c r="B904" i="10"/>
  <c r="G904" i="10"/>
  <c r="V806" i="2"/>
  <c r="U806" i="2"/>
  <c r="W806" i="2"/>
  <c r="R806" i="2"/>
  <c r="Q806" i="2"/>
  <c r="S806" i="2"/>
  <c r="Z806" i="2" l="1"/>
  <c r="X806" i="2"/>
  <c r="Y806" i="2"/>
  <c r="H807" i="2" s="1"/>
  <c r="J904" i="10"/>
  <c r="K904" i="10" s="1"/>
  <c r="O904" i="10"/>
  <c r="AB903" i="10"/>
  <c r="E902" i="8"/>
  <c r="E904" i="10"/>
  <c r="P904" i="10" s="1"/>
  <c r="J902" i="8"/>
  <c r="I902" i="8"/>
  <c r="I807" i="2"/>
  <c r="D807" i="2"/>
  <c r="F904" i="10"/>
  <c r="X901" i="8"/>
  <c r="G807" i="2"/>
  <c r="B807" i="2"/>
  <c r="C807" i="2" l="1"/>
  <c r="E807" i="2" s="1"/>
  <c r="P807" i="2"/>
  <c r="O807" i="2"/>
  <c r="R904" i="10"/>
  <c r="S904" i="10"/>
  <c r="Q904" i="10"/>
  <c r="M904" i="10"/>
  <c r="N904" i="10" s="1"/>
  <c r="AA806" i="2"/>
  <c r="O902" i="8"/>
  <c r="L902" i="8"/>
  <c r="M902" i="8" s="1"/>
  <c r="N902" i="8"/>
  <c r="P902" i="8"/>
  <c r="J807" i="2"/>
  <c r="K807" i="2" s="1"/>
  <c r="F807" i="2"/>
  <c r="L807" i="2" l="1"/>
  <c r="M807" i="2"/>
  <c r="N807" i="2" s="1"/>
  <c r="U904" i="10"/>
  <c r="W904" i="10"/>
  <c r="V904" i="10"/>
  <c r="S902" i="8"/>
  <c r="V902" i="8" s="1"/>
  <c r="R902" i="8"/>
  <c r="U902" i="8" s="1"/>
  <c r="T902" i="8"/>
  <c r="X904" i="10"/>
  <c r="Z904" i="10"/>
  <c r="W902" i="8"/>
  <c r="Y904" i="10"/>
  <c r="B903" i="8" l="1"/>
  <c r="F903" i="8"/>
  <c r="G903" i="8"/>
  <c r="C903" i="8"/>
  <c r="V807" i="2"/>
  <c r="W807" i="2"/>
  <c r="U807" i="2"/>
  <c r="I905" i="10"/>
  <c r="D905" i="10"/>
  <c r="C905" i="10"/>
  <c r="H905" i="10"/>
  <c r="B905" i="10"/>
  <c r="G905" i="10"/>
  <c r="Q807" i="2"/>
  <c r="S807" i="2"/>
  <c r="Z807" i="2" s="1"/>
  <c r="R807" i="2"/>
  <c r="Y807" i="2" s="1"/>
  <c r="D903" i="8"/>
  <c r="H903" i="8"/>
  <c r="X807" i="2" l="1"/>
  <c r="G808" i="2" s="1"/>
  <c r="H808" i="2"/>
  <c r="C808" i="2"/>
  <c r="E905" i="10"/>
  <c r="P905" i="10" s="1"/>
  <c r="X902" i="8"/>
  <c r="I808" i="2"/>
  <c r="D808" i="2"/>
  <c r="F905" i="10"/>
  <c r="I903" i="8"/>
  <c r="J903" i="8"/>
  <c r="J905" i="10"/>
  <c r="K905" i="10" s="1"/>
  <c r="O905" i="10"/>
  <c r="AB904" i="10"/>
  <c r="E903" i="8"/>
  <c r="P808" i="2" l="1"/>
  <c r="O808" i="2"/>
  <c r="B808" i="2"/>
  <c r="F808" i="2" s="1"/>
  <c r="Q905" i="10"/>
  <c r="R905" i="10"/>
  <c r="S905" i="10"/>
  <c r="M905" i="10"/>
  <c r="N905" i="10" s="1"/>
  <c r="O903" i="8"/>
  <c r="L903" i="8"/>
  <c r="M903" i="8" s="1"/>
  <c r="N903" i="8"/>
  <c r="P903" i="8"/>
  <c r="AA807" i="2"/>
  <c r="J808" i="2"/>
  <c r="K808" i="2" s="1"/>
  <c r="E808" i="2" l="1"/>
  <c r="L808" i="2"/>
  <c r="M808" i="2"/>
  <c r="N808" i="2" s="1"/>
  <c r="V905" i="10"/>
  <c r="W905" i="10"/>
  <c r="U905" i="10"/>
  <c r="X905" i="10" s="1"/>
  <c r="Z905" i="10"/>
  <c r="S903" i="8"/>
  <c r="V903" i="8" s="1"/>
  <c r="R903" i="8"/>
  <c r="U903" i="8" s="1"/>
  <c r="T903" i="8"/>
  <c r="W903" i="8" s="1"/>
  <c r="Y905" i="10"/>
  <c r="B904" i="8" l="1"/>
  <c r="F904" i="8"/>
  <c r="G904" i="8"/>
  <c r="C904" i="8"/>
  <c r="H904" i="8"/>
  <c r="D904" i="8"/>
  <c r="G906" i="10"/>
  <c r="B906" i="10"/>
  <c r="I906" i="10"/>
  <c r="D906" i="10"/>
  <c r="C906" i="10"/>
  <c r="H906" i="10"/>
  <c r="U808" i="2"/>
  <c r="V808" i="2"/>
  <c r="W808" i="2"/>
  <c r="Q808" i="2"/>
  <c r="S808" i="2"/>
  <c r="R808" i="2"/>
  <c r="Z808" i="2" l="1"/>
  <c r="Y808" i="2"/>
  <c r="X808" i="2"/>
  <c r="G809" i="2" s="1"/>
  <c r="B809" i="2"/>
  <c r="E906" i="10"/>
  <c r="P906" i="10" s="1"/>
  <c r="X903" i="8"/>
  <c r="F906" i="10"/>
  <c r="J906" i="10"/>
  <c r="H809" i="2"/>
  <c r="C809" i="2"/>
  <c r="K906" i="10"/>
  <c r="O906" i="10"/>
  <c r="AB905" i="10"/>
  <c r="J904" i="8"/>
  <c r="I904" i="8"/>
  <c r="I809" i="2"/>
  <c r="D809" i="2"/>
  <c r="E904" i="8"/>
  <c r="P809" i="2" l="1"/>
  <c r="O809" i="2"/>
  <c r="R906" i="10"/>
  <c r="Q906" i="10"/>
  <c r="S906" i="10"/>
  <c r="M906" i="10"/>
  <c r="N906" i="10" s="1"/>
  <c r="AA808" i="2"/>
  <c r="F809" i="2"/>
  <c r="O904" i="8"/>
  <c r="P904" i="8"/>
  <c r="N904" i="8"/>
  <c r="L904" i="8"/>
  <c r="M904" i="8" s="1"/>
  <c r="J809" i="2"/>
  <c r="K809" i="2" s="1"/>
  <c r="E809" i="2"/>
  <c r="L809" i="2" l="1"/>
  <c r="M809" i="2"/>
  <c r="N809" i="2" s="1"/>
  <c r="V906" i="10"/>
  <c r="W906" i="10"/>
  <c r="U906" i="10"/>
  <c r="X906" i="10" s="1"/>
  <c r="S904" i="8"/>
  <c r="V904" i="8" s="1"/>
  <c r="T904" i="8"/>
  <c r="W904" i="8" s="1"/>
  <c r="R904" i="8"/>
  <c r="U904" i="8" s="1"/>
  <c r="Z906" i="10"/>
  <c r="Y906" i="10"/>
  <c r="F905" i="8" l="1"/>
  <c r="B905" i="8"/>
  <c r="G905" i="8"/>
  <c r="C905" i="8"/>
  <c r="D905" i="8"/>
  <c r="H905" i="8"/>
  <c r="G907" i="10"/>
  <c r="B907" i="10"/>
  <c r="D907" i="10"/>
  <c r="I907" i="10"/>
  <c r="C907" i="10"/>
  <c r="H907" i="10"/>
  <c r="U809" i="2"/>
  <c r="W809" i="2"/>
  <c r="V809" i="2"/>
  <c r="S809" i="2"/>
  <c r="R809" i="2"/>
  <c r="Q809" i="2"/>
  <c r="Y809" i="2" l="1"/>
  <c r="X809" i="2"/>
  <c r="G810" i="2" s="1"/>
  <c r="Z809" i="2"/>
  <c r="I810" i="2" s="1"/>
  <c r="D810" i="2"/>
  <c r="E907" i="10"/>
  <c r="P907" i="10" s="1"/>
  <c r="X904" i="8"/>
  <c r="F907" i="10"/>
  <c r="J907" i="10"/>
  <c r="B810" i="2"/>
  <c r="E905" i="8"/>
  <c r="H810" i="2"/>
  <c r="C810" i="2"/>
  <c r="K907" i="10"/>
  <c r="O907" i="10"/>
  <c r="AB906" i="10"/>
  <c r="I905" i="8"/>
  <c r="J905" i="8"/>
  <c r="P810" i="2" l="1"/>
  <c r="O810" i="2"/>
  <c r="E810" i="2"/>
  <c r="S907" i="10"/>
  <c r="R907" i="10"/>
  <c r="Q907" i="10"/>
  <c r="M907" i="10"/>
  <c r="N907" i="10" s="1"/>
  <c r="J810" i="2"/>
  <c r="K810" i="2" s="1"/>
  <c r="AA809" i="2"/>
  <c r="P905" i="8"/>
  <c r="N905" i="8"/>
  <c r="L905" i="8"/>
  <c r="M905" i="8" s="1"/>
  <c r="O905" i="8"/>
  <c r="F810" i="2"/>
  <c r="V907" i="10" l="1"/>
  <c r="Y907" i="10" s="1"/>
  <c r="W907" i="10"/>
  <c r="Z907" i="10" s="1"/>
  <c r="U907" i="10"/>
  <c r="L810" i="2"/>
  <c r="M810" i="2"/>
  <c r="N810" i="2" s="1"/>
  <c r="X907" i="10"/>
  <c r="S905" i="8"/>
  <c r="V905" i="8" s="1"/>
  <c r="T905" i="8"/>
  <c r="W905" i="8" s="1"/>
  <c r="R905" i="8"/>
  <c r="U905" i="8" s="1"/>
  <c r="H906" i="8" l="1"/>
  <c r="D906" i="8"/>
  <c r="G906" i="8"/>
  <c r="C906" i="8"/>
  <c r="D908" i="10"/>
  <c r="I908" i="10"/>
  <c r="B906" i="8"/>
  <c r="F906" i="8"/>
  <c r="C908" i="10"/>
  <c r="H908" i="10"/>
  <c r="S810" i="2"/>
  <c r="Q810" i="2"/>
  <c r="R810" i="2"/>
  <c r="B908" i="10"/>
  <c r="G908" i="10"/>
  <c r="W810" i="2"/>
  <c r="U810" i="2"/>
  <c r="V810" i="2"/>
  <c r="X810" i="2" l="1"/>
  <c r="I906" i="8"/>
  <c r="J906" i="8"/>
  <c r="X905" i="8"/>
  <c r="J908" i="10"/>
  <c r="Z810" i="2"/>
  <c r="E906" i="8"/>
  <c r="E908" i="10"/>
  <c r="P908" i="10" s="1"/>
  <c r="Y810" i="2"/>
  <c r="F908" i="10"/>
  <c r="K908" i="10"/>
  <c r="O908" i="10"/>
  <c r="AB907" i="10"/>
  <c r="N906" i="8" l="1"/>
  <c r="P906" i="8"/>
  <c r="L906" i="8"/>
  <c r="M906" i="8" s="1"/>
  <c r="O906" i="8"/>
  <c r="H811" i="2"/>
  <c r="C811" i="2"/>
  <c r="R908" i="10"/>
  <c r="S908" i="10"/>
  <c r="Q908" i="10"/>
  <c r="M908" i="10"/>
  <c r="N908" i="10" s="1"/>
  <c r="I811" i="2"/>
  <c r="D811" i="2"/>
  <c r="B811" i="2"/>
  <c r="G811" i="2"/>
  <c r="P811" i="2" l="1"/>
  <c r="O811" i="2"/>
  <c r="AA810" i="2"/>
  <c r="R906" i="8"/>
  <c r="T906" i="8"/>
  <c r="S906" i="8"/>
  <c r="V906" i="8" s="1"/>
  <c r="J811" i="2"/>
  <c r="K811" i="2" s="1"/>
  <c r="U908" i="10"/>
  <c r="W908" i="10"/>
  <c r="Z908" i="10" s="1"/>
  <c r="V908" i="10"/>
  <c r="Y908" i="10" s="1"/>
  <c r="F811" i="2"/>
  <c r="W906" i="8"/>
  <c r="E811" i="2"/>
  <c r="X908" i="10"/>
  <c r="U906" i="8"/>
  <c r="I909" i="10" l="1"/>
  <c r="D909" i="10"/>
  <c r="L811" i="2"/>
  <c r="M811" i="2"/>
  <c r="N811" i="2" s="1"/>
  <c r="C909" i="10"/>
  <c r="H909" i="10"/>
  <c r="C907" i="8"/>
  <c r="G907" i="8"/>
  <c r="D907" i="8"/>
  <c r="H907" i="8"/>
  <c r="B909" i="10"/>
  <c r="G909" i="10"/>
  <c r="F907" i="8"/>
  <c r="B907" i="8"/>
  <c r="V811" i="2" l="1"/>
  <c r="W811" i="2"/>
  <c r="U811" i="2"/>
  <c r="E909" i="10"/>
  <c r="P909" i="10" s="1"/>
  <c r="X906" i="8"/>
  <c r="R811" i="2"/>
  <c r="Y811" i="2" s="1"/>
  <c r="Q811" i="2"/>
  <c r="S811" i="2"/>
  <c r="E907" i="8"/>
  <c r="O909" i="10"/>
  <c r="AB908" i="10"/>
  <c r="J909" i="10"/>
  <c r="K909" i="10" s="1"/>
  <c r="J907" i="8"/>
  <c r="I907" i="8"/>
  <c r="F909" i="10"/>
  <c r="X811" i="2" l="1"/>
  <c r="G812" i="2" s="1"/>
  <c r="Z811" i="2"/>
  <c r="I812" i="2" s="1"/>
  <c r="R909" i="10"/>
  <c r="S909" i="10"/>
  <c r="Q909" i="10"/>
  <c r="M909" i="10"/>
  <c r="N909" i="10" s="1"/>
  <c r="D812" i="2"/>
  <c r="C812" i="2"/>
  <c r="H812" i="2"/>
  <c r="O907" i="8"/>
  <c r="P907" i="8"/>
  <c r="L907" i="8"/>
  <c r="M907" i="8" s="1"/>
  <c r="N907" i="8"/>
  <c r="B812" i="2" l="1"/>
  <c r="P812" i="2"/>
  <c r="O812" i="2"/>
  <c r="E812" i="2"/>
  <c r="W909" i="10"/>
  <c r="Z909" i="10" s="1"/>
  <c r="U909" i="10"/>
  <c r="X909" i="10" s="1"/>
  <c r="V909" i="10"/>
  <c r="J812" i="2"/>
  <c r="K812" i="2" s="1"/>
  <c r="T907" i="8"/>
  <c r="W907" i="8" s="1"/>
  <c r="S907" i="8"/>
  <c r="V907" i="8" s="1"/>
  <c r="R907" i="8"/>
  <c r="U907" i="8" s="1"/>
  <c r="F812" i="2"/>
  <c r="AA811" i="2"/>
  <c r="Y909" i="10"/>
  <c r="B908" i="8" l="1"/>
  <c r="F908" i="8"/>
  <c r="B910" i="10"/>
  <c r="G910" i="10"/>
  <c r="H908" i="8"/>
  <c r="D908" i="8"/>
  <c r="G908" i="8"/>
  <c r="C908" i="8"/>
  <c r="D910" i="10"/>
  <c r="I910" i="10"/>
  <c r="C910" i="10"/>
  <c r="H910" i="10"/>
  <c r="L812" i="2"/>
  <c r="M812" i="2"/>
  <c r="N812" i="2" s="1"/>
  <c r="X907" i="8" l="1"/>
  <c r="J910" i="10"/>
  <c r="F910" i="10"/>
  <c r="E910" i="10"/>
  <c r="P910" i="10" s="1"/>
  <c r="U812" i="2"/>
  <c r="V812" i="2"/>
  <c r="W812" i="2"/>
  <c r="J908" i="8"/>
  <c r="I908" i="8"/>
  <c r="R812" i="2"/>
  <c r="Q812" i="2"/>
  <c r="S812" i="2"/>
  <c r="Z812" i="2" s="1"/>
  <c r="O910" i="10"/>
  <c r="K910" i="10"/>
  <c r="AB909" i="10"/>
  <c r="E908" i="8"/>
  <c r="Y812" i="2" l="1"/>
  <c r="X812" i="2"/>
  <c r="B813" i="2" s="1"/>
  <c r="C813" i="2"/>
  <c r="H813" i="2"/>
  <c r="I813" i="2"/>
  <c r="D813" i="2"/>
  <c r="R910" i="10"/>
  <c r="Q910" i="10"/>
  <c r="S910" i="10"/>
  <c r="M910" i="10"/>
  <c r="N910" i="10" s="1"/>
  <c r="G813" i="2"/>
  <c r="P908" i="8"/>
  <c r="L908" i="8"/>
  <c r="M908" i="8" s="1"/>
  <c r="O908" i="8"/>
  <c r="N908" i="8"/>
  <c r="P813" i="2" l="1"/>
  <c r="O813" i="2"/>
  <c r="W910" i="10"/>
  <c r="V910" i="10"/>
  <c r="U910" i="10"/>
  <c r="AA812" i="2"/>
  <c r="S908" i="8"/>
  <c r="V908" i="8" s="1"/>
  <c r="T908" i="8"/>
  <c r="W908" i="8" s="1"/>
  <c r="R908" i="8"/>
  <c r="Z910" i="10"/>
  <c r="U908" i="8"/>
  <c r="J813" i="2"/>
  <c r="K813" i="2" s="1"/>
  <c r="X910" i="10"/>
  <c r="E813" i="2"/>
  <c r="Y910" i="10"/>
  <c r="F813" i="2"/>
  <c r="L813" i="2" l="1"/>
  <c r="M813" i="2"/>
  <c r="N813" i="2" s="1"/>
  <c r="G909" i="8"/>
  <c r="C909" i="8"/>
  <c r="D909" i="8"/>
  <c r="H909" i="8"/>
  <c r="I911" i="10"/>
  <c r="D911" i="10"/>
  <c r="H911" i="10"/>
  <c r="C911" i="10"/>
  <c r="F909" i="8"/>
  <c r="B909" i="8"/>
  <c r="G911" i="10"/>
  <c r="B911" i="10"/>
  <c r="J911" i="10" l="1"/>
  <c r="K911" i="10"/>
  <c r="O911" i="10"/>
  <c r="AB910" i="10"/>
  <c r="X908" i="8"/>
  <c r="E909" i="8"/>
  <c r="J909" i="8"/>
  <c r="I909" i="8"/>
  <c r="E911" i="10"/>
  <c r="P911" i="10" s="1"/>
  <c r="F911" i="10"/>
  <c r="W813" i="2"/>
  <c r="V813" i="2"/>
  <c r="U813" i="2"/>
  <c r="S813" i="2"/>
  <c r="Q813" i="2"/>
  <c r="R813" i="2"/>
  <c r="X813" i="2" l="1"/>
  <c r="B814" i="2" s="1"/>
  <c r="Z813" i="2"/>
  <c r="S911" i="10"/>
  <c r="Q911" i="10"/>
  <c r="R911" i="10"/>
  <c r="M911" i="10"/>
  <c r="N911" i="10" s="1"/>
  <c r="Y813" i="2"/>
  <c r="P909" i="8"/>
  <c r="L909" i="8"/>
  <c r="M909" i="8" s="1"/>
  <c r="O909" i="8"/>
  <c r="N909" i="8"/>
  <c r="G814" i="2" l="1"/>
  <c r="T909" i="8"/>
  <c r="R909" i="8"/>
  <c r="U909" i="8" s="1"/>
  <c r="S909" i="8"/>
  <c r="V909" i="8" s="1"/>
  <c r="H814" i="2"/>
  <c r="C814" i="2"/>
  <c r="E814" i="2" s="1"/>
  <c r="W909" i="8"/>
  <c r="U911" i="10"/>
  <c r="X911" i="10" s="1"/>
  <c r="V911" i="10"/>
  <c r="Y911" i="10" s="1"/>
  <c r="W911" i="10"/>
  <c r="Z911" i="10" s="1"/>
  <c r="I814" i="2"/>
  <c r="D814" i="2"/>
  <c r="O814" i="2" l="1"/>
  <c r="P814" i="2"/>
  <c r="D912" i="10"/>
  <c r="I912" i="10"/>
  <c r="H912" i="10"/>
  <c r="C912" i="10"/>
  <c r="C910" i="8"/>
  <c r="G910" i="8"/>
  <c r="G912" i="10"/>
  <c r="B912" i="10"/>
  <c r="F910" i="8"/>
  <c r="B910" i="8"/>
  <c r="AA813" i="2"/>
  <c r="H910" i="8"/>
  <c r="D910" i="8"/>
  <c r="J814" i="2"/>
  <c r="K814" i="2" s="1"/>
  <c r="F814" i="2"/>
  <c r="L814" i="2" l="1"/>
  <c r="M814" i="2"/>
  <c r="N814" i="2" s="1"/>
  <c r="E912" i="10"/>
  <c r="P912" i="10" s="1"/>
  <c r="F912" i="10"/>
  <c r="J912" i="10"/>
  <c r="E910" i="8"/>
  <c r="J910" i="8"/>
  <c r="I910" i="8"/>
  <c r="X909" i="8"/>
  <c r="O912" i="10"/>
  <c r="K912" i="10"/>
  <c r="AB911" i="10"/>
  <c r="O910" i="8" l="1"/>
  <c r="N910" i="8"/>
  <c r="P910" i="8"/>
  <c r="L910" i="8"/>
  <c r="M910" i="8" s="1"/>
  <c r="R912" i="10"/>
  <c r="S912" i="10"/>
  <c r="Q912" i="10"/>
  <c r="M912" i="10"/>
  <c r="N912" i="10" s="1"/>
  <c r="W814" i="2"/>
  <c r="V814" i="2"/>
  <c r="U814" i="2"/>
  <c r="S814" i="2"/>
  <c r="Q814" i="2"/>
  <c r="R814" i="2"/>
  <c r="Y814" i="2" l="1"/>
  <c r="H815" i="2" s="1"/>
  <c r="X814" i="2"/>
  <c r="Z814" i="2"/>
  <c r="I815" i="2" s="1"/>
  <c r="U912" i="10"/>
  <c r="W912" i="10"/>
  <c r="V912" i="10"/>
  <c r="T910" i="8"/>
  <c r="R910" i="8"/>
  <c r="S910" i="8"/>
  <c r="X912" i="10"/>
  <c r="W910" i="8"/>
  <c r="C815" i="2"/>
  <c r="Z912" i="10"/>
  <c r="U910" i="8"/>
  <c r="B815" i="2"/>
  <c r="G815" i="2"/>
  <c r="Y912" i="10"/>
  <c r="V910" i="8"/>
  <c r="D815" i="2" l="1"/>
  <c r="P815" i="2"/>
  <c r="O815" i="2"/>
  <c r="AA814" i="2"/>
  <c r="E815" i="2"/>
  <c r="F815" i="2"/>
  <c r="G911" i="8"/>
  <c r="C911" i="8"/>
  <c r="F911" i="8"/>
  <c r="B911" i="8"/>
  <c r="D911" i="8"/>
  <c r="H911" i="8"/>
  <c r="J815" i="2"/>
  <c r="K815" i="2" s="1"/>
  <c r="C913" i="10"/>
  <c r="H913" i="10"/>
  <c r="I913" i="10"/>
  <c r="D913" i="10"/>
  <c r="B913" i="10"/>
  <c r="G913" i="10"/>
  <c r="L815" i="2" l="1"/>
  <c r="M815" i="2"/>
  <c r="N815" i="2" s="1"/>
  <c r="E913" i="10"/>
  <c r="P913" i="10" s="1"/>
  <c r="F913" i="10"/>
  <c r="E911" i="8"/>
  <c r="O913" i="10"/>
  <c r="AB912" i="10"/>
  <c r="I911" i="8"/>
  <c r="J911" i="8"/>
  <c r="J913" i="10"/>
  <c r="K913" i="10" s="1"/>
  <c r="X910" i="8"/>
  <c r="Q913" i="10" l="1"/>
  <c r="R913" i="10"/>
  <c r="S913" i="10"/>
  <c r="M913" i="10"/>
  <c r="N913" i="10" s="1"/>
  <c r="P911" i="8"/>
  <c r="L911" i="8"/>
  <c r="M911" i="8" s="1"/>
  <c r="O911" i="8"/>
  <c r="N911" i="8"/>
  <c r="W815" i="2"/>
  <c r="V815" i="2"/>
  <c r="U815" i="2"/>
  <c r="Q815" i="2"/>
  <c r="R815" i="2"/>
  <c r="S815" i="2"/>
  <c r="Z815" i="2" s="1"/>
  <c r="X815" i="2" l="1"/>
  <c r="G816" i="2" s="1"/>
  <c r="W913" i="10"/>
  <c r="V913" i="10"/>
  <c r="U913" i="10"/>
  <c r="Z913" i="10"/>
  <c r="R911" i="8"/>
  <c r="U911" i="8" s="1"/>
  <c r="T911" i="8"/>
  <c r="W911" i="8" s="1"/>
  <c r="S911" i="8"/>
  <c r="V911" i="8" s="1"/>
  <c r="Y913" i="10"/>
  <c r="D816" i="2"/>
  <c r="I816" i="2"/>
  <c r="Y815" i="2"/>
  <c r="X913" i="10"/>
  <c r="P816" i="2" l="1"/>
  <c r="O816" i="2"/>
  <c r="B816" i="2"/>
  <c r="D912" i="8"/>
  <c r="H912" i="8"/>
  <c r="B912" i="8"/>
  <c r="F912" i="8"/>
  <c r="G912" i="8"/>
  <c r="C912" i="8"/>
  <c r="G914" i="10"/>
  <c r="B914" i="10"/>
  <c r="H914" i="10"/>
  <c r="C914" i="10"/>
  <c r="D914" i="10"/>
  <c r="I914" i="10"/>
  <c r="AA815" i="2"/>
  <c r="H816" i="2"/>
  <c r="C816" i="2"/>
  <c r="J816" i="2"/>
  <c r="K816" i="2" s="1"/>
  <c r="L816" i="2" l="1"/>
  <c r="M816" i="2"/>
  <c r="N816" i="2" s="1"/>
  <c r="F816" i="2"/>
  <c r="O914" i="10"/>
  <c r="AB913" i="10"/>
  <c r="J914" i="10"/>
  <c r="K914" i="10" s="1"/>
  <c r="I912" i="8"/>
  <c r="J912" i="8"/>
  <c r="F914" i="10"/>
  <c r="E912" i="8"/>
  <c r="X911" i="8"/>
  <c r="E816" i="2"/>
  <c r="E914" i="10"/>
  <c r="P914" i="10" s="1"/>
  <c r="S914" i="10" l="1"/>
  <c r="Q914" i="10"/>
  <c r="R914" i="10"/>
  <c r="M914" i="10"/>
  <c r="N914" i="10" s="1"/>
  <c r="V816" i="2"/>
  <c r="W816" i="2"/>
  <c r="U816" i="2"/>
  <c r="O912" i="8"/>
  <c r="N912" i="8"/>
  <c r="L912" i="8"/>
  <c r="M912" i="8" s="1"/>
  <c r="P912" i="8"/>
  <c r="S816" i="2"/>
  <c r="R816" i="2"/>
  <c r="Q816" i="2"/>
  <c r="X816" i="2" l="1"/>
  <c r="Z816" i="2"/>
  <c r="D817" i="2" s="1"/>
  <c r="Y816" i="2"/>
  <c r="H817" i="2" s="1"/>
  <c r="B817" i="2"/>
  <c r="G817" i="2"/>
  <c r="U914" i="10"/>
  <c r="X914" i="10" s="1"/>
  <c r="V914" i="10"/>
  <c r="Y914" i="10" s="1"/>
  <c r="W914" i="10"/>
  <c r="T912" i="8"/>
  <c r="W912" i="8" s="1"/>
  <c r="R912" i="8"/>
  <c r="U912" i="8" s="1"/>
  <c r="S912" i="8"/>
  <c r="V912" i="8" s="1"/>
  <c r="Z914" i="10"/>
  <c r="C817" i="2" l="1"/>
  <c r="I817" i="2"/>
  <c r="P817" i="2"/>
  <c r="O817" i="2"/>
  <c r="G915" i="10"/>
  <c r="B915" i="10"/>
  <c r="D913" i="8"/>
  <c r="H913" i="8"/>
  <c r="C913" i="8"/>
  <c r="G913" i="8"/>
  <c r="C915" i="10"/>
  <c r="H915" i="10"/>
  <c r="F913" i="8"/>
  <c r="B913" i="8"/>
  <c r="AA816" i="2"/>
  <c r="F817" i="2"/>
  <c r="I915" i="10"/>
  <c r="D915" i="10"/>
  <c r="J817" i="2"/>
  <c r="K817" i="2" s="1"/>
  <c r="E817" i="2"/>
  <c r="L817" i="2" l="1"/>
  <c r="M817" i="2"/>
  <c r="N817" i="2" s="1"/>
  <c r="F915" i="10"/>
  <c r="E913" i="8"/>
  <c r="E915" i="10"/>
  <c r="P915" i="10" s="1"/>
  <c r="O915" i="10"/>
  <c r="AB914" i="10"/>
  <c r="J913" i="8"/>
  <c r="I913" i="8"/>
  <c r="X912" i="8"/>
  <c r="J915" i="10"/>
  <c r="K915" i="10" s="1"/>
  <c r="S915" i="10" l="1"/>
  <c r="Q915" i="10"/>
  <c r="R915" i="10"/>
  <c r="M915" i="10"/>
  <c r="N915" i="10" s="1"/>
  <c r="P913" i="8"/>
  <c r="N913" i="8"/>
  <c r="O913" i="8"/>
  <c r="L913" i="8"/>
  <c r="M913" i="8" s="1"/>
  <c r="U817" i="2"/>
  <c r="V817" i="2"/>
  <c r="W817" i="2"/>
  <c r="R817" i="2"/>
  <c r="Q817" i="2"/>
  <c r="S817" i="2"/>
  <c r="X817" i="2" l="1"/>
  <c r="Y817" i="2"/>
  <c r="C818" i="2" s="1"/>
  <c r="S913" i="8"/>
  <c r="T913" i="8"/>
  <c r="R913" i="8"/>
  <c r="V915" i="10"/>
  <c r="W915" i="10"/>
  <c r="U915" i="10"/>
  <c r="X915" i="10" s="1"/>
  <c r="V913" i="8"/>
  <c r="Y915" i="10"/>
  <c r="Z817" i="2"/>
  <c r="U913" i="8"/>
  <c r="B818" i="2"/>
  <c r="G818" i="2"/>
  <c r="W913" i="8"/>
  <c r="Z915" i="10"/>
  <c r="H818" i="2" l="1"/>
  <c r="B916" i="10"/>
  <c r="G916" i="10"/>
  <c r="I916" i="10"/>
  <c r="D916" i="10"/>
  <c r="F818" i="2"/>
  <c r="C916" i="10"/>
  <c r="H916" i="10"/>
  <c r="H914" i="8"/>
  <c r="D914" i="8"/>
  <c r="G914" i="8"/>
  <c r="C914" i="8"/>
  <c r="E818" i="2"/>
  <c r="B914" i="8"/>
  <c r="F914" i="8"/>
  <c r="D818" i="2"/>
  <c r="I818" i="2"/>
  <c r="J818" i="2" s="1"/>
  <c r="P818" i="2" l="1"/>
  <c r="O818" i="2"/>
  <c r="O916" i="10"/>
  <c r="AB915" i="10"/>
  <c r="F916" i="10"/>
  <c r="K818" i="2"/>
  <c r="AA817" i="2"/>
  <c r="I914" i="8"/>
  <c r="J914" i="8"/>
  <c r="X913" i="8"/>
  <c r="J916" i="10"/>
  <c r="K916" i="10" s="1"/>
  <c r="E914" i="8"/>
  <c r="E916" i="10"/>
  <c r="P916" i="10" s="1"/>
  <c r="R916" i="10" l="1"/>
  <c r="S916" i="10"/>
  <c r="Q916" i="10"/>
  <c r="M916" i="10"/>
  <c r="N916" i="10" s="1"/>
  <c r="L818" i="2"/>
  <c r="M818" i="2"/>
  <c r="N818" i="2" s="1"/>
  <c r="L914" i="8"/>
  <c r="M914" i="8" s="1"/>
  <c r="N914" i="8"/>
  <c r="P914" i="8"/>
  <c r="O914" i="8"/>
  <c r="V916" i="10" l="1"/>
  <c r="W916" i="10"/>
  <c r="Z916" i="10" s="1"/>
  <c r="U916" i="10"/>
  <c r="S914" i="8"/>
  <c r="T914" i="8"/>
  <c r="R914" i="8"/>
  <c r="U914" i="8" s="1"/>
  <c r="X916" i="10"/>
  <c r="V914" i="8"/>
  <c r="V818" i="2"/>
  <c r="U818" i="2"/>
  <c r="W818" i="2"/>
  <c r="W914" i="8"/>
  <c r="S818" i="2"/>
  <c r="Q818" i="2"/>
  <c r="R818" i="2"/>
  <c r="Y916" i="10"/>
  <c r="X818" i="2" l="1"/>
  <c r="Z818" i="2"/>
  <c r="B915" i="8"/>
  <c r="F915" i="8"/>
  <c r="I917" i="10"/>
  <c r="D917" i="10"/>
  <c r="G819" i="2"/>
  <c r="B819" i="2"/>
  <c r="B917" i="10"/>
  <c r="G917" i="10"/>
  <c r="D819" i="2"/>
  <c r="I819" i="2"/>
  <c r="H917" i="10"/>
  <c r="C917" i="10"/>
  <c r="D915" i="8"/>
  <c r="H915" i="8"/>
  <c r="Y818" i="2"/>
  <c r="C915" i="8"/>
  <c r="G915" i="8"/>
  <c r="P819" i="2" l="1"/>
  <c r="O819" i="2"/>
  <c r="X914" i="8"/>
  <c r="F917" i="10"/>
  <c r="J917" i="10"/>
  <c r="K917" i="10" s="1"/>
  <c r="O917" i="10"/>
  <c r="AB916" i="10"/>
  <c r="C819" i="2"/>
  <c r="E819" i="2" s="1"/>
  <c r="H819" i="2"/>
  <c r="J819" i="2" s="1"/>
  <c r="K819" i="2" s="1"/>
  <c r="E917" i="10"/>
  <c r="P917" i="10" s="1"/>
  <c r="I915" i="8"/>
  <c r="J915" i="8"/>
  <c r="AA818" i="2"/>
  <c r="E915" i="8"/>
  <c r="Q917" i="10" l="1"/>
  <c r="S917" i="10"/>
  <c r="R917" i="10"/>
  <c r="M917" i="10"/>
  <c r="N917" i="10" s="1"/>
  <c r="L819" i="2"/>
  <c r="M819" i="2"/>
  <c r="N819" i="2" s="1"/>
  <c r="O915" i="8"/>
  <c r="N915" i="8"/>
  <c r="P915" i="8"/>
  <c r="L915" i="8"/>
  <c r="M915" i="8" s="1"/>
  <c r="F819" i="2"/>
  <c r="V917" i="10" l="1"/>
  <c r="W917" i="10"/>
  <c r="U917" i="10"/>
  <c r="Y917" i="10"/>
  <c r="R915" i="8"/>
  <c r="U915" i="8" s="1"/>
  <c r="T915" i="8"/>
  <c r="S915" i="8"/>
  <c r="V915" i="8" s="1"/>
  <c r="W819" i="2"/>
  <c r="V819" i="2"/>
  <c r="U819" i="2"/>
  <c r="Z917" i="10"/>
  <c r="W915" i="8"/>
  <c r="Q819" i="2"/>
  <c r="R819" i="2"/>
  <c r="S819" i="2"/>
  <c r="X917" i="10"/>
  <c r="Y819" i="2" l="1"/>
  <c r="H820" i="2" s="1"/>
  <c r="X819" i="2"/>
  <c r="B820" i="2" s="1"/>
  <c r="Z819" i="2"/>
  <c r="I820" i="2" s="1"/>
  <c r="C916" i="8"/>
  <c r="G916" i="8"/>
  <c r="F916" i="8"/>
  <c r="B916" i="8"/>
  <c r="B918" i="10"/>
  <c r="G918" i="10"/>
  <c r="D916" i="8"/>
  <c r="H916" i="8"/>
  <c r="H918" i="10"/>
  <c r="C918" i="10"/>
  <c r="C820" i="2"/>
  <c r="D918" i="10"/>
  <c r="I918" i="10"/>
  <c r="D820" i="2" l="1"/>
  <c r="G820" i="2"/>
  <c r="J820" i="2" s="1"/>
  <c r="K820" i="2" s="1"/>
  <c r="P820" i="2"/>
  <c r="O820" i="2"/>
  <c r="AA819" i="2"/>
  <c r="F918" i="10"/>
  <c r="J918" i="10"/>
  <c r="E916" i="8"/>
  <c r="E918" i="10"/>
  <c r="P918" i="10" s="1"/>
  <c r="J916" i="8"/>
  <c r="I916" i="8"/>
  <c r="E820" i="2"/>
  <c r="O918" i="10"/>
  <c r="K918" i="10"/>
  <c r="AB917" i="10"/>
  <c r="F820" i="2"/>
  <c r="X915" i="8"/>
  <c r="L820" i="2" l="1"/>
  <c r="M820" i="2"/>
  <c r="N820" i="2" s="1"/>
  <c r="S918" i="10"/>
  <c r="Q918" i="10"/>
  <c r="R918" i="10"/>
  <c r="M918" i="10"/>
  <c r="N918" i="10" s="1"/>
  <c r="O916" i="8"/>
  <c r="P916" i="8"/>
  <c r="L916" i="8"/>
  <c r="M916" i="8" s="1"/>
  <c r="N916" i="8"/>
  <c r="W918" i="10" l="1"/>
  <c r="Z918" i="10" s="1"/>
  <c r="V918" i="10"/>
  <c r="U918" i="10"/>
  <c r="X918" i="10" s="1"/>
  <c r="V820" i="2"/>
  <c r="W820" i="2"/>
  <c r="U820" i="2"/>
  <c r="T916" i="8"/>
  <c r="W916" i="8" s="1"/>
  <c r="R916" i="8"/>
  <c r="U916" i="8" s="1"/>
  <c r="S916" i="8"/>
  <c r="V916" i="8" s="1"/>
  <c r="Y918" i="10"/>
  <c r="S820" i="2"/>
  <c r="Z820" i="2" s="1"/>
  <c r="Q820" i="2"/>
  <c r="R820" i="2"/>
  <c r="X820" i="2" l="1"/>
  <c r="Y820" i="2"/>
  <c r="C821" i="2" s="1"/>
  <c r="B917" i="8"/>
  <c r="F917" i="8"/>
  <c r="H917" i="8"/>
  <c r="D917" i="8"/>
  <c r="G919" i="10"/>
  <c r="B919" i="10"/>
  <c r="C917" i="8"/>
  <c r="G917" i="8"/>
  <c r="I919" i="10"/>
  <c r="D919" i="10"/>
  <c r="D821" i="2"/>
  <c r="I821" i="2"/>
  <c r="H919" i="10"/>
  <c r="C919" i="10"/>
  <c r="G821" i="2"/>
  <c r="B821" i="2"/>
  <c r="P821" i="2" l="1"/>
  <c r="O821" i="2"/>
  <c r="H821" i="2"/>
  <c r="J821" i="2" s="1"/>
  <c r="K821" i="2" s="1"/>
  <c r="F919" i="10"/>
  <c r="AA820" i="2"/>
  <c r="X916" i="8"/>
  <c r="E821" i="2"/>
  <c r="O919" i="10"/>
  <c r="AB918" i="10"/>
  <c r="E919" i="10"/>
  <c r="P919" i="10" s="1"/>
  <c r="J917" i="8"/>
  <c r="I917" i="8"/>
  <c r="F821" i="2"/>
  <c r="J919" i="10"/>
  <c r="K919" i="10" s="1"/>
  <c r="E917" i="8"/>
  <c r="L821" i="2" l="1"/>
  <c r="M821" i="2"/>
  <c r="N821" i="2" s="1"/>
  <c r="S919" i="10"/>
  <c r="R919" i="10"/>
  <c r="Q919" i="10"/>
  <c r="M919" i="10"/>
  <c r="N919" i="10" s="1"/>
  <c r="P917" i="8"/>
  <c r="N917" i="8"/>
  <c r="L917" i="8"/>
  <c r="M917" i="8" s="1"/>
  <c r="O917" i="8"/>
  <c r="W919" i="10" l="1"/>
  <c r="Z919" i="10" s="1"/>
  <c r="V919" i="10"/>
  <c r="Y919" i="10" s="1"/>
  <c r="U919" i="10"/>
  <c r="W821" i="2"/>
  <c r="V821" i="2"/>
  <c r="U821" i="2"/>
  <c r="R917" i="8"/>
  <c r="U917" i="8" s="1"/>
  <c r="T917" i="8"/>
  <c r="W917" i="8" s="1"/>
  <c r="S917" i="8"/>
  <c r="V917" i="8" s="1"/>
  <c r="X919" i="10"/>
  <c r="S821" i="2"/>
  <c r="Q821" i="2"/>
  <c r="R821" i="2"/>
  <c r="Y821" i="2" l="1"/>
  <c r="C822" i="2" s="1"/>
  <c r="X821" i="2"/>
  <c r="G822" i="2" s="1"/>
  <c r="Z821" i="2"/>
  <c r="D822" i="2" s="1"/>
  <c r="D918" i="8"/>
  <c r="H918" i="8"/>
  <c r="F918" i="8"/>
  <c r="B918" i="8"/>
  <c r="C920" i="10"/>
  <c r="H920" i="10"/>
  <c r="G918" i="8"/>
  <c r="C918" i="8"/>
  <c r="I920" i="10"/>
  <c r="D920" i="10"/>
  <c r="H822" i="2"/>
  <c r="B920" i="10"/>
  <c r="G920" i="10"/>
  <c r="B822" i="2"/>
  <c r="I822" i="2" l="1"/>
  <c r="J822" i="2" s="1"/>
  <c r="K822" i="2" s="1"/>
  <c r="O822" i="2"/>
  <c r="P822" i="2"/>
  <c r="J920" i="10"/>
  <c r="AA821" i="2"/>
  <c r="X917" i="8"/>
  <c r="E918" i="8"/>
  <c r="E920" i="10"/>
  <c r="P920" i="10" s="1"/>
  <c r="I918" i="8"/>
  <c r="J918" i="8"/>
  <c r="E822" i="2"/>
  <c r="F822" i="2"/>
  <c r="K920" i="10"/>
  <c r="O920" i="10"/>
  <c r="AB919" i="10"/>
  <c r="F920" i="10"/>
  <c r="L822" i="2" l="1"/>
  <c r="M822" i="2"/>
  <c r="N822" i="2" s="1"/>
  <c r="R920" i="10"/>
  <c r="S920" i="10"/>
  <c r="Q920" i="10"/>
  <c r="M920" i="10"/>
  <c r="N920" i="10" s="1"/>
  <c r="O918" i="8"/>
  <c r="L918" i="8"/>
  <c r="M918" i="8" s="1"/>
  <c r="N918" i="8"/>
  <c r="P918" i="8"/>
  <c r="T918" i="8" l="1"/>
  <c r="R918" i="8"/>
  <c r="S918" i="8"/>
  <c r="V918" i="8" s="1"/>
  <c r="W918" i="8"/>
  <c r="W920" i="10"/>
  <c r="Z920" i="10" s="1"/>
  <c r="U920" i="10"/>
  <c r="V920" i="10"/>
  <c r="Y920" i="10" s="1"/>
  <c r="V822" i="2"/>
  <c r="U822" i="2"/>
  <c r="W822" i="2"/>
  <c r="U918" i="8"/>
  <c r="X920" i="10"/>
  <c r="Q822" i="2"/>
  <c r="R822" i="2"/>
  <c r="S822" i="2"/>
  <c r="X822" i="2" l="1"/>
  <c r="Y822" i="2"/>
  <c r="C823" i="2" s="1"/>
  <c r="H921" i="10"/>
  <c r="C921" i="10"/>
  <c r="C919" i="8"/>
  <c r="G919" i="8"/>
  <c r="D921" i="10"/>
  <c r="I921" i="10"/>
  <c r="B823" i="2"/>
  <c r="G823" i="2"/>
  <c r="H823" i="2"/>
  <c r="G921" i="10"/>
  <c r="B921" i="10"/>
  <c r="Z822" i="2"/>
  <c r="F919" i="8"/>
  <c r="B919" i="8"/>
  <c r="D919" i="8"/>
  <c r="H919" i="8"/>
  <c r="E921" i="10" l="1"/>
  <c r="P921" i="10" s="1"/>
  <c r="E919" i="8"/>
  <c r="J921" i="10"/>
  <c r="E823" i="2"/>
  <c r="X918" i="8"/>
  <c r="J919" i="8"/>
  <c r="I919" i="8"/>
  <c r="F823" i="2"/>
  <c r="F921" i="10"/>
  <c r="D823" i="2"/>
  <c r="I823" i="2"/>
  <c r="J823" i="2" s="1"/>
  <c r="K921" i="10"/>
  <c r="O921" i="10"/>
  <c r="AB920" i="10"/>
  <c r="P823" i="2" l="1"/>
  <c r="O823" i="2"/>
  <c r="Q921" i="10"/>
  <c r="R921" i="10"/>
  <c r="S921" i="10"/>
  <c r="M921" i="10"/>
  <c r="N921" i="10" s="1"/>
  <c r="K823" i="2"/>
  <c r="AA822" i="2"/>
  <c r="L919" i="8"/>
  <c r="M919" i="8" s="1"/>
  <c r="O919" i="8"/>
  <c r="P919" i="8"/>
  <c r="N919" i="8"/>
  <c r="V921" i="10" l="1"/>
  <c r="W921" i="10"/>
  <c r="U921" i="10"/>
  <c r="R919" i="8"/>
  <c r="T919" i="8"/>
  <c r="W919" i="8" s="1"/>
  <c r="S919" i="8"/>
  <c r="V919" i="8" s="1"/>
  <c r="Z921" i="10"/>
  <c r="U919" i="8"/>
  <c r="L823" i="2"/>
  <c r="M823" i="2"/>
  <c r="N823" i="2" s="1"/>
  <c r="Y921" i="10"/>
  <c r="X921" i="10"/>
  <c r="G920" i="8" l="1"/>
  <c r="C920" i="8"/>
  <c r="D920" i="8"/>
  <c r="H920" i="8"/>
  <c r="B922" i="10"/>
  <c r="G922" i="10"/>
  <c r="H922" i="10"/>
  <c r="C922" i="10"/>
  <c r="I922" i="10"/>
  <c r="D922" i="10"/>
  <c r="U823" i="2"/>
  <c r="W823" i="2"/>
  <c r="V823" i="2"/>
  <c r="Q823" i="2"/>
  <c r="S823" i="2"/>
  <c r="Z823" i="2" s="1"/>
  <c r="R823" i="2"/>
  <c r="B920" i="8"/>
  <c r="F920" i="8"/>
  <c r="Y823" i="2" l="1"/>
  <c r="H824" i="2"/>
  <c r="C824" i="2"/>
  <c r="F922" i="10"/>
  <c r="I824" i="2"/>
  <c r="D824" i="2"/>
  <c r="I920" i="8"/>
  <c r="J920" i="8"/>
  <c r="X823" i="2"/>
  <c r="O922" i="10"/>
  <c r="AB921" i="10"/>
  <c r="J922" i="10"/>
  <c r="K922" i="10" s="1"/>
  <c r="X919" i="8"/>
  <c r="E920" i="8"/>
  <c r="E922" i="10"/>
  <c r="P922" i="10" s="1"/>
  <c r="P824" i="2" l="1"/>
  <c r="O824" i="2"/>
  <c r="R922" i="10"/>
  <c r="S922" i="10"/>
  <c r="Q922" i="10"/>
  <c r="M922" i="10"/>
  <c r="N922" i="10" s="1"/>
  <c r="P920" i="8"/>
  <c r="L920" i="8"/>
  <c r="M920" i="8" s="1"/>
  <c r="O920" i="8"/>
  <c r="N920" i="8"/>
  <c r="AA823" i="2"/>
  <c r="G824" i="2"/>
  <c r="B824" i="2"/>
  <c r="F824" i="2" s="1"/>
  <c r="U922" i="10" l="1"/>
  <c r="W922" i="10"/>
  <c r="V922" i="10"/>
  <c r="X922" i="10"/>
  <c r="E824" i="2"/>
  <c r="T920" i="8"/>
  <c r="R920" i="8"/>
  <c r="U920" i="8" s="1"/>
  <c r="S920" i="8"/>
  <c r="V920" i="8" s="1"/>
  <c r="Z922" i="10"/>
  <c r="J824" i="2"/>
  <c r="K824" i="2" s="1"/>
  <c r="W920" i="8"/>
  <c r="Y922" i="10"/>
  <c r="G921" i="8" l="1"/>
  <c r="C921" i="8"/>
  <c r="B921" i="8"/>
  <c r="F921" i="8"/>
  <c r="C923" i="10"/>
  <c r="H923" i="10"/>
  <c r="I923" i="10"/>
  <c r="D923" i="10"/>
  <c r="G923" i="10"/>
  <c r="B923" i="10"/>
  <c r="H921" i="8"/>
  <c r="D921" i="8"/>
  <c r="L824" i="2"/>
  <c r="M824" i="2"/>
  <c r="N824" i="2" s="1"/>
  <c r="O923" i="10" l="1"/>
  <c r="AB922" i="10"/>
  <c r="I921" i="8"/>
  <c r="J921" i="8"/>
  <c r="E921" i="8"/>
  <c r="V824" i="2"/>
  <c r="U824" i="2"/>
  <c r="W824" i="2"/>
  <c r="E923" i="10"/>
  <c r="P923" i="10" s="1"/>
  <c r="X920" i="8"/>
  <c r="R824" i="2"/>
  <c r="Y824" i="2" s="1"/>
  <c r="S824" i="2"/>
  <c r="Q824" i="2"/>
  <c r="J923" i="10"/>
  <c r="K923" i="10" s="1"/>
  <c r="F923" i="10"/>
  <c r="Z824" i="2" l="1"/>
  <c r="X824" i="2"/>
  <c r="G825" i="2" s="1"/>
  <c r="S923" i="10"/>
  <c r="R923" i="10"/>
  <c r="Q923" i="10"/>
  <c r="M923" i="10"/>
  <c r="N923" i="10" s="1"/>
  <c r="I825" i="2"/>
  <c r="D825" i="2"/>
  <c r="H825" i="2"/>
  <c r="C825" i="2"/>
  <c r="B825" i="2"/>
  <c r="N921" i="8"/>
  <c r="L921" i="8"/>
  <c r="M921" i="8" s="1"/>
  <c r="P921" i="8"/>
  <c r="O921" i="8"/>
  <c r="P825" i="2" l="1"/>
  <c r="O825" i="2"/>
  <c r="F825" i="2"/>
  <c r="U923" i="10"/>
  <c r="W923" i="10"/>
  <c r="V923" i="10"/>
  <c r="X923" i="10"/>
  <c r="E825" i="2"/>
  <c r="AA824" i="2"/>
  <c r="Y923" i="10"/>
  <c r="R921" i="8"/>
  <c r="U921" i="8" s="1"/>
  <c r="S921" i="8"/>
  <c r="V921" i="8" s="1"/>
  <c r="T921" i="8"/>
  <c r="W921" i="8" s="1"/>
  <c r="J825" i="2"/>
  <c r="K825" i="2" s="1"/>
  <c r="Z923" i="10"/>
  <c r="D922" i="8" l="1"/>
  <c r="H922" i="8"/>
  <c r="G922" i="8"/>
  <c r="C922" i="8"/>
  <c r="B922" i="8"/>
  <c r="F922" i="8"/>
  <c r="L825" i="2"/>
  <c r="M825" i="2"/>
  <c r="N825" i="2" s="1"/>
  <c r="B924" i="10"/>
  <c r="G924" i="10"/>
  <c r="D924" i="10"/>
  <c r="I924" i="10"/>
  <c r="C924" i="10"/>
  <c r="H924" i="10"/>
  <c r="V825" i="2" l="1"/>
  <c r="U825" i="2"/>
  <c r="W825" i="2"/>
  <c r="X921" i="8"/>
  <c r="S825" i="2"/>
  <c r="R825" i="2"/>
  <c r="Q825" i="2"/>
  <c r="O924" i="10"/>
  <c r="AB923" i="10"/>
  <c r="J924" i="10"/>
  <c r="K924" i="10" s="1"/>
  <c r="I922" i="8"/>
  <c r="J922" i="8"/>
  <c r="F924" i="10"/>
  <c r="E924" i="10"/>
  <c r="P924" i="10" s="1"/>
  <c r="E922" i="8"/>
  <c r="Y825" i="2" l="1"/>
  <c r="Z825" i="2"/>
  <c r="I826" i="2" s="1"/>
  <c r="X825" i="2"/>
  <c r="B826" i="2" s="1"/>
  <c r="R924" i="10"/>
  <c r="S924" i="10"/>
  <c r="Q924" i="10"/>
  <c r="M924" i="10"/>
  <c r="N924" i="10" s="1"/>
  <c r="L922" i="8"/>
  <c r="M922" i="8" s="1"/>
  <c r="P922" i="8"/>
  <c r="N922" i="8"/>
  <c r="O922" i="8"/>
  <c r="C826" i="2"/>
  <c r="H826" i="2"/>
  <c r="D826" i="2" l="1"/>
  <c r="P826" i="2" s="1"/>
  <c r="O826" i="2"/>
  <c r="G826" i="2"/>
  <c r="E826" i="2"/>
  <c r="V924" i="10"/>
  <c r="W924" i="10"/>
  <c r="U924" i="10"/>
  <c r="J826" i="2"/>
  <c r="S922" i="8"/>
  <c r="V922" i="8" s="1"/>
  <c r="R922" i="8"/>
  <c r="T922" i="8"/>
  <c r="W922" i="8" s="1"/>
  <c r="X924" i="10"/>
  <c r="AA825" i="2"/>
  <c r="Z924" i="10"/>
  <c r="F826" i="2"/>
  <c r="U922" i="8"/>
  <c r="Y924" i="10"/>
  <c r="K826" i="2" l="1"/>
  <c r="L826" i="2" s="1"/>
  <c r="G923" i="8"/>
  <c r="C923" i="8"/>
  <c r="D923" i="8"/>
  <c r="H923" i="8"/>
  <c r="D925" i="10"/>
  <c r="I925" i="10"/>
  <c r="M826" i="2"/>
  <c r="N826" i="2" s="1"/>
  <c r="B925" i="10"/>
  <c r="G925" i="10"/>
  <c r="H925" i="10"/>
  <c r="C925" i="10"/>
  <c r="B923" i="8"/>
  <c r="F923" i="8"/>
  <c r="V826" i="2" l="1"/>
  <c r="W826" i="2"/>
  <c r="U826" i="2"/>
  <c r="F925" i="10"/>
  <c r="S826" i="2"/>
  <c r="Q826" i="2"/>
  <c r="R826" i="2"/>
  <c r="I923" i="8"/>
  <c r="J923" i="8"/>
  <c r="J925" i="10"/>
  <c r="X922" i="8"/>
  <c r="E923" i="8"/>
  <c r="E925" i="10"/>
  <c r="P925" i="10" s="1"/>
  <c r="K925" i="10"/>
  <c r="O925" i="10"/>
  <c r="AB924" i="10"/>
  <c r="Y826" i="2" l="1"/>
  <c r="Z826" i="2"/>
  <c r="D827" i="2" s="1"/>
  <c r="X826" i="2"/>
  <c r="I827" i="2"/>
  <c r="N923" i="8"/>
  <c r="O923" i="8"/>
  <c r="P923" i="8"/>
  <c r="L923" i="8"/>
  <c r="M923" i="8" s="1"/>
  <c r="R925" i="10"/>
  <c r="S925" i="10"/>
  <c r="Q925" i="10"/>
  <c r="M925" i="10"/>
  <c r="N925" i="10" s="1"/>
  <c r="H827" i="2"/>
  <c r="C827" i="2"/>
  <c r="P827" i="2" l="1"/>
  <c r="O827" i="2"/>
  <c r="T923" i="8"/>
  <c r="R923" i="8"/>
  <c r="U923" i="8" s="1"/>
  <c r="S923" i="8"/>
  <c r="AA826" i="2"/>
  <c r="W925" i="10"/>
  <c r="Z925" i="10" s="1"/>
  <c r="U925" i="10"/>
  <c r="X925" i="10" s="1"/>
  <c r="V925" i="10"/>
  <c r="Y925" i="10" s="1"/>
  <c r="W923" i="8"/>
  <c r="V923" i="8"/>
  <c r="B827" i="2"/>
  <c r="G827" i="2"/>
  <c r="G926" i="10" l="1"/>
  <c r="B926" i="10"/>
  <c r="I926" i="10"/>
  <c r="D926" i="10"/>
  <c r="C926" i="10"/>
  <c r="H926" i="10"/>
  <c r="F924" i="8"/>
  <c r="B924" i="8"/>
  <c r="D924" i="8"/>
  <c r="H924" i="8"/>
  <c r="J827" i="2"/>
  <c r="K827" i="2" s="1"/>
  <c r="E827" i="2"/>
  <c r="F827" i="2"/>
  <c r="G924" i="8"/>
  <c r="C924" i="8"/>
  <c r="E924" i="8" l="1"/>
  <c r="O926" i="10"/>
  <c r="AB925" i="10"/>
  <c r="X923" i="8"/>
  <c r="L827" i="2"/>
  <c r="M827" i="2"/>
  <c r="N827" i="2" s="1"/>
  <c r="J924" i="8"/>
  <c r="I924" i="8"/>
  <c r="E926" i="10"/>
  <c r="P926" i="10" s="1"/>
  <c r="F926" i="10"/>
  <c r="J926" i="10"/>
  <c r="K926" i="10" s="1"/>
  <c r="R926" i="10" l="1"/>
  <c r="Q926" i="10"/>
  <c r="S926" i="10"/>
  <c r="M926" i="10"/>
  <c r="N926" i="10" s="1"/>
  <c r="S827" i="2"/>
  <c r="Q827" i="2"/>
  <c r="R827" i="2"/>
  <c r="P924" i="8"/>
  <c r="L924" i="8"/>
  <c r="M924" i="8" s="1"/>
  <c r="N924" i="8"/>
  <c r="O924" i="8"/>
  <c r="V827" i="2"/>
  <c r="W827" i="2"/>
  <c r="U827" i="2"/>
  <c r="V926" i="10" l="1"/>
  <c r="U926" i="10"/>
  <c r="W926" i="10"/>
  <c r="Z926" i="10" s="1"/>
  <c r="Y827" i="2"/>
  <c r="U924" i="8"/>
  <c r="X827" i="2"/>
  <c r="X926" i="10"/>
  <c r="S924" i="8"/>
  <c r="V924" i="8" s="1"/>
  <c r="T924" i="8"/>
  <c r="W924" i="8" s="1"/>
  <c r="R924" i="8"/>
  <c r="Z827" i="2"/>
  <c r="Y926" i="10"/>
  <c r="G925" i="8" l="1"/>
  <c r="C925" i="8"/>
  <c r="I927" i="10"/>
  <c r="D927" i="10"/>
  <c r="H925" i="8"/>
  <c r="D925" i="8"/>
  <c r="B925" i="8"/>
  <c r="F925" i="8"/>
  <c r="H927" i="10"/>
  <c r="C927" i="10"/>
  <c r="G927" i="10"/>
  <c r="B927" i="10"/>
  <c r="H828" i="2"/>
  <c r="C828" i="2"/>
  <c r="I828" i="2"/>
  <c r="D828" i="2"/>
  <c r="B828" i="2"/>
  <c r="G828" i="2"/>
  <c r="P828" i="2" l="1"/>
  <c r="O828" i="2"/>
  <c r="AA827" i="2"/>
  <c r="E927" i="10"/>
  <c r="P927" i="10" s="1"/>
  <c r="J925" i="8"/>
  <c r="I925" i="8"/>
  <c r="O927" i="10"/>
  <c r="AB926" i="10"/>
  <c r="J828" i="2"/>
  <c r="K828" i="2" s="1"/>
  <c r="J927" i="10"/>
  <c r="K927" i="10" s="1"/>
  <c r="E925" i="8"/>
  <c r="F828" i="2"/>
  <c r="F927" i="10"/>
  <c r="X924" i="8"/>
  <c r="E828" i="2"/>
  <c r="L828" i="2" l="1"/>
  <c r="M828" i="2"/>
  <c r="N828" i="2" s="1"/>
  <c r="S927" i="10"/>
  <c r="Q927" i="10"/>
  <c r="R927" i="10"/>
  <c r="M927" i="10"/>
  <c r="N927" i="10" s="1"/>
  <c r="L925" i="8"/>
  <c r="M925" i="8" s="1"/>
  <c r="P925" i="8"/>
  <c r="O925" i="8"/>
  <c r="N925" i="8"/>
  <c r="S925" i="8" l="1"/>
  <c r="R925" i="8"/>
  <c r="U925" i="8" s="1"/>
  <c r="T925" i="8"/>
  <c r="W925" i="8" s="1"/>
  <c r="U927" i="10"/>
  <c r="X927" i="10" s="1"/>
  <c r="W927" i="10"/>
  <c r="Z927" i="10" s="1"/>
  <c r="V927" i="10"/>
  <c r="Y927" i="10" s="1"/>
  <c r="V828" i="2"/>
  <c r="U828" i="2"/>
  <c r="W828" i="2"/>
  <c r="V925" i="8"/>
  <c r="S828" i="2"/>
  <c r="R828" i="2"/>
  <c r="Q828" i="2"/>
  <c r="Y828" i="2" l="1"/>
  <c r="H829" i="2" s="1"/>
  <c r="Z828" i="2"/>
  <c r="X828" i="2"/>
  <c r="G829" i="2" s="1"/>
  <c r="H926" i="8"/>
  <c r="D926" i="8"/>
  <c r="F926" i="8"/>
  <c r="B926" i="8"/>
  <c r="B928" i="10"/>
  <c r="G928" i="10"/>
  <c r="H928" i="10"/>
  <c r="C928" i="10"/>
  <c r="I928" i="10"/>
  <c r="D928" i="10"/>
  <c r="I829" i="2"/>
  <c r="D829" i="2"/>
  <c r="C926" i="8"/>
  <c r="G926" i="8"/>
  <c r="C829" i="2" l="1"/>
  <c r="B829" i="2"/>
  <c r="P829" i="2"/>
  <c r="O829" i="2"/>
  <c r="AA828" i="2"/>
  <c r="F928" i="10"/>
  <c r="E926" i="8"/>
  <c r="X925" i="8"/>
  <c r="I926" i="8"/>
  <c r="J926" i="8"/>
  <c r="E829" i="2"/>
  <c r="O928" i="10"/>
  <c r="AB927" i="10"/>
  <c r="J928" i="10"/>
  <c r="K928" i="10" s="1"/>
  <c r="F829" i="2"/>
  <c r="J829" i="2"/>
  <c r="K829" i="2" s="1"/>
  <c r="E928" i="10"/>
  <c r="P928" i="10" s="1"/>
  <c r="R928" i="10" l="1"/>
  <c r="S928" i="10"/>
  <c r="Q928" i="10"/>
  <c r="M928" i="10"/>
  <c r="N928" i="10" s="1"/>
  <c r="L829" i="2"/>
  <c r="M829" i="2"/>
  <c r="N829" i="2" s="1"/>
  <c r="P926" i="8"/>
  <c r="O926" i="8"/>
  <c r="N926" i="8"/>
  <c r="L926" i="8"/>
  <c r="M926" i="8" s="1"/>
  <c r="V928" i="10" l="1"/>
  <c r="W928" i="10"/>
  <c r="U928" i="10"/>
  <c r="X928" i="10" s="1"/>
  <c r="T926" i="8"/>
  <c r="W926" i="8" s="1"/>
  <c r="S926" i="8"/>
  <c r="V926" i="8" s="1"/>
  <c r="R926" i="8"/>
  <c r="V829" i="2"/>
  <c r="W829" i="2"/>
  <c r="U829" i="2"/>
  <c r="Z928" i="10"/>
  <c r="U926" i="8"/>
  <c r="R829" i="2"/>
  <c r="Q829" i="2"/>
  <c r="X829" i="2" s="1"/>
  <c r="S829" i="2"/>
  <c r="Y928" i="10"/>
  <c r="Y829" i="2" l="1"/>
  <c r="H927" i="8"/>
  <c r="D927" i="8"/>
  <c r="G929" i="10"/>
  <c r="B929" i="10"/>
  <c r="G927" i="8"/>
  <c r="C927" i="8"/>
  <c r="B830" i="2"/>
  <c r="G830" i="2"/>
  <c r="C830" i="2"/>
  <c r="H830" i="2"/>
  <c r="H929" i="10"/>
  <c r="C929" i="10"/>
  <c r="B927" i="8"/>
  <c r="F927" i="8"/>
  <c r="Z829" i="2"/>
  <c r="I929" i="10"/>
  <c r="D929" i="10"/>
  <c r="F929" i="10" l="1"/>
  <c r="E929" i="10"/>
  <c r="P929" i="10" s="1"/>
  <c r="I830" i="2"/>
  <c r="D830" i="2"/>
  <c r="E830" i="2"/>
  <c r="J929" i="10"/>
  <c r="I927" i="8"/>
  <c r="J927" i="8"/>
  <c r="X926" i="8"/>
  <c r="K929" i="10"/>
  <c r="O929" i="10"/>
  <c r="AB928" i="10"/>
  <c r="E927" i="8"/>
  <c r="F830" i="2"/>
  <c r="O830" i="2" l="1"/>
  <c r="P830" i="2"/>
  <c r="P927" i="8"/>
  <c r="O927" i="8"/>
  <c r="N927" i="8"/>
  <c r="L927" i="8"/>
  <c r="M927" i="8" s="1"/>
  <c r="S929" i="10"/>
  <c r="R929" i="10"/>
  <c r="Q929" i="10"/>
  <c r="M929" i="10"/>
  <c r="N929" i="10" s="1"/>
  <c r="J830" i="2"/>
  <c r="K830" i="2"/>
  <c r="AA829" i="2"/>
  <c r="S927" i="8" l="1"/>
  <c r="R927" i="8"/>
  <c r="U927" i="8" s="1"/>
  <c r="T927" i="8"/>
  <c r="V927" i="8"/>
  <c r="L830" i="2"/>
  <c r="M830" i="2"/>
  <c r="N830" i="2" s="1"/>
  <c r="W929" i="10"/>
  <c r="Z929" i="10" s="1"/>
  <c r="V929" i="10"/>
  <c r="Y929" i="10" s="1"/>
  <c r="U929" i="10"/>
  <c r="X929" i="10" s="1"/>
  <c r="W927" i="8"/>
  <c r="D930" i="10" l="1"/>
  <c r="I930" i="10"/>
  <c r="F928" i="8"/>
  <c r="B928" i="8"/>
  <c r="C930" i="10"/>
  <c r="H930" i="10"/>
  <c r="B930" i="10"/>
  <c r="G930" i="10"/>
  <c r="G928" i="8"/>
  <c r="C928" i="8"/>
  <c r="W830" i="2"/>
  <c r="U830" i="2"/>
  <c r="V830" i="2"/>
  <c r="H928" i="8"/>
  <c r="D928" i="8"/>
  <c r="R830" i="2"/>
  <c r="Q830" i="2"/>
  <c r="X830" i="2" s="1"/>
  <c r="S830" i="2"/>
  <c r="Z830" i="2" l="1"/>
  <c r="Y830" i="2"/>
  <c r="H831" i="2"/>
  <c r="C831" i="2"/>
  <c r="J930" i="10"/>
  <c r="E928" i="8"/>
  <c r="E930" i="10"/>
  <c r="P930" i="10" s="1"/>
  <c r="J928" i="8"/>
  <c r="I928" i="8"/>
  <c r="I831" i="2"/>
  <c r="D831" i="2"/>
  <c r="X927" i="8"/>
  <c r="B831" i="2"/>
  <c r="G831" i="2"/>
  <c r="F930" i="10"/>
  <c r="K930" i="10"/>
  <c r="O930" i="10"/>
  <c r="AB929" i="10"/>
  <c r="P831" i="2" l="1"/>
  <c r="O831" i="2"/>
  <c r="S930" i="10"/>
  <c r="R930" i="10"/>
  <c r="Q930" i="10"/>
  <c r="M930" i="10"/>
  <c r="N930" i="10" s="1"/>
  <c r="J831" i="2"/>
  <c r="K831" i="2"/>
  <c r="AA830" i="2"/>
  <c r="O928" i="8"/>
  <c r="P928" i="8"/>
  <c r="N928" i="8"/>
  <c r="L928" i="8"/>
  <c r="M928" i="8" s="1"/>
  <c r="F831" i="2"/>
  <c r="E831" i="2"/>
  <c r="U930" i="10" l="1"/>
  <c r="V930" i="10"/>
  <c r="W930" i="10"/>
  <c r="T928" i="8"/>
  <c r="R928" i="8"/>
  <c r="S928" i="8"/>
  <c r="L831" i="2"/>
  <c r="M831" i="2"/>
  <c r="N831" i="2" s="1"/>
  <c r="X930" i="10"/>
  <c r="V928" i="8"/>
  <c r="U928" i="8"/>
  <c r="Y930" i="10"/>
  <c r="W928" i="8"/>
  <c r="Z930" i="10"/>
  <c r="V831" i="2" l="1"/>
  <c r="W831" i="2"/>
  <c r="U831" i="2"/>
  <c r="B929" i="8"/>
  <c r="F929" i="8"/>
  <c r="S831" i="2"/>
  <c r="Q831" i="2"/>
  <c r="X831" i="2" s="1"/>
  <c r="R831" i="2"/>
  <c r="H931" i="10"/>
  <c r="C931" i="10"/>
  <c r="C929" i="8"/>
  <c r="G929" i="8"/>
  <c r="D931" i="10"/>
  <c r="I931" i="10"/>
  <c r="D929" i="8"/>
  <c r="H929" i="8"/>
  <c r="B931" i="10"/>
  <c r="G931" i="10"/>
  <c r="Z831" i="2" l="1"/>
  <c r="Y831" i="2"/>
  <c r="H832" i="2" s="1"/>
  <c r="C832" i="2"/>
  <c r="E929" i="8"/>
  <c r="X928" i="8"/>
  <c r="G832" i="2"/>
  <c r="B832" i="2"/>
  <c r="J931" i="10"/>
  <c r="F931" i="10"/>
  <c r="D832" i="2"/>
  <c r="I832" i="2"/>
  <c r="E931" i="10"/>
  <c r="P931" i="10" s="1"/>
  <c r="K931" i="10"/>
  <c r="O931" i="10"/>
  <c r="AB930" i="10"/>
  <c r="J929" i="8"/>
  <c r="I929" i="8"/>
  <c r="P832" i="2" l="1"/>
  <c r="O832" i="2"/>
  <c r="E832" i="2"/>
  <c r="J832" i="2"/>
  <c r="K832" i="2" s="1"/>
  <c r="F832" i="2"/>
  <c r="N929" i="8"/>
  <c r="O929" i="8"/>
  <c r="P929" i="8"/>
  <c r="L929" i="8"/>
  <c r="M929" i="8" s="1"/>
  <c r="AA831" i="2"/>
  <c r="S931" i="10"/>
  <c r="Q931" i="10"/>
  <c r="R931" i="10"/>
  <c r="M931" i="10"/>
  <c r="N931" i="10" s="1"/>
  <c r="S929" i="8" l="1"/>
  <c r="T929" i="8"/>
  <c r="W929" i="8" s="1"/>
  <c r="R929" i="8"/>
  <c r="L832" i="2"/>
  <c r="M832" i="2"/>
  <c r="N832" i="2" s="1"/>
  <c r="V929" i="8"/>
  <c r="W931" i="10"/>
  <c r="Z931" i="10" s="1"/>
  <c r="V931" i="10"/>
  <c r="Y931" i="10" s="1"/>
  <c r="U931" i="10"/>
  <c r="X931" i="10" s="1"/>
  <c r="U929" i="8"/>
  <c r="C932" i="10" l="1"/>
  <c r="H932" i="10"/>
  <c r="I932" i="10"/>
  <c r="D932" i="10"/>
  <c r="H930" i="8"/>
  <c r="D930" i="8"/>
  <c r="G932" i="10"/>
  <c r="B932" i="10"/>
  <c r="R832" i="2"/>
  <c r="Q832" i="2"/>
  <c r="S832" i="2"/>
  <c r="B930" i="8"/>
  <c r="F930" i="8"/>
  <c r="C930" i="8"/>
  <c r="G930" i="8"/>
  <c r="V832" i="2"/>
  <c r="U832" i="2"/>
  <c r="W832" i="2"/>
  <c r="X832" i="2" l="1"/>
  <c r="B833" i="2" s="1"/>
  <c r="X929" i="8"/>
  <c r="E930" i="8"/>
  <c r="E932" i="10"/>
  <c r="P932" i="10" s="1"/>
  <c r="O932" i="10"/>
  <c r="AB931" i="10"/>
  <c r="Z832" i="2"/>
  <c r="J932" i="10"/>
  <c r="K932" i="10" s="1"/>
  <c r="J930" i="8"/>
  <c r="I930" i="8"/>
  <c r="Y832" i="2"/>
  <c r="F932" i="10"/>
  <c r="G833" i="2" l="1"/>
  <c r="R932" i="10"/>
  <c r="S932" i="10"/>
  <c r="Q932" i="10"/>
  <c r="M932" i="10"/>
  <c r="N932" i="10" s="1"/>
  <c r="L930" i="8"/>
  <c r="M930" i="8" s="1"/>
  <c r="O930" i="8"/>
  <c r="N930" i="8"/>
  <c r="P930" i="8"/>
  <c r="H833" i="2"/>
  <c r="C833" i="2"/>
  <c r="D833" i="2"/>
  <c r="I833" i="2"/>
  <c r="P833" i="2" l="1"/>
  <c r="O833" i="2"/>
  <c r="F833" i="2"/>
  <c r="W932" i="10"/>
  <c r="Z932" i="10" s="1"/>
  <c r="U932" i="10"/>
  <c r="V932" i="10"/>
  <c r="S930" i="8"/>
  <c r="V930" i="8" s="1"/>
  <c r="T930" i="8"/>
  <c r="R930" i="8"/>
  <c r="U930" i="8" s="1"/>
  <c r="W930" i="8"/>
  <c r="J833" i="2"/>
  <c r="K833" i="2" s="1"/>
  <c r="E833" i="2"/>
  <c r="X932" i="10"/>
  <c r="AA832" i="2"/>
  <c r="Y932" i="10"/>
  <c r="F931" i="8" l="1"/>
  <c r="B931" i="8"/>
  <c r="D933" i="10"/>
  <c r="I933" i="10"/>
  <c r="C931" i="8"/>
  <c r="G931" i="8"/>
  <c r="B933" i="10"/>
  <c r="G933" i="10"/>
  <c r="D931" i="8"/>
  <c r="H931" i="8"/>
  <c r="H933" i="10"/>
  <c r="C933" i="10"/>
  <c r="L833" i="2"/>
  <c r="M833" i="2"/>
  <c r="N833" i="2" s="1"/>
  <c r="F933" i="10" l="1"/>
  <c r="J933" i="10"/>
  <c r="E933" i="10"/>
  <c r="P933" i="10" s="1"/>
  <c r="O933" i="10"/>
  <c r="K933" i="10"/>
  <c r="AB932" i="10"/>
  <c r="U833" i="2"/>
  <c r="W833" i="2"/>
  <c r="V833" i="2"/>
  <c r="E931" i="8"/>
  <c r="Q833" i="2"/>
  <c r="R833" i="2"/>
  <c r="S833" i="2"/>
  <c r="X930" i="8"/>
  <c r="I931" i="8"/>
  <c r="J931" i="8"/>
  <c r="Z833" i="2" l="1"/>
  <c r="X833" i="2"/>
  <c r="G834" i="2" s="1"/>
  <c r="Q933" i="10"/>
  <c r="S933" i="10"/>
  <c r="R933" i="10"/>
  <c r="M933" i="10"/>
  <c r="N933" i="10" s="1"/>
  <c r="D834" i="2"/>
  <c r="I834" i="2"/>
  <c r="Y833" i="2"/>
  <c r="N931" i="8"/>
  <c r="O931" i="8"/>
  <c r="P931" i="8"/>
  <c r="L931" i="8"/>
  <c r="M931" i="8" s="1"/>
  <c r="P834" i="2" l="1"/>
  <c r="O834" i="2"/>
  <c r="B834" i="2"/>
  <c r="U933" i="10"/>
  <c r="W933" i="10"/>
  <c r="V933" i="10"/>
  <c r="R931" i="8"/>
  <c r="S931" i="8"/>
  <c r="V931" i="8" s="1"/>
  <c r="T931" i="8"/>
  <c r="W931" i="8" s="1"/>
  <c r="C834" i="2"/>
  <c r="H834" i="2"/>
  <c r="Y933" i="10"/>
  <c r="U931" i="8"/>
  <c r="Z933" i="10"/>
  <c r="AA833" i="2"/>
  <c r="X933" i="10"/>
  <c r="E834" i="2" l="1"/>
  <c r="H932" i="8"/>
  <c r="D932" i="8"/>
  <c r="G932" i="8"/>
  <c r="C932" i="8"/>
  <c r="F932" i="8"/>
  <c r="B932" i="8"/>
  <c r="I934" i="10"/>
  <c r="D934" i="10"/>
  <c r="C934" i="10"/>
  <c r="H934" i="10"/>
  <c r="G934" i="10"/>
  <c r="B934" i="10"/>
  <c r="F834" i="2"/>
  <c r="J834" i="2"/>
  <c r="K834" i="2" s="1"/>
  <c r="L834" i="2" l="1"/>
  <c r="M834" i="2"/>
  <c r="N834" i="2" s="1"/>
  <c r="O934" i="10"/>
  <c r="AB933" i="10"/>
  <c r="X931" i="8"/>
  <c r="J934" i="10"/>
  <c r="K934" i="10" s="1"/>
  <c r="E932" i="8"/>
  <c r="E934" i="10"/>
  <c r="P934" i="10" s="1"/>
  <c r="F934" i="10"/>
  <c r="J932" i="8"/>
  <c r="I932" i="8"/>
  <c r="Q934" i="10" l="1"/>
  <c r="S934" i="10"/>
  <c r="R934" i="10"/>
  <c r="M934" i="10"/>
  <c r="N934" i="10" s="1"/>
  <c r="P932" i="8"/>
  <c r="N932" i="8"/>
  <c r="L932" i="8"/>
  <c r="M932" i="8" s="1"/>
  <c r="O932" i="8"/>
  <c r="U834" i="2"/>
  <c r="V834" i="2"/>
  <c r="W834" i="2"/>
  <c r="R834" i="2"/>
  <c r="S834" i="2"/>
  <c r="Q834" i="2"/>
  <c r="X834" i="2" l="1"/>
  <c r="Y834" i="2"/>
  <c r="V934" i="10"/>
  <c r="U934" i="10"/>
  <c r="W934" i="10"/>
  <c r="H835" i="2"/>
  <c r="C835" i="2"/>
  <c r="T932" i="8"/>
  <c r="S932" i="8"/>
  <c r="V932" i="8" s="1"/>
  <c r="R932" i="8"/>
  <c r="Y934" i="10"/>
  <c r="B835" i="2"/>
  <c r="G835" i="2"/>
  <c r="U932" i="8"/>
  <c r="Z934" i="10"/>
  <c r="Z834" i="2"/>
  <c r="W932" i="8"/>
  <c r="X934" i="10"/>
  <c r="G933" i="8" l="1"/>
  <c r="C933" i="8"/>
  <c r="D933" i="8"/>
  <c r="H933" i="8"/>
  <c r="E835" i="2"/>
  <c r="C935" i="10"/>
  <c r="H935" i="10"/>
  <c r="F835" i="2"/>
  <c r="D835" i="2"/>
  <c r="I835" i="2"/>
  <c r="J835" i="2" s="1"/>
  <c r="I935" i="10"/>
  <c r="D935" i="10"/>
  <c r="G935" i="10"/>
  <c r="B935" i="10"/>
  <c r="B933" i="8"/>
  <c r="F933" i="8"/>
  <c r="P835" i="2" l="1"/>
  <c r="O835" i="2"/>
  <c r="J933" i="8"/>
  <c r="I933" i="8"/>
  <c r="O935" i="10"/>
  <c r="AB934" i="10"/>
  <c r="E933" i="8"/>
  <c r="E935" i="10"/>
  <c r="P935" i="10" s="1"/>
  <c r="X932" i="8"/>
  <c r="J935" i="10"/>
  <c r="K935" i="10" s="1"/>
  <c r="K835" i="2"/>
  <c r="AA834" i="2"/>
  <c r="F935" i="10"/>
  <c r="S935" i="10" l="1"/>
  <c r="R935" i="10"/>
  <c r="Q935" i="10"/>
  <c r="M935" i="10"/>
  <c r="N935" i="10" s="1"/>
  <c r="L835" i="2"/>
  <c r="M835" i="2"/>
  <c r="N835" i="2" s="1"/>
  <c r="O933" i="8"/>
  <c r="N933" i="8"/>
  <c r="L933" i="8"/>
  <c r="M933" i="8" s="1"/>
  <c r="P933" i="8"/>
  <c r="W935" i="10" l="1"/>
  <c r="U935" i="10"/>
  <c r="V935" i="10"/>
  <c r="X935" i="10"/>
  <c r="W835" i="2"/>
  <c r="U835" i="2"/>
  <c r="V835" i="2"/>
  <c r="Y935" i="10"/>
  <c r="R933" i="8"/>
  <c r="U933" i="8" s="1"/>
  <c r="T933" i="8"/>
  <c r="W933" i="8" s="1"/>
  <c r="S933" i="8"/>
  <c r="V933" i="8" s="1"/>
  <c r="R835" i="2"/>
  <c r="Q835" i="2"/>
  <c r="S835" i="2"/>
  <c r="Z935" i="10"/>
  <c r="Z835" i="2" l="1"/>
  <c r="X835" i="2"/>
  <c r="B836" i="2" s="1"/>
  <c r="Y835" i="2"/>
  <c r="H836" i="2" s="1"/>
  <c r="D934" i="8"/>
  <c r="H934" i="8"/>
  <c r="C934" i="8"/>
  <c r="G934" i="8"/>
  <c r="B934" i="8"/>
  <c r="F934" i="8"/>
  <c r="I836" i="2"/>
  <c r="D836" i="2"/>
  <c r="C936" i="10"/>
  <c r="H936" i="10"/>
  <c r="D936" i="10"/>
  <c r="I936" i="10"/>
  <c r="B936" i="10"/>
  <c r="G936" i="10"/>
  <c r="O836" i="2" l="1"/>
  <c r="P836" i="2"/>
  <c r="G836" i="2"/>
  <c r="J836" i="2" s="1"/>
  <c r="K836" i="2" s="1"/>
  <c r="C836" i="2"/>
  <c r="F836" i="2" s="1"/>
  <c r="AA835" i="2"/>
  <c r="O936" i="10"/>
  <c r="AB935" i="10"/>
  <c r="X933" i="8"/>
  <c r="J936" i="10"/>
  <c r="K936" i="10" s="1"/>
  <c r="J934" i="8"/>
  <c r="I934" i="8"/>
  <c r="E936" i="10"/>
  <c r="P936" i="10" s="1"/>
  <c r="F936" i="10"/>
  <c r="E934" i="8"/>
  <c r="E836" i="2" l="1"/>
  <c r="R936" i="10"/>
  <c r="S936" i="10"/>
  <c r="Q936" i="10"/>
  <c r="M936" i="10"/>
  <c r="N936" i="10" s="1"/>
  <c r="L836" i="2"/>
  <c r="M836" i="2"/>
  <c r="N836" i="2" s="1"/>
  <c r="P934" i="8"/>
  <c r="L934" i="8"/>
  <c r="M934" i="8" s="1"/>
  <c r="O934" i="8"/>
  <c r="N934" i="8"/>
  <c r="V936" i="10" l="1"/>
  <c r="U936" i="10"/>
  <c r="W936" i="10"/>
  <c r="T934" i="8"/>
  <c r="W934" i="8" s="1"/>
  <c r="R934" i="8"/>
  <c r="S934" i="8"/>
  <c r="X936" i="10"/>
  <c r="U934" i="8"/>
  <c r="U836" i="2"/>
  <c r="V836" i="2"/>
  <c r="W836" i="2"/>
  <c r="Z936" i="10"/>
  <c r="V934" i="8"/>
  <c r="Q836" i="2"/>
  <c r="R836" i="2"/>
  <c r="Y836" i="2" s="1"/>
  <c r="S836" i="2"/>
  <c r="Y936" i="10"/>
  <c r="X836" i="2" l="1"/>
  <c r="D935" i="8"/>
  <c r="H935" i="8"/>
  <c r="G937" i="10"/>
  <c r="B937" i="10"/>
  <c r="G837" i="2"/>
  <c r="B837" i="2"/>
  <c r="H937" i="10"/>
  <c r="C937" i="10"/>
  <c r="G935" i="8"/>
  <c r="C935" i="8"/>
  <c r="C837" i="2"/>
  <c r="H837" i="2"/>
  <c r="Z836" i="2"/>
  <c r="I937" i="10"/>
  <c r="D937" i="10"/>
  <c r="B935" i="8"/>
  <c r="F935" i="8"/>
  <c r="F937" i="10" l="1"/>
  <c r="E937" i="10"/>
  <c r="P937" i="10" s="1"/>
  <c r="E935" i="8"/>
  <c r="F837" i="2"/>
  <c r="J937" i="10"/>
  <c r="K937" i="10" s="1"/>
  <c r="O937" i="10"/>
  <c r="AB936" i="10"/>
  <c r="X934" i="8"/>
  <c r="E837" i="2"/>
  <c r="I935" i="8"/>
  <c r="J935" i="8"/>
  <c r="D837" i="2"/>
  <c r="I837" i="2"/>
  <c r="P837" i="2" l="1"/>
  <c r="O837" i="2"/>
  <c r="Q937" i="10"/>
  <c r="R937" i="10"/>
  <c r="S937" i="10"/>
  <c r="M937" i="10"/>
  <c r="N937" i="10" s="1"/>
  <c r="AA836" i="2"/>
  <c r="P935" i="8"/>
  <c r="O935" i="8"/>
  <c r="L935" i="8"/>
  <c r="M935" i="8" s="1"/>
  <c r="N935" i="8"/>
  <c r="J837" i="2"/>
  <c r="K837" i="2" s="1"/>
  <c r="L837" i="2" l="1"/>
  <c r="M837" i="2"/>
  <c r="N837" i="2" s="1"/>
  <c r="W937" i="10"/>
  <c r="V937" i="10"/>
  <c r="U937" i="10"/>
  <c r="X937" i="10" s="1"/>
  <c r="Z937" i="10"/>
  <c r="Y937" i="10"/>
  <c r="T935" i="8"/>
  <c r="W935" i="8" s="1"/>
  <c r="R935" i="8"/>
  <c r="U935" i="8" s="1"/>
  <c r="S935" i="8"/>
  <c r="V935" i="8" s="1"/>
  <c r="D936" i="8" l="1"/>
  <c r="H936" i="8"/>
  <c r="C936" i="8"/>
  <c r="G936" i="8"/>
  <c r="F936" i="8"/>
  <c r="B936" i="8"/>
  <c r="G938" i="10"/>
  <c r="B938" i="10"/>
  <c r="H938" i="10"/>
  <c r="C938" i="10"/>
  <c r="D938" i="10"/>
  <c r="I938" i="10"/>
  <c r="V837" i="2"/>
  <c r="W837" i="2"/>
  <c r="U837" i="2"/>
  <c r="R837" i="2"/>
  <c r="S837" i="2"/>
  <c r="Q837" i="2"/>
  <c r="Z837" i="2" l="1"/>
  <c r="Y837" i="2"/>
  <c r="C838" i="2" s="1"/>
  <c r="X837" i="2"/>
  <c r="G838" i="2" s="1"/>
  <c r="E938" i="10"/>
  <c r="P938" i="10" s="1"/>
  <c r="O938" i="10"/>
  <c r="AB937" i="10"/>
  <c r="J938" i="10"/>
  <c r="K938" i="10" s="1"/>
  <c r="X935" i="8"/>
  <c r="F938" i="10"/>
  <c r="E936" i="8"/>
  <c r="I838" i="2"/>
  <c r="D838" i="2"/>
  <c r="I936" i="8"/>
  <c r="J936" i="8"/>
  <c r="B838" i="2" l="1"/>
  <c r="O838" i="2"/>
  <c r="P838" i="2"/>
  <c r="H838" i="2"/>
  <c r="J838" i="2" s="1"/>
  <c r="K838" i="2" s="1"/>
  <c r="R938" i="10"/>
  <c r="Q938" i="10"/>
  <c r="S938" i="10"/>
  <c r="M938" i="10"/>
  <c r="N938" i="10" s="1"/>
  <c r="AA837" i="2"/>
  <c r="L936" i="8"/>
  <c r="M936" i="8" s="1"/>
  <c r="N936" i="8"/>
  <c r="P936" i="8"/>
  <c r="O936" i="8"/>
  <c r="F838" i="2"/>
  <c r="E838" i="2"/>
  <c r="L838" i="2" l="1"/>
  <c r="M838" i="2"/>
  <c r="N838" i="2" s="1"/>
  <c r="U938" i="10"/>
  <c r="V938" i="10"/>
  <c r="W938" i="10"/>
  <c r="T936" i="8"/>
  <c r="W936" i="8" s="1"/>
  <c r="R936" i="8"/>
  <c r="S936" i="8"/>
  <c r="V936" i="8" s="1"/>
  <c r="Z938" i="10"/>
  <c r="X938" i="10"/>
  <c r="U936" i="8"/>
  <c r="Y938" i="10"/>
  <c r="D937" i="8" l="1"/>
  <c r="H937" i="8"/>
  <c r="G937" i="8"/>
  <c r="C937" i="8"/>
  <c r="B937" i="8"/>
  <c r="F937" i="8"/>
  <c r="B939" i="10"/>
  <c r="G939" i="10"/>
  <c r="V838" i="2"/>
  <c r="W838" i="2"/>
  <c r="U838" i="2"/>
  <c r="H939" i="10"/>
  <c r="C939" i="10"/>
  <c r="D939" i="10"/>
  <c r="I939" i="10"/>
  <c r="S838" i="2"/>
  <c r="Q838" i="2"/>
  <c r="R838" i="2"/>
  <c r="X838" i="2" l="1"/>
  <c r="Y838" i="2"/>
  <c r="Z838" i="2"/>
  <c r="I839" i="2" s="1"/>
  <c r="J939" i="10"/>
  <c r="X936" i="8"/>
  <c r="E939" i="10"/>
  <c r="P939" i="10" s="1"/>
  <c r="H839" i="2"/>
  <c r="C839" i="2"/>
  <c r="K939" i="10"/>
  <c r="O939" i="10"/>
  <c r="AB938" i="10"/>
  <c r="J937" i="8"/>
  <c r="I937" i="8"/>
  <c r="G839" i="2"/>
  <c r="B839" i="2"/>
  <c r="F939" i="10"/>
  <c r="E937" i="8"/>
  <c r="D839" i="2" l="1"/>
  <c r="E839" i="2"/>
  <c r="J839" i="2"/>
  <c r="K839" i="2" s="1"/>
  <c r="S939" i="10"/>
  <c r="R939" i="10"/>
  <c r="Q939" i="10"/>
  <c r="M939" i="10"/>
  <c r="N939" i="10" s="1"/>
  <c r="F839" i="2"/>
  <c r="AA838" i="2"/>
  <c r="O937" i="8"/>
  <c r="L937" i="8"/>
  <c r="M937" i="8" s="1"/>
  <c r="P937" i="8"/>
  <c r="N937" i="8"/>
  <c r="P839" i="2" l="1"/>
  <c r="O839" i="2"/>
  <c r="L839" i="2"/>
  <c r="M839" i="2"/>
  <c r="N839" i="2" s="1"/>
  <c r="W939" i="10"/>
  <c r="U939" i="10"/>
  <c r="V939" i="10"/>
  <c r="X939" i="10"/>
  <c r="Y939" i="10"/>
  <c r="S937" i="8"/>
  <c r="V937" i="8" s="1"/>
  <c r="T937" i="8"/>
  <c r="W937" i="8" s="1"/>
  <c r="R937" i="8"/>
  <c r="U937" i="8" s="1"/>
  <c r="Z939" i="10"/>
  <c r="B938" i="8" l="1"/>
  <c r="F938" i="8"/>
  <c r="C938" i="8"/>
  <c r="G938" i="8"/>
  <c r="D938" i="8"/>
  <c r="H938" i="8"/>
  <c r="B940" i="10"/>
  <c r="G940" i="10"/>
  <c r="I940" i="10"/>
  <c r="D940" i="10"/>
  <c r="H940" i="10"/>
  <c r="C940" i="10"/>
  <c r="U839" i="2"/>
  <c r="W839" i="2"/>
  <c r="V839" i="2"/>
  <c r="Q839" i="2"/>
  <c r="R839" i="2"/>
  <c r="S839" i="2"/>
  <c r="Z839" i="2" l="1"/>
  <c r="Y839" i="2"/>
  <c r="C840" i="2"/>
  <c r="H840" i="2"/>
  <c r="X839" i="2"/>
  <c r="F940" i="10"/>
  <c r="J940" i="10"/>
  <c r="E940" i="10"/>
  <c r="P940" i="10" s="1"/>
  <c r="X937" i="8"/>
  <c r="D840" i="2"/>
  <c r="I840" i="2"/>
  <c r="K940" i="10"/>
  <c r="O940" i="10"/>
  <c r="AB939" i="10"/>
  <c r="J938" i="8"/>
  <c r="I938" i="8"/>
  <c r="E938" i="8"/>
  <c r="P840" i="2" l="1"/>
  <c r="O840" i="2"/>
  <c r="N938" i="8"/>
  <c r="L938" i="8"/>
  <c r="M938" i="8" s="1"/>
  <c r="O938" i="8"/>
  <c r="P938" i="8"/>
  <c r="AA839" i="2"/>
  <c r="B840" i="2"/>
  <c r="F840" i="2" s="1"/>
  <c r="G840" i="2"/>
  <c r="R940" i="10"/>
  <c r="S940" i="10"/>
  <c r="Q940" i="10"/>
  <c r="M940" i="10"/>
  <c r="N940" i="10" s="1"/>
  <c r="J840" i="2" l="1"/>
  <c r="K840" i="2" s="1"/>
  <c r="E840" i="2"/>
  <c r="T938" i="8"/>
  <c r="R938" i="8"/>
  <c r="S938" i="8"/>
  <c r="V938" i="8" s="1"/>
  <c r="U938" i="8"/>
  <c r="V940" i="10"/>
  <c r="Y940" i="10" s="1"/>
  <c r="U940" i="10"/>
  <c r="X940" i="10" s="1"/>
  <c r="W940" i="10"/>
  <c r="Z940" i="10" s="1"/>
  <c r="W938" i="8"/>
  <c r="G941" i="10" l="1"/>
  <c r="B941" i="10"/>
  <c r="H941" i="10"/>
  <c r="C941" i="10"/>
  <c r="D941" i="10"/>
  <c r="I941" i="10"/>
  <c r="G939" i="8"/>
  <c r="C939" i="8"/>
  <c r="H939" i="8"/>
  <c r="D939" i="8"/>
  <c r="B939" i="8"/>
  <c r="F939" i="8"/>
  <c r="L840" i="2"/>
  <c r="M840" i="2"/>
  <c r="N840" i="2" s="1"/>
  <c r="J939" i="8" l="1"/>
  <c r="I939" i="8"/>
  <c r="X938" i="8"/>
  <c r="F941" i="10"/>
  <c r="E939" i="8"/>
  <c r="U840" i="2"/>
  <c r="W840" i="2"/>
  <c r="V840" i="2"/>
  <c r="E941" i="10"/>
  <c r="P941" i="10" s="1"/>
  <c r="S840" i="2"/>
  <c r="R840" i="2"/>
  <c r="Q840" i="2"/>
  <c r="X840" i="2" s="1"/>
  <c r="O941" i="10"/>
  <c r="AB940" i="10"/>
  <c r="J941" i="10"/>
  <c r="K941" i="10" s="1"/>
  <c r="Y840" i="2" l="1"/>
  <c r="R941" i="10"/>
  <c r="S941" i="10"/>
  <c r="Q941" i="10"/>
  <c r="M941" i="10"/>
  <c r="N941" i="10" s="1"/>
  <c r="Z840" i="2"/>
  <c r="B841" i="2"/>
  <c r="G841" i="2"/>
  <c r="H841" i="2"/>
  <c r="C841" i="2"/>
  <c r="O939" i="8"/>
  <c r="L939" i="8"/>
  <c r="M939" i="8" s="1"/>
  <c r="P939" i="8"/>
  <c r="N939" i="8"/>
  <c r="W941" i="10" l="1"/>
  <c r="U941" i="10"/>
  <c r="V941" i="10"/>
  <c r="R939" i="8"/>
  <c r="S939" i="8"/>
  <c r="V939" i="8" s="1"/>
  <c r="T939" i="8"/>
  <c r="X941" i="10"/>
  <c r="W939" i="8"/>
  <c r="E841" i="2"/>
  <c r="Z941" i="10"/>
  <c r="U939" i="8"/>
  <c r="F841" i="2"/>
  <c r="I841" i="2"/>
  <c r="D841" i="2"/>
  <c r="Y941" i="10"/>
  <c r="P841" i="2" l="1"/>
  <c r="O841" i="2"/>
  <c r="C940" i="8"/>
  <c r="G940" i="8"/>
  <c r="AA840" i="2"/>
  <c r="B940" i="8"/>
  <c r="F940" i="8"/>
  <c r="I942" i="10"/>
  <c r="D942" i="10"/>
  <c r="H940" i="8"/>
  <c r="D940" i="8"/>
  <c r="G942" i="10"/>
  <c r="B942" i="10"/>
  <c r="C942" i="10"/>
  <c r="H942" i="10"/>
  <c r="J841" i="2"/>
  <c r="K841" i="2" s="1"/>
  <c r="L841" i="2" l="1"/>
  <c r="M841" i="2"/>
  <c r="N841" i="2" s="1"/>
  <c r="E940" i="8"/>
  <c r="E942" i="10"/>
  <c r="P942" i="10" s="1"/>
  <c r="O942" i="10"/>
  <c r="AB941" i="10"/>
  <c r="J942" i="10"/>
  <c r="K942" i="10" s="1"/>
  <c r="F942" i="10"/>
  <c r="J940" i="8"/>
  <c r="I940" i="8"/>
  <c r="X939" i="8"/>
  <c r="R942" i="10" l="1"/>
  <c r="Q942" i="10"/>
  <c r="S942" i="10"/>
  <c r="M942" i="10"/>
  <c r="N942" i="10" s="1"/>
  <c r="U841" i="2"/>
  <c r="V841" i="2"/>
  <c r="W841" i="2"/>
  <c r="P940" i="8"/>
  <c r="N940" i="8"/>
  <c r="L940" i="8"/>
  <c r="M940" i="8" s="1"/>
  <c r="O940" i="8"/>
  <c r="Q841" i="2"/>
  <c r="R841" i="2"/>
  <c r="S841" i="2"/>
  <c r="Z841" i="2" l="1"/>
  <c r="I842" i="2" s="1"/>
  <c r="Y841" i="2"/>
  <c r="X841" i="2"/>
  <c r="G842" i="2" s="1"/>
  <c r="V942" i="10"/>
  <c r="W942" i="10"/>
  <c r="Z942" i="10" s="1"/>
  <c r="U942" i="10"/>
  <c r="D842" i="2"/>
  <c r="R940" i="8"/>
  <c r="S940" i="8"/>
  <c r="V940" i="8" s="1"/>
  <c r="T940" i="8"/>
  <c r="W940" i="8" s="1"/>
  <c r="X942" i="10"/>
  <c r="H842" i="2"/>
  <c r="C842" i="2"/>
  <c r="U940" i="8"/>
  <c r="Y942" i="10"/>
  <c r="P842" i="2" l="1"/>
  <c r="O842" i="2"/>
  <c r="B842" i="2"/>
  <c r="F842" i="2" s="1"/>
  <c r="D943" i="10"/>
  <c r="I943" i="10"/>
  <c r="H941" i="8"/>
  <c r="D941" i="8"/>
  <c r="G941" i="8"/>
  <c r="C941" i="8"/>
  <c r="F941" i="8"/>
  <c r="B941" i="8"/>
  <c r="AA841" i="2"/>
  <c r="H943" i="10"/>
  <c r="C943" i="10"/>
  <c r="B943" i="10"/>
  <c r="G943" i="10"/>
  <c r="J842" i="2"/>
  <c r="K842" i="2" s="1"/>
  <c r="E842" i="2" l="1"/>
  <c r="L842" i="2"/>
  <c r="M842" i="2"/>
  <c r="N842" i="2" s="1"/>
  <c r="E943" i="10"/>
  <c r="P943" i="10" s="1"/>
  <c r="J941" i="8"/>
  <c r="I941" i="8"/>
  <c r="F943" i="10"/>
  <c r="X940" i="8"/>
  <c r="J943" i="10"/>
  <c r="K943" i="10" s="1"/>
  <c r="E941" i="8"/>
  <c r="O943" i="10"/>
  <c r="AB942" i="10"/>
  <c r="S943" i="10" l="1"/>
  <c r="Q943" i="10"/>
  <c r="R943" i="10"/>
  <c r="M943" i="10"/>
  <c r="N943" i="10" s="1"/>
  <c r="N941" i="8"/>
  <c r="L941" i="8"/>
  <c r="M941" i="8" s="1"/>
  <c r="P941" i="8"/>
  <c r="O941" i="8"/>
  <c r="W842" i="2"/>
  <c r="V842" i="2"/>
  <c r="U842" i="2"/>
  <c r="Q842" i="2"/>
  <c r="S842" i="2"/>
  <c r="R842" i="2"/>
  <c r="Z842" i="2" l="1"/>
  <c r="Y842" i="2"/>
  <c r="X842" i="2"/>
  <c r="B843" i="2" s="1"/>
  <c r="U943" i="10"/>
  <c r="X943" i="10" s="1"/>
  <c r="W943" i="10"/>
  <c r="V943" i="10"/>
  <c r="H843" i="2"/>
  <c r="C843" i="2"/>
  <c r="Y943" i="10"/>
  <c r="S941" i="8"/>
  <c r="V941" i="8" s="1"/>
  <c r="R941" i="8"/>
  <c r="U941" i="8" s="1"/>
  <c r="T941" i="8"/>
  <c r="W941" i="8" s="1"/>
  <c r="D843" i="2"/>
  <c r="I843" i="2"/>
  <c r="Z943" i="10"/>
  <c r="P843" i="2" l="1"/>
  <c r="O843" i="2"/>
  <c r="G843" i="2"/>
  <c r="J843" i="2" s="1"/>
  <c r="K843" i="2" s="1"/>
  <c r="H942" i="8"/>
  <c r="D942" i="8"/>
  <c r="F942" i="8"/>
  <c r="B942" i="8"/>
  <c r="G944" i="10"/>
  <c r="B944" i="10"/>
  <c r="C942" i="8"/>
  <c r="G942" i="8"/>
  <c r="F843" i="2"/>
  <c r="AA842" i="2"/>
  <c r="I944" i="10"/>
  <c r="D944" i="10"/>
  <c r="C944" i="10"/>
  <c r="H944" i="10"/>
  <c r="E843" i="2"/>
  <c r="L843" i="2" l="1"/>
  <c r="M843" i="2"/>
  <c r="N843" i="2" s="1"/>
  <c r="F944" i="10"/>
  <c r="E942" i="8"/>
  <c r="O944" i="10"/>
  <c r="AB943" i="10"/>
  <c r="X941" i="8"/>
  <c r="J942" i="8"/>
  <c r="I942" i="8"/>
  <c r="E944" i="10"/>
  <c r="P944" i="10" s="1"/>
  <c r="J944" i="10"/>
  <c r="K944" i="10" s="1"/>
  <c r="R944" i="10" l="1"/>
  <c r="S944" i="10"/>
  <c r="Q944" i="10"/>
  <c r="M944" i="10"/>
  <c r="N944" i="10" s="1"/>
  <c r="P942" i="8"/>
  <c r="N942" i="8"/>
  <c r="L942" i="8"/>
  <c r="M942" i="8" s="1"/>
  <c r="O942" i="8"/>
  <c r="W843" i="2"/>
  <c r="U843" i="2"/>
  <c r="V843" i="2"/>
  <c r="S843" i="2"/>
  <c r="Q843" i="2"/>
  <c r="R843" i="2"/>
  <c r="Z843" i="2" l="1"/>
  <c r="X843" i="2"/>
  <c r="I844" i="2"/>
  <c r="D844" i="2"/>
  <c r="V944" i="10"/>
  <c r="U944" i="10"/>
  <c r="W944" i="10"/>
  <c r="S942" i="8"/>
  <c r="V942" i="8" s="1"/>
  <c r="T942" i="8"/>
  <c r="W942" i="8" s="1"/>
  <c r="R942" i="8"/>
  <c r="X944" i="10"/>
  <c r="Y843" i="2"/>
  <c r="U942" i="8"/>
  <c r="Z944" i="10"/>
  <c r="B844" i="2"/>
  <c r="G844" i="2"/>
  <c r="Y944" i="10"/>
  <c r="P844" i="2" l="1"/>
  <c r="O844" i="2"/>
  <c r="D943" i="8"/>
  <c r="H943" i="8"/>
  <c r="G943" i="8"/>
  <c r="C943" i="8"/>
  <c r="F943" i="8"/>
  <c r="B943" i="8"/>
  <c r="C844" i="2"/>
  <c r="E844" i="2" s="1"/>
  <c r="H844" i="2"/>
  <c r="J844" i="2" s="1"/>
  <c r="K844" i="2" s="1"/>
  <c r="B945" i="10"/>
  <c r="G945" i="10"/>
  <c r="AA843" i="2"/>
  <c r="C945" i="10"/>
  <c r="H945" i="10"/>
  <c r="D945" i="10"/>
  <c r="I945" i="10"/>
  <c r="L844" i="2" l="1"/>
  <c r="M844" i="2"/>
  <c r="N844" i="2" s="1"/>
  <c r="F945" i="10"/>
  <c r="X942" i="8"/>
  <c r="K945" i="10"/>
  <c r="O945" i="10"/>
  <c r="AB944" i="10"/>
  <c r="J945" i="10"/>
  <c r="E943" i="8"/>
  <c r="E945" i="10"/>
  <c r="P945" i="10" s="1"/>
  <c r="F844" i="2"/>
  <c r="J943" i="8"/>
  <c r="I943" i="8"/>
  <c r="P943" i="8" l="1"/>
  <c r="N943" i="8"/>
  <c r="O943" i="8"/>
  <c r="L943" i="8"/>
  <c r="M943" i="8" s="1"/>
  <c r="R945" i="10"/>
  <c r="S945" i="10"/>
  <c r="Q945" i="10"/>
  <c r="M945" i="10"/>
  <c r="N945" i="10" s="1"/>
  <c r="V844" i="2"/>
  <c r="W844" i="2"/>
  <c r="U844" i="2"/>
  <c r="S844" i="2"/>
  <c r="Q844" i="2"/>
  <c r="R844" i="2"/>
  <c r="X844" i="2" l="1"/>
  <c r="Y844" i="2"/>
  <c r="H845" i="2" s="1"/>
  <c r="Z844" i="2"/>
  <c r="D845" i="2" s="1"/>
  <c r="W945" i="10"/>
  <c r="V945" i="10"/>
  <c r="U945" i="10"/>
  <c r="T943" i="8"/>
  <c r="S943" i="8"/>
  <c r="V943" i="8" s="1"/>
  <c r="R943" i="8"/>
  <c r="X945" i="10"/>
  <c r="C845" i="2"/>
  <c r="Z945" i="10"/>
  <c r="U943" i="8"/>
  <c r="G845" i="2"/>
  <c r="B845" i="2"/>
  <c r="Y945" i="10"/>
  <c r="W943" i="8"/>
  <c r="P845" i="2" l="1"/>
  <c r="O845" i="2"/>
  <c r="I845" i="2"/>
  <c r="J845" i="2" s="1"/>
  <c r="K845" i="2" s="1"/>
  <c r="C944" i="8"/>
  <c r="G944" i="8"/>
  <c r="F845" i="2"/>
  <c r="AA844" i="2"/>
  <c r="D944" i="8"/>
  <c r="H944" i="8"/>
  <c r="F944" i="8"/>
  <c r="B944" i="8"/>
  <c r="E845" i="2"/>
  <c r="H946" i="10"/>
  <c r="C946" i="10"/>
  <c r="D946" i="10"/>
  <c r="I946" i="10"/>
  <c r="B946" i="10"/>
  <c r="G946" i="10"/>
  <c r="L845" i="2" l="1"/>
  <c r="M845" i="2"/>
  <c r="N845" i="2" s="1"/>
  <c r="J944" i="8"/>
  <c r="I944" i="8"/>
  <c r="O946" i="10"/>
  <c r="K946" i="10"/>
  <c r="AB945" i="10"/>
  <c r="E946" i="10"/>
  <c r="P946" i="10" s="1"/>
  <c r="J946" i="10"/>
  <c r="F946" i="10"/>
  <c r="E944" i="8"/>
  <c r="X943" i="8"/>
  <c r="N944" i="8" l="1"/>
  <c r="P944" i="8"/>
  <c r="L944" i="8"/>
  <c r="M944" i="8" s="1"/>
  <c r="O944" i="8"/>
  <c r="S946" i="10"/>
  <c r="Q946" i="10"/>
  <c r="R946" i="10"/>
  <c r="M946" i="10"/>
  <c r="N946" i="10" s="1"/>
  <c r="V845" i="2"/>
  <c r="U845" i="2"/>
  <c r="W845" i="2"/>
  <c r="R845" i="2"/>
  <c r="S845" i="2"/>
  <c r="Q845" i="2"/>
  <c r="Y845" i="2" l="1"/>
  <c r="H846" i="2" s="1"/>
  <c r="X845" i="2"/>
  <c r="B846" i="2" s="1"/>
  <c r="W946" i="10"/>
  <c r="U946" i="10"/>
  <c r="V946" i="10"/>
  <c r="Y946" i="10"/>
  <c r="T944" i="8"/>
  <c r="W944" i="8" s="1"/>
  <c r="S944" i="8"/>
  <c r="V944" i="8" s="1"/>
  <c r="R944" i="8"/>
  <c r="X946" i="10"/>
  <c r="Z845" i="2"/>
  <c r="Z946" i="10"/>
  <c r="U944" i="8"/>
  <c r="C846" i="2" l="1"/>
  <c r="G846" i="2"/>
  <c r="G945" i="8"/>
  <c r="C945" i="8"/>
  <c r="D945" i="8"/>
  <c r="H945" i="8"/>
  <c r="E846" i="2"/>
  <c r="H947" i="10"/>
  <c r="C947" i="10"/>
  <c r="D947" i="10"/>
  <c r="I947" i="10"/>
  <c r="I846" i="2"/>
  <c r="J846" i="2" s="1"/>
  <c r="D846" i="2"/>
  <c r="F846" i="2"/>
  <c r="F945" i="8"/>
  <c r="B945" i="8"/>
  <c r="B947" i="10"/>
  <c r="G947" i="10"/>
  <c r="O846" i="2" l="1"/>
  <c r="P846" i="2"/>
  <c r="J947" i="10"/>
  <c r="E947" i="10"/>
  <c r="P947" i="10" s="1"/>
  <c r="O947" i="10"/>
  <c r="K947" i="10"/>
  <c r="AB946" i="10"/>
  <c r="E945" i="8"/>
  <c r="K846" i="2"/>
  <c r="AA845" i="2"/>
  <c r="F947" i="10"/>
  <c r="X944" i="8"/>
  <c r="J945" i="8"/>
  <c r="I945" i="8"/>
  <c r="O945" i="8" l="1"/>
  <c r="P945" i="8"/>
  <c r="L945" i="8"/>
  <c r="M945" i="8" s="1"/>
  <c r="N945" i="8"/>
  <c r="S947" i="10"/>
  <c r="Q947" i="10"/>
  <c r="R947" i="10"/>
  <c r="M947" i="10"/>
  <c r="N947" i="10" s="1"/>
  <c r="L846" i="2"/>
  <c r="M846" i="2"/>
  <c r="N846" i="2" s="1"/>
  <c r="V947" i="10" l="1"/>
  <c r="W947" i="10"/>
  <c r="U947" i="10"/>
  <c r="Y947" i="10"/>
  <c r="T945" i="8"/>
  <c r="S945" i="8"/>
  <c r="R945" i="8"/>
  <c r="U945" i="8" s="1"/>
  <c r="W846" i="2"/>
  <c r="V846" i="2"/>
  <c r="U846" i="2"/>
  <c r="X947" i="10"/>
  <c r="W945" i="8"/>
  <c r="S846" i="2"/>
  <c r="R846" i="2"/>
  <c r="Q846" i="2"/>
  <c r="Z947" i="10"/>
  <c r="V945" i="8"/>
  <c r="Z846" i="2" l="1"/>
  <c r="Y846" i="2"/>
  <c r="H847" i="2" s="1"/>
  <c r="F946" i="8"/>
  <c r="B946" i="8"/>
  <c r="G946" i="8"/>
  <c r="C946" i="8"/>
  <c r="X846" i="2"/>
  <c r="G948" i="10"/>
  <c r="B948" i="10"/>
  <c r="C847" i="2"/>
  <c r="D847" i="2"/>
  <c r="I847" i="2"/>
  <c r="I948" i="10"/>
  <c r="D948" i="10"/>
  <c r="H946" i="8"/>
  <c r="D946" i="8"/>
  <c r="C948" i="10"/>
  <c r="H948" i="10"/>
  <c r="P847" i="2" l="1"/>
  <c r="O847" i="2"/>
  <c r="X945" i="8"/>
  <c r="E948" i="10"/>
  <c r="P948" i="10" s="1"/>
  <c r="F948" i="10"/>
  <c r="AA846" i="2"/>
  <c r="J948" i="10"/>
  <c r="E946" i="8"/>
  <c r="K948" i="10"/>
  <c r="O948" i="10"/>
  <c r="AB947" i="10"/>
  <c r="B847" i="2"/>
  <c r="G847" i="2"/>
  <c r="J946" i="8"/>
  <c r="I946" i="8"/>
  <c r="P946" i="8" l="1"/>
  <c r="O946" i="8"/>
  <c r="N946" i="8"/>
  <c r="L946" i="8"/>
  <c r="M946" i="8" s="1"/>
  <c r="J847" i="2"/>
  <c r="K847" i="2" s="1"/>
  <c r="E847" i="2"/>
  <c r="F847" i="2"/>
  <c r="R948" i="10"/>
  <c r="S948" i="10"/>
  <c r="Q948" i="10"/>
  <c r="M948" i="10"/>
  <c r="N948" i="10" s="1"/>
  <c r="S946" i="8" l="1"/>
  <c r="R946" i="8"/>
  <c r="T946" i="8"/>
  <c r="W946" i="8" s="1"/>
  <c r="U946" i="8"/>
  <c r="L847" i="2"/>
  <c r="M847" i="2"/>
  <c r="N847" i="2" s="1"/>
  <c r="V946" i="8"/>
  <c r="U948" i="10"/>
  <c r="X948" i="10" s="1"/>
  <c r="V948" i="10"/>
  <c r="Y948" i="10" s="1"/>
  <c r="W948" i="10"/>
  <c r="Z948" i="10" s="1"/>
  <c r="H947" i="8" l="1"/>
  <c r="D947" i="8"/>
  <c r="I949" i="10"/>
  <c r="D949" i="10"/>
  <c r="B949" i="10"/>
  <c r="G949" i="10"/>
  <c r="H949" i="10"/>
  <c r="C949" i="10"/>
  <c r="R847" i="2"/>
  <c r="S847" i="2"/>
  <c r="Q847" i="2"/>
  <c r="G947" i="8"/>
  <c r="C947" i="8"/>
  <c r="V847" i="2"/>
  <c r="U847" i="2"/>
  <c r="W847" i="2"/>
  <c r="F947" i="8"/>
  <c r="B947" i="8"/>
  <c r="F949" i="10" l="1"/>
  <c r="O949" i="10"/>
  <c r="AB948" i="10"/>
  <c r="X847" i="2"/>
  <c r="E947" i="8"/>
  <c r="Z847" i="2"/>
  <c r="J949" i="10"/>
  <c r="K949" i="10" s="1"/>
  <c r="J947" i="8"/>
  <c r="I947" i="8"/>
  <c r="X946" i="8"/>
  <c r="Y847" i="2"/>
  <c r="E949" i="10"/>
  <c r="P949" i="10" s="1"/>
  <c r="Q949" i="10" l="1"/>
  <c r="S949" i="10"/>
  <c r="R949" i="10"/>
  <c r="M949" i="10"/>
  <c r="N949" i="10" s="1"/>
  <c r="L947" i="8"/>
  <c r="M947" i="8" s="1"/>
  <c r="N947" i="8"/>
  <c r="O947" i="8"/>
  <c r="P947" i="8"/>
  <c r="I848" i="2"/>
  <c r="D848" i="2"/>
  <c r="H848" i="2"/>
  <c r="C848" i="2"/>
  <c r="G848" i="2"/>
  <c r="B848" i="2"/>
  <c r="P848" i="2" l="1"/>
  <c r="O848" i="2"/>
  <c r="F848" i="2"/>
  <c r="V949" i="10"/>
  <c r="Y949" i="10" s="1"/>
  <c r="W949" i="10"/>
  <c r="U949" i="10"/>
  <c r="E848" i="2"/>
  <c r="AA847" i="2"/>
  <c r="Z949" i="10"/>
  <c r="J848" i="2"/>
  <c r="K848" i="2" s="1"/>
  <c r="R947" i="8"/>
  <c r="U947" i="8" s="1"/>
  <c r="T947" i="8"/>
  <c r="W947" i="8" s="1"/>
  <c r="S947" i="8"/>
  <c r="V947" i="8" s="1"/>
  <c r="X949" i="10"/>
  <c r="G948" i="8" l="1"/>
  <c r="C948" i="8"/>
  <c r="D948" i="8"/>
  <c r="H948" i="8"/>
  <c r="B948" i="8"/>
  <c r="F948" i="8"/>
  <c r="C950" i="10"/>
  <c r="H950" i="10"/>
  <c r="L848" i="2"/>
  <c r="M848" i="2"/>
  <c r="N848" i="2" s="1"/>
  <c r="I950" i="10"/>
  <c r="D950" i="10"/>
  <c r="B950" i="10"/>
  <c r="G950" i="10"/>
  <c r="O950" i="10" l="1"/>
  <c r="AB949" i="10"/>
  <c r="F950" i="10"/>
  <c r="J950" i="10"/>
  <c r="K950" i="10" s="1"/>
  <c r="W848" i="2"/>
  <c r="U848" i="2"/>
  <c r="V848" i="2"/>
  <c r="I948" i="8"/>
  <c r="J948" i="8"/>
  <c r="X947" i="8"/>
  <c r="E950" i="10"/>
  <c r="P950" i="10" s="1"/>
  <c r="S848" i="2"/>
  <c r="R848" i="2"/>
  <c r="Q848" i="2"/>
  <c r="E948" i="8"/>
  <c r="Y848" i="2" l="1"/>
  <c r="X848" i="2"/>
  <c r="G849" i="2" s="1"/>
  <c r="Z848" i="2"/>
  <c r="I849" i="2" s="1"/>
  <c r="S950" i="10"/>
  <c r="Q950" i="10"/>
  <c r="R950" i="10"/>
  <c r="M950" i="10"/>
  <c r="N950" i="10" s="1"/>
  <c r="O948" i="8"/>
  <c r="P948" i="8"/>
  <c r="N948" i="8"/>
  <c r="L948" i="8"/>
  <c r="M948" i="8" s="1"/>
  <c r="B849" i="2"/>
  <c r="C849" i="2"/>
  <c r="H849" i="2"/>
  <c r="D849" i="2"/>
  <c r="P849" i="2" l="1"/>
  <c r="O849" i="2"/>
  <c r="R948" i="8"/>
  <c r="T948" i="8"/>
  <c r="S948" i="8"/>
  <c r="V950" i="10"/>
  <c r="U950" i="10"/>
  <c r="W950" i="10"/>
  <c r="F849" i="2"/>
  <c r="U948" i="8"/>
  <c r="Y950" i="10"/>
  <c r="AA848" i="2"/>
  <c r="J849" i="2"/>
  <c r="K849" i="2" s="1"/>
  <c r="W948" i="8"/>
  <c r="X950" i="10"/>
  <c r="E849" i="2"/>
  <c r="V948" i="8"/>
  <c r="Z950" i="10"/>
  <c r="L849" i="2" l="1"/>
  <c r="M849" i="2"/>
  <c r="N849" i="2" s="1"/>
  <c r="G949" i="8"/>
  <c r="C949" i="8"/>
  <c r="G951" i="10"/>
  <c r="B951" i="10"/>
  <c r="H949" i="8"/>
  <c r="D949" i="8"/>
  <c r="H951" i="10"/>
  <c r="C951" i="10"/>
  <c r="D951" i="10"/>
  <c r="I951" i="10"/>
  <c r="B949" i="8"/>
  <c r="F949" i="8"/>
  <c r="J949" i="8" l="1"/>
  <c r="I949" i="8"/>
  <c r="X948" i="8"/>
  <c r="O951" i="10"/>
  <c r="AB950" i="10"/>
  <c r="F951" i="10"/>
  <c r="E951" i="10"/>
  <c r="P951" i="10" s="1"/>
  <c r="U849" i="2"/>
  <c r="W849" i="2"/>
  <c r="V849" i="2"/>
  <c r="E949" i="8"/>
  <c r="J951" i="10"/>
  <c r="K951" i="10" s="1"/>
  <c r="S849" i="2"/>
  <c r="R849" i="2"/>
  <c r="Y849" i="2" s="1"/>
  <c r="Q849" i="2"/>
  <c r="Z849" i="2" l="1"/>
  <c r="X849" i="2"/>
  <c r="G850" i="2" s="1"/>
  <c r="S951" i="10"/>
  <c r="R951" i="10"/>
  <c r="Q951" i="10"/>
  <c r="M951" i="10"/>
  <c r="N951" i="10" s="1"/>
  <c r="I850" i="2"/>
  <c r="D850" i="2"/>
  <c r="H850" i="2"/>
  <c r="C850" i="2"/>
  <c r="P949" i="8"/>
  <c r="L949" i="8"/>
  <c r="M949" i="8" s="1"/>
  <c r="N949" i="8"/>
  <c r="O949" i="8"/>
  <c r="P850" i="2" l="1"/>
  <c r="O850" i="2"/>
  <c r="B850" i="2"/>
  <c r="E850" i="2" s="1"/>
  <c r="U951" i="10"/>
  <c r="V951" i="10"/>
  <c r="W951" i="10"/>
  <c r="R949" i="8"/>
  <c r="S949" i="8"/>
  <c r="V949" i="8" s="1"/>
  <c r="T949" i="8"/>
  <c r="W949" i="8" s="1"/>
  <c r="J850" i="2"/>
  <c r="K850" i="2" s="1"/>
  <c r="X951" i="10"/>
  <c r="F850" i="2"/>
  <c r="AA849" i="2"/>
  <c r="Y951" i="10"/>
  <c r="U949" i="8"/>
  <c r="Z951" i="10"/>
  <c r="H950" i="8" l="1"/>
  <c r="D950" i="8"/>
  <c r="C950" i="8"/>
  <c r="G950" i="8"/>
  <c r="B952" i="10"/>
  <c r="G952" i="10"/>
  <c r="L850" i="2"/>
  <c r="M850" i="2"/>
  <c r="N850" i="2" s="1"/>
  <c r="F950" i="8"/>
  <c r="B950" i="8"/>
  <c r="D952" i="10"/>
  <c r="I952" i="10"/>
  <c r="C952" i="10"/>
  <c r="H952" i="10"/>
  <c r="W850" i="2" l="1"/>
  <c r="U850" i="2"/>
  <c r="V850" i="2"/>
  <c r="O952" i="10"/>
  <c r="AB951" i="10"/>
  <c r="R850" i="2"/>
  <c r="Q850" i="2"/>
  <c r="X850" i="2" s="1"/>
  <c r="S850" i="2"/>
  <c r="Z850" i="2" s="1"/>
  <c r="X949" i="8"/>
  <c r="E950" i="8"/>
  <c r="J952" i="10"/>
  <c r="K952" i="10" s="1"/>
  <c r="F952" i="10"/>
  <c r="J950" i="8"/>
  <c r="I950" i="8"/>
  <c r="E952" i="10"/>
  <c r="P952" i="10" s="1"/>
  <c r="Y850" i="2" l="1"/>
  <c r="R952" i="10"/>
  <c r="S952" i="10"/>
  <c r="Q952" i="10"/>
  <c r="M952" i="10"/>
  <c r="N952" i="10" s="1"/>
  <c r="D851" i="2"/>
  <c r="I851" i="2"/>
  <c r="B851" i="2"/>
  <c r="G851" i="2"/>
  <c r="H851" i="2"/>
  <c r="C851" i="2"/>
  <c r="L950" i="8"/>
  <c r="M950" i="8" s="1"/>
  <c r="P950" i="8"/>
  <c r="N950" i="8"/>
  <c r="O950" i="8"/>
  <c r="P851" i="2" l="1"/>
  <c r="O851" i="2"/>
  <c r="J851" i="2"/>
  <c r="U952" i="10"/>
  <c r="W952" i="10"/>
  <c r="V952" i="10"/>
  <c r="R950" i="8"/>
  <c r="S950" i="8"/>
  <c r="V950" i="8" s="1"/>
  <c r="T950" i="8"/>
  <c r="W950" i="8" s="1"/>
  <c r="E851" i="2"/>
  <c r="X952" i="10"/>
  <c r="F851" i="2"/>
  <c r="Z952" i="10"/>
  <c r="U950" i="8"/>
  <c r="K851" i="2"/>
  <c r="AA850" i="2"/>
  <c r="Y952" i="10"/>
  <c r="C951" i="8" l="1"/>
  <c r="G951" i="8"/>
  <c r="D951" i="8"/>
  <c r="H951" i="8"/>
  <c r="G953" i="10"/>
  <c r="B953" i="10"/>
  <c r="L851" i="2"/>
  <c r="M851" i="2"/>
  <c r="N851" i="2" s="1"/>
  <c r="F951" i="8"/>
  <c r="B951" i="8"/>
  <c r="H953" i="10"/>
  <c r="C953" i="10"/>
  <c r="D953" i="10"/>
  <c r="I953" i="10"/>
  <c r="W851" i="2" l="1"/>
  <c r="V851" i="2"/>
  <c r="U851" i="2"/>
  <c r="F953" i="10"/>
  <c r="R851" i="2"/>
  <c r="S851" i="2"/>
  <c r="Z851" i="2" s="1"/>
  <c r="Q851" i="2"/>
  <c r="E951" i="8"/>
  <c r="E953" i="10"/>
  <c r="P953" i="10" s="1"/>
  <c r="O953" i="10"/>
  <c r="AB952" i="10"/>
  <c r="I951" i="8"/>
  <c r="J951" i="8"/>
  <c r="J953" i="10"/>
  <c r="K953" i="10" s="1"/>
  <c r="X950" i="8"/>
  <c r="X851" i="2" l="1"/>
  <c r="Y851" i="2"/>
  <c r="C852" i="2" s="1"/>
  <c r="Q953" i="10"/>
  <c r="R953" i="10"/>
  <c r="S953" i="10"/>
  <c r="M953" i="10"/>
  <c r="N953" i="10" s="1"/>
  <c r="N951" i="8"/>
  <c r="L951" i="8"/>
  <c r="M951" i="8" s="1"/>
  <c r="P951" i="8"/>
  <c r="O951" i="8"/>
  <c r="D852" i="2"/>
  <c r="I852" i="2"/>
  <c r="G852" i="2"/>
  <c r="B852" i="2"/>
  <c r="O852" i="2" l="1"/>
  <c r="P852" i="2"/>
  <c r="H852" i="2"/>
  <c r="J852" i="2" s="1"/>
  <c r="K852" i="2" s="1"/>
  <c r="W953" i="10"/>
  <c r="Z953" i="10" s="1"/>
  <c r="V953" i="10"/>
  <c r="U953" i="10"/>
  <c r="F852" i="2"/>
  <c r="T951" i="8"/>
  <c r="W951" i="8" s="1"/>
  <c r="R951" i="8"/>
  <c r="S951" i="8"/>
  <c r="V951" i="8" s="1"/>
  <c r="Y953" i="10"/>
  <c r="E852" i="2"/>
  <c r="AA851" i="2"/>
  <c r="U951" i="8"/>
  <c r="X953" i="10"/>
  <c r="G952" i="8" l="1"/>
  <c r="C952" i="8"/>
  <c r="D952" i="8"/>
  <c r="H952" i="8"/>
  <c r="D954" i="10"/>
  <c r="I954" i="10"/>
  <c r="L852" i="2"/>
  <c r="M852" i="2"/>
  <c r="N852" i="2" s="1"/>
  <c r="H954" i="10"/>
  <c r="C954" i="10"/>
  <c r="B952" i="8"/>
  <c r="F952" i="8"/>
  <c r="B954" i="10"/>
  <c r="G954" i="10"/>
  <c r="W852" i="2" l="1"/>
  <c r="U852" i="2"/>
  <c r="V852" i="2"/>
  <c r="E952" i="8"/>
  <c r="Q852" i="2"/>
  <c r="X852" i="2" s="1"/>
  <c r="S852" i="2"/>
  <c r="R852" i="2"/>
  <c r="J952" i="8"/>
  <c r="I952" i="8"/>
  <c r="J954" i="10"/>
  <c r="F954" i="10"/>
  <c r="X951" i="8"/>
  <c r="E954" i="10"/>
  <c r="P954" i="10" s="1"/>
  <c r="K954" i="10"/>
  <c r="O954" i="10"/>
  <c r="AB953" i="10"/>
  <c r="Y852" i="2" l="1"/>
  <c r="Z852" i="2"/>
  <c r="I853" i="2"/>
  <c r="D853" i="2"/>
  <c r="L952" i="8"/>
  <c r="M952" i="8" s="1"/>
  <c r="N952" i="8"/>
  <c r="O952" i="8"/>
  <c r="P952" i="8"/>
  <c r="G853" i="2"/>
  <c r="B853" i="2"/>
  <c r="R954" i="10"/>
  <c r="S954" i="10"/>
  <c r="Q954" i="10"/>
  <c r="M954" i="10"/>
  <c r="N954" i="10" s="1"/>
  <c r="H853" i="2"/>
  <c r="C853" i="2"/>
  <c r="P853" i="2" l="1"/>
  <c r="O853" i="2"/>
  <c r="V954" i="10"/>
  <c r="U954" i="10"/>
  <c r="W954" i="10"/>
  <c r="E853" i="2"/>
  <c r="X954" i="10"/>
  <c r="J853" i="2"/>
  <c r="K853" i="2" s="1"/>
  <c r="R952" i="8"/>
  <c r="U952" i="8" s="1"/>
  <c r="S952" i="8"/>
  <c r="T952" i="8"/>
  <c r="W952" i="8" s="1"/>
  <c r="F853" i="2"/>
  <c r="Z954" i="10"/>
  <c r="AA852" i="2"/>
  <c r="Y954" i="10"/>
  <c r="V952" i="8"/>
  <c r="F953" i="8" l="1"/>
  <c r="B953" i="8"/>
  <c r="D953" i="8"/>
  <c r="H953" i="8"/>
  <c r="I955" i="10"/>
  <c r="D955" i="10"/>
  <c r="B955" i="10"/>
  <c r="G955" i="10"/>
  <c r="L853" i="2"/>
  <c r="M853" i="2"/>
  <c r="N853" i="2" s="1"/>
  <c r="C955" i="10"/>
  <c r="H955" i="10"/>
  <c r="G953" i="8"/>
  <c r="C953" i="8"/>
  <c r="X952" i="8" l="1"/>
  <c r="J955" i="10"/>
  <c r="F955" i="10"/>
  <c r="E955" i="10"/>
  <c r="P955" i="10" s="1"/>
  <c r="W853" i="2"/>
  <c r="V853" i="2"/>
  <c r="U853" i="2"/>
  <c r="O955" i="10"/>
  <c r="K955" i="10"/>
  <c r="AB954" i="10"/>
  <c r="E953" i="8"/>
  <c r="Q853" i="2"/>
  <c r="R853" i="2"/>
  <c r="Y853" i="2" s="1"/>
  <c r="S853" i="2"/>
  <c r="I953" i="8"/>
  <c r="J953" i="8"/>
  <c r="X853" i="2" l="1"/>
  <c r="Z853" i="2"/>
  <c r="D854" i="2" s="1"/>
  <c r="B854" i="2"/>
  <c r="G854" i="2"/>
  <c r="L953" i="8"/>
  <c r="M953" i="8" s="1"/>
  <c r="P953" i="8"/>
  <c r="O953" i="8"/>
  <c r="N953" i="8"/>
  <c r="S955" i="10"/>
  <c r="R955" i="10"/>
  <c r="Q955" i="10"/>
  <c r="M955" i="10"/>
  <c r="N955" i="10" s="1"/>
  <c r="C854" i="2"/>
  <c r="H854" i="2"/>
  <c r="I854" i="2" l="1"/>
  <c r="O854" i="2"/>
  <c r="P854" i="2"/>
  <c r="U955" i="10"/>
  <c r="W955" i="10"/>
  <c r="V955" i="10"/>
  <c r="AA853" i="2"/>
  <c r="S953" i="8"/>
  <c r="R953" i="8"/>
  <c r="T953" i="8"/>
  <c r="W953" i="8" s="1"/>
  <c r="X955" i="10"/>
  <c r="Y955" i="10"/>
  <c r="U953" i="8"/>
  <c r="J854" i="2"/>
  <c r="K854" i="2" s="1"/>
  <c r="F854" i="2"/>
  <c r="Z955" i="10"/>
  <c r="V953" i="8"/>
  <c r="E854" i="2"/>
  <c r="H954" i="8" l="1"/>
  <c r="D954" i="8"/>
  <c r="L854" i="2"/>
  <c r="M854" i="2"/>
  <c r="N854" i="2" s="1"/>
  <c r="C956" i="10"/>
  <c r="H956" i="10"/>
  <c r="C954" i="8"/>
  <c r="G954" i="8"/>
  <c r="D956" i="10"/>
  <c r="I956" i="10"/>
  <c r="G956" i="10"/>
  <c r="B956" i="10"/>
  <c r="B954" i="8"/>
  <c r="F954" i="8"/>
  <c r="V854" i="2" l="1"/>
  <c r="W854" i="2"/>
  <c r="U854" i="2"/>
  <c r="E956" i="10"/>
  <c r="P956" i="10" s="1"/>
  <c r="J956" i="10"/>
  <c r="X953" i="8"/>
  <c r="Q854" i="2"/>
  <c r="R854" i="2"/>
  <c r="S854" i="2"/>
  <c r="J954" i="8"/>
  <c r="I954" i="8"/>
  <c r="E954" i="8"/>
  <c r="O956" i="10"/>
  <c r="K956" i="10"/>
  <c r="AB955" i="10"/>
  <c r="F956" i="10"/>
  <c r="X854" i="2" l="1"/>
  <c r="Y854" i="2"/>
  <c r="H855" i="2" s="1"/>
  <c r="Z854" i="2"/>
  <c r="D855" i="2" s="1"/>
  <c r="O954" i="8"/>
  <c r="L954" i="8"/>
  <c r="M954" i="8" s="1"/>
  <c r="N954" i="8"/>
  <c r="P954" i="8"/>
  <c r="G855" i="2"/>
  <c r="B855" i="2"/>
  <c r="R956" i="10"/>
  <c r="S956" i="10"/>
  <c r="Q956" i="10"/>
  <c r="M956" i="10"/>
  <c r="N956" i="10" s="1"/>
  <c r="P855" i="2" l="1"/>
  <c r="O855" i="2"/>
  <c r="C855" i="2"/>
  <c r="E855" i="2" s="1"/>
  <c r="I855" i="2"/>
  <c r="J855" i="2" s="1"/>
  <c r="K855" i="2" s="1"/>
  <c r="AA854" i="2"/>
  <c r="V956" i="10"/>
  <c r="Y956" i="10" s="1"/>
  <c r="U956" i="10"/>
  <c r="X956" i="10" s="1"/>
  <c r="W956" i="10"/>
  <c r="Z956" i="10" s="1"/>
  <c r="R954" i="8"/>
  <c r="U954" i="8" s="1"/>
  <c r="S954" i="8"/>
  <c r="T954" i="8"/>
  <c r="W954" i="8" s="1"/>
  <c r="V954" i="8"/>
  <c r="F855" i="2" l="1"/>
  <c r="B957" i="10"/>
  <c r="G957" i="10"/>
  <c r="B955" i="8"/>
  <c r="F955" i="8"/>
  <c r="C957" i="10"/>
  <c r="H957" i="10"/>
  <c r="L855" i="2"/>
  <c r="M855" i="2"/>
  <c r="N855" i="2" s="1"/>
  <c r="H955" i="8"/>
  <c r="D955" i="8"/>
  <c r="I957" i="10"/>
  <c r="D957" i="10"/>
  <c r="G955" i="8"/>
  <c r="C955" i="8"/>
  <c r="U855" i="2" l="1"/>
  <c r="W855" i="2"/>
  <c r="V855" i="2"/>
  <c r="J955" i="8"/>
  <c r="I955" i="8"/>
  <c r="R855" i="2"/>
  <c r="S855" i="2"/>
  <c r="Q855" i="2"/>
  <c r="E955" i="8"/>
  <c r="X954" i="8"/>
  <c r="J957" i="10"/>
  <c r="O957" i="10"/>
  <c r="K957" i="10"/>
  <c r="AB956" i="10"/>
  <c r="F957" i="10"/>
  <c r="E957" i="10"/>
  <c r="P957" i="10" s="1"/>
  <c r="Y855" i="2" l="1"/>
  <c r="Z855" i="2"/>
  <c r="X855" i="2"/>
  <c r="B856" i="2" s="1"/>
  <c r="H856" i="2"/>
  <c r="C856" i="2"/>
  <c r="O955" i="8"/>
  <c r="N955" i="8"/>
  <c r="L955" i="8"/>
  <c r="M955" i="8" s="1"/>
  <c r="P955" i="8"/>
  <c r="R957" i="10"/>
  <c r="Q957" i="10"/>
  <c r="S957" i="10"/>
  <c r="M957" i="10"/>
  <c r="N957" i="10" s="1"/>
  <c r="I856" i="2"/>
  <c r="D856" i="2"/>
  <c r="P856" i="2" l="1"/>
  <c r="O856" i="2"/>
  <c r="G856" i="2"/>
  <c r="J856" i="2" s="1"/>
  <c r="K856" i="2" s="1"/>
  <c r="U957" i="10"/>
  <c r="W957" i="10"/>
  <c r="V957" i="10"/>
  <c r="Z957" i="10"/>
  <c r="E856" i="2"/>
  <c r="AA855" i="2"/>
  <c r="X957" i="10"/>
  <c r="F856" i="2"/>
  <c r="Y957" i="10"/>
  <c r="R955" i="8"/>
  <c r="U955" i="8" s="1"/>
  <c r="T955" i="8"/>
  <c r="W955" i="8" s="1"/>
  <c r="S955" i="8"/>
  <c r="V955" i="8" s="1"/>
  <c r="C956" i="8" l="1"/>
  <c r="G956" i="8"/>
  <c r="H956" i="8"/>
  <c r="D956" i="8"/>
  <c r="F956" i="8"/>
  <c r="B956" i="8"/>
  <c r="B958" i="10"/>
  <c r="G958" i="10"/>
  <c r="I958" i="10"/>
  <c r="D958" i="10"/>
  <c r="L856" i="2"/>
  <c r="M856" i="2"/>
  <c r="N856" i="2" s="1"/>
  <c r="H958" i="10"/>
  <c r="C958" i="10"/>
  <c r="V856" i="2" l="1"/>
  <c r="W856" i="2"/>
  <c r="U856" i="2"/>
  <c r="J958" i="10"/>
  <c r="Q856" i="2"/>
  <c r="R856" i="2"/>
  <c r="Y856" i="2" s="1"/>
  <c r="S856" i="2"/>
  <c r="E958" i="10"/>
  <c r="P958" i="10" s="1"/>
  <c r="F958" i="10"/>
  <c r="K958" i="10"/>
  <c r="O958" i="10"/>
  <c r="AB957" i="10"/>
  <c r="E956" i="8"/>
  <c r="I956" i="8"/>
  <c r="J956" i="8"/>
  <c r="X955" i="8"/>
  <c r="Z856" i="2" l="1"/>
  <c r="I857" i="2" s="1"/>
  <c r="X856" i="2"/>
  <c r="B857" i="2" s="1"/>
  <c r="H857" i="2"/>
  <c r="C857" i="2"/>
  <c r="P956" i="8"/>
  <c r="L956" i="8"/>
  <c r="M956" i="8" s="1"/>
  <c r="O956" i="8"/>
  <c r="N956" i="8"/>
  <c r="R958" i="10"/>
  <c r="S958" i="10"/>
  <c r="Q958" i="10"/>
  <c r="M958" i="10"/>
  <c r="N958" i="10" s="1"/>
  <c r="D857" i="2"/>
  <c r="G857" i="2" l="1"/>
  <c r="P857" i="2"/>
  <c r="O857" i="2"/>
  <c r="E857" i="2"/>
  <c r="V958" i="10"/>
  <c r="W958" i="10"/>
  <c r="U958" i="10"/>
  <c r="X958" i="10" s="1"/>
  <c r="J857" i="2"/>
  <c r="K857" i="2" s="1"/>
  <c r="Z958" i="10"/>
  <c r="S956" i="8"/>
  <c r="V956" i="8" s="1"/>
  <c r="R956" i="8"/>
  <c r="U956" i="8" s="1"/>
  <c r="T956" i="8"/>
  <c r="W956" i="8" s="1"/>
  <c r="F857" i="2"/>
  <c r="AA856" i="2"/>
  <c r="Y958" i="10"/>
  <c r="B959" i="10" l="1"/>
  <c r="G959" i="10"/>
  <c r="F957" i="8"/>
  <c r="B957" i="8"/>
  <c r="G957" i="8"/>
  <c r="C957" i="8"/>
  <c r="D957" i="8"/>
  <c r="H957" i="8"/>
  <c r="C959" i="10"/>
  <c r="H959" i="10"/>
  <c r="D959" i="10"/>
  <c r="I959" i="10"/>
  <c r="L857" i="2"/>
  <c r="M857" i="2"/>
  <c r="N857" i="2" s="1"/>
  <c r="E957" i="8" l="1"/>
  <c r="O959" i="10"/>
  <c r="AB958" i="10"/>
  <c r="J957" i="8"/>
  <c r="I957" i="8"/>
  <c r="W857" i="2"/>
  <c r="V857" i="2"/>
  <c r="U857" i="2"/>
  <c r="X956" i="8"/>
  <c r="J959" i="10"/>
  <c r="K959" i="10" s="1"/>
  <c r="R857" i="2"/>
  <c r="Y857" i="2" s="1"/>
  <c r="Q857" i="2"/>
  <c r="S857" i="2"/>
  <c r="F959" i="10"/>
  <c r="E959" i="10"/>
  <c r="P959" i="10" s="1"/>
  <c r="X857" i="2" l="1"/>
  <c r="S959" i="10"/>
  <c r="Q959" i="10"/>
  <c r="R959" i="10"/>
  <c r="M959" i="10"/>
  <c r="N959" i="10" s="1"/>
  <c r="B858" i="2"/>
  <c r="G858" i="2"/>
  <c r="C858" i="2"/>
  <c r="H858" i="2"/>
  <c r="O957" i="8"/>
  <c r="N957" i="8"/>
  <c r="P957" i="8"/>
  <c r="L957" i="8"/>
  <c r="M957" i="8" s="1"/>
  <c r="Z857" i="2"/>
  <c r="U959" i="10" l="1"/>
  <c r="W959" i="10"/>
  <c r="V959" i="10"/>
  <c r="F858" i="2"/>
  <c r="Y959" i="10"/>
  <c r="S957" i="8"/>
  <c r="R957" i="8"/>
  <c r="U957" i="8" s="1"/>
  <c r="T957" i="8"/>
  <c r="W957" i="8" s="1"/>
  <c r="X959" i="10"/>
  <c r="I858" i="2"/>
  <c r="D858" i="2"/>
  <c r="V957" i="8"/>
  <c r="E858" i="2"/>
  <c r="Z959" i="10"/>
  <c r="P858" i="2" l="1"/>
  <c r="O858" i="2"/>
  <c r="F958" i="8"/>
  <c r="B958" i="8"/>
  <c r="H958" i="8"/>
  <c r="D958" i="8"/>
  <c r="H960" i="10"/>
  <c r="C960" i="10"/>
  <c r="G960" i="10"/>
  <c r="B960" i="10"/>
  <c r="C958" i="8"/>
  <c r="G958" i="8"/>
  <c r="I960" i="10"/>
  <c r="D960" i="10"/>
  <c r="AA857" i="2"/>
  <c r="J858" i="2"/>
  <c r="K858" i="2" s="1"/>
  <c r="L858" i="2" l="1"/>
  <c r="M858" i="2"/>
  <c r="N858" i="2" s="1"/>
  <c r="J960" i="10"/>
  <c r="F960" i="10"/>
  <c r="X957" i="8"/>
  <c r="E958" i="8"/>
  <c r="O960" i="10"/>
  <c r="K960" i="10"/>
  <c r="AB959" i="10"/>
  <c r="E960" i="10"/>
  <c r="P960" i="10" s="1"/>
  <c r="J958" i="8"/>
  <c r="I958" i="8"/>
  <c r="P958" i="8" l="1"/>
  <c r="N958" i="8"/>
  <c r="L958" i="8"/>
  <c r="M958" i="8" s="1"/>
  <c r="O958" i="8"/>
  <c r="R960" i="10"/>
  <c r="S960" i="10"/>
  <c r="Q960" i="10"/>
  <c r="M960" i="10"/>
  <c r="N960" i="10" s="1"/>
  <c r="V858" i="2"/>
  <c r="U858" i="2"/>
  <c r="W858" i="2"/>
  <c r="R858" i="2"/>
  <c r="S858" i="2"/>
  <c r="Q858" i="2"/>
  <c r="X858" i="2" l="1"/>
  <c r="G859" i="2" s="1"/>
  <c r="Y858" i="2"/>
  <c r="H859" i="2" s="1"/>
  <c r="U960" i="10"/>
  <c r="W960" i="10"/>
  <c r="V960" i="10"/>
  <c r="X960" i="10"/>
  <c r="T958" i="8"/>
  <c r="S958" i="8"/>
  <c r="V958" i="8" s="1"/>
  <c r="R958" i="8"/>
  <c r="Z960" i="10"/>
  <c r="U958" i="8"/>
  <c r="C859" i="2"/>
  <c r="Z858" i="2"/>
  <c r="Y960" i="10"/>
  <c r="W958" i="8"/>
  <c r="B859" i="2" l="1"/>
  <c r="G959" i="8"/>
  <c r="C959" i="8"/>
  <c r="I859" i="2"/>
  <c r="J859" i="2" s="1"/>
  <c r="D859" i="2"/>
  <c r="D959" i="8"/>
  <c r="H959" i="8"/>
  <c r="C961" i="10"/>
  <c r="H961" i="10"/>
  <c r="B959" i="8"/>
  <c r="F959" i="8"/>
  <c r="D961" i="10"/>
  <c r="I961" i="10"/>
  <c r="F859" i="2"/>
  <c r="E859" i="2"/>
  <c r="B961" i="10"/>
  <c r="G961" i="10"/>
  <c r="P859" i="2" l="1"/>
  <c r="O859" i="2"/>
  <c r="E961" i="10"/>
  <c r="P961" i="10" s="1"/>
  <c r="K859" i="2"/>
  <c r="AA858" i="2"/>
  <c r="O961" i="10"/>
  <c r="AB960" i="10"/>
  <c r="F961" i="10"/>
  <c r="J959" i="8"/>
  <c r="I959" i="8"/>
  <c r="X958" i="8"/>
  <c r="J961" i="10"/>
  <c r="K961" i="10" s="1"/>
  <c r="E959" i="8"/>
  <c r="S961" i="10" l="1"/>
  <c r="Q961" i="10"/>
  <c r="R961" i="10"/>
  <c r="M961" i="10"/>
  <c r="N961" i="10" s="1"/>
  <c r="N959" i="8"/>
  <c r="O959" i="8"/>
  <c r="P959" i="8"/>
  <c r="L959" i="8"/>
  <c r="M959" i="8" s="1"/>
  <c r="L859" i="2"/>
  <c r="M859" i="2"/>
  <c r="N859" i="2" s="1"/>
  <c r="T959" i="8" l="1"/>
  <c r="R959" i="8"/>
  <c r="S959" i="8"/>
  <c r="W961" i="10"/>
  <c r="U961" i="10"/>
  <c r="V961" i="10"/>
  <c r="W959" i="8"/>
  <c r="Y961" i="10"/>
  <c r="U859" i="2"/>
  <c r="W859" i="2"/>
  <c r="V859" i="2"/>
  <c r="V959" i="8"/>
  <c r="X961" i="10"/>
  <c r="Q859" i="2"/>
  <c r="R859" i="2"/>
  <c r="Y859" i="2" s="1"/>
  <c r="S859" i="2"/>
  <c r="U959" i="8"/>
  <c r="Z961" i="10"/>
  <c r="X859" i="2" l="1"/>
  <c r="Z859" i="2"/>
  <c r="I860" i="2" s="1"/>
  <c r="F960" i="8"/>
  <c r="B960" i="8"/>
  <c r="G960" i="8"/>
  <c r="C960" i="8"/>
  <c r="H962" i="10"/>
  <c r="C962" i="10"/>
  <c r="H860" i="2"/>
  <c r="C860" i="2"/>
  <c r="H960" i="8"/>
  <c r="D960" i="8"/>
  <c r="G860" i="2"/>
  <c r="B860" i="2"/>
  <c r="I962" i="10"/>
  <c r="D962" i="10"/>
  <c r="B962" i="10"/>
  <c r="G962" i="10"/>
  <c r="D860" i="2" l="1"/>
  <c r="P860" i="2"/>
  <c r="O860" i="2"/>
  <c r="F962" i="10"/>
  <c r="AA859" i="2"/>
  <c r="E860" i="2"/>
  <c r="F860" i="2"/>
  <c r="X959" i="8"/>
  <c r="E960" i="8"/>
  <c r="O962" i="10"/>
  <c r="AB961" i="10"/>
  <c r="J962" i="10"/>
  <c r="K962" i="10" s="1"/>
  <c r="E962" i="10"/>
  <c r="P962" i="10" s="1"/>
  <c r="J860" i="2"/>
  <c r="K860" i="2" s="1"/>
  <c r="I960" i="8"/>
  <c r="J960" i="8"/>
  <c r="S962" i="10" l="1"/>
  <c r="R962" i="10"/>
  <c r="Q962" i="10"/>
  <c r="M962" i="10"/>
  <c r="N962" i="10" s="1"/>
  <c r="L860" i="2"/>
  <c r="M860" i="2"/>
  <c r="N860" i="2" s="1"/>
  <c r="L960" i="8"/>
  <c r="M960" i="8" s="1"/>
  <c r="O960" i="8"/>
  <c r="N960" i="8"/>
  <c r="P960" i="8"/>
  <c r="V962" i="10" l="1"/>
  <c r="U962" i="10"/>
  <c r="W962" i="10"/>
  <c r="T960" i="8"/>
  <c r="R960" i="8"/>
  <c r="S960" i="8"/>
  <c r="V960" i="8" s="1"/>
  <c r="X962" i="10"/>
  <c r="W960" i="8"/>
  <c r="U860" i="2"/>
  <c r="V860" i="2"/>
  <c r="W860" i="2"/>
  <c r="Y962" i="10"/>
  <c r="U960" i="8"/>
  <c r="Q860" i="2"/>
  <c r="X860" i="2" s="1"/>
  <c r="S860" i="2"/>
  <c r="R860" i="2"/>
  <c r="Z962" i="10"/>
  <c r="Z860" i="2" l="1"/>
  <c r="D861" i="2" s="1"/>
  <c r="C961" i="8"/>
  <c r="G961" i="8"/>
  <c r="B963" i="10"/>
  <c r="G963" i="10"/>
  <c r="B861" i="2"/>
  <c r="G861" i="2"/>
  <c r="I963" i="10"/>
  <c r="D963" i="10"/>
  <c r="B961" i="8"/>
  <c r="F961" i="8"/>
  <c r="Y860" i="2"/>
  <c r="C963" i="10"/>
  <c r="H963" i="10"/>
  <c r="D961" i="8"/>
  <c r="H961" i="8"/>
  <c r="P861" i="2" l="1"/>
  <c r="O861" i="2"/>
  <c r="I861" i="2"/>
  <c r="J961" i="8"/>
  <c r="I961" i="8"/>
  <c r="J963" i="10"/>
  <c r="E961" i="8"/>
  <c r="AA860" i="2"/>
  <c r="E963" i="10"/>
  <c r="P963" i="10" s="1"/>
  <c r="F963" i="10"/>
  <c r="K963" i="10"/>
  <c r="O963" i="10"/>
  <c r="AB962" i="10"/>
  <c r="H861" i="2"/>
  <c r="C861" i="2"/>
  <c r="X960" i="8"/>
  <c r="S963" i="10" l="1"/>
  <c r="Q963" i="10"/>
  <c r="R963" i="10"/>
  <c r="M963" i="10"/>
  <c r="N963" i="10" s="1"/>
  <c r="F861" i="2"/>
  <c r="L961" i="8"/>
  <c r="M961" i="8" s="1"/>
  <c r="P961" i="8"/>
  <c r="O961" i="8"/>
  <c r="N961" i="8"/>
  <c r="E861" i="2"/>
  <c r="J861" i="2"/>
  <c r="K861" i="2" s="1"/>
  <c r="V963" i="10" l="1"/>
  <c r="U963" i="10"/>
  <c r="W963" i="10"/>
  <c r="Z963" i="10" s="1"/>
  <c r="R961" i="8"/>
  <c r="S961" i="8"/>
  <c r="V961" i="8" s="1"/>
  <c r="T961" i="8"/>
  <c r="W961" i="8" s="1"/>
  <c r="Y963" i="10"/>
  <c r="U961" i="8"/>
  <c r="X963" i="10"/>
  <c r="L861" i="2"/>
  <c r="M861" i="2"/>
  <c r="N861" i="2" s="1"/>
  <c r="D964" i="10" l="1"/>
  <c r="I964" i="10"/>
  <c r="D962" i="8"/>
  <c r="H962" i="8"/>
  <c r="C962" i="8"/>
  <c r="G962" i="8"/>
  <c r="H964" i="10"/>
  <c r="C964" i="10"/>
  <c r="V861" i="2"/>
  <c r="W861" i="2"/>
  <c r="U861" i="2"/>
  <c r="R861" i="2"/>
  <c r="Q861" i="2"/>
  <c r="S861" i="2"/>
  <c r="G964" i="10"/>
  <c r="B964" i="10"/>
  <c r="B962" i="8"/>
  <c r="F962" i="8"/>
  <c r="Z861" i="2" l="1"/>
  <c r="D862" i="2" s="1"/>
  <c r="Y861" i="2"/>
  <c r="H862" i="2" s="1"/>
  <c r="E964" i="10"/>
  <c r="P964" i="10" s="1"/>
  <c r="C862" i="2"/>
  <c r="F964" i="10"/>
  <c r="J964" i="10"/>
  <c r="J962" i="8"/>
  <c r="I962" i="8"/>
  <c r="I862" i="2"/>
  <c r="E962" i="8"/>
  <c r="X861" i="2"/>
  <c r="X961" i="8"/>
  <c r="O964" i="10"/>
  <c r="K964" i="10"/>
  <c r="AB963" i="10"/>
  <c r="O862" i="2" l="1"/>
  <c r="P862" i="2"/>
  <c r="AA861" i="2"/>
  <c r="R964" i="10"/>
  <c r="S964" i="10"/>
  <c r="Q964" i="10"/>
  <c r="M964" i="10"/>
  <c r="N964" i="10" s="1"/>
  <c r="G862" i="2"/>
  <c r="B862" i="2"/>
  <c r="F862" i="2" s="1"/>
  <c r="P962" i="8"/>
  <c r="O962" i="8"/>
  <c r="N962" i="8"/>
  <c r="L962" i="8"/>
  <c r="M962" i="8" s="1"/>
  <c r="T962" i="8" l="1"/>
  <c r="W962" i="8" s="1"/>
  <c r="S962" i="8"/>
  <c r="R962" i="8"/>
  <c r="E862" i="2"/>
  <c r="U962" i="8"/>
  <c r="J862" i="2"/>
  <c r="K862" i="2" s="1"/>
  <c r="U964" i="10"/>
  <c r="X964" i="10" s="1"/>
  <c r="W964" i="10"/>
  <c r="Z964" i="10" s="1"/>
  <c r="V964" i="10"/>
  <c r="Y964" i="10" s="1"/>
  <c r="V962" i="8"/>
  <c r="I965" i="10" l="1"/>
  <c r="D965" i="10"/>
  <c r="B965" i="10"/>
  <c r="G965" i="10"/>
  <c r="C965" i="10"/>
  <c r="H965" i="10"/>
  <c r="H963" i="8"/>
  <c r="D963" i="8"/>
  <c r="L862" i="2"/>
  <c r="M862" i="2"/>
  <c r="N862" i="2" s="1"/>
  <c r="G963" i="8"/>
  <c r="C963" i="8"/>
  <c r="F963" i="8"/>
  <c r="B963" i="8"/>
  <c r="X962" i="8" l="1"/>
  <c r="J965" i="10"/>
  <c r="J963" i="8"/>
  <c r="I963" i="8"/>
  <c r="E965" i="10"/>
  <c r="P965" i="10" s="1"/>
  <c r="W862" i="2"/>
  <c r="U862" i="2"/>
  <c r="V862" i="2"/>
  <c r="K965" i="10"/>
  <c r="O965" i="10"/>
  <c r="AB964" i="10"/>
  <c r="E963" i="8"/>
  <c r="S862" i="2"/>
  <c r="Q862" i="2"/>
  <c r="R862" i="2"/>
  <c r="F965" i="10"/>
  <c r="X862" i="2" l="1"/>
  <c r="Z862" i="2"/>
  <c r="I863" i="2" s="1"/>
  <c r="Y862" i="2"/>
  <c r="C863" i="2" s="1"/>
  <c r="Q965" i="10"/>
  <c r="S965" i="10"/>
  <c r="R965" i="10"/>
  <c r="M965" i="10"/>
  <c r="N965" i="10" s="1"/>
  <c r="P963" i="8"/>
  <c r="L963" i="8"/>
  <c r="M963" i="8" s="1"/>
  <c r="O963" i="8"/>
  <c r="N963" i="8"/>
  <c r="B863" i="2"/>
  <c r="G863" i="2"/>
  <c r="D863" i="2"/>
  <c r="P863" i="2" l="1"/>
  <c r="O863" i="2"/>
  <c r="H863" i="2"/>
  <c r="J863" i="2" s="1"/>
  <c r="K863" i="2" s="1"/>
  <c r="U965" i="10"/>
  <c r="V965" i="10"/>
  <c r="Y965" i="10" s="1"/>
  <c r="W965" i="10"/>
  <c r="F863" i="2"/>
  <c r="V963" i="8"/>
  <c r="AA862" i="2"/>
  <c r="S963" i="8"/>
  <c r="T963" i="8"/>
  <c r="W963" i="8" s="1"/>
  <c r="R963" i="8"/>
  <c r="U963" i="8" s="1"/>
  <c r="Z965" i="10"/>
  <c r="E863" i="2"/>
  <c r="X965" i="10"/>
  <c r="F964" i="8" l="1"/>
  <c r="B964" i="8"/>
  <c r="H966" i="10"/>
  <c r="C966" i="10"/>
  <c r="L863" i="2"/>
  <c r="M863" i="2"/>
  <c r="N863" i="2" s="1"/>
  <c r="H964" i="8"/>
  <c r="D964" i="8"/>
  <c r="D966" i="10"/>
  <c r="I966" i="10"/>
  <c r="C964" i="8"/>
  <c r="G964" i="8"/>
  <c r="G966" i="10"/>
  <c r="B966" i="10"/>
  <c r="F966" i="10" l="1"/>
  <c r="X963" i="8"/>
  <c r="U863" i="2"/>
  <c r="W863" i="2"/>
  <c r="V863" i="2"/>
  <c r="E964" i="8"/>
  <c r="E966" i="10"/>
  <c r="P966" i="10" s="1"/>
  <c r="J966" i="10"/>
  <c r="O966" i="10"/>
  <c r="K966" i="10"/>
  <c r="AB965" i="10"/>
  <c r="R863" i="2"/>
  <c r="S863" i="2"/>
  <c r="Q863" i="2"/>
  <c r="J964" i="8"/>
  <c r="I964" i="8"/>
  <c r="X863" i="2" l="1"/>
  <c r="Z863" i="2"/>
  <c r="Y863" i="2"/>
  <c r="H864" i="2" s="1"/>
  <c r="O964" i="8"/>
  <c r="N964" i="8"/>
  <c r="P964" i="8"/>
  <c r="L964" i="8"/>
  <c r="M964" i="8" s="1"/>
  <c r="S966" i="10"/>
  <c r="Q966" i="10"/>
  <c r="R966" i="10"/>
  <c r="M966" i="10"/>
  <c r="N966" i="10" s="1"/>
  <c r="G864" i="2"/>
  <c r="B864" i="2"/>
  <c r="I864" i="2"/>
  <c r="D864" i="2"/>
  <c r="P864" i="2" l="1"/>
  <c r="O864" i="2"/>
  <c r="C864" i="2"/>
  <c r="F864" i="2" s="1"/>
  <c r="V966" i="10"/>
  <c r="U966" i="10"/>
  <c r="W966" i="10"/>
  <c r="T964" i="8"/>
  <c r="R964" i="8"/>
  <c r="S964" i="8"/>
  <c r="Y966" i="10"/>
  <c r="W964" i="8"/>
  <c r="E864" i="2"/>
  <c r="X966" i="10"/>
  <c r="U964" i="8"/>
  <c r="AA863" i="2"/>
  <c r="J864" i="2"/>
  <c r="K864" i="2" s="1"/>
  <c r="Z966" i="10"/>
  <c r="V964" i="8"/>
  <c r="L864" i="2" l="1"/>
  <c r="M864" i="2"/>
  <c r="N864" i="2" s="1"/>
  <c r="I967" i="10"/>
  <c r="D967" i="10"/>
  <c r="H967" i="10"/>
  <c r="C967" i="10"/>
  <c r="F965" i="8"/>
  <c r="B965" i="8"/>
  <c r="G967" i="10"/>
  <c r="B967" i="10"/>
  <c r="G965" i="8"/>
  <c r="C965" i="8"/>
  <c r="D965" i="8"/>
  <c r="H965" i="8"/>
  <c r="E965" i="8" l="1"/>
  <c r="O967" i="10"/>
  <c r="AB966" i="10"/>
  <c r="X964" i="8"/>
  <c r="J965" i="8"/>
  <c r="I965" i="8"/>
  <c r="E967" i="10"/>
  <c r="P967" i="10" s="1"/>
  <c r="F967" i="10"/>
  <c r="W864" i="2"/>
  <c r="V864" i="2"/>
  <c r="U864" i="2"/>
  <c r="J967" i="10"/>
  <c r="K967" i="10" s="1"/>
  <c r="S864" i="2"/>
  <c r="Q864" i="2"/>
  <c r="R864" i="2"/>
  <c r="Y864" i="2" l="1"/>
  <c r="X864" i="2"/>
  <c r="S967" i="10"/>
  <c r="R967" i="10"/>
  <c r="Q967" i="10"/>
  <c r="M967" i="10"/>
  <c r="N967" i="10" s="1"/>
  <c r="G865" i="2"/>
  <c r="B865" i="2"/>
  <c r="Z864" i="2"/>
  <c r="C865" i="2"/>
  <c r="H865" i="2"/>
  <c r="L965" i="8"/>
  <c r="M965" i="8" s="1"/>
  <c r="N965" i="8"/>
  <c r="P965" i="8"/>
  <c r="O965" i="8"/>
  <c r="F865" i="2" l="1"/>
  <c r="W967" i="10"/>
  <c r="U967" i="10"/>
  <c r="X967" i="10" s="1"/>
  <c r="V967" i="10"/>
  <c r="I865" i="2"/>
  <c r="J865" i="2" s="1"/>
  <c r="D865" i="2"/>
  <c r="S965" i="8"/>
  <c r="R965" i="8"/>
  <c r="U965" i="8" s="1"/>
  <c r="T965" i="8"/>
  <c r="W965" i="8" s="1"/>
  <c r="E865" i="2"/>
  <c r="Y967" i="10"/>
  <c r="V965" i="8"/>
  <c r="Z967" i="10"/>
  <c r="P865" i="2" l="1"/>
  <c r="O865" i="2"/>
  <c r="B966" i="8"/>
  <c r="F966" i="8"/>
  <c r="B968" i="10"/>
  <c r="G968" i="10"/>
  <c r="H966" i="8"/>
  <c r="D966" i="8"/>
  <c r="K865" i="2"/>
  <c r="AA864" i="2"/>
  <c r="H968" i="10"/>
  <c r="C968" i="10"/>
  <c r="D968" i="10"/>
  <c r="I968" i="10"/>
  <c r="C966" i="8"/>
  <c r="G966" i="8"/>
  <c r="L865" i="2" l="1"/>
  <c r="M865" i="2"/>
  <c r="N865" i="2" s="1"/>
  <c r="J968" i="10"/>
  <c r="K968" i="10"/>
  <c r="O968" i="10"/>
  <c r="AB967" i="10"/>
  <c r="E968" i="10"/>
  <c r="P968" i="10" s="1"/>
  <c r="F968" i="10"/>
  <c r="J966" i="8"/>
  <c r="I966" i="8"/>
  <c r="X965" i="8"/>
  <c r="E966" i="8"/>
  <c r="R968" i="10" l="1"/>
  <c r="S968" i="10"/>
  <c r="Q968" i="10"/>
  <c r="M968" i="10"/>
  <c r="N968" i="10" s="1"/>
  <c r="W865" i="2"/>
  <c r="U865" i="2"/>
  <c r="V865" i="2"/>
  <c r="S865" i="2"/>
  <c r="R865" i="2"/>
  <c r="Q865" i="2"/>
  <c r="L966" i="8"/>
  <c r="M966" i="8" s="1"/>
  <c r="O966" i="8"/>
  <c r="P966" i="8"/>
  <c r="N966" i="8"/>
  <c r="Y865" i="2" l="1"/>
  <c r="Z865" i="2"/>
  <c r="D866" i="2" s="1"/>
  <c r="X865" i="2"/>
  <c r="B866" i="2" s="1"/>
  <c r="I866" i="2"/>
  <c r="V968" i="10"/>
  <c r="W968" i="10"/>
  <c r="U968" i="10"/>
  <c r="S966" i="8"/>
  <c r="T966" i="8"/>
  <c r="R966" i="8"/>
  <c r="U966" i="8" s="1"/>
  <c r="X968" i="10"/>
  <c r="G866" i="2"/>
  <c r="Z968" i="10"/>
  <c r="V966" i="8"/>
  <c r="W966" i="8"/>
  <c r="C866" i="2"/>
  <c r="H866" i="2"/>
  <c r="Y968" i="10"/>
  <c r="P866" i="2" l="1"/>
  <c r="O866" i="2"/>
  <c r="B967" i="8"/>
  <c r="F967" i="8"/>
  <c r="E866" i="2"/>
  <c r="F866" i="2"/>
  <c r="J866" i="2"/>
  <c r="K866" i="2" s="1"/>
  <c r="H969" i="10"/>
  <c r="C969" i="10"/>
  <c r="G967" i="8"/>
  <c r="C967" i="8"/>
  <c r="D967" i="8"/>
  <c r="H967" i="8"/>
  <c r="I969" i="10"/>
  <c r="D969" i="10"/>
  <c r="G969" i="10"/>
  <c r="B969" i="10"/>
  <c r="AA865" i="2"/>
  <c r="E969" i="10" l="1"/>
  <c r="P969" i="10" s="1"/>
  <c r="X966" i="8"/>
  <c r="J969" i="10"/>
  <c r="L866" i="2"/>
  <c r="M866" i="2"/>
  <c r="N866" i="2" s="1"/>
  <c r="K969" i="10"/>
  <c r="O969" i="10"/>
  <c r="AB968" i="10"/>
  <c r="F969" i="10"/>
  <c r="J967" i="8"/>
  <c r="I967" i="8"/>
  <c r="E967" i="8"/>
  <c r="O967" i="8" l="1"/>
  <c r="L967" i="8"/>
  <c r="M967" i="8" s="1"/>
  <c r="N967" i="8"/>
  <c r="P967" i="8"/>
  <c r="Q969" i="10"/>
  <c r="R969" i="10"/>
  <c r="S969" i="10"/>
  <c r="M969" i="10"/>
  <c r="N969" i="10" s="1"/>
  <c r="U866" i="2"/>
  <c r="W866" i="2"/>
  <c r="V866" i="2"/>
  <c r="R866" i="2"/>
  <c r="Q866" i="2"/>
  <c r="S866" i="2"/>
  <c r="Z866" i="2" l="1"/>
  <c r="I867" i="2" s="1"/>
  <c r="X866" i="2"/>
  <c r="Y866" i="2"/>
  <c r="C867" i="2" s="1"/>
  <c r="U969" i="10"/>
  <c r="V969" i="10"/>
  <c r="W969" i="10"/>
  <c r="D867" i="2"/>
  <c r="Z969" i="10"/>
  <c r="Y969" i="10"/>
  <c r="S967" i="8"/>
  <c r="V967" i="8" s="1"/>
  <c r="T967" i="8"/>
  <c r="W967" i="8" s="1"/>
  <c r="R967" i="8"/>
  <c r="U967" i="8" s="1"/>
  <c r="B867" i="2"/>
  <c r="G867" i="2"/>
  <c r="X969" i="10"/>
  <c r="P867" i="2" l="1"/>
  <c r="O867" i="2"/>
  <c r="H867" i="2"/>
  <c r="J867" i="2" s="1"/>
  <c r="K867" i="2" s="1"/>
  <c r="F968" i="8"/>
  <c r="B968" i="8"/>
  <c r="D968" i="8"/>
  <c r="H968" i="8"/>
  <c r="G968" i="8"/>
  <c r="C968" i="8"/>
  <c r="AA866" i="2"/>
  <c r="B970" i="10"/>
  <c r="G970" i="10"/>
  <c r="E867" i="2"/>
  <c r="C970" i="10"/>
  <c r="H970" i="10"/>
  <c r="I970" i="10"/>
  <c r="D970" i="10"/>
  <c r="F867" i="2"/>
  <c r="L867" i="2" l="1"/>
  <c r="M867" i="2"/>
  <c r="N867" i="2" s="1"/>
  <c r="F970" i="10"/>
  <c r="J970" i="10"/>
  <c r="E970" i="10"/>
  <c r="P970" i="10" s="1"/>
  <c r="X967" i="8"/>
  <c r="E968" i="8"/>
  <c r="O970" i="10"/>
  <c r="K970" i="10"/>
  <c r="AB969" i="10"/>
  <c r="I968" i="8"/>
  <c r="J968" i="8"/>
  <c r="W867" i="2" l="1"/>
  <c r="V867" i="2"/>
  <c r="U867" i="2"/>
  <c r="O968" i="8"/>
  <c r="N968" i="8"/>
  <c r="L968" i="8"/>
  <c r="M968" i="8" s="1"/>
  <c r="P968" i="8"/>
  <c r="R970" i="10"/>
  <c r="Q970" i="10"/>
  <c r="S970" i="10"/>
  <c r="M970" i="10"/>
  <c r="N970" i="10" s="1"/>
  <c r="R867" i="2"/>
  <c r="Q867" i="2"/>
  <c r="S867" i="2"/>
  <c r="Z867" i="2" s="1"/>
  <c r="Y867" i="2" l="1"/>
  <c r="X867" i="2"/>
  <c r="G868" i="2" s="1"/>
  <c r="H868" i="2"/>
  <c r="C868" i="2"/>
  <c r="V970" i="10"/>
  <c r="Y970" i="10" s="1"/>
  <c r="U970" i="10"/>
  <c r="W970" i="10"/>
  <c r="I868" i="2"/>
  <c r="D868" i="2"/>
  <c r="Z970" i="10"/>
  <c r="T968" i="8"/>
  <c r="W968" i="8" s="1"/>
  <c r="R968" i="8"/>
  <c r="U968" i="8" s="1"/>
  <c r="S968" i="8"/>
  <c r="V968" i="8" s="1"/>
  <c r="B868" i="2"/>
  <c r="X970" i="10"/>
  <c r="O868" i="2" l="1"/>
  <c r="P868" i="2"/>
  <c r="C971" i="10"/>
  <c r="H971" i="10"/>
  <c r="B969" i="8"/>
  <c r="F969" i="8"/>
  <c r="C969" i="8"/>
  <c r="G969" i="8"/>
  <c r="D969" i="8"/>
  <c r="H969" i="8"/>
  <c r="E868" i="2"/>
  <c r="B971" i="10"/>
  <c r="G971" i="10"/>
  <c r="J868" i="2"/>
  <c r="K868" i="2" s="1"/>
  <c r="I971" i="10"/>
  <c r="D971" i="10"/>
  <c r="AA867" i="2"/>
  <c r="F868" i="2"/>
  <c r="O971" i="10" l="1"/>
  <c r="AB970" i="10"/>
  <c r="J971" i="10"/>
  <c r="K971" i="10" s="1"/>
  <c r="J969" i="8"/>
  <c r="I969" i="8"/>
  <c r="E971" i="10"/>
  <c r="P971" i="10" s="1"/>
  <c r="E969" i="8"/>
  <c r="L868" i="2"/>
  <c r="M868" i="2"/>
  <c r="N868" i="2" s="1"/>
  <c r="X968" i="8"/>
  <c r="F971" i="10"/>
  <c r="S971" i="10" l="1"/>
  <c r="R971" i="10"/>
  <c r="Q971" i="10"/>
  <c r="M971" i="10"/>
  <c r="N971" i="10" s="1"/>
  <c r="W868" i="2"/>
  <c r="V868" i="2"/>
  <c r="U868" i="2"/>
  <c r="R868" i="2"/>
  <c r="S868" i="2"/>
  <c r="Z868" i="2" s="1"/>
  <c r="Q868" i="2"/>
  <c r="O969" i="8"/>
  <c r="N969" i="8"/>
  <c r="L969" i="8"/>
  <c r="M969" i="8" s="1"/>
  <c r="P969" i="8"/>
  <c r="Y868" i="2" l="1"/>
  <c r="H869" i="2" s="1"/>
  <c r="C869" i="2"/>
  <c r="W971" i="10"/>
  <c r="V971" i="10"/>
  <c r="U971" i="10"/>
  <c r="X971" i="10" s="1"/>
  <c r="X868" i="2"/>
  <c r="Y971" i="10"/>
  <c r="S969" i="8"/>
  <c r="V969" i="8" s="1"/>
  <c r="T969" i="8"/>
  <c r="W969" i="8" s="1"/>
  <c r="R969" i="8"/>
  <c r="U969" i="8" s="1"/>
  <c r="D869" i="2"/>
  <c r="I869" i="2"/>
  <c r="Z971" i="10"/>
  <c r="P869" i="2" l="1"/>
  <c r="O869" i="2"/>
  <c r="G970" i="8"/>
  <c r="C970" i="8"/>
  <c r="F970" i="8"/>
  <c r="B970" i="8"/>
  <c r="D970" i="8"/>
  <c r="H970" i="8"/>
  <c r="B972" i="10"/>
  <c r="G972" i="10"/>
  <c r="AA868" i="2"/>
  <c r="H972" i="10"/>
  <c r="C972" i="10"/>
  <c r="B869" i="2"/>
  <c r="G869" i="2"/>
  <c r="D972" i="10"/>
  <c r="I972" i="10"/>
  <c r="F972" i="10" l="1"/>
  <c r="J972" i="10"/>
  <c r="E970" i="8"/>
  <c r="E972" i="10"/>
  <c r="P972" i="10" s="1"/>
  <c r="J970" i="8"/>
  <c r="I970" i="8"/>
  <c r="E869" i="2"/>
  <c r="X969" i="8"/>
  <c r="J869" i="2"/>
  <c r="K869" i="2" s="1"/>
  <c r="K972" i="10"/>
  <c r="O972" i="10"/>
  <c r="AB971" i="10"/>
  <c r="F869" i="2"/>
  <c r="O970" i="8" l="1"/>
  <c r="L970" i="8"/>
  <c r="M970" i="8" s="1"/>
  <c r="P970" i="8"/>
  <c r="N970" i="8"/>
  <c r="R972" i="10"/>
  <c r="S972" i="10"/>
  <c r="Q972" i="10"/>
  <c r="M972" i="10"/>
  <c r="N972" i="10" s="1"/>
  <c r="L869" i="2"/>
  <c r="M869" i="2"/>
  <c r="N869" i="2" s="1"/>
  <c r="U869" i="2" l="1"/>
  <c r="W869" i="2"/>
  <c r="V869" i="2"/>
  <c r="U972" i="10"/>
  <c r="X972" i="10" s="1"/>
  <c r="W972" i="10"/>
  <c r="V972" i="10"/>
  <c r="Z972" i="10"/>
  <c r="S970" i="8"/>
  <c r="V970" i="8" s="1"/>
  <c r="R970" i="8"/>
  <c r="U970" i="8" s="1"/>
  <c r="T970" i="8"/>
  <c r="W970" i="8" s="1"/>
  <c r="Q869" i="2"/>
  <c r="R869" i="2"/>
  <c r="Y869" i="2" s="1"/>
  <c r="S869" i="2"/>
  <c r="Y972" i="10"/>
  <c r="Z869" i="2" l="1"/>
  <c r="X869" i="2"/>
  <c r="B870" i="2" s="1"/>
  <c r="B973" i="10"/>
  <c r="G973" i="10"/>
  <c r="H971" i="8"/>
  <c r="D971" i="8"/>
  <c r="C971" i="8"/>
  <c r="G971" i="8"/>
  <c r="F971" i="8"/>
  <c r="B971" i="8"/>
  <c r="H870" i="2"/>
  <c r="C870" i="2"/>
  <c r="C973" i="10"/>
  <c r="H973" i="10"/>
  <c r="I870" i="2"/>
  <c r="D870" i="2"/>
  <c r="G870" i="2"/>
  <c r="I973" i="10"/>
  <c r="D973" i="10"/>
  <c r="O870" i="2" l="1"/>
  <c r="P870" i="2"/>
  <c r="E971" i="8"/>
  <c r="J870" i="2"/>
  <c r="K870" i="2" s="1"/>
  <c r="E870" i="2"/>
  <c r="F973" i="10"/>
  <c r="J971" i="8"/>
  <c r="I971" i="8"/>
  <c r="O973" i="10"/>
  <c r="AB972" i="10"/>
  <c r="AA869" i="2"/>
  <c r="F870" i="2"/>
  <c r="J973" i="10"/>
  <c r="K973" i="10" s="1"/>
  <c r="X970" i="8"/>
  <c r="E973" i="10"/>
  <c r="P973" i="10" s="1"/>
  <c r="R973" i="10" l="1"/>
  <c r="S973" i="10"/>
  <c r="Q973" i="10"/>
  <c r="M973" i="10"/>
  <c r="N973" i="10" s="1"/>
  <c r="O971" i="8"/>
  <c r="L971" i="8"/>
  <c r="M971" i="8" s="1"/>
  <c r="N971" i="8"/>
  <c r="P971" i="8"/>
  <c r="L870" i="2"/>
  <c r="M870" i="2"/>
  <c r="N870" i="2" s="1"/>
  <c r="V973" i="10" l="1"/>
  <c r="U973" i="10"/>
  <c r="X973" i="10" s="1"/>
  <c r="W973" i="10"/>
  <c r="Z973" i="10" s="1"/>
  <c r="T971" i="8"/>
  <c r="W971" i="8" s="1"/>
  <c r="S971" i="8"/>
  <c r="V971" i="8" s="1"/>
  <c r="R971" i="8"/>
  <c r="U971" i="8" s="1"/>
  <c r="V870" i="2"/>
  <c r="U870" i="2"/>
  <c r="W870" i="2"/>
  <c r="Q870" i="2"/>
  <c r="S870" i="2"/>
  <c r="R870" i="2"/>
  <c r="Y973" i="10"/>
  <c r="Z870" i="2" l="1"/>
  <c r="H972" i="8"/>
  <c r="D972" i="8"/>
  <c r="D974" i="10"/>
  <c r="I974" i="10"/>
  <c r="G974" i="10"/>
  <c r="B974" i="10"/>
  <c r="B972" i="8"/>
  <c r="F972" i="8"/>
  <c r="C972" i="8"/>
  <c r="G972" i="8"/>
  <c r="Y870" i="2"/>
  <c r="D871" i="2"/>
  <c r="I871" i="2"/>
  <c r="H974" i="10"/>
  <c r="C974" i="10"/>
  <c r="X870" i="2"/>
  <c r="P871" i="2" l="1"/>
  <c r="O871" i="2"/>
  <c r="AA870" i="2"/>
  <c r="J972" i="8"/>
  <c r="I972" i="8"/>
  <c r="F974" i="10"/>
  <c r="C871" i="2"/>
  <c r="H871" i="2"/>
  <c r="E972" i="8"/>
  <c r="O974" i="10"/>
  <c r="AB973" i="10"/>
  <c r="E974" i="10"/>
  <c r="P974" i="10" s="1"/>
  <c r="G871" i="2"/>
  <c r="B871" i="2"/>
  <c r="X971" i="8"/>
  <c r="J974" i="10"/>
  <c r="K974" i="10" s="1"/>
  <c r="R974" i="10" l="1"/>
  <c r="S974" i="10"/>
  <c r="Q974" i="10"/>
  <c r="M974" i="10"/>
  <c r="N974" i="10" s="1"/>
  <c r="F871" i="2"/>
  <c r="E871" i="2"/>
  <c r="J871" i="2"/>
  <c r="K871" i="2" s="1"/>
  <c r="P972" i="8"/>
  <c r="O972" i="8"/>
  <c r="N972" i="8"/>
  <c r="L972" i="8"/>
  <c r="M972" i="8" s="1"/>
  <c r="V974" i="10" l="1"/>
  <c r="U974" i="10"/>
  <c r="X974" i="10" s="1"/>
  <c r="W974" i="10"/>
  <c r="Z974" i="10" s="1"/>
  <c r="T972" i="8"/>
  <c r="W972" i="8" s="1"/>
  <c r="S972" i="8"/>
  <c r="V972" i="8" s="1"/>
  <c r="R972" i="8"/>
  <c r="U972" i="8"/>
  <c r="L871" i="2"/>
  <c r="M871" i="2"/>
  <c r="N871" i="2" s="1"/>
  <c r="Y974" i="10"/>
  <c r="I975" i="10" l="1"/>
  <c r="D975" i="10"/>
  <c r="G975" i="10"/>
  <c r="B975" i="10"/>
  <c r="D973" i="8"/>
  <c r="H973" i="8"/>
  <c r="C973" i="8"/>
  <c r="G973" i="8"/>
  <c r="R871" i="2"/>
  <c r="S871" i="2"/>
  <c r="Q871" i="2"/>
  <c r="B973" i="8"/>
  <c r="F973" i="8"/>
  <c r="H975" i="10"/>
  <c r="C975" i="10"/>
  <c r="U871" i="2"/>
  <c r="W871" i="2"/>
  <c r="V871" i="2"/>
  <c r="E973" i="8" l="1"/>
  <c r="E975" i="10"/>
  <c r="P975" i="10" s="1"/>
  <c r="F975" i="10"/>
  <c r="X871" i="2"/>
  <c r="X972" i="8"/>
  <c r="J975" i="10"/>
  <c r="K975" i="10" s="1"/>
  <c r="Z871" i="2"/>
  <c r="O975" i="10"/>
  <c r="AB974" i="10"/>
  <c r="I973" i="8"/>
  <c r="J973" i="8"/>
  <c r="Y871" i="2"/>
  <c r="S975" i="10" l="1"/>
  <c r="Q975" i="10"/>
  <c r="R975" i="10"/>
  <c r="M975" i="10"/>
  <c r="N975" i="10" s="1"/>
  <c r="P973" i="8"/>
  <c r="L973" i="8"/>
  <c r="M973" i="8" s="1"/>
  <c r="N973" i="8"/>
  <c r="O973" i="8"/>
  <c r="G872" i="2"/>
  <c r="B872" i="2"/>
  <c r="H872" i="2"/>
  <c r="C872" i="2"/>
  <c r="I872" i="2"/>
  <c r="D872" i="2"/>
  <c r="P872" i="2" l="1"/>
  <c r="O872" i="2"/>
  <c r="W975" i="10"/>
  <c r="U975" i="10"/>
  <c r="V975" i="10"/>
  <c r="Y975" i="10" s="1"/>
  <c r="F872" i="2"/>
  <c r="E872" i="2"/>
  <c r="R973" i="8"/>
  <c r="U973" i="8" s="1"/>
  <c r="S973" i="8"/>
  <c r="V973" i="8" s="1"/>
  <c r="T973" i="8"/>
  <c r="X975" i="10"/>
  <c r="AA871" i="2"/>
  <c r="J872" i="2"/>
  <c r="K872" i="2" s="1"/>
  <c r="W973" i="8"/>
  <c r="Z975" i="10"/>
  <c r="C976" i="10" l="1"/>
  <c r="H976" i="10"/>
  <c r="C974" i="8"/>
  <c r="G974" i="8"/>
  <c r="B974" i="8"/>
  <c r="F974" i="8"/>
  <c r="L872" i="2"/>
  <c r="M872" i="2"/>
  <c r="N872" i="2" s="1"/>
  <c r="B976" i="10"/>
  <c r="G976" i="10"/>
  <c r="D974" i="8"/>
  <c r="H974" i="8"/>
  <c r="I976" i="10"/>
  <c r="D976" i="10"/>
  <c r="V872" i="2" l="1"/>
  <c r="W872" i="2"/>
  <c r="U872" i="2"/>
  <c r="S872" i="2"/>
  <c r="Q872" i="2"/>
  <c r="R872" i="2"/>
  <c r="X973" i="8"/>
  <c r="O976" i="10"/>
  <c r="AB975" i="10"/>
  <c r="J976" i="10"/>
  <c r="K976" i="10" s="1"/>
  <c r="I974" i="8"/>
  <c r="J974" i="8"/>
  <c r="E976" i="10"/>
  <c r="P976" i="10" s="1"/>
  <c r="E974" i="8"/>
  <c r="F976" i="10"/>
  <c r="X872" i="2" l="1"/>
  <c r="Z872" i="2"/>
  <c r="D873" i="2" s="1"/>
  <c r="Y872" i="2"/>
  <c r="H873" i="2" s="1"/>
  <c r="R976" i="10"/>
  <c r="S976" i="10"/>
  <c r="Q976" i="10"/>
  <c r="M976" i="10"/>
  <c r="N976" i="10" s="1"/>
  <c r="C873" i="2"/>
  <c r="G873" i="2"/>
  <c r="B873" i="2"/>
  <c r="O974" i="8"/>
  <c r="P974" i="8"/>
  <c r="N974" i="8"/>
  <c r="L974" i="8"/>
  <c r="M974" i="8" s="1"/>
  <c r="I873" i="2"/>
  <c r="P873" i="2" l="1"/>
  <c r="O873" i="2"/>
  <c r="E873" i="2"/>
  <c r="U976" i="10"/>
  <c r="W976" i="10"/>
  <c r="V976" i="10"/>
  <c r="R974" i="8"/>
  <c r="U974" i="8" s="1"/>
  <c r="T974" i="8"/>
  <c r="S974" i="8"/>
  <c r="J873" i="2"/>
  <c r="K873" i="2" s="1"/>
  <c r="X976" i="10"/>
  <c r="AA872" i="2"/>
  <c r="W974" i="8"/>
  <c r="Z976" i="10"/>
  <c r="V974" i="8"/>
  <c r="F873" i="2"/>
  <c r="Y976" i="10"/>
  <c r="F975" i="8" l="1"/>
  <c r="B975" i="8"/>
  <c r="D977" i="10"/>
  <c r="I977" i="10"/>
  <c r="G977" i="10"/>
  <c r="B977" i="10"/>
  <c r="C975" i="8"/>
  <c r="G975" i="8"/>
  <c r="L873" i="2"/>
  <c r="M873" i="2"/>
  <c r="N873" i="2" s="1"/>
  <c r="D975" i="8"/>
  <c r="H975" i="8"/>
  <c r="H977" i="10"/>
  <c r="C977" i="10"/>
  <c r="X974" i="8" l="1"/>
  <c r="O977" i="10"/>
  <c r="AB976" i="10"/>
  <c r="U873" i="2"/>
  <c r="W873" i="2"/>
  <c r="V873" i="2"/>
  <c r="E977" i="10"/>
  <c r="P977" i="10" s="1"/>
  <c r="E975" i="8"/>
  <c r="F977" i="10"/>
  <c r="R873" i="2"/>
  <c r="Y873" i="2" s="1"/>
  <c r="Q873" i="2"/>
  <c r="S873" i="2"/>
  <c r="J977" i="10"/>
  <c r="K977" i="10" s="1"/>
  <c r="J975" i="8"/>
  <c r="I975" i="8"/>
  <c r="X873" i="2" l="1"/>
  <c r="Z873" i="2"/>
  <c r="S977" i="10"/>
  <c r="Q977" i="10"/>
  <c r="R977" i="10"/>
  <c r="M977" i="10"/>
  <c r="N977" i="10" s="1"/>
  <c r="B874" i="2"/>
  <c r="G874" i="2"/>
  <c r="H874" i="2"/>
  <c r="C874" i="2"/>
  <c r="P975" i="8"/>
  <c r="O975" i="8"/>
  <c r="L975" i="8"/>
  <c r="M975" i="8" s="1"/>
  <c r="N975" i="8"/>
  <c r="I874" i="2"/>
  <c r="D874" i="2"/>
  <c r="P874" i="2" l="1"/>
  <c r="O874" i="2"/>
  <c r="F874" i="2"/>
  <c r="W977" i="10"/>
  <c r="V977" i="10"/>
  <c r="Y977" i="10" s="1"/>
  <c r="U977" i="10"/>
  <c r="R975" i="8"/>
  <c r="S975" i="8"/>
  <c r="T975" i="8"/>
  <c r="W975" i="8" s="1"/>
  <c r="AA873" i="2"/>
  <c r="V975" i="8"/>
  <c r="J874" i="2"/>
  <c r="K874" i="2" s="1"/>
  <c r="X977" i="10"/>
  <c r="U975" i="8"/>
  <c r="E874" i="2"/>
  <c r="Z977" i="10"/>
  <c r="C978" i="10" l="1"/>
  <c r="H978" i="10"/>
  <c r="H976" i="8"/>
  <c r="D976" i="8"/>
  <c r="F976" i="8"/>
  <c r="B976" i="8"/>
  <c r="C976" i="8"/>
  <c r="G976" i="8"/>
  <c r="L874" i="2"/>
  <c r="M874" i="2"/>
  <c r="N874" i="2" s="1"/>
  <c r="G978" i="10"/>
  <c r="B978" i="10"/>
  <c r="D978" i="10"/>
  <c r="I978" i="10"/>
  <c r="E978" i="10" l="1"/>
  <c r="P978" i="10" s="1"/>
  <c r="J978" i="10"/>
  <c r="X975" i="8"/>
  <c r="V874" i="2"/>
  <c r="W874" i="2"/>
  <c r="U874" i="2"/>
  <c r="E976" i="8"/>
  <c r="O978" i="10"/>
  <c r="K978" i="10"/>
  <c r="AB977" i="10"/>
  <c r="Q874" i="2"/>
  <c r="S874" i="2"/>
  <c r="R874" i="2"/>
  <c r="J976" i="8"/>
  <c r="I976" i="8"/>
  <c r="F978" i="10"/>
  <c r="Z874" i="2" l="1"/>
  <c r="Y874" i="2"/>
  <c r="C875" i="2" s="1"/>
  <c r="X874" i="2"/>
  <c r="G875" i="2" s="1"/>
  <c r="I875" i="2"/>
  <c r="D875" i="2"/>
  <c r="S978" i="10"/>
  <c r="Q978" i="10"/>
  <c r="R978" i="10"/>
  <c r="M978" i="10"/>
  <c r="N978" i="10" s="1"/>
  <c r="L976" i="8"/>
  <c r="M976" i="8" s="1"/>
  <c r="N976" i="8"/>
  <c r="O976" i="8"/>
  <c r="P976" i="8"/>
  <c r="H875" i="2"/>
  <c r="B875" i="2" l="1"/>
  <c r="P875" i="2"/>
  <c r="O875" i="2"/>
  <c r="J875" i="2"/>
  <c r="K875" i="2" s="1"/>
  <c r="E875" i="2"/>
  <c r="U978" i="10"/>
  <c r="X978" i="10" s="1"/>
  <c r="W978" i="10"/>
  <c r="Z978" i="10" s="1"/>
  <c r="V978" i="10"/>
  <c r="AA874" i="2"/>
  <c r="F875" i="2"/>
  <c r="R976" i="8"/>
  <c r="U976" i="8" s="1"/>
  <c r="T976" i="8"/>
  <c r="W976" i="8" s="1"/>
  <c r="S976" i="8"/>
  <c r="V976" i="8" s="1"/>
  <c r="Y978" i="10"/>
  <c r="I979" i="10" l="1"/>
  <c r="D979" i="10"/>
  <c r="H977" i="8"/>
  <c r="D977" i="8"/>
  <c r="F977" i="8"/>
  <c r="B977" i="8"/>
  <c r="C977" i="8"/>
  <c r="G977" i="8"/>
  <c r="B979" i="10"/>
  <c r="G979" i="10"/>
  <c r="H979" i="10"/>
  <c r="C979" i="10"/>
  <c r="L875" i="2"/>
  <c r="M875" i="2"/>
  <c r="N875" i="2" s="1"/>
  <c r="F979" i="10" l="1"/>
  <c r="X976" i="8"/>
  <c r="V875" i="2"/>
  <c r="U875" i="2"/>
  <c r="W875" i="2"/>
  <c r="J979" i="10"/>
  <c r="E977" i="8"/>
  <c r="O979" i="10"/>
  <c r="K979" i="10"/>
  <c r="AB978" i="10"/>
  <c r="Q875" i="2"/>
  <c r="R875" i="2"/>
  <c r="Y875" i="2" s="1"/>
  <c r="S875" i="2"/>
  <c r="E979" i="10"/>
  <c r="P979" i="10" s="1"/>
  <c r="I977" i="8"/>
  <c r="J977" i="8"/>
  <c r="Z875" i="2" l="1"/>
  <c r="I876" i="2" s="1"/>
  <c r="X875" i="2"/>
  <c r="O977" i="8"/>
  <c r="P977" i="8"/>
  <c r="N977" i="8"/>
  <c r="L977" i="8"/>
  <c r="M977" i="8" s="1"/>
  <c r="H876" i="2"/>
  <c r="C876" i="2"/>
  <c r="S979" i="10"/>
  <c r="Q979" i="10"/>
  <c r="R979" i="10"/>
  <c r="M979" i="10"/>
  <c r="N979" i="10" s="1"/>
  <c r="G876" i="2"/>
  <c r="B876" i="2"/>
  <c r="D876" i="2" l="1"/>
  <c r="S977" i="8"/>
  <c r="T977" i="8"/>
  <c r="R977" i="8"/>
  <c r="AA875" i="2"/>
  <c r="U977" i="8"/>
  <c r="U979" i="10"/>
  <c r="X979" i="10" s="1"/>
  <c r="W979" i="10"/>
  <c r="Z979" i="10" s="1"/>
  <c r="V979" i="10"/>
  <c r="F876" i="2"/>
  <c r="W977" i="8"/>
  <c r="E876" i="2"/>
  <c r="J876" i="2"/>
  <c r="K876" i="2" s="1"/>
  <c r="Y979" i="10"/>
  <c r="V977" i="8"/>
  <c r="P876" i="2" l="1"/>
  <c r="O876" i="2"/>
  <c r="I980" i="10"/>
  <c r="D980" i="10"/>
  <c r="G980" i="10"/>
  <c r="B980" i="10"/>
  <c r="L876" i="2"/>
  <c r="M876" i="2"/>
  <c r="N876" i="2" s="1"/>
  <c r="F978" i="8"/>
  <c r="B978" i="8"/>
  <c r="H980" i="10"/>
  <c r="C980" i="10"/>
  <c r="H978" i="8"/>
  <c r="D978" i="8"/>
  <c r="G978" i="8"/>
  <c r="C978" i="8"/>
  <c r="E978" i="8" l="1"/>
  <c r="E980" i="10"/>
  <c r="P980" i="10" s="1"/>
  <c r="I978" i="8"/>
  <c r="J978" i="8"/>
  <c r="J980" i="10"/>
  <c r="F980" i="10"/>
  <c r="U876" i="2"/>
  <c r="V876" i="2"/>
  <c r="W876" i="2"/>
  <c r="K980" i="10"/>
  <c r="O980" i="10"/>
  <c r="AB979" i="10"/>
  <c r="X977" i="8"/>
  <c r="Q876" i="2"/>
  <c r="R876" i="2"/>
  <c r="S876" i="2"/>
  <c r="Y876" i="2" l="1"/>
  <c r="Z876" i="2"/>
  <c r="I877" i="2" s="1"/>
  <c r="X876" i="2"/>
  <c r="G877" i="2" s="1"/>
  <c r="C877" i="2"/>
  <c r="H877" i="2"/>
  <c r="R980" i="10"/>
  <c r="S980" i="10"/>
  <c r="Q980" i="10"/>
  <c r="M980" i="10"/>
  <c r="N980" i="10" s="1"/>
  <c r="N978" i="8"/>
  <c r="O978" i="8"/>
  <c r="P978" i="8"/>
  <c r="L978" i="8"/>
  <c r="M978" i="8" s="1"/>
  <c r="D877" i="2"/>
  <c r="P877" i="2" l="1"/>
  <c r="O877" i="2"/>
  <c r="B877" i="2"/>
  <c r="F877" i="2" s="1"/>
  <c r="V980" i="10"/>
  <c r="W980" i="10"/>
  <c r="U980" i="10"/>
  <c r="X980" i="10" s="1"/>
  <c r="AA876" i="2"/>
  <c r="Z980" i="10"/>
  <c r="S978" i="8"/>
  <c r="V978" i="8" s="1"/>
  <c r="T978" i="8"/>
  <c r="W978" i="8" s="1"/>
  <c r="R978" i="8"/>
  <c r="U978" i="8" s="1"/>
  <c r="Y980" i="10"/>
  <c r="J877" i="2"/>
  <c r="K877" i="2" s="1"/>
  <c r="E877" i="2" l="1"/>
  <c r="B979" i="8"/>
  <c r="F979" i="8"/>
  <c r="B981" i="10"/>
  <c r="G981" i="10"/>
  <c r="D979" i="8"/>
  <c r="H979" i="8"/>
  <c r="L877" i="2"/>
  <c r="M877" i="2"/>
  <c r="N877" i="2" s="1"/>
  <c r="G979" i="8"/>
  <c r="C979" i="8"/>
  <c r="I981" i="10"/>
  <c r="D981" i="10"/>
  <c r="C981" i="10"/>
  <c r="H981" i="10"/>
  <c r="O981" i="10" l="1"/>
  <c r="AB980" i="10"/>
  <c r="W877" i="2"/>
  <c r="V877" i="2"/>
  <c r="U877" i="2"/>
  <c r="J981" i="10"/>
  <c r="K981" i="10" s="1"/>
  <c r="Q877" i="2"/>
  <c r="R877" i="2"/>
  <c r="S877" i="2"/>
  <c r="E981" i="10"/>
  <c r="P981" i="10" s="1"/>
  <c r="X978" i="8"/>
  <c r="J979" i="8"/>
  <c r="I979" i="8"/>
  <c r="F981" i="10"/>
  <c r="E979" i="8"/>
  <c r="X877" i="2" l="1"/>
  <c r="G878" i="2" s="1"/>
  <c r="Z877" i="2"/>
  <c r="I878" i="2" s="1"/>
  <c r="Q981" i="10"/>
  <c r="S981" i="10"/>
  <c r="R981" i="10"/>
  <c r="M981" i="10"/>
  <c r="N981" i="10" s="1"/>
  <c r="B878" i="2"/>
  <c r="D878" i="2"/>
  <c r="O979" i="8"/>
  <c r="P979" i="8"/>
  <c r="N979" i="8"/>
  <c r="L979" i="8"/>
  <c r="M979" i="8" s="1"/>
  <c r="Y877" i="2"/>
  <c r="O878" i="2" l="1"/>
  <c r="P878" i="2"/>
  <c r="S979" i="8"/>
  <c r="T979" i="8"/>
  <c r="R979" i="8"/>
  <c r="V981" i="10"/>
  <c r="W981" i="10"/>
  <c r="U981" i="10"/>
  <c r="AA877" i="2"/>
  <c r="Y981" i="10"/>
  <c r="U979" i="8"/>
  <c r="W979" i="8"/>
  <c r="Z981" i="10"/>
  <c r="C878" i="2"/>
  <c r="H878" i="2"/>
  <c r="V979" i="8"/>
  <c r="X981" i="10"/>
  <c r="G982" i="10" l="1"/>
  <c r="B982" i="10"/>
  <c r="F878" i="2"/>
  <c r="H980" i="8"/>
  <c r="D980" i="8"/>
  <c r="I982" i="10"/>
  <c r="D982" i="10"/>
  <c r="F980" i="8"/>
  <c r="B980" i="8"/>
  <c r="E878" i="2"/>
  <c r="C980" i="8"/>
  <c r="G980" i="8"/>
  <c r="J878" i="2"/>
  <c r="K878" i="2" s="1"/>
  <c r="H982" i="10"/>
  <c r="C982" i="10"/>
  <c r="L878" i="2" l="1"/>
  <c r="M878" i="2"/>
  <c r="N878" i="2" s="1"/>
  <c r="E980" i="8"/>
  <c r="I980" i="8"/>
  <c r="J980" i="8"/>
  <c r="E982" i="10"/>
  <c r="P982" i="10" s="1"/>
  <c r="F982" i="10"/>
  <c r="X979" i="8"/>
  <c r="O982" i="10"/>
  <c r="AB981" i="10"/>
  <c r="J982" i="10"/>
  <c r="K982" i="10" s="1"/>
  <c r="Q982" i="10" l="1"/>
  <c r="S982" i="10"/>
  <c r="R982" i="10"/>
  <c r="M982" i="10"/>
  <c r="N982" i="10" s="1"/>
  <c r="W878" i="2"/>
  <c r="V878" i="2"/>
  <c r="U878" i="2"/>
  <c r="N980" i="8"/>
  <c r="L980" i="8"/>
  <c r="M980" i="8" s="1"/>
  <c r="O980" i="8"/>
  <c r="P980" i="8"/>
  <c r="S878" i="2"/>
  <c r="R878" i="2"/>
  <c r="Q878" i="2"/>
  <c r="X878" i="2" l="1"/>
  <c r="Z878" i="2"/>
  <c r="I879" i="2" s="1"/>
  <c r="Y878" i="2"/>
  <c r="H879" i="2" s="1"/>
  <c r="D879" i="2"/>
  <c r="V982" i="10"/>
  <c r="Y982" i="10" s="1"/>
  <c r="W982" i="10"/>
  <c r="Z982" i="10" s="1"/>
  <c r="U982" i="10"/>
  <c r="C879" i="2"/>
  <c r="B879" i="2"/>
  <c r="G879" i="2"/>
  <c r="T980" i="8"/>
  <c r="W980" i="8" s="1"/>
  <c r="S980" i="8"/>
  <c r="V980" i="8" s="1"/>
  <c r="R980" i="8"/>
  <c r="U980" i="8" s="1"/>
  <c r="X982" i="10"/>
  <c r="P879" i="2" l="1"/>
  <c r="O879" i="2"/>
  <c r="C981" i="8"/>
  <c r="G981" i="8"/>
  <c r="I983" i="10"/>
  <c r="D983" i="10"/>
  <c r="D981" i="8"/>
  <c r="H981" i="8"/>
  <c r="B981" i="8"/>
  <c r="F981" i="8"/>
  <c r="H983" i="10"/>
  <c r="C983" i="10"/>
  <c r="J879" i="2"/>
  <c r="K879" i="2" s="1"/>
  <c r="E879" i="2"/>
  <c r="F879" i="2"/>
  <c r="G983" i="10"/>
  <c r="B983" i="10"/>
  <c r="AA878" i="2"/>
  <c r="I981" i="8" l="1"/>
  <c r="J981" i="8"/>
  <c r="O983" i="10"/>
  <c r="AB982" i="10"/>
  <c r="E981" i="8"/>
  <c r="E983" i="10"/>
  <c r="P983" i="10" s="1"/>
  <c r="J983" i="10"/>
  <c r="K983" i="10" s="1"/>
  <c r="F983" i="10"/>
  <c r="L879" i="2"/>
  <c r="M879" i="2"/>
  <c r="N879" i="2" s="1"/>
  <c r="X980" i="8"/>
  <c r="S983" i="10" l="1"/>
  <c r="R983" i="10"/>
  <c r="Q983" i="10"/>
  <c r="M983" i="10"/>
  <c r="N983" i="10" s="1"/>
  <c r="R879" i="2"/>
  <c r="Q879" i="2"/>
  <c r="S879" i="2"/>
  <c r="P981" i="8"/>
  <c r="O981" i="8"/>
  <c r="N981" i="8"/>
  <c r="L981" i="8"/>
  <c r="M981" i="8" s="1"/>
  <c r="W879" i="2"/>
  <c r="V879" i="2"/>
  <c r="U879" i="2"/>
  <c r="V983" i="10" l="1"/>
  <c r="W983" i="10"/>
  <c r="U983" i="10"/>
  <c r="X983" i="10" s="1"/>
  <c r="T981" i="8"/>
  <c r="W981" i="8" s="1"/>
  <c r="R981" i="8"/>
  <c r="U981" i="8" s="1"/>
  <c r="S981" i="8"/>
  <c r="V981" i="8" s="1"/>
  <c r="Z879" i="2"/>
  <c r="X879" i="2"/>
  <c r="Y983" i="10"/>
  <c r="Y879" i="2"/>
  <c r="Z983" i="10"/>
  <c r="H982" i="8" l="1"/>
  <c r="D982" i="8"/>
  <c r="C982" i="8"/>
  <c r="G982" i="8"/>
  <c r="G984" i="10"/>
  <c r="B984" i="10"/>
  <c r="F982" i="8"/>
  <c r="B982" i="8"/>
  <c r="C984" i="10"/>
  <c r="H984" i="10"/>
  <c r="D880" i="2"/>
  <c r="I880" i="2"/>
  <c r="B880" i="2"/>
  <c r="G880" i="2"/>
  <c r="I984" i="10"/>
  <c r="D984" i="10"/>
  <c r="C880" i="2"/>
  <c r="H880" i="2"/>
  <c r="P880" i="2" l="1"/>
  <c r="O880" i="2"/>
  <c r="O984" i="10"/>
  <c r="AB983" i="10"/>
  <c r="E982" i="8"/>
  <c r="AA879" i="2"/>
  <c r="J982" i="8"/>
  <c r="I982" i="8"/>
  <c r="X981" i="8"/>
  <c r="J880" i="2"/>
  <c r="K880" i="2" s="1"/>
  <c r="E984" i="10"/>
  <c r="P984" i="10" s="1"/>
  <c r="F880" i="2"/>
  <c r="E880" i="2"/>
  <c r="F984" i="10"/>
  <c r="J984" i="10"/>
  <c r="K984" i="10" s="1"/>
  <c r="R984" i="10" l="1"/>
  <c r="S984" i="10"/>
  <c r="Q984" i="10"/>
  <c r="M984" i="10"/>
  <c r="N984" i="10" s="1"/>
  <c r="L880" i="2"/>
  <c r="M880" i="2"/>
  <c r="N880" i="2" s="1"/>
  <c r="L982" i="8"/>
  <c r="M982" i="8" s="1"/>
  <c r="N982" i="8"/>
  <c r="O982" i="8"/>
  <c r="P982" i="8"/>
  <c r="W984" i="10" l="1"/>
  <c r="U984" i="10"/>
  <c r="V984" i="10"/>
  <c r="T982" i="8"/>
  <c r="S982" i="8"/>
  <c r="R982" i="8"/>
  <c r="U982" i="8" s="1"/>
  <c r="X984" i="10"/>
  <c r="W982" i="8"/>
  <c r="W880" i="2"/>
  <c r="U880" i="2"/>
  <c r="V880" i="2"/>
  <c r="Z984" i="10"/>
  <c r="V982" i="8"/>
  <c r="R880" i="2"/>
  <c r="Q880" i="2"/>
  <c r="S880" i="2"/>
  <c r="Y984" i="10"/>
  <c r="Y880" i="2" l="1"/>
  <c r="X880" i="2"/>
  <c r="G881" i="2" s="1"/>
  <c r="B983" i="8"/>
  <c r="F983" i="8"/>
  <c r="B985" i="10"/>
  <c r="G985" i="10"/>
  <c r="B881" i="2"/>
  <c r="H881" i="2"/>
  <c r="C881" i="2"/>
  <c r="H985" i="10"/>
  <c r="C985" i="10"/>
  <c r="G983" i="8"/>
  <c r="C983" i="8"/>
  <c r="Z880" i="2"/>
  <c r="I985" i="10"/>
  <c r="D985" i="10"/>
  <c r="H983" i="8"/>
  <c r="D983" i="8"/>
  <c r="X982" i="8" l="1"/>
  <c r="F881" i="2"/>
  <c r="J985" i="10"/>
  <c r="K985" i="10" s="1"/>
  <c r="E985" i="10"/>
  <c r="P985" i="10" s="1"/>
  <c r="O985" i="10"/>
  <c r="AB984" i="10"/>
  <c r="F985" i="10"/>
  <c r="E881" i="2"/>
  <c r="J983" i="8"/>
  <c r="I983" i="8"/>
  <c r="I881" i="2"/>
  <c r="D881" i="2"/>
  <c r="E983" i="8"/>
  <c r="P881" i="2" l="1"/>
  <c r="O881" i="2"/>
  <c r="Q985" i="10"/>
  <c r="R985" i="10"/>
  <c r="S985" i="10"/>
  <c r="M985" i="10"/>
  <c r="N985" i="10" s="1"/>
  <c r="AA880" i="2"/>
  <c r="O983" i="8"/>
  <c r="L983" i="8"/>
  <c r="M983" i="8" s="1"/>
  <c r="N983" i="8"/>
  <c r="P983" i="8"/>
  <c r="J881" i="2"/>
  <c r="K881" i="2" s="1"/>
  <c r="L881" i="2" l="1"/>
  <c r="M881" i="2"/>
  <c r="N881" i="2" s="1"/>
  <c r="V985" i="10"/>
  <c r="W985" i="10"/>
  <c r="U985" i="10"/>
  <c r="R983" i="8"/>
  <c r="U983" i="8" s="1"/>
  <c r="S983" i="8"/>
  <c r="V983" i="8" s="1"/>
  <c r="T983" i="8"/>
  <c r="W983" i="8" s="1"/>
  <c r="Z985" i="10"/>
  <c r="Y985" i="10"/>
  <c r="X985" i="10"/>
  <c r="G984" i="8" l="1"/>
  <c r="C984" i="8"/>
  <c r="D984" i="8"/>
  <c r="H984" i="8"/>
  <c r="F984" i="8"/>
  <c r="B984" i="8"/>
  <c r="I986" i="10"/>
  <c r="D986" i="10"/>
  <c r="H986" i="10"/>
  <c r="C986" i="10"/>
  <c r="G986" i="10"/>
  <c r="B986" i="10"/>
  <c r="W881" i="2"/>
  <c r="V881" i="2"/>
  <c r="U881" i="2"/>
  <c r="R881" i="2"/>
  <c r="Q881" i="2"/>
  <c r="S881" i="2"/>
  <c r="Z881" i="2" l="1"/>
  <c r="I882" i="2" s="1"/>
  <c r="Y881" i="2"/>
  <c r="E986" i="10"/>
  <c r="P986" i="10" s="1"/>
  <c r="O986" i="10"/>
  <c r="AB985" i="10"/>
  <c r="J986" i="10"/>
  <c r="K986" i="10" s="1"/>
  <c r="F986" i="10"/>
  <c r="E984" i="8"/>
  <c r="X983" i="8"/>
  <c r="D882" i="2"/>
  <c r="X881" i="2"/>
  <c r="I984" i="8"/>
  <c r="J984" i="8"/>
  <c r="P882" i="2" l="1"/>
  <c r="O882" i="2"/>
  <c r="R986" i="10"/>
  <c r="S986" i="10"/>
  <c r="Q986" i="10"/>
  <c r="M986" i="10"/>
  <c r="N986" i="10" s="1"/>
  <c r="N984" i="8"/>
  <c r="O984" i="8"/>
  <c r="P984" i="8"/>
  <c r="L984" i="8"/>
  <c r="M984" i="8" s="1"/>
  <c r="AA881" i="2"/>
  <c r="B882" i="2"/>
  <c r="G882" i="2"/>
  <c r="C882" i="2"/>
  <c r="H882" i="2"/>
  <c r="T984" i="8" l="1"/>
  <c r="R984" i="8"/>
  <c r="S984" i="8"/>
  <c r="W986" i="10"/>
  <c r="V986" i="10"/>
  <c r="U986" i="10"/>
  <c r="J882" i="2"/>
  <c r="K882" i="2" s="1"/>
  <c r="W984" i="8"/>
  <c r="X986" i="10"/>
  <c r="E882" i="2"/>
  <c r="V984" i="8"/>
  <c r="Z986" i="10"/>
  <c r="F882" i="2"/>
  <c r="U984" i="8"/>
  <c r="Y986" i="10"/>
  <c r="C987" i="10" l="1"/>
  <c r="H987" i="10"/>
  <c r="D987" i="10"/>
  <c r="I987" i="10"/>
  <c r="L882" i="2"/>
  <c r="M882" i="2"/>
  <c r="N882" i="2" s="1"/>
  <c r="F985" i="8"/>
  <c r="B985" i="8"/>
  <c r="C985" i="8"/>
  <c r="G985" i="8"/>
  <c r="B987" i="10"/>
  <c r="G987" i="10"/>
  <c r="H985" i="8"/>
  <c r="D985" i="8"/>
  <c r="J987" i="10" l="1"/>
  <c r="E985" i="8"/>
  <c r="E987" i="10"/>
  <c r="P987" i="10" s="1"/>
  <c r="I985" i="8"/>
  <c r="J985" i="8"/>
  <c r="K987" i="10"/>
  <c r="O987" i="10"/>
  <c r="AB986" i="10"/>
  <c r="W882" i="2"/>
  <c r="V882" i="2"/>
  <c r="U882" i="2"/>
  <c r="X984" i="8"/>
  <c r="Q882" i="2"/>
  <c r="R882" i="2"/>
  <c r="Y882" i="2" s="1"/>
  <c r="S882" i="2"/>
  <c r="F987" i="10"/>
  <c r="Z882" i="2" l="1"/>
  <c r="I883" i="2" s="1"/>
  <c r="X882" i="2"/>
  <c r="D883" i="2"/>
  <c r="S987" i="10"/>
  <c r="R987" i="10"/>
  <c r="Q987" i="10"/>
  <c r="M987" i="10"/>
  <c r="N987" i="10" s="1"/>
  <c r="H883" i="2"/>
  <c r="C883" i="2"/>
  <c r="P985" i="8"/>
  <c r="L985" i="8"/>
  <c r="M985" i="8" s="1"/>
  <c r="O985" i="8"/>
  <c r="N985" i="8"/>
  <c r="B883" i="2"/>
  <c r="G883" i="2"/>
  <c r="P883" i="2" l="1"/>
  <c r="O883" i="2"/>
  <c r="F883" i="2"/>
  <c r="S985" i="8"/>
  <c r="V985" i="8" s="1"/>
  <c r="T985" i="8"/>
  <c r="R985" i="8"/>
  <c r="U985" i="8" s="1"/>
  <c r="V987" i="10"/>
  <c r="Y987" i="10" s="1"/>
  <c r="U987" i="10"/>
  <c r="W987" i="10"/>
  <c r="Z987" i="10" s="1"/>
  <c r="J883" i="2"/>
  <c r="E883" i="2"/>
  <c r="W985" i="8"/>
  <c r="X987" i="10"/>
  <c r="K883" i="2"/>
  <c r="AA882" i="2"/>
  <c r="I988" i="10" l="1"/>
  <c r="D988" i="10"/>
  <c r="G986" i="8"/>
  <c r="C986" i="8"/>
  <c r="B986" i="8"/>
  <c r="F986" i="8"/>
  <c r="H988" i="10"/>
  <c r="C988" i="10"/>
  <c r="G988" i="10"/>
  <c r="B988" i="10"/>
  <c r="H986" i="8"/>
  <c r="D986" i="8"/>
  <c r="L883" i="2"/>
  <c r="M883" i="2"/>
  <c r="N883" i="2" s="1"/>
  <c r="F988" i="10" l="1"/>
  <c r="X985" i="8"/>
  <c r="V883" i="2"/>
  <c r="U883" i="2"/>
  <c r="W883" i="2"/>
  <c r="E988" i="10"/>
  <c r="P988" i="10" s="1"/>
  <c r="J986" i="8"/>
  <c r="I986" i="8"/>
  <c r="O988" i="10"/>
  <c r="AB987" i="10"/>
  <c r="R883" i="2"/>
  <c r="Y883" i="2" s="1"/>
  <c r="Q883" i="2"/>
  <c r="S883" i="2"/>
  <c r="J988" i="10"/>
  <c r="K988" i="10" s="1"/>
  <c r="E986" i="8"/>
  <c r="X883" i="2" l="1"/>
  <c r="R988" i="10"/>
  <c r="S988" i="10"/>
  <c r="Q988" i="10"/>
  <c r="M988" i="10"/>
  <c r="N988" i="10" s="1"/>
  <c r="B884" i="2"/>
  <c r="G884" i="2"/>
  <c r="P986" i="8"/>
  <c r="N986" i="8"/>
  <c r="O986" i="8"/>
  <c r="L986" i="8"/>
  <c r="M986" i="8" s="1"/>
  <c r="H884" i="2"/>
  <c r="C884" i="2"/>
  <c r="Z883" i="2"/>
  <c r="V988" i="10" l="1"/>
  <c r="U988" i="10"/>
  <c r="W988" i="10"/>
  <c r="Z988" i="10" s="1"/>
  <c r="X988" i="10"/>
  <c r="R986" i="8"/>
  <c r="U986" i="8" s="1"/>
  <c r="S986" i="8"/>
  <c r="T986" i="8"/>
  <c r="W986" i="8" s="1"/>
  <c r="F884" i="2"/>
  <c r="I884" i="2"/>
  <c r="D884" i="2"/>
  <c r="V986" i="8"/>
  <c r="E884" i="2"/>
  <c r="Y988" i="10"/>
  <c r="P884" i="2" l="1"/>
  <c r="O884" i="2"/>
  <c r="D989" i="10"/>
  <c r="I989" i="10"/>
  <c r="D987" i="8"/>
  <c r="H987" i="8"/>
  <c r="F987" i="8"/>
  <c r="B987" i="8"/>
  <c r="J884" i="2"/>
  <c r="K884" i="2" s="1"/>
  <c r="B989" i="10"/>
  <c r="G989" i="10"/>
  <c r="G987" i="8"/>
  <c r="C987" i="8"/>
  <c r="C989" i="10"/>
  <c r="H989" i="10"/>
  <c r="AA883" i="2"/>
  <c r="X986" i="8" l="1"/>
  <c r="J989" i="10"/>
  <c r="E987" i="8"/>
  <c r="L884" i="2"/>
  <c r="M884" i="2"/>
  <c r="N884" i="2" s="1"/>
  <c r="F989" i="10"/>
  <c r="E989" i="10"/>
  <c r="P989" i="10" s="1"/>
  <c r="I987" i="8"/>
  <c r="J987" i="8"/>
  <c r="K989" i="10"/>
  <c r="O989" i="10"/>
  <c r="AB988" i="10"/>
  <c r="R989" i="10" l="1"/>
  <c r="S989" i="10"/>
  <c r="Q989" i="10"/>
  <c r="M989" i="10"/>
  <c r="N989" i="10" s="1"/>
  <c r="W884" i="2"/>
  <c r="U884" i="2"/>
  <c r="V884" i="2"/>
  <c r="O987" i="8"/>
  <c r="N987" i="8"/>
  <c r="L987" i="8"/>
  <c r="M987" i="8" s="1"/>
  <c r="P987" i="8"/>
  <c r="R884" i="2"/>
  <c r="Q884" i="2"/>
  <c r="S884" i="2"/>
  <c r="Z884" i="2" l="1"/>
  <c r="I885" i="2" s="1"/>
  <c r="X884" i="2"/>
  <c r="Y884" i="2"/>
  <c r="H885" i="2" s="1"/>
  <c r="D885" i="2"/>
  <c r="U989" i="10"/>
  <c r="V989" i="10"/>
  <c r="W989" i="10"/>
  <c r="C885" i="2"/>
  <c r="X989" i="10"/>
  <c r="T987" i="8"/>
  <c r="W987" i="8" s="1"/>
  <c r="R987" i="8"/>
  <c r="U987" i="8" s="1"/>
  <c r="S987" i="8"/>
  <c r="V987" i="8" s="1"/>
  <c r="Z989" i="10"/>
  <c r="B885" i="2"/>
  <c r="G885" i="2"/>
  <c r="Y989" i="10"/>
  <c r="P885" i="2" l="1"/>
  <c r="O885" i="2"/>
  <c r="G988" i="8"/>
  <c r="C988" i="8"/>
  <c r="B988" i="8"/>
  <c r="F988" i="8"/>
  <c r="D988" i="8"/>
  <c r="H988" i="8"/>
  <c r="J885" i="2"/>
  <c r="K885" i="2" s="1"/>
  <c r="F885" i="2"/>
  <c r="E885" i="2"/>
  <c r="H990" i="10"/>
  <c r="C990" i="10"/>
  <c r="D990" i="10"/>
  <c r="I990" i="10"/>
  <c r="B990" i="10"/>
  <c r="G990" i="10"/>
  <c r="AA884" i="2"/>
  <c r="O990" i="10" l="1"/>
  <c r="AB989" i="10"/>
  <c r="J988" i="8"/>
  <c r="I988" i="8"/>
  <c r="L885" i="2"/>
  <c r="M885" i="2"/>
  <c r="N885" i="2" s="1"/>
  <c r="J990" i="10"/>
  <c r="K990" i="10" s="1"/>
  <c r="F990" i="10"/>
  <c r="E988" i="8"/>
  <c r="E990" i="10"/>
  <c r="P990" i="10" s="1"/>
  <c r="X987" i="8"/>
  <c r="R990" i="10" l="1"/>
  <c r="Q990" i="10"/>
  <c r="S990" i="10"/>
  <c r="M990" i="10"/>
  <c r="N990" i="10" s="1"/>
  <c r="U885" i="2"/>
  <c r="W885" i="2"/>
  <c r="V885" i="2"/>
  <c r="N988" i="8"/>
  <c r="L988" i="8"/>
  <c r="M988" i="8" s="1"/>
  <c r="O988" i="8"/>
  <c r="P988" i="8"/>
  <c r="R885" i="2"/>
  <c r="S885" i="2"/>
  <c r="Q885" i="2"/>
  <c r="X885" i="2" s="1"/>
  <c r="Z885" i="2" l="1"/>
  <c r="I886" i="2" s="1"/>
  <c r="Y885" i="2"/>
  <c r="C886" i="2" s="1"/>
  <c r="V990" i="10"/>
  <c r="U990" i="10"/>
  <c r="W990" i="10"/>
  <c r="D886" i="2"/>
  <c r="Z990" i="10"/>
  <c r="G886" i="2"/>
  <c r="B886" i="2"/>
  <c r="X990" i="10"/>
  <c r="T988" i="8"/>
  <c r="W988" i="8" s="1"/>
  <c r="R988" i="8"/>
  <c r="U988" i="8" s="1"/>
  <c r="S988" i="8"/>
  <c r="V988" i="8" s="1"/>
  <c r="Y990" i="10"/>
  <c r="O886" i="2" l="1"/>
  <c r="P886" i="2"/>
  <c r="H886" i="2"/>
  <c r="J886" i="2" s="1"/>
  <c r="K886" i="2" s="1"/>
  <c r="H989" i="8"/>
  <c r="D989" i="8"/>
  <c r="C989" i="8"/>
  <c r="G989" i="8"/>
  <c r="B989" i="8"/>
  <c r="F989" i="8"/>
  <c r="AA885" i="2"/>
  <c r="E886" i="2"/>
  <c r="C991" i="10"/>
  <c r="H991" i="10"/>
  <c r="B991" i="10"/>
  <c r="G991" i="10"/>
  <c r="D991" i="10"/>
  <c r="I991" i="10"/>
  <c r="F886" i="2"/>
  <c r="J991" i="10" l="1"/>
  <c r="E991" i="10"/>
  <c r="P991" i="10" s="1"/>
  <c r="L886" i="2"/>
  <c r="M886" i="2"/>
  <c r="N886" i="2" s="1"/>
  <c r="X988" i="8"/>
  <c r="J989" i="8"/>
  <c r="I989" i="8"/>
  <c r="O991" i="10"/>
  <c r="K991" i="10"/>
  <c r="AB990" i="10"/>
  <c r="F991" i="10"/>
  <c r="E989" i="8"/>
  <c r="S991" i="10" l="1"/>
  <c r="Q991" i="10"/>
  <c r="R991" i="10"/>
  <c r="M991" i="10"/>
  <c r="N991" i="10" s="1"/>
  <c r="W886" i="2"/>
  <c r="U886" i="2"/>
  <c r="V886" i="2"/>
  <c r="Q886" i="2"/>
  <c r="R886" i="2"/>
  <c r="S886" i="2"/>
  <c r="N989" i="8"/>
  <c r="P989" i="8"/>
  <c r="L989" i="8"/>
  <c r="M989" i="8" s="1"/>
  <c r="O989" i="8"/>
  <c r="X886" i="2" l="1"/>
  <c r="Y886" i="2"/>
  <c r="Z886" i="2"/>
  <c r="D887" i="2" s="1"/>
  <c r="B887" i="2"/>
  <c r="G887" i="2"/>
  <c r="U991" i="10"/>
  <c r="V991" i="10"/>
  <c r="W991" i="10"/>
  <c r="Y991" i="10"/>
  <c r="X991" i="10"/>
  <c r="T989" i="8"/>
  <c r="W989" i="8" s="1"/>
  <c r="S989" i="8"/>
  <c r="V989" i="8" s="1"/>
  <c r="R989" i="8"/>
  <c r="U989" i="8" s="1"/>
  <c r="H887" i="2"/>
  <c r="C887" i="2"/>
  <c r="Z991" i="10"/>
  <c r="I887" i="2" l="1"/>
  <c r="P887" i="2"/>
  <c r="O887" i="2"/>
  <c r="F990" i="8"/>
  <c r="B990" i="8"/>
  <c r="C990" i="8"/>
  <c r="G990" i="8"/>
  <c r="H990" i="8"/>
  <c r="D990" i="8"/>
  <c r="D992" i="10"/>
  <c r="I992" i="10"/>
  <c r="G992" i="10"/>
  <c r="B992" i="10"/>
  <c r="C992" i="10"/>
  <c r="H992" i="10"/>
  <c r="AA886" i="2"/>
  <c r="J887" i="2"/>
  <c r="K887" i="2" s="1"/>
  <c r="E887" i="2"/>
  <c r="F887" i="2"/>
  <c r="L887" i="2" l="1"/>
  <c r="M887" i="2"/>
  <c r="N887" i="2" s="1"/>
  <c r="F992" i="10"/>
  <c r="E992" i="10"/>
  <c r="P992" i="10" s="1"/>
  <c r="O992" i="10"/>
  <c r="AB991" i="10"/>
  <c r="X989" i="8"/>
  <c r="J992" i="10"/>
  <c r="K992" i="10" s="1"/>
  <c r="E990" i="8"/>
  <c r="I990" i="8"/>
  <c r="J990" i="8"/>
  <c r="R992" i="10" l="1"/>
  <c r="S992" i="10"/>
  <c r="Q992" i="10"/>
  <c r="M992" i="10"/>
  <c r="N992" i="10" s="1"/>
  <c r="V887" i="2"/>
  <c r="W887" i="2"/>
  <c r="U887" i="2"/>
  <c r="N990" i="8"/>
  <c r="P990" i="8"/>
  <c r="O990" i="8"/>
  <c r="L990" i="8"/>
  <c r="M990" i="8" s="1"/>
  <c r="R887" i="2"/>
  <c r="Q887" i="2"/>
  <c r="S887" i="2"/>
  <c r="Z887" i="2" s="1"/>
  <c r="X887" i="2" l="1"/>
  <c r="G888" i="2" s="1"/>
  <c r="Y887" i="2"/>
  <c r="H888" i="2" s="1"/>
  <c r="U992" i="10"/>
  <c r="W992" i="10"/>
  <c r="V992" i="10"/>
  <c r="S990" i="8"/>
  <c r="T990" i="8"/>
  <c r="R990" i="8"/>
  <c r="U990" i="8" s="1"/>
  <c r="X992" i="10"/>
  <c r="D888" i="2"/>
  <c r="I888" i="2"/>
  <c r="V990" i="8"/>
  <c r="Z992" i="10"/>
  <c r="B888" i="2"/>
  <c r="W990" i="8"/>
  <c r="Y992" i="10"/>
  <c r="P888" i="2" l="1"/>
  <c r="O888" i="2"/>
  <c r="C888" i="2"/>
  <c r="F888" i="2" s="1"/>
  <c r="B991" i="8"/>
  <c r="F991" i="8"/>
  <c r="J888" i="2"/>
  <c r="K888" i="2" s="1"/>
  <c r="AA887" i="2"/>
  <c r="H993" i="10"/>
  <c r="C993" i="10"/>
  <c r="I993" i="10"/>
  <c r="D993" i="10"/>
  <c r="G993" i="10"/>
  <c r="B993" i="10"/>
  <c r="H991" i="8"/>
  <c r="D991" i="8"/>
  <c r="G991" i="8"/>
  <c r="C991" i="8"/>
  <c r="E888" i="2" l="1"/>
  <c r="L888" i="2"/>
  <c r="M888" i="2"/>
  <c r="N888" i="2" s="1"/>
  <c r="O993" i="10"/>
  <c r="AB992" i="10"/>
  <c r="X990" i="8"/>
  <c r="E993" i="10"/>
  <c r="P993" i="10" s="1"/>
  <c r="F993" i="10"/>
  <c r="I991" i="8"/>
  <c r="J991" i="8"/>
  <c r="J993" i="10"/>
  <c r="K993" i="10" s="1"/>
  <c r="E991" i="8"/>
  <c r="S993" i="10" l="1"/>
  <c r="Q993" i="10"/>
  <c r="R993" i="10"/>
  <c r="M993" i="10"/>
  <c r="N993" i="10" s="1"/>
  <c r="W888" i="2"/>
  <c r="U888" i="2"/>
  <c r="V888" i="2"/>
  <c r="N991" i="8"/>
  <c r="L991" i="8"/>
  <c r="M991" i="8" s="1"/>
  <c r="O991" i="8"/>
  <c r="P991" i="8"/>
  <c r="R888" i="2"/>
  <c r="Q888" i="2"/>
  <c r="S888" i="2"/>
  <c r="Z888" i="2" s="1"/>
  <c r="X888" i="2" l="1"/>
  <c r="Y888" i="2"/>
  <c r="C889" i="2" s="1"/>
  <c r="G889" i="2"/>
  <c r="B889" i="2"/>
  <c r="U993" i="10"/>
  <c r="W993" i="10"/>
  <c r="V993" i="10"/>
  <c r="Y993" i="10"/>
  <c r="I889" i="2"/>
  <c r="D889" i="2"/>
  <c r="X993" i="10"/>
  <c r="T991" i="8"/>
  <c r="W991" i="8" s="1"/>
  <c r="S991" i="8"/>
  <c r="V991" i="8" s="1"/>
  <c r="R991" i="8"/>
  <c r="U991" i="8" s="1"/>
  <c r="Z993" i="10"/>
  <c r="P889" i="2" l="1"/>
  <c r="O889" i="2"/>
  <c r="H889" i="2"/>
  <c r="H992" i="8"/>
  <c r="D992" i="8"/>
  <c r="F992" i="8"/>
  <c r="B992" i="8"/>
  <c r="C992" i="8"/>
  <c r="G992" i="8"/>
  <c r="F889" i="2"/>
  <c r="AA888" i="2"/>
  <c r="I994" i="10"/>
  <c r="D994" i="10"/>
  <c r="B994" i="10"/>
  <c r="G994" i="10"/>
  <c r="C994" i="10"/>
  <c r="H994" i="10"/>
  <c r="E889" i="2"/>
  <c r="J889" i="2"/>
  <c r="K889" i="2" s="1"/>
  <c r="L889" i="2" l="1"/>
  <c r="M889" i="2"/>
  <c r="N889" i="2" s="1"/>
  <c r="F994" i="10"/>
  <c r="E992" i="8"/>
  <c r="J994" i="10"/>
  <c r="J992" i="8"/>
  <c r="I992" i="8"/>
  <c r="E994" i="10"/>
  <c r="P994" i="10" s="1"/>
  <c r="O994" i="10"/>
  <c r="K994" i="10"/>
  <c r="AB993" i="10"/>
  <c r="X991" i="8"/>
  <c r="S994" i="10" l="1"/>
  <c r="Q994" i="10"/>
  <c r="R994" i="10"/>
  <c r="M994" i="10"/>
  <c r="N994" i="10" s="1"/>
  <c r="P992" i="8"/>
  <c r="N992" i="8"/>
  <c r="O992" i="8"/>
  <c r="L992" i="8"/>
  <c r="M992" i="8" s="1"/>
  <c r="U889" i="2"/>
  <c r="W889" i="2"/>
  <c r="V889" i="2"/>
  <c r="R889" i="2"/>
  <c r="Q889" i="2"/>
  <c r="S889" i="2"/>
  <c r="X889" i="2" l="1"/>
  <c r="G890" i="2" s="1"/>
  <c r="Y889" i="2"/>
  <c r="Z889" i="2"/>
  <c r="I890" i="2" s="1"/>
  <c r="R992" i="8"/>
  <c r="T992" i="8"/>
  <c r="S992" i="8"/>
  <c r="U994" i="10"/>
  <c r="V994" i="10"/>
  <c r="W994" i="10"/>
  <c r="V992" i="8"/>
  <c r="Y994" i="10"/>
  <c r="U992" i="8"/>
  <c r="X994" i="10"/>
  <c r="H890" i="2"/>
  <c r="C890" i="2"/>
  <c r="B890" i="2"/>
  <c r="W992" i="8"/>
  <c r="Z994" i="10"/>
  <c r="D890" i="2" l="1"/>
  <c r="D993" i="8"/>
  <c r="H993" i="8"/>
  <c r="J890" i="2"/>
  <c r="G995" i="10"/>
  <c r="B995" i="10"/>
  <c r="H995" i="10"/>
  <c r="C995" i="10"/>
  <c r="E890" i="2"/>
  <c r="B993" i="8"/>
  <c r="F993" i="8"/>
  <c r="G993" i="8"/>
  <c r="C993" i="8"/>
  <c r="I995" i="10"/>
  <c r="D995" i="10"/>
  <c r="K890" i="2"/>
  <c r="AA889" i="2"/>
  <c r="F890" i="2"/>
  <c r="P890" i="2" l="1"/>
  <c r="O890" i="2"/>
  <c r="O995" i="10"/>
  <c r="AB994" i="10"/>
  <c r="J993" i="8"/>
  <c r="I993" i="8"/>
  <c r="F995" i="10"/>
  <c r="E993" i="8"/>
  <c r="X992" i="8"/>
  <c r="E995" i="10"/>
  <c r="P995" i="10" s="1"/>
  <c r="L890" i="2"/>
  <c r="M890" i="2"/>
  <c r="N890" i="2" s="1"/>
  <c r="J995" i="10"/>
  <c r="K995" i="10" s="1"/>
  <c r="S995" i="10" l="1"/>
  <c r="Q995" i="10"/>
  <c r="R995" i="10"/>
  <c r="M995" i="10"/>
  <c r="N995" i="10" s="1"/>
  <c r="P993" i="8"/>
  <c r="O993" i="8"/>
  <c r="L993" i="8"/>
  <c r="M993" i="8" s="1"/>
  <c r="N993" i="8"/>
  <c r="U890" i="2"/>
  <c r="W890" i="2"/>
  <c r="V890" i="2"/>
  <c r="R890" i="2"/>
  <c r="Q890" i="2"/>
  <c r="S890" i="2"/>
  <c r="X890" i="2" l="1"/>
  <c r="Z890" i="2"/>
  <c r="Y890" i="2"/>
  <c r="C891" i="2" s="1"/>
  <c r="V995" i="10"/>
  <c r="U995" i="10"/>
  <c r="W995" i="10"/>
  <c r="T993" i="8"/>
  <c r="S993" i="8"/>
  <c r="V993" i="8" s="1"/>
  <c r="R993" i="8"/>
  <c r="U993" i="8" s="1"/>
  <c r="Y995" i="10"/>
  <c r="I891" i="2"/>
  <c r="D891" i="2"/>
  <c r="X995" i="10"/>
  <c r="B891" i="2"/>
  <c r="G891" i="2"/>
  <c r="W993" i="8"/>
  <c r="Z995" i="10"/>
  <c r="P891" i="2" l="1"/>
  <c r="O891" i="2"/>
  <c r="H891" i="2"/>
  <c r="J891" i="2" s="1"/>
  <c r="K891" i="2" s="1"/>
  <c r="C994" i="8"/>
  <c r="G994" i="8"/>
  <c r="B994" i="8"/>
  <c r="F994" i="8"/>
  <c r="E891" i="2"/>
  <c r="AA890" i="2"/>
  <c r="D996" i="10"/>
  <c r="I996" i="10"/>
  <c r="G996" i="10"/>
  <c r="B996" i="10"/>
  <c r="C996" i="10"/>
  <c r="H996" i="10"/>
  <c r="D994" i="8"/>
  <c r="H994" i="8"/>
  <c r="F891" i="2"/>
  <c r="L891" i="2" l="1"/>
  <c r="M891" i="2"/>
  <c r="N891" i="2" s="1"/>
  <c r="J994" i="8"/>
  <c r="I994" i="8"/>
  <c r="O996" i="10"/>
  <c r="K996" i="10"/>
  <c r="AB995" i="10"/>
  <c r="E994" i="8"/>
  <c r="E996" i="10"/>
  <c r="P996" i="10" s="1"/>
  <c r="F996" i="10"/>
  <c r="J996" i="10"/>
  <c r="X993" i="8"/>
  <c r="R996" i="10" l="1"/>
  <c r="S996" i="10"/>
  <c r="Q996" i="10"/>
  <c r="M996" i="10"/>
  <c r="N996" i="10" s="1"/>
  <c r="U891" i="2"/>
  <c r="W891" i="2"/>
  <c r="V891" i="2"/>
  <c r="R891" i="2"/>
  <c r="S891" i="2"/>
  <c r="Q891" i="2"/>
  <c r="N994" i="8"/>
  <c r="O994" i="8"/>
  <c r="L994" i="8"/>
  <c r="M994" i="8" s="1"/>
  <c r="P994" i="8"/>
  <c r="X891" i="2" l="1"/>
  <c r="G892" i="2" s="1"/>
  <c r="Z891" i="2"/>
  <c r="I892" i="2" s="1"/>
  <c r="Y891" i="2"/>
  <c r="H892" i="2" s="1"/>
  <c r="C892" i="2"/>
  <c r="W996" i="10"/>
  <c r="U996" i="10"/>
  <c r="V996" i="10"/>
  <c r="X996" i="10"/>
  <c r="Z996" i="10"/>
  <c r="T994" i="8"/>
  <c r="W994" i="8" s="1"/>
  <c r="R994" i="8"/>
  <c r="U994" i="8" s="1"/>
  <c r="S994" i="8"/>
  <c r="V994" i="8" s="1"/>
  <c r="D892" i="2"/>
  <c r="Y996" i="10"/>
  <c r="P892" i="2" l="1"/>
  <c r="O892" i="2"/>
  <c r="B892" i="2"/>
  <c r="C995" i="8"/>
  <c r="G995" i="8"/>
  <c r="D995" i="8"/>
  <c r="H995" i="8"/>
  <c r="F995" i="8"/>
  <c r="B995" i="8"/>
  <c r="AA891" i="2"/>
  <c r="I997" i="10"/>
  <c r="D997" i="10"/>
  <c r="B997" i="10"/>
  <c r="G997" i="10"/>
  <c r="E892" i="2"/>
  <c r="H997" i="10"/>
  <c r="C997" i="10"/>
  <c r="J892" i="2"/>
  <c r="K892" i="2" s="1"/>
  <c r="F892" i="2"/>
  <c r="L892" i="2" l="1"/>
  <c r="M892" i="2"/>
  <c r="N892" i="2" s="1"/>
  <c r="F997" i="10"/>
  <c r="J997" i="10"/>
  <c r="E997" i="10"/>
  <c r="P997" i="10" s="1"/>
  <c r="K997" i="10"/>
  <c r="O997" i="10"/>
  <c r="AB996" i="10"/>
  <c r="E995" i="8"/>
  <c r="J995" i="8"/>
  <c r="I995" i="8"/>
  <c r="X994" i="8"/>
  <c r="N995" i="8" l="1"/>
  <c r="P995" i="8"/>
  <c r="L995" i="8"/>
  <c r="M995" i="8" s="1"/>
  <c r="O995" i="8"/>
  <c r="Q997" i="10"/>
  <c r="S997" i="10"/>
  <c r="R997" i="10"/>
  <c r="M997" i="10"/>
  <c r="N997" i="10" s="1"/>
  <c r="U892" i="2"/>
  <c r="W892" i="2"/>
  <c r="V892" i="2"/>
  <c r="R892" i="2"/>
  <c r="Q892" i="2"/>
  <c r="S892" i="2"/>
  <c r="Y892" i="2" l="1"/>
  <c r="Z892" i="2"/>
  <c r="D893" i="2" s="1"/>
  <c r="X892" i="2"/>
  <c r="G893" i="2" s="1"/>
  <c r="U997" i="10"/>
  <c r="W997" i="10"/>
  <c r="V997" i="10"/>
  <c r="Y997" i="10" s="1"/>
  <c r="T995" i="8"/>
  <c r="R995" i="8"/>
  <c r="S995" i="8"/>
  <c r="V995" i="8" s="1"/>
  <c r="H893" i="2"/>
  <c r="C893" i="2"/>
  <c r="I893" i="2"/>
  <c r="Z997" i="10"/>
  <c r="W995" i="8"/>
  <c r="X997" i="10"/>
  <c r="U995" i="8"/>
  <c r="P893" i="2" l="1"/>
  <c r="O893" i="2"/>
  <c r="B893" i="2"/>
  <c r="F893" i="2" s="1"/>
  <c r="G996" i="8"/>
  <c r="C996" i="8"/>
  <c r="H998" i="10"/>
  <c r="C998" i="10"/>
  <c r="J893" i="2"/>
  <c r="K893" i="2" s="1"/>
  <c r="AA892" i="2"/>
  <c r="F996" i="8"/>
  <c r="B996" i="8"/>
  <c r="D996" i="8"/>
  <c r="H996" i="8"/>
  <c r="G998" i="10"/>
  <c r="B998" i="10"/>
  <c r="D998" i="10"/>
  <c r="I998" i="10"/>
  <c r="E893" i="2" l="1"/>
  <c r="E996" i="8"/>
  <c r="F998" i="10"/>
  <c r="O998" i="10"/>
  <c r="AB997" i="10"/>
  <c r="J996" i="8"/>
  <c r="I996" i="8"/>
  <c r="E998" i="10"/>
  <c r="P998" i="10" s="1"/>
  <c r="X995" i="8"/>
  <c r="J998" i="10"/>
  <c r="K998" i="10" s="1"/>
  <c r="L893" i="2"/>
  <c r="M893" i="2"/>
  <c r="N893" i="2" s="1"/>
  <c r="Q998" i="10" l="1"/>
  <c r="S998" i="10"/>
  <c r="R998" i="10"/>
  <c r="M998" i="10"/>
  <c r="N998" i="10" s="1"/>
  <c r="Q893" i="2"/>
  <c r="R893" i="2"/>
  <c r="S893" i="2"/>
  <c r="L996" i="8"/>
  <c r="M996" i="8" s="1"/>
  <c r="N996" i="8"/>
  <c r="O996" i="8"/>
  <c r="P996" i="8"/>
  <c r="V893" i="2"/>
  <c r="U893" i="2"/>
  <c r="W893" i="2"/>
  <c r="T996" i="8" l="1"/>
  <c r="R996" i="8"/>
  <c r="S996" i="8"/>
  <c r="W998" i="10"/>
  <c r="V998" i="10"/>
  <c r="U998" i="10"/>
  <c r="X998" i="10" s="1"/>
  <c r="W996" i="8"/>
  <c r="Z893" i="2"/>
  <c r="Y998" i="10"/>
  <c r="V996" i="8"/>
  <c r="Y893" i="2"/>
  <c r="Z998" i="10"/>
  <c r="U996" i="8"/>
  <c r="X893" i="2"/>
  <c r="G999" i="10" l="1"/>
  <c r="B999" i="10"/>
  <c r="B997" i="8"/>
  <c r="F997" i="8"/>
  <c r="I894" i="2"/>
  <c r="D894" i="2"/>
  <c r="D999" i="10"/>
  <c r="I999" i="10"/>
  <c r="H894" i="2"/>
  <c r="C894" i="2"/>
  <c r="H997" i="8"/>
  <c r="D997" i="8"/>
  <c r="B894" i="2"/>
  <c r="G894" i="2"/>
  <c r="C997" i="8"/>
  <c r="G997" i="8"/>
  <c r="H999" i="10"/>
  <c r="C999" i="10"/>
  <c r="O894" i="2" l="1"/>
  <c r="P894" i="2"/>
  <c r="I997" i="8"/>
  <c r="J997" i="8"/>
  <c r="X996" i="8"/>
  <c r="O999" i="10"/>
  <c r="AB998" i="10"/>
  <c r="E997" i="8"/>
  <c r="F999" i="10"/>
  <c r="J894" i="2"/>
  <c r="K894" i="2" s="1"/>
  <c r="F894" i="2"/>
  <c r="AA893" i="2"/>
  <c r="E999" i="10"/>
  <c r="P999" i="10" s="1"/>
  <c r="E894" i="2"/>
  <c r="J999" i="10"/>
  <c r="K999" i="10" s="1"/>
  <c r="S999" i="10" l="1"/>
  <c r="R999" i="10"/>
  <c r="Q999" i="10"/>
  <c r="M999" i="10"/>
  <c r="N999" i="10" s="1"/>
  <c r="L894" i="2"/>
  <c r="M894" i="2"/>
  <c r="N894" i="2" s="1"/>
  <c r="N997" i="8"/>
  <c r="P997" i="8"/>
  <c r="O997" i="8"/>
  <c r="L997" i="8"/>
  <c r="M997" i="8" s="1"/>
  <c r="V999" i="10" l="1"/>
  <c r="W999" i="10"/>
  <c r="U999" i="10"/>
  <c r="X999" i="10" s="1"/>
  <c r="S997" i="8"/>
  <c r="V997" i="8" s="1"/>
  <c r="R997" i="8"/>
  <c r="U997" i="8" s="1"/>
  <c r="T997" i="8"/>
  <c r="W997" i="8" s="1"/>
  <c r="U894" i="2"/>
  <c r="W894" i="2"/>
  <c r="V894" i="2"/>
  <c r="Y999" i="10"/>
  <c r="R894" i="2"/>
  <c r="Q894" i="2"/>
  <c r="X894" i="2" s="1"/>
  <c r="S894" i="2"/>
  <c r="Z999" i="10"/>
  <c r="C998" i="8" l="1"/>
  <c r="G998" i="8"/>
  <c r="D998" i="8"/>
  <c r="H998" i="8"/>
  <c r="G1000" i="10"/>
  <c r="B1000" i="10"/>
  <c r="F998" i="8"/>
  <c r="B998" i="8"/>
  <c r="Y894" i="2"/>
  <c r="B895" i="2"/>
  <c r="G895" i="2"/>
  <c r="I1000" i="10"/>
  <c r="D1000" i="10"/>
  <c r="Z894" i="2"/>
  <c r="C1000" i="10"/>
  <c r="H1000" i="10"/>
  <c r="E998" i="8" l="1"/>
  <c r="J998" i="8"/>
  <c r="I998" i="8"/>
  <c r="F1000" i="10"/>
  <c r="E1000" i="10"/>
  <c r="P1000" i="10" s="1"/>
  <c r="D895" i="2"/>
  <c r="I895" i="2"/>
  <c r="O1000" i="10"/>
  <c r="K1000" i="10"/>
  <c r="AB999" i="10"/>
  <c r="C895" i="2"/>
  <c r="E895" i="2" s="1"/>
  <c r="H895" i="2"/>
  <c r="J1000" i="10"/>
  <c r="X997" i="8"/>
  <c r="P895" i="2" l="1"/>
  <c r="O895" i="2"/>
  <c r="O998" i="8"/>
  <c r="P998" i="8"/>
  <c r="L998" i="8"/>
  <c r="M998" i="8" s="1"/>
  <c r="N998" i="8"/>
  <c r="AA894" i="2"/>
  <c r="F895" i="2"/>
  <c r="J895" i="2"/>
  <c r="K895" i="2" s="1"/>
  <c r="R1000" i="10"/>
  <c r="S1000" i="10"/>
  <c r="Q1000" i="10"/>
  <c r="M1000" i="10"/>
  <c r="N1000" i="10" s="1"/>
  <c r="L895" i="2" l="1"/>
  <c r="M895" i="2"/>
  <c r="N895" i="2" s="1"/>
  <c r="R998" i="8"/>
  <c r="U998" i="8" s="1"/>
  <c r="T998" i="8"/>
  <c r="W998" i="8" s="1"/>
  <c r="S998" i="8"/>
  <c r="V1000" i="10"/>
  <c r="Y1000" i="10" s="1"/>
  <c r="U1000" i="10"/>
  <c r="X1000" i="10" s="1"/>
  <c r="W1000" i="10"/>
  <c r="Z1000" i="10" s="1"/>
  <c r="V998" i="8"/>
  <c r="I1001" i="10" l="1"/>
  <c r="D1001" i="10"/>
  <c r="B1001" i="10"/>
  <c r="G1001" i="10"/>
  <c r="H1001" i="10"/>
  <c r="C1001" i="10"/>
  <c r="D999" i="8"/>
  <c r="H999" i="8"/>
  <c r="F999" i="8"/>
  <c r="B999" i="8"/>
  <c r="W895" i="2"/>
  <c r="V895" i="2"/>
  <c r="U895" i="2"/>
  <c r="C999" i="8"/>
  <c r="G999" i="8"/>
  <c r="R895" i="2"/>
  <c r="S895" i="2"/>
  <c r="Q895" i="2"/>
  <c r="Y895" i="2" l="1"/>
  <c r="H896" i="2" s="1"/>
  <c r="X895" i="2"/>
  <c r="B896" i="2" s="1"/>
  <c r="J1001" i="10"/>
  <c r="E1001" i="10"/>
  <c r="P1001" i="10" s="1"/>
  <c r="G896" i="2"/>
  <c r="X998" i="8"/>
  <c r="E999" i="8"/>
  <c r="F1001" i="10"/>
  <c r="O1001" i="10"/>
  <c r="K1001" i="10"/>
  <c r="AB1000" i="10"/>
  <c r="Z895" i="2"/>
  <c r="I999" i="8"/>
  <c r="J999" i="8"/>
  <c r="C896" i="2" l="1"/>
  <c r="D896" i="2"/>
  <c r="I896" i="2"/>
  <c r="J896" i="2" s="1"/>
  <c r="P999" i="8"/>
  <c r="L999" i="8"/>
  <c r="M999" i="8" s="1"/>
  <c r="N999" i="8"/>
  <c r="O999" i="8"/>
  <c r="E896" i="2"/>
  <c r="F896" i="2"/>
  <c r="Q1001" i="10"/>
  <c r="R1001" i="10"/>
  <c r="S1001" i="10"/>
  <c r="M1001" i="10"/>
  <c r="N1001" i="10" s="1"/>
  <c r="P896" i="2" l="1"/>
  <c r="O896" i="2"/>
  <c r="S999" i="8"/>
  <c r="R999" i="8"/>
  <c r="T999" i="8"/>
  <c r="W999" i="8" s="1"/>
  <c r="V1001" i="10"/>
  <c r="Y1001" i="10" s="1"/>
  <c r="W1001" i="10"/>
  <c r="Z1001" i="10" s="1"/>
  <c r="U1001" i="10"/>
  <c r="V999" i="8"/>
  <c r="X1001" i="10"/>
  <c r="U999" i="8"/>
  <c r="K896" i="2"/>
  <c r="AA895" i="2"/>
  <c r="C1002" i="10" l="1"/>
  <c r="H1002" i="10"/>
  <c r="H1000" i="8"/>
  <c r="D1000" i="8"/>
  <c r="D1002" i="10"/>
  <c r="I1002" i="10"/>
  <c r="G1002" i="10"/>
  <c r="B1002" i="10"/>
  <c r="L896" i="2"/>
  <c r="M896" i="2"/>
  <c r="N896" i="2" s="1"/>
  <c r="G1000" i="8"/>
  <c r="C1000" i="8"/>
  <c r="B1000" i="8"/>
  <c r="F1000" i="8"/>
  <c r="E1002" i="10" l="1"/>
  <c r="P1002" i="10" s="1"/>
  <c r="X999" i="8"/>
  <c r="J1002" i="10"/>
  <c r="J1000" i="8"/>
  <c r="I1000" i="8"/>
  <c r="V896" i="2"/>
  <c r="U896" i="2"/>
  <c r="W896" i="2"/>
  <c r="E1000" i="8"/>
  <c r="Q896" i="2"/>
  <c r="S896" i="2"/>
  <c r="R896" i="2"/>
  <c r="Y896" i="2" s="1"/>
  <c r="O1002" i="10"/>
  <c r="K1002" i="10"/>
  <c r="AB1001" i="10"/>
  <c r="F1002" i="10"/>
  <c r="Z896" i="2" l="1"/>
  <c r="D897" i="2" s="1"/>
  <c r="C897" i="2"/>
  <c r="H897" i="2"/>
  <c r="L1000" i="8"/>
  <c r="M1000" i="8" s="1"/>
  <c r="P1000" i="8"/>
  <c r="O1000" i="8"/>
  <c r="N1000" i="8"/>
  <c r="R1002" i="10"/>
  <c r="S1002" i="10"/>
  <c r="Q1002" i="10"/>
  <c r="M1002" i="10"/>
  <c r="N1002" i="10" s="1"/>
  <c r="X896" i="2"/>
  <c r="P897" i="2" l="1"/>
  <c r="O897" i="2"/>
  <c r="I897" i="2"/>
  <c r="U1002" i="10"/>
  <c r="V1002" i="10"/>
  <c r="W1002" i="10"/>
  <c r="AA896" i="2"/>
  <c r="S1000" i="8"/>
  <c r="V1000" i="8" s="1"/>
  <c r="T1000" i="8"/>
  <c r="W1000" i="8" s="1"/>
  <c r="R1000" i="8"/>
  <c r="X1002" i="10"/>
  <c r="Z1002" i="10"/>
  <c r="U1000" i="8"/>
  <c r="B897" i="2"/>
  <c r="F897" i="2" s="1"/>
  <c r="G897" i="2"/>
  <c r="Y1002" i="10"/>
  <c r="H1001" i="8" l="1"/>
  <c r="D1001" i="8"/>
  <c r="C1001" i="8"/>
  <c r="G1001" i="8"/>
  <c r="J897" i="2"/>
  <c r="K897" i="2" s="1"/>
  <c r="C1003" i="10"/>
  <c r="H1003" i="10"/>
  <c r="B1001" i="8"/>
  <c r="F1001" i="8"/>
  <c r="E897" i="2"/>
  <c r="G1003" i="10"/>
  <c r="B1003" i="10"/>
  <c r="I1003" i="10"/>
  <c r="D1003" i="10"/>
  <c r="F1003" i="10" l="1"/>
  <c r="X1000" i="8"/>
  <c r="O1003" i="10"/>
  <c r="AB1002" i="10"/>
  <c r="J1001" i="8"/>
  <c r="I1001" i="8"/>
  <c r="L897" i="2"/>
  <c r="M897" i="2"/>
  <c r="N897" i="2" s="1"/>
  <c r="E1003" i="10"/>
  <c r="P1003" i="10" s="1"/>
  <c r="J1003" i="10"/>
  <c r="K1003" i="10" s="1"/>
  <c r="E1001" i="8"/>
  <c r="S1003" i="10" l="1"/>
  <c r="R1003" i="10"/>
  <c r="Q1003" i="10"/>
  <c r="M1003" i="10"/>
  <c r="N1003" i="10" s="1"/>
  <c r="V897" i="2"/>
  <c r="U897" i="2"/>
  <c r="W897" i="2"/>
  <c r="P1001" i="8"/>
  <c r="O1001" i="8"/>
  <c r="N1001" i="8"/>
  <c r="L1001" i="8"/>
  <c r="M1001" i="8" s="1"/>
  <c r="S897" i="2"/>
  <c r="Q897" i="2"/>
  <c r="R897" i="2"/>
  <c r="Y897" i="2" l="1"/>
  <c r="X897" i="2"/>
  <c r="G898" i="2" s="1"/>
  <c r="Z897" i="2"/>
  <c r="D898" i="2" s="1"/>
  <c r="V1003" i="10"/>
  <c r="U1003" i="10"/>
  <c r="W1003" i="10"/>
  <c r="T1001" i="8"/>
  <c r="W1001" i="8" s="1"/>
  <c r="R1001" i="8"/>
  <c r="U1001" i="8" s="1"/>
  <c r="S1001" i="8"/>
  <c r="X1003" i="10"/>
  <c r="H898" i="2"/>
  <c r="C898" i="2"/>
  <c r="Y1003" i="10"/>
  <c r="B898" i="2"/>
  <c r="V1001" i="8"/>
  <c r="Z1003" i="10"/>
  <c r="P898" i="2" l="1"/>
  <c r="O898" i="2"/>
  <c r="I898" i="2"/>
  <c r="H1002" i="8"/>
  <c r="D1002" i="8"/>
  <c r="B1002" i="8"/>
  <c r="F1002" i="8"/>
  <c r="G1002" i="8"/>
  <c r="C1002" i="8"/>
  <c r="F898" i="2"/>
  <c r="E898" i="2"/>
  <c r="J898" i="2"/>
  <c r="K898" i="2" s="1"/>
  <c r="D1004" i="10"/>
  <c r="I1004" i="10"/>
  <c r="H1004" i="10"/>
  <c r="C1004" i="10"/>
  <c r="B1004" i="10"/>
  <c r="G1004" i="10"/>
  <c r="AA897" i="2"/>
  <c r="L898" i="2" l="1"/>
  <c r="M898" i="2"/>
  <c r="N898" i="2" s="1"/>
  <c r="J1002" i="8"/>
  <c r="I1002" i="8"/>
  <c r="J1004" i="10"/>
  <c r="E1002" i="8"/>
  <c r="E1004" i="10"/>
  <c r="P1004" i="10" s="1"/>
  <c r="O1004" i="10"/>
  <c r="K1004" i="10"/>
  <c r="AB1003" i="10"/>
  <c r="X1001" i="8"/>
  <c r="F1004" i="10"/>
  <c r="R1004" i="10" l="1"/>
  <c r="S1004" i="10"/>
  <c r="Q1004" i="10"/>
  <c r="M1004" i="10"/>
  <c r="N1004" i="10" s="1"/>
  <c r="N1002" i="8"/>
  <c r="P1002" i="8"/>
  <c r="L1002" i="8"/>
  <c r="M1002" i="8" s="1"/>
  <c r="O1002" i="8"/>
  <c r="U898" i="2"/>
  <c r="V898" i="2"/>
  <c r="W898" i="2"/>
  <c r="Q898" i="2"/>
  <c r="X898" i="2" s="1"/>
  <c r="S898" i="2"/>
  <c r="R898" i="2"/>
  <c r="Y898" i="2" l="1"/>
  <c r="V1004" i="10"/>
  <c r="U1004" i="10"/>
  <c r="W1004" i="10"/>
  <c r="S1002" i="8"/>
  <c r="V1002" i="8" s="1"/>
  <c r="R1002" i="8"/>
  <c r="T1002" i="8"/>
  <c r="W1002" i="8" s="1"/>
  <c r="X1004" i="10"/>
  <c r="H899" i="2"/>
  <c r="C899" i="2"/>
  <c r="Z1004" i="10"/>
  <c r="G899" i="2"/>
  <c r="B899" i="2"/>
  <c r="Z898" i="2"/>
  <c r="U1002" i="8"/>
  <c r="Y1004" i="10"/>
  <c r="G1003" i="8" l="1"/>
  <c r="C1003" i="8"/>
  <c r="D1003" i="8"/>
  <c r="H1003" i="8"/>
  <c r="D899" i="2"/>
  <c r="I899" i="2"/>
  <c r="J899" i="2" s="1"/>
  <c r="F1003" i="8"/>
  <c r="B1003" i="8"/>
  <c r="I1005" i="10"/>
  <c r="D1005" i="10"/>
  <c r="G1005" i="10"/>
  <c r="B1005" i="10"/>
  <c r="F899" i="2"/>
  <c r="E899" i="2"/>
  <c r="H1005" i="10"/>
  <c r="C1005" i="10"/>
  <c r="P899" i="2" l="1"/>
  <c r="O899" i="2"/>
  <c r="E1005" i="10"/>
  <c r="P1005" i="10" s="1"/>
  <c r="E1003" i="8"/>
  <c r="J1005" i="10"/>
  <c r="J1003" i="8"/>
  <c r="I1003" i="8"/>
  <c r="F1005" i="10"/>
  <c r="O1005" i="10"/>
  <c r="K1005" i="10"/>
  <c r="AB1004" i="10"/>
  <c r="X1002" i="8"/>
  <c r="K899" i="2"/>
  <c r="AA898" i="2"/>
  <c r="L1003" i="8" l="1"/>
  <c r="M1003" i="8" s="1"/>
  <c r="N1003" i="8"/>
  <c r="P1003" i="8"/>
  <c r="O1003" i="8"/>
  <c r="R1005" i="10"/>
  <c r="S1005" i="10"/>
  <c r="Q1005" i="10"/>
  <c r="M1005" i="10"/>
  <c r="N1005" i="10" s="1"/>
  <c r="L899" i="2"/>
  <c r="M899" i="2"/>
  <c r="N899" i="2" s="1"/>
  <c r="U1005" i="10" l="1"/>
  <c r="W1005" i="10"/>
  <c r="V1005" i="10"/>
  <c r="X1005" i="10"/>
  <c r="W899" i="2"/>
  <c r="U899" i="2"/>
  <c r="V899" i="2"/>
  <c r="Z1005" i="10"/>
  <c r="S899" i="2"/>
  <c r="Q899" i="2"/>
  <c r="R899" i="2"/>
  <c r="Y1005" i="10"/>
  <c r="R1003" i="8"/>
  <c r="U1003" i="8" s="1"/>
  <c r="S1003" i="8"/>
  <c r="V1003" i="8" s="1"/>
  <c r="T1003" i="8"/>
  <c r="W1003" i="8" s="1"/>
  <c r="X899" i="2" l="1"/>
  <c r="G900" i="2" s="1"/>
  <c r="Z899" i="2"/>
  <c r="I900" i="2" s="1"/>
  <c r="H1004" i="8"/>
  <c r="D1004" i="8"/>
  <c r="C1004" i="8"/>
  <c r="G1004" i="8"/>
  <c r="F1004" i="8"/>
  <c r="B1004" i="8"/>
  <c r="D900" i="2"/>
  <c r="H1006" i="10"/>
  <c r="C1006" i="10"/>
  <c r="Y899" i="2"/>
  <c r="D1006" i="10"/>
  <c r="I1006" i="10"/>
  <c r="B1006" i="10"/>
  <c r="G1006" i="10"/>
  <c r="O900" i="2" l="1"/>
  <c r="P900" i="2"/>
  <c r="B900" i="2"/>
  <c r="O1006" i="10"/>
  <c r="AB1005" i="10"/>
  <c r="AA899" i="2"/>
  <c r="C900" i="2"/>
  <c r="H900" i="2"/>
  <c r="J900" i="2" s="1"/>
  <c r="K900" i="2" s="1"/>
  <c r="X1003" i="8"/>
  <c r="F1006" i="10"/>
  <c r="E1004" i="8"/>
  <c r="E1006" i="10"/>
  <c r="P1006" i="10" s="1"/>
  <c r="J1006" i="10"/>
  <c r="K1006" i="10" s="1"/>
  <c r="I1004" i="8"/>
  <c r="J1004" i="8"/>
  <c r="E900" i="2" l="1"/>
  <c r="S1006" i="10"/>
  <c r="Q1006" i="10"/>
  <c r="R1006" i="10"/>
  <c r="M1006" i="10"/>
  <c r="N1006" i="10" s="1"/>
  <c r="L900" i="2"/>
  <c r="M900" i="2"/>
  <c r="N900" i="2" s="1"/>
  <c r="F900" i="2"/>
  <c r="N1004" i="8"/>
  <c r="P1004" i="8"/>
  <c r="O1004" i="8"/>
  <c r="L1004" i="8"/>
  <c r="M1004" i="8" s="1"/>
  <c r="U1006" i="10" l="1"/>
  <c r="V1006" i="10"/>
  <c r="W1006" i="10"/>
  <c r="Y1006" i="10"/>
  <c r="U900" i="2"/>
  <c r="V900" i="2"/>
  <c r="W900" i="2"/>
  <c r="X1006" i="10"/>
  <c r="T1004" i="8"/>
  <c r="W1004" i="8" s="1"/>
  <c r="S1004" i="8"/>
  <c r="V1004" i="8" s="1"/>
  <c r="R1004" i="8"/>
  <c r="U1004" i="8" s="1"/>
  <c r="R900" i="2"/>
  <c r="S900" i="2"/>
  <c r="Q900" i="2"/>
  <c r="Z1006" i="10"/>
  <c r="Z900" i="2" l="1"/>
  <c r="X900" i="2"/>
  <c r="Y900" i="2"/>
  <c r="H901" i="2" s="1"/>
  <c r="C1005" i="8"/>
  <c r="G1005" i="8"/>
  <c r="B1005" i="8"/>
  <c r="F1005" i="8"/>
  <c r="D1005" i="8"/>
  <c r="H1005" i="8"/>
  <c r="D901" i="2"/>
  <c r="I901" i="2"/>
  <c r="C901" i="2"/>
  <c r="G1007" i="10"/>
  <c r="B1007" i="10"/>
  <c r="I1007" i="10"/>
  <c r="D1007" i="10"/>
  <c r="C1007" i="10"/>
  <c r="H1007" i="10"/>
  <c r="B901" i="2"/>
  <c r="G901" i="2"/>
  <c r="P901" i="2" l="1"/>
  <c r="O901" i="2"/>
  <c r="E1007" i="10"/>
  <c r="P1007" i="10" s="1"/>
  <c r="J1005" i="8"/>
  <c r="I1005" i="8"/>
  <c r="F1007" i="10"/>
  <c r="J1007" i="10"/>
  <c r="AA900" i="2"/>
  <c r="E1005" i="8"/>
  <c r="J901" i="2"/>
  <c r="K901" i="2" s="1"/>
  <c r="K1007" i="10"/>
  <c r="O1007" i="10"/>
  <c r="AB1006" i="10"/>
  <c r="E901" i="2"/>
  <c r="F901" i="2"/>
  <c r="X1004" i="8"/>
  <c r="L901" i="2" l="1"/>
  <c r="M901" i="2"/>
  <c r="N901" i="2" s="1"/>
  <c r="S1007" i="10"/>
  <c r="Q1007" i="10"/>
  <c r="R1007" i="10"/>
  <c r="M1007" i="10"/>
  <c r="N1007" i="10" s="1"/>
  <c r="P1005" i="8"/>
  <c r="N1005" i="8"/>
  <c r="O1005" i="8"/>
  <c r="L1005" i="8"/>
  <c r="M1005" i="8" s="1"/>
  <c r="S1005" i="8" l="1"/>
  <c r="V1005" i="8" s="1"/>
  <c r="R1005" i="8"/>
  <c r="U1005" i="8" s="1"/>
  <c r="T1005" i="8"/>
  <c r="W1005" i="8" s="1"/>
  <c r="V1007" i="10"/>
  <c r="Y1007" i="10" s="1"/>
  <c r="W1007" i="10"/>
  <c r="Z1007" i="10" s="1"/>
  <c r="U1007" i="10"/>
  <c r="X1007" i="10" s="1"/>
  <c r="U901" i="2"/>
  <c r="W901" i="2"/>
  <c r="V901" i="2"/>
  <c r="Q901" i="2"/>
  <c r="R901" i="2"/>
  <c r="Y901" i="2" s="1"/>
  <c r="S901" i="2"/>
  <c r="X901" i="2" l="1"/>
  <c r="H1008" i="10"/>
  <c r="C1008" i="10"/>
  <c r="D1006" i="8"/>
  <c r="H1006" i="8"/>
  <c r="B1008" i="10"/>
  <c r="G1008" i="10"/>
  <c r="F1006" i="8"/>
  <c r="B1006" i="8"/>
  <c r="I1008" i="10"/>
  <c r="D1008" i="10"/>
  <c r="C1006" i="8"/>
  <c r="G1006" i="8"/>
  <c r="B902" i="2"/>
  <c r="G902" i="2"/>
  <c r="C902" i="2"/>
  <c r="H902" i="2"/>
  <c r="Z901" i="2"/>
  <c r="E1006" i="8" l="1"/>
  <c r="F902" i="2"/>
  <c r="X1005" i="8"/>
  <c r="I1006" i="8"/>
  <c r="J1006" i="8"/>
  <c r="O1008" i="10"/>
  <c r="AB1007" i="10"/>
  <c r="J1008" i="10"/>
  <c r="K1008" i="10" s="1"/>
  <c r="F1008" i="10"/>
  <c r="D902" i="2"/>
  <c r="I902" i="2"/>
  <c r="J902" i="2" s="1"/>
  <c r="E902" i="2"/>
  <c r="E1008" i="10"/>
  <c r="P1008" i="10" s="1"/>
  <c r="O902" i="2" l="1"/>
  <c r="P902" i="2"/>
  <c r="R1008" i="10"/>
  <c r="S1008" i="10"/>
  <c r="Q1008" i="10"/>
  <c r="M1008" i="10"/>
  <c r="N1008" i="10" s="1"/>
  <c r="P1006" i="8"/>
  <c r="N1006" i="8"/>
  <c r="O1006" i="8"/>
  <c r="L1006" i="8"/>
  <c r="M1006" i="8" s="1"/>
  <c r="K902" i="2"/>
  <c r="AA901" i="2"/>
  <c r="U1008" i="10" l="1"/>
  <c r="V1008" i="10"/>
  <c r="W1008" i="10"/>
  <c r="T1006" i="8"/>
  <c r="S1006" i="8"/>
  <c r="V1006" i="8" s="1"/>
  <c r="R1006" i="8"/>
  <c r="U1006" i="8" s="1"/>
  <c r="X1008" i="10"/>
  <c r="L902" i="2"/>
  <c r="M902" i="2"/>
  <c r="N902" i="2" s="1"/>
  <c r="Z1008" i="10"/>
  <c r="W1006" i="8"/>
  <c r="Y1008" i="10"/>
  <c r="B1007" i="8" l="1"/>
  <c r="F1007" i="8"/>
  <c r="G1007" i="8"/>
  <c r="C1007" i="8"/>
  <c r="C1009" i="10"/>
  <c r="H1009" i="10"/>
  <c r="I1009" i="10"/>
  <c r="D1009" i="10"/>
  <c r="D1007" i="8"/>
  <c r="H1007" i="8"/>
  <c r="B1009" i="10"/>
  <c r="G1009" i="10"/>
  <c r="V902" i="2"/>
  <c r="W902" i="2"/>
  <c r="U902" i="2"/>
  <c r="S902" i="2"/>
  <c r="R902" i="2"/>
  <c r="Y902" i="2" s="1"/>
  <c r="Q902" i="2"/>
  <c r="Z902" i="2" l="1"/>
  <c r="C903" i="2"/>
  <c r="H903" i="2"/>
  <c r="I903" i="2"/>
  <c r="D903" i="2"/>
  <c r="J1009" i="10"/>
  <c r="O1009" i="10"/>
  <c r="K1009" i="10"/>
  <c r="AB1008" i="10"/>
  <c r="X1006" i="8"/>
  <c r="E1009" i="10"/>
  <c r="P1009" i="10" s="1"/>
  <c r="X902" i="2"/>
  <c r="J1007" i="8"/>
  <c r="I1007" i="8"/>
  <c r="F1009" i="10"/>
  <c r="E1007" i="8"/>
  <c r="P903" i="2" l="1"/>
  <c r="O903" i="2"/>
  <c r="AA902" i="2"/>
  <c r="B903" i="2"/>
  <c r="F903" i="2" s="1"/>
  <c r="G903" i="2"/>
  <c r="N1007" i="8"/>
  <c r="O1007" i="8"/>
  <c r="P1007" i="8"/>
  <c r="L1007" i="8"/>
  <c r="M1007" i="8" s="1"/>
  <c r="Q1009" i="10"/>
  <c r="S1009" i="10"/>
  <c r="R1009" i="10"/>
  <c r="M1009" i="10"/>
  <c r="N1009" i="10" s="1"/>
  <c r="S1007" i="8" l="1"/>
  <c r="T1007" i="8"/>
  <c r="R1007" i="8"/>
  <c r="W1007" i="8"/>
  <c r="J903" i="2"/>
  <c r="K903" i="2" s="1"/>
  <c r="V1007" i="8"/>
  <c r="E903" i="2"/>
  <c r="V1009" i="10"/>
  <c r="Y1009" i="10" s="1"/>
  <c r="W1009" i="10"/>
  <c r="Z1009" i="10" s="1"/>
  <c r="U1009" i="10"/>
  <c r="X1009" i="10"/>
  <c r="U1007" i="8"/>
  <c r="H1010" i="10" l="1"/>
  <c r="C1010" i="10"/>
  <c r="I1010" i="10"/>
  <c r="D1010" i="10"/>
  <c r="F1008" i="8"/>
  <c r="B1008" i="8"/>
  <c r="L903" i="2"/>
  <c r="M903" i="2"/>
  <c r="N903" i="2" s="1"/>
  <c r="G1010" i="10"/>
  <c r="B1010" i="10"/>
  <c r="G1008" i="8"/>
  <c r="C1008" i="8"/>
  <c r="D1008" i="8"/>
  <c r="H1008" i="8"/>
  <c r="W903" i="2" l="1"/>
  <c r="U903" i="2"/>
  <c r="V903" i="2"/>
  <c r="O1010" i="10"/>
  <c r="AB1009" i="10"/>
  <c r="S903" i="2"/>
  <c r="Q903" i="2"/>
  <c r="R903" i="2"/>
  <c r="E1010" i="10"/>
  <c r="P1010" i="10" s="1"/>
  <c r="E1008" i="8"/>
  <c r="F1010" i="10"/>
  <c r="X1007" i="8"/>
  <c r="J1010" i="10"/>
  <c r="K1010" i="10" s="1"/>
  <c r="I1008" i="8"/>
  <c r="J1008" i="8"/>
  <c r="X903" i="2" l="1"/>
  <c r="Y903" i="2"/>
  <c r="C904" i="2" s="1"/>
  <c r="Z903" i="2"/>
  <c r="D904" i="2" s="1"/>
  <c r="R1010" i="10"/>
  <c r="Q1010" i="10"/>
  <c r="S1010" i="10"/>
  <c r="M1010" i="10"/>
  <c r="N1010" i="10" s="1"/>
  <c r="P1008" i="8"/>
  <c r="N1008" i="8"/>
  <c r="O1008" i="8"/>
  <c r="L1008" i="8"/>
  <c r="M1008" i="8" s="1"/>
  <c r="H904" i="2"/>
  <c r="G904" i="2"/>
  <c r="B904" i="2"/>
  <c r="P904" i="2" l="1"/>
  <c r="O904" i="2"/>
  <c r="I904" i="2"/>
  <c r="J904" i="2" s="1"/>
  <c r="K904" i="2" s="1"/>
  <c r="S1008" i="8"/>
  <c r="R1008" i="8"/>
  <c r="T1008" i="8"/>
  <c r="U1010" i="10"/>
  <c r="V1010" i="10"/>
  <c r="W1010" i="10"/>
  <c r="E904" i="2"/>
  <c r="V1008" i="8"/>
  <c r="Z1010" i="10"/>
  <c r="F904" i="2"/>
  <c r="U1008" i="8"/>
  <c r="X1010" i="10"/>
  <c r="AA903" i="2"/>
  <c r="W1008" i="8"/>
  <c r="Y1010" i="10"/>
  <c r="H1009" i="8" l="1"/>
  <c r="D1009" i="8"/>
  <c r="L904" i="2"/>
  <c r="M904" i="2"/>
  <c r="N904" i="2" s="1"/>
  <c r="F1009" i="8"/>
  <c r="B1009" i="8"/>
  <c r="D1011" i="10"/>
  <c r="I1011" i="10"/>
  <c r="G1009" i="8"/>
  <c r="C1009" i="8"/>
  <c r="H1011" i="10"/>
  <c r="C1011" i="10"/>
  <c r="G1011" i="10"/>
  <c r="B1011" i="10"/>
  <c r="U904" i="2" l="1"/>
  <c r="W904" i="2"/>
  <c r="V904" i="2"/>
  <c r="O1011" i="10"/>
  <c r="AB1010" i="10"/>
  <c r="R904" i="2"/>
  <c r="S904" i="2"/>
  <c r="Q904" i="2"/>
  <c r="F1011" i="10"/>
  <c r="X1008" i="8"/>
  <c r="E1009" i="8"/>
  <c r="E1011" i="10"/>
  <c r="P1011" i="10" s="1"/>
  <c r="J1011" i="10"/>
  <c r="K1011" i="10" s="1"/>
  <c r="J1009" i="8"/>
  <c r="I1009" i="8"/>
  <c r="Z904" i="2" l="1"/>
  <c r="I905" i="2" s="1"/>
  <c r="Y904" i="2"/>
  <c r="H905" i="2" s="1"/>
  <c r="X904" i="2"/>
  <c r="G905" i="2" s="1"/>
  <c r="S1011" i="10"/>
  <c r="Q1011" i="10"/>
  <c r="R1011" i="10"/>
  <c r="M1011" i="10"/>
  <c r="N1011" i="10" s="1"/>
  <c r="D905" i="2"/>
  <c r="N1009" i="8"/>
  <c r="L1009" i="8"/>
  <c r="M1009" i="8" s="1"/>
  <c r="O1009" i="8"/>
  <c r="P1009" i="8"/>
  <c r="C905" i="2" l="1"/>
  <c r="P905" i="2"/>
  <c r="O905" i="2"/>
  <c r="B905" i="2"/>
  <c r="F905" i="2" s="1"/>
  <c r="U1011" i="10"/>
  <c r="V1011" i="10"/>
  <c r="Y1011" i="10" s="1"/>
  <c r="W1011" i="10"/>
  <c r="R1009" i="8"/>
  <c r="T1009" i="8"/>
  <c r="W1009" i="8" s="1"/>
  <c r="S1009" i="8"/>
  <c r="V1009" i="8" s="1"/>
  <c r="AA904" i="2"/>
  <c r="X1011" i="10"/>
  <c r="J905" i="2"/>
  <c r="K905" i="2" s="1"/>
  <c r="U1009" i="8"/>
  <c r="Z1011" i="10"/>
  <c r="E905" i="2" l="1"/>
  <c r="G1010" i="8"/>
  <c r="C1010" i="8"/>
  <c r="H1012" i="10"/>
  <c r="C1012" i="10"/>
  <c r="L905" i="2"/>
  <c r="M905" i="2"/>
  <c r="N905" i="2" s="1"/>
  <c r="D1010" i="8"/>
  <c r="H1010" i="8"/>
  <c r="F1010" i="8"/>
  <c r="B1010" i="8"/>
  <c r="G1012" i="10"/>
  <c r="B1012" i="10"/>
  <c r="I1012" i="10"/>
  <c r="D1012" i="10"/>
  <c r="E1012" i="10" l="1"/>
  <c r="P1012" i="10" s="1"/>
  <c r="F1012" i="10"/>
  <c r="J1012" i="10"/>
  <c r="E1010" i="8"/>
  <c r="W905" i="2"/>
  <c r="V905" i="2"/>
  <c r="U905" i="2"/>
  <c r="X1009" i="8"/>
  <c r="K1012" i="10"/>
  <c r="O1012" i="10"/>
  <c r="AB1011" i="10"/>
  <c r="J1010" i="8"/>
  <c r="I1010" i="8"/>
  <c r="S905" i="2"/>
  <c r="R905" i="2"/>
  <c r="Y905" i="2" s="1"/>
  <c r="Q905" i="2"/>
  <c r="Z905" i="2" l="1"/>
  <c r="X905" i="2"/>
  <c r="N1010" i="8"/>
  <c r="P1010" i="8"/>
  <c r="O1010" i="8"/>
  <c r="L1010" i="8"/>
  <c r="M1010" i="8" s="1"/>
  <c r="H906" i="2"/>
  <c r="C906" i="2"/>
  <c r="I906" i="2"/>
  <c r="D906" i="2"/>
  <c r="R1012" i="10"/>
  <c r="S1012" i="10"/>
  <c r="Q1012" i="10"/>
  <c r="M1012" i="10"/>
  <c r="N1012" i="10" s="1"/>
  <c r="G906" i="2"/>
  <c r="B906" i="2"/>
  <c r="P906" i="2" l="1"/>
  <c r="O906" i="2"/>
  <c r="AA905" i="2"/>
  <c r="R1010" i="8"/>
  <c r="T1010" i="8"/>
  <c r="S1010" i="8"/>
  <c r="W1012" i="10"/>
  <c r="V1012" i="10"/>
  <c r="U1012" i="10"/>
  <c r="X1012" i="10" s="1"/>
  <c r="V1010" i="8"/>
  <c r="E906" i="2"/>
  <c r="Z1012" i="10"/>
  <c r="F906" i="2"/>
  <c r="W1010" i="8"/>
  <c r="J906" i="2"/>
  <c r="K906" i="2" s="1"/>
  <c r="Y1012" i="10"/>
  <c r="U1010" i="8"/>
  <c r="L906" i="2" l="1"/>
  <c r="M906" i="2"/>
  <c r="N906" i="2" s="1"/>
  <c r="B1013" i="10"/>
  <c r="G1013" i="10"/>
  <c r="H1013" i="10"/>
  <c r="C1013" i="10"/>
  <c r="G1011" i="8"/>
  <c r="C1011" i="8"/>
  <c r="H1011" i="8"/>
  <c r="D1011" i="8"/>
  <c r="F1011" i="8"/>
  <c r="B1011" i="8"/>
  <c r="D1013" i="10"/>
  <c r="I1013" i="10"/>
  <c r="E1011" i="8" l="1"/>
  <c r="X1010" i="8"/>
  <c r="J1013" i="10"/>
  <c r="J1011" i="8"/>
  <c r="I1011" i="8"/>
  <c r="E1013" i="10"/>
  <c r="P1013" i="10" s="1"/>
  <c r="F1013" i="10"/>
  <c r="U906" i="2"/>
  <c r="V906" i="2"/>
  <c r="W906" i="2"/>
  <c r="K1013" i="10"/>
  <c r="O1013" i="10"/>
  <c r="AB1012" i="10"/>
  <c r="S906" i="2"/>
  <c r="R906" i="2"/>
  <c r="Q906" i="2"/>
  <c r="X906" i="2" l="1"/>
  <c r="Z906" i="2"/>
  <c r="D907" i="2" s="1"/>
  <c r="Y906" i="2"/>
  <c r="H907" i="2" s="1"/>
  <c r="I907" i="2"/>
  <c r="B907" i="2"/>
  <c r="G907" i="2"/>
  <c r="R1013" i="10"/>
  <c r="S1013" i="10"/>
  <c r="Q1013" i="10"/>
  <c r="M1013" i="10"/>
  <c r="N1013" i="10" s="1"/>
  <c r="P1011" i="8"/>
  <c r="L1011" i="8"/>
  <c r="M1011" i="8" s="1"/>
  <c r="O1011" i="8"/>
  <c r="N1011" i="8"/>
  <c r="P907" i="2" l="1"/>
  <c r="O907" i="2"/>
  <c r="C907" i="2"/>
  <c r="E907" i="2" s="1"/>
  <c r="R1011" i="8"/>
  <c r="T1011" i="8"/>
  <c r="S1011" i="8"/>
  <c r="J907" i="2"/>
  <c r="K907" i="2" s="1"/>
  <c r="W1011" i="8"/>
  <c r="U1011" i="8"/>
  <c r="V1013" i="10"/>
  <c r="Y1013" i="10" s="1"/>
  <c r="U1013" i="10"/>
  <c r="W1013" i="10"/>
  <c r="Z1013" i="10" s="1"/>
  <c r="AA906" i="2"/>
  <c r="V1011" i="8"/>
  <c r="X1013" i="10"/>
  <c r="F907" i="2" l="1"/>
  <c r="C1014" i="10"/>
  <c r="H1014" i="10"/>
  <c r="I1014" i="10"/>
  <c r="D1014" i="10"/>
  <c r="B1014" i="10"/>
  <c r="G1014" i="10"/>
  <c r="C1012" i="8"/>
  <c r="G1012" i="8"/>
  <c r="L907" i="2"/>
  <c r="M907" i="2"/>
  <c r="N907" i="2" s="1"/>
  <c r="B1012" i="8"/>
  <c r="F1012" i="8"/>
  <c r="H1012" i="8"/>
  <c r="D1012" i="8"/>
  <c r="J1012" i="8" l="1"/>
  <c r="I1012" i="8"/>
  <c r="O1014" i="10"/>
  <c r="AB1013" i="10"/>
  <c r="E1012" i="8"/>
  <c r="X1011" i="8"/>
  <c r="W907" i="2"/>
  <c r="V907" i="2"/>
  <c r="U907" i="2"/>
  <c r="J1014" i="10"/>
  <c r="K1014" i="10" s="1"/>
  <c r="R907" i="2"/>
  <c r="S907" i="2"/>
  <c r="Q907" i="2"/>
  <c r="X907" i="2" s="1"/>
  <c r="E1014" i="10"/>
  <c r="P1014" i="10" s="1"/>
  <c r="F1014" i="10"/>
  <c r="Z907" i="2" l="1"/>
  <c r="I908" i="2" s="1"/>
  <c r="R1014" i="10"/>
  <c r="Q1014" i="10"/>
  <c r="S1014" i="10"/>
  <c r="M1014" i="10"/>
  <c r="N1014" i="10" s="1"/>
  <c r="Y907" i="2"/>
  <c r="G908" i="2"/>
  <c r="B908" i="2"/>
  <c r="N1012" i="8"/>
  <c r="P1012" i="8"/>
  <c r="L1012" i="8"/>
  <c r="M1012" i="8" s="1"/>
  <c r="O1012" i="8"/>
  <c r="D908" i="2"/>
  <c r="P908" i="2" l="1"/>
  <c r="O908" i="2"/>
  <c r="W1014" i="10"/>
  <c r="U1014" i="10"/>
  <c r="V1014" i="10"/>
  <c r="Z1014" i="10"/>
  <c r="T1012" i="8"/>
  <c r="S1012" i="8"/>
  <c r="V1012" i="8" s="1"/>
  <c r="R1012" i="8"/>
  <c r="U1012" i="8" s="1"/>
  <c r="X1014" i="10"/>
  <c r="AA907" i="2"/>
  <c r="W1012" i="8"/>
  <c r="H908" i="2"/>
  <c r="J908" i="2" s="1"/>
  <c r="K908" i="2" s="1"/>
  <c r="C908" i="2"/>
  <c r="Y1014" i="10"/>
  <c r="L908" i="2" l="1"/>
  <c r="M908" i="2"/>
  <c r="N908" i="2" s="1"/>
  <c r="G1013" i="8"/>
  <c r="C1013" i="8"/>
  <c r="F1013" i="8"/>
  <c r="B1013" i="8"/>
  <c r="H1015" i="10"/>
  <c r="C1015" i="10"/>
  <c r="D1015" i="10"/>
  <c r="I1015" i="10"/>
  <c r="F908" i="2"/>
  <c r="E908" i="2"/>
  <c r="G1015" i="10"/>
  <c r="B1015" i="10"/>
  <c r="D1013" i="8"/>
  <c r="H1013" i="8"/>
  <c r="E1015" i="10" l="1"/>
  <c r="P1015" i="10" s="1"/>
  <c r="F1015" i="10"/>
  <c r="X1012" i="8"/>
  <c r="J1015" i="10"/>
  <c r="E1013" i="8"/>
  <c r="W908" i="2"/>
  <c r="U908" i="2"/>
  <c r="V908" i="2"/>
  <c r="K1015" i="10"/>
  <c r="O1015" i="10"/>
  <c r="AB1014" i="10"/>
  <c r="I1013" i="8"/>
  <c r="J1013" i="8"/>
  <c r="R908" i="2"/>
  <c r="Q908" i="2"/>
  <c r="S908" i="2"/>
  <c r="X908" i="2" l="1"/>
  <c r="Z908" i="2"/>
  <c r="Y908" i="2"/>
  <c r="H909" i="2" s="1"/>
  <c r="G909" i="2"/>
  <c r="B909" i="2"/>
  <c r="L1013" i="8"/>
  <c r="M1013" i="8" s="1"/>
  <c r="P1013" i="8"/>
  <c r="N1013" i="8"/>
  <c r="O1013" i="8"/>
  <c r="S1015" i="10"/>
  <c r="R1015" i="10"/>
  <c r="Q1015" i="10"/>
  <c r="M1015" i="10"/>
  <c r="N1015" i="10" s="1"/>
  <c r="I909" i="2"/>
  <c r="D909" i="2"/>
  <c r="C909" i="2" l="1"/>
  <c r="P909" i="2"/>
  <c r="O909" i="2"/>
  <c r="W1015" i="10"/>
  <c r="U1015" i="10"/>
  <c r="V1015" i="10"/>
  <c r="F909" i="2"/>
  <c r="X1015" i="10"/>
  <c r="AA908" i="2"/>
  <c r="Y1015" i="10"/>
  <c r="E909" i="2"/>
  <c r="Z1015" i="10"/>
  <c r="R1013" i="8"/>
  <c r="U1013" i="8" s="1"/>
  <c r="T1013" i="8"/>
  <c r="W1013" i="8" s="1"/>
  <c r="S1013" i="8"/>
  <c r="V1013" i="8" s="1"/>
  <c r="J909" i="2"/>
  <c r="K909" i="2" s="1"/>
  <c r="B1014" i="8" l="1"/>
  <c r="F1014" i="8"/>
  <c r="L909" i="2"/>
  <c r="M909" i="2"/>
  <c r="N909" i="2" s="1"/>
  <c r="D1014" i="8"/>
  <c r="H1014" i="8"/>
  <c r="C1014" i="8"/>
  <c r="G1014" i="8"/>
  <c r="I1016" i="10"/>
  <c r="D1016" i="10"/>
  <c r="H1016" i="10"/>
  <c r="C1016" i="10"/>
  <c r="B1016" i="10"/>
  <c r="G1016" i="10"/>
  <c r="W909" i="2" l="1"/>
  <c r="U909" i="2"/>
  <c r="V909" i="2"/>
  <c r="X1013" i="8"/>
  <c r="S909" i="2"/>
  <c r="Q909" i="2"/>
  <c r="R909" i="2"/>
  <c r="F1016" i="10"/>
  <c r="J1016" i="10"/>
  <c r="O1016" i="10"/>
  <c r="K1016" i="10"/>
  <c r="AB1015" i="10"/>
  <c r="I1014" i="8"/>
  <c r="J1014" i="8"/>
  <c r="E1016" i="10"/>
  <c r="P1016" i="10" s="1"/>
  <c r="E1014" i="8"/>
  <c r="Y909" i="2" l="1"/>
  <c r="X909" i="2"/>
  <c r="B910" i="2" s="1"/>
  <c r="P1014" i="8"/>
  <c r="L1014" i="8"/>
  <c r="M1014" i="8" s="1"/>
  <c r="N1014" i="8"/>
  <c r="O1014" i="8"/>
  <c r="R1016" i="10"/>
  <c r="S1016" i="10"/>
  <c r="Q1016" i="10"/>
  <c r="M1016" i="10"/>
  <c r="N1016" i="10" s="1"/>
  <c r="C910" i="2"/>
  <c r="H910" i="2"/>
  <c r="Z909" i="2"/>
  <c r="G910" i="2" l="1"/>
  <c r="W1016" i="10"/>
  <c r="U1016" i="10"/>
  <c r="V1016" i="10"/>
  <c r="E910" i="2"/>
  <c r="X1016" i="10"/>
  <c r="Z1016" i="10"/>
  <c r="S1014" i="8"/>
  <c r="V1014" i="8" s="1"/>
  <c r="T1014" i="8"/>
  <c r="R1014" i="8"/>
  <c r="U1014" i="8" s="1"/>
  <c r="D910" i="2"/>
  <c r="I910" i="2"/>
  <c r="J910" i="2" s="1"/>
  <c r="F910" i="2"/>
  <c r="Y1016" i="10"/>
  <c r="W1014" i="8"/>
  <c r="O910" i="2" l="1"/>
  <c r="P910" i="2"/>
  <c r="G1015" i="8"/>
  <c r="C1015" i="8"/>
  <c r="B1015" i="8"/>
  <c r="F1015" i="8"/>
  <c r="H1017" i="10"/>
  <c r="C1017" i="10"/>
  <c r="K910" i="2"/>
  <c r="AA909" i="2"/>
  <c r="B1017" i="10"/>
  <c r="G1017" i="10"/>
  <c r="H1015" i="8"/>
  <c r="D1015" i="8"/>
  <c r="I1017" i="10"/>
  <c r="D1017" i="10"/>
  <c r="E1017" i="10" l="1"/>
  <c r="P1017" i="10" s="1"/>
  <c r="L910" i="2"/>
  <c r="M910" i="2"/>
  <c r="N910" i="2" s="1"/>
  <c r="I1015" i="8"/>
  <c r="J1015" i="8"/>
  <c r="E1015" i="8"/>
  <c r="F1017" i="10"/>
  <c r="X1014" i="8"/>
  <c r="O1017" i="10"/>
  <c r="AB1016" i="10"/>
  <c r="J1017" i="10"/>
  <c r="K1017" i="10" s="1"/>
  <c r="R1017" i="10" l="1"/>
  <c r="Q1017" i="10"/>
  <c r="S1017" i="10"/>
  <c r="M1017" i="10"/>
  <c r="N1017" i="10" s="1"/>
  <c r="Q910" i="2"/>
  <c r="R910" i="2"/>
  <c r="S910" i="2"/>
  <c r="N1015" i="8"/>
  <c r="P1015" i="8"/>
  <c r="L1015" i="8"/>
  <c r="M1015" i="8" s="1"/>
  <c r="O1015" i="8"/>
  <c r="V910" i="2"/>
  <c r="U910" i="2"/>
  <c r="W910" i="2"/>
  <c r="U1017" i="10" l="1"/>
  <c r="W1017" i="10"/>
  <c r="V1017" i="10"/>
  <c r="Z910" i="2"/>
  <c r="Z1017" i="10"/>
  <c r="S1015" i="8"/>
  <c r="V1015" i="8" s="1"/>
  <c r="R1015" i="8"/>
  <c r="U1015" i="8" s="1"/>
  <c r="T1015" i="8"/>
  <c r="W1015" i="8" s="1"/>
  <c r="Y910" i="2"/>
  <c r="X1017" i="10"/>
  <c r="X910" i="2"/>
  <c r="Y1017" i="10"/>
  <c r="D1016" i="8" l="1"/>
  <c r="H1016" i="8"/>
  <c r="G1016" i="8"/>
  <c r="C1016" i="8"/>
  <c r="B1016" i="8"/>
  <c r="F1016" i="8"/>
  <c r="H1018" i="10"/>
  <c r="C1018" i="10"/>
  <c r="I1018" i="10"/>
  <c r="D1018" i="10"/>
  <c r="B1018" i="10"/>
  <c r="G1018" i="10"/>
  <c r="H911" i="2"/>
  <c r="C911" i="2"/>
  <c r="B911" i="2"/>
  <c r="G911" i="2"/>
  <c r="I911" i="2"/>
  <c r="D911" i="2"/>
  <c r="P911" i="2" l="1"/>
  <c r="O911" i="2"/>
  <c r="J911" i="2"/>
  <c r="K911" i="2" s="1"/>
  <c r="J1018" i="10"/>
  <c r="F1018" i="10"/>
  <c r="X1015" i="8"/>
  <c r="E911" i="2"/>
  <c r="E1018" i="10"/>
  <c r="P1018" i="10" s="1"/>
  <c r="AA910" i="2"/>
  <c r="F911" i="2"/>
  <c r="O1018" i="10"/>
  <c r="K1018" i="10"/>
  <c r="AB1017" i="10"/>
  <c r="J1016" i="8"/>
  <c r="I1016" i="8"/>
  <c r="E1016" i="8"/>
  <c r="L911" i="2" l="1"/>
  <c r="M911" i="2"/>
  <c r="N911" i="2" s="1"/>
  <c r="S1018" i="10"/>
  <c r="R1018" i="10"/>
  <c r="Q1018" i="10"/>
  <c r="M1018" i="10"/>
  <c r="N1018" i="10" s="1"/>
  <c r="O1016" i="8"/>
  <c r="L1016" i="8"/>
  <c r="M1016" i="8" s="1"/>
  <c r="P1016" i="8"/>
  <c r="N1016" i="8"/>
  <c r="T1016" i="8" l="1"/>
  <c r="R1016" i="8"/>
  <c r="S1016" i="8"/>
  <c r="V1016" i="8" s="1"/>
  <c r="W1018" i="10"/>
  <c r="Z1018" i="10" s="1"/>
  <c r="V1018" i="10"/>
  <c r="Y1018" i="10" s="1"/>
  <c r="U1018" i="10"/>
  <c r="U911" i="2"/>
  <c r="W911" i="2"/>
  <c r="V911" i="2"/>
  <c r="U1016" i="8"/>
  <c r="W1016" i="8"/>
  <c r="X1018" i="10"/>
  <c r="Q911" i="2"/>
  <c r="S911" i="2"/>
  <c r="R911" i="2"/>
  <c r="X911" i="2" l="1"/>
  <c r="Y911" i="2"/>
  <c r="G1017" i="8"/>
  <c r="C1017" i="8"/>
  <c r="I1019" i="10"/>
  <c r="D1019" i="10"/>
  <c r="C1019" i="10"/>
  <c r="H1019" i="10"/>
  <c r="G912" i="2"/>
  <c r="B912" i="2"/>
  <c r="C912" i="2"/>
  <c r="H912" i="2"/>
  <c r="D1017" i="8"/>
  <c r="H1017" i="8"/>
  <c r="B1019" i="10"/>
  <c r="G1019" i="10"/>
  <c r="Z911" i="2"/>
  <c r="B1017" i="8"/>
  <c r="F1017" i="8"/>
  <c r="E912" i="2" l="1"/>
  <c r="O1019" i="10"/>
  <c r="AB1018" i="10"/>
  <c r="E1017" i="8"/>
  <c r="J1017" i="8"/>
  <c r="I1017" i="8"/>
  <c r="D912" i="2"/>
  <c r="I912" i="2"/>
  <c r="J1019" i="10"/>
  <c r="K1019" i="10" s="1"/>
  <c r="X1016" i="8"/>
  <c r="E1019" i="10"/>
  <c r="P1019" i="10" s="1"/>
  <c r="F912" i="2"/>
  <c r="F1019" i="10"/>
  <c r="P912" i="2" l="1"/>
  <c r="O912" i="2"/>
  <c r="S1019" i="10"/>
  <c r="R1019" i="10"/>
  <c r="Q1019" i="10"/>
  <c r="M1019" i="10"/>
  <c r="N1019" i="10" s="1"/>
  <c r="O1017" i="8"/>
  <c r="L1017" i="8"/>
  <c r="M1017" i="8" s="1"/>
  <c r="N1017" i="8"/>
  <c r="P1017" i="8"/>
  <c r="AA911" i="2"/>
  <c r="J912" i="2"/>
  <c r="K912" i="2" s="1"/>
  <c r="L912" i="2" l="1"/>
  <c r="M912" i="2"/>
  <c r="N912" i="2" s="1"/>
  <c r="W1019" i="10"/>
  <c r="U1019" i="10"/>
  <c r="V1019" i="10"/>
  <c r="Y1019" i="10" s="1"/>
  <c r="R1017" i="8"/>
  <c r="U1017" i="8" s="1"/>
  <c r="T1017" i="8"/>
  <c r="W1017" i="8" s="1"/>
  <c r="S1017" i="8"/>
  <c r="V1017" i="8" s="1"/>
  <c r="X1019" i="10"/>
  <c r="Z1019" i="10"/>
  <c r="G1018" i="8" l="1"/>
  <c r="C1018" i="8"/>
  <c r="B1018" i="8"/>
  <c r="F1018" i="8"/>
  <c r="H1018" i="8"/>
  <c r="D1018" i="8"/>
  <c r="H1020" i="10"/>
  <c r="C1020" i="10"/>
  <c r="G1020" i="10"/>
  <c r="B1020" i="10"/>
  <c r="D1020" i="10"/>
  <c r="I1020" i="10"/>
  <c r="V912" i="2"/>
  <c r="U912" i="2"/>
  <c r="W912" i="2"/>
  <c r="S912" i="2"/>
  <c r="Q912" i="2"/>
  <c r="R912" i="2"/>
  <c r="X912" i="2" l="1"/>
  <c r="Y912" i="2"/>
  <c r="H913" i="2" s="1"/>
  <c r="Z912" i="2"/>
  <c r="F1020" i="10"/>
  <c r="I1018" i="8"/>
  <c r="J1018" i="8"/>
  <c r="O1020" i="10"/>
  <c r="K1020" i="10"/>
  <c r="AB1019" i="10"/>
  <c r="E1018" i="8"/>
  <c r="C913" i="2"/>
  <c r="E1020" i="10"/>
  <c r="P1020" i="10" s="1"/>
  <c r="X1017" i="8"/>
  <c r="B913" i="2"/>
  <c r="G913" i="2"/>
  <c r="J1020" i="10"/>
  <c r="E913" i="2" l="1"/>
  <c r="F913" i="2"/>
  <c r="R1020" i="10"/>
  <c r="S1020" i="10"/>
  <c r="Q1020" i="10"/>
  <c r="M1020" i="10"/>
  <c r="N1020" i="10" s="1"/>
  <c r="N1018" i="8"/>
  <c r="O1018" i="8"/>
  <c r="L1018" i="8"/>
  <c r="M1018" i="8" s="1"/>
  <c r="P1018" i="8"/>
  <c r="I913" i="2"/>
  <c r="D913" i="2"/>
  <c r="P913" i="2" l="1"/>
  <c r="O913" i="2"/>
  <c r="U1020" i="10"/>
  <c r="V1020" i="10"/>
  <c r="W1020" i="10"/>
  <c r="S1018" i="8"/>
  <c r="T1018" i="8"/>
  <c r="W1018" i="8" s="1"/>
  <c r="R1018" i="8"/>
  <c r="X1020" i="10"/>
  <c r="V1018" i="8"/>
  <c r="Z1020" i="10"/>
  <c r="AA912" i="2"/>
  <c r="J913" i="2"/>
  <c r="K913" i="2" s="1"/>
  <c r="U1018" i="8"/>
  <c r="Y1020" i="10"/>
  <c r="H1019" i="8" l="1"/>
  <c r="D1019" i="8"/>
  <c r="G1021" i="10"/>
  <c r="B1021" i="10"/>
  <c r="H1021" i="10"/>
  <c r="C1021" i="10"/>
  <c r="F1019" i="8"/>
  <c r="B1019" i="8"/>
  <c r="I1021" i="10"/>
  <c r="D1021" i="10"/>
  <c r="L913" i="2"/>
  <c r="M913" i="2"/>
  <c r="N913" i="2" s="1"/>
  <c r="C1019" i="8"/>
  <c r="G1019" i="8"/>
  <c r="U913" i="2" l="1"/>
  <c r="W913" i="2"/>
  <c r="V913" i="2"/>
  <c r="E1019" i="8"/>
  <c r="E1021" i="10"/>
  <c r="P1021" i="10" s="1"/>
  <c r="S913" i="2"/>
  <c r="R913" i="2"/>
  <c r="Q913" i="2"/>
  <c r="J1019" i="8"/>
  <c r="I1019" i="8"/>
  <c r="J1021" i="10"/>
  <c r="K1021" i="10" s="1"/>
  <c r="O1021" i="10"/>
  <c r="AB1020" i="10"/>
  <c r="F1021" i="10"/>
  <c r="X1018" i="8"/>
  <c r="X913" i="2" l="1"/>
  <c r="Z913" i="2"/>
  <c r="Y913" i="2"/>
  <c r="C914" i="2" s="1"/>
  <c r="Q1021" i="10"/>
  <c r="S1021" i="10"/>
  <c r="R1021" i="10"/>
  <c r="M1021" i="10"/>
  <c r="N1021" i="10" s="1"/>
  <c r="L1019" i="8"/>
  <c r="M1019" i="8" s="1"/>
  <c r="N1019" i="8"/>
  <c r="O1019" i="8"/>
  <c r="P1019" i="8"/>
  <c r="B914" i="2"/>
  <c r="G914" i="2"/>
  <c r="I914" i="2"/>
  <c r="D914" i="2"/>
  <c r="H914" i="2" l="1"/>
  <c r="P914" i="2"/>
  <c r="O914" i="2"/>
  <c r="V1021" i="10"/>
  <c r="W1021" i="10"/>
  <c r="U1021" i="10"/>
  <c r="Y1021" i="10"/>
  <c r="F914" i="2"/>
  <c r="AA913" i="2"/>
  <c r="J914" i="2"/>
  <c r="K914" i="2" s="1"/>
  <c r="Z1021" i="10"/>
  <c r="E914" i="2"/>
  <c r="T1019" i="8"/>
  <c r="W1019" i="8" s="1"/>
  <c r="R1019" i="8"/>
  <c r="U1019" i="8" s="1"/>
  <c r="S1019" i="8"/>
  <c r="V1019" i="8" s="1"/>
  <c r="X1021" i="10"/>
  <c r="B1020" i="8" l="1"/>
  <c r="F1020" i="8"/>
  <c r="H1020" i="8"/>
  <c r="D1020" i="8"/>
  <c r="L914" i="2"/>
  <c r="M914" i="2"/>
  <c r="N914" i="2" s="1"/>
  <c r="C1020" i="8"/>
  <c r="G1020" i="8"/>
  <c r="H1022" i="10"/>
  <c r="C1022" i="10"/>
  <c r="D1022" i="10"/>
  <c r="I1022" i="10"/>
  <c r="B1022" i="10"/>
  <c r="G1022" i="10"/>
  <c r="O1022" i="10" l="1"/>
  <c r="AB1021" i="10"/>
  <c r="X1019" i="8"/>
  <c r="J1022" i="10"/>
  <c r="K1022" i="10" s="1"/>
  <c r="F1022" i="10"/>
  <c r="U914" i="2"/>
  <c r="V914" i="2"/>
  <c r="W914" i="2"/>
  <c r="I1020" i="8"/>
  <c r="J1020" i="8"/>
  <c r="E1022" i="10"/>
  <c r="P1022" i="10" s="1"/>
  <c r="S914" i="2"/>
  <c r="R914" i="2"/>
  <c r="Q914" i="2"/>
  <c r="X914" i="2" s="1"/>
  <c r="E1020" i="8"/>
  <c r="Y914" i="2" l="1"/>
  <c r="S1022" i="10"/>
  <c r="Q1022" i="10"/>
  <c r="R1022" i="10"/>
  <c r="M1022" i="10"/>
  <c r="N1022" i="10" s="1"/>
  <c r="G915" i="2"/>
  <c r="B915" i="2"/>
  <c r="H915" i="2"/>
  <c r="C915" i="2"/>
  <c r="Z914" i="2"/>
  <c r="N1020" i="8"/>
  <c r="L1020" i="8"/>
  <c r="M1020" i="8" s="1"/>
  <c r="P1020" i="8"/>
  <c r="O1020" i="8"/>
  <c r="F915" i="2" l="1"/>
  <c r="W1022" i="10"/>
  <c r="U1022" i="10"/>
  <c r="V1022" i="10"/>
  <c r="S1020" i="8"/>
  <c r="T1020" i="8"/>
  <c r="R1020" i="8"/>
  <c r="U1020" i="8" s="1"/>
  <c r="Y1022" i="10"/>
  <c r="E915" i="2"/>
  <c r="X1022" i="10"/>
  <c r="W1020" i="8"/>
  <c r="V1020" i="8"/>
  <c r="I915" i="2"/>
  <c r="J915" i="2" s="1"/>
  <c r="D915" i="2"/>
  <c r="Z1022" i="10"/>
  <c r="P915" i="2" l="1"/>
  <c r="O915" i="2"/>
  <c r="F1021" i="8"/>
  <c r="B1021" i="8"/>
  <c r="D1021" i="8"/>
  <c r="H1021" i="8"/>
  <c r="C1021" i="8"/>
  <c r="G1021" i="8"/>
  <c r="K915" i="2"/>
  <c r="AA914" i="2"/>
  <c r="G1023" i="10"/>
  <c r="B1023" i="10"/>
  <c r="H1023" i="10"/>
  <c r="C1023" i="10"/>
  <c r="I1023" i="10"/>
  <c r="D1023" i="10"/>
  <c r="J1023" i="10" l="1"/>
  <c r="F1023" i="10"/>
  <c r="E1021" i="8"/>
  <c r="K1023" i="10"/>
  <c r="O1023" i="10"/>
  <c r="AB1022" i="10"/>
  <c r="E1023" i="10"/>
  <c r="P1023" i="10" s="1"/>
  <c r="L915" i="2"/>
  <c r="M915" i="2"/>
  <c r="N915" i="2" s="1"/>
  <c r="X1020" i="8"/>
  <c r="I1021" i="8"/>
  <c r="J1021" i="8"/>
  <c r="W915" i="2" l="1"/>
  <c r="V915" i="2"/>
  <c r="U915" i="2"/>
  <c r="S1023" i="10"/>
  <c r="Q1023" i="10"/>
  <c r="R1023" i="10"/>
  <c r="M1023" i="10"/>
  <c r="N1023" i="10" s="1"/>
  <c r="Q915" i="2"/>
  <c r="S915" i="2"/>
  <c r="R915" i="2"/>
  <c r="Y915" i="2" s="1"/>
  <c r="L1021" i="8"/>
  <c r="M1021" i="8" s="1"/>
  <c r="O1021" i="8"/>
  <c r="P1021" i="8"/>
  <c r="N1021" i="8"/>
  <c r="X915" i="2" l="1"/>
  <c r="Z915" i="2"/>
  <c r="D916" i="2" s="1"/>
  <c r="B916" i="2"/>
  <c r="G916" i="2"/>
  <c r="S1021" i="8"/>
  <c r="V1021" i="8" s="1"/>
  <c r="T1021" i="8"/>
  <c r="R1021" i="8"/>
  <c r="W1023" i="10"/>
  <c r="Z1023" i="10" s="1"/>
  <c r="U1023" i="10"/>
  <c r="V1023" i="10"/>
  <c r="U1021" i="8"/>
  <c r="C916" i="2"/>
  <c r="H916" i="2"/>
  <c r="Y1023" i="10"/>
  <c r="W1021" i="8"/>
  <c r="X1023" i="10"/>
  <c r="P916" i="2" l="1"/>
  <c r="O916" i="2"/>
  <c r="I916" i="2"/>
  <c r="J916" i="2" s="1"/>
  <c r="K916" i="2" s="1"/>
  <c r="G1022" i="8"/>
  <c r="C1022" i="8"/>
  <c r="I1024" i="10"/>
  <c r="D1024" i="10"/>
  <c r="F916" i="2"/>
  <c r="AA915" i="2"/>
  <c r="D1022" i="8"/>
  <c r="H1022" i="8"/>
  <c r="F1022" i="8"/>
  <c r="B1022" i="8"/>
  <c r="B1024" i="10"/>
  <c r="G1024" i="10"/>
  <c r="C1024" i="10"/>
  <c r="H1024" i="10"/>
  <c r="E916" i="2"/>
  <c r="L916" i="2" l="1"/>
  <c r="M916" i="2"/>
  <c r="N916" i="2" s="1"/>
  <c r="O1024" i="10"/>
  <c r="AB1023" i="10"/>
  <c r="J1024" i="10"/>
  <c r="K1024" i="10" s="1"/>
  <c r="E1022" i="8"/>
  <c r="E1024" i="10"/>
  <c r="P1024" i="10" s="1"/>
  <c r="J1022" i="8"/>
  <c r="I1022" i="8"/>
  <c r="X1021" i="8"/>
  <c r="F1024" i="10"/>
  <c r="R1024" i="10" l="1"/>
  <c r="S1024" i="10"/>
  <c r="Q1024" i="10"/>
  <c r="M1024" i="10"/>
  <c r="N1024" i="10" s="1"/>
  <c r="W916" i="2"/>
  <c r="V916" i="2"/>
  <c r="U916" i="2"/>
  <c r="N1022" i="8"/>
  <c r="O1022" i="8"/>
  <c r="P1022" i="8"/>
  <c r="L1022" i="8"/>
  <c r="M1022" i="8" s="1"/>
  <c r="Q916" i="2"/>
  <c r="S916" i="2"/>
  <c r="R916" i="2"/>
  <c r="Z916" i="2" l="1"/>
  <c r="Y916" i="2"/>
  <c r="X916" i="2"/>
  <c r="G917" i="2" s="1"/>
  <c r="U1024" i="10"/>
  <c r="W1024" i="10"/>
  <c r="V1024" i="10"/>
  <c r="R1022" i="8"/>
  <c r="U1022" i="8" s="1"/>
  <c r="S1022" i="8"/>
  <c r="V1022" i="8" s="1"/>
  <c r="T1022" i="8"/>
  <c r="X1024" i="10"/>
  <c r="H917" i="2"/>
  <c r="C917" i="2"/>
  <c r="W1022" i="8"/>
  <c r="Z1024" i="10"/>
  <c r="I917" i="2"/>
  <c r="D917" i="2"/>
  <c r="Y1024" i="10"/>
  <c r="P917" i="2" l="1"/>
  <c r="O917" i="2"/>
  <c r="B917" i="2"/>
  <c r="E917" i="2" s="1"/>
  <c r="B1023" i="8"/>
  <c r="F1023" i="8"/>
  <c r="G1023" i="8"/>
  <c r="C1023" i="8"/>
  <c r="AA916" i="2"/>
  <c r="C1025" i="10"/>
  <c r="H1025" i="10"/>
  <c r="I1025" i="10"/>
  <c r="D1025" i="10"/>
  <c r="G1025" i="10"/>
  <c r="B1025" i="10"/>
  <c r="H1023" i="8"/>
  <c r="D1023" i="8"/>
  <c r="J917" i="2"/>
  <c r="K917" i="2" s="1"/>
  <c r="F917" i="2" l="1"/>
  <c r="L917" i="2"/>
  <c r="M917" i="2"/>
  <c r="N917" i="2" s="1"/>
  <c r="X1022" i="8"/>
  <c r="E1025" i="10"/>
  <c r="P1025" i="10" s="1"/>
  <c r="J1025" i="10"/>
  <c r="F1025" i="10"/>
  <c r="J1023" i="8"/>
  <c r="I1023" i="8"/>
  <c r="K1025" i="10"/>
  <c r="O1025" i="10"/>
  <c r="AB1024" i="10"/>
  <c r="E1023" i="8"/>
  <c r="Q1025" i="10" l="1"/>
  <c r="S1025" i="10"/>
  <c r="R1025" i="10"/>
  <c r="M1025" i="10"/>
  <c r="N1025" i="10" s="1"/>
  <c r="V917" i="2"/>
  <c r="U917" i="2"/>
  <c r="W917" i="2"/>
  <c r="N1023" i="8"/>
  <c r="P1023" i="8"/>
  <c r="L1023" i="8"/>
  <c r="M1023" i="8" s="1"/>
  <c r="O1023" i="8"/>
  <c r="Q917" i="2"/>
  <c r="X917" i="2" s="1"/>
  <c r="S917" i="2"/>
  <c r="R917" i="2"/>
  <c r="Z917" i="2" l="1"/>
  <c r="Y917" i="2"/>
  <c r="V1025" i="10"/>
  <c r="W1025" i="10"/>
  <c r="U1025" i="10"/>
  <c r="Y1025" i="10"/>
  <c r="C918" i="2"/>
  <c r="H918" i="2"/>
  <c r="S1023" i="8"/>
  <c r="V1023" i="8" s="1"/>
  <c r="T1023" i="8"/>
  <c r="W1023" i="8" s="1"/>
  <c r="R1023" i="8"/>
  <c r="U1023" i="8" s="1"/>
  <c r="Z1025" i="10"/>
  <c r="B918" i="2"/>
  <c r="G918" i="2"/>
  <c r="I918" i="2"/>
  <c r="D918" i="2"/>
  <c r="X1025" i="10"/>
  <c r="O918" i="2" l="1"/>
  <c r="P918" i="2"/>
  <c r="D1024" i="8"/>
  <c r="H1024" i="8"/>
  <c r="G1024" i="8"/>
  <c r="C1024" i="8"/>
  <c r="F1024" i="8"/>
  <c r="B1024" i="8"/>
  <c r="AA917" i="2"/>
  <c r="D1026" i="10"/>
  <c r="I1026" i="10"/>
  <c r="F918" i="2"/>
  <c r="G1026" i="10"/>
  <c r="B1026" i="10"/>
  <c r="H1026" i="10"/>
  <c r="C1026" i="10"/>
  <c r="J918" i="2"/>
  <c r="K918" i="2" s="1"/>
  <c r="E918" i="2"/>
  <c r="L918" i="2" l="1"/>
  <c r="M918" i="2"/>
  <c r="N918" i="2" s="1"/>
  <c r="O1026" i="10"/>
  <c r="AB1025" i="10"/>
  <c r="X1023" i="8"/>
  <c r="E1026" i="10"/>
  <c r="P1026" i="10" s="1"/>
  <c r="J1026" i="10"/>
  <c r="K1026" i="10" s="1"/>
  <c r="E1024" i="8"/>
  <c r="F1026" i="10"/>
  <c r="I1024" i="8"/>
  <c r="J1024" i="8"/>
  <c r="R1026" i="10" l="1"/>
  <c r="Q1026" i="10"/>
  <c r="S1026" i="10"/>
  <c r="M1026" i="10"/>
  <c r="N1026" i="10" s="1"/>
  <c r="L1024" i="8"/>
  <c r="M1024" i="8" s="1"/>
  <c r="N1024" i="8"/>
  <c r="O1024" i="8"/>
  <c r="P1024" i="8"/>
  <c r="V918" i="2"/>
  <c r="W918" i="2"/>
  <c r="U918" i="2"/>
  <c r="S918" i="2"/>
  <c r="Q918" i="2"/>
  <c r="R918" i="2"/>
  <c r="Y918" i="2" s="1"/>
  <c r="X918" i="2" l="1"/>
  <c r="Z918" i="2"/>
  <c r="I919" i="2"/>
  <c r="D919" i="2"/>
  <c r="W1026" i="10"/>
  <c r="U1026" i="10"/>
  <c r="V1026" i="10"/>
  <c r="Z1026" i="10"/>
  <c r="H919" i="2"/>
  <c r="C919" i="2"/>
  <c r="X1026" i="10"/>
  <c r="B919" i="2"/>
  <c r="G919" i="2"/>
  <c r="R1024" i="8"/>
  <c r="U1024" i="8" s="1"/>
  <c r="T1024" i="8"/>
  <c r="W1024" i="8" s="1"/>
  <c r="S1024" i="8"/>
  <c r="V1024" i="8" s="1"/>
  <c r="Y1026" i="10"/>
  <c r="P919" i="2" l="1"/>
  <c r="O919" i="2"/>
  <c r="B1025" i="8"/>
  <c r="F1025" i="8"/>
  <c r="C1025" i="8"/>
  <c r="G1025" i="8"/>
  <c r="D1025" i="8"/>
  <c r="H1025" i="8"/>
  <c r="D1027" i="10"/>
  <c r="I1027" i="10"/>
  <c r="G1027" i="10"/>
  <c r="B1027" i="10"/>
  <c r="J919" i="2"/>
  <c r="K919" i="2" s="1"/>
  <c r="F919" i="2"/>
  <c r="AA918" i="2"/>
  <c r="C1027" i="10"/>
  <c r="H1027" i="10"/>
  <c r="E919" i="2"/>
  <c r="L919" i="2" l="1"/>
  <c r="M919" i="2"/>
  <c r="N919" i="2" s="1"/>
  <c r="O1027" i="10"/>
  <c r="AB1026" i="10"/>
  <c r="X1024" i="8"/>
  <c r="F1027" i="10"/>
  <c r="E1027" i="10"/>
  <c r="P1027" i="10" s="1"/>
  <c r="I1025" i="8"/>
  <c r="J1025" i="8"/>
  <c r="J1027" i="10"/>
  <c r="K1027" i="10" s="1"/>
  <c r="E1025" i="8"/>
  <c r="S1027" i="10" l="1"/>
  <c r="Q1027" i="10"/>
  <c r="R1027" i="10"/>
  <c r="M1027" i="10"/>
  <c r="N1027" i="10" s="1"/>
  <c r="U919" i="2"/>
  <c r="V919" i="2"/>
  <c r="W919" i="2"/>
  <c r="R919" i="2"/>
  <c r="Q919" i="2"/>
  <c r="S919" i="2"/>
  <c r="P1025" i="8"/>
  <c r="N1025" i="8"/>
  <c r="L1025" i="8"/>
  <c r="M1025" i="8" s="1"/>
  <c r="O1025" i="8"/>
  <c r="X919" i="2" l="1"/>
  <c r="Y919" i="2"/>
  <c r="C920" i="2" s="1"/>
  <c r="W1027" i="10"/>
  <c r="U1027" i="10"/>
  <c r="V1027" i="10"/>
  <c r="Y1027" i="10" s="1"/>
  <c r="Z919" i="2"/>
  <c r="X1027" i="10"/>
  <c r="R1025" i="8"/>
  <c r="U1025" i="8" s="1"/>
  <c r="T1025" i="8"/>
  <c r="W1025" i="8" s="1"/>
  <c r="S1025" i="8"/>
  <c r="V1025" i="8" s="1"/>
  <c r="B920" i="2"/>
  <c r="G920" i="2"/>
  <c r="Z1027" i="10"/>
  <c r="H920" i="2" l="1"/>
  <c r="B1026" i="8"/>
  <c r="F1026" i="8"/>
  <c r="G1026" i="8"/>
  <c r="C1026" i="8"/>
  <c r="H1026" i="8"/>
  <c r="D1026" i="8"/>
  <c r="C1028" i="10"/>
  <c r="H1028" i="10"/>
  <c r="E920" i="2"/>
  <c r="G1028" i="10"/>
  <c r="B1028" i="10"/>
  <c r="I920" i="2"/>
  <c r="D920" i="2"/>
  <c r="F920" i="2"/>
  <c r="I1028" i="10"/>
  <c r="D1028" i="10"/>
  <c r="P920" i="2" l="1"/>
  <c r="O920" i="2"/>
  <c r="F1028" i="10"/>
  <c r="E1028" i="10"/>
  <c r="P1028" i="10" s="1"/>
  <c r="X1025" i="8"/>
  <c r="I1026" i="8"/>
  <c r="J1026" i="8"/>
  <c r="O1028" i="10"/>
  <c r="AB1027" i="10"/>
  <c r="AA919" i="2"/>
  <c r="J1028" i="10"/>
  <c r="K1028" i="10" s="1"/>
  <c r="J920" i="2"/>
  <c r="K920" i="2" s="1"/>
  <c r="E1026" i="8"/>
  <c r="R1028" i="10" l="1"/>
  <c r="S1028" i="10"/>
  <c r="Q1028" i="10"/>
  <c r="M1028" i="10"/>
  <c r="N1028" i="10" s="1"/>
  <c r="L920" i="2"/>
  <c r="M920" i="2"/>
  <c r="N920" i="2" s="1"/>
  <c r="P1026" i="8"/>
  <c r="O1026" i="8"/>
  <c r="N1026" i="8"/>
  <c r="L1026" i="8"/>
  <c r="M1026" i="8" s="1"/>
  <c r="V1028" i="10" l="1"/>
  <c r="U1028" i="10"/>
  <c r="X1028" i="10" s="1"/>
  <c r="W1028" i="10"/>
  <c r="Z1028" i="10" s="1"/>
  <c r="V1026" i="8"/>
  <c r="U920" i="2"/>
  <c r="W920" i="2"/>
  <c r="V920" i="2"/>
  <c r="T1026" i="8"/>
  <c r="W1026" i="8" s="1"/>
  <c r="R1026" i="8"/>
  <c r="S1026" i="8"/>
  <c r="U1026" i="8"/>
  <c r="Q920" i="2"/>
  <c r="R920" i="2"/>
  <c r="S920" i="2"/>
  <c r="Y1028" i="10"/>
  <c r="Y920" i="2" l="1"/>
  <c r="X920" i="2"/>
  <c r="B921" i="2" s="1"/>
  <c r="Z920" i="2"/>
  <c r="D921" i="2" s="1"/>
  <c r="I1029" i="10"/>
  <c r="D1029" i="10"/>
  <c r="H1027" i="8"/>
  <c r="D1027" i="8"/>
  <c r="G1029" i="10"/>
  <c r="B1029" i="10"/>
  <c r="G921" i="2"/>
  <c r="C1029" i="10"/>
  <c r="H1029" i="10"/>
  <c r="C921" i="2"/>
  <c r="H921" i="2"/>
  <c r="B1027" i="8"/>
  <c r="F1027" i="8"/>
  <c r="G1027" i="8"/>
  <c r="C1027" i="8"/>
  <c r="P921" i="2" l="1"/>
  <c r="O921" i="2"/>
  <c r="I921" i="2"/>
  <c r="J921" i="2" s="1"/>
  <c r="K921" i="2" s="1"/>
  <c r="F921" i="2"/>
  <c r="X1026" i="8"/>
  <c r="AA920" i="2"/>
  <c r="J1027" i="8"/>
  <c r="I1027" i="8"/>
  <c r="E1029" i="10"/>
  <c r="P1029" i="10" s="1"/>
  <c r="O1029" i="10"/>
  <c r="AB1028" i="10"/>
  <c r="E921" i="2"/>
  <c r="E1027" i="8"/>
  <c r="F1029" i="10"/>
  <c r="J1029" i="10"/>
  <c r="K1029" i="10" s="1"/>
  <c r="S1029" i="10" l="1"/>
  <c r="Q1029" i="10"/>
  <c r="R1029" i="10"/>
  <c r="M1029" i="10"/>
  <c r="N1029" i="10" s="1"/>
  <c r="L921" i="2"/>
  <c r="M921" i="2"/>
  <c r="N921" i="2" s="1"/>
  <c r="N1027" i="8"/>
  <c r="P1027" i="8"/>
  <c r="L1027" i="8"/>
  <c r="M1027" i="8" s="1"/>
  <c r="O1027" i="8"/>
  <c r="V1029" i="10" l="1"/>
  <c r="W1029" i="10"/>
  <c r="U1029" i="10"/>
  <c r="X1029" i="10" s="1"/>
  <c r="Y1029" i="10"/>
  <c r="U921" i="2"/>
  <c r="V921" i="2"/>
  <c r="W921" i="2"/>
  <c r="W1027" i="8"/>
  <c r="R1027" i="8"/>
  <c r="U1027" i="8" s="1"/>
  <c r="T1027" i="8"/>
  <c r="S1027" i="8"/>
  <c r="V1027" i="8" s="1"/>
  <c r="R921" i="2"/>
  <c r="S921" i="2"/>
  <c r="Q921" i="2"/>
  <c r="Z1029" i="10"/>
  <c r="Y921" i="2" l="1"/>
  <c r="H922" i="2" s="1"/>
  <c r="Z921" i="2"/>
  <c r="I922" i="2" s="1"/>
  <c r="B1030" i="10"/>
  <c r="G1030" i="10"/>
  <c r="G1028" i="8"/>
  <c r="C1028" i="8"/>
  <c r="F1028" i="8"/>
  <c r="B1028" i="8"/>
  <c r="C922" i="2"/>
  <c r="X921" i="2"/>
  <c r="D922" i="2"/>
  <c r="D1028" i="8"/>
  <c r="H1028" i="8"/>
  <c r="D1030" i="10"/>
  <c r="I1030" i="10"/>
  <c r="C1030" i="10"/>
  <c r="H1030" i="10"/>
  <c r="P922" i="2" l="1"/>
  <c r="O922" i="2"/>
  <c r="AA921" i="2"/>
  <c r="F1030" i="10"/>
  <c r="X1027" i="8"/>
  <c r="O1030" i="10"/>
  <c r="AB1029" i="10"/>
  <c r="E1028" i="8"/>
  <c r="J1030" i="10"/>
  <c r="K1030" i="10" s="1"/>
  <c r="B922" i="2"/>
  <c r="F922" i="2" s="1"/>
  <c r="G922" i="2"/>
  <c r="J1028" i="8"/>
  <c r="I1028" i="8"/>
  <c r="E1030" i="10"/>
  <c r="P1030" i="10" s="1"/>
  <c r="R1030" i="10" l="1"/>
  <c r="Q1030" i="10"/>
  <c r="S1030" i="10"/>
  <c r="M1030" i="10"/>
  <c r="N1030" i="10" s="1"/>
  <c r="O1028" i="8"/>
  <c r="L1028" i="8"/>
  <c r="M1028" i="8" s="1"/>
  <c r="P1028" i="8"/>
  <c r="N1028" i="8"/>
  <c r="J922" i="2"/>
  <c r="K922" i="2" s="1"/>
  <c r="E922" i="2"/>
  <c r="U1028" i="8" l="1"/>
  <c r="R1028" i="8"/>
  <c r="T1028" i="8"/>
  <c r="W1028" i="8" s="1"/>
  <c r="S1028" i="8"/>
  <c r="X1030" i="10"/>
  <c r="V1030" i="10"/>
  <c r="Y1030" i="10" s="1"/>
  <c r="W1030" i="10"/>
  <c r="Z1030" i="10" s="1"/>
  <c r="U1030" i="10"/>
  <c r="L922" i="2"/>
  <c r="M922" i="2"/>
  <c r="N922" i="2" s="1"/>
  <c r="V1028" i="8"/>
  <c r="C1031" i="10" l="1"/>
  <c r="H1031" i="10"/>
  <c r="D1031" i="10"/>
  <c r="I1031" i="10"/>
  <c r="D1029" i="8"/>
  <c r="H1029" i="8"/>
  <c r="V922" i="2"/>
  <c r="U922" i="2"/>
  <c r="W922" i="2"/>
  <c r="S922" i="2"/>
  <c r="Q922" i="2"/>
  <c r="R922" i="2"/>
  <c r="F1029" i="8"/>
  <c r="B1029" i="8"/>
  <c r="B1031" i="10"/>
  <c r="G1031" i="10"/>
  <c r="G1029" i="8"/>
  <c r="C1029" i="8"/>
  <c r="Y922" i="2" l="1"/>
  <c r="J1031" i="10"/>
  <c r="E1031" i="10"/>
  <c r="P1031" i="10" s="1"/>
  <c r="X922" i="2"/>
  <c r="O1031" i="10"/>
  <c r="K1031" i="10"/>
  <c r="AB1030" i="10"/>
  <c r="H923" i="2"/>
  <c r="C923" i="2"/>
  <c r="X1028" i="8"/>
  <c r="E1029" i="8"/>
  <c r="Z922" i="2"/>
  <c r="J1029" i="8"/>
  <c r="I1029" i="8"/>
  <c r="F1031" i="10"/>
  <c r="P1029" i="8" l="1"/>
  <c r="L1029" i="8"/>
  <c r="M1029" i="8" s="1"/>
  <c r="O1029" i="8"/>
  <c r="N1029" i="8"/>
  <c r="D923" i="2"/>
  <c r="I923" i="2"/>
  <c r="S1031" i="10"/>
  <c r="R1031" i="10"/>
  <c r="Q1031" i="10"/>
  <c r="M1031" i="10"/>
  <c r="N1031" i="10" s="1"/>
  <c r="G923" i="2"/>
  <c r="B923" i="2"/>
  <c r="P923" i="2" l="1"/>
  <c r="O923" i="2"/>
  <c r="E923" i="2"/>
  <c r="T1029" i="8"/>
  <c r="W1029" i="8" s="1"/>
  <c r="R1029" i="8"/>
  <c r="S1029" i="8"/>
  <c r="J923" i="2"/>
  <c r="K923" i="2" s="1"/>
  <c r="U1029" i="8"/>
  <c r="AA922" i="2"/>
  <c r="V1031" i="10"/>
  <c r="Y1031" i="10" s="1"/>
  <c r="U1031" i="10"/>
  <c r="X1031" i="10" s="1"/>
  <c r="W1031" i="10"/>
  <c r="Z1031" i="10" s="1"/>
  <c r="V1029" i="8"/>
  <c r="F923" i="2"/>
  <c r="I1032" i="10" l="1"/>
  <c r="D1032" i="10"/>
  <c r="G1032" i="10"/>
  <c r="B1032" i="10"/>
  <c r="D1030" i="8"/>
  <c r="H1030" i="8"/>
  <c r="H1032" i="10"/>
  <c r="C1032" i="10"/>
  <c r="B1030" i="8"/>
  <c r="F1030" i="8"/>
  <c r="L923" i="2"/>
  <c r="M923" i="2"/>
  <c r="N923" i="2" s="1"/>
  <c r="C1030" i="8"/>
  <c r="G1030" i="8"/>
  <c r="W923" i="2" l="1"/>
  <c r="U923" i="2"/>
  <c r="V923" i="2"/>
  <c r="F1032" i="10"/>
  <c r="E1032" i="10"/>
  <c r="P1032" i="10" s="1"/>
  <c r="S923" i="2"/>
  <c r="Z923" i="2" s="1"/>
  <c r="R923" i="2"/>
  <c r="Q923" i="2"/>
  <c r="J1032" i="10"/>
  <c r="X1029" i="8"/>
  <c r="J1030" i="8"/>
  <c r="I1030" i="8"/>
  <c r="O1032" i="10"/>
  <c r="K1032" i="10"/>
  <c r="AB1031" i="10"/>
  <c r="E1030" i="8"/>
  <c r="Y923" i="2" l="1"/>
  <c r="H924" i="2" s="1"/>
  <c r="X923" i="2"/>
  <c r="G924" i="2" s="1"/>
  <c r="I924" i="2"/>
  <c r="D924" i="2"/>
  <c r="L1030" i="8"/>
  <c r="M1030" i="8" s="1"/>
  <c r="P1030" i="8"/>
  <c r="N1030" i="8"/>
  <c r="O1030" i="8"/>
  <c r="R1032" i="10"/>
  <c r="S1032" i="10"/>
  <c r="Q1032" i="10"/>
  <c r="M1032" i="10"/>
  <c r="N1032" i="10" s="1"/>
  <c r="C924" i="2"/>
  <c r="P924" i="2" l="1"/>
  <c r="O924" i="2"/>
  <c r="B924" i="2"/>
  <c r="E924" i="2" s="1"/>
  <c r="U1032" i="10"/>
  <c r="W1032" i="10"/>
  <c r="V1032" i="10"/>
  <c r="X1032" i="10"/>
  <c r="J924" i="2"/>
  <c r="K924" i="2" s="1"/>
  <c r="T1030" i="8"/>
  <c r="W1030" i="8" s="1"/>
  <c r="R1030" i="8"/>
  <c r="S1030" i="8"/>
  <c r="V1030" i="8" s="1"/>
  <c r="Z1032" i="10"/>
  <c r="AA923" i="2"/>
  <c r="Y1032" i="10"/>
  <c r="U1030" i="8"/>
  <c r="F924" i="2" l="1"/>
  <c r="H1031" i="8"/>
  <c r="D1031" i="8"/>
  <c r="G1031" i="8"/>
  <c r="C1031" i="8"/>
  <c r="L924" i="2"/>
  <c r="M924" i="2"/>
  <c r="N924" i="2" s="1"/>
  <c r="G1033" i="10"/>
  <c r="B1033" i="10"/>
  <c r="F1031" i="8"/>
  <c r="B1031" i="8"/>
  <c r="H1033" i="10"/>
  <c r="C1033" i="10"/>
  <c r="I1033" i="10"/>
  <c r="D1033" i="10"/>
  <c r="F1033" i="10" l="1"/>
  <c r="E1033" i="10"/>
  <c r="P1033" i="10" s="1"/>
  <c r="X1030" i="8"/>
  <c r="E1031" i="8"/>
  <c r="J1033" i="10"/>
  <c r="K1033" i="10" s="1"/>
  <c r="O1033" i="10"/>
  <c r="AB1032" i="10"/>
  <c r="U924" i="2"/>
  <c r="V924" i="2"/>
  <c r="W924" i="2"/>
  <c r="I1031" i="8"/>
  <c r="J1031" i="8"/>
  <c r="R924" i="2"/>
  <c r="Q924" i="2"/>
  <c r="S924" i="2"/>
  <c r="Z924" i="2" l="1"/>
  <c r="I925" i="2" s="1"/>
  <c r="Y924" i="2"/>
  <c r="H925" i="2" s="1"/>
  <c r="X924" i="2"/>
  <c r="B925" i="2" s="1"/>
  <c r="R1033" i="10"/>
  <c r="S1033" i="10"/>
  <c r="Q1033" i="10"/>
  <c r="M1033" i="10"/>
  <c r="N1033" i="10" s="1"/>
  <c r="C925" i="2"/>
  <c r="D925" i="2"/>
  <c r="L1031" i="8"/>
  <c r="M1031" i="8" s="1"/>
  <c r="N1031" i="8"/>
  <c r="P1031" i="8"/>
  <c r="O1031" i="8"/>
  <c r="P925" i="2" l="1"/>
  <c r="O925" i="2"/>
  <c r="G925" i="2"/>
  <c r="J925" i="2" s="1"/>
  <c r="K925" i="2" s="1"/>
  <c r="F925" i="2"/>
  <c r="W1033" i="10"/>
  <c r="V1033" i="10"/>
  <c r="U1033" i="10"/>
  <c r="R1031" i="8"/>
  <c r="U1031" i="8" s="1"/>
  <c r="S1031" i="8"/>
  <c r="T1031" i="8"/>
  <c r="X1033" i="10"/>
  <c r="V1031" i="8"/>
  <c r="Z1033" i="10"/>
  <c r="W1031" i="8"/>
  <c r="AA924" i="2"/>
  <c r="E925" i="2"/>
  <c r="Y1033" i="10"/>
  <c r="F1032" i="8" l="1"/>
  <c r="B1032" i="8"/>
  <c r="C1032" i="8"/>
  <c r="G1032" i="8"/>
  <c r="I1034" i="10"/>
  <c r="D1034" i="10"/>
  <c r="B1034" i="10"/>
  <c r="G1034" i="10"/>
  <c r="C1034" i="10"/>
  <c r="H1034" i="10"/>
  <c r="L925" i="2"/>
  <c r="M925" i="2"/>
  <c r="N925" i="2" s="1"/>
  <c r="D1032" i="8"/>
  <c r="H1032" i="8"/>
  <c r="V925" i="2" l="1"/>
  <c r="U925" i="2"/>
  <c r="W925" i="2"/>
  <c r="J1034" i="10"/>
  <c r="R925" i="2"/>
  <c r="Q925" i="2"/>
  <c r="X925" i="2" s="1"/>
  <c r="S925" i="2"/>
  <c r="E1034" i="10"/>
  <c r="P1034" i="10" s="1"/>
  <c r="X1031" i="8"/>
  <c r="K1034" i="10"/>
  <c r="O1034" i="10"/>
  <c r="AB1033" i="10"/>
  <c r="E1032" i="8"/>
  <c r="F1034" i="10"/>
  <c r="J1032" i="8"/>
  <c r="I1032" i="8"/>
  <c r="Z925" i="2" l="1"/>
  <c r="Y925" i="2"/>
  <c r="H926" i="2" s="1"/>
  <c r="P1032" i="8"/>
  <c r="N1032" i="8"/>
  <c r="L1032" i="8"/>
  <c r="M1032" i="8" s="1"/>
  <c r="O1032" i="8"/>
  <c r="G926" i="2"/>
  <c r="B926" i="2"/>
  <c r="C926" i="2"/>
  <c r="Q1034" i="10"/>
  <c r="S1034" i="10"/>
  <c r="R1034" i="10"/>
  <c r="M1034" i="10"/>
  <c r="N1034" i="10" s="1"/>
  <c r="I926" i="2"/>
  <c r="D926" i="2"/>
  <c r="O926" i="2" l="1"/>
  <c r="P926" i="2"/>
  <c r="U1034" i="10"/>
  <c r="W1034" i="10"/>
  <c r="V1034" i="10"/>
  <c r="F926" i="2"/>
  <c r="Y1034" i="10"/>
  <c r="T1032" i="8"/>
  <c r="S1032" i="8"/>
  <c r="V1032" i="8" s="1"/>
  <c r="R1032" i="8"/>
  <c r="U1032" i="8" s="1"/>
  <c r="AA925" i="2"/>
  <c r="Z1034" i="10"/>
  <c r="E926" i="2"/>
  <c r="X1034" i="10"/>
  <c r="J926" i="2"/>
  <c r="K926" i="2" s="1"/>
  <c r="W1032" i="8"/>
  <c r="B1033" i="8" l="1"/>
  <c r="F1033" i="8"/>
  <c r="G1033" i="8"/>
  <c r="C1033" i="8"/>
  <c r="L926" i="2"/>
  <c r="M926" i="2"/>
  <c r="N926" i="2" s="1"/>
  <c r="H1033" i="8"/>
  <c r="D1033" i="8"/>
  <c r="D1035" i="10"/>
  <c r="I1035" i="10"/>
  <c r="C1035" i="10"/>
  <c r="H1035" i="10"/>
  <c r="B1035" i="10"/>
  <c r="G1035" i="10"/>
  <c r="X1032" i="8" l="1"/>
  <c r="F1035" i="10"/>
  <c r="J1035" i="10"/>
  <c r="V926" i="2"/>
  <c r="U926" i="2"/>
  <c r="W926" i="2"/>
  <c r="I1033" i="8"/>
  <c r="J1033" i="8"/>
  <c r="E1035" i="10"/>
  <c r="P1035" i="10" s="1"/>
  <c r="K1035" i="10"/>
  <c r="O1035" i="10"/>
  <c r="AB1034" i="10"/>
  <c r="R926" i="2"/>
  <c r="Q926" i="2"/>
  <c r="S926" i="2"/>
  <c r="E1033" i="8"/>
  <c r="Z926" i="2" l="1"/>
  <c r="I927" i="2" s="1"/>
  <c r="Y926" i="2"/>
  <c r="X926" i="2"/>
  <c r="G927" i="2" s="1"/>
  <c r="D927" i="2"/>
  <c r="P1033" i="8"/>
  <c r="O1033" i="8"/>
  <c r="N1033" i="8"/>
  <c r="L1033" i="8"/>
  <c r="M1033" i="8" s="1"/>
  <c r="C927" i="2"/>
  <c r="H927" i="2"/>
  <c r="S1035" i="10"/>
  <c r="R1035" i="10"/>
  <c r="Q1035" i="10"/>
  <c r="M1035" i="10"/>
  <c r="N1035" i="10" s="1"/>
  <c r="B927" i="2" l="1"/>
  <c r="P927" i="2"/>
  <c r="O927" i="2"/>
  <c r="T1033" i="8"/>
  <c r="S1033" i="8"/>
  <c r="R1033" i="8"/>
  <c r="J927" i="2"/>
  <c r="K927" i="2" s="1"/>
  <c r="U1033" i="8"/>
  <c r="E927" i="2"/>
  <c r="W1035" i="10"/>
  <c r="Z1035" i="10" s="1"/>
  <c r="U1035" i="10"/>
  <c r="V1035" i="10"/>
  <c r="Y1035" i="10" s="1"/>
  <c r="V1033" i="8"/>
  <c r="AA926" i="2"/>
  <c r="X1035" i="10"/>
  <c r="F927" i="2"/>
  <c r="W1033" i="8"/>
  <c r="D1036" i="10" l="1"/>
  <c r="I1036" i="10"/>
  <c r="H1036" i="10"/>
  <c r="C1036" i="10"/>
  <c r="D1034" i="8"/>
  <c r="H1034" i="8"/>
  <c r="B1034" i="8"/>
  <c r="F1034" i="8"/>
  <c r="L927" i="2"/>
  <c r="M927" i="2"/>
  <c r="N927" i="2" s="1"/>
  <c r="G1034" i="8"/>
  <c r="C1034" i="8"/>
  <c r="G1036" i="10"/>
  <c r="B1036" i="10"/>
  <c r="E1036" i="10" l="1"/>
  <c r="P1036" i="10" s="1"/>
  <c r="X1033" i="8"/>
  <c r="J1034" i="8"/>
  <c r="I1034" i="8"/>
  <c r="F1036" i="10"/>
  <c r="E1034" i="8"/>
  <c r="W927" i="2"/>
  <c r="U927" i="2"/>
  <c r="V927" i="2"/>
  <c r="J1036" i="10"/>
  <c r="Q927" i="2"/>
  <c r="R927" i="2"/>
  <c r="S927" i="2"/>
  <c r="O1036" i="10"/>
  <c r="K1036" i="10"/>
  <c r="AB1035" i="10"/>
  <c r="Z927" i="2" l="1"/>
  <c r="I928" i="2" s="1"/>
  <c r="Y927" i="2"/>
  <c r="C928" i="2" s="1"/>
  <c r="D928" i="2"/>
  <c r="H928" i="2"/>
  <c r="R1036" i="10"/>
  <c r="S1036" i="10"/>
  <c r="Q1036" i="10"/>
  <c r="M1036" i="10"/>
  <c r="N1036" i="10" s="1"/>
  <c r="X927" i="2"/>
  <c r="O1034" i="8"/>
  <c r="P1034" i="8"/>
  <c r="L1034" i="8"/>
  <c r="M1034" i="8" s="1"/>
  <c r="N1034" i="8"/>
  <c r="P928" i="2" l="1"/>
  <c r="O928" i="2"/>
  <c r="U1036" i="10"/>
  <c r="W1036" i="10"/>
  <c r="V1036" i="10"/>
  <c r="X1036" i="10"/>
  <c r="T1034" i="8"/>
  <c r="W1034" i="8" s="1"/>
  <c r="R1034" i="8"/>
  <c r="S1034" i="8"/>
  <c r="V1034" i="8" s="1"/>
  <c r="Z1036" i="10"/>
  <c r="U1034" i="8"/>
  <c r="G928" i="2"/>
  <c r="B928" i="2"/>
  <c r="Y1036" i="10"/>
  <c r="AA927" i="2"/>
  <c r="C1035" i="8" l="1"/>
  <c r="G1035" i="8"/>
  <c r="D1035" i="8"/>
  <c r="H1035" i="8"/>
  <c r="E928" i="2"/>
  <c r="J928" i="2"/>
  <c r="K928" i="2" s="1"/>
  <c r="B1035" i="8"/>
  <c r="F1035" i="8"/>
  <c r="B1037" i="10"/>
  <c r="G1037" i="10"/>
  <c r="C1037" i="10"/>
  <c r="H1037" i="10"/>
  <c r="I1037" i="10"/>
  <c r="D1037" i="10"/>
  <c r="F928" i="2"/>
  <c r="O1037" i="10" l="1"/>
  <c r="AB1036" i="10"/>
  <c r="J1037" i="10"/>
  <c r="K1037" i="10" s="1"/>
  <c r="L928" i="2"/>
  <c r="M928" i="2"/>
  <c r="N928" i="2" s="1"/>
  <c r="E1037" i="10"/>
  <c r="P1037" i="10" s="1"/>
  <c r="I1035" i="8"/>
  <c r="J1035" i="8"/>
  <c r="F1037" i="10"/>
  <c r="E1035" i="8"/>
  <c r="X1034" i="8"/>
  <c r="Q1037" i="10" l="1"/>
  <c r="S1037" i="10"/>
  <c r="R1037" i="10"/>
  <c r="M1037" i="10"/>
  <c r="N1037" i="10" s="1"/>
  <c r="U928" i="2"/>
  <c r="V928" i="2"/>
  <c r="W928" i="2"/>
  <c r="R928" i="2"/>
  <c r="S928" i="2"/>
  <c r="Q928" i="2"/>
  <c r="P1035" i="8"/>
  <c r="N1035" i="8"/>
  <c r="L1035" i="8"/>
  <c r="M1035" i="8" s="1"/>
  <c r="O1035" i="8"/>
  <c r="X928" i="2" l="1"/>
  <c r="Y928" i="2"/>
  <c r="H929" i="2" s="1"/>
  <c r="U1037" i="10"/>
  <c r="V1037" i="10"/>
  <c r="W1037" i="10"/>
  <c r="Y1037" i="10"/>
  <c r="B929" i="2"/>
  <c r="G929" i="2"/>
  <c r="Z1037" i="10"/>
  <c r="T1035" i="8"/>
  <c r="W1035" i="8" s="1"/>
  <c r="R1035" i="8"/>
  <c r="U1035" i="8" s="1"/>
  <c r="S1035" i="8"/>
  <c r="V1035" i="8" s="1"/>
  <c r="Z928" i="2"/>
  <c r="X1037" i="10"/>
  <c r="C929" i="2" l="1"/>
  <c r="G1036" i="8"/>
  <c r="C1036" i="8"/>
  <c r="H1036" i="8"/>
  <c r="D1036" i="8"/>
  <c r="B1036" i="8"/>
  <c r="F1036" i="8"/>
  <c r="I929" i="2"/>
  <c r="J929" i="2" s="1"/>
  <c r="D929" i="2"/>
  <c r="I1038" i="10"/>
  <c r="D1038" i="10"/>
  <c r="C1038" i="10"/>
  <c r="H1038" i="10"/>
  <c r="E929" i="2"/>
  <c r="F929" i="2"/>
  <c r="B1038" i="10"/>
  <c r="G1038" i="10"/>
  <c r="P929" i="2" l="1"/>
  <c r="O929" i="2"/>
  <c r="J1038" i="10"/>
  <c r="K929" i="2"/>
  <c r="AA928" i="2"/>
  <c r="F1038" i="10"/>
  <c r="E1038" i="10"/>
  <c r="P1038" i="10" s="1"/>
  <c r="O1038" i="10"/>
  <c r="K1038" i="10"/>
  <c r="AB1037" i="10"/>
  <c r="J1036" i="8"/>
  <c r="I1036" i="8"/>
  <c r="X1035" i="8"/>
  <c r="E1036" i="8"/>
  <c r="S1038" i="10" l="1"/>
  <c r="Q1038" i="10"/>
  <c r="R1038" i="10"/>
  <c r="M1038" i="10"/>
  <c r="N1038" i="10" s="1"/>
  <c r="L929" i="2"/>
  <c r="M929" i="2"/>
  <c r="N929" i="2" s="1"/>
  <c r="O1036" i="8"/>
  <c r="L1036" i="8"/>
  <c r="M1036" i="8" s="1"/>
  <c r="N1036" i="8"/>
  <c r="P1036" i="8"/>
  <c r="T1036" i="8" l="1"/>
  <c r="S1036" i="8"/>
  <c r="R1036" i="8"/>
  <c r="W1038" i="10"/>
  <c r="U1038" i="10"/>
  <c r="V1038" i="10"/>
  <c r="V1036" i="8"/>
  <c r="Y1038" i="10"/>
  <c r="W929" i="2"/>
  <c r="V929" i="2"/>
  <c r="U929" i="2"/>
  <c r="X1038" i="10"/>
  <c r="W1036" i="8"/>
  <c r="U1036" i="8"/>
  <c r="S929" i="2"/>
  <c r="Q929" i="2"/>
  <c r="R929" i="2"/>
  <c r="Z1038" i="10"/>
  <c r="X929" i="2" l="1"/>
  <c r="Y929" i="2"/>
  <c r="D1039" i="10"/>
  <c r="I1039" i="10"/>
  <c r="G930" i="2"/>
  <c r="B930" i="2"/>
  <c r="G1039" i="10"/>
  <c r="B1039" i="10"/>
  <c r="H1039" i="10"/>
  <c r="C1039" i="10"/>
  <c r="D1037" i="8"/>
  <c r="H1037" i="8"/>
  <c r="Z929" i="2"/>
  <c r="C1037" i="8"/>
  <c r="G1037" i="8"/>
  <c r="B1037" i="8"/>
  <c r="F1037" i="8"/>
  <c r="C930" i="2"/>
  <c r="H930" i="2"/>
  <c r="X1036" i="8" l="1"/>
  <c r="F1039" i="10"/>
  <c r="E930" i="2"/>
  <c r="F930" i="2"/>
  <c r="J1037" i="8"/>
  <c r="I1037" i="8"/>
  <c r="D930" i="2"/>
  <c r="I930" i="2"/>
  <c r="J930" i="2" s="1"/>
  <c r="E1037" i="8"/>
  <c r="E1039" i="10"/>
  <c r="P1039" i="10" s="1"/>
  <c r="J1039" i="10"/>
  <c r="K1039" i="10"/>
  <c r="O1039" i="10"/>
  <c r="AB1038" i="10"/>
  <c r="P930" i="2" l="1"/>
  <c r="O930" i="2"/>
  <c r="S1039" i="10"/>
  <c r="Q1039" i="10"/>
  <c r="R1039" i="10"/>
  <c r="M1039" i="10"/>
  <c r="N1039" i="10" s="1"/>
  <c r="N1037" i="8"/>
  <c r="O1037" i="8"/>
  <c r="L1037" i="8"/>
  <c r="M1037" i="8" s="1"/>
  <c r="P1037" i="8"/>
  <c r="K930" i="2"/>
  <c r="AA929" i="2"/>
  <c r="T1037" i="8" l="1"/>
  <c r="R1037" i="8"/>
  <c r="S1037" i="8"/>
  <c r="U1039" i="10"/>
  <c r="V1039" i="10"/>
  <c r="Y1039" i="10" s="1"/>
  <c r="W1039" i="10"/>
  <c r="V1037" i="8"/>
  <c r="L930" i="2"/>
  <c r="M930" i="2"/>
  <c r="N930" i="2" s="1"/>
  <c r="U1037" i="8"/>
  <c r="X1039" i="10"/>
  <c r="W1037" i="8"/>
  <c r="Z1039" i="10"/>
  <c r="H1040" i="10" l="1"/>
  <c r="C1040" i="10"/>
  <c r="Q930" i="2"/>
  <c r="R930" i="2"/>
  <c r="S930" i="2"/>
  <c r="I1040" i="10"/>
  <c r="D1040" i="10"/>
  <c r="B1040" i="10"/>
  <c r="G1040" i="10"/>
  <c r="B1038" i="8"/>
  <c r="F1038" i="8"/>
  <c r="G1038" i="8"/>
  <c r="C1038" i="8"/>
  <c r="U930" i="2"/>
  <c r="V930" i="2"/>
  <c r="W930" i="2"/>
  <c r="H1038" i="8"/>
  <c r="D1038" i="8"/>
  <c r="E1040" i="10" l="1"/>
  <c r="P1040" i="10" s="1"/>
  <c r="Y930" i="2"/>
  <c r="J1038" i="8"/>
  <c r="I1038" i="8"/>
  <c r="O1040" i="10"/>
  <c r="AB1039" i="10"/>
  <c r="X930" i="2"/>
  <c r="E1038" i="8"/>
  <c r="F1040" i="10"/>
  <c r="X1037" i="8"/>
  <c r="J1040" i="10"/>
  <c r="K1040" i="10" s="1"/>
  <c r="Z930" i="2"/>
  <c r="R1040" i="10" l="1"/>
  <c r="S1040" i="10"/>
  <c r="Q1040" i="10"/>
  <c r="M1040" i="10"/>
  <c r="N1040" i="10" s="1"/>
  <c r="C931" i="2"/>
  <c r="H931" i="2"/>
  <c r="I931" i="2"/>
  <c r="D931" i="2"/>
  <c r="G931" i="2"/>
  <c r="B931" i="2"/>
  <c r="O1038" i="8"/>
  <c r="P1038" i="8"/>
  <c r="L1038" i="8"/>
  <c r="M1038" i="8" s="1"/>
  <c r="N1038" i="8"/>
  <c r="P931" i="2" l="1"/>
  <c r="O931" i="2"/>
  <c r="AA930" i="2"/>
  <c r="U1040" i="10"/>
  <c r="W1040" i="10"/>
  <c r="Z1040" i="10" s="1"/>
  <c r="V1040" i="10"/>
  <c r="Y1040" i="10" s="1"/>
  <c r="X1040" i="10"/>
  <c r="E931" i="2"/>
  <c r="R1038" i="8"/>
  <c r="U1038" i="8" s="1"/>
  <c r="S1038" i="8"/>
  <c r="V1038" i="8" s="1"/>
  <c r="T1038" i="8"/>
  <c r="W1038" i="8" s="1"/>
  <c r="J931" i="2"/>
  <c r="K931" i="2" s="1"/>
  <c r="F931" i="2"/>
  <c r="L931" i="2" l="1"/>
  <c r="M931" i="2"/>
  <c r="N931" i="2" s="1"/>
  <c r="D1041" i="10"/>
  <c r="I1041" i="10"/>
  <c r="D1039" i="8"/>
  <c r="H1039" i="8"/>
  <c r="F1039" i="8"/>
  <c r="B1039" i="8"/>
  <c r="G1039" i="8"/>
  <c r="C1039" i="8"/>
  <c r="C1041" i="10"/>
  <c r="H1041" i="10"/>
  <c r="B1041" i="10"/>
  <c r="G1041" i="10"/>
  <c r="J1041" i="10" l="1"/>
  <c r="E1039" i="8"/>
  <c r="F1041" i="10"/>
  <c r="J1039" i="8"/>
  <c r="I1039" i="8"/>
  <c r="K1041" i="10"/>
  <c r="O1041" i="10"/>
  <c r="AB1040" i="10"/>
  <c r="X1038" i="8"/>
  <c r="V931" i="2"/>
  <c r="U931" i="2"/>
  <c r="W931" i="2"/>
  <c r="E1041" i="10"/>
  <c r="P1041" i="10" s="1"/>
  <c r="Q931" i="2"/>
  <c r="R931" i="2"/>
  <c r="Y931" i="2" s="1"/>
  <c r="S931" i="2"/>
  <c r="X931" i="2" l="1"/>
  <c r="Z931" i="2"/>
  <c r="I932" i="2" s="1"/>
  <c r="G932" i="2"/>
  <c r="B932" i="2"/>
  <c r="Q1041" i="10"/>
  <c r="S1041" i="10"/>
  <c r="R1041" i="10"/>
  <c r="M1041" i="10"/>
  <c r="N1041" i="10" s="1"/>
  <c r="C932" i="2"/>
  <c r="H932" i="2"/>
  <c r="P1039" i="8"/>
  <c r="N1039" i="8"/>
  <c r="L1039" i="8"/>
  <c r="M1039" i="8" s="1"/>
  <c r="O1039" i="8"/>
  <c r="D932" i="2" l="1"/>
  <c r="W1041" i="10"/>
  <c r="Z1041" i="10" s="1"/>
  <c r="V1041" i="10"/>
  <c r="U1041" i="10"/>
  <c r="X1041" i="10" s="1"/>
  <c r="E932" i="2"/>
  <c r="S1039" i="8"/>
  <c r="V1039" i="8" s="1"/>
  <c r="R1039" i="8"/>
  <c r="U1039" i="8" s="1"/>
  <c r="T1039" i="8"/>
  <c r="W1039" i="8" s="1"/>
  <c r="F932" i="2"/>
  <c r="Y1041" i="10"/>
  <c r="J932" i="2"/>
  <c r="K932" i="2" s="1"/>
  <c r="O932" i="2" l="1"/>
  <c r="P932" i="2"/>
  <c r="AA931" i="2"/>
  <c r="C1040" i="8"/>
  <c r="G1040" i="8"/>
  <c r="L932" i="2"/>
  <c r="M932" i="2"/>
  <c r="N932" i="2" s="1"/>
  <c r="F1040" i="8"/>
  <c r="B1040" i="8"/>
  <c r="D1042" i="10"/>
  <c r="I1042" i="10"/>
  <c r="D1040" i="8"/>
  <c r="H1040" i="8"/>
  <c r="G1042" i="10"/>
  <c r="B1042" i="10"/>
  <c r="H1042" i="10"/>
  <c r="C1042" i="10"/>
  <c r="V932" i="2" l="1"/>
  <c r="W932" i="2"/>
  <c r="U932" i="2"/>
  <c r="J1042" i="10"/>
  <c r="O1042" i="10"/>
  <c r="K1042" i="10"/>
  <c r="AB1041" i="10"/>
  <c r="S932" i="2"/>
  <c r="Q932" i="2"/>
  <c r="R932" i="2"/>
  <c r="F1042" i="10"/>
  <c r="E1040" i="8"/>
  <c r="E1042" i="10"/>
  <c r="P1042" i="10" s="1"/>
  <c r="J1040" i="8"/>
  <c r="I1040" i="8"/>
  <c r="X1039" i="8"/>
  <c r="Z932" i="2" l="1"/>
  <c r="I933" i="2" s="1"/>
  <c r="Y932" i="2"/>
  <c r="C933" i="2"/>
  <c r="H933" i="2"/>
  <c r="P1040" i="8"/>
  <c r="N1040" i="8"/>
  <c r="L1040" i="8"/>
  <c r="M1040" i="8" s="1"/>
  <c r="O1040" i="8"/>
  <c r="X932" i="2"/>
  <c r="Q1042" i="10"/>
  <c r="R1042" i="10"/>
  <c r="S1042" i="10"/>
  <c r="M1042" i="10"/>
  <c r="N1042" i="10" s="1"/>
  <c r="D933" i="2" l="1"/>
  <c r="T1040" i="8"/>
  <c r="S1040" i="8"/>
  <c r="V1040" i="8" s="1"/>
  <c r="R1040" i="8"/>
  <c r="U1040" i="8" s="1"/>
  <c r="AA932" i="2"/>
  <c r="V1042" i="10"/>
  <c r="Y1042" i="10" s="1"/>
  <c r="U1042" i="10"/>
  <c r="X1042" i="10" s="1"/>
  <c r="W1042" i="10"/>
  <c r="Z1042" i="10" s="1"/>
  <c r="B933" i="2"/>
  <c r="G933" i="2"/>
  <c r="W1040" i="8"/>
  <c r="P933" i="2" l="1"/>
  <c r="O933" i="2"/>
  <c r="G1043" i="10"/>
  <c r="B1043" i="10"/>
  <c r="F1041" i="8"/>
  <c r="B1041" i="8"/>
  <c r="C1041" i="8"/>
  <c r="G1041" i="8"/>
  <c r="I1043" i="10"/>
  <c r="D1043" i="10"/>
  <c r="C1043" i="10"/>
  <c r="H1043" i="10"/>
  <c r="E933" i="2"/>
  <c r="F933" i="2"/>
  <c r="H1041" i="8"/>
  <c r="D1041" i="8"/>
  <c r="J933" i="2"/>
  <c r="K933" i="2" s="1"/>
  <c r="O1043" i="10" l="1"/>
  <c r="AB1042" i="10"/>
  <c r="E1041" i="8"/>
  <c r="I1041" i="8"/>
  <c r="J1041" i="8"/>
  <c r="E1043" i="10"/>
  <c r="P1043" i="10" s="1"/>
  <c r="L933" i="2"/>
  <c r="M933" i="2"/>
  <c r="N933" i="2" s="1"/>
  <c r="F1043" i="10"/>
  <c r="X1040" i="8"/>
  <c r="J1043" i="10"/>
  <c r="K1043" i="10" s="1"/>
  <c r="S1043" i="10" l="1"/>
  <c r="Q1043" i="10"/>
  <c r="R1043" i="10"/>
  <c r="M1043" i="10"/>
  <c r="N1043" i="10" s="1"/>
  <c r="N1041" i="8"/>
  <c r="L1041" i="8"/>
  <c r="M1041" i="8" s="1"/>
  <c r="O1041" i="8"/>
  <c r="P1041" i="8"/>
  <c r="W933" i="2"/>
  <c r="V933" i="2"/>
  <c r="U933" i="2"/>
  <c r="R933" i="2"/>
  <c r="Q933" i="2"/>
  <c r="S933" i="2"/>
  <c r="Z933" i="2" l="1"/>
  <c r="Y933" i="2"/>
  <c r="H934" i="2" s="1"/>
  <c r="C934" i="2"/>
  <c r="W1043" i="10"/>
  <c r="V1043" i="10"/>
  <c r="U1043" i="10"/>
  <c r="Y1043" i="10"/>
  <c r="D934" i="2"/>
  <c r="I934" i="2"/>
  <c r="R1041" i="8"/>
  <c r="T1041" i="8"/>
  <c r="W1041" i="8" s="1"/>
  <c r="S1041" i="8"/>
  <c r="V1041" i="8" s="1"/>
  <c r="X1043" i="10"/>
  <c r="X933" i="2"/>
  <c r="U1041" i="8"/>
  <c r="Z1043" i="10"/>
  <c r="O934" i="2" l="1"/>
  <c r="P934" i="2"/>
  <c r="C1042" i="8"/>
  <c r="G1042" i="8"/>
  <c r="H1042" i="8"/>
  <c r="D1042" i="8"/>
  <c r="I1044" i="10"/>
  <c r="D1044" i="10"/>
  <c r="F1042" i="8"/>
  <c r="B1042" i="8"/>
  <c r="H1044" i="10"/>
  <c r="C1044" i="10"/>
  <c r="G934" i="2"/>
  <c r="B934" i="2"/>
  <c r="B1044" i="10"/>
  <c r="G1044" i="10"/>
  <c r="AA933" i="2"/>
  <c r="J1044" i="10" l="1"/>
  <c r="E934" i="2"/>
  <c r="E1042" i="8"/>
  <c r="K1044" i="10"/>
  <c r="O1044" i="10"/>
  <c r="AB1043" i="10"/>
  <c r="F934" i="2"/>
  <c r="J934" i="2"/>
  <c r="K934" i="2" s="1"/>
  <c r="J1042" i="8"/>
  <c r="I1042" i="8"/>
  <c r="F1044" i="10"/>
  <c r="E1044" i="10"/>
  <c r="P1044" i="10" s="1"/>
  <c r="X1041" i="8"/>
  <c r="L1042" i="8" l="1"/>
  <c r="M1042" i="8" s="1"/>
  <c r="N1042" i="8"/>
  <c r="O1042" i="8"/>
  <c r="P1042" i="8"/>
  <c r="R1044" i="10"/>
  <c r="S1044" i="10"/>
  <c r="Q1044" i="10"/>
  <c r="M1044" i="10"/>
  <c r="N1044" i="10" s="1"/>
  <c r="L934" i="2"/>
  <c r="M934" i="2"/>
  <c r="N934" i="2" s="1"/>
  <c r="W1044" i="10" l="1"/>
  <c r="V1044" i="10"/>
  <c r="U1044" i="10"/>
  <c r="X1044" i="10" s="1"/>
  <c r="U934" i="2"/>
  <c r="W934" i="2"/>
  <c r="V934" i="2"/>
  <c r="Z1044" i="10"/>
  <c r="U1042" i="8"/>
  <c r="Q934" i="2"/>
  <c r="S934" i="2"/>
  <c r="R934" i="2"/>
  <c r="Y1044" i="10"/>
  <c r="T1042" i="8"/>
  <c r="W1042" i="8" s="1"/>
  <c r="R1042" i="8"/>
  <c r="S1042" i="8"/>
  <c r="V1042" i="8" s="1"/>
  <c r="Z934" i="2" l="1"/>
  <c r="Y934" i="2"/>
  <c r="H935" i="2" s="1"/>
  <c r="C1043" i="8"/>
  <c r="G1043" i="8"/>
  <c r="B1045" i="10"/>
  <c r="G1045" i="10"/>
  <c r="D1043" i="8"/>
  <c r="H1043" i="8"/>
  <c r="H1045" i="10"/>
  <c r="C1045" i="10"/>
  <c r="F1043" i="8"/>
  <c r="B1043" i="8"/>
  <c r="X934" i="2"/>
  <c r="C935" i="2"/>
  <c r="I1045" i="10"/>
  <c r="D1045" i="10"/>
  <c r="I935" i="2"/>
  <c r="D935" i="2"/>
  <c r="P935" i="2" l="1"/>
  <c r="O935" i="2"/>
  <c r="J1045" i="10"/>
  <c r="O1045" i="10"/>
  <c r="K1045" i="10"/>
  <c r="AB1044" i="10"/>
  <c r="B935" i="2"/>
  <c r="F935" i="2" s="1"/>
  <c r="G935" i="2"/>
  <c r="E1045" i="10"/>
  <c r="P1045" i="10" s="1"/>
  <c r="F1045" i="10"/>
  <c r="E1043" i="8"/>
  <c r="AA934" i="2"/>
  <c r="I1043" i="8"/>
  <c r="J1043" i="8"/>
  <c r="X1042" i="8"/>
  <c r="P1043" i="8" l="1"/>
  <c r="N1043" i="8"/>
  <c r="O1043" i="8"/>
  <c r="L1043" i="8"/>
  <c r="M1043" i="8" s="1"/>
  <c r="R1045" i="10"/>
  <c r="S1045" i="10"/>
  <c r="Q1045" i="10"/>
  <c r="M1045" i="10"/>
  <c r="N1045" i="10" s="1"/>
  <c r="J935" i="2"/>
  <c r="K935" i="2" s="1"/>
  <c r="E935" i="2"/>
  <c r="W1045" i="10" l="1"/>
  <c r="Z1045" i="10" s="1"/>
  <c r="V1045" i="10"/>
  <c r="Y1045" i="10" s="1"/>
  <c r="U1045" i="10"/>
  <c r="X1045" i="10" s="1"/>
  <c r="U1043" i="8"/>
  <c r="T1043" i="8"/>
  <c r="W1043" i="8" s="1"/>
  <c r="R1043" i="8"/>
  <c r="S1043" i="8"/>
  <c r="V1043" i="8" s="1"/>
  <c r="L935" i="2"/>
  <c r="M935" i="2"/>
  <c r="N935" i="2" s="1"/>
  <c r="C1044" i="8" l="1"/>
  <c r="G1044" i="8"/>
  <c r="H1046" i="10"/>
  <c r="C1046" i="10"/>
  <c r="G1046" i="10"/>
  <c r="B1046" i="10"/>
  <c r="D1044" i="8"/>
  <c r="H1044" i="8"/>
  <c r="D1046" i="10"/>
  <c r="I1046" i="10"/>
  <c r="V935" i="2"/>
  <c r="W935" i="2"/>
  <c r="U935" i="2"/>
  <c r="Q935" i="2"/>
  <c r="R935" i="2"/>
  <c r="S935" i="2"/>
  <c r="B1044" i="8"/>
  <c r="F1044" i="8"/>
  <c r="X935" i="2" l="1"/>
  <c r="Y935" i="2"/>
  <c r="H936" i="2" s="1"/>
  <c r="Z935" i="2"/>
  <c r="C936" i="2"/>
  <c r="G936" i="2"/>
  <c r="B936" i="2"/>
  <c r="E1046" i="10"/>
  <c r="P1046" i="10" s="1"/>
  <c r="F1046" i="10"/>
  <c r="J1044" i="8"/>
  <c r="I1044" i="8"/>
  <c r="E1044" i="8"/>
  <c r="O1046" i="10"/>
  <c r="K1046" i="10"/>
  <c r="AB1045" i="10"/>
  <c r="J1046" i="10"/>
  <c r="X1043" i="8"/>
  <c r="N1044" i="8" l="1"/>
  <c r="O1044" i="8"/>
  <c r="L1044" i="8"/>
  <c r="M1044" i="8" s="1"/>
  <c r="P1044" i="8"/>
  <c r="F936" i="2"/>
  <c r="R1046" i="10"/>
  <c r="S1046" i="10"/>
  <c r="Q1046" i="10"/>
  <c r="M1046" i="10"/>
  <c r="N1046" i="10" s="1"/>
  <c r="E936" i="2"/>
  <c r="I936" i="2"/>
  <c r="D936" i="2"/>
  <c r="P936" i="2" l="1"/>
  <c r="O936" i="2"/>
  <c r="V1046" i="10"/>
  <c r="U1046" i="10"/>
  <c r="W1046" i="10"/>
  <c r="Z1046" i="10" s="1"/>
  <c r="T1044" i="8"/>
  <c r="W1044" i="8" s="1"/>
  <c r="S1044" i="8"/>
  <c r="V1044" i="8" s="1"/>
  <c r="R1044" i="8"/>
  <c r="J936" i="2"/>
  <c r="K936" i="2" s="1"/>
  <c r="X1046" i="10"/>
  <c r="AA935" i="2"/>
  <c r="Y1046" i="10"/>
  <c r="U1044" i="8"/>
  <c r="H1045" i="8" l="1"/>
  <c r="D1045" i="8"/>
  <c r="I1047" i="10"/>
  <c r="D1047" i="10"/>
  <c r="C1045" i="8"/>
  <c r="G1045" i="8"/>
  <c r="G1047" i="10"/>
  <c r="B1047" i="10"/>
  <c r="H1047" i="10"/>
  <c r="C1047" i="10"/>
  <c r="F1045" i="8"/>
  <c r="B1045" i="8"/>
  <c r="L936" i="2"/>
  <c r="M936" i="2"/>
  <c r="N936" i="2" s="1"/>
  <c r="J1047" i="10" l="1"/>
  <c r="K1047" i="10" s="1"/>
  <c r="E1045" i="8"/>
  <c r="E1047" i="10"/>
  <c r="P1047" i="10" s="1"/>
  <c r="O1047" i="10"/>
  <c r="AB1046" i="10"/>
  <c r="I1045" i="8"/>
  <c r="J1045" i="8"/>
  <c r="F1047" i="10"/>
  <c r="W936" i="2"/>
  <c r="V936" i="2"/>
  <c r="U936" i="2"/>
  <c r="Q936" i="2"/>
  <c r="S936" i="2"/>
  <c r="R936" i="2"/>
  <c r="Y936" i="2" s="1"/>
  <c r="X1044" i="8"/>
  <c r="S1047" i="10" l="1"/>
  <c r="R1047" i="10"/>
  <c r="Q1047" i="10"/>
  <c r="M1047" i="10"/>
  <c r="N1047" i="10" s="1"/>
  <c r="Z936" i="2"/>
  <c r="X936" i="2"/>
  <c r="H937" i="2"/>
  <c r="C937" i="2"/>
  <c r="O1045" i="8"/>
  <c r="N1045" i="8"/>
  <c r="P1045" i="8"/>
  <c r="L1045" i="8"/>
  <c r="M1045" i="8" s="1"/>
  <c r="S1045" i="8" l="1"/>
  <c r="R1045" i="8"/>
  <c r="T1045" i="8"/>
  <c r="W1045" i="8" s="1"/>
  <c r="W1047" i="10"/>
  <c r="V1047" i="10"/>
  <c r="Y1047" i="10" s="1"/>
  <c r="U1047" i="10"/>
  <c r="X1047" i="10" s="1"/>
  <c r="G937" i="2"/>
  <c r="B937" i="2"/>
  <c r="U1045" i="8"/>
  <c r="V1045" i="8"/>
  <c r="I937" i="2"/>
  <c r="D937" i="2"/>
  <c r="Z1047" i="10"/>
  <c r="P937" i="2" l="1"/>
  <c r="O937" i="2"/>
  <c r="H1046" i="8"/>
  <c r="D1046" i="8"/>
  <c r="G1048" i="10"/>
  <c r="B1048" i="10"/>
  <c r="C1048" i="10"/>
  <c r="H1048" i="10"/>
  <c r="G1046" i="8"/>
  <c r="C1046" i="8"/>
  <c r="F1046" i="8"/>
  <c r="B1046" i="8"/>
  <c r="E937" i="2"/>
  <c r="AA936" i="2"/>
  <c r="I1048" i="10"/>
  <c r="D1048" i="10"/>
  <c r="J937" i="2"/>
  <c r="K937" i="2" s="1"/>
  <c r="F937" i="2"/>
  <c r="L937" i="2" l="1"/>
  <c r="M937" i="2"/>
  <c r="N937" i="2" s="1"/>
  <c r="X1045" i="8"/>
  <c r="E1048" i="10"/>
  <c r="P1048" i="10" s="1"/>
  <c r="E1046" i="8"/>
  <c r="O1048" i="10"/>
  <c r="AB1047" i="10"/>
  <c r="J1048" i="10"/>
  <c r="K1048" i="10" s="1"/>
  <c r="J1046" i="8"/>
  <c r="I1046" i="8"/>
  <c r="F1048" i="10"/>
  <c r="R1048" i="10" l="1"/>
  <c r="S1048" i="10"/>
  <c r="Q1048" i="10"/>
  <c r="M1048" i="10"/>
  <c r="N1048" i="10" s="1"/>
  <c r="U937" i="2"/>
  <c r="W937" i="2"/>
  <c r="V937" i="2"/>
  <c r="N1046" i="8"/>
  <c r="L1046" i="8"/>
  <c r="M1046" i="8" s="1"/>
  <c r="O1046" i="8"/>
  <c r="P1046" i="8"/>
  <c r="Q937" i="2"/>
  <c r="R937" i="2"/>
  <c r="S937" i="2"/>
  <c r="Z937" i="2" l="1"/>
  <c r="X937" i="2"/>
  <c r="G938" i="2"/>
  <c r="B938" i="2"/>
  <c r="W1048" i="10"/>
  <c r="V1048" i="10"/>
  <c r="U1048" i="10"/>
  <c r="D938" i="2"/>
  <c r="I938" i="2"/>
  <c r="Z1048" i="10"/>
  <c r="X1048" i="10"/>
  <c r="Y937" i="2"/>
  <c r="R1046" i="8"/>
  <c r="U1046" i="8" s="1"/>
  <c r="T1046" i="8"/>
  <c r="W1046" i="8" s="1"/>
  <c r="S1046" i="8"/>
  <c r="V1046" i="8" s="1"/>
  <c r="Y1048" i="10"/>
  <c r="P938" i="2" l="1"/>
  <c r="O938" i="2"/>
  <c r="D1047" i="8"/>
  <c r="H1047" i="8"/>
  <c r="F1047" i="8"/>
  <c r="B1047" i="8"/>
  <c r="G1047" i="8"/>
  <c r="C1047" i="8"/>
  <c r="G1049" i="10"/>
  <c r="B1049" i="10"/>
  <c r="AA937" i="2"/>
  <c r="I1049" i="10"/>
  <c r="D1049" i="10"/>
  <c r="C1049" i="10"/>
  <c r="H1049" i="10"/>
  <c r="H938" i="2"/>
  <c r="J938" i="2" s="1"/>
  <c r="K938" i="2" s="1"/>
  <c r="C938" i="2"/>
  <c r="L938" i="2" l="1"/>
  <c r="M938" i="2"/>
  <c r="N938" i="2" s="1"/>
  <c r="O1049" i="10"/>
  <c r="AB1048" i="10"/>
  <c r="E1049" i="10"/>
  <c r="P1049" i="10" s="1"/>
  <c r="E1047" i="8"/>
  <c r="J1049" i="10"/>
  <c r="K1049" i="10" s="1"/>
  <c r="X1046" i="8"/>
  <c r="J1047" i="8"/>
  <c r="I1047" i="8"/>
  <c r="F1049" i="10"/>
  <c r="F938" i="2"/>
  <c r="E938" i="2"/>
  <c r="R1049" i="10" l="1"/>
  <c r="S1049" i="10"/>
  <c r="Q1049" i="10"/>
  <c r="M1049" i="10"/>
  <c r="N1049" i="10" s="1"/>
  <c r="W938" i="2"/>
  <c r="U938" i="2"/>
  <c r="V938" i="2"/>
  <c r="L1047" i="8"/>
  <c r="M1047" i="8" s="1"/>
  <c r="O1047" i="8"/>
  <c r="P1047" i="8"/>
  <c r="N1047" i="8"/>
  <c r="S938" i="2"/>
  <c r="R938" i="2"/>
  <c r="Q938" i="2"/>
  <c r="X938" i="2" l="1"/>
  <c r="Y938" i="2"/>
  <c r="H939" i="2" s="1"/>
  <c r="Z938" i="2"/>
  <c r="I939" i="2" s="1"/>
  <c r="T1047" i="8"/>
  <c r="S1047" i="8"/>
  <c r="V1047" i="8" s="1"/>
  <c r="R1047" i="8"/>
  <c r="U1049" i="10"/>
  <c r="V1049" i="10"/>
  <c r="W1049" i="10"/>
  <c r="Z1049" i="10" s="1"/>
  <c r="U1047" i="8"/>
  <c r="X1049" i="10"/>
  <c r="G939" i="2"/>
  <c r="B939" i="2"/>
  <c r="W1047" i="8"/>
  <c r="C939" i="2"/>
  <c r="Y1049" i="10"/>
  <c r="D939" i="2" l="1"/>
  <c r="D1050" i="10"/>
  <c r="I1050" i="10"/>
  <c r="C1048" i="8"/>
  <c r="G1048" i="8"/>
  <c r="F939" i="2"/>
  <c r="J939" i="2"/>
  <c r="K939" i="2" s="1"/>
  <c r="E939" i="2"/>
  <c r="H1050" i="10"/>
  <c r="C1050" i="10"/>
  <c r="B1050" i="10"/>
  <c r="G1050" i="10"/>
  <c r="AA938" i="2"/>
  <c r="D1048" i="8"/>
  <c r="H1048" i="8"/>
  <c r="B1048" i="8"/>
  <c r="F1048" i="8"/>
  <c r="P939" i="2" l="1"/>
  <c r="O939" i="2"/>
  <c r="J1048" i="8"/>
  <c r="I1048" i="8"/>
  <c r="L939" i="2"/>
  <c r="M939" i="2"/>
  <c r="N939" i="2" s="1"/>
  <c r="E1048" i="8"/>
  <c r="J1050" i="10"/>
  <c r="X1047" i="8"/>
  <c r="E1050" i="10"/>
  <c r="P1050" i="10" s="1"/>
  <c r="F1050" i="10"/>
  <c r="K1050" i="10"/>
  <c r="O1050" i="10"/>
  <c r="AB1049" i="10"/>
  <c r="Q1050" i="10" l="1"/>
  <c r="S1050" i="10"/>
  <c r="R1050" i="10"/>
  <c r="M1050" i="10"/>
  <c r="N1050" i="10" s="1"/>
  <c r="S939" i="2"/>
  <c r="Q939" i="2"/>
  <c r="R939" i="2"/>
  <c r="W939" i="2"/>
  <c r="U939" i="2"/>
  <c r="V939" i="2"/>
  <c r="N1048" i="8"/>
  <c r="P1048" i="8"/>
  <c r="O1048" i="8"/>
  <c r="L1048" i="8"/>
  <c r="M1048" i="8" s="1"/>
  <c r="X939" i="2" l="1"/>
  <c r="G940" i="2" s="1"/>
  <c r="U1050" i="10"/>
  <c r="V1050" i="10"/>
  <c r="W1050" i="10"/>
  <c r="Z1050" i="10" s="1"/>
  <c r="Y939" i="2"/>
  <c r="Y1050" i="10"/>
  <c r="B940" i="2"/>
  <c r="S1048" i="8"/>
  <c r="V1048" i="8" s="1"/>
  <c r="T1048" i="8"/>
  <c r="W1048" i="8" s="1"/>
  <c r="R1048" i="8"/>
  <c r="U1048" i="8" s="1"/>
  <c r="Z939" i="2"/>
  <c r="X1050" i="10"/>
  <c r="C1049" i="8" l="1"/>
  <c r="G1049" i="8"/>
  <c r="D1051" i="10"/>
  <c r="I1051" i="10"/>
  <c r="B1049" i="8"/>
  <c r="F1049" i="8"/>
  <c r="H1049" i="8"/>
  <c r="D1049" i="8"/>
  <c r="I940" i="2"/>
  <c r="D940" i="2"/>
  <c r="H1051" i="10"/>
  <c r="C1051" i="10"/>
  <c r="G1051" i="10"/>
  <c r="B1051" i="10"/>
  <c r="H940" i="2"/>
  <c r="C940" i="2"/>
  <c r="E940" i="2" s="1"/>
  <c r="P940" i="2" l="1"/>
  <c r="O940" i="2"/>
  <c r="J940" i="2"/>
  <c r="K940" i="2" s="1"/>
  <c r="E1051" i="10"/>
  <c r="P1051" i="10" s="1"/>
  <c r="J1051" i="10"/>
  <c r="K1051" i="10"/>
  <c r="O1051" i="10"/>
  <c r="AB1050" i="10"/>
  <c r="AA939" i="2"/>
  <c r="F1051" i="10"/>
  <c r="I1049" i="8"/>
  <c r="J1049" i="8"/>
  <c r="F940" i="2"/>
  <c r="E1049" i="8"/>
  <c r="X1048" i="8"/>
  <c r="L940" i="2" l="1"/>
  <c r="M940" i="2"/>
  <c r="N940" i="2" s="1"/>
  <c r="S1051" i="10"/>
  <c r="R1051" i="10"/>
  <c r="Q1051" i="10"/>
  <c r="M1051" i="10"/>
  <c r="N1051" i="10" s="1"/>
  <c r="P1049" i="8"/>
  <c r="N1049" i="8"/>
  <c r="O1049" i="8"/>
  <c r="L1049" i="8"/>
  <c r="M1049" i="8" s="1"/>
  <c r="R1049" i="8" l="1"/>
  <c r="S1049" i="8"/>
  <c r="T1049" i="8"/>
  <c r="W1049" i="8" s="1"/>
  <c r="U1049" i="8"/>
  <c r="U1051" i="10"/>
  <c r="V1051" i="10"/>
  <c r="Y1051" i="10" s="1"/>
  <c r="W1051" i="10"/>
  <c r="W940" i="2"/>
  <c r="U940" i="2"/>
  <c r="V940" i="2"/>
  <c r="Z1051" i="10"/>
  <c r="V1049" i="8"/>
  <c r="X1051" i="10"/>
  <c r="Q940" i="2"/>
  <c r="S940" i="2"/>
  <c r="R940" i="2"/>
  <c r="Z940" i="2" l="1"/>
  <c r="I941" i="2" s="1"/>
  <c r="H1050" i="8"/>
  <c r="D1050" i="8"/>
  <c r="C1052" i="10"/>
  <c r="H1052" i="10"/>
  <c r="B1052" i="10"/>
  <c r="G1052" i="10"/>
  <c r="C1050" i="8"/>
  <c r="G1050" i="8"/>
  <c r="X940" i="2"/>
  <c r="B1050" i="8"/>
  <c r="F1050" i="8"/>
  <c r="Y940" i="2"/>
  <c r="D1052" i="10"/>
  <c r="I1052" i="10"/>
  <c r="D941" i="2" l="1"/>
  <c r="AA940" i="2" s="1"/>
  <c r="C941" i="2"/>
  <c r="H941" i="2"/>
  <c r="O1052" i="10"/>
  <c r="AB1051" i="10"/>
  <c r="I1050" i="8"/>
  <c r="J1050" i="8"/>
  <c r="X1049" i="8"/>
  <c r="F1052" i="10"/>
  <c r="J1052" i="10"/>
  <c r="K1052" i="10" s="1"/>
  <c r="E1050" i="8"/>
  <c r="B941" i="2"/>
  <c r="G941" i="2"/>
  <c r="E1052" i="10"/>
  <c r="P1052" i="10" s="1"/>
  <c r="P941" i="2" l="1"/>
  <c r="O941" i="2"/>
  <c r="R1052" i="10"/>
  <c r="S1052" i="10"/>
  <c r="Q1052" i="10"/>
  <c r="M1052" i="10"/>
  <c r="N1052" i="10" s="1"/>
  <c r="E941" i="2"/>
  <c r="J941" i="2"/>
  <c r="K941" i="2" s="1"/>
  <c r="N1050" i="8"/>
  <c r="L1050" i="8"/>
  <c r="M1050" i="8" s="1"/>
  <c r="O1050" i="8"/>
  <c r="P1050" i="8"/>
  <c r="F941" i="2"/>
  <c r="L941" i="2" l="1"/>
  <c r="M941" i="2"/>
  <c r="N941" i="2" s="1"/>
  <c r="W1052" i="10"/>
  <c r="V1052" i="10"/>
  <c r="U1052" i="10"/>
  <c r="X1052" i="10" s="1"/>
  <c r="Z1052" i="10"/>
  <c r="T1050" i="8"/>
  <c r="W1050" i="8" s="1"/>
  <c r="R1050" i="8"/>
  <c r="U1050" i="8" s="1"/>
  <c r="S1050" i="8"/>
  <c r="V1050" i="8" s="1"/>
  <c r="Y1052" i="10"/>
  <c r="H1051" i="8" l="1"/>
  <c r="D1051" i="8"/>
  <c r="F1051" i="8"/>
  <c r="B1051" i="8"/>
  <c r="C1051" i="8"/>
  <c r="G1051" i="8"/>
  <c r="G1053" i="10"/>
  <c r="B1053" i="10"/>
  <c r="I1053" i="10"/>
  <c r="D1053" i="10"/>
  <c r="C1053" i="10"/>
  <c r="H1053" i="10"/>
  <c r="Q941" i="2"/>
  <c r="S941" i="2"/>
  <c r="R941" i="2"/>
  <c r="W941" i="2"/>
  <c r="V941" i="2"/>
  <c r="U941" i="2"/>
  <c r="Y941" i="2" l="1"/>
  <c r="H942" i="2" s="1"/>
  <c r="E1053" i="10"/>
  <c r="P1053" i="10" s="1"/>
  <c r="E1051" i="8"/>
  <c r="J1053" i="10"/>
  <c r="Z941" i="2"/>
  <c r="K1053" i="10"/>
  <c r="O1053" i="10"/>
  <c r="AB1052" i="10"/>
  <c r="F1053" i="10"/>
  <c r="J1051" i="8"/>
  <c r="I1051" i="8"/>
  <c r="X941" i="2"/>
  <c r="X1050" i="8"/>
  <c r="C942" i="2" l="1"/>
  <c r="P1051" i="8"/>
  <c r="L1051" i="8"/>
  <c r="M1051" i="8" s="1"/>
  <c r="O1051" i="8"/>
  <c r="N1051" i="8"/>
  <c r="S1053" i="10"/>
  <c r="Q1053" i="10"/>
  <c r="R1053" i="10"/>
  <c r="M1053" i="10"/>
  <c r="N1053" i="10" s="1"/>
  <c r="I942" i="2"/>
  <c r="D942" i="2"/>
  <c r="B942" i="2"/>
  <c r="F942" i="2" s="1"/>
  <c r="G942" i="2"/>
  <c r="O942" i="2" l="1"/>
  <c r="P942" i="2"/>
  <c r="W1053" i="10"/>
  <c r="V1053" i="10"/>
  <c r="U1053" i="10"/>
  <c r="U1051" i="8"/>
  <c r="J942" i="2"/>
  <c r="K942" i="2" s="1"/>
  <c r="X1053" i="10"/>
  <c r="S1051" i="8"/>
  <c r="V1051" i="8" s="1"/>
  <c r="R1051" i="8"/>
  <c r="T1051" i="8"/>
  <c r="Y1053" i="10"/>
  <c r="AA941" i="2"/>
  <c r="E942" i="2"/>
  <c r="Z1053" i="10"/>
  <c r="W1051" i="8"/>
  <c r="C1052" i="8" l="1"/>
  <c r="G1052" i="8"/>
  <c r="B1054" i="10"/>
  <c r="G1054" i="10"/>
  <c r="B1052" i="8"/>
  <c r="F1052" i="8"/>
  <c r="D1052" i="8"/>
  <c r="H1052" i="8"/>
  <c r="L942" i="2"/>
  <c r="M942" i="2"/>
  <c r="N942" i="2" s="1"/>
  <c r="C1054" i="10"/>
  <c r="H1054" i="10"/>
  <c r="D1054" i="10"/>
  <c r="I1054" i="10"/>
  <c r="J1054" i="10" l="1"/>
  <c r="F1054" i="10"/>
  <c r="E1054" i="10"/>
  <c r="P1054" i="10" s="1"/>
  <c r="V942" i="2"/>
  <c r="U942" i="2"/>
  <c r="W942" i="2"/>
  <c r="J1052" i="8"/>
  <c r="I1052" i="8"/>
  <c r="K1054" i="10"/>
  <c r="O1054" i="10"/>
  <c r="AB1053" i="10"/>
  <c r="S942" i="2"/>
  <c r="Q942" i="2"/>
  <c r="R942" i="2"/>
  <c r="E1052" i="8"/>
  <c r="X1051" i="8"/>
  <c r="X942" i="2" l="1"/>
  <c r="G943" i="2" s="1"/>
  <c r="B943" i="2"/>
  <c r="Z942" i="2"/>
  <c r="R1054" i="10"/>
  <c r="S1054" i="10"/>
  <c r="Q1054" i="10"/>
  <c r="M1054" i="10"/>
  <c r="N1054" i="10" s="1"/>
  <c r="Y942" i="2"/>
  <c r="N1052" i="8"/>
  <c r="P1052" i="8"/>
  <c r="L1052" i="8"/>
  <c r="M1052" i="8" s="1"/>
  <c r="O1052" i="8"/>
  <c r="H943" i="2" l="1"/>
  <c r="C943" i="2"/>
  <c r="E943" i="2" s="1"/>
  <c r="U1054" i="10"/>
  <c r="X1054" i="10" s="1"/>
  <c r="V1054" i="10"/>
  <c r="W1054" i="10"/>
  <c r="D943" i="2"/>
  <c r="I943" i="2"/>
  <c r="Y1054" i="10"/>
  <c r="S1052" i="8"/>
  <c r="V1052" i="8" s="1"/>
  <c r="R1052" i="8"/>
  <c r="U1052" i="8" s="1"/>
  <c r="T1052" i="8"/>
  <c r="W1052" i="8"/>
  <c r="Z1054" i="10"/>
  <c r="P943" i="2" l="1"/>
  <c r="O943" i="2"/>
  <c r="B1053" i="8"/>
  <c r="F1053" i="8"/>
  <c r="G1055" i="10"/>
  <c r="B1055" i="10"/>
  <c r="C1053" i="8"/>
  <c r="G1053" i="8"/>
  <c r="H1053" i="8"/>
  <c r="D1053" i="8"/>
  <c r="J943" i="2"/>
  <c r="K943" i="2" s="1"/>
  <c r="AA942" i="2"/>
  <c r="F943" i="2"/>
  <c r="I1055" i="10"/>
  <c r="D1055" i="10"/>
  <c r="H1055" i="10"/>
  <c r="C1055" i="10"/>
  <c r="O1055" i="10" l="1"/>
  <c r="AB1054" i="10"/>
  <c r="L943" i="2"/>
  <c r="M943" i="2"/>
  <c r="N943" i="2" s="1"/>
  <c r="E1055" i="10"/>
  <c r="P1055" i="10" s="1"/>
  <c r="J1055" i="10"/>
  <c r="K1055" i="10" s="1"/>
  <c r="I1053" i="8"/>
  <c r="J1053" i="8"/>
  <c r="F1055" i="10"/>
  <c r="X1052" i="8"/>
  <c r="E1053" i="8"/>
  <c r="Q1055" i="10" l="1"/>
  <c r="S1055" i="10"/>
  <c r="R1055" i="10"/>
  <c r="M1055" i="10"/>
  <c r="N1055" i="10" s="1"/>
  <c r="Q943" i="2"/>
  <c r="R943" i="2"/>
  <c r="S943" i="2"/>
  <c r="U943" i="2"/>
  <c r="W943" i="2"/>
  <c r="V943" i="2"/>
  <c r="O1053" i="8"/>
  <c r="P1053" i="8"/>
  <c r="L1053" i="8"/>
  <c r="M1053" i="8" s="1"/>
  <c r="N1053" i="8"/>
  <c r="V1055" i="10" l="1"/>
  <c r="W1055" i="10"/>
  <c r="U1055" i="10"/>
  <c r="X1055" i="10" s="1"/>
  <c r="Z943" i="2"/>
  <c r="Y1055" i="10"/>
  <c r="Y943" i="2"/>
  <c r="Z1055" i="10"/>
  <c r="T1053" i="8"/>
  <c r="W1053" i="8" s="1"/>
  <c r="R1053" i="8"/>
  <c r="U1053" i="8" s="1"/>
  <c r="S1053" i="8"/>
  <c r="V1053" i="8" s="1"/>
  <c r="X943" i="2"/>
  <c r="H1054" i="8" l="1"/>
  <c r="D1054" i="8"/>
  <c r="B1056" i="10"/>
  <c r="G1056" i="10"/>
  <c r="G1054" i="8"/>
  <c r="C1054" i="8"/>
  <c r="B1054" i="8"/>
  <c r="F1054" i="8"/>
  <c r="B944" i="2"/>
  <c r="G944" i="2"/>
  <c r="I1056" i="10"/>
  <c r="D1056" i="10"/>
  <c r="H1056" i="10"/>
  <c r="C1056" i="10"/>
  <c r="C944" i="2"/>
  <c r="H944" i="2"/>
  <c r="I944" i="2"/>
  <c r="D944" i="2"/>
  <c r="P944" i="2" l="1"/>
  <c r="O944" i="2"/>
  <c r="J1056" i="10"/>
  <c r="F944" i="2"/>
  <c r="E1054" i="8"/>
  <c r="E1056" i="10"/>
  <c r="P1056" i="10" s="1"/>
  <c r="J1054" i="8"/>
  <c r="I1054" i="8"/>
  <c r="F1056" i="10"/>
  <c r="J944" i="2"/>
  <c r="X1053" i="8"/>
  <c r="K1056" i="10"/>
  <c r="O1056" i="10"/>
  <c r="AB1055" i="10"/>
  <c r="K944" i="2"/>
  <c r="AA943" i="2"/>
  <c r="E944" i="2"/>
  <c r="L944" i="2" l="1"/>
  <c r="M944" i="2"/>
  <c r="N944" i="2" s="1"/>
  <c r="P1054" i="8"/>
  <c r="O1054" i="8"/>
  <c r="L1054" i="8"/>
  <c r="M1054" i="8" s="1"/>
  <c r="N1054" i="8"/>
  <c r="S1056" i="10"/>
  <c r="R1056" i="10"/>
  <c r="Q1056" i="10"/>
  <c r="M1056" i="10"/>
  <c r="N1056" i="10" s="1"/>
  <c r="Y1056" i="10" l="1"/>
  <c r="W1056" i="10"/>
  <c r="Z1056" i="10" s="1"/>
  <c r="U1056" i="10"/>
  <c r="X1056" i="10" s="1"/>
  <c r="V1056" i="10"/>
  <c r="V944" i="2"/>
  <c r="U944" i="2"/>
  <c r="W944" i="2"/>
  <c r="T1054" i="8"/>
  <c r="W1054" i="8" s="1"/>
  <c r="S1054" i="8"/>
  <c r="V1054" i="8" s="1"/>
  <c r="R1054" i="8"/>
  <c r="U1054" i="8" s="1"/>
  <c r="S944" i="2"/>
  <c r="Q944" i="2"/>
  <c r="R944" i="2"/>
  <c r="Y944" i="2" s="1"/>
  <c r="B1057" i="10" l="1"/>
  <c r="G1057" i="10"/>
  <c r="D1055" i="8"/>
  <c r="H1055" i="8"/>
  <c r="F1055" i="8"/>
  <c r="B1055" i="8"/>
  <c r="I1057" i="10"/>
  <c r="D1057" i="10"/>
  <c r="C1055" i="8"/>
  <c r="G1055" i="8"/>
  <c r="H1057" i="10"/>
  <c r="C1057" i="10"/>
  <c r="Z944" i="2"/>
  <c r="H945" i="2"/>
  <c r="C945" i="2"/>
  <c r="X944" i="2"/>
  <c r="F1057" i="10" l="1"/>
  <c r="E1055" i="8"/>
  <c r="J1057" i="10"/>
  <c r="G945" i="2"/>
  <c r="B945" i="2"/>
  <c r="O1057" i="10"/>
  <c r="K1057" i="10"/>
  <c r="AB1056" i="10"/>
  <c r="D945" i="2"/>
  <c r="I945" i="2"/>
  <c r="X1054" i="8"/>
  <c r="J1055" i="8"/>
  <c r="I1055" i="8"/>
  <c r="E1057" i="10"/>
  <c r="P1057" i="10" s="1"/>
  <c r="P945" i="2" l="1"/>
  <c r="O945" i="2"/>
  <c r="N1055" i="8"/>
  <c r="P1055" i="8"/>
  <c r="O1055" i="8"/>
  <c r="L1055" i="8"/>
  <c r="M1055" i="8" s="1"/>
  <c r="S1057" i="10"/>
  <c r="Q1057" i="10"/>
  <c r="R1057" i="10"/>
  <c r="M1057" i="10"/>
  <c r="N1057" i="10" s="1"/>
  <c r="E945" i="2"/>
  <c r="AA944" i="2"/>
  <c r="J945" i="2"/>
  <c r="K945" i="2" s="1"/>
  <c r="F945" i="2"/>
  <c r="L945" i="2" l="1"/>
  <c r="M945" i="2"/>
  <c r="N945" i="2" s="1"/>
  <c r="V1057" i="10"/>
  <c r="Y1057" i="10" s="1"/>
  <c r="W1057" i="10"/>
  <c r="Z1057" i="10" s="1"/>
  <c r="U1057" i="10"/>
  <c r="U1055" i="8"/>
  <c r="R1055" i="8"/>
  <c r="T1055" i="8"/>
  <c r="S1055" i="8"/>
  <c r="V1055" i="8" s="1"/>
  <c r="X1057" i="10"/>
  <c r="W1055" i="8"/>
  <c r="I1058" i="10" l="1"/>
  <c r="D1058" i="10"/>
  <c r="G1056" i="8"/>
  <c r="C1056" i="8"/>
  <c r="C1058" i="10"/>
  <c r="H1058" i="10"/>
  <c r="B1058" i="10"/>
  <c r="G1058" i="10"/>
  <c r="F1056" i="8"/>
  <c r="B1056" i="8"/>
  <c r="Q945" i="2"/>
  <c r="R945" i="2"/>
  <c r="S945" i="2"/>
  <c r="D1056" i="8"/>
  <c r="H1056" i="8"/>
  <c r="V945" i="2"/>
  <c r="W945" i="2"/>
  <c r="U945" i="2"/>
  <c r="Z945" i="2" l="1"/>
  <c r="J1056" i="8"/>
  <c r="I1056" i="8"/>
  <c r="Y945" i="2"/>
  <c r="J1058" i="10"/>
  <c r="K1058" i="10" s="1"/>
  <c r="X1055" i="8"/>
  <c r="X945" i="2"/>
  <c r="E1058" i="10"/>
  <c r="P1058" i="10" s="1"/>
  <c r="F1058" i="10"/>
  <c r="E1056" i="8"/>
  <c r="O1058" i="10"/>
  <c r="AB1057" i="10"/>
  <c r="Q1058" i="10" l="1"/>
  <c r="R1058" i="10"/>
  <c r="S1058" i="10"/>
  <c r="M1058" i="10"/>
  <c r="N1058" i="10" s="1"/>
  <c r="C946" i="2"/>
  <c r="H946" i="2"/>
  <c r="N1056" i="8"/>
  <c r="O1056" i="8"/>
  <c r="L1056" i="8"/>
  <c r="M1056" i="8" s="1"/>
  <c r="P1056" i="8"/>
  <c r="B946" i="2"/>
  <c r="G946" i="2"/>
  <c r="I946" i="2"/>
  <c r="D946" i="2"/>
  <c r="P946" i="2" l="1"/>
  <c r="O946" i="2"/>
  <c r="S1056" i="8"/>
  <c r="R1056" i="8"/>
  <c r="U1056" i="8" s="1"/>
  <c r="T1056" i="8"/>
  <c r="J946" i="2"/>
  <c r="V1056" i="8"/>
  <c r="W1058" i="10"/>
  <c r="V1058" i="10"/>
  <c r="U1058" i="10"/>
  <c r="X1058" i="10" s="1"/>
  <c r="E946" i="2"/>
  <c r="Z1058" i="10"/>
  <c r="F946" i="2"/>
  <c r="K946" i="2"/>
  <c r="AA945" i="2"/>
  <c r="W1056" i="8"/>
  <c r="Y1058" i="10"/>
  <c r="B1059" i="10" l="1"/>
  <c r="G1059" i="10"/>
  <c r="B1057" i="8"/>
  <c r="F1057" i="8"/>
  <c r="I1059" i="10"/>
  <c r="D1059" i="10"/>
  <c r="H1057" i="8"/>
  <c r="D1057" i="8"/>
  <c r="C1057" i="8"/>
  <c r="G1057" i="8"/>
  <c r="L946" i="2"/>
  <c r="M946" i="2"/>
  <c r="N946" i="2" s="1"/>
  <c r="C1059" i="10"/>
  <c r="H1059" i="10"/>
  <c r="Q946" i="2" l="1"/>
  <c r="R946" i="2"/>
  <c r="S946" i="2"/>
  <c r="E1057" i="8"/>
  <c r="V946" i="2"/>
  <c r="U946" i="2"/>
  <c r="W946" i="2"/>
  <c r="I1057" i="8"/>
  <c r="J1057" i="8"/>
  <c r="O1059" i="10"/>
  <c r="AB1058" i="10"/>
  <c r="F23" i="10" s="1"/>
  <c r="J1059" i="10"/>
  <c r="K1059" i="10" s="1"/>
  <c r="F1059" i="10"/>
  <c r="X1056" i="8"/>
  <c r="E1059" i="10"/>
  <c r="P1059" i="10" s="1"/>
  <c r="Q1059" i="10" l="1"/>
  <c r="S1059" i="10"/>
  <c r="R1059" i="10"/>
  <c r="M1059" i="10"/>
  <c r="N1059" i="10" s="1"/>
  <c r="D22" i="8"/>
  <c r="P1057" i="8"/>
  <c r="N1057" i="8"/>
  <c r="O1057" i="8"/>
  <c r="L1057" i="8"/>
  <c r="M1057" i="8" s="1"/>
  <c r="Z946" i="2"/>
  <c r="Y946" i="2"/>
  <c r="G23" i="10"/>
  <c r="X946" i="2"/>
  <c r="F29" i="10"/>
  <c r="F24" i="10"/>
  <c r="C24" i="8"/>
  <c r="F27" i="10"/>
  <c r="F26" i="10"/>
  <c r="F28" i="10"/>
  <c r="F25" i="10"/>
  <c r="C23" i="8"/>
  <c r="C27" i="8"/>
  <c r="C26" i="8"/>
  <c r="C25" i="8"/>
  <c r="V1059" i="10" l="1"/>
  <c r="Y1059" i="10" s="1"/>
  <c r="W1059" i="10"/>
  <c r="Z1059" i="10" s="1"/>
  <c r="U1059" i="10"/>
  <c r="I947" i="2"/>
  <c r="D947" i="2"/>
  <c r="G947" i="2"/>
  <c r="B947" i="2"/>
  <c r="C947" i="2"/>
  <c r="H947" i="2"/>
  <c r="R1057" i="8"/>
  <c r="S1057" i="8"/>
  <c r="V1057" i="8" s="1"/>
  <c r="T1057" i="8"/>
  <c r="W1057" i="8" s="1"/>
  <c r="U1057" i="8"/>
  <c r="X1059" i="10"/>
  <c r="G28" i="10"/>
  <c r="G24" i="10"/>
  <c r="D27" i="8"/>
  <c r="G25" i="10"/>
  <c r="G29" i="10"/>
  <c r="D24" i="8"/>
  <c r="G26" i="10"/>
  <c r="G27" i="10"/>
  <c r="D25" i="8"/>
  <c r="D26" i="8"/>
  <c r="D23" i="8"/>
  <c r="P947" i="2" l="1"/>
  <c r="O947" i="2"/>
  <c r="H26" i="10"/>
  <c r="E24" i="8"/>
  <c r="B27" i="8" s="1"/>
  <c r="D1060" i="10"/>
  <c r="I1060" i="10"/>
  <c r="D1058" i="8"/>
  <c r="H1058" i="8"/>
  <c r="G1058" i="8"/>
  <c r="C1058" i="8"/>
  <c r="H1060" i="10"/>
  <c r="C1060" i="10"/>
  <c r="E947" i="2"/>
  <c r="AA946" i="2"/>
  <c r="B1058" i="8"/>
  <c r="F1058" i="8"/>
  <c r="J947" i="2"/>
  <c r="K947" i="2" s="1"/>
  <c r="F947" i="2"/>
  <c r="G1060" i="10"/>
  <c r="B1060" i="10"/>
  <c r="B23" i="8" l="1"/>
  <c r="M13" i="8" s="1"/>
  <c r="M15" i="8" s="1"/>
  <c r="B26" i="8"/>
  <c r="L947" i="2"/>
  <c r="M947" i="2"/>
  <c r="N947" i="2" s="1"/>
  <c r="I1058" i="8"/>
  <c r="J1058" i="8"/>
  <c r="O1060" i="10"/>
  <c r="AB1059" i="10"/>
  <c r="E1058" i="8"/>
  <c r="F1060" i="10"/>
  <c r="B25" i="8"/>
  <c r="M14" i="8" s="1"/>
  <c r="M16" i="8" s="1"/>
  <c r="J26" i="10"/>
  <c r="J24" i="10"/>
  <c r="J27" i="10"/>
  <c r="J25" i="10"/>
  <c r="J28" i="10"/>
  <c r="J29" i="10"/>
  <c r="G22" i="8"/>
  <c r="M10" i="8"/>
  <c r="E1060" i="10"/>
  <c r="P1060" i="10" s="1"/>
  <c r="J1060" i="10"/>
  <c r="K1060" i="10" s="1"/>
  <c r="X1057" i="8"/>
  <c r="B24" i="8"/>
  <c r="R1060" i="10" l="1"/>
  <c r="S1060" i="10"/>
  <c r="Q1060" i="10"/>
  <c r="M1060" i="10"/>
  <c r="N1060" i="10" s="1"/>
  <c r="O1058" i="8"/>
  <c r="L1058" i="8"/>
  <c r="M1058" i="8" s="1"/>
  <c r="P1058" i="8"/>
  <c r="N1058" i="8"/>
  <c r="U947" i="2"/>
  <c r="W947" i="2"/>
  <c r="V947" i="2"/>
  <c r="R947" i="2"/>
  <c r="S947" i="2"/>
  <c r="Q947" i="2"/>
  <c r="X947" i="2" l="1"/>
  <c r="Z947" i="2"/>
  <c r="I948" i="2" s="1"/>
  <c r="Y947" i="2"/>
  <c r="W1060" i="10"/>
  <c r="Z1060" i="10" s="1"/>
  <c r="V1060" i="10"/>
  <c r="U1060" i="10"/>
  <c r="B948" i="2"/>
  <c r="G948" i="2"/>
  <c r="R1058" i="8"/>
  <c r="U1058" i="8" s="1"/>
  <c r="T1058" i="8"/>
  <c r="W1058" i="8" s="1"/>
  <c r="S1058" i="8"/>
  <c r="X1060" i="10"/>
  <c r="D948" i="2"/>
  <c r="V1058" i="8"/>
  <c r="Y1060" i="10"/>
  <c r="P948" i="2" l="1"/>
  <c r="O948" i="2"/>
  <c r="F1059" i="8"/>
  <c r="B1059" i="8"/>
  <c r="D1059" i="8"/>
  <c r="H1059" i="8"/>
  <c r="D1061" i="10"/>
  <c r="I1061" i="10"/>
  <c r="C1059" i="8"/>
  <c r="G1059" i="8"/>
  <c r="C948" i="2"/>
  <c r="E948" i="2" s="1"/>
  <c r="H948" i="2"/>
  <c r="J948" i="2" s="1"/>
  <c r="K948" i="2" s="1"/>
  <c r="AA947" i="2"/>
  <c r="C1061" i="10"/>
  <c r="H1061" i="10"/>
  <c r="B1061" i="10"/>
  <c r="G1061" i="10"/>
  <c r="L948" i="2" l="1"/>
  <c r="M948" i="2"/>
  <c r="N948" i="2" s="1"/>
  <c r="E1061" i="10"/>
  <c r="P1061" i="10" s="1"/>
  <c r="F1061" i="10"/>
  <c r="J1061" i="10"/>
  <c r="K1061" i="10" s="1"/>
  <c r="F948" i="2"/>
  <c r="E1059" i="8"/>
  <c r="X1058" i="8"/>
  <c r="O1061" i="10"/>
  <c r="AB1060" i="10"/>
  <c r="J1059" i="8"/>
  <c r="I1059" i="8"/>
  <c r="S1061" i="10" l="1"/>
  <c r="R1061" i="10"/>
  <c r="Q1061" i="10"/>
  <c r="M1061" i="10"/>
  <c r="N1061" i="10" s="1"/>
  <c r="N1059" i="8"/>
  <c r="L1059" i="8"/>
  <c r="M1059" i="8" s="1"/>
  <c r="P1059" i="8"/>
  <c r="O1059" i="8"/>
  <c r="W948" i="2"/>
  <c r="U948" i="2"/>
  <c r="V948" i="2"/>
  <c r="S948" i="2"/>
  <c r="Q948" i="2"/>
  <c r="R948" i="2"/>
  <c r="Z948" i="2" l="1"/>
  <c r="I949" i="2" s="1"/>
  <c r="X948" i="2"/>
  <c r="G949" i="2" s="1"/>
  <c r="V1059" i="8"/>
  <c r="W1061" i="10"/>
  <c r="U1061" i="10"/>
  <c r="X1061" i="10" s="1"/>
  <c r="V1061" i="10"/>
  <c r="Y1061" i="10" s="1"/>
  <c r="Y948" i="2"/>
  <c r="S1059" i="8"/>
  <c r="R1059" i="8"/>
  <c r="U1059" i="8" s="1"/>
  <c r="T1059" i="8"/>
  <c r="W1059" i="8" s="1"/>
  <c r="B949" i="2"/>
  <c r="Z1061" i="10"/>
  <c r="D949" i="2" l="1"/>
  <c r="C1062" i="10"/>
  <c r="H1062" i="10"/>
  <c r="H1060" i="8"/>
  <c r="D1060" i="8"/>
  <c r="B1060" i="8"/>
  <c r="F1060" i="8"/>
  <c r="B1062" i="10"/>
  <c r="G1062" i="10"/>
  <c r="C1060" i="8"/>
  <c r="G1060" i="8"/>
  <c r="D1062" i="10"/>
  <c r="I1062" i="10"/>
  <c r="H949" i="2"/>
  <c r="C949" i="2"/>
  <c r="P949" i="2" l="1"/>
  <c r="O949" i="2"/>
  <c r="AA948" i="2"/>
  <c r="F949" i="2"/>
  <c r="E949" i="2"/>
  <c r="J1062" i="10"/>
  <c r="K1062" i="10" s="1"/>
  <c r="E1062" i="10"/>
  <c r="P1062" i="10" s="1"/>
  <c r="I1060" i="8"/>
  <c r="J1060" i="8"/>
  <c r="O1062" i="10"/>
  <c r="AB1061" i="10"/>
  <c r="J949" i="2"/>
  <c r="K949" i="2" s="1"/>
  <c r="X1059" i="8"/>
  <c r="E1060" i="8"/>
  <c r="F1062" i="10"/>
  <c r="R1062" i="10" l="1"/>
  <c r="Q1062" i="10"/>
  <c r="S1062" i="10"/>
  <c r="M1062" i="10"/>
  <c r="N1062" i="10" s="1"/>
  <c r="L949" i="2"/>
  <c r="M949" i="2"/>
  <c r="N949" i="2" s="1"/>
  <c r="O1060" i="8"/>
  <c r="L1060" i="8"/>
  <c r="M1060" i="8" s="1"/>
  <c r="P1060" i="8"/>
  <c r="N1060" i="8"/>
  <c r="R1060" i="8" l="1"/>
  <c r="U1060" i="8" s="1"/>
  <c r="T1060" i="8"/>
  <c r="S1060" i="8"/>
  <c r="V1060" i="8" s="1"/>
  <c r="U949" i="2"/>
  <c r="V949" i="2"/>
  <c r="W949" i="2"/>
  <c r="W1062" i="10"/>
  <c r="Z1062" i="10" s="1"/>
  <c r="V1062" i="10"/>
  <c r="Y1062" i="10" s="1"/>
  <c r="U1062" i="10"/>
  <c r="X1062" i="10" s="1"/>
  <c r="W1060" i="8"/>
  <c r="Q949" i="2"/>
  <c r="R949" i="2"/>
  <c r="S949" i="2"/>
  <c r="X949" i="2" l="1"/>
  <c r="Y949" i="2"/>
  <c r="Z949" i="2"/>
  <c r="I950" i="2" s="1"/>
  <c r="I1063" i="10"/>
  <c r="D1063" i="10"/>
  <c r="C1061" i="8"/>
  <c r="G1061" i="8"/>
  <c r="H1063" i="10"/>
  <c r="C1063" i="10"/>
  <c r="G1063" i="10"/>
  <c r="B1063" i="10"/>
  <c r="B1061" i="8"/>
  <c r="F1061" i="8"/>
  <c r="C950" i="2"/>
  <c r="H950" i="2"/>
  <c r="H1061" i="8"/>
  <c r="D1061" i="8"/>
  <c r="G950" i="2"/>
  <c r="B950" i="2"/>
  <c r="D950" i="2" l="1"/>
  <c r="O950" i="2"/>
  <c r="P950" i="2"/>
  <c r="AA949" i="2"/>
  <c r="E1063" i="10"/>
  <c r="P1063" i="10" s="1"/>
  <c r="X1060" i="8"/>
  <c r="E950" i="2"/>
  <c r="J1061" i="8"/>
  <c r="I1061" i="8"/>
  <c r="F1063" i="10"/>
  <c r="O1063" i="10"/>
  <c r="K1063" i="10"/>
  <c r="AB1062" i="10"/>
  <c r="J1063" i="10"/>
  <c r="J950" i="2"/>
  <c r="K950" i="2" s="1"/>
  <c r="F950" i="2"/>
  <c r="E1061" i="8"/>
  <c r="L950" i="2" l="1"/>
  <c r="M950" i="2"/>
  <c r="N950" i="2" s="1"/>
  <c r="S1063" i="10"/>
  <c r="R1063" i="10"/>
  <c r="Q1063" i="10"/>
  <c r="M1063" i="10"/>
  <c r="N1063" i="10" s="1"/>
  <c r="L1061" i="8"/>
  <c r="M1061" i="8" s="1"/>
  <c r="P1061" i="8"/>
  <c r="O1061" i="8"/>
  <c r="N1061" i="8"/>
  <c r="Y1063" i="10" l="1"/>
  <c r="R1061" i="8"/>
  <c r="S1061" i="8"/>
  <c r="T1061" i="8"/>
  <c r="W1061" i="8" s="1"/>
  <c r="U1061" i="8"/>
  <c r="U1063" i="10"/>
  <c r="X1063" i="10" s="1"/>
  <c r="V1063" i="10"/>
  <c r="W1063" i="10"/>
  <c r="Z1063" i="10" s="1"/>
  <c r="W950" i="2"/>
  <c r="U950" i="2"/>
  <c r="V950" i="2"/>
  <c r="V1061" i="8"/>
  <c r="Q950" i="2"/>
  <c r="R950" i="2"/>
  <c r="S950" i="2"/>
  <c r="Y950" i="2" l="1"/>
  <c r="Z950" i="2"/>
  <c r="I951" i="2" s="1"/>
  <c r="X950" i="2"/>
  <c r="B951" i="2" s="1"/>
  <c r="D1062" i="8"/>
  <c r="H1062" i="8"/>
  <c r="I1064" i="10"/>
  <c r="D1064" i="10"/>
  <c r="B1064" i="10"/>
  <c r="G1064" i="10"/>
  <c r="F1062" i="8"/>
  <c r="B1062" i="8"/>
  <c r="D951" i="2"/>
  <c r="G1062" i="8"/>
  <c r="C1062" i="8"/>
  <c r="C1064" i="10"/>
  <c r="H1064" i="10"/>
  <c r="H951" i="2"/>
  <c r="C951" i="2"/>
  <c r="P951" i="2" l="1"/>
  <c r="O951" i="2"/>
  <c r="G951" i="2"/>
  <c r="J951" i="2" s="1"/>
  <c r="K951" i="2" s="1"/>
  <c r="AA950" i="2"/>
  <c r="E951" i="2"/>
  <c r="O1064" i="10"/>
  <c r="AB1063" i="10"/>
  <c r="F1064" i="10"/>
  <c r="F951" i="2"/>
  <c r="X1061" i="8"/>
  <c r="E1062" i="8"/>
  <c r="J1064" i="10"/>
  <c r="K1064" i="10" s="1"/>
  <c r="J1062" i="8"/>
  <c r="I1062" i="8"/>
  <c r="E1064" i="10"/>
  <c r="P1064" i="10" s="1"/>
  <c r="R1064" i="10" l="1"/>
  <c r="S1064" i="10"/>
  <c r="Q1064" i="10"/>
  <c r="M1064" i="10"/>
  <c r="N1064" i="10" s="1"/>
  <c r="L951" i="2"/>
  <c r="M951" i="2"/>
  <c r="N951" i="2" s="1"/>
  <c r="O1062" i="8"/>
  <c r="L1062" i="8"/>
  <c r="M1062" i="8" s="1"/>
  <c r="N1062" i="8"/>
  <c r="P1062" i="8"/>
  <c r="S1062" i="8" l="1"/>
  <c r="V1062" i="8" s="1"/>
  <c r="R1062" i="8"/>
  <c r="T1062" i="8"/>
  <c r="W1062" i="8" s="1"/>
  <c r="V951" i="2"/>
  <c r="U951" i="2"/>
  <c r="W951" i="2"/>
  <c r="U1064" i="10"/>
  <c r="X1064" i="10" s="1"/>
  <c r="V1064" i="10"/>
  <c r="Y1064" i="10" s="1"/>
  <c r="W1064" i="10"/>
  <c r="Z1064" i="10" s="1"/>
  <c r="U1062" i="8"/>
  <c r="S951" i="2"/>
  <c r="Z951" i="2" s="1"/>
  <c r="Q951" i="2"/>
  <c r="X951" i="2" s="1"/>
  <c r="R951" i="2"/>
  <c r="H1065" i="10" l="1"/>
  <c r="C1065" i="10"/>
  <c r="G1065" i="10"/>
  <c r="B1065" i="10"/>
  <c r="D1063" i="8"/>
  <c r="H1063" i="8"/>
  <c r="I1065" i="10"/>
  <c r="D1065" i="10"/>
  <c r="C1063" i="8"/>
  <c r="G1063" i="8"/>
  <c r="B952" i="2"/>
  <c r="G952" i="2"/>
  <c r="D952" i="2"/>
  <c r="I952" i="2"/>
  <c r="F1063" i="8"/>
  <c r="B1063" i="8"/>
  <c r="Y951" i="2"/>
  <c r="P952" i="2" l="1"/>
  <c r="O952" i="2"/>
  <c r="E1063" i="8"/>
  <c r="O1065" i="10"/>
  <c r="AB1064" i="10"/>
  <c r="E1065" i="10"/>
  <c r="P1065" i="10" s="1"/>
  <c r="J1065" i="10"/>
  <c r="K1065" i="10" s="1"/>
  <c r="F1065" i="10"/>
  <c r="J1063" i="8"/>
  <c r="I1063" i="8"/>
  <c r="H952" i="2"/>
  <c r="J952" i="2" s="1"/>
  <c r="K952" i="2" s="1"/>
  <c r="C952" i="2"/>
  <c r="AA951" i="2"/>
  <c r="X1062" i="8"/>
  <c r="L952" i="2" l="1"/>
  <c r="M952" i="2"/>
  <c r="N952" i="2" s="1"/>
  <c r="R1065" i="10"/>
  <c r="S1065" i="10"/>
  <c r="Q1065" i="10"/>
  <c r="M1065" i="10"/>
  <c r="N1065" i="10" s="1"/>
  <c r="F952" i="2"/>
  <c r="L1063" i="8"/>
  <c r="M1063" i="8" s="1"/>
  <c r="O1063" i="8"/>
  <c r="N1063" i="8"/>
  <c r="P1063" i="8"/>
  <c r="E952" i="2"/>
  <c r="W1065" i="10" l="1"/>
  <c r="Z1065" i="10" s="1"/>
  <c r="U1065" i="10"/>
  <c r="V1065" i="10"/>
  <c r="Y1065" i="10" s="1"/>
  <c r="W952" i="2"/>
  <c r="U952" i="2"/>
  <c r="V952" i="2"/>
  <c r="S1063" i="8"/>
  <c r="V1063" i="8" s="1"/>
  <c r="R1063" i="8"/>
  <c r="U1063" i="8" s="1"/>
  <c r="T1063" i="8"/>
  <c r="W1063" i="8" s="1"/>
  <c r="X1065" i="10"/>
  <c r="R952" i="2"/>
  <c r="Q952" i="2"/>
  <c r="S952" i="2"/>
  <c r="Z952" i="2" l="1"/>
  <c r="X952" i="2"/>
  <c r="G953" i="2" s="1"/>
  <c r="B1064" i="8"/>
  <c r="F1064" i="8"/>
  <c r="H1066" i="10"/>
  <c r="C1066" i="10"/>
  <c r="G1064" i="8"/>
  <c r="C1064" i="8"/>
  <c r="D1064" i="8"/>
  <c r="H1064" i="8"/>
  <c r="I1066" i="10"/>
  <c r="D1066" i="10"/>
  <c r="G1066" i="10"/>
  <c r="B1066" i="10"/>
  <c r="Y952" i="2"/>
  <c r="I953" i="2"/>
  <c r="D953" i="2"/>
  <c r="B953" i="2"/>
  <c r="P953" i="2" l="1"/>
  <c r="O953" i="2"/>
  <c r="E1066" i="10"/>
  <c r="P1066" i="10" s="1"/>
  <c r="F1066" i="10"/>
  <c r="AA952" i="2"/>
  <c r="J1066" i="10"/>
  <c r="O1066" i="10"/>
  <c r="K1066" i="10"/>
  <c r="AB1065" i="10"/>
  <c r="X1063" i="8"/>
  <c r="I1064" i="8"/>
  <c r="J1064" i="8"/>
  <c r="H953" i="2"/>
  <c r="C953" i="2"/>
  <c r="E1064" i="8"/>
  <c r="F953" i="2" l="1"/>
  <c r="N1064" i="8"/>
  <c r="P1064" i="8"/>
  <c r="O1064" i="8"/>
  <c r="L1064" i="8"/>
  <c r="M1064" i="8" s="1"/>
  <c r="E953" i="2"/>
  <c r="S1066" i="10"/>
  <c r="Q1066" i="10"/>
  <c r="R1066" i="10"/>
  <c r="M1066" i="10"/>
  <c r="N1066" i="10" s="1"/>
  <c r="J953" i="2"/>
  <c r="K953" i="2" s="1"/>
  <c r="S1064" i="8" l="1"/>
  <c r="V1064" i="8" s="1"/>
  <c r="T1064" i="8"/>
  <c r="R1064" i="8"/>
  <c r="U1064" i="8" s="1"/>
  <c r="V1066" i="10"/>
  <c r="Y1066" i="10" s="1"/>
  <c r="U1066" i="10"/>
  <c r="X1066" i="10" s="1"/>
  <c r="W1066" i="10"/>
  <c r="W1064" i="8"/>
  <c r="L953" i="2"/>
  <c r="M953" i="2"/>
  <c r="N953" i="2" s="1"/>
  <c r="Z1066" i="10"/>
  <c r="C1067" i="10" l="1"/>
  <c r="H1067" i="10"/>
  <c r="F1065" i="8"/>
  <c r="B1065" i="8"/>
  <c r="G1067" i="10"/>
  <c r="B1067" i="10"/>
  <c r="G1065" i="8"/>
  <c r="C1065" i="8"/>
  <c r="W953" i="2"/>
  <c r="V953" i="2"/>
  <c r="U953" i="2"/>
  <c r="Q953" i="2"/>
  <c r="R953" i="2"/>
  <c r="S953" i="2"/>
  <c r="Z953" i="2" s="1"/>
  <c r="H1065" i="8"/>
  <c r="D1065" i="8"/>
  <c r="I1067" i="10"/>
  <c r="D1067" i="10"/>
  <c r="Y953" i="2" l="1"/>
  <c r="X953" i="2"/>
  <c r="B954" i="2" s="1"/>
  <c r="X1064" i="8"/>
  <c r="I1065" i="8"/>
  <c r="J1065" i="8"/>
  <c r="O1067" i="10"/>
  <c r="AB1066" i="10"/>
  <c r="I954" i="2"/>
  <c r="D954" i="2"/>
  <c r="E1067" i="10"/>
  <c r="P1067" i="10" s="1"/>
  <c r="E1065" i="8"/>
  <c r="C954" i="2"/>
  <c r="H954" i="2"/>
  <c r="J1067" i="10"/>
  <c r="K1067" i="10" s="1"/>
  <c r="F1067" i="10"/>
  <c r="P954" i="2" l="1"/>
  <c r="O954" i="2"/>
  <c r="G954" i="2"/>
  <c r="J954" i="2" s="1"/>
  <c r="K954" i="2" s="1"/>
  <c r="S1067" i="10"/>
  <c r="R1067" i="10"/>
  <c r="Q1067" i="10"/>
  <c r="M1067" i="10"/>
  <c r="N1067" i="10" s="1"/>
  <c r="AA953" i="2"/>
  <c r="E954" i="2"/>
  <c r="F954" i="2"/>
  <c r="O1065" i="8"/>
  <c r="N1065" i="8"/>
  <c r="L1065" i="8"/>
  <c r="M1065" i="8" s="1"/>
  <c r="P1065" i="8"/>
  <c r="L954" i="2" l="1"/>
  <c r="M954" i="2"/>
  <c r="N954" i="2" s="1"/>
  <c r="W1067" i="10"/>
  <c r="Z1067" i="10" s="1"/>
  <c r="U1067" i="10"/>
  <c r="V1067" i="10"/>
  <c r="X1067" i="10"/>
  <c r="S1065" i="8"/>
  <c r="T1065" i="8"/>
  <c r="W1065" i="8" s="1"/>
  <c r="R1065" i="8"/>
  <c r="U1065" i="8" s="1"/>
  <c r="V1065" i="8"/>
  <c r="Y1067" i="10"/>
  <c r="D1066" i="8" l="1"/>
  <c r="H1066" i="8"/>
  <c r="D1068" i="10"/>
  <c r="I1068" i="10"/>
  <c r="F1066" i="8"/>
  <c r="B1066" i="8"/>
  <c r="B1068" i="10"/>
  <c r="G1068" i="10"/>
  <c r="H1068" i="10"/>
  <c r="C1068" i="10"/>
  <c r="W954" i="2"/>
  <c r="V954" i="2"/>
  <c r="U954" i="2"/>
  <c r="G1066" i="8"/>
  <c r="C1066" i="8"/>
  <c r="R954" i="2"/>
  <c r="Q954" i="2"/>
  <c r="S954" i="2"/>
  <c r="X954" i="2" l="1"/>
  <c r="Z954" i="2"/>
  <c r="I955" i="2" s="1"/>
  <c r="X1065" i="8"/>
  <c r="E1068" i="10"/>
  <c r="P1068" i="10" s="1"/>
  <c r="O1068" i="10"/>
  <c r="AB1067" i="10"/>
  <c r="Y954" i="2"/>
  <c r="J1068" i="10"/>
  <c r="K1068" i="10" s="1"/>
  <c r="D955" i="2"/>
  <c r="F1068" i="10"/>
  <c r="E1066" i="8"/>
  <c r="G955" i="2"/>
  <c r="B955" i="2"/>
  <c r="J1066" i="8"/>
  <c r="I1066" i="8"/>
  <c r="P955" i="2" l="1"/>
  <c r="O955" i="2"/>
  <c r="R1068" i="10"/>
  <c r="S1068" i="10"/>
  <c r="Q1068" i="10"/>
  <c r="M1068" i="10"/>
  <c r="N1068" i="10" s="1"/>
  <c r="AA954" i="2"/>
  <c r="H955" i="2"/>
  <c r="J955" i="2" s="1"/>
  <c r="K955" i="2" s="1"/>
  <c r="C955" i="2"/>
  <c r="E955" i="2" s="1"/>
  <c r="N1066" i="8"/>
  <c r="P1066" i="8"/>
  <c r="O1066" i="8"/>
  <c r="L1066" i="8"/>
  <c r="M1066" i="8" s="1"/>
  <c r="L955" i="2" l="1"/>
  <c r="M955" i="2"/>
  <c r="N955" i="2" s="1"/>
  <c r="T1066" i="8"/>
  <c r="S1066" i="8"/>
  <c r="V1066" i="8" s="1"/>
  <c r="R1066" i="8"/>
  <c r="U1066" i="8"/>
  <c r="W1068" i="10"/>
  <c r="Z1068" i="10" s="1"/>
  <c r="V1068" i="10"/>
  <c r="Y1068" i="10" s="1"/>
  <c r="U1068" i="10"/>
  <c r="X1068" i="10" s="1"/>
  <c r="F955" i="2"/>
  <c r="W1066" i="8"/>
  <c r="C1069" i="10" l="1"/>
  <c r="H1069" i="10"/>
  <c r="C1067" i="8"/>
  <c r="G1067" i="8"/>
  <c r="I1069" i="10"/>
  <c r="D1069" i="10"/>
  <c r="B1069" i="10"/>
  <c r="G1069" i="10"/>
  <c r="H1067" i="8"/>
  <c r="D1067" i="8"/>
  <c r="F1067" i="8"/>
  <c r="B1067" i="8"/>
  <c r="U955" i="2"/>
  <c r="W955" i="2"/>
  <c r="V955" i="2"/>
  <c r="R955" i="2"/>
  <c r="S955" i="2"/>
  <c r="Q955" i="2"/>
  <c r="X955" i="2" s="1"/>
  <c r="E1069" i="10" l="1"/>
  <c r="P1069" i="10" s="1"/>
  <c r="B956" i="2"/>
  <c r="G956" i="2"/>
  <c r="Y955" i="2"/>
  <c r="E1067" i="8"/>
  <c r="J1069" i="10"/>
  <c r="K1069" i="10" s="1"/>
  <c r="O1069" i="10"/>
  <c r="AB1068" i="10"/>
  <c r="I1067" i="8"/>
  <c r="J1067" i="8"/>
  <c r="X1066" i="8"/>
  <c r="Z955" i="2"/>
  <c r="F1069" i="10"/>
  <c r="S1069" i="10" l="1"/>
  <c r="Q1069" i="10"/>
  <c r="R1069" i="10"/>
  <c r="M1069" i="10"/>
  <c r="N1069" i="10" s="1"/>
  <c r="D956" i="2"/>
  <c r="I956" i="2"/>
  <c r="P1067" i="8"/>
  <c r="L1067" i="8"/>
  <c r="M1067" i="8" s="1"/>
  <c r="O1067" i="8"/>
  <c r="N1067" i="8"/>
  <c r="C956" i="2"/>
  <c r="H956" i="2"/>
  <c r="P956" i="2" l="1"/>
  <c r="O956" i="2"/>
  <c r="J956" i="2"/>
  <c r="R1067" i="8"/>
  <c r="S1067" i="8"/>
  <c r="T1067" i="8"/>
  <c r="F956" i="2"/>
  <c r="W1067" i="8"/>
  <c r="U1067" i="8"/>
  <c r="W1069" i="10"/>
  <c r="Z1069" i="10" s="1"/>
  <c r="U1069" i="10"/>
  <c r="X1069" i="10" s="1"/>
  <c r="V1069" i="10"/>
  <c r="Y1069" i="10" s="1"/>
  <c r="E956" i="2"/>
  <c r="V1067" i="8"/>
  <c r="K956" i="2"/>
  <c r="AA955" i="2"/>
  <c r="G1070" i="10" l="1"/>
  <c r="B1070" i="10"/>
  <c r="I1070" i="10"/>
  <c r="D1070" i="10"/>
  <c r="H1070" i="10"/>
  <c r="C1070" i="10"/>
  <c r="L956" i="2"/>
  <c r="M956" i="2"/>
  <c r="N956" i="2" s="1"/>
  <c r="H1068" i="8"/>
  <c r="D1068" i="8"/>
  <c r="C1068" i="8"/>
  <c r="G1068" i="8"/>
  <c r="B1068" i="8"/>
  <c r="F1068" i="8"/>
  <c r="V956" i="2" l="1"/>
  <c r="U956" i="2"/>
  <c r="W956" i="2"/>
  <c r="K1070" i="10"/>
  <c r="O1070" i="10"/>
  <c r="AB1069" i="10"/>
  <c r="R956" i="2"/>
  <c r="Y956" i="2" s="1"/>
  <c r="Q956" i="2"/>
  <c r="S956" i="2"/>
  <c r="F1070" i="10"/>
  <c r="E1070" i="10"/>
  <c r="P1070" i="10" s="1"/>
  <c r="X1067" i="8"/>
  <c r="J1068" i="8"/>
  <c r="I1068" i="8"/>
  <c r="E1068" i="8"/>
  <c r="J1070" i="10"/>
  <c r="X956" i="2" l="1"/>
  <c r="B957" i="2" s="1"/>
  <c r="O1068" i="8"/>
  <c r="L1068" i="8"/>
  <c r="M1068" i="8" s="1"/>
  <c r="P1068" i="8"/>
  <c r="N1068" i="8"/>
  <c r="R1070" i="10"/>
  <c r="S1070" i="10"/>
  <c r="Q1070" i="10"/>
  <c r="M1070" i="10"/>
  <c r="N1070" i="10" s="1"/>
  <c r="Z956" i="2"/>
  <c r="C957" i="2"/>
  <c r="H957" i="2"/>
  <c r="G957" i="2" l="1"/>
  <c r="F957" i="2"/>
  <c r="D957" i="2"/>
  <c r="I957" i="2"/>
  <c r="J957" i="2" s="1"/>
  <c r="U1070" i="10"/>
  <c r="V1070" i="10"/>
  <c r="Y1070" i="10" s="1"/>
  <c r="W1070" i="10"/>
  <c r="T1068" i="8"/>
  <c r="W1068" i="8" s="1"/>
  <c r="S1068" i="8"/>
  <c r="V1068" i="8" s="1"/>
  <c r="R1068" i="8"/>
  <c r="U1068" i="8" s="1"/>
  <c r="Z1070" i="10"/>
  <c r="X1070" i="10"/>
  <c r="E957" i="2"/>
  <c r="P957" i="2" l="1"/>
  <c r="O957" i="2"/>
  <c r="D1069" i="8"/>
  <c r="H1069" i="8"/>
  <c r="G1069" i="8"/>
  <c r="C1069" i="8"/>
  <c r="B1069" i="8"/>
  <c r="F1069" i="8"/>
  <c r="C1071" i="10"/>
  <c r="H1071" i="10"/>
  <c r="B1071" i="10"/>
  <c r="G1071" i="10"/>
  <c r="I1071" i="10"/>
  <c r="D1071" i="10"/>
  <c r="K957" i="2"/>
  <c r="AA956" i="2"/>
  <c r="O1071" i="10" l="1"/>
  <c r="AB1070" i="10"/>
  <c r="X1068" i="8"/>
  <c r="F1071" i="10"/>
  <c r="J1071" i="10"/>
  <c r="K1071" i="10" s="1"/>
  <c r="J1069" i="8"/>
  <c r="I1069" i="8"/>
  <c r="L957" i="2"/>
  <c r="M957" i="2"/>
  <c r="N957" i="2" s="1"/>
  <c r="E1071" i="10"/>
  <c r="P1071" i="10" s="1"/>
  <c r="E1069" i="8"/>
  <c r="Q1071" i="10" l="1"/>
  <c r="S1071" i="10"/>
  <c r="R1071" i="10"/>
  <c r="M1071" i="10"/>
  <c r="N1071" i="10" s="1"/>
  <c r="P1069" i="8"/>
  <c r="O1069" i="8"/>
  <c r="L1069" i="8"/>
  <c r="M1069" i="8" s="1"/>
  <c r="N1069" i="8"/>
  <c r="S957" i="2"/>
  <c r="R957" i="2"/>
  <c r="Q957" i="2"/>
  <c r="W957" i="2"/>
  <c r="V957" i="2"/>
  <c r="U957" i="2"/>
  <c r="X957" i="2" l="1"/>
  <c r="G958" i="2" s="1"/>
  <c r="U1071" i="10"/>
  <c r="W1071" i="10"/>
  <c r="V1071" i="10"/>
  <c r="Y1071" i="10" s="1"/>
  <c r="R1069" i="8"/>
  <c r="U1069" i="8" s="1"/>
  <c r="S1069" i="8"/>
  <c r="V1069" i="8" s="1"/>
  <c r="T1069" i="8"/>
  <c r="Y957" i="2"/>
  <c r="Z1071" i="10"/>
  <c r="Z957" i="2"/>
  <c r="W1069" i="8"/>
  <c r="X1071" i="10"/>
  <c r="B958" i="2" l="1"/>
  <c r="G1070" i="8"/>
  <c r="C1070" i="8"/>
  <c r="F1070" i="8"/>
  <c r="B1070" i="8"/>
  <c r="H1072" i="10"/>
  <c r="C1072" i="10"/>
  <c r="D1070" i="8"/>
  <c r="H1070" i="8"/>
  <c r="C958" i="2"/>
  <c r="E958" i="2" s="1"/>
  <c r="H958" i="2"/>
  <c r="I958" i="2"/>
  <c r="D958" i="2"/>
  <c r="B1072" i="10"/>
  <c r="G1072" i="10"/>
  <c r="D1072" i="10"/>
  <c r="I1072" i="10"/>
  <c r="O958" i="2" l="1"/>
  <c r="P958" i="2"/>
  <c r="J1072" i="10"/>
  <c r="AA957" i="2"/>
  <c r="E1070" i="8"/>
  <c r="E1072" i="10"/>
  <c r="P1072" i="10" s="1"/>
  <c r="I1070" i="8"/>
  <c r="J1070" i="8"/>
  <c r="F1072" i="10"/>
  <c r="X1069" i="8"/>
  <c r="K1072" i="10"/>
  <c r="O1072" i="10"/>
  <c r="AB1071" i="10"/>
  <c r="J958" i="2"/>
  <c r="K958" i="2" s="1"/>
  <c r="F958" i="2"/>
  <c r="L958" i="2" l="1"/>
  <c r="M958" i="2"/>
  <c r="N958" i="2" s="1"/>
  <c r="S1072" i="10"/>
  <c r="R1072" i="10"/>
  <c r="Q1072" i="10"/>
  <c r="M1072" i="10"/>
  <c r="N1072" i="10" s="1"/>
  <c r="P1070" i="8"/>
  <c r="N1070" i="8"/>
  <c r="O1070" i="8"/>
  <c r="L1070" i="8"/>
  <c r="M1070" i="8" s="1"/>
  <c r="T1070" i="8" l="1"/>
  <c r="W1070" i="8" s="1"/>
  <c r="R1070" i="8"/>
  <c r="U1070" i="8" s="1"/>
  <c r="S1070" i="8"/>
  <c r="Z1072" i="10"/>
  <c r="U1072" i="10"/>
  <c r="X1072" i="10" s="1"/>
  <c r="V1072" i="10"/>
  <c r="Y1072" i="10" s="1"/>
  <c r="W1072" i="10"/>
  <c r="V958" i="2"/>
  <c r="W958" i="2"/>
  <c r="U958" i="2"/>
  <c r="V1070" i="8"/>
  <c r="R958" i="2"/>
  <c r="Q958" i="2"/>
  <c r="S958" i="2"/>
  <c r="Y958" i="2" l="1"/>
  <c r="X958" i="2"/>
  <c r="H1073" i="10"/>
  <c r="C1073" i="10"/>
  <c r="B1071" i="8"/>
  <c r="F1071" i="8"/>
  <c r="G1073" i="10"/>
  <c r="B1073" i="10"/>
  <c r="D1071" i="8"/>
  <c r="H1071" i="8"/>
  <c r="I1073" i="10"/>
  <c r="D1073" i="10"/>
  <c r="C959" i="2"/>
  <c r="H959" i="2"/>
  <c r="Z958" i="2"/>
  <c r="C1071" i="8"/>
  <c r="G1071" i="8"/>
  <c r="B959" i="2"/>
  <c r="G959" i="2"/>
  <c r="E959" i="2" l="1"/>
  <c r="I1071" i="8"/>
  <c r="J1071" i="8"/>
  <c r="E1071" i="8"/>
  <c r="X1070" i="8"/>
  <c r="O1073" i="10"/>
  <c r="AB1072" i="10"/>
  <c r="E1073" i="10"/>
  <c r="P1073" i="10" s="1"/>
  <c r="F1073" i="10"/>
  <c r="F959" i="2"/>
  <c r="I959" i="2"/>
  <c r="J959" i="2" s="1"/>
  <c r="D959" i="2"/>
  <c r="J1073" i="10"/>
  <c r="K1073" i="10" s="1"/>
  <c r="P959" i="2" l="1"/>
  <c r="O959" i="2"/>
  <c r="S1073" i="10"/>
  <c r="Q1073" i="10"/>
  <c r="R1073" i="10"/>
  <c r="M1073" i="10"/>
  <c r="N1073" i="10" s="1"/>
  <c r="P1071" i="8"/>
  <c r="N1071" i="8"/>
  <c r="L1071" i="8"/>
  <c r="M1071" i="8" s="1"/>
  <c r="O1071" i="8"/>
  <c r="K959" i="2"/>
  <c r="AA958" i="2"/>
  <c r="S1071" i="8" l="1"/>
  <c r="R1071" i="8"/>
  <c r="T1071" i="8"/>
  <c r="W1073" i="10"/>
  <c r="U1073" i="10"/>
  <c r="V1073" i="10"/>
  <c r="Y1073" i="10" s="1"/>
  <c r="U1071" i="8"/>
  <c r="W1071" i="8"/>
  <c r="X1073" i="10"/>
  <c r="L959" i="2"/>
  <c r="M959" i="2"/>
  <c r="N959" i="2" s="1"/>
  <c r="V1071" i="8"/>
  <c r="Z1073" i="10"/>
  <c r="C1074" i="10" l="1"/>
  <c r="H1074" i="10"/>
  <c r="V959" i="2"/>
  <c r="U959" i="2"/>
  <c r="W959" i="2"/>
  <c r="Q959" i="2"/>
  <c r="R959" i="2"/>
  <c r="S959" i="2"/>
  <c r="F1072" i="8"/>
  <c r="B1072" i="8"/>
  <c r="D1074" i="10"/>
  <c r="I1074" i="10"/>
  <c r="B1074" i="10"/>
  <c r="G1074" i="10"/>
  <c r="G1072" i="8"/>
  <c r="C1072" i="8"/>
  <c r="D1072" i="8"/>
  <c r="H1072" i="8"/>
  <c r="Y959" i="2" l="1"/>
  <c r="Z959" i="2"/>
  <c r="I960" i="2" s="1"/>
  <c r="O1074" i="10"/>
  <c r="AB1073" i="10"/>
  <c r="X1071" i="8"/>
  <c r="J1074" i="10"/>
  <c r="K1074" i="10" s="1"/>
  <c r="E1072" i="8"/>
  <c r="X959" i="2"/>
  <c r="C960" i="2"/>
  <c r="H960" i="2"/>
  <c r="E1074" i="10"/>
  <c r="P1074" i="10" s="1"/>
  <c r="I1072" i="8"/>
  <c r="J1072" i="8"/>
  <c r="F1074" i="10"/>
  <c r="D960" i="2" l="1"/>
  <c r="AA959" i="2" s="1"/>
  <c r="Q1074" i="10"/>
  <c r="R1074" i="10"/>
  <c r="S1074" i="10"/>
  <c r="M1074" i="10"/>
  <c r="N1074" i="10" s="1"/>
  <c r="P1072" i="8"/>
  <c r="N1072" i="8"/>
  <c r="L1072" i="8"/>
  <c r="M1072" i="8" s="1"/>
  <c r="O1072" i="8"/>
  <c r="B960" i="2"/>
  <c r="G960" i="2"/>
  <c r="P960" i="2" l="1"/>
  <c r="O960" i="2"/>
  <c r="U1074" i="10"/>
  <c r="V1074" i="10"/>
  <c r="Y1074" i="10" s="1"/>
  <c r="W1074" i="10"/>
  <c r="Z1074" i="10" s="1"/>
  <c r="E960" i="2"/>
  <c r="R1072" i="8"/>
  <c r="T1072" i="8"/>
  <c r="W1072" i="8" s="1"/>
  <c r="S1072" i="8"/>
  <c r="V1072" i="8" s="1"/>
  <c r="J960" i="2"/>
  <c r="K960" i="2" s="1"/>
  <c r="U1072" i="8"/>
  <c r="F960" i="2"/>
  <c r="X1074" i="10"/>
  <c r="C1073" i="8" l="1"/>
  <c r="G1073" i="8"/>
  <c r="I1075" i="10"/>
  <c r="D1075" i="10"/>
  <c r="C1075" i="10"/>
  <c r="H1075" i="10"/>
  <c r="H1073" i="8"/>
  <c r="D1073" i="8"/>
  <c r="F1073" i="8"/>
  <c r="B1073" i="8"/>
  <c r="L960" i="2"/>
  <c r="M960" i="2"/>
  <c r="N960" i="2" s="1"/>
  <c r="G1075" i="10"/>
  <c r="B1075" i="10"/>
  <c r="O1075" i="10" l="1"/>
  <c r="AB1074" i="10"/>
  <c r="S960" i="2"/>
  <c r="Q960" i="2"/>
  <c r="R960" i="2"/>
  <c r="V960" i="2"/>
  <c r="U960" i="2"/>
  <c r="W960" i="2"/>
  <c r="E1073" i="8"/>
  <c r="E1075" i="10"/>
  <c r="P1075" i="10" s="1"/>
  <c r="J1075" i="10"/>
  <c r="K1075" i="10" s="1"/>
  <c r="J1073" i="8"/>
  <c r="I1073" i="8"/>
  <c r="F1075" i="10"/>
  <c r="X1072" i="8"/>
  <c r="Q1075" i="10" l="1"/>
  <c r="S1075" i="10"/>
  <c r="R1075" i="10"/>
  <c r="M1075" i="10"/>
  <c r="N1075" i="10" s="1"/>
  <c r="O1073" i="8"/>
  <c r="L1073" i="8"/>
  <c r="M1073" i="8" s="1"/>
  <c r="P1073" i="8"/>
  <c r="N1073" i="8"/>
  <c r="X960" i="2"/>
  <c r="Z960" i="2"/>
  <c r="Y960" i="2"/>
  <c r="U1075" i="10" l="1"/>
  <c r="W1075" i="10"/>
  <c r="V1075" i="10"/>
  <c r="C961" i="2"/>
  <c r="H961" i="2"/>
  <c r="Y1075" i="10"/>
  <c r="R1073" i="8"/>
  <c r="T1073" i="8"/>
  <c r="W1073" i="8" s="1"/>
  <c r="S1073" i="8"/>
  <c r="Z1075" i="10"/>
  <c r="U1073" i="8"/>
  <c r="I961" i="2"/>
  <c r="D961" i="2"/>
  <c r="G961" i="2"/>
  <c r="B961" i="2"/>
  <c r="V1073" i="8"/>
  <c r="X1075" i="10"/>
  <c r="P961" i="2" l="1"/>
  <c r="O961" i="2"/>
  <c r="D1074" i="8"/>
  <c r="H1074" i="8"/>
  <c r="E961" i="2"/>
  <c r="F961" i="2"/>
  <c r="G1076" i="10"/>
  <c r="B1076" i="10"/>
  <c r="C1074" i="8"/>
  <c r="G1074" i="8"/>
  <c r="F1074" i="8"/>
  <c r="B1074" i="8"/>
  <c r="J961" i="2"/>
  <c r="K961" i="2" s="1"/>
  <c r="D1076" i="10"/>
  <c r="I1076" i="10"/>
  <c r="H1076" i="10"/>
  <c r="C1076" i="10"/>
  <c r="AA960" i="2"/>
  <c r="E1074" i="8" l="1"/>
  <c r="E1076" i="10"/>
  <c r="P1076" i="10" s="1"/>
  <c r="L961" i="2"/>
  <c r="M961" i="2"/>
  <c r="N961" i="2" s="1"/>
  <c r="O1076" i="10"/>
  <c r="AB1075" i="10"/>
  <c r="I1074" i="8"/>
  <c r="J1074" i="8"/>
  <c r="J1076" i="10"/>
  <c r="K1076" i="10" s="1"/>
  <c r="F1076" i="10"/>
  <c r="X1073" i="8"/>
  <c r="S1076" i="10" l="1"/>
  <c r="R1076" i="10"/>
  <c r="Q1076" i="10"/>
  <c r="M1076" i="10"/>
  <c r="N1076" i="10" s="1"/>
  <c r="N1074" i="8"/>
  <c r="O1074" i="8"/>
  <c r="L1074" i="8"/>
  <c r="M1074" i="8" s="1"/>
  <c r="P1074" i="8"/>
  <c r="V961" i="2"/>
  <c r="W961" i="2"/>
  <c r="U961" i="2"/>
  <c r="S961" i="2"/>
  <c r="R961" i="2"/>
  <c r="Q961" i="2"/>
  <c r="Y961" i="2" l="1"/>
  <c r="H962" i="2" s="1"/>
  <c r="Z961" i="2"/>
  <c r="D962" i="2" s="1"/>
  <c r="I962" i="2"/>
  <c r="W1076" i="10"/>
  <c r="U1076" i="10"/>
  <c r="V1076" i="10"/>
  <c r="T1074" i="8"/>
  <c r="W1074" i="8" s="1"/>
  <c r="R1074" i="8"/>
  <c r="U1074" i="8" s="1"/>
  <c r="S1074" i="8"/>
  <c r="V1074" i="8" s="1"/>
  <c r="X1076" i="10"/>
  <c r="X961" i="2"/>
  <c r="Y1076" i="10"/>
  <c r="C962" i="2"/>
  <c r="Z1076" i="10"/>
  <c r="P962" i="2" l="1"/>
  <c r="O962" i="2"/>
  <c r="C1075" i="8"/>
  <c r="G1075" i="8"/>
  <c r="B1075" i="8"/>
  <c r="F1075" i="8"/>
  <c r="H1075" i="8"/>
  <c r="D1075" i="8"/>
  <c r="G962" i="2"/>
  <c r="B962" i="2"/>
  <c r="F962" i="2" s="1"/>
  <c r="D1077" i="10"/>
  <c r="I1077" i="10"/>
  <c r="G1077" i="10"/>
  <c r="B1077" i="10"/>
  <c r="C1077" i="10"/>
  <c r="H1077" i="10"/>
  <c r="AA961" i="2"/>
  <c r="J1075" i="8" l="1"/>
  <c r="I1075" i="8"/>
  <c r="E1077" i="10"/>
  <c r="P1077" i="10" s="1"/>
  <c r="O1077" i="10"/>
  <c r="AB1076" i="10"/>
  <c r="E1075" i="8"/>
  <c r="J1077" i="10"/>
  <c r="K1077" i="10" s="1"/>
  <c r="E962" i="2"/>
  <c r="F1077" i="10"/>
  <c r="J962" i="2"/>
  <c r="K962" i="2" s="1"/>
  <c r="X1074" i="8"/>
  <c r="S1077" i="10" l="1"/>
  <c r="R1077" i="10"/>
  <c r="Q1077" i="10"/>
  <c r="M1077" i="10"/>
  <c r="N1077" i="10" s="1"/>
  <c r="L962" i="2"/>
  <c r="M962" i="2"/>
  <c r="N962" i="2" s="1"/>
  <c r="N1075" i="8"/>
  <c r="O1075" i="8"/>
  <c r="L1075" i="8"/>
  <c r="M1075" i="8" s="1"/>
  <c r="P1075" i="8"/>
  <c r="W1077" i="10" l="1"/>
  <c r="U1077" i="10"/>
  <c r="V1077" i="10"/>
  <c r="Y1077" i="10" s="1"/>
  <c r="X1077" i="10"/>
  <c r="V962" i="2"/>
  <c r="U962" i="2"/>
  <c r="W962" i="2"/>
  <c r="S1075" i="8"/>
  <c r="V1075" i="8" s="1"/>
  <c r="R1075" i="8"/>
  <c r="U1075" i="8" s="1"/>
  <c r="T1075" i="8"/>
  <c r="W1075" i="8" s="1"/>
  <c r="Q962" i="2"/>
  <c r="S962" i="2"/>
  <c r="R962" i="2"/>
  <c r="Y962" i="2" s="1"/>
  <c r="Z1077" i="10"/>
  <c r="X962" i="2" l="1"/>
  <c r="Z962" i="2"/>
  <c r="I963" i="2" s="1"/>
  <c r="C1076" i="8"/>
  <c r="G1076" i="8"/>
  <c r="H1076" i="8"/>
  <c r="D1076" i="8"/>
  <c r="H1078" i="10"/>
  <c r="C1078" i="10"/>
  <c r="B1076" i="8"/>
  <c r="F1076" i="8"/>
  <c r="B963" i="2"/>
  <c r="G963" i="2"/>
  <c r="B1078" i="10"/>
  <c r="G1078" i="10"/>
  <c r="I1078" i="10"/>
  <c r="D1078" i="10"/>
  <c r="H963" i="2"/>
  <c r="C963" i="2"/>
  <c r="D963" i="2" l="1"/>
  <c r="O1078" i="10"/>
  <c r="AB1077" i="10"/>
  <c r="J963" i="2"/>
  <c r="K963" i="2" s="1"/>
  <c r="J1076" i="8"/>
  <c r="I1076" i="8"/>
  <c r="E963" i="2"/>
  <c r="E1076" i="8"/>
  <c r="F963" i="2"/>
  <c r="J1078" i="10"/>
  <c r="K1078" i="10" s="1"/>
  <c r="F1078" i="10"/>
  <c r="E1078" i="10"/>
  <c r="P1078" i="10" s="1"/>
  <c r="AA962" i="2"/>
  <c r="X1075" i="8"/>
  <c r="P963" i="2" l="1"/>
  <c r="O963" i="2"/>
  <c r="S1078" i="10"/>
  <c r="R1078" i="10"/>
  <c r="Q1078" i="10"/>
  <c r="M1078" i="10"/>
  <c r="N1078" i="10" s="1"/>
  <c r="L963" i="2"/>
  <c r="M963" i="2"/>
  <c r="N963" i="2" s="1"/>
  <c r="L1076" i="8"/>
  <c r="M1076" i="8" s="1"/>
  <c r="N1076" i="8"/>
  <c r="O1076" i="8"/>
  <c r="P1076" i="8"/>
  <c r="V1078" i="10" l="1"/>
  <c r="U1078" i="10"/>
  <c r="W1078" i="10"/>
  <c r="T1076" i="8"/>
  <c r="S1076" i="8"/>
  <c r="R1076" i="8"/>
  <c r="U1076" i="8" s="1"/>
  <c r="X1078" i="10"/>
  <c r="W1076" i="8"/>
  <c r="U963" i="2"/>
  <c r="W963" i="2"/>
  <c r="V963" i="2"/>
  <c r="Y1078" i="10"/>
  <c r="V1076" i="8"/>
  <c r="Q963" i="2"/>
  <c r="S963" i="2"/>
  <c r="R963" i="2"/>
  <c r="Z1078" i="10"/>
  <c r="X963" i="2" l="1"/>
  <c r="G964" i="2" s="1"/>
  <c r="F1077" i="8"/>
  <c r="B1077" i="8"/>
  <c r="Z963" i="2"/>
  <c r="G1079" i="10"/>
  <c r="B1079" i="10"/>
  <c r="B964" i="2"/>
  <c r="D1079" i="10"/>
  <c r="I1079" i="10"/>
  <c r="G1077" i="8"/>
  <c r="C1077" i="8"/>
  <c r="Y963" i="2"/>
  <c r="H1079" i="10"/>
  <c r="C1079" i="10"/>
  <c r="H1077" i="8"/>
  <c r="D1077" i="8"/>
  <c r="C964" i="2" l="1"/>
  <c r="H964" i="2"/>
  <c r="O1079" i="10"/>
  <c r="AB1078" i="10"/>
  <c r="J1079" i="10"/>
  <c r="K1079" i="10" s="1"/>
  <c r="X1076" i="8"/>
  <c r="D964" i="2"/>
  <c r="I964" i="2"/>
  <c r="E964" i="2"/>
  <c r="E1077" i="8"/>
  <c r="F1079" i="10"/>
  <c r="E1079" i="10"/>
  <c r="P1079" i="10" s="1"/>
  <c r="I1077" i="8"/>
  <c r="J1077" i="8"/>
  <c r="O964" i="2" l="1"/>
  <c r="P964" i="2"/>
  <c r="J964" i="2"/>
  <c r="K964" i="2" s="1"/>
  <c r="R1079" i="10"/>
  <c r="S1079" i="10"/>
  <c r="Q1079" i="10"/>
  <c r="M1079" i="10"/>
  <c r="N1079" i="10" s="1"/>
  <c r="O1077" i="8"/>
  <c r="N1077" i="8"/>
  <c r="P1077" i="8"/>
  <c r="L1077" i="8"/>
  <c r="M1077" i="8" s="1"/>
  <c r="F964" i="2"/>
  <c r="AA963" i="2"/>
  <c r="R1077" i="8" l="1"/>
  <c r="S1077" i="8"/>
  <c r="T1077" i="8"/>
  <c r="U1079" i="10"/>
  <c r="V1079" i="10"/>
  <c r="W1079" i="10"/>
  <c r="L964" i="2"/>
  <c r="M964" i="2"/>
  <c r="N964" i="2" s="1"/>
  <c r="W1077" i="8"/>
  <c r="X1079" i="10"/>
  <c r="U1077" i="8"/>
  <c r="Z1079" i="10"/>
  <c r="V1077" i="8"/>
  <c r="Y1079" i="10"/>
  <c r="U964" i="2" l="1"/>
  <c r="W964" i="2"/>
  <c r="V964" i="2"/>
  <c r="B1078" i="8"/>
  <c r="F1078" i="8"/>
  <c r="Q964" i="2"/>
  <c r="R964" i="2"/>
  <c r="S964" i="2"/>
  <c r="D1080" i="10"/>
  <c r="I1080" i="10"/>
  <c r="H1080" i="10"/>
  <c r="C1080" i="10"/>
  <c r="G1080" i="10"/>
  <c r="B1080" i="10"/>
  <c r="G1078" i="8"/>
  <c r="C1078" i="8"/>
  <c r="D1078" i="8"/>
  <c r="H1078" i="8"/>
  <c r="Y964" i="2" l="1"/>
  <c r="X964" i="2"/>
  <c r="Z964" i="2"/>
  <c r="I965" i="2" s="1"/>
  <c r="X1077" i="8"/>
  <c r="F1080" i="10"/>
  <c r="E1078" i="8"/>
  <c r="H965" i="2"/>
  <c r="C965" i="2"/>
  <c r="E1080" i="10"/>
  <c r="P1080" i="10" s="1"/>
  <c r="B965" i="2"/>
  <c r="G965" i="2"/>
  <c r="J1080" i="10"/>
  <c r="O1080" i="10"/>
  <c r="K1080" i="10"/>
  <c r="AB1079" i="10"/>
  <c r="J1078" i="8"/>
  <c r="I1078" i="8"/>
  <c r="D965" i="2" l="1"/>
  <c r="AA964" i="2" s="1"/>
  <c r="J965" i="2"/>
  <c r="S1080" i="10"/>
  <c r="R1080" i="10"/>
  <c r="Q1080" i="10"/>
  <c r="M1080" i="10"/>
  <c r="N1080" i="10" s="1"/>
  <c r="E965" i="2"/>
  <c r="O1078" i="8"/>
  <c r="P1078" i="8"/>
  <c r="L1078" i="8"/>
  <c r="M1078" i="8" s="1"/>
  <c r="N1078" i="8"/>
  <c r="F965" i="2"/>
  <c r="K965" i="2" l="1"/>
  <c r="P965" i="2"/>
  <c r="O965" i="2"/>
  <c r="V1080" i="10"/>
  <c r="W1080" i="10"/>
  <c r="U1080" i="10"/>
  <c r="X1080" i="10" s="1"/>
  <c r="T1078" i="8"/>
  <c r="W1078" i="8" s="1"/>
  <c r="S1078" i="8"/>
  <c r="V1078" i="8" s="1"/>
  <c r="R1078" i="8"/>
  <c r="U1078" i="8" s="1"/>
  <c r="L965" i="2"/>
  <c r="M965" i="2"/>
  <c r="N965" i="2" s="1"/>
  <c r="Y1080" i="10"/>
  <c r="Z1080" i="10"/>
  <c r="H1079" i="8" l="1"/>
  <c r="D1079" i="8"/>
  <c r="B1079" i="8"/>
  <c r="F1079" i="8"/>
  <c r="G1081" i="10"/>
  <c r="B1081" i="10"/>
  <c r="C1079" i="8"/>
  <c r="G1079" i="8"/>
  <c r="H1081" i="10"/>
  <c r="C1081" i="10"/>
  <c r="V965" i="2"/>
  <c r="U965" i="2"/>
  <c r="W965" i="2"/>
  <c r="I1081" i="10"/>
  <c r="D1081" i="10"/>
  <c r="Q965" i="2"/>
  <c r="S965" i="2"/>
  <c r="R965" i="2"/>
  <c r="Y965" i="2" l="1"/>
  <c r="Z965" i="2"/>
  <c r="X965" i="2"/>
  <c r="B966" i="2" s="1"/>
  <c r="G966" i="2"/>
  <c r="I1079" i="8"/>
  <c r="J1079" i="8"/>
  <c r="O1081" i="10"/>
  <c r="AB1080" i="10"/>
  <c r="X1078" i="8"/>
  <c r="E1079" i="8"/>
  <c r="H966" i="2"/>
  <c r="C966" i="2"/>
  <c r="F1081" i="10"/>
  <c r="E1081" i="10"/>
  <c r="P1081" i="10" s="1"/>
  <c r="I966" i="2"/>
  <c r="D966" i="2"/>
  <c r="J1081" i="10"/>
  <c r="K1081" i="10" s="1"/>
  <c r="O966" i="2" l="1"/>
  <c r="P966" i="2"/>
  <c r="Q1081" i="10"/>
  <c r="R1081" i="10"/>
  <c r="S1081" i="10"/>
  <c r="M1081" i="10"/>
  <c r="N1081" i="10" s="1"/>
  <c r="AA965" i="2"/>
  <c r="F966" i="2"/>
  <c r="N1079" i="8"/>
  <c r="O1079" i="8"/>
  <c r="L1079" i="8"/>
  <c r="M1079" i="8" s="1"/>
  <c r="P1079" i="8"/>
  <c r="E966" i="2"/>
  <c r="J966" i="2"/>
  <c r="K966" i="2" s="1"/>
  <c r="L966" i="2" l="1"/>
  <c r="M966" i="2"/>
  <c r="N966" i="2" s="1"/>
  <c r="V1081" i="10"/>
  <c r="W1081" i="10"/>
  <c r="U1081" i="10"/>
  <c r="Z1081" i="10"/>
  <c r="T1079" i="8"/>
  <c r="W1079" i="8" s="1"/>
  <c r="S1079" i="8"/>
  <c r="V1079" i="8" s="1"/>
  <c r="R1079" i="8"/>
  <c r="U1079" i="8" s="1"/>
  <c r="Y1081" i="10"/>
  <c r="X1081" i="10"/>
  <c r="C1080" i="8" l="1"/>
  <c r="G1080" i="8"/>
  <c r="H1080" i="8"/>
  <c r="D1080" i="8"/>
  <c r="F1080" i="8"/>
  <c r="B1080" i="8"/>
  <c r="H1082" i="10"/>
  <c r="C1082" i="10"/>
  <c r="D1082" i="10"/>
  <c r="I1082" i="10"/>
  <c r="B1082" i="10"/>
  <c r="G1082" i="10"/>
  <c r="W966" i="2"/>
  <c r="V966" i="2"/>
  <c r="U966" i="2"/>
  <c r="R966" i="2"/>
  <c r="S966" i="2"/>
  <c r="Q966" i="2"/>
  <c r="Z966" i="2" l="1"/>
  <c r="X966" i="2"/>
  <c r="Y966" i="2"/>
  <c r="C967" i="2" s="1"/>
  <c r="J1082" i="10"/>
  <c r="F1082" i="10"/>
  <c r="E1082" i="10"/>
  <c r="P1082" i="10" s="1"/>
  <c r="B967" i="2"/>
  <c r="G967" i="2"/>
  <c r="E1080" i="8"/>
  <c r="I967" i="2"/>
  <c r="D967" i="2"/>
  <c r="K1082" i="10"/>
  <c r="O1082" i="10"/>
  <c r="AB1081" i="10"/>
  <c r="I1080" i="8"/>
  <c r="J1080" i="8"/>
  <c r="X1079" i="8"/>
  <c r="H967" i="2" l="1"/>
  <c r="P967" i="2"/>
  <c r="O967" i="2"/>
  <c r="S1082" i="10"/>
  <c r="Q1082" i="10"/>
  <c r="R1082" i="10"/>
  <c r="M1082" i="10"/>
  <c r="N1082" i="10" s="1"/>
  <c r="E967" i="2"/>
  <c r="AA966" i="2"/>
  <c r="O1080" i="8"/>
  <c r="N1080" i="8"/>
  <c r="P1080" i="8"/>
  <c r="L1080" i="8"/>
  <c r="M1080" i="8" s="1"/>
  <c r="J967" i="2"/>
  <c r="K967" i="2" s="1"/>
  <c r="F967" i="2"/>
  <c r="L967" i="2" l="1"/>
  <c r="M967" i="2"/>
  <c r="N967" i="2" s="1"/>
  <c r="V1082" i="10"/>
  <c r="W1082" i="10"/>
  <c r="U1082" i="10"/>
  <c r="X1082" i="10" s="1"/>
  <c r="T1080" i="8"/>
  <c r="S1080" i="8"/>
  <c r="V1080" i="8" s="1"/>
  <c r="R1080" i="8"/>
  <c r="Y1082" i="10"/>
  <c r="W1080" i="8"/>
  <c r="U1080" i="8"/>
  <c r="Z1082" i="10"/>
  <c r="G1081" i="8" l="1"/>
  <c r="C1081" i="8"/>
  <c r="B1083" i="10"/>
  <c r="G1083" i="10"/>
  <c r="D1083" i="10"/>
  <c r="I1083" i="10"/>
  <c r="D1081" i="8"/>
  <c r="H1081" i="8"/>
  <c r="C1083" i="10"/>
  <c r="H1083" i="10"/>
  <c r="V967" i="2"/>
  <c r="W967" i="2"/>
  <c r="U967" i="2"/>
  <c r="B1081" i="8"/>
  <c r="F1081" i="8"/>
  <c r="Q967" i="2"/>
  <c r="R967" i="2"/>
  <c r="S967" i="2"/>
  <c r="X967" i="2" l="1"/>
  <c r="Y967" i="2"/>
  <c r="Z967" i="2"/>
  <c r="I968" i="2" s="1"/>
  <c r="B968" i="2"/>
  <c r="G968" i="2"/>
  <c r="J1083" i="10"/>
  <c r="I1081" i="8"/>
  <c r="J1081" i="8"/>
  <c r="E1083" i="10"/>
  <c r="P1083" i="10" s="1"/>
  <c r="E1081" i="8"/>
  <c r="X1080" i="8"/>
  <c r="H968" i="2"/>
  <c r="C968" i="2"/>
  <c r="F1083" i="10"/>
  <c r="O1083" i="10"/>
  <c r="K1083" i="10"/>
  <c r="AB1082" i="10"/>
  <c r="D968" i="2" l="1"/>
  <c r="P968" i="2"/>
  <c r="O968" i="2"/>
  <c r="AA967" i="2"/>
  <c r="R1083" i="10"/>
  <c r="S1083" i="10"/>
  <c r="Q1083" i="10"/>
  <c r="M1083" i="10"/>
  <c r="N1083" i="10" s="1"/>
  <c r="L1081" i="8"/>
  <c r="M1081" i="8" s="1"/>
  <c r="N1081" i="8"/>
  <c r="O1081" i="8"/>
  <c r="P1081" i="8"/>
  <c r="F968" i="2"/>
  <c r="J968" i="2"/>
  <c r="K968" i="2" s="1"/>
  <c r="E968" i="2"/>
  <c r="L968" i="2" l="1"/>
  <c r="M968" i="2"/>
  <c r="N968" i="2" s="1"/>
  <c r="T1081" i="8"/>
  <c r="R1081" i="8"/>
  <c r="U1081" i="8" s="1"/>
  <c r="S1081" i="8"/>
  <c r="V1081" i="8" s="1"/>
  <c r="W1081" i="8"/>
  <c r="W1083" i="10"/>
  <c r="Z1083" i="10" s="1"/>
  <c r="U1083" i="10"/>
  <c r="X1083" i="10" s="1"/>
  <c r="V1083" i="10"/>
  <c r="Y1083" i="10" s="1"/>
  <c r="B1082" i="8" l="1"/>
  <c r="F1082" i="8"/>
  <c r="I1084" i="10"/>
  <c r="D1084" i="10"/>
  <c r="G1084" i="10"/>
  <c r="B1084" i="10"/>
  <c r="C1084" i="10"/>
  <c r="H1084" i="10"/>
  <c r="G1082" i="8"/>
  <c r="C1082" i="8"/>
  <c r="D1082" i="8"/>
  <c r="H1082" i="8"/>
  <c r="U968" i="2"/>
  <c r="V968" i="2"/>
  <c r="W968" i="2"/>
  <c r="S968" i="2"/>
  <c r="Q968" i="2"/>
  <c r="X968" i="2" s="1"/>
  <c r="R968" i="2"/>
  <c r="Y968" i="2" l="1"/>
  <c r="C969" i="2" s="1"/>
  <c r="Z968" i="2"/>
  <c r="O1084" i="10"/>
  <c r="AB1083" i="10"/>
  <c r="F1084" i="10"/>
  <c r="X1081" i="8"/>
  <c r="E1084" i="10"/>
  <c r="P1084" i="10" s="1"/>
  <c r="I1082" i="8"/>
  <c r="J1082" i="8"/>
  <c r="G969" i="2"/>
  <c r="B969" i="2"/>
  <c r="J1084" i="10"/>
  <c r="K1084" i="10" s="1"/>
  <c r="E1082" i="8"/>
  <c r="H969" i="2" l="1"/>
  <c r="S1084" i="10"/>
  <c r="R1084" i="10"/>
  <c r="Q1084" i="10"/>
  <c r="M1084" i="10"/>
  <c r="N1084" i="10" s="1"/>
  <c r="E969" i="2"/>
  <c r="N1082" i="8"/>
  <c r="O1082" i="8"/>
  <c r="P1082" i="8"/>
  <c r="L1082" i="8"/>
  <c r="M1082" i="8" s="1"/>
  <c r="F969" i="2"/>
  <c r="D969" i="2"/>
  <c r="I969" i="2"/>
  <c r="J969" i="2" s="1"/>
  <c r="P969" i="2" l="1"/>
  <c r="O969" i="2"/>
  <c r="V1084" i="10"/>
  <c r="Y1084" i="10" s="1"/>
  <c r="U1084" i="10"/>
  <c r="X1084" i="10" s="1"/>
  <c r="W1084" i="10"/>
  <c r="K969" i="2"/>
  <c r="AA968" i="2"/>
  <c r="R1082" i="8"/>
  <c r="U1082" i="8" s="1"/>
  <c r="S1082" i="8"/>
  <c r="V1082" i="8" s="1"/>
  <c r="T1082" i="8"/>
  <c r="W1082" i="8" s="1"/>
  <c r="Z1084" i="10"/>
  <c r="G1083" i="8" l="1"/>
  <c r="C1083" i="8"/>
  <c r="F1083" i="8"/>
  <c r="B1083" i="8"/>
  <c r="B1085" i="10"/>
  <c r="G1085" i="10"/>
  <c r="D1083" i="8"/>
  <c r="H1083" i="8"/>
  <c r="H1085" i="10"/>
  <c r="C1085" i="10"/>
  <c r="L969" i="2"/>
  <c r="M969" i="2"/>
  <c r="N969" i="2" s="1"/>
  <c r="D1085" i="10"/>
  <c r="I1085" i="10"/>
  <c r="U969" i="2" l="1"/>
  <c r="W969" i="2"/>
  <c r="V969" i="2"/>
  <c r="E1083" i="8"/>
  <c r="S969" i="2"/>
  <c r="Q969" i="2"/>
  <c r="R969" i="2"/>
  <c r="J1083" i="8"/>
  <c r="I1083" i="8"/>
  <c r="F1085" i="10"/>
  <c r="J1085" i="10"/>
  <c r="X1082" i="8"/>
  <c r="K1085" i="10"/>
  <c r="O1085" i="10"/>
  <c r="AB1084" i="10"/>
  <c r="E1085" i="10"/>
  <c r="P1085" i="10" s="1"/>
  <c r="Y969" i="2" l="1"/>
  <c r="X969" i="2"/>
  <c r="G970" i="2" s="1"/>
  <c r="Z969" i="2"/>
  <c r="I970" i="2" s="1"/>
  <c r="B970" i="2"/>
  <c r="S1085" i="10"/>
  <c r="Q1085" i="10"/>
  <c r="R1085" i="10"/>
  <c r="M1085" i="10"/>
  <c r="N1085" i="10" s="1"/>
  <c r="P1083" i="8"/>
  <c r="N1083" i="8"/>
  <c r="O1083" i="8"/>
  <c r="L1083" i="8"/>
  <c r="M1083" i="8" s="1"/>
  <c r="H970" i="2"/>
  <c r="C970" i="2"/>
  <c r="D970" i="2" l="1"/>
  <c r="P970" i="2"/>
  <c r="O970" i="2"/>
  <c r="AA969" i="2"/>
  <c r="T1083" i="8"/>
  <c r="W1083" i="8" s="1"/>
  <c r="S1083" i="8"/>
  <c r="R1083" i="8"/>
  <c r="U1083" i="8" s="1"/>
  <c r="V1085" i="10"/>
  <c r="W1085" i="10"/>
  <c r="Z1085" i="10" s="1"/>
  <c r="U1085" i="10"/>
  <c r="X1085" i="10" s="1"/>
  <c r="J970" i="2"/>
  <c r="K970" i="2" s="1"/>
  <c r="F970" i="2"/>
  <c r="V1083" i="8"/>
  <c r="Y1085" i="10"/>
  <c r="E970" i="2"/>
  <c r="G1086" i="10" l="1"/>
  <c r="B1086" i="10"/>
  <c r="I1086" i="10"/>
  <c r="D1086" i="10"/>
  <c r="D1084" i="8"/>
  <c r="H1084" i="8"/>
  <c r="L970" i="2"/>
  <c r="M970" i="2"/>
  <c r="N970" i="2" s="1"/>
  <c r="B1084" i="8"/>
  <c r="F1084" i="8"/>
  <c r="H1086" i="10"/>
  <c r="C1086" i="10"/>
  <c r="G1084" i="8"/>
  <c r="C1084" i="8"/>
  <c r="V970" i="2" l="1"/>
  <c r="W970" i="2"/>
  <c r="U970" i="2"/>
  <c r="O1086" i="10"/>
  <c r="AB1085" i="10"/>
  <c r="R970" i="2"/>
  <c r="Q970" i="2"/>
  <c r="S970" i="2"/>
  <c r="X1083" i="8"/>
  <c r="I1084" i="8"/>
  <c r="J1084" i="8"/>
  <c r="E1086" i="10"/>
  <c r="P1086" i="10" s="1"/>
  <c r="F1086" i="10"/>
  <c r="E1084" i="8"/>
  <c r="J1086" i="10"/>
  <c r="K1086" i="10" s="1"/>
  <c r="X970" i="2" l="1"/>
  <c r="Z970" i="2"/>
  <c r="D971" i="2" s="1"/>
  <c r="Y970" i="2"/>
  <c r="H971" i="2" s="1"/>
  <c r="R1086" i="10"/>
  <c r="S1086" i="10"/>
  <c r="Q1086" i="10"/>
  <c r="M1086" i="10"/>
  <c r="N1086" i="10" s="1"/>
  <c r="N1084" i="8"/>
  <c r="P1084" i="8"/>
  <c r="L1084" i="8"/>
  <c r="M1084" i="8" s="1"/>
  <c r="O1084" i="8"/>
  <c r="G971" i="2"/>
  <c r="B971" i="2"/>
  <c r="C971" i="2"/>
  <c r="P971" i="2" l="1"/>
  <c r="O971" i="2"/>
  <c r="I971" i="2"/>
  <c r="J971" i="2" s="1"/>
  <c r="K971" i="2" s="1"/>
  <c r="U1086" i="10"/>
  <c r="V1086" i="10"/>
  <c r="W1086" i="10"/>
  <c r="E971" i="2"/>
  <c r="X1086" i="10"/>
  <c r="F971" i="2"/>
  <c r="Z1086" i="10"/>
  <c r="T1084" i="8"/>
  <c r="W1084" i="8" s="1"/>
  <c r="R1084" i="8"/>
  <c r="U1084" i="8" s="1"/>
  <c r="S1084" i="8"/>
  <c r="V1084" i="8" s="1"/>
  <c r="AA970" i="2"/>
  <c r="Y1086" i="10"/>
  <c r="G1085" i="8" l="1"/>
  <c r="C1085" i="8"/>
  <c r="F1085" i="8"/>
  <c r="B1085" i="8"/>
  <c r="D1085" i="8"/>
  <c r="H1085" i="8"/>
  <c r="D1087" i="10"/>
  <c r="I1087" i="10"/>
  <c r="G1087" i="10"/>
  <c r="B1087" i="10"/>
  <c r="H1087" i="10"/>
  <c r="C1087" i="10"/>
  <c r="L971" i="2"/>
  <c r="M971" i="2"/>
  <c r="N971" i="2" s="1"/>
  <c r="F1087" i="10" l="1"/>
  <c r="E1085" i="8"/>
  <c r="O1087" i="10"/>
  <c r="AB1086" i="10"/>
  <c r="J1085" i="8"/>
  <c r="I1085" i="8"/>
  <c r="W971" i="2"/>
  <c r="V971" i="2"/>
  <c r="U971" i="2"/>
  <c r="E1087" i="10"/>
  <c r="P1087" i="10" s="1"/>
  <c r="X1084" i="8"/>
  <c r="R971" i="2"/>
  <c r="Q971" i="2"/>
  <c r="S971" i="2"/>
  <c r="J1087" i="10"/>
  <c r="K1087" i="10" s="1"/>
  <c r="Y971" i="2" l="1"/>
  <c r="H972" i="2" s="1"/>
  <c r="X971" i="2"/>
  <c r="B972" i="2" s="1"/>
  <c r="Z971" i="2"/>
  <c r="D972" i="2" s="1"/>
  <c r="Q1087" i="10"/>
  <c r="S1087" i="10"/>
  <c r="R1087" i="10"/>
  <c r="M1087" i="10"/>
  <c r="N1087" i="10" s="1"/>
  <c r="C972" i="2"/>
  <c r="L1085" i="8"/>
  <c r="M1085" i="8" s="1"/>
  <c r="N1085" i="8"/>
  <c r="P1085" i="8"/>
  <c r="O1085" i="8"/>
  <c r="I972" i="2" l="1"/>
  <c r="P972" i="2"/>
  <c r="O972" i="2"/>
  <c r="G972" i="2"/>
  <c r="W1087" i="10"/>
  <c r="U1087" i="10"/>
  <c r="X1087" i="10" s="1"/>
  <c r="V1087" i="10"/>
  <c r="Y1087" i="10" s="1"/>
  <c r="T1085" i="8"/>
  <c r="W1085" i="8" s="1"/>
  <c r="R1085" i="8"/>
  <c r="U1085" i="8" s="1"/>
  <c r="S1085" i="8"/>
  <c r="V1085" i="8" s="1"/>
  <c r="AA971" i="2"/>
  <c r="J972" i="2"/>
  <c r="K972" i="2" s="1"/>
  <c r="Z1087" i="10"/>
  <c r="E972" i="2"/>
  <c r="F972" i="2"/>
  <c r="D1086" i="8" l="1"/>
  <c r="H1086" i="8"/>
  <c r="C1088" i="10"/>
  <c r="H1088" i="10"/>
  <c r="G1086" i="8"/>
  <c r="C1086" i="8"/>
  <c r="G1088" i="10"/>
  <c r="B1088" i="10"/>
  <c r="L972" i="2"/>
  <c r="M972" i="2"/>
  <c r="N972" i="2" s="1"/>
  <c r="B1086" i="8"/>
  <c r="F1086" i="8"/>
  <c r="I1088" i="10"/>
  <c r="D1088" i="10"/>
  <c r="I1086" i="8" l="1"/>
  <c r="J1086" i="8"/>
  <c r="E1088" i="10"/>
  <c r="P1088" i="10" s="1"/>
  <c r="O1088" i="10"/>
  <c r="AB1087" i="10"/>
  <c r="E1086" i="8"/>
  <c r="J1088" i="10"/>
  <c r="K1088" i="10" s="1"/>
  <c r="F1088" i="10"/>
  <c r="U972" i="2"/>
  <c r="V972" i="2"/>
  <c r="W972" i="2"/>
  <c r="X1085" i="8"/>
  <c r="S972" i="2"/>
  <c r="R972" i="2"/>
  <c r="Q972" i="2"/>
  <c r="X972" i="2" s="1"/>
  <c r="S1088" i="10" l="1"/>
  <c r="R1088" i="10"/>
  <c r="Q1088" i="10"/>
  <c r="M1088" i="10"/>
  <c r="N1088" i="10" s="1"/>
  <c r="O1086" i="8"/>
  <c r="L1086" i="8"/>
  <c r="M1086" i="8" s="1"/>
  <c r="P1086" i="8"/>
  <c r="N1086" i="8"/>
  <c r="Y972" i="2"/>
  <c r="Z972" i="2"/>
  <c r="B973" i="2"/>
  <c r="G973" i="2"/>
  <c r="U1088" i="10" l="1"/>
  <c r="V1088" i="10"/>
  <c r="W1088" i="10"/>
  <c r="X1088" i="10"/>
  <c r="R1086" i="8"/>
  <c r="U1086" i="8" s="1"/>
  <c r="T1086" i="8"/>
  <c r="W1086" i="8" s="1"/>
  <c r="S1086" i="8"/>
  <c r="Y1088" i="10"/>
  <c r="I973" i="2"/>
  <c r="D973" i="2"/>
  <c r="H973" i="2"/>
  <c r="C973" i="2"/>
  <c r="V1086" i="8"/>
  <c r="Z1088" i="10"/>
  <c r="P973" i="2" l="1"/>
  <c r="O973" i="2"/>
  <c r="H1087" i="8"/>
  <c r="D1087" i="8"/>
  <c r="B1087" i="8"/>
  <c r="F1087" i="8"/>
  <c r="AA972" i="2"/>
  <c r="B1089" i="10"/>
  <c r="G1089" i="10"/>
  <c r="I1089" i="10"/>
  <c r="D1089" i="10"/>
  <c r="G1087" i="8"/>
  <c r="C1087" i="8"/>
  <c r="F973" i="2"/>
  <c r="C1089" i="10"/>
  <c r="H1089" i="10"/>
  <c r="J973" i="2"/>
  <c r="K973" i="2" s="1"/>
  <c r="E973" i="2"/>
  <c r="L973" i="2" l="1"/>
  <c r="M973" i="2"/>
  <c r="N973" i="2" s="1"/>
  <c r="F1089" i="10"/>
  <c r="X1086" i="8"/>
  <c r="J1087" i="8"/>
  <c r="I1087" i="8"/>
  <c r="J1089" i="10"/>
  <c r="E1087" i="8"/>
  <c r="E1089" i="10"/>
  <c r="P1089" i="10" s="1"/>
  <c r="K1089" i="10"/>
  <c r="O1089" i="10"/>
  <c r="AB1088" i="10"/>
  <c r="S1089" i="10" l="1"/>
  <c r="Q1089" i="10"/>
  <c r="R1089" i="10"/>
  <c r="M1089" i="10"/>
  <c r="N1089" i="10" s="1"/>
  <c r="V973" i="2"/>
  <c r="W973" i="2"/>
  <c r="U973" i="2"/>
  <c r="O1087" i="8"/>
  <c r="P1087" i="8"/>
  <c r="L1087" i="8"/>
  <c r="M1087" i="8" s="1"/>
  <c r="N1087" i="8"/>
  <c r="S973" i="2"/>
  <c r="Q973" i="2"/>
  <c r="R973" i="2"/>
  <c r="Y973" i="2" s="1"/>
  <c r="Z973" i="2" l="1"/>
  <c r="X973" i="2"/>
  <c r="B974" i="2" s="1"/>
  <c r="W1089" i="10"/>
  <c r="V1089" i="10"/>
  <c r="U1089" i="10"/>
  <c r="D974" i="2"/>
  <c r="I974" i="2"/>
  <c r="Y1089" i="10"/>
  <c r="R1087" i="8"/>
  <c r="U1087" i="8" s="1"/>
  <c r="S1087" i="8"/>
  <c r="V1087" i="8" s="1"/>
  <c r="T1087" i="8"/>
  <c r="W1087" i="8" s="1"/>
  <c r="X1089" i="10"/>
  <c r="C974" i="2"/>
  <c r="H974" i="2"/>
  <c r="Z1089" i="10"/>
  <c r="O974" i="2" l="1"/>
  <c r="P974" i="2"/>
  <c r="G974" i="2"/>
  <c r="J974" i="2" s="1"/>
  <c r="K974" i="2" s="1"/>
  <c r="F1088" i="8"/>
  <c r="B1088" i="8"/>
  <c r="C1088" i="8"/>
  <c r="G1088" i="8"/>
  <c r="D1088" i="8"/>
  <c r="H1088" i="8"/>
  <c r="D1090" i="10"/>
  <c r="I1090" i="10"/>
  <c r="B1090" i="10"/>
  <c r="G1090" i="10"/>
  <c r="C1090" i="10"/>
  <c r="H1090" i="10"/>
  <c r="E974" i="2"/>
  <c r="F974" i="2"/>
  <c r="AA973" i="2"/>
  <c r="J1090" i="10" l="1"/>
  <c r="E1090" i="10"/>
  <c r="P1090" i="10" s="1"/>
  <c r="O1090" i="10"/>
  <c r="K1090" i="10"/>
  <c r="AB1089" i="10"/>
  <c r="X1087" i="8"/>
  <c r="E1088" i="8"/>
  <c r="L974" i="2"/>
  <c r="M974" i="2"/>
  <c r="N974" i="2" s="1"/>
  <c r="F1090" i="10"/>
  <c r="J1088" i="8"/>
  <c r="I1088" i="8"/>
  <c r="U974" i="2" l="1"/>
  <c r="V974" i="2"/>
  <c r="W974" i="2"/>
  <c r="L1088" i="8"/>
  <c r="M1088" i="8" s="1"/>
  <c r="N1088" i="8"/>
  <c r="P1088" i="8"/>
  <c r="O1088" i="8"/>
  <c r="S974" i="2"/>
  <c r="R974" i="2"/>
  <c r="Q974" i="2"/>
  <c r="Q1090" i="10"/>
  <c r="R1090" i="10"/>
  <c r="S1090" i="10"/>
  <c r="M1090" i="10"/>
  <c r="N1090" i="10" s="1"/>
  <c r="X974" i="2" l="1"/>
  <c r="Z974" i="2"/>
  <c r="D975" i="2" s="1"/>
  <c r="Y974" i="2"/>
  <c r="H975" i="2" s="1"/>
  <c r="I975" i="2"/>
  <c r="S1088" i="8"/>
  <c r="R1088" i="8"/>
  <c r="T1088" i="8"/>
  <c r="V1088" i="8"/>
  <c r="W1090" i="10"/>
  <c r="U1090" i="10"/>
  <c r="X1090" i="10" s="1"/>
  <c r="V1090" i="10"/>
  <c r="Y1090" i="10" s="1"/>
  <c r="G975" i="2"/>
  <c r="B975" i="2"/>
  <c r="W1088" i="8"/>
  <c r="Z1090" i="10"/>
  <c r="U1088" i="8"/>
  <c r="P975" i="2" l="1"/>
  <c r="O975" i="2"/>
  <c r="C975" i="2"/>
  <c r="F975" i="2" s="1"/>
  <c r="G1091" i="10"/>
  <c r="B1091" i="10"/>
  <c r="C1091" i="10"/>
  <c r="H1091" i="10"/>
  <c r="D1089" i="8"/>
  <c r="H1089" i="8"/>
  <c r="J975" i="2"/>
  <c r="K975" i="2" s="1"/>
  <c r="C1089" i="8"/>
  <c r="G1089" i="8"/>
  <c r="I1091" i="10"/>
  <c r="D1091" i="10"/>
  <c r="AA974" i="2"/>
  <c r="F1089" i="8"/>
  <c r="B1089" i="8"/>
  <c r="E975" i="2" l="1"/>
  <c r="E1089" i="8"/>
  <c r="O1091" i="10"/>
  <c r="AB1090" i="10"/>
  <c r="F1091" i="10"/>
  <c r="L975" i="2"/>
  <c r="M975" i="2"/>
  <c r="N975" i="2" s="1"/>
  <c r="X1088" i="8"/>
  <c r="E1091" i="10"/>
  <c r="P1091" i="10" s="1"/>
  <c r="J1089" i="8"/>
  <c r="I1089" i="8"/>
  <c r="J1091" i="10"/>
  <c r="K1091" i="10" s="1"/>
  <c r="Q1091" i="10" l="1"/>
  <c r="S1091" i="10"/>
  <c r="R1091" i="10"/>
  <c r="M1091" i="10"/>
  <c r="N1091" i="10" s="1"/>
  <c r="Q975" i="2"/>
  <c r="R975" i="2"/>
  <c r="S975" i="2"/>
  <c r="P1089" i="8"/>
  <c r="L1089" i="8"/>
  <c r="M1089" i="8" s="1"/>
  <c r="O1089" i="8"/>
  <c r="N1089" i="8"/>
  <c r="V975" i="2"/>
  <c r="U975" i="2"/>
  <c r="W975" i="2"/>
  <c r="U1091" i="10" l="1"/>
  <c r="W1091" i="10"/>
  <c r="V1091" i="10"/>
  <c r="Z975" i="2"/>
  <c r="Y1091" i="10"/>
  <c r="Y975" i="2"/>
  <c r="Z1091" i="10"/>
  <c r="T1089" i="8"/>
  <c r="W1089" i="8" s="1"/>
  <c r="S1089" i="8"/>
  <c r="V1089" i="8" s="1"/>
  <c r="R1089" i="8"/>
  <c r="U1089" i="8" s="1"/>
  <c r="X975" i="2"/>
  <c r="X1091" i="10"/>
  <c r="F1090" i="8" l="1"/>
  <c r="B1090" i="8"/>
  <c r="H1090" i="8"/>
  <c r="D1090" i="8"/>
  <c r="G1090" i="8"/>
  <c r="C1090" i="8"/>
  <c r="H1092" i="10"/>
  <c r="C1092" i="10"/>
  <c r="G1092" i="10"/>
  <c r="B1092" i="10"/>
  <c r="D1092" i="10"/>
  <c r="I1092" i="10"/>
  <c r="D976" i="2"/>
  <c r="I976" i="2"/>
  <c r="B976" i="2"/>
  <c r="G976" i="2"/>
  <c r="C976" i="2"/>
  <c r="H976" i="2"/>
  <c r="P976" i="2" l="1"/>
  <c r="O976" i="2"/>
  <c r="J976" i="2"/>
  <c r="K976" i="2" s="1"/>
  <c r="F1092" i="10"/>
  <c r="E976" i="2"/>
  <c r="O1092" i="10"/>
  <c r="AB1091" i="10"/>
  <c r="E1092" i="10"/>
  <c r="P1092" i="10" s="1"/>
  <c r="X1089" i="8"/>
  <c r="E1090" i="8"/>
  <c r="F976" i="2"/>
  <c r="AA975" i="2"/>
  <c r="J1092" i="10"/>
  <c r="K1092" i="10" s="1"/>
  <c r="I1090" i="8"/>
  <c r="J1090" i="8"/>
  <c r="S1092" i="10" l="1"/>
  <c r="R1092" i="10"/>
  <c r="Q1092" i="10"/>
  <c r="M1092" i="10"/>
  <c r="N1092" i="10" s="1"/>
  <c r="L1090" i="8"/>
  <c r="M1090" i="8" s="1"/>
  <c r="O1090" i="8"/>
  <c r="N1090" i="8"/>
  <c r="P1090" i="8"/>
  <c r="L976" i="2"/>
  <c r="M976" i="2"/>
  <c r="N976" i="2" s="1"/>
  <c r="W1092" i="10" l="1"/>
  <c r="U1092" i="10"/>
  <c r="V1092" i="10"/>
  <c r="X1092" i="10"/>
  <c r="W976" i="2"/>
  <c r="U976" i="2"/>
  <c r="V976" i="2"/>
  <c r="Y1092" i="10"/>
  <c r="R976" i="2"/>
  <c r="Q976" i="2"/>
  <c r="S976" i="2"/>
  <c r="S1090" i="8"/>
  <c r="V1090" i="8" s="1"/>
  <c r="R1090" i="8"/>
  <c r="U1090" i="8" s="1"/>
  <c r="T1090" i="8"/>
  <c r="W1090" i="8" s="1"/>
  <c r="Z1092" i="10"/>
  <c r="Y976" i="2" l="1"/>
  <c r="D1091" i="8"/>
  <c r="H1091" i="8"/>
  <c r="G1091" i="8"/>
  <c r="C1091" i="8"/>
  <c r="F1091" i="8"/>
  <c r="B1091" i="8"/>
  <c r="C977" i="2"/>
  <c r="H977" i="2"/>
  <c r="H1093" i="10"/>
  <c r="C1093" i="10"/>
  <c r="I1093" i="10"/>
  <c r="D1093" i="10"/>
  <c r="Z976" i="2"/>
  <c r="B1093" i="10"/>
  <c r="G1093" i="10"/>
  <c r="X976" i="2"/>
  <c r="O1093" i="10" l="1"/>
  <c r="AB1092" i="10"/>
  <c r="X1090" i="8"/>
  <c r="J1093" i="10"/>
  <c r="K1093" i="10" s="1"/>
  <c r="E1093" i="10"/>
  <c r="P1093" i="10" s="1"/>
  <c r="F1093" i="10"/>
  <c r="E1091" i="8"/>
  <c r="G977" i="2"/>
  <c r="B977" i="2"/>
  <c r="D977" i="2"/>
  <c r="I977" i="2"/>
  <c r="J1091" i="8"/>
  <c r="I1091" i="8"/>
  <c r="P977" i="2" l="1"/>
  <c r="O977" i="2"/>
  <c r="Q1093" i="10"/>
  <c r="S1093" i="10"/>
  <c r="R1093" i="10"/>
  <c r="M1093" i="10"/>
  <c r="N1093" i="10" s="1"/>
  <c r="O1091" i="8"/>
  <c r="P1091" i="8"/>
  <c r="N1091" i="8"/>
  <c r="L1091" i="8"/>
  <c r="M1091" i="8" s="1"/>
  <c r="E977" i="2"/>
  <c r="J977" i="2"/>
  <c r="K977" i="2" s="1"/>
  <c r="AA976" i="2"/>
  <c r="F977" i="2"/>
  <c r="R1091" i="8" l="1"/>
  <c r="T1091" i="8"/>
  <c r="S1091" i="8"/>
  <c r="U1093" i="10"/>
  <c r="W1093" i="10"/>
  <c r="V1093" i="10"/>
  <c r="Y1093" i="10" s="1"/>
  <c r="U1091" i="8"/>
  <c r="W1091" i="8"/>
  <c r="Z1093" i="10"/>
  <c r="L977" i="2"/>
  <c r="M977" i="2"/>
  <c r="N977" i="2" s="1"/>
  <c r="V1091" i="8"/>
  <c r="X1093" i="10"/>
  <c r="C1094" i="10" l="1"/>
  <c r="H1094" i="10"/>
  <c r="V977" i="2"/>
  <c r="U977" i="2"/>
  <c r="W977" i="2"/>
  <c r="S977" i="2"/>
  <c r="Q977" i="2"/>
  <c r="R977" i="2"/>
  <c r="Y977" i="2" s="1"/>
  <c r="B1092" i="8"/>
  <c r="F1092" i="8"/>
  <c r="G1094" i="10"/>
  <c r="B1094" i="10"/>
  <c r="D1094" i="10"/>
  <c r="I1094" i="10"/>
  <c r="G1092" i="8"/>
  <c r="C1092" i="8"/>
  <c r="H1092" i="8"/>
  <c r="D1092" i="8"/>
  <c r="X977" i="2" l="1"/>
  <c r="X1091" i="8"/>
  <c r="E1094" i="10"/>
  <c r="P1094" i="10" s="1"/>
  <c r="H978" i="2"/>
  <c r="C978" i="2"/>
  <c r="J1094" i="10"/>
  <c r="B978" i="2"/>
  <c r="G978" i="2"/>
  <c r="I1092" i="8"/>
  <c r="J1092" i="8"/>
  <c r="Z977" i="2"/>
  <c r="K1094" i="10"/>
  <c r="O1094" i="10"/>
  <c r="AB1093" i="10"/>
  <c r="E1092" i="8"/>
  <c r="F1094" i="10"/>
  <c r="P1092" i="8" l="1"/>
  <c r="L1092" i="8"/>
  <c r="M1092" i="8" s="1"/>
  <c r="N1092" i="8"/>
  <c r="O1092" i="8"/>
  <c r="Q1094" i="10"/>
  <c r="R1094" i="10"/>
  <c r="S1094" i="10"/>
  <c r="M1094" i="10"/>
  <c r="N1094" i="10" s="1"/>
  <c r="E978" i="2"/>
  <c r="F978" i="2"/>
  <c r="I978" i="2"/>
  <c r="J978" i="2" s="1"/>
  <c r="D978" i="2"/>
  <c r="P978" i="2" l="1"/>
  <c r="O978" i="2"/>
  <c r="K978" i="2"/>
  <c r="AA977" i="2"/>
  <c r="U1094" i="10"/>
  <c r="X1094" i="10" s="1"/>
  <c r="V1094" i="10"/>
  <c r="Y1094" i="10" s="1"/>
  <c r="W1094" i="10"/>
  <c r="Z1094" i="10" s="1"/>
  <c r="S1092" i="8"/>
  <c r="V1092" i="8" s="1"/>
  <c r="T1092" i="8"/>
  <c r="W1092" i="8" s="1"/>
  <c r="R1092" i="8"/>
  <c r="U1092" i="8" s="1"/>
  <c r="G1095" i="10" l="1"/>
  <c r="B1095" i="10"/>
  <c r="C1093" i="8"/>
  <c r="G1093" i="8"/>
  <c r="D1095" i="10"/>
  <c r="I1095" i="10"/>
  <c r="D1093" i="8"/>
  <c r="H1093" i="8"/>
  <c r="F1093" i="8"/>
  <c r="B1093" i="8"/>
  <c r="C1095" i="10"/>
  <c r="H1095" i="10"/>
  <c r="L978" i="2"/>
  <c r="M978" i="2"/>
  <c r="N978" i="2" s="1"/>
  <c r="X1092" i="8" l="1"/>
  <c r="W978" i="2"/>
  <c r="V978" i="2"/>
  <c r="U978" i="2"/>
  <c r="E1093" i="8"/>
  <c r="E1095" i="10"/>
  <c r="P1095" i="10" s="1"/>
  <c r="F1095" i="10"/>
  <c r="R978" i="2"/>
  <c r="Y978" i="2" s="1"/>
  <c r="S978" i="2"/>
  <c r="Q978" i="2"/>
  <c r="I1093" i="8"/>
  <c r="J1093" i="8"/>
  <c r="O1095" i="10"/>
  <c r="K1095" i="10"/>
  <c r="AB1094" i="10"/>
  <c r="J1095" i="10"/>
  <c r="Z978" i="2" l="1"/>
  <c r="X978" i="2"/>
  <c r="O1093" i="8"/>
  <c r="L1093" i="8"/>
  <c r="M1093" i="8" s="1"/>
  <c r="P1093" i="8"/>
  <c r="N1093" i="8"/>
  <c r="D979" i="2"/>
  <c r="I979" i="2"/>
  <c r="R1095" i="10"/>
  <c r="S1095" i="10"/>
  <c r="Q1095" i="10"/>
  <c r="M1095" i="10"/>
  <c r="N1095" i="10" s="1"/>
  <c r="H979" i="2"/>
  <c r="C979" i="2"/>
  <c r="G979" i="2"/>
  <c r="B979" i="2"/>
  <c r="O979" i="2" l="1"/>
  <c r="P979" i="2"/>
  <c r="F979" i="2"/>
  <c r="E979" i="2"/>
  <c r="V1095" i="10"/>
  <c r="Y1095" i="10" s="1"/>
  <c r="W1095" i="10"/>
  <c r="Z1095" i="10" s="1"/>
  <c r="U1095" i="10"/>
  <c r="S1093" i="8"/>
  <c r="V1093" i="8" s="1"/>
  <c r="T1093" i="8"/>
  <c r="W1093" i="8" s="1"/>
  <c r="R1093" i="8"/>
  <c r="U1093" i="8" s="1"/>
  <c r="J979" i="2"/>
  <c r="K979" i="2" s="1"/>
  <c r="X1095" i="10"/>
  <c r="AA978" i="2"/>
  <c r="I1096" i="10" l="1"/>
  <c r="D1096" i="10"/>
  <c r="H1094" i="8"/>
  <c r="D1094" i="8"/>
  <c r="C1094" i="8"/>
  <c r="G1094" i="8"/>
  <c r="F1094" i="8"/>
  <c r="B1094" i="8"/>
  <c r="H1096" i="10"/>
  <c r="C1096" i="10"/>
  <c r="L979" i="2"/>
  <c r="M979" i="2"/>
  <c r="N979" i="2" s="1"/>
  <c r="G1096" i="10"/>
  <c r="B1096" i="10"/>
  <c r="E1094" i="8" l="1"/>
  <c r="R979" i="2"/>
  <c r="S979" i="2"/>
  <c r="Q979" i="2"/>
  <c r="J1094" i="8"/>
  <c r="I1094" i="8"/>
  <c r="U979" i="2"/>
  <c r="V979" i="2"/>
  <c r="W979" i="2"/>
  <c r="F1096" i="10"/>
  <c r="O1096" i="10"/>
  <c r="AB1095" i="10"/>
  <c r="E1096" i="10"/>
  <c r="P1096" i="10" s="1"/>
  <c r="J1096" i="10"/>
  <c r="K1096" i="10" s="1"/>
  <c r="X1093" i="8"/>
  <c r="S1096" i="10" l="1"/>
  <c r="R1096" i="10"/>
  <c r="Q1096" i="10"/>
  <c r="M1096" i="10"/>
  <c r="N1096" i="10" s="1"/>
  <c r="Y979" i="2"/>
  <c r="L1094" i="8"/>
  <c r="M1094" i="8" s="1"/>
  <c r="P1094" i="8"/>
  <c r="N1094" i="8"/>
  <c r="O1094" i="8"/>
  <c r="X979" i="2"/>
  <c r="Z979" i="2"/>
  <c r="W1096" i="10" l="1"/>
  <c r="V1096" i="10"/>
  <c r="Y1096" i="10" s="1"/>
  <c r="U1096" i="10"/>
  <c r="X1096" i="10" s="1"/>
  <c r="R1094" i="8"/>
  <c r="U1094" i="8" s="1"/>
  <c r="S1094" i="8"/>
  <c r="V1094" i="8" s="1"/>
  <c r="T1094" i="8"/>
  <c r="W1094" i="8" s="1"/>
  <c r="I980" i="2"/>
  <c r="D980" i="2"/>
  <c r="G980" i="2"/>
  <c r="B980" i="2"/>
  <c r="C980" i="2"/>
  <c r="H980" i="2"/>
  <c r="Z1096" i="10"/>
  <c r="P980" i="2" l="1"/>
  <c r="O980" i="2"/>
  <c r="F1095" i="8"/>
  <c r="B1095" i="8"/>
  <c r="B1097" i="10"/>
  <c r="G1097" i="10"/>
  <c r="H1097" i="10"/>
  <c r="C1097" i="10"/>
  <c r="H1095" i="8"/>
  <c r="D1095" i="8"/>
  <c r="C1095" i="8"/>
  <c r="G1095" i="8"/>
  <c r="F980" i="2"/>
  <c r="D1097" i="10"/>
  <c r="I1097" i="10"/>
  <c r="E980" i="2"/>
  <c r="AA979" i="2"/>
  <c r="J980" i="2"/>
  <c r="K980" i="2" s="1"/>
  <c r="L980" i="2" l="1"/>
  <c r="M980" i="2"/>
  <c r="N980" i="2" s="1"/>
  <c r="J1097" i="10"/>
  <c r="E1097" i="10"/>
  <c r="P1097" i="10" s="1"/>
  <c r="K1097" i="10"/>
  <c r="O1097" i="10"/>
  <c r="AB1096" i="10"/>
  <c r="F1097" i="10"/>
  <c r="E1095" i="8"/>
  <c r="X1094" i="8"/>
  <c r="J1095" i="8"/>
  <c r="I1095" i="8"/>
  <c r="L1095" i="8" l="1"/>
  <c r="M1095" i="8" s="1"/>
  <c r="P1095" i="8"/>
  <c r="N1095" i="8"/>
  <c r="O1095" i="8"/>
  <c r="S1097" i="10"/>
  <c r="R1097" i="10"/>
  <c r="Q1097" i="10"/>
  <c r="M1097" i="10"/>
  <c r="N1097" i="10" s="1"/>
  <c r="W980" i="2"/>
  <c r="V980" i="2"/>
  <c r="U980" i="2"/>
  <c r="Q980" i="2"/>
  <c r="S980" i="2"/>
  <c r="R980" i="2"/>
  <c r="Y980" i="2" l="1"/>
  <c r="X980" i="2"/>
  <c r="Z980" i="2"/>
  <c r="I981" i="2" s="1"/>
  <c r="W1097" i="10"/>
  <c r="U1097" i="10"/>
  <c r="V1097" i="10"/>
  <c r="B981" i="2"/>
  <c r="G981" i="2"/>
  <c r="X1097" i="10"/>
  <c r="C981" i="2"/>
  <c r="H981" i="2"/>
  <c r="Y1097" i="10"/>
  <c r="Z1097" i="10"/>
  <c r="R1095" i="8"/>
  <c r="U1095" i="8" s="1"/>
  <c r="T1095" i="8"/>
  <c r="W1095" i="8" s="1"/>
  <c r="S1095" i="8"/>
  <c r="V1095" i="8" s="1"/>
  <c r="D981" i="2" l="1"/>
  <c r="O981" i="2"/>
  <c r="P981" i="2"/>
  <c r="D1096" i="8"/>
  <c r="H1096" i="8"/>
  <c r="G1096" i="8"/>
  <c r="C1096" i="8"/>
  <c r="B1096" i="8"/>
  <c r="F1096" i="8"/>
  <c r="I1098" i="10"/>
  <c r="D1098" i="10"/>
  <c r="C1098" i="10"/>
  <c r="H1098" i="10"/>
  <c r="G1098" i="10"/>
  <c r="B1098" i="10"/>
  <c r="AA980" i="2"/>
  <c r="J981" i="2"/>
  <c r="K981" i="2" s="1"/>
  <c r="F981" i="2"/>
  <c r="E981" i="2"/>
  <c r="L981" i="2" l="1"/>
  <c r="M981" i="2"/>
  <c r="N981" i="2" s="1"/>
  <c r="E1098" i="10"/>
  <c r="P1098" i="10" s="1"/>
  <c r="O1098" i="10"/>
  <c r="AB1097" i="10"/>
  <c r="X1095" i="8"/>
  <c r="J1098" i="10"/>
  <c r="K1098" i="10" s="1"/>
  <c r="I1096" i="8"/>
  <c r="J1096" i="8"/>
  <c r="F1098" i="10"/>
  <c r="E1096" i="8"/>
  <c r="S1098" i="10" l="1"/>
  <c r="Q1098" i="10"/>
  <c r="R1098" i="10"/>
  <c r="M1098" i="10"/>
  <c r="N1098" i="10" s="1"/>
  <c r="P1096" i="8"/>
  <c r="N1096" i="8"/>
  <c r="L1096" i="8"/>
  <c r="M1096" i="8" s="1"/>
  <c r="O1096" i="8"/>
  <c r="W981" i="2"/>
  <c r="U981" i="2"/>
  <c r="V981" i="2"/>
  <c r="S981" i="2"/>
  <c r="Q981" i="2"/>
  <c r="R981" i="2"/>
  <c r="Z981" i="2" l="1"/>
  <c r="X981" i="2"/>
  <c r="D982" i="2"/>
  <c r="I982" i="2"/>
  <c r="V1098" i="10"/>
  <c r="Y1098" i="10" s="1"/>
  <c r="W1098" i="10"/>
  <c r="U1098" i="10"/>
  <c r="R1096" i="8"/>
  <c r="T1096" i="8"/>
  <c r="W1096" i="8" s="1"/>
  <c r="S1096" i="8"/>
  <c r="V1096" i="8" s="1"/>
  <c r="Y981" i="2"/>
  <c r="U1096" i="8"/>
  <c r="X1098" i="10"/>
  <c r="B982" i="2"/>
  <c r="G982" i="2"/>
  <c r="Z1098" i="10"/>
  <c r="P982" i="2" l="1"/>
  <c r="O982" i="2"/>
  <c r="H1097" i="8"/>
  <c r="D1097" i="8"/>
  <c r="C1097" i="8"/>
  <c r="G1097" i="8"/>
  <c r="H1099" i="10"/>
  <c r="C1099" i="10"/>
  <c r="D1099" i="10"/>
  <c r="I1099" i="10"/>
  <c r="B1097" i="8"/>
  <c r="F1097" i="8"/>
  <c r="H982" i="2"/>
  <c r="J982" i="2" s="1"/>
  <c r="K982" i="2" s="1"/>
  <c r="C982" i="2"/>
  <c r="E982" i="2" s="1"/>
  <c r="G1099" i="10"/>
  <c r="B1099" i="10"/>
  <c r="AA981" i="2"/>
  <c r="E1099" i="10" l="1"/>
  <c r="P1099" i="10" s="1"/>
  <c r="O1099" i="10"/>
  <c r="AB1098" i="10"/>
  <c r="X1096" i="8"/>
  <c r="F982" i="2"/>
  <c r="I1097" i="8"/>
  <c r="J1097" i="8"/>
  <c r="F1099" i="10"/>
  <c r="L982" i="2"/>
  <c r="M982" i="2"/>
  <c r="N982" i="2" s="1"/>
  <c r="J1099" i="10"/>
  <c r="K1099" i="10" s="1"/>
  <c r="E1097" i="8"/>
  <c r="R1099" i="10" l="1"/>
  <c r="S1099" i="10"/>
  <c r="Q1099" i="10"/>
  <c r="M1099" i="10"/>
  <c r="N1099" i="10" s="1"/>
  <c r="U982" i="2"/>
  <c r="V982" i="2"/>
  <c r="W982" i="2"/>
  <c r="S982" i="2"/>
  <c r="Q982" i="2"/>
  <c r="X982" i="2" s="1"/>
  <c r="R982" i="2"/>
  <c r="P1097" i="8"/>
  <c r="O1097" i="8"/>
  <c r="N1097" i="8"/>
  <c r="L1097" i="8"/>
  <c r="M1097" i="8" s="1"/>
  <c r="Y982" i="2" l="1"/>
  <c r="Z982" i="2"/>
  <c r="I983" i="2" s="1"/>
  <c r="U1099" i="10"/>
  <c r="W1099" i="10"/>
  <c r="V1099" i="10"/>
  <c r="X1099" i="10"/>
  <c r="T1097" i="8"/>
  <c r="W1097" i="8" s="1"/>
  <c r="R1097" i="8"/>
  <c r="U1097" i="8" s="1"/>
  <c r="S1097" i="8"/>
  <c r="V1097" i="8" s="1"/>
  <c r="C983" i="2"/>
  <c r="H983" i="2"/>
  <c r="Z1099" i="10"/>
  <c r="B983" i="2"/>
  <c r="G983" i="2"/>
  <c r="Y1099" i="10"/>
  <c r="D983" i="2" l="1"/>
  <c r="AA982" i="2" s="1"/>
  <c r="D1098" i="8"/>
  <c r="H1098" i="8"/>
  <c r="F1098" i="8"/>
  <c r="B1098" i="8"/>
  <c r="C1098" i="8"/>
  <c r="G1098" i="8"/>
  <c r="E983" i="2"/>
  <c r="F983" i="2"/>
  <c r="B1100" i="10"/>
  <c r="G1100" i="10"/>
  <c r="J983" i="2"/>
  <c r="I1100" i="10"/>
  <c r="D1100" i="10"/>
  <c r="C1100" i="10"/>
  <c r="H1100" i="10"/>
  <c r="K983" i="2" l="1"/>
  <c r="O983" i="2"/>
  <c r="P983" i="2"/>
  <c r="J1100" i="10"/>
  <c r="E1098" i="8"/>
  <c r="F1100" i="10"/>
  <c r="L983" i="2"/>
  <c r="M983" i="2"/>
  <c r="N983" i="2" s="1"/>
  <c r="E1100" i="10"/>
  <c r="P1100" i="10" s="1"/>
  <c r="I1098" i="8"/>
  <c r="J1098" i="8"/>
  <c r="K1100" i="10"/>
  <c r="O1100" i="10"/>
  <c r="AB1099" i="10"/>
  <c r="X1097" i="8"/>
  <c r="N1098" i="8" l="1"/>
  <c r="P1098" i="8"/>
  <c r="L1098" i="8"/>
  <c r="M1098" i="8" s="1"/>
  <c r="O1098" i="8"/>
  <c r="S1100" i="10"/>
  <c r="R1100" i="10"/>
  <c r="Q1100" i="10"/>
  <c r="M1100" i="10"/>
  <c r="N1100" i="10" s="1"/>
  <c r="U983" i="2"/>
  <c r="V983" i="2"/>
  <c r="W983" i="2"/>
  <c r="S983" i="2"/>
  <c r="R983" i="2"/>
  <c r="Q983" i="2"/>
  <c r="X983" i="2" s="1"/>
  <c r="Y983" i="2" l="1"/>
  <c r="Z983" i="2"/>
  <c r="U1100" i="10"/>
  <c r="V1100" i="10"/>
  <c r="W1100" i="10"/>
  <c r="X1100" i="10"/>
  <c r="R1098" i="8"/>
  <c r="U1098" i="8" s="1"/>
  <c r="T1098" i="8"/>
  <c r="W1098" i="8" s="1"/>
  <c r="S1098" i="8"/>
  <c r="V1098" i="8" s="1"/>
  <c r="G984" i="2"/>
  <c r="B984" i="2"/>
  <c r="Y1100" i="10"/>
  <c r="C984" i="2"/>
  <c r="H984" i="2"/>
  <c r="Z1100" i="10"/>
  <c r="C1099" i="8" l="1"/>
  <c r="G1099" i="8"/>
  <c r="F1099" i="8"/>
  <c r="B1099" i="8"/>
  <c r="H1099" i="8"/>
  <c r="D1099" i="8"/>
  <c r="H1101" i="10"/>
  <c r="C1101" i="10"/>
  <c r="E984" i="2"/>
  <c r="G1101" i="10"/>
  <c r="B1101" i="10"/>
  <c r="D1101" i="10"/>
  <c r="I1101" i="10"/>
  <c r="F984" i="2"/>
  <c r="D984" i="2"/>
  <c r="I984" i="2"/>
  <c r="J984" i="2" s="1"/>
  <c r="P984" i="2" l="1"/>
  <c r="O984" i="2"/>
  <c r="O1101" i="10"/>
  <c r="AB1100" i="10"/>
  <c r="E1099" i="8"/>
  <c r="K984" i="2"/>
  <c r="AA983" i="2"/>
  <c r="E1101" i="10"/>
  <c r="P1101" i="10" s="1"/>
  <c r="J1099" i="8"/>
  <c r="I1099" i="8"/>
  <c r="J1101" i="10"/>
  <c r="K1101" i="10" s="1"/>
  <c r="F1101" i="10"/>
  <c r="X1098" i="8"/>
  <c r="S1101" i="10" l="1"/>
  <c r="Q1101" i="10"/>
  <c r="R1101" i="10"/>
  <c r="M1101" i="10"/>
  <c r="N1101" i="10" s="1"/>
  <c r="L1099" i="8"/>
  <c r="M1099" i="8" s="1"/>
  <c r="N1099" i="8"/>
  <c r="O1099" i="8"/>
  <c r="P1099" i="8"/>
  <c r="L984" i="2"/>
  <c r="M984" i="2"/>
  <c r="N984" i="2" s="1"/>
  <c r="V1101" i="10" l="1"/>
  <c r="W1101" i="10"/>
  <c r="U1101" i="10"/>
  <c r="Y1101" i="10"/>
  <c r="W984" i="2"/>
  <c r="V984" i="2"/>
  <c r="U984" i="2"/>
  <c r="X1101" i="10"/>
  <c r="Q984" i="2"/>
  <c r="S984" i="2"/>
  <c r="R984" i="2"/>
  <c r="R1099" i="8"/>
  <c r="U1099" i="8" s="1"/>
  <c r="S1099" i="8"/>
  <c r="V1099" i="8" s="1"/>
  <c r="T1099" i="8"/>
  <c r="W1099" i="8" s="1"/>
  <c r="Z1101" i="10"/>
  <c r="X984" i="2" l="1"/>
  <c r="F1100" i="8"/>
  <c r="B1100" i="8"/>
  <c r="D1100" i="8"/>
  <c r="H1100" i="8"/>
  <c r="G1100" i="8"/>
  <c r="C1100" i="8"/>
  <c r="G985" i="2"/>
  <c r="B985" i="2"/>
  <c r="B1102" i="10"/>
  <c r="G1102" i="10"/>
  <c r="D1102" i="10"/>
  <c r="I1102" i="10"/>
  <c r="Y984" i="2"/>
  <c r="C1102" i="10"/>
  <c r="H1102" i="10"/>
  <c r="Z984" i="2"/>
  <c r="F1102" i="10" l="1"/>
  <c r="J1102" i="10"/>
  <c r="X1099" i="8"/>
  <c r="E1100" i="8"/>
  <c r="D985" i="2"/>
  <c r="I985" i="2"/>
  <c r="O1102" i="10"/>
  <c r="K1102" i="10"/>
  <c r="AB1101" i="10"/>
  <c r="C985" i="2"/>
  <c r="E985" i="2" s="1"/>
  <c r="H985" i="2"/>
  <c r="E1102" i="10"/>
  <c r="P1102" i="10" s="1"/>
  <c r="I1100" i="8"/>
  <c r="J1100" i="8"/>
  <c r="O985" i="2" l="1"/>
  <c r="P985" i="2"/>
  <c r="J985" i="2"/>
  <c r="P1100" i="8"/>
  <c r="O1100" i="8"/>
  <c r="N1100" i="8"/>
  <c r="L1100" i="8"/>
  <c r="M1100" i="8" s="1"/>
  <c r="Q1102" i="10"/>
  <c r="S1102" i="10"/>
  <c r="R1102" i="10"/>
  <c r="M1102" i="10"/>
  <c r="N1102" i="10" s="1"/>
  <c r="K985" i="2"/>
  <c r="AA984" i="2"/>
  <c r="F985" i="2"/>
  <c r="S1100" i="8" l="1"/>
  <c r="R1100" i="8"/>
  <c r="T1100" i="8"/>
  <c r="L985" i="2"/>
  <c r="M985" i="2"/>
  <c r="N985" i="2" s="1"/>
  <c r="U1100" i="8"/>
  <c r="V1102" i="10"/>
  <c r="U1102" i="10"/>
  <c r="X1102" i="10" s="1"/>
  <c r="W1102" i="10"/>
  <c r="Z1102" i="10" s="1"/>
  <c r="V1100" i="8"/>
  <c r="Y1102" i="10"/>
  <c r="W1100" i="8"/>
  <c r="G1103" i="10" l="1"/>
  <c r="B1103" i="10"/>
  <c r="I1103" i="10"/>
  <c r="D1103" i="10"/>
  <c r="H1101" i="8"/>
  <c r="D1101" i="8"/>
  <c r="G1101" i="8"/>
  <c r="C1101" i="8"/>
  <c r="F1101" i="8"/>
  <c r="B1101" i="8"/>
  <c r="U985" i="2"/>
  <c r="V985" i="2"/>
  <c r="W985" i="2"/>
  <c r="H1103" i="10"/>
  <c r="C1103" i="10"/>
  <c r="S985" i="2"/>
  <c r="R985" i="2"/>
  <c r="Q985" i="2"/>
  <c r="Y985" i="2" l="1"/>
  <c r="Z985" i="2"/>
  <c r="D986" i="2" s="1"/>
  <c r="X985" i="2"/>
  <c r="G986" i="2" s="1"/>
  <c r="I986" i="2"/>
  <c r="X1100" i="8"/>
  <c r="O1103" i="10"/>
  <c r="AB1102" i="10"/>
  <c r="F1103" i="10"/>
  <c r="E1101" i="8"/>
  <c r="E1103" i="10"/>
  <c r="P1103" i="10" s="1"/>
  <c r="B986" i="2"/>
  <c r="H986" i="2"/>
  <c r="C986" i="2"/>
  <c r="J1101" i="8"/>
  <c r="I1101" i="8"/>
  <c r="J1103" i="10"/>
  <c r="K1103" i="10" s="1"/>
  <c r="P986" i="2" l="1"/>
  <c r="O986" i="2"/>
  <c r="Q1103" i="10"/>
  <c r="S1103" i="10"/>
  <c r="R1103" i="10"/>
  <c r="M1103" i="10"/>
  <c r="N1103" i="10" s="1"/>
  <c r="F986" i="2"/>
  <c r="J986" i="2"/>
  <c r="K986" i="2" s="1"/>
  <c r="AA985" i="2"/>
  <c r="N1101" i="8"/>
  <c r="O1101" i="8"/>
  <c r="L1101" i="8"/>
  <c r="M1101" i="8" s="1"/>
  <c r="P1101" i="8"/>
  <c r="E986" i="2"/>
  <c r="L986" i="2" l="1"/>
  <c r="M986" i="2"/>
  <c r="N986" i="2" s="1"/>
  <c r="W1103" i="10"/>
  <c r="U1103" i="10"/>
  <c r="V1103" i="10"/>
  <c r="Y1103" i="10" s="1"/>
  <c r="Z1103" i="10"/>
  <c r="R1101" i="8"/>
  <c r="U1101" i="8" s="1"/>
  <c r="S1101" i="8"/>
  <c r="V1101" i="8" s="1"/>
  <c r="T1101" i="8"/>
  <c r="W1101" i="8" s="1"/>
  <c r="X1103" i="10"/>
  <c r="G1102" i="8" l="1"/>
  <c r="C1102" i="8"/>
  <c r="F1102" i="8"/>
  <c r="B1102" i="8"/>
  <c r="D1102" i="8"/>
  <c r="H1102" i="8"/>
  <c r="C1104" i="10"/>
  <c r="H1104" i="10"/>
  <c r="G1104" i="10"/>
  <c r="B1104" i="10"/>
  <c r="D1104" i="10"/>
  <c r="I1104" i="10"/>
  <c r="U986" i="2"/>
  <c r="W986" i="2"/>
  <c r="V986" i="2"/>
  <c r="S986" i="2"/>
  <c r="Q986" i="2"/>
  <c r="R986" i="2"/>
  <c r="X986" i="2" l="1"/>
  <c r="Y986" i="2"/>
  <c r="Z986" i="2"/>
  <c r="D987" i="2" s="1"/>
  <c r="E1102" i="8"/>
  <c r="O1104" i="10"/>
  <c r="AB1103" i="10"/>
  <c r="F1104" i="10"/>
  <c r="I1102" i="8"/>
  <c r="J1102" i="8"/>
  <c r="C987" i="2"/>
  <c r="H987" i="2"/>
  <c r="E1104" i="10"/>
  <c r="P1104" i="10" s="1"/>
  <c r="X1101" i="8"/>
  <c r="B987" i="2"/>
  <c r="G987" i="2"/>
  <c r="J1104" i="10"/>
  <c r="K1104" i="10" s="1"/>
  <c r="O987" i="2" l="1"/>
  <c r="P987" i="2"/>
  <c r="I987" i="2"/>
  <c r="S1104" i="10"/>
  <c r="R1104" i="10"/>
  <c r="Q1104" i="10"/>
  <c r="M1104" i="10"/>
  <c r="N1104" i="10" s="1"/>
  <c r="O1102" i="8"/>
  <c r="P1102" i="8"/>
  <c r="L1102" i="8"/>
  <c r="M1102" i="8" s="1"/>
  <c r="N1102" i="8"/>
  <c r="J987" i="2"/>
  <c r="K987" i="2" s="1"/>
  <c r="E987" i="2"/>
  <c r="F987" i="2"/>
  <c r="AA986" i="2"/>
  <c r="W1104" i="10" l="1"/>
  <c r="V1104" i="10"/>
  <c r="U1104" i="10"/>
  <c r="R1102" i="8"/>
  <c r="U1102" i="8" s="1"/>
  <c r="S1102" i="8"/>
  <c r="V1102" i="8" s="1"/>
  <c r="T1102" i="8"/>
  <c r="W1102" i="8" s="1"/>
  <c r="X1104" i="10"/>
  <c r="Y1104" i="10"/>
  <c r="L987" i="2"/>
  <c r="M987" i="2"/>
  <c r="N987" i="2" s="1"/>
  <c r="Z1104" i="10"/>
  <c r="B1103" i="8" l="1"/>
  <c r="F1103" i="8"/>
  <c r="H1103" i="8"/>
  <c r="D1103" i="8"/>
  <c r="C1103" i="8"/>
  <c r="G1103" i="8"/>
  <c r="V987" i="2"/>
  <c r="U987" i="2"/>
  <c r="W987" i="2"/>
  <c r="G1105" i="10"/>
  <c r="B1105" i="10"/>
  <c r="S987" i="2"/>
  <c r="Q987" i="2"/>
  <c r="R987" i="2"/>
  <c r="D1105" i="10"/>
  <c r="I1105" i="10"/>
  <c r="H1105" i="10"/>
  <c r="C1105" i="10"/>
  <c r="X987" i="2" l="1"/>
  <c r="Z987" i="2"/>
  <c r="I988" i="2" s="1"/>
  <c r="Y987" i="2"/>
  <c r="H988" i="2" s="1"/>
  <c r="D988" i="2"/>
  <c r="O1105" i="10"/>
  <c r="AB1104" i="10"/>
  <c r="E1105" i="10"/>
  <c r="P1105" i="10" s="1"/>
  <c r="F1105" i="10"/>
  <c r="J1105" i="10"/>
  <c r="K1105" i="10" s="1"/>
  <c r="J1103" i="8"/>
  <c r="I1103" i="8"/>
  <c r="G988" i="2"/>
  <c r="B988" i="2"/>
  <c r="X1102" i="8"/>
  <c r="E1103" i="8"/>
  <c r="P988" i="2" l="1"/>
  <c r="O988" i="2"/>
  <c r="C988" i="2"/>
  <c r="F988" i="2" s="1"/>
  <c r="Q1105" i="10"/>
  <c r="R1105" i="10"/>
  <c r="S1105" i="10"/>
  <c r="M1105" i="10"/>
  <c r="N1105" i="10" s="1"/>
  <c r="P1103" i="8"/>
  <c r="O1103" i="8"/>
  <c r="N1103" i="8"/>
  <c r="L1103" i="8"/>
  <c r="M1103" i="8" s="1"/>
  <c r="J988" i="2"/>
  <c r="K988" i="2" s="1"/>
  <c r="AA987" i="2"/>
  <c r="E988" i="2" l="1"/>
  <c r="T1103" i="8"/>
  <c r="S1103" i="8"/>
  <c r="R1103" i="8"/>
  <c r="W1105" i="10"/>
  <c r="U1105" i="10"/>
  <c r="V1105" i="10"/>
  <c r="U1103" i="8"/>
  <c r="Z1105" i="10"/>
  <c r="V1103" i="8"/>
  <c r="Y1105" i="10"/>
  <c r="L988" i="2"/>
  <c r="M988" i="2"/>
  <c r="N988" i="2" s="1"/>
  <c r="W1103" i="8"/>
  <c r="X1105" i="10"/>
  <c r="W988" i="2" l="1"/>
  <c r="V988" i="2"/>
  <c r="U988" i="2"/>
  <c r="D1106" i="10"/>
  <c r="I1106" i="10"/>
  <c r="S988" i="2"/>
  <c r="Q988" i="2"/>
  <c r="R988" i="2"/>
  <c r="B1104" i="8"/>
  <c r="F1104" i="8"/>
  <c r="B1106" i="10"/>
  <c r="G1106" i="10"/>
  <c r="C1106" i="10"/>
  <c r="H1106" i="10"/>
  <c r="D1104" i="8"/>
  <c r="H1104" i="8"/>
  <c r="C1104" i="8"/>
  <c r="G1104" i="8"/>
  <c r="X988" i="2" l="1"/>
  <c r="Z988" i="2"/>
  <c r="I989" i="2" s="1"/>
  <c r="Y988" i="2"/>
  <c r="C989" i="2" s="1"/>
  <c r="J1106" i="10"/>
  <c r="O1106" i="10"/>
  <c r="K1106" i="10"/>
  <c r="AB1105" i="10"/>
  <c r="E1106" i="10"/>
  <c r="P1106" i="10" s="1"/>
  <c r="G989" i="2"/>
  <c r="B989" i="2"/>
  <c r="I1104" i="8"/>
  <c r="J1104" i="8"/>
  <c r="D989" i="2"/>
  <c r="X1103" i="8"/>
  <c r="F1106" i="10"/>
  <c r="E1104" i="8"/>
  <c r="O989" i="2" l="1"/>
  <c r="P989" i="2"/>
  <c r="H989" i="2"/>
  <c r="J989" i="2" s="1"/>
  <c r="K989" i="2" s="1"/>
  <c r="O1104" i="8"/>
  <c r="L1104" i="8"/>
  <c r="M1104" i="8" s="1"/>
  <c r="N1104" i="8"/>
  <c r="P1104" i="8"/>
  <c r="E989" i="2"/>
  <c r="AA988" i="2"/>
  <c r="R1106" i="10"/>
  <c r="Q1106" i="10"/>
  <c r="S1106" i="10"/>
  <c r="M1106" i="10"/>
  <c r="N1106" i="10" s="1"/>
  <c r="F989" i="2"/>
  <c r="L989" i="2" l="1"/>
  <c r="M989" i="2"/>
  <c r="N989" i="2" s="1"/>
  <c r="R1104" i="8"/>
  <c r="U1104" i="8" s="1"/>
  <c r="S1104" i="8"/>
  <c r="T1104" i="8"/>
  <c r="W1104" i="8" s="1"/>
  <c r="V1104" i="8"/>
  <c r="V1106" i="10"/>
  <c r="Y1106" i="10" s="1"/>
  <c r="W1106" i="10"/>
  <c r="Z1106" i="10" s="1"/>
  <c r="U1106" i="10"/>
  <c r="X1106" i="10" s="1"/>
  <c r="H1107" i="10" l="1"/>
  <c r="C1107" i="10"/>
  <c r="D1107" i="10"/>
  <c r="I1107" i="10"/>
  <c r="F1105" i="8"/>
  <c r="B1105" i="8"/>
  <c r="G1107" i="10"/>
  <c r="B1107" i="10"/>
  <c r="H1105" i="8"/>
  <c r="D1105" i="8"/>
  <c r="W989" i="2"/>
  <c r="U989" i="2"/>
  <c r="V989" i="2"/>
  <c r="S989" i="2"/>
  <c r="R989" i="2"/>
  <c r="Q989" i="2"/>
  <c r="G1105" i="8"/>
  <c r="C1105" i="8"/>
  <c r="X989" i="2" l="1"/>
  <c r="Y989" i="2"/>
  <c r="C990" i="2" s="1"/>
  <c r="Z989" i="2"/>
  <c r="D990" i="2" s="1"/>
  <c r="G990" i="2"/>
  <c r="B990" i="2"/>
  <c r="E1107" i="10"/>
  <c r="P1107" i="10" s="1"/>
  <c r="H990" i="2"/>
  <c r="J1107" i="10"/>
  <c r="O1107" i="10"/>
  <c r="K1107" i="10"/>
  <c r="AB1106" i="10"/>
  <c r="I990" i="2"/>
  <c r="E1105" i="8"/>
  <c r="F1107" i="10"/>
  <c r="X1104" i="8"/>
  <c r="I1105" i="8"/>
  <c r="J1105" i="8"/>
  <c r="P990" i="2" l="1"/>
  <c r="O990" i="2"/>
  <c r="AA989" i="2"/>
  <c r="Q1107" i="10"/>
  <c r="S1107" i="10"/>
  <c r="R1107" i="10"/>
  <c r="M1107" i="10"/>
  <c r="N1107" i="10" s="1"/>
  <c r="F990" i="2"/>
  <c r="E990" i="2"/>
  <c r="P1105" i="8"/>
  <c r="N1105" i="8"/>
  <c r="O1105" i="8"/>
  <c r="L1105" i="8"/>
  <c r="M1105" i="8" s="1"/>
  <c r="J990" i="2"/>
  <c r="K990" i="2" s="1"/>
  <c r="L990" i="2" l="1"/>
  <c r="M990" i="2"/>
  <c r="N990" i="2" s="1"/>
  <c r="T1105" i="8"/>
  <c r="W1105" i="8" s="1"/>
  <c r="S1105" i="8"/>
  <c r="V1105" i="8" s="1"/>
  <c r="R1105" i="8"/>
  <c r="U1105" i="8" s="1"/>
  <c r="X1107" i="10"/>
  <c r="V1107" i="10"/>
  <c r="Y1107" i="10" s="1"/>
  <c r="U1107" i="10"/>
  <c r="W1107" i="10"/>
  <c r="Z1107" i="10" s="1"/>
  <c r="H1108" i="10" l="1"/>
  <c r="C1108" i="10"/>
  <c r="D1106" i="8"/>
  <c r="H1106" i="8"/>
  <c r="G1106" i="8"/>
  <c r="C1106" i="8"/>
  <c r="I1108" i="10"/>
  <c r="D1108" i="10"/>
  <c r="F1106" i="8"/>
  <c r="B1106" i="8"/>
  <c r="U990" i="2"/>
  <c r="V990" i="2"/>
  <c r="W990" i="2"/>
  <c r="G1108" i="10"/>
  <c r="B1108" i="10"/>
  <c r="R990" i="2"/>
  <c r="S990" i="2"/>
  <c r="Q990" i="2"/>
  <c r="Y990" i="2" l="1"/>
  <c r="X990" i="2"/>
  <c r="Z990" i="2"/>
  <c r="I991" i="2" s="1"/>
  <c r="H991" i="2"/>
  <c r="C991" i="2"/>
  <c r="O1108" i="10"/>
  <c r="AB1107" i="10"/>
  <c r="E1108" i="10"/>
  <c r="P1108" i="10" s="1"/>
  <c r="B991" i="2"/>
  <c r="G991" i="2"/>
  <c r="J1108" i="10"/>
  <c r="K1108" i="10" s="1"/>
  <c r="E1106" i="8"/>
  <c r="X1105" i="8"/>
  <c r="F1108" i="10"/>
  <c r="J1106" i="8"/>
  <c r="I1106" i="8"/>
  <c r="D991" i="2" l="1"/>
  <c r="R1108" i="10"/>
  <c r="Q1108" i="10"/>
  <c r="S1108" i="10"/>
  <c r="M1108" i="10"/>
  <c r="N1108" i="10" s="1"/>
  <c r="L1106" i="8"/>
  <c r="M1106" i="8" s="1"/>
  <c r="N1106" i="8"/>
  <c r="O1106" i="8"/>
  <c r="P1106" i="8"/>
  <c r="J991" i="2"/>
  <c r="K991" i="2" s="1"/>
  <c r="F991" i="2"/>
  <c r="AA990" i="2"/>
  <c r="E991" i="2"/>
  <c r="O991" i="2" l="1"/>
  <c r="P991" i="2"/>
  <c r="U1108" i="10"/>
  <c r="W1108" i="10"/>
  <c r="V1108" i="10"/>
  <c r="L991" i="2"/>
  <c r="M991" i="2"/>
  <c r="N991" i="2" s="1"/>
  <c r="Z1108" i="10"/>
  <c r="S1106" i="8"/>
  <c r="V1106" i="8" s="1"/>
  <c r="R1106" i="8"/>
  <c r="U1106" i="8" s="1"/>
  <c r="T1106" i="8"/>
  <c r="W1106" i="8" s="1"/>
  <c r="X1108" i="10"/>
  <c r="Y1108" i="10"/>
  <c r="C1107" i="8" l="1"/>
  <c r="G1107" i="8"/>
  <c r="B1107" i="8"/>
  <c r="F1107" i="8"/>
  <c r="H1107" i="8"/>
  <c r="D1107" i="8"/>
  <c r="B1109" i="10"/>
  <c r="G1109" i="10"/>
  <c r="D1109" i="10"/>
  <c r="I1109" i="10"/>
  <c r="C1109" i="10"/>
  <c r="H1109" i="10"/>
  <c r="U991" i="2"/>
  <c r="V991" i="2"/>
  <c r="W991" i="2"/>
  <c r="Q991" i="2"/>
  <c r="R991" i="2"/>
  <c r="S991" i="2"/>
  <c r="Y991" i="2" l="1"/>
  <c r="C992" i="2" s="1"/>
  <c r="X991" i="2"/>
  <c r="Z991" i="2"/>
  <c r="I992" i="2" s="1"/>
  <c r="G992" i="2"/>
  <c r="B992" i="2"/>
  <c r="J1109" i="10"/>
  <c r="I1107" i="8"/>
  <c r="J1107" i="8"/>
  <c r="F1109" i="10"/>
  <c r="E1109" i="10"/>
  <c r="P1109" i="10" s="1"/>
  <c r="E1107" i="8"/>
  <c r="K1109" i="10"/>
  <c r="O1109" i="10"/>
  <c r="AB1108" i="10"/>
  <c r="X1106" i="8"/>
  <c r="H992" i="2" l="1"/>
  <c r="D992" i="2"/>
  <c r="F992" i="2"/>
  <c r="N1107" i="8"/>
  <c r="P1107" i="8"/>
  <c r="O1107" i="8"/>
  <c r="L1107" i="8"/>
  <c r="M1107" i="8" s="1"/>
  <c r="S1109" i="10"/>
  <c r="R1109" i="10"/>
  <c r="Q1109" i="10"/>
  <c r="M1109" i="10"/>
  <c r="N1109" i="10" s="1"/>
  <c r="E992" i="2"/>
  <c r="J992" i="2"/>
  <c r="K992" i="2" s="1"/>
  <c r="P992" i="2" l="1"/>
  <c r="O992" i="2"/>
  <c r="AA991" i="2"/>
  <c r="L992" i="2"/>
  <c r="M992" i="2"/>
  <c r="N992" i="2" s="1"/>
  <c r="U1109" i="10"/>
  <c r="X1109" i="10" s="1"/>
  <c r="W1109" i="10"/>
  <c r="Z1109" i="10" s="1"/>
  <c r="V1109" i="10"/>
  <c r="S1107" i="8"/>
  <c r="V1107" i="8" s="1"/>
  <c r="T1107" i="8"/>
  <c r="W1107" i="8" s="1"/>
  <c r="R1107" i="8"/>
  <c r="U1107" i="8" s="1"/>
  <c r="Y1109" i="10"/>
  <c r="B1108" i="8" l="1"/>
  <c r="F1108" i="8"/>
  <c r="I1110" i="10"/>
  <c r="D1110" i="10"/>
  <c r="G1110" i="10"/>
  <c r="B1110" i="10"/>
  <c r="D1108" i="8"/>
  <c r="H1108" i="8"/>
  <c r="C1108" i="8"/>
  <c r="G1108" i="8"/>
  <c r="C1110" i="10"/>
  <c r="H1110" i="10"/>
  <c r="U992" i="2"/>
  <c r="V992" i="2"/>
  <c r="W992" i="2"/>
  <c r="S992" i="2"/>
  <c r="R992" i="2"/>
  <c r="Q992" i="2"/>
  <c r="Y992" i="2" l="1"/>
  <c r="X992" i="2"/>
  <c r="B993" i="2" s="1"/>
  <c r="Z992" i="2"/>
  <c r="O1110" i="10"/>
  <c r="AB1109" i="10"/>
  <c r="F1110" i="10"/>
  <c r="G993" i="2"/>
  <c r="E1110" i="10"/>
  <c r="P1110" i="10" s="1"/>
  <c r="J1108" i="8"/>
  <c r="I1108" i="8"/>
  <c r="C993" i="2"/>
  <c r="H993" i="2"/>
  <c r="X1107" i="8"/>
  <c r="J1110" i="10"/>
  <c r="K1110" i="10" s="1"/>
  <c r="E1108" i="8"/>
  <c r="S1110" i="10" l="1"/>
  <c r="R1110" i="10"/>
  <c r="Q1110" i="10"/>
  <c r="M1110" i="10"/>
  <c r="N1110" i="10" s="1"/>
  <c r="O1108" i="8"/>
  <c r="P1108" i="8"/>
  <c r="N1108" i="8"/>
  <c r="L1108" i="8"/>
  <c r="M1108" i="8" s="1"/>
  <c r="E993" i="2"/>
  <c r="F993" i="2"/>
  <c r="D993" i="2"/>
  <c r="I993" i="2"/>
  <c r="J993" i="2" s="1"/>
  <c r="O993" i="2" l="1"/>
  <c r="P993" i="2"/>
  <c r="K993" i="2"/>
  <c r="AA992" i="2"/>
  <c r="V1110" i="10"/>
  <c r="W1110" i="10"/>
  <c r="Z1110" i="10" s="1"/>
  <c r="U1110" i="10"/>
  <c r="X1110" i="10" s="1"/>
  <c r="Y1110" i="10"/>
  <c r="T1108" i="8"/>
  <c r="W1108" i="8" s="1"/>
  <c r="S1108" i="8"/>
  <c r="V1108" i="8" s="1"/>
  <c r="R1108" i="8"/>
  <c r="U1108" i="8" s="1"/>
  <c r="H1109" i="8" l="1"/>
  <c r="D1109" i="8"/>
  <c r="B1109" i="8"/>
  <c r="F1109" i="8"/>
  <c r="B1111" i="10"/>
  <c r="G1111" i="10"/>
  <c r="G1109" i="8"/>
  <c r="C1109" i="8"/>
  <c r="D1111" i="10"/>
  <c r="I1111" i="10"/>
  <c r="L993" i="2"/>
  <c r="M993" i="2"/>
  <c r="N993" i="2" s="1"/>
  <c r="H1111" i="10"/>
  <c r="C1111" i="10"/>
  <c r="U993" i="2" l="1"/>
  <c r="V993" i="2"/>
  <c r="W993" i="2"/>
  <c r="X1108" i="8"/>
  <c r="J1109" i="8"/>
  <c r="I1109" i="8"/>
  <c r="Q993" i="2"/>
  <c r="R993" i="2"/>
  <c r="S993" i="2"/>
  <c r="E1109" i="8"/>
  <c r="F1111" i="10"/>
  <c r="J1111" i="10"/>
  <c r="O1111" i="10"/>
  <c r="K1111" i="10"/>
  <c r="AB1110" i="10"/>
  <c r="E1111" i="10"/>
  <c r="P1111" i="10" s="1"/>
  <c r="Z993" i="2" l="1"/>
  <c r="Y993" i="2"/>
  <c r="H994" i="2" s="1"/>
  <c r="X993" i="2"/>
  <c r="G994" i="2" s="1"/>
  <c r="D994" i="2"/>
  <c r="I994" i="2"/>
  <c r="O1109" i="8"/>
  <c r="N1109" i="8"/>
  <c r="P1109" i="8"/>
  <c r="L1109" i="8"/>
  <c r="M1109" i="8" s="1"/>
  <c r="B994" i="2"/>
  <c r="R1111" i="10"/>
  <c r="S1111" i="10"/>
  <c r="Q1111" i="10"/>
  <c r="M1111" i="10"/>
  <c r="N1111" i="10" s="1"/>
  <c r="P994" i="2" l="1"/>
  <c r="O994" i="2"/>
  <c r="C994" i="2"/>
  <c r="E994" i="2" s="1"/>
  <c r="F994" i="2"/>
  <c r="T1109" i="8"/>
  <c r="S1109" i="8"/>
  <c r="V1109" i="8" s="1"/>
  <c r="R1109" i="8"/>
  <c r="U1109" i="8" s="1"/>
  <c r="U1111" i="10"/>
  <c r="X1111" i="10" s="1"/>
  <c r="V1111" i="10"/>
  <c r="Y1111" i="10" s="1"/>
  <c r="W1111" i="10"/>
  <c r="Z1111" i="10" s="1"/>
  <c r="J994" i="2"/>
  <c r="K994" i="2" s="1"/>
  <c r="W1109" i="8"/>
  <c r="AA993" i="2"/>
  <c r="I1112" i="10" l="1"/>
  <c r="D1112" i="10"/>
  <c r="H1112" i="10"/>
  <c r="C1112" i="10"/>
  <c r="B1112" i="10"/>
  <c r="G1112" i="10"/>
  <c r="C1110" i="8"/>
  <c r="G1110" i="8"/>
  <c r="B1110" i="8"/>
  <c r="F1110" i="8"/>
  <c r="L994" i="2"/>
  <c r="M994" i="2"/>
  <c r="N994" i="2" s="1"/>
  <c r="D1110" i="8"/>
  <c r="H1110" i="8"/>
  <c r="U994" i="2" l="1"/>
  <c r="V994" i="2"/>
  <c r="W994" i="2"/>
  <c r="F1112" i="10"/>
  <c r="S994" i="2"/>
  <c r="Q994" i="2"/>
  <c r="R994" i="2"/>
  <c r="X1109" i="8"/>
  <c r="J1110" i="8"/>
  <c r="I1110" i="8"/>
  <c r="J1112" i="10"/>
  <c r="O1112" i="10"/>
  <c r="K1112" i="10"/>
  <c r="AB1111" i="10"/>
  <c r="E1110" i="8"/>
  <c r="E1112" i="10"/>
  <c r="P1112" i="10" s="1"/>
  <c r="Y994" i="2" l="1"/>
  <c r="X994" i="2"/>
  <c r="G995" i="2" s="1"/>
  <c r="Z994" i="2"/>
  <c r="I995" i="2" s="1"/>
  <c r="B995" i="2"/>
  <c r="O1110" i="8"/>
  <c r="L1110" i="8"/>
  <c r="M1110" i="8" s="1"/>
  <c r="N1110" i="8"/>
  <c r="P1110" i="8"/>
  <c r="D995" i="2"/>
  <c r="Q1112" i="10"/>
  <c r="R1112" i="10"/>
  <c r="S1112" i="10"/>
  <c r="M1112" i="10"/>
  <c r="N1112" i="10" s="1"/>
  <c r="C995" i="2"/>
  <c r="H995" i="2"/>
  <c r="O995" i="2" l="1"/>
  <c r="P995" i="2"/>
  <c r="AA994" i="2"/>
  <c r="T1110" i="8"/>
  <c r="R1110" i="8"/>
  <c r="S1110" i="8"/>
  <c r="V1110" i="8" s="1"/>
  <c r="V1112" i="10"/>
  <c r="U1112" i="10"/>
  <c r="W1112" i="10"/>
  <c r="Z1112" i="10" s="1"/>
  <c r="Y1112" i="10"/>
  <c r="W1110" i="8"/>
  <c r="J995" i="2"/>
  <c r="K995" i="2" s="1"/>
  <c r="F995" i="2"/>
  <c r="X1112" i="10"/>
  <c r="U1110" i="8"/>
  <c r="E995" i="2"/>
  <c r="L995" i="2" l="1"/>
  <c r="M995" i="2"/>
  <c r="N995" i="2" s="1"/>
  <c r="I1113" i="10"/>
  <c r="D1113" i="10"/>
  <c r="C1111" i="8"/>
  <c r="G1111" i="8"/>
  <c r="C1113" i="10"/>
  <c r="H1113" i="10"/>
  <c r="B1111" i="8"/>
  <c r="F1111" i="8"/>
  <c r="B1113" i="10"/>
  <c r="G1113" i="10"/>
  <c r="D1111" i="8"/>
  <c r="H1111" i="8"/>
  <c r="J1113" i="10" l="1"/>
  <c r="O1113" i="10"/>
  <c r="K1113" i="10"/>
  <c r="AB1112" i="10"/>
  <c r="E1113" i="10"/>
  <c r="P1113" i="10" s="1"/>
  <c r="F1113" i="10"/>
  <c r="J1111" i="8"/>
  <c r="I1111" i="8"/>
  <c r="U995" i="2"/>
  <c r="V995" i="2"/>
  <c r="W995" i="2"/>
  <c r="E1111" i="8"/>
  <c r="X1110" i="8"/>
  <c r="S995" i="2"/>
  <c r="Q995" i="2"/>
  <c r="R995" i="2"/>
  <c r="Z995" i="2" l="1"/>
  <c r="X995" i="2"/>
  <c r="I996" i="2"/>
  <c r="D996" i="2"/>
  <c r="N1111" i="8"/>
  <c r="L1111" i="8"/>
  <c r="M1111" i="8" s="1"/>
  <c r="P1111" i="8"/>
  <c r="O1111" i="8"/>
  <c r="Y995" i="2"/>
  <c r="R1113" i="10"/>
  <c r="Q1113" i="10"/>
  <c r="S1113" i="10"/>
  <c r="M1113" i="10"/>
  <c r="N1113" i="10" s="1"/>
  <c r="G996" i="2"/>
  <c r="B996" i="2"/>
  <c r="P996" i="2" l="1"/>
  <c r="O996" i="2"/>
  <c r="S1111" i="8"/>
  <c r="T1111" i="8"/>
  <c r="R1111" i="8"/>
  <c r="W1113" i="10"/>
  <c r="V1113" i="10"/>
  <c r="U1113" i="10"/>
  <c r="H996" i="2"/>
  <c r="C996" i="2"/>
  <c r="E996" i="2" s="1"/>
  <c r="U1111" i="8"/>
  <c r="Y1113" i="10"/>
  <c r="Z1113" i="10"/>
  <c r="V1111" i="8"/>
  <c r="AA995" i="2"/>
  <c r="X1113" i="10"/>
  <c r="W1111" i="8"/>
  <c r="H1114" i="10" l="1"/>
  <c r="C1114" i="10"/>
  <c r="F1112" i="8"/>
  <c r="B1112" i="8"/>
  <c r="B1114" i="10"/>
  <c r="G1114" i="10"/>
  <c r="C1112" i="8"/>
  <c r="G1112" i="8"/>
  <c r="F996" i="2"/>
  <c r="H1112" i="8"/>
  <c r="D1112" i="8"/>
  <c r="D1114" i="10"/>
  <c r="I1114" i="10"/>
  <c r="J996" i="2"/>
  <c r="K996" i="2" s="1"/>
  <c r="E1112" i="8" l="1"/>
  <c r="X1111" i="8"/>
  <c r="J1112" i="8"/>
  <c r="I1112" i="8"/>
  <c r="J1114" i="10"/>
  <c r="F1114" i="10"/>
  <c r="L996" i="2"/>
  <c r="M996" i="2"/>
  <c r="N996" i="2" s="1"/>
  <c r="O1114" i="10"/>
  <c r="K1114" i="10"/>
  <c r="AB1113" i="10"/>
  <c r="E1114" i="10"/>
  <c r="P1114" i="10" s="1"/>
  <c r="R1114" i="10" l="1"/>
  <c r="Q1114" i="10"/>
  <c r="S1114" i="10"/>
  <c r="M1114" i="10"/>
  <c r="N1114" i="10" s="1"/>
  <c r="U996" i="2"/>
  <c r="V996" i="2"/>
  <c r="W996" i="2"/>
  <c r="R996" i="2"/>
  <c r="S996" i="2"/>
  <c r="Q996" i="2"/>
  <c r="O1112" i="8"/>
  <c r="L1112" i="8"/>
  <c r="M1112" i="8" s="1"/>
  <c r="P1112" i="8"/>
  <c r="N1112" i="8"/>
  <c r="X996" i="2" l="1"/>
  <c r="Y996" i="2"/>
  <c r="H997" i="2" s="1"/>
  <c r="U1114" i="10"/>
  <c r="W1114" i="10"/>
  <c r="Z1114" i="10" s="1"/>
  <c r="V1114" i="10"/>
  <c r="G997" i="2"/>
  <c r="B997" i="2"/>
  <c r="X1114" i="10"/>
  <c r="S1112" i="8"/>
  <c r="V1112" i="8" s="1"/>
  <c r="R1112" i="8"/>
  <c r="U1112" i="8" s="1"/>
  <c r="T1112" i="8"/>
  <c r="W1112" i="8" s="1"/>
  <c r="Z996" i="2"/>
  <c r="Y1114" i="10"/>
  <c r="C997" i="2" l="1"/>
  <c r="E997" i="2" s="1"/>
  <c r="I1115" i="10"/>
  <c r="D1115" i="10"/>
  <c r="F1113" i="8"/>
  <c r="B1113" i="8"/>
  <c r="D1113" i="8"/>
  <c r="H1113" i="8"/>
  <c r="G1113" i="8"/>
  <c r="C1113" i="8"/>
  <c r="H1115" i="10"/>
  <c r="C1115" i="10"/>
  <c r="D997" i="2"/>
  <c r="I997" i="2"/>
  <c r="B1115" i="10"/>
  <c r="G1115" i="10"/>
  <c r="J997" i="2"/>
  <c r="O997" i="2" l="1"/>
  <c r="P997" i="2"/>
  <c r="F997" i="2"/>
  <c r="X1112" i="8"/>
  <c r="E1113" i="8"/>
  <c r="K997" i="2"/>
  <c r="AA996" i="2"/>
  <c r="J1113" i="8"/>
  <c r="I1113" i="8"/>
  <c r="J1115" i="10"/>
  <c r="F1115" i="10"/>
  <c r="O1115" i="10"/>
  <c r="K1115" i="10"/>
  <c r="AB1114" i="10"/>
  <c r="E1115" i="10"/>
  <c r="P1115" i="10" s="1"/>
  <c r="Q1115" i="10" l="1"/>
  <c r="S1115" i="10"/>
  <c r="R1115" i="10"/>
  <c r="M1115" i="10"/>
  <c r="N1115" i="10" s="1"/>
  <c r="P1113" i="8"/>
  <c r="O1113" i="8"/>
  <c r="N1113" i="8"/>
  <c r="L1113" i="8"/>
  <c r="M1113" i="8" s="1"/>
  <c r="L997" i="2"/>
  <c r="M997" i="2"/>
  <c r="N997" i="2" s="1"/>
  <c r="U1115" i="10" l="1"/>
  <c r="W1115" i="10"/>
  <c r="V1115" i="10"/>
  <c r="S1113" i="8"/>
  <c r="T1113" i="8"/>
  <c r="R1113" i="8"/>
  <c r="U1113" i="8" s="1"/>
  <c r="Y1115" i="10"/>
  <c r="V997" i="2"/>
  <c r="U997" i="2"/>
  <c r="W997" i="2"/>
  <c r="V1113" i="8"/>
  <c r="Z1115" i="10"/>
  <c r="S997" i="2"/>
  <c r="R997" i="2"/>
  <c r="Q997" i="2"/>
  <c r="W1113" i="8"/>
  <c r="X1115" i="10"/>
  <c r="Y997" i="2" l="1"/>
  <c r="Z997" i="2"/>
  <c r="D998" i="2" s="1"/>
  <c r="B1114" i="8"/>
  <c r="F1114" i="8"/>
  <c r="D1114" i="8"/>
  <c r="H1114" i="8"/>
  <c r="X997" i="2"/>
  <c r="C1114" i="8"/>
  <c r="G1114" i="8"/>
  <c r="C1116" i="10"/>
  <c r="H1116" i="10"/>
  <c r="H998" i="2"/>
  <c r="C998" i="2"/>
  <c r="I998" i="2"/>
  <c r="B1116" i="10"/>
  <c r="G1116" i="10"/>
  <c r="I1116" i="10"/>
  <c r="D1116" i="10"/>
  <c r="P998" i="2" l="1"/>
  <c r="O998" i="2"/>
  <c r="F1116" i="10"/>
  <c r="J1116" i="10"/>
  <c r="E1116" i="10"/>
  <c r="P1116" i="10" s="1"/>
  <c r="X1113" i="8"/>
  <c r="I1114" i="8"/>
  <c r="J1114" i="8"/>
  <c r="K1116" i="10"/>
  <c r="O1116" i="10"/>
  <c r="AB1115" i="10"/>
  <c r="AA997" i="2"/>
  <c r="G998" i="2"/>
  <c r="B998" i="2"/>
  <c r="F998" i="2" s="1"/>
  <c r="E1114" i="8"/>
  <c r="P1114" i="8" l="1"/>
  <c r="N1114" i="8"/>
  <c r="O1114" i="8"/>
  <c r="L1114" i="8"/>
  <c r="M1114" i="8" s="1"/>
  <c r="J998" i="2"/>
  <c r="K998" i="2" s="1"/>
  <c r="Q1116" i="10"/>
  <c r="R1116" i="10"/>
  <c r="S1116" i="10"/>
  <c r="M1116" i="10"/>
  <c r="N1116" i="10" s="1"/>
  <c r="E998" i="2"/>
  <c r="T1114" i="8" l="1"/>
  <c r="S1114" i="8"/>
  <c r="V1114" i="8" s="1"/>
  <c r="R1114" i="8"/>
  <c r="U1114" i="8" s="1"/>
  <c r="L998" i="2"/>
  <c r="M998" i="2"/>
  <c r="N998" i="2" s="1"/>
  <c r="V1116" i="10"/>
  <c r="Y1116" i="10" s="1"/>
  <c r="U1116" i="10"/>
  <c r="X1116" i="10" s="1"/>
  <c r="W1116" i="10"/>
  <c r="Z1116" i="10" s="1"/>
  <c r="W1114" i="8"/>
  <c r="G1117" i="10" l="1"/>
  <c r="B1117" i="10"/>
  <c r="F1115" i="8"/>
  <c r="B1115" i="8"/>
  <c r="G1115" i="8"/>
  <c r="C1115" i="8"/>
  <c r="I1117" i="10"/>
  <c r="D1117" i="10"/>
  <c r="C1117" i="10"/>
  <c r="H1117" i="10"/>
  <c r="W998" i="2"/>
  <c r="V998" i="2"/>
  <c r="U998" i="2"/>
  <c r="Q998" i="2"/>
  <c r="S998" i="2"/>
  <c r="R998" i="2"/>
  <c r="H1115" i="8"/>
  <c r="D1115" i="8"/>
  <c r="Y998" i="2" l="1"/>
  <c r="Z998" i="2"/>
  <c r="D999" i="2" s="1"/>
  <c r="X998" i="2"/>
  <c r="B999" i="2" s="1"/>
  <c r="H999" i="2"/>
  <c r="C999" i="2"/>
  <c r="O1117" i="10"/>
  <c r="AB1116" i="10"/>
  <c r="E1115" i="8"/>
  <c r="I999" i="2"/>
  <c r="J1115" i="8"/>
  <c r="I1115" i="8"/>
  <c r="X1114" i="8"/>
  <c r="E1117" i="10"/>
  <c r="P1117" i="10" s="1"/>
  <c r="F1117" i="10"/>
  <c r="J1117" i="10"/>
  <c r="K1117" i="10" s="1"/>
  <c r="G999" i="2" l="1"/>
  <c r="O999" i="2"/>
  <c r="P999" i="2"/>
  <c r="S1117" i="10"/>
  <c r="Q1117" i="10"/>
  <c r="R1117" i="10"/>
  <c r="M1117" i="10"/>
  <c r="N1117" i="10" s="1"/>
  <c r="E999" i="2"/>
  <c r="AA998" i="2"/>
  <c r="F999" i="2"/>
  <c r="J999" i="2"/>
  <c r="K999" i="2" s="1"/>
  <c r="P1115" i="8"/>
  <c r="O1115" i="8"/>
  <c r="N1115" i="8"/>
  <c r="L1115" i="8"/>
  <c r="M1115" i="8" s="1"/>
  <c r="L999" i="2" l="1"/>
  <c r="M999" i="2"/>
  <c r="N999" i="2" s="1"/>
  <c r="T1115" i="8"/>
  <c r="R1115" i="8"/>
  <c r="S1115" i="8"/>
  <c r="V1117" i="10"/>
  <c r="W1117" i="10"/>
  <c r="U1117" i="10"/>
  <c r="U1115" i="8"/>
  <c r="Y1117" i="10"/>
  <c r="V1115" i="8"/>
  <c r="X1117" i="10"/>
  <c r="W1115" i="8"/>
  <c r="Z1117" i="10"/>
  <c r="C1116" i="8" l="1"/>
  <c r="G1116" i="8"/>
  <c r="D1118" i="10"/>
  <c r="I1118" i="10"/>
  <c r="H1118" i="10"/>
  <c r="C1118" i="10"/>
  <c r="V999" i="2"/>
  <c r="U999" i="2"/>
  <c r="W999" i="2"/>
  <c r="G1118" i="10"/>
  <c r="B1118" i="10"/>
  <c r="D1116" i="8"/>
  <c r="H1116" i="8"/>
  <c r="B1116" i="8"/>
  <c r="F1116" i="8"/>
  <c r="S999" i="2"/>
  <c r="Q999" i="2"/>
  <c r="R999" i="2"/>
  <c r="X999" i="2" l="1"/>
  <c r="Y999" i="2"/>
  <c r="Z999" i="2"/>
  <c r="D1000" i="2" s="1"/>
  <c r="I1116" i="8"/>
  <c r="J1116" i="8"/>
  <c r="E1118" i="10"/>
  <c r="P1118" i="10" s="1"/>
  <c r="O1118" i="10"/>
  <c r="AB1117" i="10"/>
  <c r="C1000" i="2"/>
  <c r="H1000" i="2"/>
  <c r="E1116" i="8"/>
  <c r="J1118" i="10"/>
  <c r="K1118" i="10" s="1"/>
  <c r="F1118" i="10"/>
  <c r="G1000" i="2"/>
  <c r="B1000" i="2"/>
  <c r="X1115" i="8"/>
  <c r="I1000" i="2" l="1"/>
  <c r="P1000" i="2"/>
  <c r="O1000" i="2"/>
  <c r="Q1118" i="10"/>
  <c r="S1118" i="10"/>
  <c r="R1118" i="10"/>
  <c r="M1118" i="10"/>
  <c r="N1118" i="10" s="1"/>
  <c r="E1000" i="2"/>
  <c r="J1000" i="2"/>
  <c r="K1000" i="2" s="1"/>
  <c r="F1000" i="2"/>
  <c r="AA999" i="2"/>
  <c r="P1116" i="8"/>
  <c r="N1116" i="8"/>
  <c r="L1116" i="8"/>
  <c r="M1116" i="8" s="1"/>
  <c r="O1116" i="8"/>
  <c r="U1118" i="10" l="1"/>
  <c r="V1118" i="10"/>
  <c r="W1118" i="10"/>
  <c r="R1116" i="8"/>
  <c r="U1116" i="8" s="1"/>
  <c r="S1116" i="8"/>
  <c r="T1116" i="8"/>
  <c r="W1116" i="8" s="1"/>
  <c r="Y1118" i="10"/>
  <c r="L1000" i="2"/>
  <c r="M1000" i="2"/>
  <c r="N1000" i="2" s="1"/>
  <c r="Z1118" i="10"/>
  <c r="V1116" i="8"/>
  <c r="X1118" i="10"/>
  <c r="B1117" i="8" l="1"/>
  <c r="F1117" i="8"/>
  <c r="D1117" i="8"/>
  <c r="H1117" i="8"/>
  <c r="Q1000" i="2"/>
  <c r="R1000" i="2"/>
  <c r="S1000" i="2"/>
  <c r="C1119" i="10"/>
  <c r="H1119" i="10"/>
  <c r="B1119" i="10"/>
  <c r="G1119" i="10"/>
  <c r="I1119" i="10"/>
  <c r="D1119" i="10"/>
  <c r="V1000" i="2"/>
  <c r="U1000" i="2"/>
  <c r="W1000" i="2"/>
  <c r="G1117" i="8"/>
  <c r="C1117" i="8"/>
  <c r="F1119" i="10" l="1"/>
  <c r="J1119" i="10"/>
  <c r="Z1000" i="2"/>
  <c r="X1116" i="8"/>
  <c r="E1119" i="10"/>
  <c r="P1119" i="10" s="1"/>
  <c r="Y1000" i="2"/>
  <c r="J1117" i="8"/>
  <c r="I1117" i="8"/>
  <c r="O1119" i="10"/>
  <c r="K1119" i="10"/>
  <c r="AB1118" i="10"/>
  <c r="X1000" i="2"/>
  <c r="E1117" i="8"/>
  <c r="N1117" i="8" l="1"/>
  <c r="P1117" i="8"/>
  <c r="O1117" i="8"/>
  <c r="L1117" i="8"/>
  <c r="M1117" i="8" s="1"/>
  <c r="D1001" i="2"/>
  <c r="I1001" i="2"/>
  <c r="S1119" i="10"/>
  <c r="R1119" i="10"/>
  <c r="Q1119" i="10"/>
  <c r="M1119" i="10"/>
  <c r="N1119" i="10" s="1"/>
  <c r="H1001" i="2"/>
  <c r="C1001" i="2"/>
  <c r="B1001" i="2"/>
  <c r="G1001" i="2"/>
  <c r="O1001" i="2" l="1"/>
  <c r="P1001" i="2"/>
  <c r="S1117" i="8"/>
  <c r="V1117" i="8" s="1"/>
  <c r="T1117" i="8"/>
  <c r="R1117" i="8"/>
  <c r="F1001" i="2"/>
  <c r="J1001" i="2"/>
  <c r="K1001" i="2" s="1"/>
  <c r="W1119" i="10"/>
  <c r="Z1119" i="10" s="1"/>
  <c r="V1119" i="10"/>
  <c r="Y1119" i="10" s="1"/>
  <c r="U1119" i="10"/>
  <c r="X1119" i="10" s="1"/>
  <c r="W1117" i="8"/>
  <c r="E1001" i="2"/>
  <c r="AA1000" i="2"/>
  <c r="U1117" i="8"/>
  <c r="G1120" i="10" l="1"/>
  <c r="B1120" i="10"/>
  <c r="I1120" i="10"/>
  <c r="D1120" i="10"/>
  <c r="C1120" i="10"/>
  <c r="H1120" i="10"/>
  <c r="C1118" i="8"/>
  <c r="G1118" i="8"/>
  <c r="H1118" i="8"/>
  <c r="D1118" i="8"/>
  <c r="F1118" i="8"/>
  <c r="B1118" i="8"/>
  <c r="L1001" i="2"/>
  <c r="M1001" i="2"/>
  <c r="N1001" i="2" s="1"/>
  <c r="V1001" i="2" l="1"/>
  <c r="U1001" i="2"/>
  <c r="W1001" i="2"/>
  <c r="O1120" i="10"/>
  <c r="AB1119" i="10"/>
  <c r="E1118" i="8"/>
  <c r="I1118" i="8"/>
  <c r="J1118" i="8"/>
  <c r="X1117" i="8"/>
  <c r="E1120" i="10"/>
  <c r="P1120" i="10" s="1"/>
  <c r="Q1001" i="2"/>
  <c r="X1001" i="2" s="1"/>
  <c r="R1001" i="2"/>
  <c r="S1001" i="2"/>
  <c r="F1120" i="10"/>
  <c r="J1120" i="10"/>
  <c r="K1120" i="10" s="1"/>
  <c r="Z1001" i="2" l="1"/>
  <c r="Y1001" i="2"/>
  <c r="C1002" i="2" s="1"/>
  <c r="Q1120" i="10"/>
  <c r="R1120" i="10"/>
  <c r="S1120" i="10"/>
  <c r="M1120" i="10"/>
  <c r="N1120" i="10" s="1"/>
  <c r="B1002" i="2"/>
  <c r="G1002" i="2"/>
  <c r="N1118" i="8"/>
  <c r="O1118" i="8"/>
  <c r="L1118" i="8"/>
  <c r="M1118" i="8" s="1"/>
  <c r="P1118" i="8"/>
  <c r="I1002" i="2"/>
  <c r="D1002" i="2"/>
  <c r="P1002" i="2" l="1"/>
  <c r="O1002" i="2"/>
  <c r="H1002" i="2"/>
  <c r="J1002" i="2" s="1"/>
  <c r="K1002" i="2" s="1"/>
  <c r="U1120" i="10"/>
  <c r="W1120" i="10"/>
  <c r="V1120" i="10"/>
  <c r="T1118" i="8"/>
  <c r="W1118" i="8" s="1"/>
  <c r="S1118" i="8"/>
  <c r="V1118" i="8" s="1"/>
  <c r="R1118" i="8"/>
  <c r="E1002" i="2"/>
  <c r="Z1120" i="10"/>
  <c r="AA1001" i="2"/>
  <c r="Y1120" i="10"/>
  <c r="U1118" i="8"/>
  <c r="F1002" i="2"/>
  <c r="X1120" i="10"/>
  <c r="G1119" i="8" l="1"/>
  <c r="C1119" i="8"/>
  <c r="H1119" i="8"/>
  <c r="D1119" i="8"/>
  <c r="H1121" i="10"/>
  <c r="C1121" i="10"/>
  <c r="I1121" i="10"/>
  <c r="D1121" i="10"/>
  <c r="F1119" i="8"/>
  <c r="B1119" i="8"/>
  <c r="B1121" i="10"/>
  <c r="G1121" i="10"/>
  <c r="L1002" i="2"/>
  <c r="M1002" i="2"/>
  <c r="N1002" i="2" s="1"/>
  <c r="O1121" i="10" l="1"/>
  <c r="AB1120" i="10"/>
  <c r="J1121" i="10"/>
  <c r="K1121" i="10" s="1"/>
  <c r="E1121" i="10"/>
  <c r="P1121" i="10" s="1"/>
  <c r="V1002" i="2"/>
  <c r="W1002" i="2"/>
  <c r="U1002" i="2"/>
  <c r="E1119" i="8"/>
  <c r="F1121" i="10"/>
  <c r="X1118" i="8"/>
  <c r="S1002" i="2"/>
  <c r="R1002" i="2"/>
  <c r="Q1002" i="2"/>
  <c r="J1119" i="8"/>
  <c r="I1119" i="8"/>
  <c r="X1002" i="2" l="1"/>
  <c r="Z1002" i="2"/>
  <c r="D1003" i="2" s="1"/>
  <c r="Y1002" i="2"/>
  <c r="C1003" i="2" s="1"/>
  <c r="R1121" i="10"/>
  <c r="Q1121" i="10"/>
  <c r="S1121" i="10"/>
  <c r="M1121" i="10"/>
  <c r="N1121" i="10" s="1"/>
  <c r="I1003" i="2"/>
  <c r="N1119" i="8"/>
  <c r="L1119" i="8"/>
  <c r="M1119" i="8" s="1"/>
  <c r="O1119" i="8"/>
  <c r="P1119" i="8"/>
  <c r="B1003" i="2"/>
  <c r="G1003" i="2"/>
  <c r="O1003" i="2" l="1"/>
  <c r="P1003" i="2"/>
  <c r="H1003" i="2"/>
  <c r="J1003" i="2" s="1"/>
  <c r="K1003" i="2" s="1"/>
  <c r="AA1002" i="2"/>
  <c r="W1121" i="10"/>
  <c r="U1121" i="10"/>
  <c r="V1121" i="10"/>
  <c r="Z1121" i="10"/>
  <c r="R1119" i="8"/>
  <c r="T1119" i="8"/>
  <c r="W1119" i="8" s="1"/>
  <c r="S1119" i="8"/>
  <c r="V1119" i="8" s="1"/>
  <c r="X1121" i="10"/>
  <c r="E1003" i="2"/>
  <c r="U1119" i="8"/>
  <c r="F1003" i="2"/>
  <c r="Y1121" i="10"/>
  <c r="L1003" i="2" l="1"/>
  <c r="M1003" i="2"/>
  <c r="N1003" i="2" s="1"/>
  <c r="D1120" i="8"/>
  <c r="H1120" i="8"/>
  <c r="G1120" i="8"/>
  <c r="C1120" i="8"/>
  <c r="D1122" i="10"/>
  <c r="I1122" i="10"/>
  <c r="F1120" i="8"/>
  <c r="B1120" i="8"/>
  <c r="C1122" i="10"/>
  <c r="H1122" i="10"/>
  <c r="B1122" i="10"/>
  <c r="G1122" i="10"/>
  <c r="J1122" i="10" l="1"/>
  <c r="F1122" i="10"/>
  <c r="K1122" i="10"/>
  <c r="O1122" i="10"/>
  <c r="AB1121" i="10"/>
  <c r="E1120" i="8"/>
  <c r="X1119" i="8"/>
  <c r="W1003" i="2"/>
  <c r="V1003" i="2"/>
  <c r="U1003" i="2"/>
  <c r="E1122" i="10"/>
  <c r="P1122" i="10" s="1"/>
  <c r="I1120" i="8"/>
  <c r="J1120" i="8"/>
  <c r="S1003" i="2"/>
  <c r="R1003" i="2"/>
  <c r="Q1003" i="2"/>
  <c r="Z1003" i="2" l="1"/>
  <c r="X1003" i="2"/>
  <c r="B1004" i="2" s="1"/>
  <c r="Y1003" i="2"/>
  <c r="H1004" i="2" s="1"/>
  <c r="Q1122" i="10"/>
  <c r="R1122" i="10"/>
  <c r="S1122" i="10"/>
  <c r="M1122" i="10"/>
  <c r="N1122" i="10" s="1"/>
  <c r="D1004" i="2"/>
  <c r="I1004" i="2"/>
  <c r="P1120" i="8"/>
  <c r="O1120" i="8"/>
  <c r="N1120" i="8"/>
  <c r="L1120" i="8"/>
  <c r="M1120" i="8" s="1"/>
  <c r="C1004" i="2" l="1"/>
  <c r="P1004" i="2"/>
  <c r="O1004" i="2"/>
  <c r="G1004" i="2"/>
  <c r="J1004" i="2" s="1"/>
  <c r="K1004" i="2" s="1"/>
  <c r="V1122" i="10"/>
  <c r="W1122" i="10"/>
  <c r="Z1122" i="10" s="1"/>
  <c r="U1122" i="10"/>
  <c r="E1004" i="2"/>
  <c r="R1120" i="8"/>
  <c r="U1120" i="8" s="1"/>
  <c r="S1120" i="8"/>
  <c r="V1120" i="8" s="1"/>
  <c r="T1120" i="8"/>
  <c r="W1120" i="8" s="1"/>
  <c r="Y1122" i="10"/>
  <c r="F1004" i="2"/>
  <c r="AA1003" i="2"/>
  <c r="X1122" i="10"/>
  <c r="H1121" i="8" l="1"/>
  <c r="D1121" i="8"/>
  <c r="C1121" i="8"/>
  <c r="G1121" i="8"/>
  <c r="F1121" i="8"/>
  <c r="B1121" i="8"/>
  <c r="D1123" i="10"/>
  <c r="I1123" i="10"/>
  <c r="C1123" i="10"/>
  <c r="H1123" i="10"/>
  <c r="G1123" i="10"/>
  <c r="B1123" i="10"/>
  <c r="L1004" i="2"/>
  <c r="M1004" i="2"/>
  <c r="N1004" i="2" s="1"/>
  <c r="E1123" i="10" l="1"/>
  <c r="P1123" i="10" s="1"/>
  <c r="J1123" i="10"/>
  <c r="K1123" i="10" s="1"/>
  <c r="O1123" i="10"/>
  <c r="AB1122" i="10"/>
  <c r="X1120" i="8"/>
  <c r="W1004" i="2"/>
  <c r="V1004" i="2"/>
  <c r="U1004" i="2"/>
  <c r="E1121" i="8"/>
  <c r="S1004" i="2"/>
  <c r="Q1004" i="2"/>
  <c r="R1004" i="2"/>
  <c r="F1123" i="10"/>
  <c r="I1121" i="8"/>
  <c r="J1121" i="8"/>
  <c r="X1004" i="2" l="1"/>
  <c r="G1005" i="2" s="1"/>
  <c r="Y1004" i="2"/>
  <c r="R1123" i="10"/>
  <c r="S1123" i="10"/>
  <c r="Q1123" i="10"/>
  <c r="M1123" i="10"/>
  <c r="N1123" i="10" s="1"/>
  <c r="H1005" i="2"/>
  <c r="C1005" i="2"/>
  <c r="B1005" i="2"/>
  <c r="Z1004" i="2"/>
  <c r="O1121" i="8"/>
  <c r="N1121" i="8"/>
  <c r="L1121" i="8"/>
  <c r="M1121" i="8" s="1"/>
  <c r="P1121" i="8"/>
  <c r="E1005" i="2" l="1"/>
  <c r="V1123" i="10"/>
  <c r="U1123" i="10"/>
  <c r="X1123" i="10" s="1"/>
  <c r="W1123" i="10"/>
  <c r="T1121" i="8"/>
  <c r="W1121" i="8" s="1"/>
  <c r="R1121" i="8"/>
  <c r="U1121" i="8" s="1"/>
  <c r="S1121" i="8"/>
  <c r="V1121" i="8" s="1"/>
  <c r="F1005" i="2"/>
  <c r="Z1123" i="10"/>
  <c r="D1005" i="2"/>
  <c r="I1005" i="2"/>
  <c r="Y1123" i="10"/>
  <c r="O1005" i="2" l="1"/>
  <c r="P1005" i="2"/>
  <c r="G1122" i="8"/>
  <c r="C1122" i="8"/>
  <c r="B1124" i="10"/>
  <c r="G1124" i="10"/>
  <c r="B1122" i="8"/>
  <c r="F1122" i="8"/>
  <c r="D1122" i="8"/>
  <c r="H1122" i="8"/>
  <c r="I1124" i="10"/>
  <c r="D1124" i="10"/>
  <c r="J1005" i="2"/>
  <c r="K1005" i="2"/>
  <c r="AA1004" i="2"/>
  <c r="C1124" i="10"/>
  <c r="H1124" i="10"/>
  <c r="J1124" i="10" l="1"/>
  <c r="E1124" i="10"/>
  <c r="P1124" i="10" s="1"/>
  <c r="F1124" i="10"/>
  <c r="O1124" i="10"/>
  <c r="K1124" i="10"/>
  <c r="AB1123" i="10"/>
  <c r="I1122" i="8"/>
  <c r="J1122" i="8"/>
  <c r="X1121" i="8"/>
  <c r="L1005" i="2"/>
  <c r="M1005" i="2"/>
  <c r="N1005" i="2" s="1"/>
  <c r="E1122" i="8"/>
  <c r="S1124" i="10" l="1"/>
  <c r="R1124" i="10"/>
  <c r="Q1124" i="10"/>
  <c r="M1124" i="10"/>
  <c r="N1124" i="10" s="1"/>
  <c r="W1005" i="2"/>
  <c r="U1005" i="2"/>
  <c r="V1005" i="2"/>
  <c r="R1005" i="2"/>
  <c r="Q1005" i="2"/>
  <c r="S1005" i="2"/>
  <c r="P1122" i="8"/>
  <c r="N1122" i="8"/>
  <c r="L1122" i="8"/>
  <c r="M1122" i="8" s="1"/>
  <c r="O1122" i="8"/>
  <c r="Z1005" i="2" l="1"/>
  <c r="X1005" i="2"/>
  <c r="B1006" i="2" s="1"/>
  <c r="Y1005" i="2"/>
  <c r="H1006" i="2" s="1"/>
  <c r="U1124" i="10"/>
  <c r="V1124" i="10"/>
  <c r="W1124" i="10"/>
  <c r="X1124" i="10"/>
  <c r="D1006" i="2"/>
  <c r="I1006" i="2"/>
  <c r="Y1124" i="10"/>
  <c r="T1122" i="8"/>
  <c r="W1122" i="8" s="1"/>
  <c r="S1122" i="8"/>
  <c r="V1122" i="8" s="1"/>
  <c r="R1122" i="8"/>
  <c r="U1122" i="8" s="1"/>
  <c r="Z1124" i="10"/>
  <c r="G1006" i="2" l="1"/>
  <c r="P1006" i="2"/>
  <c r="O1006" i="2"/>
  <c r="C1006" i="2"/>
  <c r="E1006" i="2" s="1"/>
  <c r="G1123" i="8"/>
  <c r="C1123" i="8"/>
  <c r="F1123" i="8"/>
  <c r="B1123" i="8"/>
  <c r="H1123" i="8"/>
  <c r="D1123" i="8"/>
  <c r="H1125" i="10"/>
  <c r="C1125" i="10"/>
  <c r="G1125" i="10"/>
  <c r="B1125" i="10"/>
  <c r="J1006" i="2"/>
  <c r="K1006" i="2" s="1"/>
  <c r="D1125" i="10"/>
  <c r="I1125" i="10"/>
  <c r="AA1005" i="2"/>
  <c r="F1006" i="2" l="1"/>
  <c r="O1125" i="10"/>
  <c r="AB1124" i="10"/>
  <c r="E1125" i="10"/>
  <c r="P1125" i="10" s="1"/>
  <c r="E1123" i="8"/>
  <c r="L1006" i="2"/>
  <c r="M1006" i="2"/>
  <c r="N1006" i="2" s="1"/>
  <c r="J1125" i="10"/>
  <c r="K1125" i="10" s="1"/>
  <c r="I1123" i="8"/>
  <c r="J1123" i="8"/>
  <c r="F1125" i="10"/>
  <c r="X1122" i="8"/>
  <c r="S1125" i="10" l="1"/>
  <c r="Q1125" i="10"/>
  <c r="R1125" i="10"/>
  <c r="M1125" i="10"/>
  <c r="N1125" i="10" s="1"/>
  <c r="L1123" i="8"/>
  <c r="M1123" i="8" s="1"/>
  <c r="O1123" i="8"/>
  <c r="P1123" i="8"/>
  <c r="N1123" i="8"/>
  <c r="W1006" i="2"/>
  <c r="V1006" i="2"/>
  <c r="U1006" i="2"/>
  <c r="R1006" i="2"/>
  <c r="Q1006" i="2"/>
  <c r="S1006" i="2"/>
  <c r="Z1006" i="2" l="1"/>
  <c r="Y1006" i="2"/>
  <c r="X1006" i="2"/>
  <c r="G1007" i="2" s="1"/>
  <c r="U1125" i="10"/>
  <c r="W1125" i="10"/>
  <c r="V1125" i="10"/>
  <c r="H1007" i="2"/>
  <c r="C1007" i="2"/>
  <c r="Y1125" i="10"/>
  <c r="I1007" i="2"/>
  <c r="D1007" i="2"/>
  <c r="X1125" i="10"/>
  <c r="R1123" i="8"/>
  <c r="U1123" i="8" s="1"/>
  <c r="S1123" i="8"/>
  <c r="V1123" i="8" s="1"/>
  <c r="T1123" i="8"/>
  <c r="W1123" i="8" s="1"/>
  <c r="Z1125" i="10"/>
  <c r="O1007" i="2" l="1"/>
  <c r="P1007" i="2"/>
  <c r="B1007" i="2"/>
  <c r="F1007" i="2" s="1"/>
  <c r="B1124" i="8"/>
  <c r="F1124" i="8"/>
  <c r="H1124" i="8"/>
  <c r="D1124" i="8"/>
  <c r="G1124" i="8"/>
  <c r="C1124" i="8"/>
  <c r="AA1006" i="2"/>
  <c r="I1126" i="10"/>
  <c r="D1126" i="10"/>
  <c r="G1126" i="10"/>
  <c r="B1126" i="10"/>
  <c r="C1126" i="10"/>
  <c r="H1126" i="10"/>
  <c r="J1007" i="2"/>
  <c r="K1007" i="2" s="1"/>
  <c r="E1007" i="2" l="1"/>
  <c r="L1007" i="2"/>
  <c r="M1007" i="2"/>
  <c r="N1007" i="2" s="1"/>
  <c r="F1126" i="10"/>
  <c r="E1126" i="10"/>
  <c r="P1126" i="10" s="1"/>
  <c r="J1126" i="10"/>
  <c r="X1123" i="8"/>
  <c r="I1124" i="8"/>
  <c r="J1124" i="8"/>
  <c r="O1126" i="10"/>
  <c r="K1126" i="10"/>
  <c r="AB1125" i="10"/>
  <c r="E1124" i="8"/>
  <c r="Q1126" i="10" l="1"/>
  <c r="R1126" i="10"/>
  <c r="S1126" i="10"/>
  <c r="M1126" i="10"/>
  <c r="N1126" i="10" s="1"/>
  <c r="U1007" i="2"/>
  <c r="W1007" i="2"/>
  <c r="V1007" i="2"/>
  <c r="N1124" i="8"/>
  <c r="O1124" i="8"/>
  <c r="L1124" i="8"/>
  <c r="M1124" i="8" s="1"/>
  <c r="P1124" i="8"/>
  <c r="S1007" i="2"/>
  <c r="R1007" i="2"/>
  <c r="Q1007" i="2"/>
  <c r="X1007" i="2" s="1"/>
  <c r="Y1007" i="2" l="1"/>
  <c r="Z1007" i="2"/>
  <c r="I1008" i="2" s="1"/>
  <c r="U1126" i="10"/>
  <c r="W1126" i="10"/>
  <c r="V1126" i="10"/>
  <c r="Z1126" i="10"/>
  <c r="G1008" i="2"/>
  <c r="B1008" i="2"/>
  <c r="R1124" i="8"/>
  <c r="U1124" i="8" s="1"/>
  <c r="S1124" i="8"/>
  <c r="V1124" i="8" s="1"/>
  <c r="T1124" i="8"/>
  <c r="W1124" i="8" s="1"/>
  <c r="Y1126" i="10"/>
  <c r="H1008" i="2"/>
  <c r="C1008" i="2"/>
  <c r="X1126" i="10"/>
  <c r="D1008" i="2" l="1"/>
  <c r="AA1007" i="2" s="1"/>
  <c r="H1125" i="8"/>
  <c r="D1125" i="8"/>
  <c r="C1125" i="8"/>
  <c r="G1125" i="8"/>
  <c r="F1125" i="8"/>
  <c r="B1125" i="8"/>
  <c r="F1008" i="2"/>
  <c r="I1127" i="10"/>
  <c r="D1127" i="10"/>
  <c r="G1127" i="10"/>
  <c r="B1127" i="10"/>
  <c r="E1008" i="2"/>
  <c r="H1127" i="10"/>
  <c r="C1127" i="10"/>
  <c r="J1008" i="2"/>
  <c r="K1008" i="2" s="1"/>
  <c r="P1008" i="2" l="1"/>
  <c r="O1008" i="2"/>
  <c r="L1008" i="2"/>
  <c r="M1008" i="2"/>
  <c r="N1008" i="2" s="1"/>
  <c r="J1127" i="10"/>
  <c r="F1127" i="10"/>
  <c r="X1124" i="8"/>
  <c r="O1127" i="10"/>
  <c r="K1127" i="10"/>
  <c r="AB1126" i="10"/>
  <c r="E1125" i="8"/>
  <c r="E1127" i="10"/>
  <c r="P1127" i="10" s="1"/>
  <c r="J1125" i="8"/>
  <c r="I1125" i="8"/>
  <c r="N1125" i="8" l="1"/>
  <c r="P1125" i="8"/>
  <c r="O1125" i="8"/>
  <c r="L1125" i="8"/>
  <c r="M1125" i="8" s="1"/>
  <c r="S1127" i="10"/>
  <c r="Q1127" i="10"/>
  <c r="R1127" i="10"/>
  <c r="M1127" i="10"/>
  <c r="N1127" i="10" s="1"/>
  <c r="W1008" i="2"/>
  <c r="V1008" i="2"/>
  <c r="U1008" i="2"/>
  <c r="Q1008" i="2"/>
  <c r="S1008" i="2"/>
  <c r="R1008" i="2"/>
  <c r="Z1008" i="2" l="1"/>
  <c r="X1008" i="2"/>
  <c r="B1009" i="2" s="1"/>
  <c r="Y1008" i="2"/>
  <c r="H1009" i="2" s="1"/>
  <c r="V1127" i="10"/>
  <c r="W1127" i="10"/>
  <c r="U1127" i="10"/>
  <c r="S1125" i="8"/>
  <c r="T1125" i="8"/>
  <c r="R1125" i="8"/>
  <c r="Y1127" i="10"/>
  <c r="V1125" i="8"/>
  <c r="X1127" i="10"/>
  <c r="W1125" i="8"/>
  <c r="I1009" i="2"/>
  <c r="D1009" i="2"/>
  <c r="Z1127" i="10"/>
  <c r="U1125" i="8"/>
  <c r="G1009" i="2" l="1"/>
  <c r="O1009" i="2"/>
  <c r="P1009" i="2"/>
  <c r="C1009" i="2"/>
  <c r="E1009" i="2" s="1"/>
  <c r="J1009" i="2"/>
  <c r="K1009" i="2" s="1"/>
  <c r="F1126" i="8"/>
  <c r="B1126" i="8"/>
  <c r="D1126" i="8"/>
  <c r="H1126" i="8"/>
  <c r="G1126" i="8"/>
  <c r="C1126" i="8"/>
  <c r="AA1008" i="2"/>
  <c r="I1128" i="10"/>
  <c r="D1128" i="10"/>
  <c r="B1128" i="10"/>
  <c r="G1128" i="10"/>
  <c r="C1128" i="10"/>
  <c r="H1128" i="10"/>
  <c r="F1009" i="2" l="1"/>
  <c r="J1128" i="10"/>
  <c r="F1128" i="10"/>
  <c r="E1128" i="10"/>
  <c r="P1128" i="10" s="1"/>
  <c r="X1125" i="8"/>
  <c r="E1126" i="8"/>
  <c r="K1128" i="10"/>
  <c r="O1128" i="10"/>
  <c r="AB1127" i="10"/>
  <c r="L1009" i="2"/>
  <c r="M1009" i="2"/>
  <c r="N1009" i="2" s="1"/>
  <c r="I1126" i="8"/>
  <c r="J1126" i="8"/>
  <c r="R1128" i="10" l="1"/>
  <c r="Q1128" i="10"/>
  <c r="S1128" i="10"/>
  <c r="M1128" i="10"/>
  <c r="N1128" i="10" s="1"/>
  <c r="W1009" i="2"/>
  <c r="U1009" i="2"/>
  <c r="V1009" i="2"/>
  <c r="L1126" i="8"/>
  <c r="M1126" i="8" s="1"/>
  <c r="O1126" i="8"/>
  <c r="P1126" i="8"/>
  <c r="N1126" i="8"/>
  <c r="S1009" i="2"/>
  <c r="R1009" i="2"/>
  <c r="Q1009" i="2"/>
  <c r="Y1009" i="2" l="1"/>
  <c r="X1009" i="2"/>
  <c r="B1010" i="2" s="1"/>
  <c r="Z1009" i="2"/>
  <c r="D1010" i="2" s="1"/>
  <c r="R1126" i="8"/>
  <c r="T1126" i="8"/>
  <c r="S1126" i="8"/>
  <c r="V1128" i="10"/>
  <c r="U1128" i="10"/>
  <c r="W1128" i="10"/>
  <c r="U1126" i="8"/>
  <c r="Z1128" i="10"/>
  <c r="G1010" i="2"/>
  <c r="W1126" i="8"/>
  <c r="X1128" i="10"/>
  <c r="H1010" i="2"/>
  <c r="C1010" i="2"/>
  <c r="V1126" i="8"/>
  <c r="Y1128" i="10"/>
  <c r="P1010" i="2" l="1"/>
  <c r="O1010" i="2"/>
  <c r="I1010" i="2"/>
  <c r="J1010" i="2" s="1"/>
  <c r="K1010" i="2" s="1"/>
  <c r="E1010" i="2"/>
  <c r="AA1009" i="2"/>
  <c r="F1010" i="2"/>
  <c r="C1129" i="10"/>
  <c r="H1129" i="10"/>
  <c r="G1129" i="10"/>
  <c r="B1129" i="10"/>
  <c r="I1129" i="10"/>
  <c r="D1129" i="10"/>
  <c r="C1127" i="8"/>
  <c r="G1127" i="8"/>
  <c r="H1127" i="8"/>
  <c r="D1127" i="8"/>
  <c r="B1127" i="8"/>
  <c r="F1127" i="8"/>
  <c r="E1127" i="8" l="1"/>
  <c r="E1129" i="10"/>
  <c r="P1129" i="10" s="1"/>
  <c r="L1010" i="2"/>
  <c r="M1010" i="2"/>
  <c r="N1010" i="2" s="1"/>
  <c r="X1126" i="8"/>
  <c r="J1129" i="10"/>
  <c r="J1127" i="8"/>
  <c r="I1127" i="8"/>
  <c r="K1129" i="10"/>
  <c r="O1129" i="10"/>
  <c r="AB1128" i="10"/>
  <c r="F1129" i="10"/>
  <c r="U1010" i="2" l="1"/>
  <c r="W1010" i="2"/>
  <c r="V1010" i="2"/>
  <c r="Q1129" i="10"/>
  <c r="R1129" i="10"/>
  <c r="S1129" i="10"/>
  <c r="M1129" i="10"/>
  <c r="N1129" i="10" s="1"/>
  <c r="L1127" i="8"/>
  <c r="M1127" i="8" s="1"/>
  <c r="N1127" i="8"/>
  <c r="P1127" i="8"/>
  <c r="O1127" i="8"/>
  <c r="R1010" i="2"/>
  <c r="S1010" i="2"/>
  <c r="Q1010" i="2"/>
  <c r="X1010" i="2" s="1"/>
  <c r="Z1010" i="2" l="1"/>
  <c r="Y1010" i="2"/>
  <c r="C1011" i="2"/>
  <c r="H1011" i="2"/>
  <c r="T1127" i="8"/>
  <c r="R1127" i="8"/>
  <c r="S1127" i="8"/>
  <c r="V1127" i="8"/>
  <c r="V1129" i="10"/>
  <c r="Y1129" i="10" s="1"/>
  <c r="U1129" i="10"/>
  <c r="X1129" i="10" s="1"/>
  <c r="W1129" i="10"/>
  <c r="G1011" i="2"/>
  <c r="B1011" i="2"/>
  <c r="W1127" i="8"/>
  <c r="Z1129" i="10"/>
  <c r="D1011" i="2"/>
  <c r="I1011" i="2"/>
  <c r="U1127" i="8"/>
  <c r="O1011" i="2" l="1"/>
  <c r="P1011" i="2"/>
  <c r="H1130" i="10"/>
  <c r="C1130" i="10"/>
  <c r="G1130" i="10"/>
  <c r="B1130" i="10"/>
  <c r="E1011" i="2"/>
  <c r="J1011" i="2"/>
  <c r="K1011" i="2" s="1"/>
  <c r="C1128" i="8"/>
  <c r="G1128" i="8"/>
  <c r="AA1010" i="2"/>
  <c r="D1130" i="10"/>
  <c r="I1130" i="10"/>
  <c r="B1128" i="8"/>
  <c r="F1128" i="8"/>
  <c r="D1128" i="8"/>
  <c r="H1128" i="8"/>
  <c r="F1011" i="2"/>
  <c r="E1128" i="8" l="1"/>
  <c r="L1011" i="2"/>
  <c r="M1011" i="2"/>
  <c r="N1011" i="2" s="1"/>
  <c r="E1130" i="10"/>
  <c r="P1130" i="10" s="1"/>
  <c r="J1130" i="10"/>
  <c r="X1127" i="8"/>
  <c r="F1130" i="10"/>
  <c r="I1128" i="8"/>
  <c r="J1128" i="8"/>
  <c r="K1130" i="10"/>
  <c r="O1130" i="10"/>
  <c r="AB1129" i="10"/>
  <c r="W1011" i="2" l="1"/>
  <c r="U1011" i="2"/>
  <c r="V1011" i="2"/>
  <c r="L1128" i="8"/>
  <c r="M1128" i="8" s="1"/>
  <c r="P1128" i="8"/>
  <c r="O1128" i="8"/>
  <c r="N1128" i="8"/>
  <c r="S1011" i="2"/>
  <c r="Q1011" i="2"/>
  <c r="R1011" i="2"/>
  <c r="Q1130" i="10"/>
  <c r="S1130" i="10"/>
  <c r="R1130" i="10"/>
  <c r="M1130" i="10"/>
  <c r="N1130" i="10" s="1"/>
  <c r="X1011" i="2" l="1"/>
  <c r="Z1011" i="2"/>
  <c r="D1012" i="2" s="1"/>
  <c r="Y1011" i="2"/>
  <c r="H1012" i="2" s="1"/>
  <c r="I1012" i="2"/>
  <c r="R1128" i="8"/>
  <c r="S1128" i="8"/>
  <c r="T1128" i="8"/>
  <c r="U1128" i="8"/>
  <c r="V1130" i="10"/>
  <c r="W1130" i="10"/>
  <c r="Z1130" i="10" s="1"/>
  <c r="U1130" i="10"/>
  <c r="X1130" i="10" s="1"/>
  <c r="V1128" i="8"/>
  <c r="Y1130" i="10"/>
  <c r="B1012" i="2"/>
  <c r="G1012" i="2"/>
  <c r="W1128" i="8"/>
  <c r="C1012" i="2" l="1"/>
  <c r="P1012" i="2"/>
  <c r="O1012" i="2"/>
  <c r="D1131" i="10"/>
  <c r="I1131" i="10"/>
  <c r="B1131" i="10"/>
  <c r="G1131" i="10"/>
  <c r="J1012" i="2"/>
  <c r="K1012" i="2" s="1"/>
  <c r="F1012" i="2"/>
  <c r="B1129" i="8"/>
  <c r="F1129" i="8"/>
  <c r="E1012" i="2"/>
  <c r="H1131" i="10"/>
  <c r="C1131" i="10"/>
  <c r="AA1011" i="2"/>
  <c r="D1129" i="8"/>
  <c r="H1129" i="8"/>
  <c r="C1129" i="8"/>
  <c r="G1129" i="8"/>
  <c r="J1131" i="10" l="1"/>
  <c r="E1131" i="10"/>
  <c r="P1131" i="10" s="1"/>
  <c r="X1128" i="8"/>
  <c r="L1012" i="2"/>
  <c r="M1012" i="2"/>
  <c r="N1012" i="2" s="1"/>
  <c r="F1131" i="10"/>
  <c r="J1129" i="8"/>
  <c r="I1129" i="8"/>
  <c r="E1129" i="8"/>
  <c r="K1131" i="10"/>
  <c r="O1131" i="10"/>
  <c r="AB1130" i="10"/>
  <c r="Q1131" i="10" l="1"/>
  <c r="S1131" i="10"/>
  <c r="R1131" i="10"/>
  <c r="M1131" i="10"/>
  <c r="N1131" i="10" s="1"/>
  <c r="W1012" i="2"/>
  <c r="U1012" i="2"/>
  <c r="V1012" i="2"/>
  <c r="S1012" i="2"/>
  <c r="R1012" i="2"/>
  <c r="Q1012" i="2"/>
  <c r="N1129" i="8"/>
  <c r="O1129" i="8"/>
  <c r="L1129" i="8"/>
  <c r="M1129" i="8" s="1"/>
  <c r="P1129" i="8"/>
  <c r="X1012" i="2" l="1"/>
  <c r="Y1012" i="2"/>
  <c r="H1013" i="2" s="1"/>
  <c r="Z1012" i="2"/>
  <c r="I1013" i="2" s="1"/>
  <c r="U1131" i="10"/>
  <c r="V1131" i="10"/>
  <c r="W1131" i="10"/>
  <c r="Y1131" i="10"/>
  <c r="G1013" i="2"/>
  <c r="B1013" i="2"/>
  <c r="Z1131" i="10"/>
  <c r="S1129" i="8"/>
  <c r="V1129" i="8" s="1"/>
  <c r="R1129" i="8"/>
  <c r="U1129" i="8" s="1"/>
  <c r="T1129" i="8"/>
  <c r="W1129" i="8" s="1"/>
  <c r="C1013" i="2"/>
  <c r="X1131" i="10"/>
  <c r="D1013" i="2" l="1"/>
  <c r="D1130" i="8"/>
  <c r="H1130" i="8"/>
  <c r="B1130" i="8"/>
  <c r="F1130" i="8"/>
  <c r="G1130" i="8"/>
  <c r="C1130" i="8"/>
  <c r="B1132" i="10"/>
  <c r="G1132" i="10"/>
  <c r="I1132" i="10"/>
  <c r="D1132" i="10"/>
  <c r="C1132" i="10"/>
  <c r="H1132" i="10"/>
  <c r="E1013" i="2"/>
  <c r="AA1012" i="2"/>
  <c r="J1013" i="2"/>
  <c r="K1013" i="2" s="1"/>
  <c r="F1013" i="2"/>
  <c r="O1013" i="2" l="1"/>
  <c r="P1013" i="2"/>
  <c r="L1013" i="2"/>
  <c r="M1013" i="2"/>
  <c r="N1013" i="2" s="1"/>
  <c r="F1132" i="10"/>
  <c r="J1132" i="10"/>
  <c r="J1130" i="8"/>
  <c r="I1130" i="8"/>
  <c r="K1132" i="10"/>
  <c r="O1132" i="10"/>
  <c r="AB1131" i="10"/>
  <c r="E1132" i="10"/>
  <c r="P1132" i="10" s="1"/>
  <c r="E1130" i="8"/>
  <c r="X1129" i="8"/>
  <c r="N1130" i="8" l="1"/>
  <c r="O1130" i="8"/>
  <c r="L1130" i="8"/>
  <c r="M1130" i="8" s="1"/>
  <c r="P1130" i="8"/>
  <c r="Q1132" i="10"/>
  <c r="R1132" i="10"/>
  <c r="S1132" i="10"/>
  <c r="M1132" i="10"/>
  <c r="N1132" i="10" s="1"/>
  <c r="U1013" i="2"/>
  <c r="W1013" i="2"/>
  <c r="V1013" i="2"/>
  <c r="R1013" i="2"/>
  <c r="S1013" i="2"/>
  <c r="Q1013" i="2"/>
  <c r="X1013" i="2" l="1"/>
  <c r="Z1013" i="2"/>
  <c r="D1014" i="2" s="1"/>
  <c r="Y1013" i="2"/>
  <c r="H1014" i="2" s="1"/>
  <c r="U1132" i="10"/>
  <c r="W1132" i="10"/>
  <c r="Z1132" i="10" s="1"/>
  <c r="V1132" i="10"/>
  <c r="S1130" i="8"/>
  <c r="V1130" i="8" s="1"/>
  <c r="R1130" i="8"/>
  <c r="U1130" i="8" s="1"/>
  <c r="T1130" i="8"/>
  <c r="W1130" i="8" s="1"/>
  <c r="B1014" i="2"/>
  <c r="G1014" i="2"/>
  <c r="Y1132" i="10"/>
  <c r="X1132" i="10"/>
  <c r="P1014" i="2" l="1"/>
  <c r="O1014" i="2"/>
  <c r="C1014" i="2"/>
  <c r="E1014" i="2" s="1"/>
  <c r="I1014" i="2"/>
  <c r="J1014" i="2" s="1"/>
  <c r="K1014" i="2" s="1"/>
  <c r="H1131" i="8"/>
  <c r="D1131" i="8"/>
  <c r="I1133" i="10"/>
  <c r="D1133" i="10"/>
  <c r="G1131" i="8"/>
  <c r="C1131" i="8"/>
  <c r="B1131" i="8"/>
  <c r="F1131" i="8"/>
  <c r="AA1013" i="2"/>
  <c r="G1133" i="10"/>
  <c r="B1133" i="10"/>
  <c r="C1133" i="10"/>
  <c r="H1133" i="10"/>
  <c r="F1014" i="2" l="1"/>
  <c r="I1131" i="8"/>
  <c r="J1131" i="8"/>
  <c r="O1133" i="10"/>
  <c r="AB1132" i="10"/>
  <c r="F1133" i="10"/>
  <c r="L1014" i="2"/>
  <c r="M1014" i="2"/>
  <c r="N1014" i="2" s="1"/>
  <c r="E1131" i="8"/>
  <c r="E1133" i="10"/>
  <c r="P1133" i="10" s="1"/>
  <c r="X1130" i="8"/>
  <c r="J1133" i="10"/>
  <c r="K1133" i="10" s="1"/>
  <c r="R1133" i="10" l="1"/>
  <c r="Q1133" i="10"/>
  <c r="S1133" i="10"/>
  <c r="M1133" i="10"/>
  <c r="N1133" i="10" s="1"/>
  <c r="W1014" i="2"/>
  <c r="V1014" i="2"/>
  <c r="U1014" i="2"/>
  <c r="S1014" i="2"/>
  <c r="R1014" i="2"/>
  <c r="Q1014" i="2"/>
  <c r="P1131" i="8"/>
  <c r="O1131" i="8"/>
  <c r="L1131" i="8"/>
  <c r="M1131" i="8" s="1"/>
  <c r="N1131" i="8"/>
  <c r="X1014" i="2" l="1"/>
  <c r="Y1014" i="2"/>
  <c r="C1015" i="2" s="1"/>
  <c r="Z1014" i="2"/>
  <c r="I1015" i="2" s="1"/>
  <c r="V1133" i="10"/>
  <c r="W1133" i="10"/>
  <c r="U1133" i="10"/>
  <c r="Z1133" i="10"/>
  <c r="G1015" i="2"/>
  <c r="B1015" i="2"/>
  <c r="X1133" i="10"/>
  <c r="T1131" i="8"/>
  <c r="W1131" i="8" s="1"/>
  <c r="R1131" i="8"/>
  <c r="U1131" i="8" s="1"/>
  <c r="S1131" i="8"/>
  <c r="V1131" i="8" s="1"/>
  <c r="H1015" i="2"/>
  <c r="Y1133" i="10"/>
  <c r="D1015" i="2" l="1"/>
  <c r="G1132" i="8"/>
  <c r="C1132" i="8"/>
  <c r="B1132" i="8"/>
  <c r="F1132" i="8"/>
  <c r="D1132" i="8"/>
  <c r="H1132" i="8"/>
  <c r="C1134" i="10"/>
  <c r="H1134" i="10"/>
  <c r="B1134" i="10"/>
  <c r="G1134" i="10"/>
  <c r="D1134" i="10"/>
  <c r="I1134" i="10"/>
  <c r="E1015" i="2"/>
  <c r="AA1014" i="2"/>
  <c r="J1015" i="2"/>
  <c r="K1015" i="2" s="1"/>
  <c r="F1015" i="2"/>
  <c r="O1015" i="2" l="1"/>
  <c r="P1015" i="2"/>
  <c r="L1015" i="2"/>
  <c r="M1015" i="2"/>
  <c r="N1015" i="2" s="1"/>
  <c r="O1134" i="10"/>
  <c r="AB1133" i="10"/>
  <c r="I1132" i="8"/>
  <c r="J1132" i="8"/>
  <c r="J1134" i="10"/>
  <c r="K1134" i="10" s="1"/>
  <c r="F1134" i="10"/>
  <c r="E1132" i="8"/>
  <c r="E1134" i="10"/>
  <c r="P1134" i="10" s="1"/>
  <c r="X1131" i="8"/>
  <c r="R1134" i="10" l="1"/>
  <c r="S1134" i="10"/>
  <c r="Q1134" i="10"/>
  <c r="M1134" i="10"/>
  <c r="N1134" i="10" s="1"/>
  <c r="N1132" i="8"/>
  <c r="O1132" i="8"/>
  <c r="L1132" i="8"/>
  <c r="M1132" i="8" s="1"/>
  <c r="P1132" i="8"/>
  <c r="V1015" i="2"/>
  <c r="U1015" i="2"/>
  <c r="W1015" i="2"/>
  <c r="R1015" i="2"/>
  <c r="Q1015" i="2"/>
  <c r="S1015" i="2"/>
  <c r="X1015" i="2" l="1"/>
  <c r="Y1015" i="2"/>
  <c r="C1016" i="2" s="1"/>
  <c r="U1134" i="10"/>
  <c r="X1134" i="10" s="1"/>
  <c r="W1134" i="10"/>
  <c r="V1134" i="10"/>
  <c r="T1132" i="8"/>
  <c r="W1132" i="8" s="1"/>
  <c r="S1132" i="8"/>
  <c r="V1132" i="8" s="1"/>
  <c r="R1132" i="8"/>
  <c r="U1132" i="8" s="1"/>
  <c r="Z1015" i="2"/>
  <c r="Z1134" i="10"/>
  <c r="G1016" i="2"/>
  <c r="B1016" i="2"/>
  <c r="Y1134" i="10"/>
  <c r="H1016" i="2" l="1"/>
  <c r="F1133" i="8"/>
  <c r="B1133" i="8"/>
  <c r="D1133" i="8"/>
  <c r="H1133" i="8"/>
  <c r="C1133" i="8"/>
  <c r="G1133" i="8"/>
  <c r="G1135" i="10"/>
  <c r="B1135" i="10"/>
  <c r="E1016" i="2"/>
  <c r="D1016" i="2"/>
  <c r="I1016" i="2"/>
  <c r="J1016" i="2" s="1"/>
  <c r="D1135" i="10"/>
  <c r="I1135" i="10"/>
  <c r="F1016" i="2"/>
  <c r="C1135" i="10"/>
  <c r="H1135" i="10"/>
  <c r="P1016" i="2" l="1"/>
  <c r="O1016" i="2"/>
  <c r="E1135" i="10"/>
  <c r="P1135" i="10" s="1"/>
  <c r="F1135" i="10"/>
  <c r="K1016" i="2"/>
  <c r="AA1015" i="2"/>
  <c r="J1135" i="10"/>
  <c r="E1133" i="8"/>
  <c r="K1135" i="10"/>
  <c r="O1135" i="10"/>
  <c r="AB1134" i="10"/>
  <c r="X1132" i="8"/>
  <c r="I1133" i="8"/>
  <c r="J1133" i="8"/>
  <c r="L1133" i="8" l="1"/>
  <c r="M1133" i="8" s="1"/>
  <c r="O1133" i="8"/>
  <c r="N1133" i="8"/>
  <c r="P1133" i="8"/>
  <c r="R1135" i="10"/>
  <c r="S1135" i="10"/>
  <c r="Q1135" i="10"/>
  <c r="M1135" i="10"/>
  <c r="N1135" i="10" s="1"/>
  <c r="L1016" i="2"/>
  <c r="M1016" i="2"/>
  <c r="N1016" i="2" s="1"/>
  <c r="V1135" i="10" l="1"/>
  <c r="U1135" i="10"/>
  <c r="X1135" i="10" s="1"/>
  <c r="W1135" i="10"/>
  <c r="Z1135" i="10" s="1"/>
  <c r="U1016" i="2"/>
  <c r="V1016" i="2"/>
  <c r="W1016" i="2"/>
  <c r="R1016" i="2"/>
  <c r="S1016" i="2"/>
  <c r="Q1016" i="2"/>
  <c r="Y1135" i="10"/>
  <c r="S1133" i="8"/>
  <c r="V1133" i="8" s="1"/>
  <c r="T1133" i="8"/>
  <c r="W1133" i="8" s="1"/>
  <c r="R1133" i="8"/>
  <c r="U1133" i="8" s="1"/>
  <c r="Z1016" i="2" l="1"/>
  <c r="Y1016" i="2"/>
  <c r="H1017" i="2" s="1"/>
  <c r="G1134" i="8"/>
  <c r="C1134" i="8"/>
  <c r="H1134" i="8"/>
  <c r="D1134" i="8"/>
  <c r="G1136" i="10"/>
  <c r="B1136" i="10"/>
  <c r="I1136" i="10"/>
  <c r="D1136" i="10"/>
  <c r="B1134" i="8"/>
  <c r="F1134" i="8"/>
  <c r="H1136" i="10"/>
  <c r="C1136" i="10"/>
  <c r="X1016" i="2"/>
  <c r="I1017" i="2"/>
  <c r="D1017" i="2"/>
  <c r="O1017" i="2" l="1"/>
  <c r="P1017" i="2"/>
  <c r="C1017" i="2"/>
  <c r="O1136" i="10"/>
  <c r="AB1135" i="10"/>
  <c r="B1017" i="2"/>
  <c r="G1017" i="2"/>
  <c r="F1136" i="10"/>
  <c r="I1134" i="8"/>
  <c r="J1134" i="8"/>
  <c r="E1136" i="10"/>
  <c r="P1136" i="10" s="1"/>
  <c r="X1133" i="8"/>
  <c r="AA1016" i="2"/>
  <c r="E1134" i="8"/>
  <c r="J1136" i="10"/>
  <c r="K1136" i="10" s="1"/>
  <c r="F1017" i="2" l="1"/>
  <c r="R1136" i="10"/>
  <c r="Q1136" i="10"/>
  <c r="S1136" i="10"/>
  <c r="M1136" i="10"/>
  <c r="N1136" i="10" s="1"/>
  <c r="P1134" i="8"/>
  <c r="O1134" i="8"/>
  <c r="N1134" i="8"/>
  <c r="L1134" i="8"/>
  <c r="M1134" i="8" s="1"/>
  <c r="J1017" i="2"/>
  <c r="K1017" i="2" s="1"/>
  <c r="E1017" i="2"/>
  <c r="R1134" i="8" l="1"/>
  <c r="S1134" i="8"/>
  <c r="T1134" i="8"/>
  <c r="W1136" i="10"/>
  <c r="V1136" i="10"/>
  <c r="U1136" i="10"/>
  <c r="U1134" i="8"/>
  <c r="Z1136" i="10"/>
  <c r="V1134" i="8"/>
  <c r="X1136" i="10"/>
  <c r="L1017" i="2"/>
  <c r="M1017" i="2"/>
  <c r="N1017" i="2" s="1"/>
  <c r="W1134" i="8"/>
  <c r="Y1136" i="10"/>
  <c r="W1017" i="2" l="1"/>
  <c r="U1017" i="2"/>
  <c r="V1017" i="2"/>
  <c r="D1137" i="10"/>
  <c r="I1137" i="10"/>
  <c r="S1017" i="2"/>
  <c r="Z1017" i="2" s="1"/>
  <c r="R1017" i="2"/>
  <c r="Q1017" i="2"/>
  <c r="F1135" i="8"/>
  <c r="B1135" i="8"/>
  <c r="H1137" i="10"/>
  <c r="C1137" i="10"/>
  <c r="G1137" i="10"/>
  <c r="B1137" i="10"/>
  <c r="H1135" i="8"/>
  <c r="D1135" i="8"/>
  <c r="C1135" i="8"/>
  <c r="G1135" i="8"/>
  <c r="X1017" i="2" l="1"/>
  <c r="Y1017" i="2"/>
  <c r="H1018" i="2" s="1"/>
  <c r="F1137" i="10"/>
  <c r="G1018" i="2"/>
  <c r="B1018" i="2"/>
  <c r="O1137" i="10"/>
  <c r="AB1136" i="10"/>
  <c r="C1018" i="2"/>
  <c r="E1137" i="10"/>
  <c r="P1137" i="10" s="1"/>
  <c r="E1135" i="8"/>
  <c r="I1018" i="2"/>
  <c r="D1018" i="2"/>
  <c r="X1134" i="8"/>
  <c r="J1137" i="10"/>
  <c r="K1137" i="10" s="1"/>
  <c r="I1135" i="8"/>
  <c r="J1135" i="8"/>
  <c r="P1018" i="2" l="1"/>
  <c r="O1018" i="2"/>
  <c r="S1137" i="10"/>
  <c r="Q1137" i="10"/>
  <c r="R1137" i="10"/>
  <c r="M1137" i="10"/>
  <c r="N1137" i="10" s="1"/>
  <c r="J1018" i="2"/>
  <c r="K1018" i="2" s="1"/>
  <c r="N1135" i="8"/>
  <c r="P1135" i="8"/>
  <c r="O1135" i="8"/>
  <c r="L1135" i="8"/>
  <c r="M1135" i="8" s="1"/>
  <c r="AA1017" i="2"/>
  <c r="F1018" i="2"/>
  <c r="E1018" i="2"/>
  <c r="V1137" i="10" l="1"/>
  <c r="W1137" i="10"/>
  <c r="U1137" i="10"/>
  <c r="X1137" i="10" s="1"/>
  <c r="Y1137" i="10"/>
  <c r="S1135" i="8"/>
  <c r="V1135" i="8" s="1"/>
  <c r="R1135" i="8"/>
  <c r="U1135" i="8" s="1"/>
  <c r="T1135" i="8"/>
  <c r="W1135" i="8" s="1"/>
  <c r="L1018" i="2"/>
  <c r="M1018" i="2"/>
  <c r="N1018" i="2" s="1"/>
  <c r="Z1137" i="10"/>
  <c r="B1138" i="10" l="1"/>
  <c r="G1138" i="10"/>
  <c r="F1136" i="8"/>
  <c r="B1136" i="8"/>
  <c r="D1136" i="8"/>
  <c r="H1136" i="8"/>
  <c r="C1136" i="8"/>
  <c r="G1136" i="8"/>
  <c r="U1018" i="2"/>
  <c r="V1018" i="2"/>
  <c r="W1018" i="2"/>
  <c r="I1138" i="10"/>
  <c r="D1138" i="10"/>
  <c r="C1138" i="10"/>
  <c r="H1138" i="10"/>
  <c r="S1018" i="2"/>
  <c r="Q1018" i="2"/>
  <c r="R1018" i="2"/>
  <c r="X1018" i="2" l="1"/>
  <c r="Y1018" i="2"/>
  <c r="H1019" i="2" s="1"/>
  <c r="Z1018" i="2"/>
  <c r="D1019" i="2" s="1"/>
  <c r="E1136" i="8"/>
  <c r="X1135" i="8"/>
  <c r="J1136" i="8"/>
  <c r="I1136" i="8"/>
  <c r="C1019" i="2"/>
  <c r="F1138" i="10"/>
  <c r="J1138" i="10"/>
  <c r="B1019" i="2"/>
  <c r="G1019" i="2"/>
  <c r="O1138" i="10"/>
  <c r="K1138" i="10"/>
  <c r="AB1137" i="10"/>
  <c r="E1138" i="10"/>
  <c r="P1138" i="10" s="1"/>
  <c r="O1019" i="2" l="1"/>
  <c r="P1019" i="2"/>
  <c r="I1019" i="2"/>
  <c r="N1136" i="8"/>
  <c r="O1136" i="8"/>
  <c r="L1136" i="8"/>
  <c r="M1136" i="8" s="1"/>
  <c r="P1136" i="8"/>
  <c r="Q1138" i="10"/>
  <c r="R1138" i="10"/>
  <c r="S1138" i="10"/>
  <c r="M1138" i="10"/>
  <c r="N1138" i="10" s="1"/>
  <c r="J1019" i="2"/>
  <c r="K1019" i="2" s="1"/>
  <c r="F1019" i="2"/>
  <c r="E1019" i="2"/>
  <c r="AA1018" i="2"/>
  <c r="S1136" i="8" l="1"/>
  <c r="T1136" i="8"/>
  <c r="R1136" i="8"/>
  <c r="V1136" i="8"/>
  <c r="U1136" i="8"/>
  <c r="L1019" i="2"/>
  <c r="M1019" i="2"/>
  <c r="N1019" i="2" s="1"/>
  <c r="V1138" i="10"/>
  <c r="Y1138" i="10" s="1"/>
  <c r="U1138" i="10"/>
  <c r="X1138" i="10" s="1"/>
  <c r="W1138" i="10"/>
  <c r="Z1138" i="10" s="1"/>
  <c r="W1136" i="8"/>
  <c r="H1139" i="10" l="1"/>
  <c r="C1139" i="10"/>
  <c r="I1139" i="10"/>
  <c r="D1139" i="10"/>
  <c r="B1139" i="10"/>
  <c r="G1139" i="10"/>
  <c r="F1137" i="8"/>
  <c r="B1137" i="8"/>
  <c r="V1019" i="2"/>
  <c r="W1019" i="2"/>
  <c r="U1019" i="2"/>
  <c r="G1137" i="8"/>
  <c r="C1137" i="8"/>
  <c r="H1137" i="8"/>
  <c r="D1137" i="8"/>
  <c r="R1019" i="2"/>
  <c r="S1019" i="2"/>
  <c r="Q1019" i="2"/>
  <c r="Z1019" i="2" l="1"/>
  <c r="Y1019" i="2"/>
  <c r="C1020" i="2" s="1"/>
  <c r="X1019" i="2"/>
  <c r="G1020" i="2" s="1"/>
  <c r="H1020" i="2"/>
  <c r="E1137" i="8"/>
  <c r="O1139" i="10"/>
  <c r="AB1138" i="10"/>
  <c r="J1137" i="8"/>
  <c r="I1137" i="8"/>
  <c r="J1139" i="10"/>
  <c r="K1139" i="10" s="1"/>
  <c r="F1139" i="10"/>
  <c r="I1020" i="2"/>
  <c r="D1020" i="2"/>
  <c r="X1136" i="8"/>
  <c r="E1139" i="10"/>
  <c r="P1139" i="10" s="1"/>
  <c r="P1020" i="2" l="1"/>
  <c r="O1020" i="2"/>
  <c r="B1020" i="2"/>
  <c r="E1020" i="2" s="1"/>
  <c r="Q1139" i="10"/>
  <c r="S1139" i="10"/>
  <c r="R1139" i="10"/>
  <c r="M1139" i="10"/>
  <c r="N1139" i="10" s="1"/>
  <c r="AA1019" i="2"/>
  <c r="J1020" i="2"/>
  <c r="K1020" i="2" s="1"/>
  <c r="O1137" i="8"/>
  <c r="P1137" i="8"/>
  <c r="L1137" i="8"/>
  <c r="M1137" i="8" s="1"/>
  <c r="N1137" i="8"/>
  <c r="F1020" i="2" l="1"/>
  <c r="L1020" i="2"/>
  <c r="M1020" i="2"/>
  <c r="N1020" i="2" s="1"/>
  <c r="V1139" i="10"/>
  <c r="U1139" i="10"/>
  <c r="W1139" i="10"/>
  <c r="Z1139" i="10" s="1"/>
  <c r="Y1139" i="10"/>
  <c r="T1137" i="8"/>
  <c r="W1137" i="8" s="1"/>
  <c r="R1137" i="8"/>
  <c r="U1137" i="8" s="1"/>
  <c r="S1137" i="8"/>
  <c r="V1137" i="8" s="1"/>
  <c r="X1139" i="10"/>
  <c r="B1138" i="8" l="1"/>
  <c r="F1138" i="8"/>
  <c r="H1138" i="8"/>
  <c r="D1138" i="8"/>
  <c r="C1138" i="8"/>
  <c r="G1138" i="8"/>
  <c r="D1140" i="10"/>
  <c r="I1140" i="10"/>
  <c r="C1140" i="10"/>
  <c r="H1140" i="10"/>
  <c r="B1140" i="10"/>
  <c r="G1140" i="10"/>
  <c r="V1020" i="2"/>
  <c r="W1020" i="2"/>
  <c r="U1020" i="2"/>
  <c r="R1020" i="2"/>
  <c r="Q1020" i="2"/>
  <c r="S1020" i="2"/>
  <c r="Z1020" i="2" l="1"/>
  <c r="X1020" i="2"/>
  <c r="G1021" i="2" s="1"/>
  <c r="Y1020" i="2"/>
  <c r="H1021" i="2" s="1"/>
  <c r="J1140" i="10"/>
  <c r="E1140" i="10"/>
  <c r="P1140" i="10" s="1"/>
  <c r="K1140" i="10"/>
  <c r="O1140" i="10"/>
  <c r="AB1139" i="10"/>
  <c r="I1021" i="2"/>
  <c r="D1021" i="2"/>
  <c r="I1138" i="8"/>
  <c r="J1138" i="8"/>
  <c r="F1140" i="10"/>
  <c r="X1137" i="8"/>
  <c r="E1138" i="8"/>
  <c r="O1021" i="2" l="1"/>
  <c r="P1021" i="2"/>
  <c r="C1021" i="2"/>
  <c r="B1021" i="2"/>
  <c r="E1021" i="2" s="1"/>
  <c r="AA1020" i="2"/>
  <c r="S1140" i="10"/>
  <c r="R1140" i="10"/>
  <c r="Q1140" i="10"/>
  <c r="M1140" i="10"/>
  <c r="N1140" i="10" s="1"/>
  <c r="J1021" i="2"/>
  <c r="K1021" i="2" s="1"/>
  <c r="N1138" i="8"/>
  <c r="L1138" i="8"/>
  <c r="M1138" i="8" s="1"/>
  <c r="O1138" i="8"/>
  <c r="P1138" i="8"/>
  <c r="F1021" i="2" l="1"/>
  <c r="L1021" i="2"/>
  <c r="M1021" i="2"/>
  <c r="N1021" i="2" s="1"/>
  <c r="S1138" i="8"/>
  <c r="V1138" i="8" s="1"/>
  <c r="R1138" i="8"/>
  <c r="T1138" i="8"/>
  <c r="W1138" i="8" s="1"/>
  <c r="U1140" i="10"/>
  <c r="X1140" i="10" s="1"/>
  <c r="W1140" i="10"/>
  <c r="Z1140" i="10" s="1"/>
  <c r="V1140" i="10"/>
  <c r="Y1140" i="10" s="1"/>
  <c r="U1138" i="8"/>
  <c r="H1141" i="10" l="1"/>
  <c r="C1141" i="10"/>
  <c r="G1139" i="8"/>
  <c r="C1139" i="8"/>
  <c r="G1141" i="10"/>
  <c r="B1141" i="10"/>
  <c r="I1141" i="10"/>
  <c r="D1141" i="10"/>
  <c r="D1139" i="8"/>
  <c r="H1139" i="8"/>
  <c r="W1021" i="2"/>
  <c r="V1021" i="2"/>
  <c r="U1021" i="2"/>
  <c r="B1139" i="8"/>
  <c r="F1139" i="8"/>
  <c r="S1021" i="2"/>
  <c r="Q1021" i="2"/>
  <c r="X1021" i="2" s="1"/>
  <c r="R1021" i="2"/>
  <c r="Y1021" i="2" l="1"/>
  <c r="C1022" i="2" s="1"/>
  <c r="Z1021" i="2"/>
  <c r="D1022" i="2" s="1"/>
  <c r="O1141" i="10"/>
  <c r="AB1140" i="10"/>
  <c r="X1138" i="8"/>
  <c r="J1139" i="8"/>
  <c r="I1139" i="8"/>
  <c r="E1139" i="8"/>
  <c r="E1141" i="10"/>
  <c r="P1141" i="10" s="1"/>
  <c r="F1141" i="10"/>
  <c r="G1022" i="2"/>
  <c r="B1022" i="2"/>
  <c r="J1141" i="10"/>
  <c r="K1141" i="10" s="1"/>
  <c r="H1022" i="2" l="1"/>
  <c r="P1022" i="2"/>
  <c r="O1022" i="2"/>
  <c r="I1022" i="2"/>
  <c r="S1141" i="10"/>
  <c r="R1141" i="10"/>
  <c r="Q1141" i="10"/>
  <c r="M1141" i="10"/>
  <c r="N1141" i="10" s="1"/>
  <c r="P1139" i="8"/>
  <c r="N1139" i="8"/>
  <c r="O1139" i="8"/>
  <c r="L1139" i="8"/>
  <c r="M1139" i="8" s="1"/>
  <c r="E1022" i="2"/>
  <c r="F1022" i="2"/>
  <c r="AA1021" i="2"/>
  <c r="J1022" i="2" l="1"/>
  <c r="K1022" i="2" s="1"/>
  <c r="M1022" i="2" s="1"/>
  <c r="N1022" i="2" s="1"/>
  <c r="V1141" i="10"/>
  <c r="U1141" i="10"/>
  <c r="X1141" i="10" s="1"/>
  <c r="W1141" i="10"/>
  <c r="Z1141" i="10" s="1"/>
  <c r="Y1141" i="10"/>
  <c r="R1139" i="8"/>
  <c r="U1139" i="8" s="1"/>
  <c r="S1139" i="8"/>
  <c r="V1139" i="8" s="1"/>
  <c r="T1139" i="8"/>
  <c r="W1139" i="8" s="1"/>
  <c r="L1022" i="2" l="1"/>
  <c r="R1022" i="2" s="1"/>
  <c r="C1140" i="8"/>
  <c r="G1140" i="8"/>
  <c r="B1140" i="8"/>
  <c r="F1140" i="8"/>
  <c r="B1142" i="10"/>
  <c r="G1142" i="10"/>
  <c r="I1142" i="10"/>
  <c r="D1142" i="10"/>
  <c r="D1140" i="8"/>
  <c r="H1140" i="8"/>
  <c r="C1142" i="10"/>
  <c r="H1142" i="10"/>
  <c r="W1022" i="2"/>
  <c r="U1022" i="2"/>
  <c r="V1022" i="2"/>
  <c r="Q1022" i="2" l="1"/>
  <c r="X1022" i="2" s="1"/>
  <c r="S1022" i="2"/>
  <c r="Y1022" i="2"/>
  <c r="O1142" i="10"/>
  <c r="AB1141" i="10"/>
  <c r="I1140" i="8"/>
  <c r="J1140" i="8"/>
  <c r="Z1022" i="2"/>
  <c r="E1140" i="8"/>
  <c r="F1142" i="10"/>
  <c r="J1142" i="10"/>
  <c r="K1142" i="10" s="1"/>
  <c r="E1142" i="10"/>
  <c r="P1142" i="10" s="1"/>
  <c r="X1139" i="8"/>
  <c r="Q1142" i="10" l="1"/>
  <c r="R1142" i="10"/>
  <c r="S1142" i="10"/>
  <c r="M1142" i="10"/>
  <c r="N1142" i="10" s="1"/>
  <c r="D1023" i="2"/>
  <c r="I1023" i="2"/>
  <c r="G1023" i="2"/>
  <c r="B1023" i="2"/>
  <c r="P1140" i="8"/>
  <c r="O1140" i="8"/>
  <c r="N1140" i="8"/>
  <c r="L1140" i="8"/>
  <c r="M1140" i="8" s="1"/>
  <c r="H1023" i="2"/>
  <c r="C1023" i="2"/>
  <c r="O1023" i="2" l="1"/>
  <c r="P1023" i="2"/>
  <c r="T1140" i="8"/>
  <c r="R1140" i="8"/>
  <c r="S1140" i="8"/>
  <c r="V1142" i="10"/>
  <c r="U1142" i="10"/>
  <c r="W1142" i="10"/>
  <c r="E1023" i="2"/>
  <c r="U1140" i="8"/>
  <c r="J1023" i="2"/>
  <c r="K1023" i="2" s="1"/>
  <c r="Z1142" i="10"/>
  <c r="F1023" i="2"/>
  <c r="V1140" i="8"/>
  <c r="Y1142" i="10"/>
  <c r="W1140" i="8"/>
  <c r="AA1022" i="2"/>
  <c r="X1142" i="10"/>
  <c r="D1143" i="10" l="1"/>
  <c r="I1143" i="10"/>
  <c r="L1023" i="2"/>
  <c r="M1023" i="2"/>
  <c r="N1023" i="2" s="1"/>
  <c r="H1141" i="8"/>
  <c r="D1141" i="8"/>
  <c r="C1141" i="8"/>
  <c r="G1141" i="8"/>
  <c r="B1143" i="10"/>
  <c r="G1143" i="10"/>
  <c r="H1143" i="10"/>
  <c r="C1143" i="10"/>
  <c r="B1141" i="8"/>
  <c r="F1141" i="8"/>
  <c r="V1023" i="2" l="1"/>
  <c r="W1023" i="2"/>
  <c r="U1023" i="2"/>
  <c r="X1140" i="8"/>
  <c r="R1023" i="2"/>
  <c r="Y1023" i="2" s="1"/>
  <c r="S1023" i="2"/>
  <c r="Z1023" i="2" s="1"/>
  <c r="Q1023" i="2"/>
  <c r="F1143" i="10"/>
  <c r="J1141" i="8"/>
  <c r="I1141" i="8"/>
  <c r="J1143" i="10"/>
  <c r="E1141" i="8"/>
  <c r="E1143" i="10"/>
  <c r="P1143" i="10" s="1"/>
  <c r="O1143" i="10"/>
  <c r="K1143" i="10"/>
  <c r="AB1142" i="10"/>
  <c r="X1023" i="2" l="1"/>
  <c r="R1143" i="10"/>
  <c r="S1143" i="10"/>
  <c r="Q1143" i="10"/>
  <c r="M1143" i="10"/>
  <c r="N1143" i="10" s="1"/>
  <c r="G1024" i="2"/>
  <c r="B1024" i="2"/>
  <c r="O1141" i="8"/>
  <c r="L1141" i="8"/>
  <c r="M1141" i="8" s="1"/>
  <c r="P1141" i="8"/>
  <c r="N1141" i="8"/>
  <c r="D1024" i="2"/>
  <c r="I1024" i="2"/>
  <c r="C1024" i="2"/>
  <c r="H1024" i="2"/>
  <c r="P1024" i="2" l="1"/>
  <c r="O1024" i="2"/>
  <c r="S1141" i="8"/>
  <c r="R1141" i="8"/>
  <c r="T1141" i="8"/>
  <c r="U1143" i="10"/>
  <c r="V1143" i="10"/>
  <c r="W1143" i="10"/>
  <c r="AA1023" i="2"/>
  <c r="V1141" i="8"/>
  <c r="X1143" i="10"/>
  <c r="U1141" i="8"/>
  <c r="E1024" i="2"/>
  <c r="Z1143" i="10"/>
  <c r="F1024" i="2"/>
  <c r="W1141" i="8"/>
  <c r="J1024" i="2"/>
  <c r="K1024" i="2" s="1"/>
  <c r="Y1143" i="10"/>
  <c r="L1024" i="2" l="1"/>
  <c r="M1024" i="2"/>
  <c r="N1024" i="2" s="1"/>
  <c r="G1142" i="8"/>
  <c r="C1142" i="8"/>
  <c r="B1142" i="8"/>
  <c r="F1142" i="8"/>
  <c r="H1142" i="8"/>
  <c r="D1142" i="8"/>
  <c r="D1144" i="10"/>
  <c r="I1144" i="10"/>
  <c r="H1144" i="10"/>
  <c r="C1144" i="10"/>
  <c r="G1144" i="10"/>
  <c r="B1144" i="10"/>
  <c r="F1144" i="10" l="1"/>
  <c r="X1141" i="8"/>
  <c r="I1142" i="8"/>
  <c r="J1142" i="8"/>
  <c r="V1024" i="2"/>
  <c r="U1024" i="2"/>
  <c r="W1024" i="2"/>
  <c r="E1144" i="10"/>
  <c r="P1144" i="10" s="1"/>
  <c r="J1144" i="10"/>
  <c r="K1144" i="10" s="1"/>
  <c r="O1144" i="10"/>
  <c r="AB1143" i="10"/>
  <c r="E1142" i="8"/>
  <c r="R1024" i="2"/>
  <c r="Q1024" i="2"/>
  <c r="X1024" i="2" s="1"/>
  <c r="S1024" i="2"/>
  <c r="Z1024" i="2" l="1"/>
  <c r="Y1024" i="2"/>
  <c r="S1144" i="10"/>
  <c r="R1144" i="10"/>
  <c r="Q1144" i="10"/>
  <c r="M1144" i="10"/>
  <c r="N1144" i="10" s="1"/>
  <c r="C1025" i="2"/>
  <c r="H1025" i="2"/>
  <c r="D1025" i="2"/>
  <c r="I1025" i="2"/>
  <c r="B1025" i="2"/>
  <c r="G1025" i="2"/>
  <c r="N1142" i="8"/>
  <c r="O1142" i="8"/>
  <c r="P1142" i="8"/>
  <c r="L1142" i="8"/>
  <c r="M1142" i="8" s="1"/>
  <c r="O1025" i="2" l="1"/>
  <c r="P1025" i="2"/>
  <c r="U1144" i="10"/>
  <c r="W1144" i="10"/>
  <c r="V1144" i="10"/>
  <c r="AA1024" i="2"/>
  <c r="X1144" i="10"/>
  <c r="S1142" i="8"/>
  <c r="V1142" i="8" s="1"/>
  <c r="R1142" i="8"/>
  <c r="U1142" i="8" s="1"/>
  <c r="T1142" i="8"/>
  <c r="W1142" i="8" s="1"/>
  <c r="J1025" i="2"/>
  <c r="K1025" i="2" s="1"/>
  <c r="Y1144" i="10"/>
  <c r="E1025" i="2"/>
  <c r="F1025" i="2"/>
  <c r="Z1144" i="10"/>
  <c r="B1143" i="8" l="1"/>
  <c r="F1143" i="8"/>
  <c r="L1025" i="2"/>
  <c r="M1025" i="2"/>
  <c r="N1025" i="2" s="1"/>
  <c r="G1143" i="8"/>
  <c r="C1143" i="8"/>
  <c r="D1143" i="8"/>
  <c r="H1143" i="8"/>
  <c r="B1145" i="10"/>
  <c r="G1145" i="10"/>
  <c r="C1145" i="10"/>
  <c r="H1145" i="10"/>
  <c r="I1145" i="10"/>
  <c r="D1145" i="10"/>
  <c r="U1025" i="2" l="1"/>
  <c r="W1025" i="2"/>
  <c r="V1025" i="2"/>
  <c r="F1145" i="10"/>
  <c r="Q1025" i="2"/>
  <c r="S1025" i="2"/>
  <c r="R1025" i="2"/>
  <c r="K1145" i="10"/>
  <c r="O1145" i="10"/>
  <c r="AB1144" i="10"/>
  <c r="J1145" i="10"/>
  <c r="X1142" i="8"/>
  <c r="I1143" i="8"/>
  <c r="J1143" i="8"/>
  <c r="E1145" i="10"/>
  <c r="P1145" i="10" s="1"/>
  <c r="E1143" i="8"/>
  <c r="Y1025" i="2" l="1"/>
  <c r="X1025" i="2"/>
  <c r="S1145" i="10"/>
  <c r="R1145" i="10"/>
  <c r="Q1145" i="10"/>
  <c r="M1145" i="10"/>
  <c r="N1145" i="10" s="1"/>
  <c r="G1026" i="2"/>
  <c r="B1026" i="2"/>
  <c r="L1143" i="8"/>
  <c r="M1143" i="8" s="1"/>
  <c r="O1143" i="8"/>
  <c r="N1143" i="8"/>
  <c r="P1143" i="8"/>
  <c r="H1026" i="2"/>
  <c r="C1026" i="2"/>
  <c r="Z1025" i="2"/>
  <c r="F1026" i="2" l="1"/>
  <c r="W1145" i="10"/>
  <c r="V1145" i="10"/>
  <c r="U1145" i="10"/>
  <c r="R1143" i="8"/>
  <c r="S1143" i="8"/>
  <c r="V1143" i="8" s="1"/>
  <c r="T1143" i="8"/>
  <c r="W1143" i="8" s="1"/>
  <c r="X1145" i="10"/>
  <c r="E1026" i="2"/>
  <c r="Y1145" i="10"/>
  <c r="I1026" i="2"/>
  <c r="J1026" i="2" s="1"/>
  <c r="D1026" i="2"/>
  <c r="U1143" i="8"/>
  <c r="Z1145" i="10"/>
  <c r="P1026" i="2" l="1"/>
  <c r="O1026" i="2"/>
  <c r="H1144" i="8"/>
  <c r="D1144" i="8"/>
  <c r="C1144" i="8"/>
  <c r="G1144" i="8"/>
  <c r="B1144" i="8"/>
  <c r="F1144" i="8"/>
  <c r="C1146" i="10"/>
  <c r="H1146" i="10"/>
  <c r="D1146" i="10"/>
  <c r="I1146" i="10"/>
  <c r="K1026" i="2"/>
  <c r="AA1025" i="2"/>
  <c r="G1146" i="10"/>
  <c r="B1146" i="10"/>
  <c r="F1146" i="10" l="1"/>
  <c r="J1144" i="8"/>
  <c r="I1144" i="8"/>
  <c r="X1143" i="8"/>
  <c r="E1146" i="10"/>
  <c r="P1146" i="10" s="1"/>
  <c r="O1146" i="10"/>
  <c r="AB1145" i="10"/>
  <c r="E1144" i="8"/>
  <c r="L1026" i="2"/>
  <c r="M1026" i="2"/>
  <c r="N1026" i="2" s="1"/>
  <c r="J1146" i="10"/>
  <c r="K1146" i="10" s="1"/>
  <c r="Q1146" i="10" l="1"/>
  <c r="R1146" i="10"/>
  <c r="S1146" i="10"/>
  <c r="M1146" i="10"/>
  <c r="N1146" i="10" s="1"/>
  <c r="W1026" i="2"/>
  <c r="U1026" i="2"/>
  <c r="V1026" i="2"/>
  <c r="R1026" i="2"/>
  <c r="Q1026" i="2"/>
  <c r="S1026" i="2"/>
  <c r="P1144" i="8"/>
  <c r="L1144" i="8"/>
  <c r="M1144" i="8" s="1"/>
  <c r="O1144" i="8"/>
  <c r="N1144" i="8"/>
  <c r="Z1026" i="2" l="1"/>
  <c r="X1026" i="2"/>
  <c r="G1027" i="2" s="1"/>
  <c r="Y1026" i="2"/>
  <c r="H1027" i="2" s="1"/>
  <c r="U1146" i="10"/>
  <c r="V1146" i="10"/>
  <c r="W1146" i="10"/>
  <c r="T1144" i="8"/>
  <c r="W1144" i="8" s="1"/>
  <c r="R1144" i="8"/>
  <c r="S1144" i="8"/>
  <c r="V1144" i="8" s="1"/>
  <c r="Z1146" i="10"/>
  <c r="U1144" i="8"/>
  <c r="I1027" i="2"/>
  <c r="D1027" i="2"/>
  <c r="Y1146" i="10"/>
  <c r="B1027" i="2"/>
  <c r="X1146" i="10"/>
  <c r="O1027" i="2" l="1"/>
  <c r="P1027" i="2"/>
  <c r="C1027" i="2"/>
  <c r="E1027" i="2" s="1"/>
  <c r="D1145" i="8"/>
  <c r="H1145" i="8"/>
  <c r="G1145" i="8"/>
  <c r="C1145" i="8"/>
  <c r="B1145" i="8"/>
  <c r="F1145" i="8"/>
  <c r="B1147" i="10"/>
  <c r="G1147" i="10"/>
  <c r="C1147" i="10"/>
  <c r="H1147" i="10"/>
  <c r="I1147" i="10"/>
  <c r="D1147" i="10"/>
  <c r="J1027" i="2"/>
  <c r="K1027" i="2" s="1"/>
  <c r="AA1026" i="2"/>
  <c r="F1027" i="2" l="1"/>
  <c r="F1147" i="10"/>
  <c r="E1145" i="8"/>
  <c r="X1144" i="8"/>
  <c r="L1027" i="2"/>
  <c r="M1027" i="2"/>
  <c r="N1027" i="2" s="1"/>
  <c r="O1147" i="10"/>
  <c r="AB1146" i="10"/>
  <c r="J1147" i="10"/>
  <c r="K1147" i="10" s="1"/>
  <c r="E1147" i="10"/>
  <c r="P1147" i="10" s="1"/>
  <c r="J1145" i="8"/>
  <c r="I1145" i="8"/>
  <c r="S1147" i="10" l="1"/>
  <c r="Q1147" i="10"/>
  <c r="R1147" i="10"/>
  <c r="M1147" i="10"/>
  <c r="N1147" i="10" s="1"/>
  <c r="N1145" i="8"/>
  <c r="P1145" i="8"/>
  <c r="L1145" i="8"/>
  <c r="M1145" i="8" s="1"/>
  <c r="O1145" i="8"/>
  <c r="Q1027" i="2"/>
  <c r="R1027" i="2"/>
  <c r="S1027" i="2"/>
  <c r="V1027" i="2"/>
  <c r="W1027" i="2"/>
  <c r="U1027" i="2"/>
  <c r="U1147" i="10" l="1"/>
  <c r="V1147" i="10"/>
  <c r="Y1147" i="10" s="1"/>
  <c r="W1147" i="10"/>
  <c r="Z1147" i="10" s="1"/>
  <c r="Z1027" i="2"/>
  <c r="T1145" i="8"/>
  <c r="W1145" i="8" s="1"/>
  <c r="S1145" i="8"/>
  <c r="V1145" i="8" s="1"/>
  <c r="R1145" i="8"/>
  <c r="U1145" i="8" s="1"/>
  <c r="Y1027" i="2"/>
  <c r="X1147" i="10"/>
  <c r="X1027" i="2"/>
  <c r="D1148" i="10" l="1"/>
  <c r="I1148" i="10"/>
  <c r="F1146" i="8"/>
  <c r="B1146" i="8"/>
  <c r="C1148" i="10"/>
  <c r="H1148" i="10"/>
  <c r="C1146" i="8"/>
  <c r="G1146" i="8"/>
  <c r="H1146" i="8"/>
  <c r="D1146" i="8"/>
  <c r="B1148" i="10"/>
  <c r="G1148" i="10"/>
  <c r="H1028" i="2"/>
  <c r="C1028" i="2"/>
  <c r="G1028" i="2"/>
  <c r="B1028" i="2"/>
  <c r="I1028" i="2"/>
  <c r="D1028" i="2"/>
  <c r="P1028" i="2" l="1"/>
  <c r="O1028" i="2"/>
  <c r="E1028" i="2"/>
  <c r="J1148" i="10"/>
  <c r="E1146" i="8"/>
  <c r="AA1027" i="2"/>
  <c r="J1028" i="2"/>
  <c r="K1028" i="2" s="1"/>
  <c r="E1148" i="10"/>
  <c r="P1148" i="10" s="1"/>
  <c r="X1145" i="8"/>
  <c r="J1146" i="8"/>
  <c r="I1146" i="8"/>
  <c r="F1028" i="2"/>
  <c r="F1148" i="10"/>
  <c r="O1148" i="10"/>
  <c r="K1148" i="10"/>
  <c r="AB1147" i="10"/>
  <c r="L1028" i="2" l="1"/>
  <c r="M1028" i="2"/>
  <c r="N1028" i="2" s="1"/>
  <c r="O1146" i="8"/>
  <c r="P1146" i="8"/>
  <c r="N1146" i="8"/>
  <c r="L1146" i="8"/>
  <c r="M1146" i="8" s="1"/>
  <c r="S1148" i="10"/>
  <c r="R1148" i="10"/>
  <c r="Q1148" i="10"/>
  <c r="M1148" i="10"/>
  <c r="N1148" i="10" s="1"/>
  <c r="T1146" i="8" l="1"/>
  <c r="W1146" i="8" s="1"/>
  <c r="S1146" i="8"/>
  <c r="V1146" i="8" s="1"/>
  <c r="R1146" i="8"/>
  <c r="W1028" i="2"/>
  <c r="U1028" i="2"/>
  <c r="V1028" i="2"/>
  <c r="U1148" i="10"/>
  <c r="X1148" i="10" s="1"/>
  <c r="V1148" i="10"/>
  <c r="Y1148" i="10" s="1"/>
  <c r="W1148" i="10"/>
  <c r="Z1148" i="10" s="1"/>
  <c r="U1146" i="8"/>
  <c r="S1028" i="2"/>
  <c r="R1028" i="2"/>
  <c r="Y1028" i="2" s="1"/>
  <c r="Q1028" i="2"/>
  <c r="X1028" i="2" l="1"/>
  <c r="Z1028" i="2"/>
  <c r="D1029" i="2" s="1"/>
  <c r="G1149" i="10"/>
  <c r="B1149" i="10"/>
  <c r="G1147" i="8"/>
  <c r="C1147" i="8"/>
  <c r="H1149" i="10"/>
  <c r="C1149" i="10"/>
  <c r="D1149" i="10"/>
  <c r="I1149" i="10"/>
  <c r="D1147" i="8"/>
  <c r="H1147" i="8"/>
  <c r="H1029" i="2"/>
  <c r="C1029" i="2"/>
  <c r="F1147" i="8"/>
  <c r="B1147" i="8"/>
  <c r="B1029" i="2"/>
  <c r="G1029" i="2"/>
  <c r="I1029" i="2" l="1"/>
  <c r="O1029" i="2"/>
  <c r="P1029" i="2"/>
  <c r="E1147" i="8"/>
  <c r="AA1028" i="2"/>
  <c r="X1146" i="8"/>
  <c r="J1147" i="8"/>
  <c r="I1147" i="8"/>
  <c r="O1149" i="10"/>
  <c r="AB1148" i="10"/>
  <c r="J1029" i="2"/>
  <c r="K1029" i="2" s="1"/>
  <c r="F1029" i="2"/>
  <c r="F1149" i="10"/>
  <c r="E1149" i="10"/>
  <c r="P1149" i="10" s="1"/>
  <c r="E1029" i="2"/>
  <c r="J1149" i="10"/>
  <c r="K1149" i="10" s="1"/>
  <c r="S1149" i="10" l="1"/>
  <c r="Q1149" i="10"/>
  <c r="R1149" i="10"/>
  <c r="M1149" i="10"/>
  <c r="N1149" i="10" s="1"/>
  <c r="L1029" i="2"/>
  <c r="M1029" i="2"/>
  <c r="N1029" i="2" s="1"/>
  <c r="N1147" i="8"/>
  <c r="P1147" i="8"/>
  <c r="L1147" i="8"/>
  <c r="M1147" i="8" s="1"/>
  <c r="O1147" i="8"/>
  <c r="W1149" i="10" l="1"/>
  <c r="V1149" i="10"/>
  <c r="Y1149" i="10" s="1"/>
  <c r="U1149" i="10"/>
  <c r="V1029" i="2"/>
  <c r="U1029" i="2"/>
  <c r="W1029" i="2"/>
  <c r="X1149" i="10"/>
  <c r="S1147" i="8"/>
  <c r="V1147" i="8" s="1"/>
  <c r="R1147" i="8"/>
  <c r="U1147" i="8" s="1"/>
  <c r="T1147" i="8"/>
  <c r="W1147" i="8" s="1"/>
  <c r="R1029" i="2"/>
  <c r="Q1029" i="2"/>
  <c r="S1029" i="2"/>
  <c r="Z1149" i="10"/>
  <c r="Y1029" i="2" l="1"/>
  <c r="X1029" i="2"/>
  <c r="B1030" i="2" s="1"/>
  <c r="Z1029" i="2"/>
  <c r="I1030" i="2" s="1"/>
  <c r="C1148" i="8"/>
  <c r="G1148" i="8"/>
  <c r="C1150" i="10"/>
  <c r="H1150" i="10"/>
  <c r="H1148" i="8"/>
  <c r="D1148" i="8"/>
  <c r="B1148" i="8"/>
  <c r="F1148" i="8"/>
  <c r="G1030" i="2"/>
  <c r="C1030" i="2"/>
  <c r="H1030" i="2"/>
  <c r="B1150" i="10"/>
  <c r="G1150" i="10"/>
  <c r="D1150" i="10"/>
  <c r="I1150" i="10"/>
  <c r="D1030" i="2"/>
  <c r="P1030" i="2" l="1"/>
  <c r="O1030" i="2"/>
  <c r="J1148" i="8"/>
  <c r="I1148" i="8"/>
  <c r="O1150" i="10"/>
  <c r="AB1149" i="10"/>
  <c r="F1030" i="2"/>
  <c r="E1148" i="8"/>
  <c r="F1150" i="10"/>
  <c r="J1150" i="10"/>
  <c r="K1150" i="10" s="1"/>
  <c r="E1030" i="2"/>
  <c r="AA1029" i="2"/>
  <c r="E1150" i="10"/>
  <c r="P1150" i="10" s="1"/>
  <c r="J1030" i="2"/>
  <c r="K1030" i="2" s="1"/>
  <c r="X1147" i="8"/>
  <c r="R1150" i="10" l="1"/>
  <c r="S1150" i="10"/>
  <c r="Q1150" i="10"/>
  <c r="M1150" i="10"/>
  <c r="N1150" i="10" s="1"/>
  <c r="L1030" i="2"/>
  <c r="M1030" i="2"/>
  <c r="N1030" i="2" s="1"/>
  <c r="O1148" i="8"/>
  <c r="N1148" i="8"/>
  <c r="L1148" i="8"/>
  <c r="M1148" i="8" s="1"/>
  <c r="P1148" i="8"/>
  <c r="W1150" i="10" l="1"/>
  <c r="U1150" i="10"/>
  <c r="V1150" i="10"/>
  <c r="X1150" i="10"/>
  <c r="W1030" i="2"/>
  <c r="V1030" i="2"/>
  <c r="U1030" i="2"/>
  <c r="Z1150" i="10"/>
  <c r="T1148" i="8"/>
  <c r="W1148" i="8" s="1"/>
  <c r="R1148" i="8"/>
  <c r="U1148" i="8" s="1"/>
  <c r="S1148" i="8"/>
  <c r="V1148" i="8" s="1"/>
  <c r="R1030" i="2"/>
  <c r="Q1030" i="2"/>
  <c r="S1030" i="2"/>
  <c r="Z1030" i="2" s="1"/>
  <c r="Y1150" i="10"/>
  <c r="Y1030" i="2" l="1"/>
  <c r="X1030" i="2"/>
  <c r="C1149" i="8"/>
  <c r="G1149" i="8"/>
  <c r="F1149" i="8"/>
  <c r="B1149" i="8"/>
  <c r="H1149" i="8"/>
  <c r="D1149" i="8"/>
  <c r="I1031" i="2"/>
  <c r="D1031" i="2"/>
  <c r="B1031" i="2"/>
  <c r="G1031" i="2"/>
  <c r="C1031" i="2"/>
  <c r="H1031" i="2"/>
  <c r="I1151" i="10"/>
  <c r="D1151" i="10"/>
  <c r="G1151" i="10"/>
  <c r="B1151" i="10"/>
  <c r="H1151" i="10"/>
  <c r="C1151" i="10"/>
  <c r="O1031" i="2" l="1"/>
  <c r="P1031" i="2"/>
  <c r="AA1030" i="2"/>
  <c r="E1149" i="8"/>
  <c r="E1151" i="10"/>
  <c r="P1151" i="10" s="1"/>
  <c r="J1151" i="10"/>
  <c r="F1031" i="2"/>
  <c r="J1149" i="8"/>
  <c r="I1149" i="8"/>
  <c r="F1151" i="10"/>
  <c r="K1151" i="10"/>
  <c r="O1151" i="10"/>
  <c r="AB1150" i="10"/>
  <c r="J1031" i="2"/>
  <c r="K1031" i="2" s="1"/>
  <c r="E1031" i="2"/>
  <c r="X1148" i="8"/>
  <c r="L1031" i="2" l="1"/>
  <c r="M1031" i="2"/>
  <c r="N1031" i="2" s="1"/>
  <c r="P1149" i="8"/>
  <c r="N1149" i="8"/>
  <c r="O1149" i="8"/>
  <c r="L1149" i="8"/>
  <c r="M1149" i="8" s="1"/>
  <c r="S1151" i="10"/>
  <c r="R1151" i="10"/>
  <c r="Q1151" i="10"/>
  <c r="M1151" i="10"/>
  <c r="N1151" i="10" s="1"/>
  <c r="U1151" i="10" l="1"/>
  <c r="V1151" i="10"/>
  <c r="Y1151" i="10" s="1"/>
  <c r="W1151" i="10"/>
  <c r="Z1151" i="10" s="1"/>
  <c r="R1149" i="8"/>
  <c r="U1149" i="8" s="1"/>
  <c r="T1149" i="8"/>
  <c r="W1149" i="8" s="1"/>
  <c r="S1149" i="8"/>
  <c r="U1031" i="2"/>
  <c r="V1031" i="2"/>
  <c r="W1031" i="2"/>
  <c r="X1151" i="10"/>
  <c r="V1149" i="8"/>
  <c r="S1031" i="2"/>
  <c r="R1031" i="2"/>
  <c r="Q1031" i="2"/>
  <c r="D1152" i="10" l="1"/>
  <c r="I1152" i="10"/>
  <c r="F1150" i="8"/>
  <c r="B1150" i="8"/>
  <c r="H1152" i="10"/>
  <c r="C1152" i="10"/>
  <c r="H1150" i="8"/>
  <c r="D1150" i="8"/>
  <c r="Y1031" i="2"/>
  <c r="Z1031" i="2"/>
  <c r="G1150" i="8"/>
  <c r="C1150" i="8"/>
  <c r="X1031" i="2"/>
  <c r="B1152" i="10"/>
  <c r="G1152" i="10"/>
  <c r="E1150" i="8" l="1"/>
  <c r="X1149" i="8"/>
  <c r="I1150" i="8"/>
  <c r="J1150" i="8"/>
  <c r="J1152" i="10"/>
  <c r="D1032" i="2"/>
  <c r="I1032" i="2"/>
  <c r="F1152" i="10"/>
  <c r="E1152" i="10"/>
  <c r="P1152" i="10" s="1"/>
  <c r="B1032" i="2"/>
  <c r="G1032" i="2"/>
  <c r="H1032" i="2"/>
  <c r="C1032" i="2"/>
  <c r="K1152" i="10"/>
  <c r="O1152" i="10"/>
  <c r="AB1151" i="10"/>
  <c r="P1032" i="2" l="1"/>
  <c r="O1032" i="2"/>
  <c r="J1032" i="2"/>
  <c r="K1032" i="2" s="1"/>
  <c r="AA1031" i="2"/>
  <c r="P1150" i="8"/>
  <c r="N1150" i="8"/>
  <c r="O1150" i="8"/>
  <c r="L1150" i="8"/>
  <c r="M1150" i="8" s="1"/>
  <c r="F1032" i="2"/>
  <c r="S1152" i="10"/>
  <c r="R1152" i="10"/>
  <c r="Q1152" i="10"/>
  <c r="M1152" i="10"/>
  <c r="N1152" i="10" s="1"/>
  <c r="E1032" i="2"/>
  <c r="L1032" i="2" l="1"/>
  <c r="M1032" i="2"/>
  <c r="N1032" i="2" s="1"/>
  <c r="W1152" i="10"/>
  <c r="Z1152" i="10" s="1"/>
  <c r="V1152" i="10"/>
  <c r="Y1152" i="10" s="1"/>
  <c r="U1152" i="10"/>
  <c r="X1152" i="10" s="1"/>
  <c r="T1150" i="8"/>
  <c r="W1150" i="8" s="1"/>
  <c r="R1150" i="8"/>
  <c r="U1150" i="8" s="1"/>
  <c r="S1150" i="8"/>
  <c r="V1150" i="8" s="1"/>
  <c r="I1153" i="10" l="1"/>
  <c r="D1153" i="10"/>
  <c r="C1153" i="10"/>
  <c r="H1153" i="10"/>
  <c r="D1151" i="8"/>
  <c r="H1151" i="8"/>
  <c r="G1151" i="8"/>
  <c r="C1151" i="8"/>
  <c r="B1151" i="8"/>
  <c r="F1151" i="8"/>
  <c r="G1153" i="10"/>
  <c r="B1153" i="10"/>
  <c r="U1032" i="2"/>
  <c r="V1032" i="2"/>
  <c r="W1032" i="2"/>
  <c r="Q1032" i="2"/>
  <c r="R1032" i="2"/>
  <c r="S1032" i="2"/>
  <c r="Y1032" i="2" l="1"/>
  <c r="H1033" i="2" s="1"/>
  <c r="Z1032" i="2"/>
  <c r="D1033" i="2" s="1"/>
  <c r="X1032" i="2"/>
  <c r="B1033" i="2" s="1"/>
  <c r="E1153" i="10"/>
  <c r="P1153" i="10" s="1"/>
  <c r="X1150" i="8"/>
  <c r="J1153" i="10"/>
  <c r="F1153" i="10"/>
  <c r="J1151" i="8"/>
  <c r="I1151" i="8"/>
  <c r="O1153" i="10"/>
  <c r="K1153" i="10"/>
  <c r="AB1152" i="10"/>
  <c r="E1151" i="8"/>
  <c r="O1033" i="2" l="1"/>
  <c r="P1033" i="2"/>
  <c r="I1033" i="2"/>
  <c r="G1033" i="2"/>
  <c r="J1033" i="2" s="1"/>
  <c r="K1033" i="2" s="1"/>
  <c r="C1033" i="2"/>
  <c r="E1033" i="2" s="1"/>
  <c r="P1151" i="8"/>
  <c r="N1151" i="8"/>
  <c r="O1151" i="8"/>
  <c r="L1151" i="8"/>
  <c r="M1151" i="8" s="1"/>
  <c r="S1153" i="10"/>
  <c r="Q1153" i="10"/>
  <c r="R1153" i="10"/>
  <c r="M1153" i="10"/>
  <c r="N1153" i="10" s="1"/>
  <c r="AA1032" i="2"/>
  <c r="F1033" i="2"/>
  <c r="L1033" i="2" l="1"/>
  <c r="M1033" i="2"/>
  <c r="N1033" i="2" s="1"/>
  <c r="V1153" i="10"/>
  <c r="W1153" i="10"/>
  <c r="U1153" i="10"/>
  <c r="R1151" i="8"/>
  <c r="S1151" i="8"/>
  <c r="V1151" i="8" s="1"/>
  <c r="T1151" i="8"/>
  <c r="W1151" i="8" s="1"/>
  <c r="Y1153" i="10"/>
  <c r="X1153" i="10"/>
  <c r="U1151" i="8"/>
  <c r="Z1153" i="10"/>
  <c r="D1152" i="8" l="1"/>
  <c r="H1152" i="8"/>
  <c r="C1152" i="8"/>
  <c r="G1152" i="8"/>
  <c r="G1154" i="10"/>
  <c r="B1154" i="10"/>
  <c r="W1033" i="2"/>
  <c r="U1033" i="2"/>
  <c r="V1033" i="2"/>
  <c r="F1152" i="8"/>
  <c r="B1152" i="8"/>
  <c r="D1154" i="10"/>
  <c r="I1154" i="10"/>
  <c r="H1154" i="10"/>
  <c r="C1154" i="10"/>
  <c r="R1033" i="2"/>
  <c r="Q1033" i="2"/>
  <c r="S1033" i="2"/>
  <c r="Z1033" i="2" l="1"/>
  <c r="X1033" i="2"/>
  <c r="Y1033" i="2"/>
  <c r="H1034" i="2" s="1"/>
  <c r="C1034" i="2"/>
  <c r="O1154" i="10"/>
  <c r="AB1153" i="10"/>
  <c r="F1154" i="10"/>
  <c r="E1152" i="8"/>
  <c r="X1151" i="8"/>
  <c r="D1034" i="2"/>
  <c r="I1034" i="2"/>
  <c r="J1152" i="8"/>
  <c r="I1152" i="8"/>
  <c r="E1154" i="10"/>
  <c r="P1154" i="10" s="1"/>
  <c r="G1034" i="2"/>
  <c r="B1034" i="2"/>
  <c r="J1154" i="10"/>
  <c r="K1154" i="10" s="1"/>
  <c r="P1034" i="2" l="1"/>
  <c r="O1034" i="2"/>
  <c r="S1154" i="10"/>
  <c r="R1154" i="10"/>
  <c r="Q1154" i="10"/>
  <c r="M1154" i="10"/>
  <c r="N1154" i="10" s="1"/>
  <c r="AA1033" i="2"/>
  <c r="N1152" i="8"/>
  <c r="L1152" i="8"/>
  <c r="M1152" i="8" s="1"/>
  <c r="P1152" i="8"/>
  <c r="O1152" i="8"/>
  <c r="E1034" i="2"/>
  <c r="J1034" i="2"/>
  <c r="K1034" i="2" s="1"/>
  <c r="F1034" i="2"/>
  <c r="L1034" i="2" l="1"/>
  <c r="M1034" i="2"/>
  <c r="N1034" i="2" s="1"/>
  <c r="V1154" i="10"/>
  <c r="W1154" i="10"/>
  <c r="U1154" i="10"/>
  <c r="T1152" i="8"/>
  <c r="W1152" i="8" s="1"/>
  <c r="S1152" i="8"/>
  <c r="R1152" i="8"/>
  <c r="U1152" i="8" s="1"/>
  <c r="X1154" i="10"/>
  <c r="Y1154" i="10"/>
  <c r="V1152" i="8"/>
  <c r="Z1154" i="10"/>
  <c r="F1153" i="8" l="1"/>
  <c r="B1153" i="8"/>
  <c r="D1153" i="8"/>
  <c r="H1153" i="8"/>
  <c r="C1153" i="8"/>
  <c r="G1153" i="8"/>
  <c r="C1155" i="10"/>
  <c r="H1155" i="10"/>
  <c r="D1155" i="10"/>
  <c r="I1155" i="10"/>
  <c r="G1155" i="10"/>
  <c r="B1155" i="10"/>
  <c r="U1034" i="2"/>
  <c r="V1034" i="2"/>
  <c r="W1034" i="2"/>
  <c r="R1034" i="2"/>
  <c r="Q1034" i="2"/>
  <c r="S1034" i="2"/>
  <c r="X1034" i="2" l="1"/>
  <c r="Y1034" i="2"/>
  <c r="H1035" i="2"/>
  <c r="C1035" i="2"/>
  <c r="E1155" i="10"/>
  <c r="P1155" i="10" s="1"/>
  <c r="J1155" i="10"/>
  <c r="F1155" i="10"/>
  <c r="Z1034" i="2"/>
  <c r="E1153" i="8"/>
  <c r="G1035" i="2"/>
  <c r="B1035" i="2"/>
  <c r="K1155" i="10"/>
  <c r="O1155" i="10"/>
  <c r="AB1154" i="10"/>
  <c r="X1152" i="8"/>
  <c r="I1153" i="8"/>
  <c r="J1153" i="8"/>
  <c r="I1035" i="2" l="1"/>
  <c r="D1035" i="2"/>
  <c r="E1035" i="2"/>
  <c r="F1035" i="2"/>
  <c r="N1153" i="8"/>
  <c r="L1153" i="8"/>
  <c r="M1153" i="8" s="1"/>
  <c r="O1153" i="8"/>
  <c r="P1153" i="8"/>
  <c r="Q1155" i="10"/>
  <c r="S1155" i="10"/>
  <c r="R1155" i="10"/>
  <c r="M1155" i="10"/>
  <c r="N1155" i="10" s="1"/>
  <c r="J1035" i="2"/>
  <c r="O1035" i="2" l="1"/>
  <c r="P1035" i="2"/>
  <c r="S1153" i="8"/>
  <c r="T1153" i="8"/>
  <c r="R1153" i="8"/>
  <c r="U1153" i="8" s="1"/>
  <c r="W1155" i="10"/>
  <c r="U1155" i="10"/>
  <c r="X1155" i="10" s="1"/>
  <c r="V1155" i="10"/>
  <c r="W1153" i="8"/>
  <c r="K1035" i="2"/>
  <c r="AA1034" i="2"/>
  <c r="Z1155" i="10"/>
  <c r="Y1155" i="10"/>
  <c r="V1153" i="8"/>
  <c r="B1154" i="8" l="1"/>
  <c r="F1154" i="8"/>
  <c r="G1156" i="10"/>
  <c r="B1156" i="10"/>
  <c r="H1156" i="10"/>
  <c r="C1156" i="10"/>
  <c r="L1035" i="2"/>
  <c r="M1035" i="2"/>
  <c r="N1035" i="2" s="1"/>
  <c r="I1156" i="10"/>
  <c r="D1156" i="10"/>
  <c r="G1154" i="8"/>
  <c r="C1154" i="8"/>
  <c r="H1154" i="8"/>
  <c r="D1154" i="8"/>
  <c r="V1035" i="2" l="1"/>
  <c r="U1035" i="2"/>
  <c r="W1035" i="2"/>
  <c r="E1156" i="10"/>
  <c r="P1156" i="10" s="1"/>
  <c r="X1153" i="8"/>
  <c r="S1035" i="2"/>
  <c r="Q1035" i="2"/>
  <c r="R1035" i="2"/>
  <c r="J1156" i="10"/>
  <c r="K1156" i="10"/>
  <c r="O1156" i="10"/>
  <c r="AB1155" i="10"/>
  <c r="F1156" i="10"/>
  <c r="I1154" i="8"/>
  <c r="J1154" i="8"/>
  <c r="E1154" i="8"/>
  <c r="X1035" i="2" l="1"/>
  <c r="Z1035" i="2"/>
  <c r="I1036" i="2" s="1"/>
  <c r="Y1035" i="2"/>
  <c r="C1036" i="2" s="1"/>
  <c r="S1156" i="10"/>
  <c r="R1156" i="10"/>
  <c r="Q1156" i="10"/>
  <c r="M1156" i="10"/>
  <c r="N1156" i="10" s="1"/>
  <c r="B1036" i="2"/>
  <c r="G1036" i="2"/>
  <c r="D1036" i="2"/>
  <c r="N1154" i="8"/>
  <c r="L1154" i="8"/>
  <c r="M1154" i="8" s="1"/>
  <c r="O1154" i="8"/>
  <c r="P1154" i="8"/>
  <c r="P1036" i="2" l="1"/>
  <c r="O1036" i="2"/>
  <c r="H1036" i="2"/>
  <c r="J1036" i="2"/>
  <c r="K1036" i="2" s="1"/>
  <c r="V1156" i="10"/>
  <c r="W1156" i="10"/>
  <c r="U1156" i="10"/>
  <c r="E1036" i="2"/>
  <c r="X1156" i="10"/>
  <c r="S1154" i="8"/>
  <c r="V1154" i="8" s="1"/>
  <c r="T1154" i="8"/>
  <c r="W1154" i="8" s="1"/>
  <c r="R1154" i="8"/>
  <c r="U1154" i="8" s="1"/>
  <c r="AA1035" i="2"/>
  <c r="Y1156" i="10"/>
  <c r="F1036" i="2"/>
  <c r="Z1156" i="10"/>
  <c r="G1155" i="8" l="1"/>
  <c r="C1155" i="8"/>
  <c r="H1155" i="8"/>
  <c r="D1155" i="8"/>
  <c r="B1155" i="8"/>
  <c r="F1155" i="8"/>
  <c r="C1157" i="10"/>
  <c r="H1157" i="10"/>
  <c r="L1036" i="2"/>
  <c r="M1036" i="2"/>
  <c r="N1036" i="2" s="1"/>
  <c r="D1157" i="10"/>
  <c r="I1157" i="10"/>
  <c r="B1157" i="10"/>
  <c r="G1157" i="10"/>
  <c r="O1157" i="10" l="1"/>
  <c r="AB1156" i="10"/>
  <c r="F1157" i="10"/>
  <c r="J1157" i="10"/>
  <c r="K1157" i="10" s="1"/>
  <c r="W1036" i="2"/>
  <c r="V1036" i="2"/>
  <c r="U1036" i="2"/>
  <c r="I1155" i="8"/>
  <c r="J1155" i="8"/>
  <c r="X1154" i="8"/>
  <c r="E1157" i="10"/>
  <c r="P1157" i="10" s="1"/>
  <c r="S1036" i="2"/>
  <c r="Q1036" i="2"/>
  <c r="R1036" i="2"/>
  <c r="Y1036" i="2" s="1"/>
  <c r="E1155" i="8"/>
  <c r="X1036" i="2" l="1"/>
  <c r="Z1036" i="2"/>
  <c r="I1037" i="2" s="1"/>
  <c r="Q1157" i="10"/>
  <c r="S1157" i="10"/>
  <c r="R1157" i="10"/>
  <c r="M1157" i="10"/>
  <c r="N1157" i="10" s="1"/>
  <c r="P1155" i="8"/>
  <c r="N1155" i="8"/>
  <c r="O1155" i="8"/>
  <c r="L1155" i="8"/>
  <c r="M1155" i="8" s="1"/>
  <c r="H1037" i="2"/>
  <c r="C1037" i="2"/>
  <c r="G1037" i="2"/>
  <c r="B1037" i="2"/>
  <c r="D1037" i="2"/>
  <c r="O1037" i="2" l="1"/>
  <c r="P1037" i="2"/>
  <c r="T1155" i="8"/>
  <c r="S1155" i="8"/>
  <c r="R1155" i="8"/>
  <c r="W1157" i="10"/>
  <c r="U1157" i="10"/>
  <c r="V1157" i="10"/>
  <c r="E1037" i="2"/>
  <c r="J1037" i="2"/>
  <c r="K1037" i="2" s="1"/>
  <c r="V1155" i="8"/>
  <c r="Y1157" i="10"/>
  <c r="AA1036" i="2"/>
  <c r="F1037" i="2"/>
  <c r="U1155" i="8"/>
  <c r="Z1157" i="10"/>
  <c r="W1155" i="8"/>
  <c r="X1157" i="10"/>
  <c r="D1156" i="8" l="1"/>
  <c r="H1156" i="8"/>
  <c r="B1156" i="8"/>
  <c r="F1156" i="8"/>
  <c r="L1037" i="2"/>
  <c r="M1037" i="2"/>
  <c r="N1037" i="2" s="1"/>
  <c r="C1158" i="10"/>
  <c r="H1158" i="10"/>
  <c r="G1158" i="10"/>
  <c r="B1158" i="10"/>
  <c r="E1158" i="10" s="1"/>
  <c r="P1158" i="10" s="1"/>
  <c r="G1156" i="8"/>
  <c r="C1156" i="8"/>
  <c r="I1158" i="10"/>
  <c r="D1158" i="10"/>
  <c r="O1158" i="10" l="1"/>
  <c r="AB1158" i="10"/>
  <c r="AB1157" i="10"/>
  <c r="X1156" i="8"/>
  <c r="X1155" i="8"/>
  <c r="I1156" i="8"/>
  <c r="J1156" i="8"/>
  <c r="F1158" i="10"/>
  <c r="E1156" i="8"/>
  <c r="U1037" i="2"/>
  <c r="W1037" i="2"/>
  <c r="V1037" i="2"/>
  <c r="J1158" i="10"/>
  <c r="K1158" i="10" s="1"/>
  <c r="S1037" i="2"/>
  <c r="Q1037" i="2"/>
  <c r="R1037" i="2"/>
  <c r="Y1037" i="2" l="1"/>
  <c r="X1037" i="2"/>
  <c r="G1038" i="2" s="1"/>
  <c r="S1158" i="10"/>
  <c r="R1158" i="10"/>
  <c r="Q1158" i="10"/>
  <c r="M1158" i="10"/>
  <c r="N1158" i="10" s="1"/>
  <c r="O1156" i="8"/>
  <c r="N1156" i="8"/>
  <c r="P1156" i="8"/>
  <c r="L1156" i="8"/>
  <c r="M1156" i="8" s="1"/>
  <c r="B1038" i="2"/>
  <c r="Z1037" i="2"/>
  <c r="H1038" i="2"/>
  <c r="C1038" i="2"/>
  <c r="R1156" i="8" l="1"/>
  <c r="T1156" i="8"/>
  <c r="S1156" i="8"/>
  <c r="V1158" i="10"/>
  <c r="W1158" i="10"/>
  <c r="U1158" i="10"/>
  <c r="D1038" i="2"/>
  <c r="I1038" i="2"/>
  <c r="J1038" i="2" s="1"/>
  <c r="W1156" i="8"/>
  <c r="X1158" i="10"/>
  <c r="E1038" i="2"/>
  <c r="U1156" i="8"/>
  <c r="Y1158" i="10"/>
  <c r="F1038" i="2"/>
  <c r="V1156" i="8"/>
  <c r="Z1158" i="10"/>
  <c r="P1038" i="2" l="1"/>
  <c r="O1038" i="2"/>
  <c r="K1038" i="2"/>
  <c r="AA1037" i="2"/>
  <c r="L1038" i="2" l="1"/>
  <c r="M1038" i="2"/>
  <c r="N1038" i="2" s="1"/>
  <c r="U1038" i="2" l="1"/>
  <c r="V1038" i="2"/>
  <c r="W1038" i="2"/>
  <c r="S1038" i="2"/>
  <c r="R1038" i="2"/>
  <c r="Y1038" i="2" s="1"/>
  <c r="Q1038" i="2"/>
  <c r="X1038" i="2" l="1"/>
  <c r="Z1038" i="2"/>
  <c r="B1039" i="2"/>
  <c r="G1039" i="2"/>
  <c r="C1039" i="2"/>
  <c r="H1039" i="2"/>
  <c r="F1039" i="2" l="1"/>
  <c r="E1039" i="2"/>
  <c r="I1039" i="2"/>
  <c r="D1039" i="2"/>
  <c r="O1039" i="2" l="1"/>
  <c r="P1039" i="2"/>
  <c r="J1039" i="2"/>
  <c r="K1039" i="2"/>
  <c r="AA1038" i="2"/>
  <c r="L1039" i="2" l="1"/>
  <c r="M1039" i="2"/>
  <c r="N1039" i="2" s="1"/>
  <c r="W1039" i="2" l="1"/>
  <c r="V1039" i="2"/>
  <c r="U1039" i="2"/>
  <c r="S1039" i="2"/>
  <c r="R1039" i="2"/>
  <c r="Y1039" i="2" s="1"/>
  <c r="Q1039" i="2"/>
  <c r="X1039" i="2" l="1"/>
  <c r="B1040" i="2" s="1"/>
  <c r="Z1039" i="2"/>
  <c r="I1040" i="2" s="1"/>
  <c r="G1040" i="2"/>
  <c r="C1040" i="2"/>
  <c r="H1040" i="2"/>
  <c r="D1040" i="2" l="1"/>
  <c r="J1040" i="2"/>
  <c r="E1040" i="2"/>
  <c r="F1040" i="2"/>
  <c r="P1040" i="2" l="1"/>
  <c r="O1040" i="2"/>
  <c r="K1040" i="2"/>
  <c r="M1040" i="2" s="1"/>
  <c r="N1040" i="2" s="1"/>
  <c r="AA1039" i="2"/>
  <c r="L1040" i="2" l="1"/>
  <c r="S1040" i="2" s="1"/>
  <c r="U1040" i="2"/>
  <c r="W1040" i="2"/>
  <c r="V1040" i="2"/>
  <c r="R1040" i="2"/>
  <c r="Q1040" i="2" l="1"/>
  <c r="X1040" i="2" s="1"/>
  <c r="Y1040" i="2"/>
  <c r="C1041" i="2" s="1"/>
  <c r="Z1040" i="2"/>
  <c r="I1041" i="2" s="1"/>
  <c r="H1041" i="2"/>
  <c r="G1041" i="2"/>
  <c r="B1041" i="2"/>
  <c r="D1041" i="2" l="1"/>
  <c r="F1041" i="2"/>
  <c r="E1041" i="2"/>
  <c r="J1041" i="2"/>
  <c r="O1041" i="2" l="1"/>
  <c r="P1041" i="2"/>
  <c r="AA1040" i="2"/>
  <c r="K1041" i="2"/>
  <c r="L1041" i="2" s="1"/>
  <c r="M1041" i="2" l="1"/>
  <c r="N1041" i="2" s="1"/>
  <c r="W1041" i="2" s="1"/>
  <c r="U1041" i="2"/>
  <c r="V1041" i="2"/>
  <c r="Q1041" i="2"/>
  <c r="S1041" i="2"/>
  <c r="R1041" i="2"/>
  <c r="Z1041" i="2" l="1"/>
  <c r="Y1041" i="2"/>
  <c r="C1042" i="2" s="1"/>
  <c r="X1041" i="2"/>
  <c r="G1042" i="2" s="1"/>
  <c r="I1042" i="2"/>
  <c r="D1042" i="2"/>
  <c r="P1042" i="2" l="1"/>
  <c r="O1042" i="2"/>
  <c r="B1042" i="2"/>
  <c r="E1042" i="2" s="1"/>
  <c r="H1042" i="2"/>
  <c r="J1042" i="2" s="1"/>
  <c r="K1042" i="2" s="1"/>
  <c r="AA1041" i="2"/>
  <c r="F1042" i="2" l="1"/>
  <c r="L1042" i="2"/>
  <c r="M1042" i="2"/>
  <c r="N1042" i="2" s="1"/>
  <c r="V1042" i="2" l="1"/>
  <c r="U1042" i="2"/>
  <c r="W1042" i="2"/>
  <c r="Q1042" i="2"/>
  <c r="R1042" i="2"/>
  <c r="Y1042" i="2" s="1"/>
  <c r="S1042" i="2"/>
  <c r="X1042" i="2" l="1"/>
  <c r="G1043" i="2" s="1"/>
  <c r="Z1042" i="2"/>
  <c r="H1043" i="2"/>
  <c r="C1043" i="2"/>
  <c r="B1043" i="2" l="1"/>
  <c r="F1043" i="2" s="1"/>
  <c r="D1043" i="2"/>
  <c r="I1043" i="2"/>
  <c r="J1043" i="2" s="1"/>
  <c r="E1043" i="2"/>
  <c r="O1043" i="2" l="1"/>
  <c r="P1043" i="2"/>
  <c r="K1043" i="2"/>
  <c r="AA1042" i="2"/>
  <c r="L1043" i="2" l="1"/>
  <c r="M1043" i="2"/>
  <c r="N1043" i="2" s="1"/>
  <c r="V1043" i="2" l="1"/>
  <c r="W1043" i="2"/>
  <c r="U1043" i="2"/>
  <c r="S1043" i="2"/>
  <c r="Q1043" i="2"/>
  <c r="R1043" i="2"/>
  <c r="Y1043" i="2" s="1"/>
  <c r="Z1043" i="2" l="1"/>
  <c r="I1044" i="2" s="1"/>
  <c r="H1044" i="2"/>
  <c r="C1044" i="2"/>
  <c r="X1043" i="2"/>
  <c r="D1044" i="2" l="1"/>
  <c r="B1044" i="2"/>
  <c r="F1044" i="2" s="1"/>
  <c r="G1044" i="2"/>
  <c r="P1044" i="2" l="1"/>
  <c r="O1044" i="2"/>
  <c r="AA1043" i="2"/>
  <c r="J1044" i="2"/>
  <c r="K1044" i="2" s="1"/>
  <c r="E1044" i="2"/>
  <c r="L1044" i="2" l="1"/>
  <c r="M1044" i="2"/>
  <c r="N1044" i="2" s="1"/>
  <c r="U1044" i="2" l="1"/>
  <c r="V1044" i="2"/>
  <c r="W1044" i="2"/>
  <c r="Q1044" i="2"/>
  <c r="X1044" i="2" s="1"/>
  <c r="R1044" i="2"/>
  <c r="S1044" i="2"/>
  <c r="Y1044" i="2" l="1"/>
  <c r="Z1044" i="2"/>
  <c r="D1045" i="2" s="1"/>
  <c r="G1045" i="2"/>
  <c r="B1045" i="2"/>
  <c r="C1045" i="2"/>
  <c r="H1045" i="2"/>
  <c r="I1045" i="2" l="1"/>
  <c r="O1045" i="2"/>
  <c r="P1045" i="2"/>
  <c r="AA1044" i="2"/>
  <c r="E1045" i="2"/>
  <c r="F1045" i="2"/>
  <c r="J1045" i="2"/>
  <c r="K1045" i="2" s="1"/>
  <c r="L1045" i="2" l="1"/>
  <c r="M1045" i="2"/>
  <c r="N1045" i="2" s="1"/>
  <c r="U1045" i="2" l="1"/>
  <c r="V1045" i="2"/>
  <c r="W1045" i="2"/>
  <c r="S1045" i="2"/>
  <c r="Q1045" i="2"/>
  <c r="R1045" i="2"/>
  <c r="Y1045" i="2" l="1"/>
  <c r="X1045" i="2"/>
  <c r="G1046" i="2" s="1"/>
  <c r="Z1045" i="2"/>
  <c r="H1046" i="2"/>
  <c r="C1046" i="2"/>
  <c r="B1046" i="2"/>
  <c r="F1046" i="2" l="1"/>
  <c r="E1046" i="2"/>
  <c r="I1046" i="2"/>
  <c r="J1046" i="2" s="1"/>
  <c r="D1046" i="2"/>
  <c r="P1046" i="2" l="1"/>
  <c r="O1046" i="2"/>
  <c r="K1046" i="2"/>
  <c r="AA1045" i="2"/>
  <c r="L1046" i="2" l="1"/>
  <c r="M1046" i="2"/>
  <c r="N1046" i="2" s="1"/>
  <c r="V1046" i="2" l="1"/>
  <c r="U1046" i="2"/>
  <c r="W1046" i="2"/>
  <c r="Q1046" i="2"/>
  <c r="S1046" i="2"/>
  <c r="R1046" i="2"/>
  <c r="Y1046" i="2" s="1"/>
  <c r="X1046" i="2" l="1"/>
  <c r="G1047" i="2" s="1"/>
  <c r="H1047" i="2"/>
  <c r="C1047" i="2"/>
  <c r="Z1046" i="2"/>
  <c r="B1047" i="2" l="1"/>
  <c r="E1047" i="2" s="1"/>
  <c r="I1047" i="2"/>
  <c r="J1047" i="2" s="1"/>
  <c r="D1047" i="2"/>
  <c r="O1047" i="2" l="1"/>
  <c r="P1047" i="2"/>
  <c r="F1047" i="2"/>
  <c r="K1047" i="2"/>
  <c r="AA1046" i="2"/>
  <c r="L1047" i="2" l="1"/>
  <c r="M1047" i="2"/>
  <c r="N1047" i="2" s="1"/>
  <c r="U1047" i="2" l="1"/>
  <c r="V1047" i="2"/>
  <c r="W1047" i="2"/>
  <c r="S1047" i="2"/>
  <c r="Q1047" i="2"/>
  <c r="X1047" i="2" s="1"/>
  <c r="R1047" i="2"/>
  <c r="Z1047" i="2" l="1"/>
  <c r="Y1047" i="2"/>
  <c r="C1048" i="2" s="1"/>
  <c r="D1048" i="2"/>
  <c r="I1048" i="2"/>
  <c r="H1048" i="2"/>
  <c r="B1048" i="2"/>
  <c r="G1048" i="2"/>
  <c r="P1048" i="2" l="1"/>
  <c r="O1048" i="2"/>
  <c r="F1048" i="2"/>
  <c r="J1048" i="2"/>
  <c r="K1048" i="2" s="1"/>
  <c r="E1048" i="2"/>
  <c r="AA1047" i="2"/>
  <c r="L1048" i="2" l="1"/>
  <c r="M1048" i="2"/>
  <c r="N1048" i="2" s="1"/>
  <c r="W1048" i="2" l="1"/>
  <c r="V1048" i="2"/>
  <c r="U1048" i="2"/>
  <c r="R1048" i="2"/>
  <c r="S1048" i="2"/>
  <c r="Q1048" i="2"/>
  <c r="Z1048" i="2" l="1"/>
  <c r="Y1048" i="2"/>
  <c r="C1049" i="2" s="1"/>
  <c r="X1048" i="2"/>
  <c r="G1049" i="2" s="1"/>
  <c r="H1049" i="2"/>
  <c r="I1049" i="2"/>
  <c r="D1049" i="2"/>
  <c r="B1049" i="2" l="1"/>
  <c r="O1049" i="2"/>
  <c r="P1049" i="2"/>
  <c r="E1049" i="2"/>
  <c r="J1049" i="2"/>
  <c r="K1049" i="2" s="1"/>
  <c r="AA1048" i="2"/>
  <c r="F1049" i="2"/>
  <c r="L1049" i="2" l="1"/>
  <c r="M1049" i="2"/>
  <c r="N1049" i="2" s="1"/>
  <c r="V1049" i="2" l="1"/>
  <c r="U1049" i="2"/>
  <c r="W1049" i="2"/>
  <c r="Q1049" i="2"/>
  <c r="R1049" i="2"/>
  <c r="Y1049" i="2" s="1"/>
  <c r="S1049" i="2"/>
  <c r="Z1049" i="2" l="1"/>
  <c r="X1049" i="2"/>
  <c r="B1050" i="2"/>
  <c r="G1050" i="2"/>
  <c r="D1050" i="2"/>
  <c r="I1050" i="2"/>
  <c r="C1050" i="2"/>
  <c r="H1050" i="2"/>
  <c r="P1050" i="2" l="1"/>
  <c r="O1050" i="2"/>
  <c r="AA1049" i="2"/>
  <c r="J1050" i="2"/>
  <c r="K1050" i="2" s="1"/>
  <c r="F1050" i="2"/>
  <c r="E1050" i="2"/>
  <c r="L1050" i="2" l="1"/>
  <c r="M1050" i="2"/>
  <c r="N1050" i="2" s="1"/>
  <c r="U1050" i="2" l="1"/>
  <c r="V1050" i="2"/>
  <c r="W1050" i="2"/>
  <c r="R1050" i="2"/>
  <c r="Q1050" i="2"/>
  <c r="S1050" i="2"/>
  <c r="Z1050" i="2" l="1"/>
  <c r="I1051" i="2" s="1"/>
  <c r="X1050" i="2"/>
  <c r="B1051" i="2" s="1"/>
  <c r="Y1050" i="2"/>
  <c r="H1051" i="2"/>
  <c r="C1051" i="2"/>
  <c r="D1051" i="2" l="1"/>
  <c r="O1051" i="2"/>
  <c r="P1051" i="2"/>
  <c r="G1051" i="2"/>
  <c r="J1051" i="2" s="1"/>
  <c r="K1051" i="2" s="1"/>
  <c r="AA1050" i="2"/>
  <c r="F1051" i="2"/>
  <c r="E1051" i="2"/>
  <c r="L1051" i="2" l="1"/>
  <c r="M1051" i="2"/>
  <c r="N1051" i="2" s="1"/>
  <c r="U1051" i="2" l="1"/>
  <c r="V1051" i="2"/>
  <c r="W1051" i="2"/>
  <c r="R1051" i="2"/>
  <c r="Q1051" i="2"/>
  <c r="X1051" i="2" s="1"/>
  <c r="S1051" i="2"/>
  <c r="Z1051" i="2" l="1"/>
  <c r="Y1051" i="2"/>
  <c r="H1052" i="2" s="1"/>
  <c r="C1052" i="2"/>
  <c r="I1052" i="2"/>
  <c r="D1052" i="2"/>
  <c r="B1052" i="2"/>
  <c r="G1052" i="2"/>
  <c r="P1052" i="2" l="1"/>
  <c r="O1052" i="2"/>
  <c r="AA1051" i="2"/>
  <c r="J1052" i="2"/>
  <c r="K1052" i="2" s="1"/>
  <c r="E1052" i="2"/>
  <c r="F1052" i="2"/>
  <c r="L1052" i="2" l="1"/>
  <c r="M1052" i="2"/>
  <c r="N1052" i="2" s="1"/>
  <c r="V1052" i="2" l="1"/>
  <c r="U1052" i="2"/>
  <c r="W1052" i="2"/>
  <c r="Q1052" i="2"/>
  <c r="R1052" i="2"/>
  <c r="Y1052" i="2" s="1"/>
  <c r="S1052" i="2"/>
  <c r="X1052" i="2" l="1"/>
  <c r="Z1052" i="2"/>
  <c r="I1053" i="2" s="1"/>
  <c r="B1053" i="2"/>
  <c r="G1053" i="2"/>
  <c r="H1053" i="2"/>
  <c r="C1053" i="2"/>
  <c r="D1053" i="2" l="1"/>
  <c r="O1053" i="2"/>
  <c r="P1053" i="2"/>
  <c r="AA1052" i="2"/>
  <c r="F1053" i="2"/>
  <c r="J1053" i="2"/>
  <c r="K1053" i="2" s="1"/>
  <c r="E1053" i="2"/>
  <c r="L1053" i="2" l="1"/>
  <c r="M1053" i="2"/>
  <c r="N1053" i="2" s="1"/>
  <c r="W1053" i="2" l="1"/>
  <c r="U1053" i="2"/>
  <c r="V1053" i="2"/>
  <c r="Q1053" i="2"/>
  <c r="R1053" i="2"/>
  <c r="S1053" i="2"/>
  <c r="Z1053" i="2" s="1"/>
  <c r="Y1053" i="2" l="1"/>
  <c r="X1053" i="2"/>
  <c r="G1054" i="2" s="1"/>
  <c r="I1054" i="2"/>
  <c r="D1054" i="2"/>
  <c r="C1054" i="2"/>
  <c r="H1054" i="2"/>
  <c r="P1054" i="2" l="1"/>
  <c r="O1054" i="2"/>
  <c r="B1054" i="2"/>
  <c r="E1054" i="2" s="1"/>
  <c r="AA1053" i="2"/>
  <c r="J1054" i="2"/>
  <c r="K1054" i="2" s="1"/>
  <c r="F1054" i="2" l="1"/>
  <c r="L1054" i="2"/>
  <c r="M1054" i="2"/>
  <c r="N1054" i="2" s="1"/>
  <c r="U1054" i="2" l="1"/>
  <c r="W1054" i="2"/>
  <c r="V1054" i="2"/>
  <c r="R1054" i="2"/>
  <c r="Q1054" i="2"/>
  <c r="S1054" i="2"/>
  <c r="Z1054" i="2" l="1"/>
  <c r="X1054" i="2"/>
  <c r="G1055" i="2" s="1"/>
  <c r="Y1054" i="2"/>
  <c r="I1055" i="2"/>
  <c r="D1055" i="2"/>
  <c r="B1055" i="2"/>
  <c r="O1055" i="2" l="1"/>
  <c r="P1055" i="2"/>
  <c r="AA1054" i="2"/>
  <c r="H1055" i="2"/>
  <c r="C1055" i="2"/>
  <c r="F1055" i="2" l="1"/>
  <c r="E1055" i="2"/>
  <c r="J1055" i="2"/>
  <c r="K1055" i="2" s="1"/>
  <c r="L1055" i="2" l="1"/>
  <c r="M1055" i="2"/>
  <c r="N1055" i="2" s="1"/>
  <c r="U1055" i="2" l="1"/>
  <c r="V1055" i="2"/>
  <c r="W1055" i="2"/>
  <c r="S1055" i="2"/>
  <c r="R1055" i="2"/>
  <c r="Q1055" i="2"/>
  <c r="Y1055" i="2" l="1"/>
  <c r="X1055" i="2"/>
  <c r="G1056" i="2" s="1"/>
  <c r="Z1055" i="2"/>
  <c r="B1056" i="2"/>
  <c r="C1056" i="2"/>
  <c r="H1056" i="2"/>
  <c r="F1056" i="2" l="1"/>
  <c r="E1056" i="2"/>
  <c r="I1056" i="2"/>
  <c r="D1056" i="2"/>
  <c r="P1056" i="2" l="1"/>
  <c r="O1056" i="2"/>
  <c r="AA1055" i="2"/>
  <c r="J1056" i="2"/>
  <c r="K1056" i="2" s="1"/>
  <c r="L1056" i="2" l="1"/>
  <c r="M1056" i="2"/>
  <c r="N1056" i="2" s="1"/>
  <c r="U1056" i="2" l="1"/>
  <c r="W1056" i="2"/>
  <c r="V1056" i="2"/>
  <c r="Q1056" i="2"/>
  <c r="S1056" i="2"/>
  <c r="R1056" i="2"/>
  <c r="Y1056" i="2" l="1"/>
  <c r="H1057" i="2" s="1"/>
  <c r="Z1056" i="2"/>
  <c r="I1057" i="2" s="1"/>
  <c r="X1056" i="2"/>
  <c r="G1057" i="2" s="1"/>
  <c r="C1057" i="2"/>
  <c r="D1057" i="2" l="1"/>
  <c r="O1057" i="2"/>
  <c r="P1057" i="2"/>
  <c r="B1057" i="2"/>
  <c r="F1057" i="2" s="1"/>
  <c r="AA1056" i="2"/>
  <c r="J1057" i="2"/>
  <c r="K1057" i="2" s="1"/>
  <c r="E1057" i="2" l="1"/>
  <c r="L1057" i="2"/>
  <c r="M1057" i="2"/>
  <c r="N1057" i="2" s="1"/>
  <c r="W1057" i="2" l="1"/>
  <c r="V1057" i="2"/>
  <c r="U1057" i="2"/>
  <c r="Q1057" i="2"/>
  <c r="S1057" i="2"/>
  <c r="R1057" i="2"/>
  <c r="Y1057" i="2" l="1"/>
  <c r="Z1057" i="2"/>
  <c r="X1057" i="2"/>
  <c r="B1058" i="2" s="1"/>
  <c r="G1058" i="2"/>
  <c r="H1058" i="2"/>
  <c r="C1058" i="2"/>
  <c r="D1058" i="2"/>
  <c r="I1058" i="2"/>
  <c r="P1058" i="2" l="1"/>
  <c r="O1058" i="2"/>
  <c r="F1058" i="2"/>
  <c r="J1058" i="2"/>
  <c r="K1058" i="2" s="1"/>
  <c r="AA1057" i="2"/>
  <c r="E1058" i="2"/>
  <c r="L1058" i="2" l="1"/>
  <c r="M1058" i="2"/>
  <c r="N1058" i="2" s="1"/>
  <c r="U1058" i="2" l="1"/>
  <c r="W1058" i="2"/>
  <c r="V1058" i="2"/>
  <c r="S1058" i="2"/>
  <c r="R1058" i="2"/>
  <c r="Q1058" i="2"/>
  <c r="X1058" i="2" s="1"/>
  <c r="Y1058" i="2" l="1"/>
  <c r="Z1058" i="2"/>
  <c r="I1059" i="2" s="1"/>
  <c r="G1059" i="2"/>
  <c r="B1059" i="2"/>
  <c r="C1059" i="2"/>
  <c r="H1059" i="2"/>
  <c r="D1059" i="2" l="1"/>
  <c r="E1059" i="2"/>
  <c r="J1059" i="2"/>
  <c r="K1059" i="2" s="1"/>
  <c r="F1059" i="2"/>
  <c r="AA1058" i="2"/>
  <c r="C23" i="2" s="1"/>
  <c r="O1059" i="2" l="1"/>
  <c r="P1059" i="2"/>
  <c r="D23" i="2"/>
  <c r="L1059" i="2"/>
  <c r="M1059" i="2"/>
  <c r="N1059" i="2" s="1"/>
  <c r="C28" i="2"/>
  <c r="C25" i="2"/>
  <c r="C27" i="2"/>
  <c r="C29" i="2"/>
  <c r="C26" i="2"/>
  <c r="C24" i="2"/>
  <c r="Q1059" i="2" l="1"/>
  <c r="R1059" i="2"/>
  <c r="S1059" i="2"/>
  <c r="W1059" i="2"/>
  <c r="V1059" i="2"/>
  <c r="U1059" i="2"/>
  <c r="D24" i="2"/>
  <c r="D25" i="2"/>
  <c r="D26" i="2"/>
  <c r="D28" i="2"/>
  <c r="D29" i="2"/>
  <c r="D27" i="2"/>
  <c r="B28" i="2" l="1"/>
  <c r="E26" i="2"/>
  <c r="B27" i="2" s="1"/>
  <c r="Z1059" i="2"/>
  <c r="Y1059" i="2"/>
  <c r="X1059" i="2"/>
  <c r="B24" i="2" l="1"/>
  <c r="B26" i="2"/>
  <c r="B25" i="2"/>
  <c r="I1060" i="2"/>
  <c r="D1060" i="2"/>
  <c r="H1060" i="2"/>
  <c r="C1060" i="2"/>
  <c r="B1060" i="2"/>
  <c r="G1060" i="2"/>
  <c r="P1060" i="2" l="1"/>
  <c r="O1060" i="2"/>
  <c r="B29" i="2"/>
  <c r="E1060" i="2"/>
  <c r="AA1059" i="2"/>
  <c r="J1060" i="2"/>
  <c r="K1060" i="2" s="1"/>
  <c r="F1060" i="2"/>
  <c r="L1060" i="2" l="1"/>
  <c r="M1060" i="2"/>
  <c r="N1060" i="2" s="1"/>
  <c r="V1060" i="2" l="1"/>
  <c r="W1060" i="2"/>
  <c r="U1060" i="2"/>
  <c r="Q1060" i="2"/>
  <c r="R1060" i="2"/>
  <c r="Y1060" i="2" s="1"/>
  <c r="S1060" i="2"/>
  <c r="Z1060" i="2" l="1"/>
  <c r="D1061" i="2" s="1"/>
  <c r="X1060" i="2"/>
  <c r="B1061" i="2"/>
  <c r="G1061" i="2"/>
  <c r="I1061" i="2"/>
  <c r="H1061" i="2"/>
  <c r="C1061" i="2"/>
  <c r="O1061" i="2" l="1"/>
  <c r="P1061" i="2"/>
  <c r="AA1060" i="2"/>
  <c r="F1061" i="2"/>
  <c r="J1061" i="2"/>
  <c r="K1061" i="2" s="1"/>
  <c r="E1061" i="2"/>
  <c r="L1061" i="2" l="1"/>
  <c r="M1061" i="2"/>
  <c r="N1061" i="2" s="1"/>
  <c r="U1061" i="2" l="1"/>
  <c r="V1061" i="2"/>
  <c r="W1061" i="2"/>
  <c r="S1061" i="2"/>
  <c r="R1061" i="2"/>
  <c r="Q1061" i="2"/>
  <c r="X1061" i="2" l="1"/>
  <c r="Y1061" i="2"/>
  <c r="H1062" i="2" s="1"/>
  <c r="Z1061" i="2"/>
  <c r="G1062" i="2"/>
  <c r="B1062" i="2"/>
  <c r="C1062" i="2"/>
  <c r="E1062" i="2" l="1"/>
  <c r="F1062" i="2"/>
  <c r="D1062" i="2"/>
  <c r="I1062" i="2"/>
  <c r="J1062" i="2" s="1"/>
  <c r="P1062" i="2" l="1"/>
  <c r="O1062" i="2"/>
  <c r="K1062" i="2"/>
  <c r="AA1061" i="2"/>
  <c r="L1062" i="2" l="1"/>
  <c r="M1062" i="2"/>
  <c r="N1062" i="2" s="1"/>
  <c r="U1062" i="2" l="1"/>
  <c r="W1062" i="2"/>
  <c r="V1062" i="2"/>
  <c r="S1062" i="2"/>
  <c r="R1062" i="2"/>
  <c r="Q1062" i="2"/>
  <c r="Y1062" i="2" l="1"/>
  <c r="H1063" i="2" s="1"/>
  <c r="Z1062" i="2"/>
  <c r="I1063" i="2" s="1"/>
  <c r="X1062" i="2"/>
  <c r="B1063" i="2" s="1"/>
  <c r="C1063" i="2"/>
  <c r="G1063" i="2" l="1"/>
  <c r="D1063" i="2"/>
  <c r="E1063" i="2"/>
  <c r="J1063" i="2"/>
  <c r="F1063" i="2"/>
  <c r="AA1062" i="2" l="1"/>
  <c r="O1063" i="2"/>
  <c r="P1063" i="2"/>
  <c r="K1063" i="2"/>
  <c r="M1063" i="2" s="1"/>
  <c r="N1063" i="2" s="1"/>
  <c r="L1063" i="2" l="1"/>
  <c r="W1063" i="2"/>
  <c r="U1063" i="2"/>
  <c r="V1063" i="2"/>
  <c r="Q1063" i="2"/>
  <c r="R1063" i="2"/>
  <c r="S1063" i="2"/>
  <c r="Z1063" i="2" l="1"/>
  <c r="D1064" i="2" s="1"/>
  <c r="X1063" i="2"/>
  <c r="B1064" i="2"/>
  <c r="G1064" i="2"/>
  <c r="I1064" i="2"/>
  <c r="Y1063" i="2"/>
  <c r="P1064" i="2" l="1"/>
  <c r="O1064" i="2"/>
  <c r="AA1063" i="2"/>
  <c r="C1064" i="2"/>
  <c r="E1064" i="2" s="1"/>
  <c r="H1064" i="2"/>
  <c r="J1064" i="2" s="1"/>
  <c r="K1064" i="2" s="1"/>
  <c r="L1064" i="2" l="1"/>
  <c r="M1064" i="2"/>
  <c r="N1064" i="2" s="1"/>
  <c r="F1064" i="2"/>
  <c r="V1064" i="2" l="1"/>
  <c r="U1064" i="2"/>
  <c r="W1064" i="2"/>
  <c r="Q1064" i="2"/>
  <c r="R1064" i="2"/>
  <c r="S1064" i="2"/>
  <c r="Y1064" i="2" l="1"/>
  <c r="H1065" i="2" s="1"/>
  <c r="X1064" i="2"/>
  <c r="B1065" i="2"/>
  <c r="G1065" i="2"/>
  <c r="Z1064" i="2"/>
  <c r="C1065" i="2"/>
  <c r="I1065" i="2" l="1"/>
  <c r="J1065" i="2" s="1"/>
  <c r="D1065" i="2"/>
  <c r="F1065" i="2"/>
  <c r="E1065" i="2"/>
  <c r="O1065" i="2" l="1"/>
  <c r="P1065" i="2"/>
  <c r="K1065" i="2"/>
  <c r="AA1064" i="2"/>
  <c r="L1065" i="2" l="1"/>
  <c r="M1065" i="2"/>
  <c r="N1065" i="2" s="1"/>
  <c r="U1065" i="2" l="1"/>
  <c r="W1065" i="2"/>
  <c r="V1065" i="2"/>
  <c r="R1065" i="2"/>
  <c r="Q1065" i="2"/>
  <c r="S1065" i="2"/>
  <c r="X1065" i="2" l="1"/>
  <c r="G1066" i="2" s="1"/>
  <c r="Z1065" i="2"/>
  <c r="D1066" i="2" s="1"/>
  <c r="Y1065" i="2"/>
  <c r="I1066" i="2"/>
  <c r="B1066" i="2"/>
  <c r="P1066" i="2" l="1"/>
  <c r="O1066" i="2"/>
  <c r="AA1065" i="2"/>
  <c r="H1066" i="2"/>
  <c r="C1066" i="2"/>
  <c r="F1066" i="2" l="1"/>
  <c r="E1066" i="2"/>
  <c r="J1066" i="2"/>
  <c r="K1066" i="2" s="1"/>
  <c r="L1066" i="2" l="1"/>
  <c r="M1066" i="2"/>
  <c r="N1066" i="2" s="1"/>
  <c r="W1066" i="2" l="1"/>
  <c r="U1066" i="2"/>
  <c r="V1066" i="2"/>
  <c r="Q1066" i="2"/>
  <c r="S1066" i="2"/>
  <c r="Z1066" i="2" s="1"/>
  <c r="R1066" i="2"/>
  <c r="Y1066" i="2" l="1"/>
  <c r="H1067" i="2" s="1"/>
  <c r="X1066" i="2"/>
  <c r="G1067" i="2"/>
  <c r="B1067" i="2"/>
  <c r="I1067" i="2"/>
  <c r="D1067" i="2"/>
  <c r="O1067" i="2" l="1"/>
  <c r="P1067" i="2"/>
  <c r="C1067" i="2"/>
  <c r="E1067" i="2" s="1"/>
  <c r="F1067" i="2"/>
  <c r="AA1066" i="2"/>
  <c r="J1067" i="2"/>
  <c r="K1067" i="2" s="1"/>
  <c r="L1067" i="2" l="1"/>
  <c r="M1067" i="2"/>
  <c r="N1067" i="2" s="1"/>
  <c r="V1067" i="2" l="1"/>
  <c r="W1067" i="2"/>
  <c r="U1067" i="2"/>
  <c r="S1067" i="2"/>
  <c r="R1067" i="2"/>
  <c r="Y1067" i="2" s="1"/>
  <c r="Q1067" i="2"/>
  <c r="Z1067" i="2" l="1"/>
  <c r="I1068" i="2" s="1"/>
  <c r="X1067" i="2"/>
  <c r="B1068" i="2" s="1"/>
  <c r="D1068" i="2"/>
  <c r="H1068" i="2"/>
  <c r="C1068" i="2"/>
  <c r="P1068" i="2" l="1"/>
  <c r="O1068" i="2"/>
  <c r="G1068" i="2"/>
  <c r="J1068" i="2" s="1"/>
  <c r="K1068" i="2" s="1"/>
  <c r="E1068" i="2"/>
  <c r="F1068" i="2"/>
  <c r="AA1067" i="2"/>
  <c r="L1068" i="2" l="1"/>
  <c r="M1068" i="2"/>
  <c r="N1068" i="2" s="1"/>
  <c r="V1068" i="2" l="1"/>
  <c r="W1068" i="2"/>
  <c r="U1068" i="2"/>
  <c r="Q1068" i="2"/>
  <c r="S1068" i="2"/>
  <c r="Z1068" i="2" s="1"/>
  <c r="R1068" i="2"/>
  <c r="X1068" i="2" l="1"/>
  <c r="Y1068" i="2"/>
  <c r="C1069" i="2" s="1"/>
  <c r="G1069" i="2"/>
  <c r="B1069" i="2"/>
  <c r="H1069" i="2"/>
  <c r="D1069" i="2"/>
  <c r="I1069" i="2"/>
  <c r="O1069" i="2" l="1"/>
  <c r="P1069" i="2"/>
  <c r="F1069" i="2"/>
  <c r="E1069" i="2"/>
  <c r="AA1068" i="2"/>
  <c r="J1069" i="2"/>
  <c r="K1069" i="2" s="1"/>
  <c r="L1069" i="2" l="1"/>
  <c r="M1069" i="2"/>
  <c r="N1069" i="2" s="1"/>
  <c r="V1069" i="2" l="1"/>
  <c r="U1069" i="2"/>
  <c r="W1069" i="2"/>
  <c r="R1069" i="2"/>
  <c r="S1069" i="2"/>
  <c r="Q1069" i="2"/>
  <c r="X1069" i="2" l="1"/>
  <c r="B1070" i="2" s="1"/>
  <c r="Y1069" i="2"/>
  <c r="H1070" i="2" s="1"/>
  <c r="C1070" i="2"/>
  <c r="Z1069" i="2"/>
  <c r="G1070" i="2" l="1"/>
  <c r="E1070" i="2"/>
  <c r="F1070" i="2"/>
  <c r="D1070" i="2"/>
  <c r="I1070" i="2"/>
  <c r="P1070" i="2" l="1"/>
  <c r="O1070" i="2"/>
  <c r="AA1069" i="2"/>
  <c r="J1070" i="2"/>
  <c r="K1070" i="2" s="1"/>
  <c r="L1070" i="2" l="1"/>
  <c r="M1070" i="2"/>
  <c r="N1070" i="2" s="1"/>
  <c r="V1070" i="2" l="1"/>
  <c r="U1070" i="2"/>
  <c r="W1070" i="2"/>
  <c r="S1070" i="2"/>
  <c r="Q1070" i="2"/>
  <c r="R1070" i="2"/>
  <c r="Y1070" i="2" l="1"/>
  <c r="C1071" i="2" s="1"/>
  <c r="X1070" i="2"/>
  <c r="B1071" i="2" s="1"/>
  <c r="Z1070" i="2"/>
  <c r="G1071" i="2"/>
  <c r="H1071" i="2" l="1"/>
  <c r="F1071" i="2"/>
  <c r="E1071" i="2"/>
  <c r="I1071" i="2"/>
  <c r="D1071" i="2"/>
  <c r="O1071" i="2" l="1"/>
  <c r="P1071" i="2"/>
  <c r="J1071" i="2"/>
  <c r="K1071" i="2" s="1"/>
  <c r="AA1070" i="2"/>
  <c r="L1071" i="2" l="1"/>
  <c r="M1071" i="2"/>
  <c r="N1071" i="2" s="1"/>
  <c r="U1071" i="2" l="1"/>
  <c r="W1071" i="2"/>
  <c r="V1071" i="2"/>
  <c r="S1071" i="2"/>
  <c r="Q1071" i="2"/>
  <c r="X1071" i="2" s="1"/>
  <c r="R1071" i="2"/>
  <c r="Y1071" i="2" l="1"/>
  <c r="C1072" i="2" s="1"/>
  <c r="Z1071" i="2"/>
  <c r="I1072" i="2" s="1"/>
  <c r="D1072" i="2"/>
  <c r="G1072" i="2"/>
  <c r="B1072" i="2"/>
  <c r="H1072" i="2" l="1"/>
  <c r="P1072" i="2"/>
  <c r="O1072" i="2"/>
  <c r="F1072" i="2"/>
  <c r="AA1071" i="2"/>
  <c r="E1072" i="2"/>
  <c r="J1072" i="2"/>
  <c r="K1072" i="2" s="1"/>
  <c r="L1072" i="2" l="1"/>
  <c r="M1072" i="2"/>
  <c r="N1072" i="2" s="1"/>
  <c r="W1072" i="2" l="1"/>
  <c r="U1072" i="2"/>
  <c r="V1072" i="2"/>
  <c r="S1072" i="2"/>
  <c r="R1072" i="2"/>
  <c r="Q1072" i="2"/>
  <c r="X1072" i="2" s="1"/>
  <c r="Z1072" i="2" l="1"/>
  <c r="D1073" i="2" s="1"/>
  <c r="B1073" i="2"/>
  <c r="G1073" i="2"/>
  <c r="Y1072" i="2"/>
  <c r="O1073" i="2" l="1"/>
  <c r="P1073" i="2"/>
  <c r="I1073" i="2"/>
  <c r="H1073" i="2"/>
  <c r="C1073" i="2"/>
  <c r="AA1072" i="2"/>
  <c r="F1073" i="2" l="1"/>
  <c r="E1073" i="2"/>
  <c r="J1073" i="2"/>
  <c r="K1073" i="2" s="1"/>
  <c r="L1073" i="2" l="1"/>
  <c r="M1073" i="2"/>
  <c r="N1073" i="2" s="1"/>
  <c r="V1073" i="2" l="1"/>
  <c r="U1073" i="2"/>
  <c r="W1073" i="2"/>
  <c r="Q1073" i="2"/>
  <c r="R1073" i="2"/>
  <c r="S1073" i="2"/>
  <c r="Y1073" i="2" l="1"/>
  <c r="X1073" i="2"/>
  <c r="G1074" i="2" s="1"/>
  <c r="Z1073" i="2"/>
  <c r="C1074" i="2"/>
  <c r="H1074" i="2"/>
  <c r="B1074" i="2" l="1"/>
  <c r="E1074" i="2" s="1"/>
  <c r="I1074" i="2"/>
  <c r="J1074" i="2" s="1"/>
  <c r="D1074" i="2"/>
  <c r="F1074" i="2" l="1"/>
  <c r="P1074" i="2"/>
  <c r="O1074" i="2"/>
  <c r="K1074" i="2"/>
  <c r="AA1073" i="2"/>
  <c r="L1074" i="2" l="1"/>
  <c r="M1074" i="2"/>
  <c r="N1074" i="2" s="1"/>
  <c r="W1074" i="2" l="1"/>
  <c r="V1074" i="2"/>
  <c r="U1074" i="2"/>
  <c r="Q1074" i="2"/>
  <c r="R1074" i="2"/>
  <c r="S1074" i="2"/>
  <c r="Z1074" i="2" l="1"/>
  <c r="Y1074" i="2"/>
  <c r="C1075" i="2" s="1"/>
  <c r="X1074" i="2"/>
  <c r="I1075" i="2"/>
  <c r="D1075" i="2"/>
  <c r="H1075" i="2"/>
  <c r="O1075" i="2" l="1"/>
  <c r="P1075" i="2"/>
  <c r="AA1074" i="2"/>
  <c r="B1075" i="2"/>
  <c r="F1075" i="2" s="1"/>
  <c r="G1075" i="2"/>
  <c r="J1075" i="2" l="1"/>
  <c r="K1075" i="2" s="1"/>
  <c r="E1075" i="2"/>
  <c r="L1075" i="2" l="1"/>
  <c r="M1075" i="2"/>
  <c r="N1075" i="2" s="1"/>
  <c r="V1075" i="2" l="1"/>
  <c r="U1075" i="2"/>
  <c r="W1075" i="2"/>
  <c r="S1075" i="2"/>
  <c r="Q1075" i="2"/>
  <c r="R1075" i="2"/>
  <c r="Y1075" i="2" s="1"/>
  <c r="X1075" i="2" l="1"/>
  <c r="Z1075" i="2"/>
  <c r="D1076" i="2" s="1"/>
  <c r="C1076" i="2"/>
  <c r="H1076" i="2"/>
  <c r="G1076" i="2"/>
  <c r="B1076" i="2"/>
  <c r="P1076" i="2" l="1"/>
  <c r="O1076" i="2"/>
  <c r="I1076" i="2"/>
  <c r="J1076" i="2" s="1"/>
  <c r="K1076" i="2" s="1"/>
  <c r="F1076" i="2"/>
  <c r="E1076" i="2"/>
  <c r="AA1075" i="2"/>
  <c r="L1076" i="2" l="1"/>
  <c r="M1076" i="2"/>
  <c r="N1076" i="2" s="1"/>
  <c r="U1076" i="2" l="1"/>
  <c r="W1076" i="2"/>
  <c r="V1076" i="2"/>
  <c r="S1076" i="2"/>
  <c r="Q1076" i="2"/>
  <c r="X1076" i="2" s="1"/>
  <c r="R1076" i="2"/>
  <c r="Z1076" i="2" l="1"/>
  <c r="Y1076" i="2"/>
  <c r="C1077" i="2" s="1"/>
  <c r="D1077" i="2"/>
  <c r="I1077" i="2"/>
  <c r="B1077" i="2"/>
  <c r="G1077" i="2"/>
  <c r="O1077" i="2" l="1"/>
  <c r="P1077" i="2"/>
  <c r="H1077" i="2"/>
  <c r="J1077" i="2" s="1"/>
  <c r="K1077" i="2" s="1"/>
  <c r="F1077" i="2"/>
  <c r="E1077" i="2"/>
  <c r="AA1076" i="2"/>
  <c r="L1077" i="2" l="1"/>
  <c r="M1077" i="2"/>
  <c r="N1077" i="2" s="1"/>
  <c r="W1077" i="2" l="1"/>
  <c r="U1077" i="2"/>
  <c r="V1077" i="2"/>
  <c r="Q1077" i="2"/>
  <c r="R1077" i="2"/>
  <c r="S1077" i="2"/>
  <c r="Y1077" i="2" l="1"/>
  <c r="Z1077" i="2"/>
  <c r="D1078" i="2" s="1"/>
  <c r="X1077" i="2"/>
  <c r="B1078" i="2" s="1"/>
  <c r="G1078" i="2"/>
  <c r="C1078" i="2"/>
  <c r="H1078" i="2"/>
  <c r="I1078" i="2" l="1"/>
  <c r="P1078" i="2"/>
  <c r="O1078" i="2"/>
  <c r="AA1077" i="2"/>
  <c r="E1078" i="2"/>
  <c r="F1078" i="2"/>
  <c r="J1078" i="2"/>
  <c r="K1078" i="2" s="1"/>
  <c r="L1078" i="2" l="1"/>
  <c r="M1078" i="2"/>
  <c r="N1078" i="2" s="1"/>
  <c r="W1078" i="2" l="1"/>
  <c r="V1078" i="2"/>
  <c r="U1078" i="2"/>
  <c r="R1078" i="2"/>
  <c r="S1078" i="2"/>
  <c r="Q1078" i="2"/>
  <c r="X1078" i="2" l="1"/>
  <c r="Y1078" i="2"/>
  <c r="C1079" i="2" s="1"/>
  <c r="Z1078" i="2"/>
  <c r="I1079" i="2" s="1"/>
  <c r="B1079" i="2"/>
  <c r="G1079" i="2"/>
  <c r="D1079" i="2" l="1"/>
  <c r="O1079" i="2"/>
  <c r="P1079" i="2"/>
  <c r="H1079" i="2"/>
  <c r="J1079" i="2" s="1"/>
  <c r="K1079" i="2" s="1"/>
  <c r="E1079" i="2"/>
  <c r="F1079" i="2"/>
  <c r="AA1078" i="2"/>
  <c r="L1079" i="2" l="1"/>
  <c r="M1079" i="2"/>
  <c r="N1079" i="2" s="1"/>
  <c r="W1079" i="2" l="1"/>
  <c r="V1079" i="2"/>
  <c r="U1079" i="2"/>
  <c r="Q1079" i="2"/>
  <c r="R1079" i="2"/>
  <c r="S1079" i="2"/>
  <c r="X1079" i="2" l="1"/>
  <c r="G1080" i="2" s="1"/>
  <c r="Y1079" i="2"/>
  <c r="H1080" i="2" s="1"/>
  <c r="Z1079" i="2"/>
  <c r="D1080" i="2" s="1"/>
  <c r="I1080" i="2"/>
  <c r="C1080" i="2" l="1"/>
  <c r="P1080" i="2"/>
  <c r="O1080" i="2"/>
  <c r="B1080" i="2"/>
  <c r="E1080" i="2" s="1"/>
  <c r="AA1079" i="2"/>
  <c r="J1080" i="2"/>
  <c r="K1080" i="2" s="1"/>
  <c r="F1080" i="2" l="1"/>
  <c r="L1080" i="2"/>
  <c r="M1080" i="2"/>
  <c r="N1080" i="2" s="1"/>
  <c r="W1080" i="2" l="1"/>
  <c r="U1080" i="2"/>
  <c r="V1080" i="2"/>
  <c r="S1080" i="2"/>
  <c r="Q1080" i="2"/>
  <c r="R1080" i="2"/>
  <c r="Z1080" i="2" l="1"/>
  <c r="X1080" i="2"/>
  <c r="Y1080" i="2"/>
  <c r="C1081" i="2" s="1"/>
  <c r="I1081" i="2"/>
  <c r="D1081" i="2"/>
  <c r="B1081" i="2"/>
  <c r="G1081" i="2"/>
  <c r="O1081" i="2" l="1"/>
  <c r="P1081" i="2"/>
  <c r="H1081" i="2"/>
  <c r="J1081" i="2" s="1"/>
  <c r="K1081" i="2" s="1"/>
  <c r="F1081" i="2"/>
  <c r="AA1080" i="2"/>
  <c r="E1081" i="2"/>
  <c r="L1081" i="2" l="1"/>
  <c r="M1081" i="2"/>
  <c r="N1081" i="2" s="1"/>
  <c r="V1081" i="2" l="1"/>
  <c r="U1081" i="2"/>
  <c r="W1081" i="2"/>
  <c r="R1081" i="2"/>
  <c r="S1081" i="2"/>
  <c r="Q1081" i="2"/>
  <c r="X1081" i="2" l="1"/>
  <c r="G1082" i="2" s="1"/>
  <c r="Y1081" i="2"/>
  <c r="H1082" i="2"/>
  <c r="C1082" i="2"/>
  <c r="Z1081" i="2"/>
  <c r="B1082" i="2" l="1"/>
  <c r="E1082" i="2" s="1"/>
  <c r="F1082" i="2"/>
  <c r="D1082" i="2"/>
  <c r="I1082" i="2"/>
  <c r="J1082" i="2" s="1"/>
  <c r="P1082" i="2" l="1"/>
  <c r="O1082" i="2"/>
  <c r="K1082" i="2"/>
  <c r="AA1081" i="2"/>
  <c r="L1082" i="2" l="1"/>
  <c r="M1082" i="2"/>
  <c r="N1082" i="2" s="1"/>
  <c r="U1082" i="2" l="1"/>
  <c r="W1082" i="2"/>
  <c r="V1082" i="2"/>
  <c r="Q1082" i="2"/>
  <c r="R1082" i="2"/>
  <c r="S1082" i="2"/>
  <c r="Y1082" i="2" l="1"/>
  <c r="X1082" i="2"/>
  <c r="B1083" i="2" s="1"/>
  <c r="Z1082" i="2"/>
  <c r="I1083" i="2" s="1"/>
  <c r="C1083" i="2"/>
  <c r="H1083" i="2"/>
  <c r="G1083" i="2" l="1"/>
  <c r="D1083" i="2"/>
  <c r="J1083" i="2"/>
  <c r="F1083" i="2"/>
  <c r="E1083" i="2"/>
  <c r="O1083" i="2" l="1"/>
  <c r="P1083" i="2"/>
  <c r="AA1082" i="2"/>
  <c r="K1083" i="2"/>
  <c r="M1083" i="2" s="1"/>
  <c r="N1083" i="2" s="1"/>
  <c r="L1083" i="2" l="1"/>
  <c r="U1083" i="2"/>
  <c r="W1083" i="2"/>
  <c r="V1083" i="2"/>
  <c r="S1083" i="2"/>
  <c r="R1083" i="2"/>
  <c r="Q1083" i="2"/>
  <c r="X1083" i="2" l="1"/>
  <c r="B1084" i="2" s="1"/>
  <c r="Z1083" i="2"/>
  <c r="I1084" i="2" s="1"/>
  <c r="Y1083" i="2"/>
  <c r="G1084" i="2" l="1"/>
  <c r="D1084" i="2"/>
  <c r="H1084" i="2"/>
  <c r="C1084" i="2"/>
  <c r="AA1083" i="2" l="1"/>
  <c r="P1084" i="2"/>
  <c r="O1084" i="2"/>
  <c r="F1084" i="2"/>
  <c r="E1084" i="2"/>
  <c r="J1084" i="2"/>
  <c r="K1084" i="2" s="1"/>
  <c r="L1084" i="2" l="1"/>
  <c r="M1084" i="2"/>
  <c r="N1084" i="2" s="1"/>
  <c r="V1084" i="2" l="1"/>
  <c r="U1084" i="2"/>
  <c r="W1084" i="2"/>
  <c r="R1084" i="2"/>
  <c r="Q1084" i="2"/>
  <c r="S1084" i="2"/>
  <c r="X1084" i="2" l="1"/>
  <c r="G1085" i="2" s="1"/>
  <c r="Y1084" i="2"/>
  <c r="C1085" i="2"/>
  <c r="H1085" i="2"/>
  <c r="Z1084" i="2"/>
  <c r="B1085" i="2" l="1"/>
  <c r="E1085" i="2" s="1"/>
  <c r="I1085" i="2"/>
  <c r="D1085" i="2"/>
  <c r="O1085" i="2" l="1"/>
  <c r="P1085" i="2"/>
  <c r="F1085" i="2"/>
  <c r="AA1084" i="2"/>
  <c r="J1085" i="2"/>
  <c r="K1085" i="2" s="1"/>
  <c r="L1085" i="2" l="1"/>
  <c r="M1085" i="2"/>
  <c r="N1085" i="2" s="1"/>
  <c r="U1085" i="2" l="1"/>
  <c r="W1085" i="2"/>
  <c r="V1085" i="2"/>
  <c r="S1085" i="2"/>
  <c r="Q1085" i="2"/>
  <c r="R1085" i="2"/>
  <c r="X1085" i="2" l="1"/>
  <c r="Y1085" i="2"/>
  <c r="H1086" i="2" s="1"/>
  <c r="Z1085" i="2"/>
  <c r="I1086" i="2" s="1"/>
  <c r="C1086" i="2"/>
  <c r="G1086" i="2"/>
  <c r="B1086" i="2"/>
  <c r="D1086" i="2" l="1"/>
  <c r="F1086" i="2"/>
  <c r="E1086" i="2"/>
  <c r="J1086" i="2"/>
  <c r="K1086" i="2" s="1"/>
  <c r="AA1085" i="2" l="1"/>
  <c r="P1086" i="2"/>
  <c r="O1086" i="2"/>
  <c r="L1086" i="2"/>
  <c r="M1086" i="2"/>
  <c r="N1086" i="2" s="1"/>
  <c r="U1086" i="2" l="1"/>
  <c r="V1086" i="2"/>
  <c r="W1086" i="2"/>
  <c r="R1086" i="2"/>
  <c r="S1086" i="2"/>
  <c r="Q1086" i="2"/>
  <c r="X1086" i="2" l="1"/>
  <c r="Y1086" i="2"/>
  <c r="H1087" i="2" s="1"/>
  <c r="C1087" i="2"/>
  <c r="G1087" i="2"/>
  <c r="B1087" i="2"/>
  <c r="Z1086" i="2"/>
  <c r="E1087" i="2" l="1"/>
  <c r="I1087" i="2"/>
  <c r="J1087" i="2" s="1"/>
  <c r="D1087" i="2"/>
  <c r="F1087" i="2"/>
  <c r="O1087" i="2" l="1"/>
  <c r="P1087" i="2"/>
  <c r="K1087" i="2"/>
  <c r="AA1086" i="2"/>
  <c r="L1087" i="2" l="1"/>
  <c r="M1087" i="2"/>
  <c r="N1087" i="2" s="1"/>
  <c r="V1087" i="2" l="1"/>
  <c r="U1087" i="2"/>
  <c r="W1087" i="2"/>
  <c r="S1087" i="2"/>
  <c r="Q1087" i="2"/>
  <c r="R1087" i="2"/>
  <c r="Y1087" i="2" l="1"/>
  <c r="Z1087" i="2"/>
  <c r="D1088" i="2" s="1"/>
  <c r="X1087" i="2"/>
  <c r="G1088" i="2" s="1"/>
  <c r="I1088" i="2"/>
  <c r="H1088" i="2"/>
  <c r="C1088" i="2"/>
  <c r="B1088" i="2"/>
  <c r="P1088" i="2" l="1"/>
  <c r="O1088" i="2"/>
  <c r="F1088" i="2"/>
  <c r="J1088" i="2"/>
  <c r="K1088" i="2" s="1"/>
  <c r="AA1087" i="2"/>
  <c r="E1088" i="2"/>
  <c r="L1088" i="2" l="1"/>
  <c r="M1088" i="2"/>
  <c r="N1088" i="2" s="1"/>
  <c r="W1088" i="2" l="1"/>
  <c r="V1088" i="2"/>
  <c r="U1088" i="2"/>
  <c r="R1088" i="2"/>
  <c r="Q1088" i="2"/>
  <c r="S1088" i="2"/>
  <c r="X1088" i="2" l="1"/>
  <c r="Z1088" i="2"/>
  <c r="D1089" i="2" s="1"/>
  <c r="Y1088" i="2"/>
  <c r="C1089" i="2" s="1"/>
  <c r="I1089" i="2"/>
  <c r="G1089" i="2"/>
  <c r="B1089" i="2"/>
  <c r="O1089" i="2" l="1"/>
  <c r="P1089" i="2"/>
  <c r="H1089" i="2"/>
  <c r="J1089" i="2" s="1"/>
  <c r="K1089" i="2" s="1"/>
  <c r="AA1088" i="2"/>
  <c r="E1089" i="2"/>
  <c r="F1089" i="2"/>
  <c r="L1089" i="2" l="1"/>
  <c r="M1089" i="2"/>
  <c r="N1089" i="2" s="1"/>
  <c r="V1089" i="2" l="1"/>
  <c r="U1089" i="2"/>
  <c r="W1089" i="2"/>
  <c r="R1089" i="2"/>
  <c r="S1089" i="2"/>
  <c r="Q1089" i="2"/>
  <c r="X1089" i="2" l="1"/>
  <c r="Y1089" i="2"/>
  <c r="H1090" i="2" s="1"/>
  <c r="C1090" i="2"/>
  <c r="B1090" i="2"/>
  <c r="G1090" i="2"/>
  <c r="Z1089" i="2"/>
  <c r="E1090" i="2" l="1"/>
  <c r="F1090" i="2"/>
  <c r="D1090" i="2"/>
  <c r="I1090" i="2"/>
  <c r="P1090" i="2" l="1"/>
  <c r="O1090" i="2"/>
  <c r="AA1089" i="2"/>
  <c r="J1090" i="2"/>
  <c r="K1090" i="2" s="1"/>
  <c r="L1090" i="2" l="1"/>
  <c r="M1090" i="2"/>
  <c r="N1090" i="2" s="1"/>
  <c r="V1090" i="2" l="1"/>
  <c r="W1090" i="2"/>
  <c r="U1090" i="2"/>
  <c r="Q1090" i="2"/>
  <c r="R1090" i="2"/>
  <c r="S1090" i="2"/>
  <c r="Z1090" i="2" l="1"/>
  <c r="X1090" i="2"/>
  <c r="G1091" i="2" s="1"/>
  <c r="Y1090" i="2"/>
  <c r="H1091" i="2" s="1"/>
  <c r="B1091" i="2"/>
  <c r="D1091" i="2"/>
  <c r="I1091" i="2"/>
  <c r="O1091" i="2" l="1"/>
  <c r="P1091" i="2"/>
  <c r="C1091" i="2"/>
  <c r="E1091" i="2" s="1"/>
  <c r="AA1090" i="2"/>
  <c r="J1091" i="2"/>
  <c r="K1091" i="2" s="1"/>
  <c r="F1091" i="2" l="1"/>
  <c r="L1091" i="2"/>
  <c r="M1091" i="2"/>
  <c r="N1091" i="2" s="1"/>
  <c r="U1091" i="2" l="1"/>
  <c r="V1091" i="2"/>
  <c r="W1091" i="2"/>
  <c r="R1091" i="2"/>
  <c r="Q1091" i="2"/>
  <c r="S1091" i="2"/>
  <c r="Z1091" i="2" l="1"/>
  <c r="Y1091" i="2"/>
  <c r="H1092" i="2" s="1"/>
  <c r="X1091" i="2"/>
  <c r="B1092" i="2" s="1"/>
  <c r="I1092" i="2"/>
  <c r="D1092" i="2"/>
  <c r="P1092" i="2" l="1"/>
  <c r="O1092" i="2"/>
  <c r="C1092" i="2"/>
  <c r="E1092" i="2" s="1"/>
  <c r="G1092" i="2"/>
  <c r="J1092" i="2" s="1"/>
  <c r="K1092" i="2" s="1"/>
  <c r="AA1091" i="2"/>
  <c r="F1092" i="2" l="1"/>
  <c r="L1092" i="2"/>
  <c r="M1092" i="2"/>
  <c r="N1092" i="2" s="1"/>
  <c r="U1092" i="2" l="1"/>
  <c r="W1092" i="2"/>
  <c r="V1092" i="2"/>
  <c r="Q1092" i="2"/>
  <c r="S1092" i="2"/>
  <c r="R1092" i="2"/>
  <c r="Y1092" i="2" l="1"/>
  <c r="H1093" i="2" s="1"/>
  <c r="Z1092" i="2"/>
  <c r="I1093" i="2" s="1"/>
  <c r="X1092" i="2"/>
  <c r="G1093" i="2" s="1"/>
  <c r="C1093" i="2"/>
  <c r="D1093" i="2"/>
  <c r="O1093" i="2" l="1"/>
  <c r="P1093" i="2"/>
  <c r="B1093" i="2"/>
  <c r="F1093" i="2" s="1"/>
  <c r="AA1092" i="2"/>
  <c r="J1093" i="2"/>
  <c r="K1093" i="2" s="1"/>
  <c r="E1093" i="2" l="1"/>
  <c r="L1093" i="2"/>
  <c r="M1093" i="2"/>
  <c r="N1093" i="2" s="1"/>
  <c r="V1093" i="2" l="1"/>
  <c r="U1093" i="2"/>
  <c r="W1093" i="2"/>
  <c r="S1093" i="2"/>
  <c r="Q1093" i="2"/>
  <c r="R1093" i="2"/>
  <c r="Y1093" i="2" l="1"/>
  <c r="X1093" i="2"/>
  <c r="B1094" i="2" s="1"/>
  <c r="Z1093" i="2"/>
  <c r="C1094" i="2"/>
  <c r="H1094" i="2"/>
  <c r="G1094" i="2"/>
  <c r="F1094" i="2" l="1"/>
  <c r="E1094" i="2"/>
  <c r="D1094" i="2"/>
  <c r="I1094" i="2"/>
  <c r="P1094" i="2" l="1"/>
  <c r="O1094" i="2"/>
  <c r="AA1093" i="2"/>
  <c r="J1094" i="2"/>
  <c r="K1094" i="2" s="1"/>
  <c r="L1094" i="2" l="1"/>
  <c r="M1094" i="2"/>
  <c r="N1094" i="2" s="1"/>
  <c r="V1094" i="2" l="1"/>
  <c r="U1094" i="2"/>
  <c r="W1094" i="2"/>
  <c r="Q1094" i="2"/>
  <c r="R1094" i="2"/>
  <c r="Y1094" i="2" s="1"/>
  <c r="S1094" i="2"/>
  <c r="X1094" i="2" l="1"/>
  <c r="G1095" i="2"/>
  <c r="B1095" i="2"/>
  <c r="Z1094" i="2"/>
  <c r="C1095" i="2"/>
  <c r="H1095" i="2"/>
  <c r="F1095" i="2" l="1"/>
  <c r="D1095" i="2"/>
  <c r="I1095" i="2"/>
  <c r="E1095" i="2"/>
  <c r="O1095" i="2" l="1"/>
  <c r="P1095" i="2"/>
  <c r="AA1094" i="2"/>
  <c r="J1095" i="2"/>
  <c r="K1095" i="2" s="1"/>
  <c r="L1095" i="2" l="1"/>
  <c r="M1095" i="2"/>
  <c r="N1095" i="2" s="1"/>
  <c r="V1095" i="2" l="1"/>
  <c r="W1095" i="2"/>
  <c r="U1095" i="2"/>
  <c r="S1095" i="2"/>
  <c r="R1095" i="2"/>
  <c r="Q1095" i="2"/>
  <c r="X1095" i="2" l="1"/>
  <c r="Y1095" i="2"/>
  <c r="Z1095" i="2"/>
  <c r="D1096" i="2" s="1"/>
  <c r="B1096" i="2"/>
  <c r="G1096" i="2"/>
  <c r="C1096" i="2"/>
  <c r="H1096" i="2"/>
  <c r="P1096" i="2" l="1"/>
  <c r="O1096" i="2"/>
  <c r="I1096" i="2"/>
  <c r="J1096" i="2" s="1"/>
  <c r="K1096" i="2" s="1"/>
  <c r="E1096" i="2"/>
  <c r="AA1095" i="2"/>
  <c r="F1096" i="2"/>
  <c r="L1096" i="2" l="1"/>
  <c r="M1096" i="2"/>
  <c r="N1096" i="2" s="1"/>
  <c r="U1096" i="2" l="1"/>
  <c r="V1096" i="2"/>
  <c r="W1096" i="2"/>
  <c r="R1096" i="2"/>
  <c r="Q1096" i="2"/>
  <c r="X1096" i="2" s="1"/>
  <c r="S1096" i="2"/>
  <c r="Z1096" i="2" l="1"/>
  <c r="D1097" i="2" s="1"/>
  <c r="Y1096" i="2"/>
  <c r="H1097" i="2" s="1"/>
  <c r="C1097" i="2"/>
  <c r="I1097" i="2"/>
  <c r="G1097" i="2"/>
  <c r="B1097" i="2"/>
  <c r="O1097" i="2" l="1"/>
  <c r="P1097" i="2"/>
  <c r="AA1096" i="2"/>
  <c r="F1097" i="2"/>
  <c r="E1097" i="2"/>
  <c r="J1097" i="2"/>
  <c r="K1097" i="2" s="1"/>
  <c r="L1097" i="2" l="1"/>
  <c r="M1097" i="2"/>
  <c r="N1097" i="2" s="1"/>
  <c r="V1097" i="2" l="1"/>
  <c r="W1097" i="2"/>
  <c r="U1097" i="2"/>
  <c r="R1097" i="2"/>
  <c r="S1097" i="2"/>
  <c r="Q1097" i="2"/>
  <c r="X1097" i="2" l="1"/>
  <c r="Y1097" i="2"/>
  <c r="C1098" i="2" s="1"/>
  <c r="Z1097" i="2"/>
  <c r="D1098" i="2" s="1"/>
  <c r="B1098" i="2"/>
  <c r="G1098" i="2"/>
  <c r="P1098" i="2" l="1"/>
  <c r="O1098" i="2"/>
  <c r="I1098" i="2"/>
  <c r="H1098" i="2"/>
  <c r="J1098" i="2" s="1"/>
  <c r="K1098" i="2" s="1"/>
  <c r="E1098" i="2"/>
  <c r="F1098" i="2"/>
  <c r="AA1097" i="2"/>
  <c r="L1098" i="2" l="1"/>
  <c r="M1098" i="2"/>
  <c r="N1098" i="2" s="1"/>
  <c r="U1098" i="2" l="1"/>
  <c r="W1098" i="2"/>
  <c r="V1098" i="2"/>
  <c r="Q1098" i="2"/>
  <c r="R1098" i="2"/>
  <c r="S1098" i="2"/>
  <c r="Z1098" i="2" l="1"/>
  <c r="D1099" i="2" s="1"/>
  <c r="Y1098" i="2"/>
  <c r="X1098" i="2"/>
  <c r="B1099" i="2" s="1"/>
  <c r="G1099" i="2"/>
  <c r="I1099" i="2"/>
  <c r="H1099" i="2"/>
  <c r="C1099" i="2"/>
  <c r="O1099" i="2" l="1"/>
  <c r="P1099" i="2"/>
  <c r="AA1098" i="2"/>
  <c r="F1099" i="2"/>
  <c r="E1099" i="2"/>
  <c r="J1099" i="2"/>
  <c r="K1099" i="2" s="1"/>
  <c r="L1099" i="2" l="1"/>
  <c r="M1099" i="2"/>
  <c r="N1099" i="2" s="1"/>
  <c r="W1099" i="2" l="1"/>
  <c r="U1099" i="2"/>
  <c r="V1099" i="2"/>
  <c r="S1099" i="2"/>
  <c r="R1099" i="2"/>
  <c r="Q1099" i="2"/>
  <c r="X1099" i="2" l="1"/>
  <c r="G1100" i="2" s="1"/>
  <c r="Y1099" i="2"/>
  <c r="C1100" i="2" s="1"/>
  <c r="Z1099" i="2"/>
  <c r="I1100" i="2" s="1"/>
  <c r="B1100" i="2"/>
  <c r="H1100" i="2" l="1"/>
  <c r="D1100" i="2"/>
  <c r="J1100" i="2"/>
  <c r="E1100" i="2"/>
  <c r="F1100" i="2"/>
  <c r="P1100" i="2" l="1"/>
  <c r="O1100" i="2"/>
  <c r="AA1099" i="2"/>
  <c r="K1100" i="2"/>
  <c r="L1100" i="2" s="1"/>
  <c r="M1100" i="2" l="1"/>
  <c r="N1100" i="2" s="1"/>
  <c r="V1100" i="2" s="1"/>
  <c r="Q1100" i="2"/>
  <c r="R1100" i="2"/>
  <c r="S1100" i="2"/>
  <c r="W1100" i="2" l="1"/>
  <c r="U1100" i="2"/>
  <c r="X1100" i="2" s="1"/>
  <c r="G1101" i="2" s="1"/>
  <c r="Y1100" i="2"/>
  <c r="H1101" i="2" s="1"/>
  <c r="Z1100" i="2"/>
  <c r="D1101" i="2" s="1"/>
  <c r="C1101" i="2" l="1"/>
  <c r="I1101" i="2"/>
  <c r="J1101" i="2" s="1"/>
  <c r="K1101" i="2" s="1"/>
  <c r="O1101" i="2"/>
  <c r="P1101" i="2"/>
  <c r="B1101" i="2"/>
  <c r="F1101" i="2" s="1"/>
  <c r="AA1100" i="2"/>
  <c r="E1101" i="2"/>
  <c r="L1101" i="2" l="1"/>
  <c r="M1101" i="2"/>
  <c r="N1101" i="2" s="1"/>
  <c r="W1101" i="2" l="1"/>
  <c r="U1101" i="2"/>
  <c r="V1101" i="2"/>
  <c r="S1101" i="2"/>
  <c r="R1101" i="2"/>
  <c r="Q1101" i="2"/>
  <c r="X1101" i="2" l="1"/>
  <c r="Y1101" i="2"/>
  <c r="H1102" i="2" s="1"/>
  <c r="Z1101" i="2"/>
  <c r="I1102" i="2" s="1"/>
  <c r="B1102" i="2"/>
  <c r="G1102" i="2"/>
  <c r="C1102" i="2"/>
  <c r="D1102" i="2" l="1"/>
  <c r="J1102" i="2"/>
  <c r="K1102" i="2" s="1"/>
  <c r="E1102" i="2"/>
  <c r="AA1101" i="2"/>
  <c r="F1102" i="2"/>
  <c r="P1102" i="2" l="1"/>
  <c r="O1102" i="2"/>
  <c r="L1102" i="2"/>
  <c r="M1102" i="2"/>
  <c r="N1102" i="2" s="1"/>
  <c r="W1102" i="2" l="1"/>
  <c r="U1102" i="2"/>
  <c r="V1102" i="2"/>
  <c r="Q1102" i="2"/>
  <c r="S1102" i="2"/>
  <c r="R1102" i="2"/>
  <c r="Y1102" i="2" l="1"/>
  <c r="X1102" i="2"/>
  <c r="B1103" i="2" s="1"/>
  <c r="Z1102" i="2"/>
  <c r="I1103" i="2" s="1"/>
  <c r="G1103" i="2"/>
  <c r="H1103" i="2"/>
  <c r="C1103" i="2"/>
  <c r="D1103" i="2"/>
  <c r="O1103" i="2" l="1"/>
  <c r="P1103" i="2"/>
  <c r="F1103" i="2"/>
  <c r="E1103" i="2"/>
  <c r="AA1102" i="2"/>
  <c r="J1103" i="2"/>
  <c r="K1103" i="2" s="1"/>
  <c r="L1103" i="2" l="1"/>
  <c r="M1103" i="2"/>
  <c r="N1103" i="2" s="1"/>
  <c r="V1103" i="2" l="1"/>
  <c r="U1103" i="2"/>
  <c r="W1103" i="2"/>
  <c r="S1103" i="2"/>
  <c r="R1103" i="2"/>
  <c r="Q1103" i="2"/>
  <c r="X1103" i="2" l="1"/>
  <c r="Y1103" i="2"/>
  <c r="Z1103" i="2"/>
  <c r="B1104" i="2"/>
  <c r="G1104" i="2"/>
  <c r="C1104" i="2"/>
  <c r="H1104" i="2"/>
  <c r="F1104" i="2" l="1"/>
  <c r="E1104" i="2"/>
  <c r="D1104" i="2"/>
  <c r="I1104" i="2"/>
  <c r="J1104" i="2" s="1"/>
  <c r="P1104" i="2" l="1"/>
  <c r="O1104" i="2"/>
  <c r="K1104" i="2"/>
  <c r="AA1103" i="2"/>
  <c r="L1104" i="2" l="1"/>
  <c r="M1104" i="2"/>
  <c r="N1104" i="2" s="1"/>
  <c r="U1104" i="2" l="1"/>
  <c r="W1104" i="2"/>
  <c r="V1104" i="2"/>
  <c r="Q1104" i="2"/>
  <c r="R1104" i="2"/>
  <c r="S1104" i="2"/>
  <c r="Z1104" i="2" s="1"/>
  <c r="X1104" i="2" l="1"/>
  <c r="B1105" i="2"/>
  <c r="G1105" i="2"/>
  <c r="I1105" i="2"/>
  <c r="D1105" i="2"/>
  <c r="Y1104" i="2"/>
  <c r="O1105" i="2" l="1"/>
  <c r="P1105" i="2"/>
  <c r="AA1104" i="2"/>
  <c r="C1105" i="2"/>
  <c r="E1105" i="2" s="1"/>
  <c r="H1105" i="2"/>
  <c r="J1105" i="2" s="1"/>
  <c r="K1105" i="2" s="1"/>
  <c r="L1105" i="2" l="1"/>
  <c r="M1105" i="2"/>
  <c r="N1105" i="2" s="1"/>
  <c r="F1105" i="2"/>
  <c r="V1105" i="2" l="1"/>
  <c r="U1105" i="2"/>
  <c r="W1105" i="2"/>
  <c r="S1105" i="2"/>
  <c r="R1105" i="2"/>
  <c r="Y1105" i="2" s="1"/>
  <c r="Q1105" i="2"/>
  <c r="X1105" i="2" l="1"/>
  <c r="Z1105" i="2"/>
  <c r="B1106" i="2"/>
  <c r="G1106" i="2"/>
  <c r="H1106" i="2"/>
  <c r="C1106" i="2"/>
  <c r="E1106" i="2" l="1"/>
  <c r="F1106" i="2"/>
  <c r="I1106" i="2"/>
  <c r="D1106" i="2"/>
  <c r="P1106" i="2" l="1"/>
  <c r="O1106" i="2"/>
  <c r="J1106" i="2"/>
  <c r="K1106" i="2" s="1"/>
  <c r="AA1105" i="2"/>
  <c r="L1106" i="2" l="1"/>
  <c r="M1106" i="2"/>
  <c r="N1106" i="2" s="1"/>
  <c r="V1106" i="2" l="1"/>
  <c r="W1106" i="2"/>
  <c r="U1106" i="2"/>
  <c r="S1106" i="2"/>
  <c r="Q1106" i="2"/>
  <c r="R1106" i="2"/>
  <c r="X1106" i="2" l="1"/>
  <c r="Y1106" i="2"/>
  <c r="C1107" i="2" s="1"/>
  <c r="Z1106" i="2"/>
  <c r="D1107" i="2" s="1"/>
  <c r="I1107" i="2"/>
  <c r="H1107" i="2"/>
  <c r="B1107" i="2"/>
  <c r="G1107" i="2"/>
  <c r="O1107" i="2" l="1"/>
  <c r="P1107" i="2"/>
  <c r="F1107" i="2"/>
  <c r="J1107" i="2"/>
  <c r="K1107" i="2" s="1"/>
  <c r="AA1106" i="2"/>
  <c r="E1107" i="2"/>
  <c r="L1107" i="2" l="1"/>
  <c r="M1107" i="2"/>
  <c r="N1107" i="2" s="1"/>
  <c r="W1107" i="2" l="1"/>
  <c r="V1107" i="2"/>
  <c r="U1107" i="2"/>
  <c r="Q1107" i="2"/>
  <c r="R1107" i="2"/>
  <c r="S1107" i="2"/>
  <c r="Z1107" i="2" s="1"/>
  <c r="Y1107" i="2" l="1"/>
  <c r="X1107" i="2"/>
  <c r="D1108" i="2"/>
  <c r="I1108" i="2"/>
  <c r="C1108" i="2"/>
  <c r="H1108" i="2"/>
  <c r="P1108" i="2" l="1"/>
  <c r="O1108" i="2"/>
  <c r="AA1107" i="2"/>
  <c r="G1108" i="2"/>
  <c r="B1108" i="2"/>
  <c r="E1108" i="2" l="1"/>
  <c r="J1108" i="2"/>
  <c r="K1108" i="2" s="1"/>
  <c r="F1108" i="2"/>
  <c r="L1108" i="2" l="1"/>
  <c r="M1108" i="2"/>
  <c r="N1108" i="2" s="1"/>
  <c r="V1108" i="2" l="1"/>
  <c r="U1108" i="2"/>
  <c r="W1108" i="2"/>
  <c r="S1108" i="2"/>
  <c r="R1108" i="2"/>
  <c r="Q1108" i="2"/>
  <c r="X1108" i="2" s="1"/>
  <c r="Y1108" i="2" l="1"/>
  <c r="Z1108" i="2"/>
  <c r="B1109" i="2"/>
  <c r="G1109" i="2"/>
  <c r="H1109" i="2"/>
  <c r="C1109" i="2"/>
  <c r="E1109" i="2" l="1"/>
  <c r="F1109" i="2"/>
  <c r="D1109" i="2"/>
  <c r="I1109" i="2"/>
  <c r="J1109" i="2" s="1"/>
  <c r="O1109" i="2" l="1"/>
  <c r="P1109" i="2"/>
  <c r="K1109" i="2"/>
  <c r="AA1108" i="2"/>
  <c r="L1109" i="2" l="1"/>
  <c r="M1109" i="2"/>
  <c r="N1109" i="2" s="1"/>
  <c r="W1109" i="2" l="1"/>
  <c r="V1109" i="2"/>
  <c r="U1109" i="2"/>
  <c r="Q1109" i="2"/>
  <c r="S1109" i="2"/>
  <c r="R1109" i="2"/>
  <c r="Z1109" i="2" l="1"/>
  <c r="Y1109" i="2"/>
  <c r="C1110" i="2" s="1"/>
  <c r="X1109" i="2"/>
  <c r="H1110" i="2"/>
  <c r="D1110" i="2"/>
  <c r="I1110" i="2"/>
  <c r="P1110" i="2" l="1"/>
  <c r="O1110" i="2"/>
  <c r="AA1109" i="2"/>
  <c r="G1110" i="2"/>
  <c r="B1110" i="2"/>
  <c r="E1110" i="2" l="1"/>
  <c r="J1110" i="2"/>
  <c r="K1110" i="2" s="1"/>
  <c r="F1110" i="2"/>
  <c r="L1110" i="2" l="1"/>
  <c r="M1110" i="2"/>
  <c r="N1110" i="2" s="1"/>
  <c r="W1110" i="2" l="1"/>
  <c r="V1110" i="2"/>
  <c r="U1110" i="2"/>
  <c r="Q1110" i="2"/>
  <c r="S1110" i="2"/>
  <c r="R1110" i="2"/>
  <c r="Y1110" i="2" l="1"/>
  <c r="H1111" i="2" s="1"/>
  <c r="Z1110" i="2"/>
  <c r="X1110" i="2"/>
  <c r="G1111" i="2" s="1"/>
  <c r="B1111" i="2"/>
  <c r="C1111" i="2"/>
  <c r="I1111" i="2"/>
  <c r="D1111" i="2"/>
  <c r="O1111" i="2" l="1"/>
  <c r="P1111" i="2"/>
  <c r="F1111" i="2"/>
  <c r="AA1110" i="2"/>
  <c r="J1111" i="2"/>
  <c r="K1111" i="2" s="1"/>
  <c r="E1111" i="2"/>
  <c r="L1111" i="2" l="1"/>
  <c r="M1111" i="2"/>
  <c r="N1111" i="2" s="1"/>
  <c r="V1111" i="2" l="1"/>
  <c r="W1111" i="2"/>
  <c r="U1111" i="2"/>
  <c r="R1111" i="2"/>
  <c r="S1111" i="2"/>
  <c r="Q1111" i="2"/>
  <c r="X1111" i="2" l="1"/>
  <c r="G1112" i="2" s="1"/>
  <c r="Z1111" i="2"/>
  <c r="I1112" i="2" s="1"/>
  <c r="Y1111" i="2"/>
  <c r="C1112" i="2" s="1"/>
  <c r="D1112" i="2"/>
  <c r="P1112" i="2" l="1"/>
  <c r="O1112" i="2"/>
  <c r="H1112" i="2"/>
  <c r="J1112" i="2" s="1"/>
  <c r="K1112" i="2" s="1"/>
  <c r="B1112" i="2"/>
  <c r="F1112" i="2" s="1"/>
  <c r="AA1111" i="2"/>
  <c r="E1112" i="2" l="1"/>
  <c r="L1112" i="2"/>
  <c r="M1112" i="2"/>
  <c r="N1112" i="2" s="1"/>
  <c r="W1112" i="2" l="1"/>
  <c r="V1112" i="2"/>
  <c r="U1112" i="2"/>
  <c r="Q1112" i="2"/>
  <c r="R1112" i="2"/>
  <c r="S1112" i="2"/>
  <c r="Z1112" i="2" s="1"/>
  <c r="X1112" i="2" l="1"/>
  <c r="Y1112" i="2"/>
  <c r="H1113" i="2" s="1"/>
  <c r="B1113" i="2"/>
  <c r="G1113" i="2"/>
  <c r="I1113" i="2"/>
  <c r="D1113" i="2"/>
  <c r="O1113" i="2" l="1"/>
  <c r="P1113" i="2"/>
  <c r="C1113" i="2"/>
  <c r="F1113" i="2" s="1"/>
  <c r="AA1112" i="2"/>
  <c r="J1113" i="2"/>
  <c r="K1113" i="2" s="1"/>
  <c r="E1113" i="2" l="1"/>
  <c r="L1113" i="2"/>
  <c r="M1113" i="2"/>
  <c r="N1113" i="2" s="1"/>
  <c r="V1113" i="2" l="1"/>
  <c r="U1113" i="2"/>
  <c r="W1113" i="2"/>
  <c r="Q1113" i="2"/>
  <c r="R1113" i="2"/>
  <c r="S1113" i="2"/>
  <c r="Y1113" i="2" l="1"/>
  <c r="X1113" i="2"/>
  <c r="G1114" i="2" s="1"/>
  <c r="B1114" i="2"/>
  <c r="Z1113" i="2"/>
  <c r="H1114" i="2"/>
  <c r="C1114" i="2"/>
  <c r="D1114" i="2" l="1"/>
  <c r="I1114" i="2"/>
  <c r="J1114" i="2" s="1"/>
  <c r="E1114" i="2"/>
  <c r="F1114" i="2"/>
  <c r="P1114" i="2" l="1"/>
  <c r="O1114" i="2"/>
  <c r="K1114" i="2"/>
  <c r="AA1113" i="2"/>
  <c r="L1114" i="2" l="1"/>
  <c r="M1114" i="2"/>
  <c r="N1114" i="2" s="1"/>
  <c r="V1114" i="2" l="1"/>
  <c r="U1114" i="2"/>
  <c r="W1114" i="2"/>
  <c r="S1114" i="2"/>
  <c r="Q1114" i="2"/>
  <c r="R1114" i="2"/>
  <c r="Y1114" i="2" s="1"/>
  <c r="X1114" i="2" l="1"/>
  <c r="Z1114" i="2"/>
  <c r="H1115" i="2"/>
  <c r="C1115" i="2"/>
  <c r="G1115" i="2"/>
  <c r="B1115" i="2"/>
  <c r="F1115" i="2" l="1"/>
  <c r="E1115" i="2"/>
  <c r="I1115" i="2"/>
  <c r="D1115" i="2"/>
  <c r="O1115" i="2" l="1"/>
  <c r="P1115" i="2"/>
  <c r="AA1114" i="2"/>
  <c r="J1115" i="2"/>
  <c r="K1115" i="2" s="1"/>
  <c r="L1115" i="2" l="1"/>
  <c r="M1115" i="2"/>
  <c r="N1115" i="2" s="1"/>
  <c r="W1115" i="2" l="1"/>
  <c r="V1115" i="2"/>
  <c r="U1115" i="2"/>
  <c r="R1115" i="2"/>
  <c r="S1115" i="2"/>
  <c r="Q1115" i="2"/>
  <c r="X1115" i="2" l="1"/>
  <c r="Y1115" i="2"/>
  <c r="C1116" i="2" s="1"/>
  <c r="Z1115" i="2"/>
  <c r="D1116" i="2" s="1"/>
  <c r="H1116" i="2"/>
  <c r="G1116" i="2"/>
  <c r="B1116" i="2"/>
  <c r="I1116" i="2"/>
  <c r="P1116" i="2" l="1"/>
  <c r="O1116" i="2"/>
  <c r="E1116" i="2"/>
  <c r="J1116" i="2"/>
  <c r="K1116" i="2" s="1"/>
  <c r="F1116" i="2"/>
  <c r="AA1115" i="2"/>
  <c r="L1116" i="2" l="1"/>
  <c r="M1116" i="2"/>
  <c r="N1116" i="2" s="1"/>
  <c r="V1116" i="2" l="1"/>
  <c r="W1116" i="2"/>
  <c r="U1116" i="2"/>
  <c r="R1116" i="2"/>
  <c r="S1116" i="2"/>
  <c r="Q1116" i="2"/>
  <c r="X1116" i="2" l="1"/>
  <c r="Y1116" i="2"/>
  <c r="C1117" i="2" s="1"/>
  <c r="Z1116" i="2"/>
  <c r="H1117" i="2"/>
  <c r="B1117" i="2"/>
  <c r="G1117" i="2"/>
  <c r="D1117" i="2"/>
  <c r="I1117" i="2"/>
  <c r="O1117" i="2" l="1"/>
  <c r="P1117" i="2"/>
  <c r="J1117" i="2"/>
  <c r="K1117" i="2" s="1"/>
  <c r="E1117" i="2"/>
  <c r="F1117" i="2"/>
  <c r="AA1116" i="2"/>
  <c r="L1117" i="2" l="1"/>
  <c r="M1117" i="2"/>
  <c r="N1117" i="2" s="1"/>
  <c r="W1117" i="2" l="1"/>
  <c r="U1117" i="2"/>
  <c r="V1117" i="2"/>
  <c r="S1117" i="2"/>
  <c r="R1117" i="2"/>
  <c r="Q1117" i="2"/>
  <c r="X1117" i="2" l="1"/>
  <c r="G1118" i="2" s="1"/>
  <c r="Z1117" i="2"/>
  <c r="I1118" i="2"/>
  <c r="D1118" i="2"/>
  <c r="B1118" i="2"/>
  <c r="Y1117" i="2"/>
  <c r="P1118" i="2" l="1"/>
  <c r="O1118" i="2"/>
  <c r="AA1117" i="2"/>
  <c r="H1118" i="2"/>
  <c r="J1118" i="2" s="1"/>
  <c r="K1118" i="2" s="1"/>
  <c r="C1118" i="2"/>
  <c r="L1118" i="2" l="1"/>
  <c r="M1118" i="2"/>
  <c r="N1118" i="2" s="1"/>
  <c r="F1118" i="2"/>
  <c r="E1118" i="2"/>
  <c r="U1118" i="2" l="1"/>
  <c r="V1118" i="2"/>
  <c r="W1118" i="2"/>
  <c r="S1118" i="2"/>
  <c r="R1118" i="2"/>
  <c r="Q1118" i="2"/>
  <c r="Y1118" i="2" l="1"/>
  <c r="X1118" i="2"/>
  <c r="B1119" i="2" s="1"/>
  <c r="Z1118" i="2"/>
  <c r="H1119" i="2"/>
  <c r="C1119" i="2"/>
  <c r="G1119" i="2" l="1"/>
  <c r="E1119" i="2"/>
  <c r="F1119" i="2"/>
  <c r="D1119" i="2"/>
  <c r="I1119" i="2"/>
  <c r="J1119" i="2" l="1"/>
  <c r="O1119" i="2"/>
  <c r="P1119" i="2"/>
  <c r="K1119" i="2"/>
  <c r="AA1118" i="2"/>
  <c r="L1119" i="2" l="1"/>
  <c r="M1119" i="2"/>
  <c r="N1119" i="2" s="1"/>
  <c r="V1119" i="2" l="1"/>
  <c r="U1119" i="2"/>
  <c r="W1119" i="2"/>
  <c r="Q1119" i="2"/>
  <c r="X1119" i="2" s="1"/>
  <c r="R1119" i="2"/>
  <c r="S1119" i="2"/>
  <c r="Z1119" i="2" l="1"/>
  <c r="I1120" i="2" s="1"/>
  <c r="Y1119" i="2"/>
  <c r="H1120" i="2" s="1"/>
  <c r="G1120" i="2"/>
  <c r="B1120" i="2"/>
  <c r="D1120" i="2"/>
  <c r="P1120" i="2" l="1"/>
  <c r="O1120" i="2"/>
  <c r="C1120" i="2"/>
  <c r="F1120" i="2" s="1"/>
  <c r="AA1119" i="2"/>
  <c r="J1120" i="2"/>
  <c r="K1120" i="2" s="1"/>
  <c r="E1120" i="2" l="1"/>
  <c r="L1120" i="2"/>
  <c r="M1120" i="2"/>
  <c r="N1120" i="2" s="1"/>
  <c r="U1120" i="2" l="1"/>
  <c r="W1120" i="2"/>
  <c r="V1120" i="2"/>
  <c r="S1120" i="2"/>
  <c r="Z1120" i="2" s="1"/>
  <c r="Q1120" i="2"/>
  <c r="R1120" i="2"/>
  <c r="Y1120" i="2" l="1"/>
  <c r="H1121" i="2" s="1"/>
  <c r="X1120" i="2"/>
  <c r="G1121" i="2" s="1"/>
  <c r="I1121" i="2"/>
  <c r="D1121" i="2"/>
  <c r="C1121" i="2"/>
  <c r="O1121" i="2" l="1"/>
  <c r="P1121" i="2"/>
  <c r="B1121" i="2"/>
  <c r="E1121" i="2" s="1"/>
  <c r="J1121" i="2"/>
  <c r="K1121" i="2" s="1"/>
  <c r="AA1120" i="2"/>
  <c r="F1121" i="2" l="1"/>
  <c r="L1121" i="2"/>
  <c r="M1121" i="2"/>
  <c r="N1121" i="2" s="1"/>
  <c r="U1121" i="2" l="1"/>
  <c r="V1121" i="2"/>
  <c r="W1121" i="2"/>
  <c r="Q1121" i="2"/>
  <c r="R1121" i="2"/>
  <c r="S1121" i="2"/>
  <c r="Z1121" i="2" l="1"/>
  <c r="Y1121" i="2"/>
  <c r="H1122" i="2" s="1"/>
  <c r="X1121" i="2"/>
  <c r="B1122" i="2" s="1"/>
  <c r="G1122" i="2"/>
  <c r="I1122" i="2"/>
  <c r="D1122" i="2"/>
  <c r="C1122" i="2"/>
  <c r="P1122" i="2" l="1"/>
  <c r="O1122" i="2"/>
  <c r="AA1121" i="2"/>
  <c r="E1122" i="2"/>
  <c r="F1122" i="2"/>
  <c r="J1122" i="2"/>
  <c r="K1122" i="2" s="1"/>
  <c r="L1122" i="2" l="1"/>
  <c r="M1122" i="2"/>
  <c r="N1122" i="2" s="1"/>
  <c r="W1122" i="2" l="1"/>
  <c r="U1122" i="2"/>
  <c r="V1122" i="2"/>
  <c r="Q1122" i="2"/>
  <c r="R1122" i="2"/>
  <c r="S1122" i="2"/>
  <c r="Z1122" i="2" l="1"/>
  <c r="X1122" i="2"/>
  <c r="B1123" i="2" s="1"/>
  <c r="D1123" i="2"/>
  <c r="I1123" i="2"/>
  <c r="Y1122" i="2"/>
  <c r="O1123" i="2" l="1"/>
  <c r="P1123" i="2"/>
  <c r="G1123" i="2"/>
  <c r="AA1122" i="2"/>
  <c r="H1123" i="2"/>
  <c r="C1123" i="2"/>
  <c r="J1123" i="2" l="1"/>
  <c r="K1123" i="2" s="1"/>
  <c r="L1123" i="2"/>
  <c r="M1123" i="2"/>
  <c r="N1123" i="2" s="1"/>
  <c r="F1123" i="2"/>
  <c r="E1123" i="2"/>
  <c r="V1123" i="2" l="1"/>
  <c r="W1123" i="2"/>
  <c r="U1123" i="2"/>
  <c r="S1123" i="2"/>
  <c r="R1123" i="2"/>
  <c r="Q1123" i="2"/>
  <c r="Y1123" i="2" l="1"/>
  <c r="C1124" i="2" s="1"/>
  <c r="X1123" i="2"/>
  <c r="B1124" i="2" s="1"/>
  <c r="Z1123" i="2"/>
  <c r="D1124" i="2" s="1"/>
  <c r="I1124" i="2"/>
  <c r="H1124" i="2"/>
  <c r="G1124" i="2" l="1"/>
  <c r="P1124" i="2"/>
  <c r="O1124" i="2"/>
  <c r="J1124" i="2"/>
  <c r="K1124" i="2" s="1"/>
  <c r="E1124" i="2"/>
  <c r="F1124" i="2"/>
  <c r="AA1123" i="2"/>
  <c r="L1124" i="2" l="1"/>
  <c r="M1124" i="2"/>
  <c r="N1124" i="2" s="1"/>
  <c r="W1124" i="2" l="1"/>
  <c r="U1124" i="2"/>
  <c r="V1124" i="2"/>
  <c r="R1124" i="2"/>
  <c r="S1124" i="2"/>
  <c r="Q1124" i="2"/>
  <c r="Z1124" i="2" l="1"/>
  <c r="Y1124" i="2"/>
  <c r="C1125" i="2" s="1"/>
  <c r="X1124" i="2"/>
  <c r="G1125" i="2" s="1"/>
  <c r="I1125" i="2"/>
  <c r="D1125" i="2"/>
  <c r="O1125" i="2" l="1"/>
  <c r="P1125" i="2"/>
  <c r="B1125" i="2"/>
  <c r="E1125" i="2" s="1"/>
  <c r="H1125" i="2"/>
  <c r="J1125" i="2" s="1"/>
  <c r="K1125" i="2" s="1"/>
  <c r="AA1124" i="2"/>
  <c r="F1125" i="2" l="1"/>
  <c r="L1125" i="2"/>
  <c r="M1125" i="2"/>
  <c r="N1125" i="2" s="1"/>
  <c r="W1125" i="2" l="1"/>
  <c r="V1125" i="2"/>
  <c r="U1125" i="2"/>
  <c r="Q1125" i="2"/>
  <c r="R1125" i="2"/>
  <c r="S1125" i="2"/>
  <c r="Z1125" i="2" l="1"/>
  <c r="D1126" i="2" s="1"/>
  <c r="Y1125" i="2"/>
  <c r="H1126" i="2" s="1"/>
  <c r="X1125" i="2"/>
  <c r="B1126" i="2" s="1"/>
  <c r="C1126" i="2"/>
  <c r="P1126" i="2" l="1"/>
  <c r="O1126" i="2"/>
  <c r="I1126" i="2"/>
  <c r="G1126" i="2"/>
  <c r="J1126" i="2" s="1"/>
  <c r="K1126" i="2" s="1"/>
  <c r="AA1125" i="2"/>
  <c r="F1126" i="2"/>
  <c r="E1126" i="2"/>
  <c r="L1126" i="2" l="1"/>
  <c r="M1126" i="2"/>
  <c r="N1126" i="2" s="1"/>
  <c r="W1126" i="2" l="1"/>
  <c r="V1126" i="2"/>
  <c r="U1126" i="2"/>
  <c r="R1126" i="2"/>
  <c r="Q1126" i="2"/>
  <c r="S1126" i="2"/>
  <c r="Z1126" i="2" l="1"/>
  <c r="Y1126" i="2"/>
  <c r="H1127" i="2" s="1"/>
  <c r="C1127" i="2"/>
  <c r="I1127" i="2"/>
  <c r="D1127" i="2"/>
  <c r="X1126" i="2"/>
  <c r="O1127" i="2" l="1"/>
  <c r="P1127" i="2"/>
  <c r="AA1126" i="2"/>
  <c r="G1127" i="2"/>
  <c r="B1127" i="2"/>
  <c r="F1127" i="2" s="1"/>
  <c r="E1127" i="2" l="1"/>
  <c r="J1127" i="2"/>
  <c r="K1127" i="2" s="1"/>
  <c r="L1127" i="2" l="1"/>
  <c r="M1127" i="2"/>
  <c r="N1127" i="2" s="1"/>
  <c r="U1127" i="2" l="1"/>
  <c r="V1127" i="2"/>
  <c r="W1127" i="2"/>
  <c r="R1127" i="2"/>
  <c r="S1127" i="2"/>
  <c r="Q1127" i="2"/>
  <c r="Y1127" i="2" l="1"/>
  <c r="C1128" i="2" s="1"/>
  <c r="Z1127" i="2"/>
  <c r="X1127" i="2"/>
  <c r="G1128" i="2" s="1"/>
  <c r="B1128" i="2"/>
  <c r="I1128" i="2"/>
  <c r="D1128" i="2"/>
  <c r="P1128" i="2" l="1"/>
  <c r="O1128" i="2"/>
  <c r="H1128" i="2"/>
  <c r="J1128" i="2"/>
  <c r="K1128" i="2" s="1"/>
  <c r="E1128" i="2"/>
  <c r="AA1127" i="2"/>
  <c r="F1128" i="2"/>
  <c r="L1128" i="2" l="1"/>
  <c r="M1128" i="2"/>
  <c r="N1128" i="2" s="1"/>
  <c r="W1128" i="2" l="1"/>
  <c r="V1128" i="2"/>
  <c r="U1128" i="2"/>
  <c r="S1128" i="2"/>
  <c r="Z1128" i="2" s="1"/>
  <c r="R1128" i="2"/>
  <c r="Q1128" i="2"/>
  <c r="X1128" i="2" l="1"/>
  <c r="Y1128" i="2"/>
  <c r="D1129" i="2"/>
  <c r="I1129" i="2"/>
  <c r="G1129" i="2"/>
  <c r="B1129" i="2"/>
  <c r="H1129" i="2"/>
  <c r="C1129" i="2"/>
  <c r="O1129" i="2" l="1"/>
  <c r="P1129" i="2"/>
  <c r="E1129" i="2"/>
  <c r="J1129" i="2"/>
  <c r="K1129" i="2" s="1"/>
  <c r="F1129" i="2"/>
  <c r="AA1128" i="2"/>
  <c r="L1129" i="2" l="1"/>
  <c r="M1129" i="2"/>
  <c r="N1129" i="2" s="1"/>
  <c r="U1129" i="2" l="1"/>
  <c r="W1129" i="2"/>
  <c r="V1129" i="2"/>
  <c r="R1129" i="2"/>
  <c r="Q1129" i="2"/>
  <c r="S1129" i="2"/>
  <c r="X1129" i="2" l="1"/>
  <c r="Z1129" i="2"/>
  <c r="I1130" i="2" s="1"/>
  <c r="Y1129" i="2"/>
  <c r="H1130" i="2" s="1"/>
  <c r="C1130" i="2"/>
  <c r="B1130" i="2"/>
  <c r="G1130" i="2"/>
  <c r="D1130" i="2" l="1"/>
  <c r="P1130" i="2" s="1"/>
  <c r="O1130" i="2"/>
  <c r="AA1129" i="2"/>
  <c r="J1130" i="2"/>
  <c r="K1130" i="2" s="1"/>
  <c r="E1130" i="2"/>
  <c r="F1130" i="2"/>
  <c r="L1130" i="2" l="1"/>
  <c r="M1130" i="2"/>
  <c r="N1130" i="2" s="1"/>
  <c r="U1130" i="2" l="1"/>
  <c r="W1130" i="2"/>
  <c r="V1130" i="2"/>
  <c r="S1130" i="2"/>
  <c r="R1130" i="2"/>
  <c r="Q1130" i="2"/>
  <c r="X1130" i="2" l="1"/>
  <c r="B1131" i="2" s="1"/>
  <c r="Z1130" i="2"/>
  <c r="I1131" i="2" s="1"/>
  <c r="D1131" i="2"/>
  <c r="G1131" i="2"/>
  <c r="Y1130" i="2"/>
  <c r="O1131" i="2" l="1"/>
  <c r="P1131" i="2"/>
  <c r="AA1130" i="2"/>
  <c r="H1131" i="2"/>
  <c r="C1131" i="2"/>
  <c r="E1131" i="2" s="1"/>
  <c r="F1131" i="2" l="1"/>
  <c r="J1131" i="2"/>
  <c r="K1131" i="2" s="1"/>
  <c r="L1131" i="2" l="1"/>
  <c r="M1131" i="2"/>
  <c r="N1131" i="2" s="1"/>
  <c r="V1131" i="2" l="1"/>
  <c r="W1131" i="2"/>
  <c r="U1131" i="2"/>
  <c r="R1131" i="2"/>
  <c r="Q1131" i="2"/>
  <c r="S1131" i="2"/>
  <c r="Z1131" i="2" l="1"/>
  <c r="D1132" i="2" s="1"/>
  <c r="Y1131" i="2"/>
  <c r="C1132" i="2" s="1"/>
  <c r="X1131" i="2"/>
  <c r="G1132" i="2" s="1"/>
  <c r="H1132" i="2"/>
  <c r="I1132" i="2"/>
  <c r="P1132" i="2" l="1"/>
  <c r="O1132" i="2"/>
  <c r="B1132" i="2"/>
  <c r="F1132" i="2" s="1"/>
  <c r="AA1131" i="2"/>
  <c r="J1132" i="2"/>
  <c r="K1132" i="2" s="1"/>
  <c r="E1132" i="2" l="1"/>
  <c r="L1132" i="2"/>
  <c r="M1132" i="2"/>
  <c r="N1132" i="2" s="1"/>
  <c r="V1132" i="2" l="1"/>
  <c r="U1132" i="2"/>
  <c r="W1132" i="2"/>
  <c r="S1132" i="2"/>
  <c r="R1132" i="2"/>
  <c r="Q1132" i="2"/>
  <c r="X1132" i="2" l="1"/>
  <c r="B1133" i="2" s="1"/>
  <c r="Y1132" i="2"/>
  <c r="Z1132" i="2"/>
  <c r="H1133" i="2"/>
  <c r="C1133" i="2"/>
  <c r="G1133" i="2" l="1"/>
  <c r="E1133" i="2"/>
  <c r="F1133" i="2"/>
  <c r="I1133" i="2"/>
  <c r="D1133" i="2"/>
  <c r="O1133" i="2" l="1"/>
  <c r="P1133" i="2"/>
  <c r="J1133" i="2"/>
  <c r="K1133" i="2" s="1"/>
  <c r="AA1132" i="2"/>
  <c r="L1133" i="2" l="1"/>
  <c r="M1133" i="2"/>
  <c r="N1133" i="2" s="1"/>
  <c r="V1133" i="2" l="1"/>
  <c r="W1133" i="2"/>
  <c r="U1133" i="2"/>
  <c r="Q1133" i="2"/>
  <c r="R1133" i="2"/>
  <c r="S1133" i="2"/>
  <c r="Z1133" i="2" l="1"/>
  <c r="I1134" i="2" s="1"/>
  <c r="Y1133" i="2"/>
  <c r="H1134" i="2" s="1"/>
  <c r="X1133" i="2"/>
  <c r="B1134" i="2" s="1"/>
  <c r="D1134" i="2"/>
  <c r="C1134" i="2"/>
  <c r="P1134" i="2" l="1"/>
  <c r="O1134" i="2"/>
  <c r="G1134" i="2"/>
  <c r="J1134" i="2" s="1"/>
  <c r="K1134" i="2" s="1"/>
  <c r="AA1133" i="2"/>
  <c r="F1134" i="2"/>
  <c r="E1134" i="2"/>
  <c r="L1134" i="2" l="1"/>
  <c r="M1134" i="2"/>
  <c r="N1134" i="2" s="1"/>
  <c r="U1134" i="2" l="1"/>
  <c r="V1134" i="2"/>
  <c r="W1134" i="2"/>
  <c r="Q1134" i="2"/>
  <c r="R1134" i="2"/>
  <c r="S1134" i="2"/>
  <c r="Z1134" i="2" l="1"/>
  <c r="X1134" i="2"/>
  <c r="B1135" i="2" s="1"/>
  <c r="Y1134" i="2"/>
  <c r="G1135" i="2"/>
  <c r="D1135" i="2"/>
  <c r="I1135" i="2"/>
  <c r="C1135" i="2"/>
  <c r="H1135" i="2"/>
  <c r="O1135" i="2" l="1"/>
  <c r="P1135" i="2"/>
  <c r="AA1134" i="2"/>
  <c r="J1135" i="2"/>
  <c r="K1135" i="2" s="1"/>
  <c r="F1135" i="2"/>
  <c r="E1135" i="2"/>
  <c r="L1135" i="2" l="1"/>
  <c r="M1135" i="2"/>
  <c r="N1135" i="2" s="1"/>
  <c r="W1135" i="2" l="1"/>
  <c r="V1135" i="2"/>
  <c r="U1135" i="2"/>
  <c r="S1135" i="2"/>
  <c r="R1135" i="2"/>
  <c r="Q1135" i="2"/>
  <c r="X1135" i="2" l="1"/>
  <c r="Y1135" i="2"/>
  <c r="Z1135" i="2"/>
  <c r="I1136" i="2" s="1"/>
  <c r="G1136" i="2"/>
  <c r="B1136" i="2"/>
  <c r="H1136" i="2"/>
  <c r="C1136" i="2"/>
  <c r="D1136" i="2" l="1"/>
  <c r="E1136" i="2"/>
  <c r="J1136" i="2"/>
  <c r="K1136" i="2" s="1"/>
  <c r="AA1135" i="2"/>
  <c r="F1136" i="2"/>
  <c r="P1136" i="2" l="1"/>
  <c r="O1136" i="2"/>
  <c r="L1136" i="2"/>
  <c r="M1136" i="2"/>
  <c r="N1136" i="2" s="1"/>
  <c r="U1136" i="2" l="1"/>
  <c r="W1136" i="2"/>
  <c r="V1136" i="2"/>
  <c r="S1136" i="2"/>
  <c r="R1136" i="2"/>
  <c r="Q1136" i="2"/>
  <c r="Y1136" i="2" l="1"/>
  <c r="X1136" i="2"/>
  <c r="B1137" i="2" s="1"/>
  <c r="Z1136" i="2"/>
  <c r="D1137" i="2" s="1"/>
  <c r="G1137" i="2"/>
  <c r="C1137" i="2"/>
  <c r="H1137" i="2"/>
  <c r="O1137" i="2" l="1"/>
  <c r="P1137" i="2"/>
  <c r="I1137" i="2"/>
  <c r="J1137" i="2" s="1"/>
  <c r="K1137" i="2" s="1"/>
  <c r="E1137" i="2"/>
  <c r="F1137" i="2"/>
  <c r="AA1136" i="2"/>
  <c r="L1137" i="2" l="1"/>
  <c r="M1137" i="2"/>
  <c r="N1137" i="2" s="1"/>
  <c r="V1137" i="2" l="1"/>
  <c r="W1137" i="2"/>
  <c r="U1137" i="2"/>
  <c r="R1137" i="2"/>
  <c r="Q1137" i="2"/>
  <c r="S1137" i="2"/>
  <c r="Z1137" i="2" s="1"/>
  <c r="X1137" i="2" l="1"/>
  <c r="Y1137" i="2"/>
  <c r="H1138" i="2" s="1"/>
  <c r="I1138" i="2"/>
  <c r="D1138" i="2"/>
  <c r="G1138" i="2"/>
  <c r="B1138" i="2"/>
  <c r="P1138" i="2" l="1"/>
  <c r="O1138" i="2"/>
  <c r="C1138" i="2"/>
  <c r="F1138" i="2" s="1"/>
  <c r="AA1137" i="2"/>
  <c r="J1138" i="2"/>
  <c r="K1138" i="2" s="1"/>
  <c r="E1138" i="2" l="1"/>
  <c r="L1138" i="2"/>
  <c r="M1138" i="2"/>
  <c r="N1138" i="2" s="1"/>
  <c r="V1138" i="2" l="1"/>
  <c r="W1138" i="2"/>
  <c r="U1138" i="2"/>
  <c r="Q1138" i="2"/>
  <c r="S1138" i="2"/>
  <c r="R1138" i="2"/>
  <c r="Y1138" i="2" s="1"/>
  <c r="Z1138" i="2" l="1"/>
  <c r="D1139" i="2" s="1"/>
  <c r="X1138" i="2"/>
  <c r="H1139" i="2"/>
  <c r="C1139" i="2"/>
  <c r="I1139" i="2"/>
  <c r="O1139" i="2" l="1"/>
  <c r="P1139" i="2"/>
  <c r="AA1138" i="2"/>
  <c r="B1139" i="2"/>
  <c r="G1139" i="2"/>
  <c r="E1139" i="2" l="1"/>
  <c r="F1139" i="2"/>
  <c r="J1139" i="2"/>
  <c r="K1139" i="2" s="1"/>
  <c r="L1139" i="2" l="1"/>
  <c r="M1139" i="2"/>
  <c r="N1139" i="2" s="1"/>
  <c r="U1139" i="2" l="1"/>
  <c r="W1139" i="2"/>
  <c r="V1139" i="2"/>
  <c r="S1139" i="2"/>
  <c r="Z1139" i="2" s="1"/>
  <c r="R1139" i="2"/>
  <c r="Q1139" i="2"/>
  <c r="X1139" i="2" s="1"/>
  <c r="Y1139" i="2" l="1"/>
  <c r="I1140" i="2"/>
  <c r="D1140" i="2"/>
  <c r="B1140" i="2"/>
  <c r="G1140" i="2"/>
  <c r="C1140" i="2"/>
  <c r="H1140" i="2"/>
  <c r="P1140" i="2" l="1"/>
  <c r="O1140" i="2"/>
  <c r="J1140" i="2"/>
  <c r="K1140" i="2" s="1"/>
  <c r="E1140" i="2"/>
  <c r="AA1139" i="2"/>
  <c r="F1140" i="2"/>
  <c r="L1140" i="2" l="1"/>
  <c r="M1140" i="2"/>
  <c r="N1140" i="2" s="1"/>
  <c r="W1140" i="2" l="1"/>
  <c r="U1140" i="2"/>
  <c r="V1140" i="2"/>
  <c r="S1140" i="2"/>
  <c r="Q1140" i="2"/>
  <c r="X1140" i="2" s="1"/>
  <c r="R1140" i="2"/>
  <c r="Z1140" i="2" l="1"/>
  <c r="Y1140" i="2"/>
  <c r="H1141" i="2" s="1"/>
  <c r="I1141" i="2"/>
  <c r="D1141" i="2"/>
  <c r="C1141" i="2"/>
  <c r="G1141" i="2"/>
  <c r="B1141" i="2"/>
  <c r="O1141" i="2" l="1"/>
  <c r="P1141" i="2"/>
  <c r="F1141" i="2"/>
  <c r="AA1140" i="2"/>
  <c r="E1141" i="2"/>
  <c r="J1141" i="2"/>
  <c r="K1141" i="2" s="1"/>
  <c r="L1141" i="2" l="1"/>
  <c r="M1141" i="2"/>
  <c r="N1141" i="2" s="1"/>
  <c r="V1141" i="2" l="1"/>
  <c r="W1141" i="2"/>
  <c r="U1141" i="2"/>
  <c r="Q1141" i="2"/>
  <c r="S1141" i="2"/>
  <c r="R1141" i="2"/>
  <c r="Y1141" i="2" l="1"/>
  <c r="Z1141" i="2"/>
  <c r="X1141" i="2"/>
  <c r="C1142" i="2"/>
  <c r="H1142" i="2"/>
  <c r="I1142" i="2"/>
  <c r="D1142" i="2"/>
  <c r="P1142" i="2" l="1"/>
  <c r="O1142" i="2"/>
  <c r="AA1141" i="2"/>
  <c r="B1142" i="2"/>
  <c r="F1142" i="2" s="1"/>
  <c r="G1142" i="2"/>
  <c r="J1142" i="2" l="1"/>
  <c r="K1142" i="2" s="1"/>
  <c r="E1142" i="2"/>
  <c r="L1142" i="2" l="1"/>
  <c r="M1142" i="2"/>
  <c r="N1142" i="2" s="1"/>
  <c r="W1142" i="2" l="1"/>
  <c r="U1142" i="2"/>
  <c r="V1142" i="2"/>
  <c r="S1142" i="2"/>
  <c r="R1142" i="2"/>
  <c r="Q1142" i="2"/>
  <c r="Y1142" i="2" l="1"/>
  <c r="X1142" i="2"/>
  <c r="G1143" i="2" s="1"/>
  <c r="Z1142" i="2"/>
  <c r="I1143" i="2" s="1"/>
  <c r="D1143" i="2"/>
  <c r="B1143" i="2"/>
  <c r="H1143" i="2"/>
  <c r="C1143" i="2"/>
  <c r="O1143" i="2" l="1"/>
  <c r="P1143" i="2"/>
  <c r="E1143" i="2"/>
  <c r="J1143" i="2"/>
  <c r="K1143" i="2" s="1"/>
  <c r="F1143" i="2"/>
  <c r="AA1142" i="2"/>
  <c r="L1143" i="2" l="1"/>
  <c r="M1143" i="2"/>
  <c r="N1143" i="2" s="1"/>
  <c r="W1143" i="2" l="1"/>
  <c r="U1143" i="2"/>
  <c r="V1143" i="2"/>
  <c r="Q1143" i="2"/>
  <c r="S1143" i="2"/>
  <c r="R1143" i="2"/>
  <c r="Z1143" i="2" l="1"/>
  <c r="Y1143" i="2"/>
  <c r="H1144" i="2" s="1"/>
  <c r="X1143" i="2"/>
  <c r="B1144" i="2" s="1"/>
  <c r="C1144" i="2"/>
  <c r="I1144" i="2"/>
  <c r="D1144" i="2"/>
  <c r="G1144" i="2" l="1"/>
  <c r="P1144" i="2"/>
  <c r="O1144" i="2"/>
  <c r="F1144" i="2"/>
  <c r="AA1143" i="2"/>
  <c r="J1144" i="2"/>
  <c r="K1144" i="2" s="1"/>
  <c r="E1144" i="2"/>
  <c r="L1144" i="2" l="1"/>
  <c r="M1144" i="2"/>
  <c r="N1144" i="2" s="1"/>
  <c r="W1144" i="2" l="1"/>
  <c r="V1144" i="2"/>
  <c r="U1144" i="2"/>
  <c r="Q1144" i="2"/>
  <c r="R1144" i="2"/>
  <c r="S1144" i="2"/>
  <c r="Z1144" i="2" l="1"/>
  <c r="Y1144" i="2"/>
  <c r="C1145" i="2" s="1"/>
  <c r="X1144" i="2"/>
  <c r="G1145" i="2" s="1"/>
  <c r="B1145" i="2"/>
  <c r="D1145" i="2"/>
  <c r="I1145" i="2"/>
  <c r="H1145" i="2"/>
  <c r="O1145" i="2" l="1"/>
  <c r="P1145" i="2"/>
  <c r="AA1144" i="2"/>
  <c r="E1145" i="2"/>
  <c r="F1145" i="2"/>
  <c r="J1145" i="2"/>
  <c r="K1145" i="2" s="1"/>
  <c r="L1145" i="2" l="1"/>
  <c r="M1145" i="2"/>
  <c r="N1145" i="2" s="1"/>
  <c r="W1145" i="2" l="1"/>
  <c r="V1145" i="2"/>
  <c r="U1145" i="2"/>
  <c r="Q1145" i="2"/>
  <c r="S1145" i="2"/>
  <c r="Z1145" i="2" s="1"/>
  <c r="R1145" i="2"/>
  <c r="X1145" i="2" l="1"/>
  <c r="Y1145" i="2"/>
  <c r="C1146" i="2" s="1"/>
  <c r="G1146" i="2"/>
  <c r="B1146" i="2"/>
  <c r="I1146" i="2"/>
  <c r="D1146" i="2"/>
  <c r="H1146" i="2" l="1"/>
  <c r="P1146" i="2"/>
  <c r="O1146" i="2"/>
  <c r="F1146" i="2"/>
  <c r="E1146" i="2"/>
  <c r="AA1145" i="2"/>
  <c r="J1146" i="2"/>
  <c r="K1146" i="2" s="1"/>
  <c r="L1146" i="2" l="1"/>
  <c r="M1146" i="2"/>
  <c r="N1146" i="2" s="1"/>
  <c r="W1146" i="2" l="1"/>
  <c r="U1146" i="2"/>
  <c r="V1146" i="2"/>
  <c r="R1146" i="2"/>
  <c r="Q1146" i="2"/>
  <c r="S1146" i="2"/>
  <c r="Y1146" i="2" l="1"/>
  <c r="X1146" i="2"/>
  <c r="Z1146" i="2"/>
  <c r="D1147" i="2" s="1"/>
  <c r="H1147" i="2"/>
  <c r="C1147" i="2"/>
  <c r="B1147" i="2"/>
  <c r="G1147" i="2"/>
  <c r="O1147" i="2" l="1"/>
  <c r="P1147" i="2"/>
  <c r="I1147" i="2"/>
  <c r="J1147" i="2" s="1"/>
  <c r="K1147" i="2" s="1"/>
  <c r="AA1146" i="2"/>
  <c r="F1147" i="2"/>
  <c r="E1147" i="2"/>
  <c r="L1147" i="2" l="1"/>
  <c r="M1147" i="2"/>
  <c r="N1147" i="2" s="1"/>
  <c r="W1147" i="2" l="1"/>
  <c r="V1147" i="2"/>
  <c r="U1147" i="2"/>
  <c r="Q1147" i="2"/>
  <c r="R1147" i="2"/>
  <c r="S1147" i="2"/>
  <c r="Z1147" i="2" l="1"/>
  <c r="Y1147" i="2"/>
  <c r="C1148" i="2" s="1"/>
  <c r="X1147" i="2"/>
  <c r="I1148" i="2"/>
  <c r="D1148" i="2"/>
  <c r="H1148" i="2"/>
  <c r="P1148" i="2" l="1"/>
  <c r="O1148" i="2"/>
  <c r="AA1147" i="2"/>
  <c r="G1148" i="2"/>
  <c r="B1148" i="2"/>
  <c r="J1148" i="2" l="1"/>
  <c r="K1148" i="2" s="1"/>
  <c r="E1148" i="2"/>
  <c r="F1148" i="2"/>
  <c r="L1148" i="2" l="1"/>
  <c r="M1148" i="2"/>
  <c r="N1148" i="2" s="1"/>
  <c r="U1148" i="2" l="1"/>
  <c r="V1148" i="2"/>
  <c r="W1148" i="2"/>
  <c r="S1148" i="2"/>
  <c r="R1148" i="2"/>
  <c r="Q1148" i="2"/>
  <c r="X1148" i="2" s="1"/>
  <c r="Y1148" i="2" l="1"/>
  <c r="Z1148" i="2"/>
  <c r="G1149" i="2"/>
  <c r="B1149" i="2"/>
  <c r="H1149" i="2"/>
  <c r="C1149" i="2"/>
  <c r="E1149" i="2" l="1"/>
  <c r="F1149" i="2"/>
  <c r="D1149" i="2"/>
  <c r="I1149" i="2"/>
  <c r="O1149" i="2" l="1"/>
  <c r="P1149" i="2"/>
  <c r="AA1148" i="2"/>
  <c r="J1149" i="2"/>
  <c r="K1149" i="2" s="1"/>
  <c r="L1149" i="2" l="1"/>
  <c r="M1149" i="2"/>
  <c r="N1149" i="2" s="1"/>
  <c r="U1149" i="2" l="1"/>
  <c r="W1149" i="2"/>
  <c r="V1149" i="2"/>
  <c r="Q1149" i="2"/>
  <c r="S1149" i="2"/>
  <c r="R1149" i="2"/>
  <c r="Y1149" i="2" l="1"/>
  <c r="X1149" i="2"/>
  <c r="G1150" i="2" s="1"/>
  <c r="Z1149" i="2"/>
  <c r="D1150" i="2" s="1"/>
  <c r="B1150" i="2"/>
  <c r="H1150" i="2"/>
  <c r="C1150" i="2"/>
  <c r="I1150" i="2"/>
  <c r="P1150" i="2" l="1"/>
  <c r="O1150" i="2"/>
  <c r="F1150" i="2"/>
  <c r="J1150" i="2"/>
  <c r="K1150" i="2" s="1"/>
  <c r="AA1149" i="2"/>
  <c r="E1150" i="2"/>
  <c r="L1150" i="2" l="1"/>
  <c r="M1150" i="2"/>
  <c r="N1150" i="2" s="1"/>
  <c r="W1150" i="2" l="1"/>
  <c r="U1150" i="2"/>
  <c r="V1150" i="2"/>
  <c r="Q1150" i="2"/>
  <c r="S1150" i="2"/>
  <c r="R1150" i="2"/>
  <c r="Y1150" i="2" l="1"/>
  <c r="X1150" i="2"/>
  <c r="B1151" i="2" s="1"/>
  <c r="Z1150" i="2"/>
  <c r="D1151" i="2" s="1"/>
  <c r="C1151" i="2"/>
  <c r="H1151" i="2"/>
  <c r="I1151" i="2"/>
  <c r="O1151" i="2" l="1"/>
  <c r="P1151" i="2"/>
  <c r="G1151" i="2"/>
  <c r="F1151" i="2"/>
  <c r="E1151" i="2"/>
  <c r="AA1150" i="2"/>
  <c r="J1151" i="2"/>
  <c r="K1151" i="2" s="1"/>
  <c r="L1151" i="2" l="1"/>
  <c r="M1151" i="2"/>
  <c r="N1151" i="2" s="1"/>
  <c r="W1151" i="2" l="1"/>
  <c r="U1151" i="2"/>
  <c r="V1151" i="2"/>
  <c r="S1151" i="2"/>
  <c r="Q1151" i="2"/>
  <c r="R1151" i="2"/>
  <c r="Y1151" i="2" l="1"/>
  <c r="X1151" i="2"/>
  <c r="G1152" i="2" s="1"/>
  <c r="Z1151" i="2"/>
  <c r="D1152" i="2" s="1"/>
  <c r="H1152" i="2"/>
  <c r="C1152" i="2"/>
  <c r="B1152" i="2"/>
  <c r="P1152" i="2" l="1"/>
  <c r="O1152" i="2"/>
  <c r="I1152" i="2"/>
  <c r="J1152" i="2" s="1"/>
  <c r="K1152" i="2" s="1"/>
  <c r="F1152" i="2"/>
  <c r="E1152" i="2"/>
  <c r="AA1151" i="2"/>
  <c r="L1152" i="2" l="1"/>
  <c r="M1152" i="2"/>
  <c r="N1152" i="2" s="1"/>
  <c r="U1152" i="2" l="1"/>
  <c r="V1152" i="2"/>
  <c r="W1152" i="2"/>
  <c r="S1152" i="2"/>
  <c r="Q1152" i="2"/>
  <c r="R1152" i="2"/>
  <c r="X1152" i="2" l="1"/>
  <c r="Y1152" i="2"/>
  <c r="H1153" i="2" s="1"/>
  <c r="Z1152" i="2"/>
  <c r="C1153" i="2"/>
  <c r="G1153" i="2"/>
  <c r="B1153" i="2"/>
  <c r="F1153" i="2" l="1"/>
  <c r="E1153" i="2"/>
  <c r="I1153" i="2"/>
  <c r="D1153" i="2"/>
  <c r="O1153" i="2" l="1"/>
  <c r="P1153" i="2"/>
  <c r="AA1152" i="2"/>
  <c r="J1153" i="2"/>
  <c r="K1153" i="2" s="1"/>
  <c r="L1153" i="2" l="1"/>
  <c r="M1153" i="2"/>
  <c r="N1153" i="2" s="1"/>
  <c r="V1153" i="2" l="1"/>
  <c r="U1153" i="2"/>
  <c r="W1153" i="2"/>
  <c r="R1153" i="2"/>
  <c r="S1153" i="2"/>
  <c r="Q1153" i="2"/>
  <c r="X1153" i="2" l="1"/>
  <c r="Y1153" i="2"/>
  <c r="H1154" i="2" s="1"/>
  <c r="C1154" i="2"/>
  <c r="G1154" i="2"/>
  <c r="B1154" i="2"/>
  <c r="Z1153" i="2"/>
  <c r="E1154" i="2" l="1"/>
  <c r="I1154" i="2"/>
  <c r="J1154" i="2" s="1"/>
  <c r="D1154" i="2"/>
  <c r="F1154" i="2"/>
  <c r="P1154" i="2" l="1"/>
  <c r="O1154" i="2"/>
  <c r="K1154" i="2"/>
  <c r="AA1153" i="2"/>
  <c r="L1154" i="2" l="1"/>
  <c r="M1154" i="2"/>
  <c r="N1154" i="2" s="1"/>
  <c r="V1154" i="2" l="1"/>
  <c r="U1154" i="2"/>
  <c r="W1154" i="2"/>
  <c r="R1154" i="2"/>
  <c r="Q1154" i="2"/>
  <c r="X1154" i="2" s="1"/>
  <c r="S1154" i="2"/>
  <c r="Y1154" i="2" l="1"/>
  <c r="C1155" i="2" s="1"/>
  <c r="Z1154" i="2"/>
  <c r="H1155" i="2"/>
  <c r="I1155" i="2"/>
  <c r="D1155" i="2"/>
  <c r="B1155" i="2"/>
  <c r="G1155" i="2"/>
  <c r="O1155" i="2" l="1"/>
  <c r="P1155" i="2"/>
  <c r="AA1154" i="2"/>
  <c r="J1155" i="2"/>
  <c r="K1155" i="2" s="1"/>
  <c r="F1155" i="2"/>
  <c r="E1155" i="2"/>
  <c r="L1155" i="2" l="1"/>
  <c r="M1155" i="2"/>
  <c r="N1155" i="2" s="1"/>
  <c r="V1155" i="2" l="1"/>
  <c r="U1155" i="2"/>
  <c r="W1155" i="2"/>
  <c r="Q1155" i="2"/>
  <c r="S1155" i="2"/>
  <c r="R1155" i="2"/>
  <c r="Z1155" i="2" l="1"/>
  <c r="Y1155" i="2"/>
  <c r="C1156" i="2" s="1"/>
  <c r="X1155" i="2"/>
  <c r="B1156" i="2" s="1"/>
  <c r="H1156" i="2"/>
  <c r="D1156" i="2"/>
  <c r="I1156" i="2"/>
  <c r="P1156" i="2" l="1"/>
  <c r="O1156" i="2"/>
  <c r="G1156" i="2"/>
  <c r="J1156" i="2" s="1"/>
  <c r="K1156" i="2" s="1"/>
  <c r="F1156" i="2"/>
  <c r="AA1155" i="2"/>
  <c r="E1156" i="2"/>
  <c r="L1156" i="2" l="1"/>
  <c r="M1156" i="2"/>
  <c r="N1156" i="2" s="1"/>
  <c r="V1156" i="2" l="1"/>
  <c r="W1156" i="2"/>
  <c r="U1156" i="2"/>
  <c r="R1156" i="2"/>
  <c r="Q1156" i="2"/>
  <c r="S1156" i="2"/>
  <c r="X1156" i="2" l="1"/>
  <c r="Y1156" i="2"/>
  <c r="H1157" i="2" s="1"/>
  <c r="Z1156" i="2"/>
  <c r="D1157" i="2" s="1"/>
  <c r="C1157" i="2"/>
  <c r="G1157" i="2"/>
  <c r="B1157" i="2"/>
  <c r="I1157" i="2" l="1"/>
  <c r="O1157" i="2"/>
  <c r="P1157" i="2"/>
  <c r="AA1156" i="2"/>
  <c r="E1157" i="2"/>
  <c r="J1157" i="2"/>
  <c r="K1157" i="2" s="1"/>
  <c r="F1157" i="2"/>
  <c r="L1157" i="2" l="1"/>
  <c r="M1157" i="2"/>
  <c r="N1157" i="2" s="1"/>
  <c r="U1157" i="2" l="1"/>
  <c r="W1157" i="2"/>
  <c r="V1157" i="2"/>
  <c r="R1157" i="2"/>
  <c r="S1157" i="2"/>
  <c r="Q1157" i="2"/>
  <c r="Z1157" i="2" l="1"/>
  <c r="X1157" i="2"/>
  <c r="B1158" i="2" s="1"/>
  <c r="Y1157" i="2"/>
  <c r="G1158" i="2"/>
  <c r="I1158" i="2"/>
  <c r="D1158" i="2"/>
  <c r="P1158" i="2" l="1"/>
  <c r="O1158" i="2"/>
  <c r="AA1158" i="2"/>
  <c r="AA1157" i="2"/>
  <c r="H1158" i="2"/>
  <c r="J1158" i="2" s="1"/>
  <c r="K1158" i="2" s="1"/>
  <c r="C1158" i="2"/>
  <c r="F1158" i="2" s="1"/>
  <c r="L1158" i="2" l="1"/>
  <c r="M1158" i="2"/>
  <c r="N1158" i="2" s="1"/>
  <c r="E1158" i="2"/>
  <c r="V1158" i="2" l="1"/>
  <c r="W1158" i="2"/>
  <c r="U1158" i="2"/>
  <c r="R1158" i="2"/>
  <c r="Q1158" i="2"/>
  <c r="S1158" i="2"/>
  <c r="Z1158" i="2" l="1"/>
  <c r="Y1158" i="2"/>
  <c r="X1158" i="2"/>
</calcChain>
</file>

<file path=xl/comments1.xml><?xml version="1.0" encoding="utf-8"?>
<comments xmlns="http://schemas.openxmlformats.org/spreadsheetml/2006/main">
  <authors>
    <author>a-nathan</author>
    <author>Alan M. Nathan</author>
  </authors>
  <commentList>
    <comment ref="B6" authorId="0">
      <text>
        <r>
          <rPr>
            <b/>
            <sz val="8"/>
            <color indexed="81"/>
            <rFont val="Tahoma"/>
            <family val="2"/>
          </rPr>
          <t>a-nathan:</t>
        </r>
        <r>
          <rPr>
            <sz val="8"/>
            <color indexed="81"/>
            <rFont val="Tahoma"/>
            <family val="2"/>
          </rPr>
          <t xml:space="preserve">
mass of ball
baseball:  5.125 oz
softball:  6.5 oz</t>
        </r>
      </text>
    </comment>
    <comment ref="B7" authorId="0">
      <text>
        <r>
          <rPr>
            <b/>
            <sz val="8"/>
            <color indexed="81"/>
            <rFont val="Tahoma"/>
            <family val="2"/>
          </rPr>
          <t>a-nathan:</t>
        </r>
        <r>
          <rPr>
            <sz val="8"/>
            <color indexed="81"/>
            <rFont val="Tahoma"/>
            <family val="2"/>
          </rPr>
          <t xml:space="preserve">
circumference:
9.125" for baseball
12.0" for softball</t>
        </r>
      </text>
    </comment>
    <comment ref="B23" authorId="1">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24" authorId="1">
      <text>
        <r>
          <rPr>
            <b/>
            <sz val="9"/>
            <color indexed="81"/>
            <rFont val="Tahoma"/>
            <family val="2"/>
          </rPr>
          <t>Alan M. Nathan:</t>
        </r>
        <r>
          <rPr>
            <sz val="9"/>
            <color indexed="81"/>
            <rFont val="Tahoma"/>
            <family val="2"/>
          </rPr>
          <t xml:space="preserve">
relative humidity in percent</t>
        </r>
      </text>
    </comment>
    <comment ref="B25" authorId="1">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B29" authorId="0">
      <text>
        <r>
          <rPr>
            <b/>
            <sz val="8"/>
            <color indexed="81"/>
            <rFont val="Tahoma"/>
            <family val="2"/>
          </rPr>
          <t>a-nathan:</t>
        </r>
        <r>
          <rPr>
            <sz val="8"/>
            <color indexed="81"/>
            <rFont val="Tahoma"/>
            <family val="2"/>
          </rPr>
          <t xml:space="preserve">
0 for  no drag
1 for Adair-3 drag
2 for constant Cd (H11)</t>
        </r>
      </text>
    </comment>
    <comment ref="C29" authorId="1">
      <text>
        <r>
          <rPr>
            <b/>
            <sz val="9"/>
            <color indexed="81"/>
            <rFont val="Tahoma"/>
            <family val="2"/>
          </rPr>
          <t>Alan M. Nathan:</t>
        </r>
        <r>
          <rPr>
            <sz val="9"/>
            <color indexed="81"/>
            <rFont val="Tahoma"/>
            <family val="2"/>
          </rPr>
          <t xml:space="preserve">
Note that Cd is a function of Reynold's number in Adair's model.</t>
        </r>
      </text>
    </comment>
    <comment ref="B30" authorId="0">
      <text>
        <r>
          <rPr>
            <b/>
            <sz val="8"/>
            <color indexed="81"/>
            <rFont val="Tahoma"/>
            <family val="2"/>
          </rPr>
          <t>a-nathan:</t>
        </r>
        <r>
          <rPr>
            <sz val="8"/>
            <color indexed="81"/>
            <rFont val="Tahoma"/>
            <family val="2"/>
          </rPr>
          <t xml:space="preserve">
0 for no Magnus
1 for Hubbard model
2 for Cross model</t>
        </r>
      </text>
    </comment>
  </commentList>
</comments>
</file>

<file path=xl/comments2.xml><?xml version="1.0" encoding="utf-8"?>
<comments xmlns="http://schemas.openxmlformats.org/spreadsheetml/2006/main">
  <authors>
    <author>a-nathan</author>
    <author>Alan M. Nathan</author>
  </authors>
  <commentList>
    <comment ref="B1" authorId="0">
      <text>
        <r>
          <rPr>
            <b/>
            <sz val="8"/>
            <color indexed="81"/>
            <rFont val="Tahoma"/>
            <family val="2"/>
          </rPr>
          <t>a-nathan:</t>
        </r>
        <r>
          <rPr>
            <sz val="8"/>
            <color indexed="81"/>
            <rFont val="Tahoma"/>
            <family val="2"/>
          </rPr>
          <t xml:space="preserve">
mass of ball
baseball:  5.125 oz
softball:  6.5 oz</t>
        </r>
      </text>
    </comment>
    <comment ref="B2" authorId="0">
      <text>
        <r>
          <rPr>
            <b/>
            <sz val="8"/>
            <color indexed="81"/>
            <rFont val="Tahoma"/>
            <family val="2"/>
          </rPr>
          <t>a-nathan:</t>
        </r>
        <r>
          <rPr>
            <sz val="8"/>
            <color indexed="81"/>
            <rFont val="Tahoma"/>
            <family val="2"/>
          </rPr>
          <t xml:space="preserve">
circumference:
9.125" for baseball
12.0" for softball</t>
        </r>
      </text>
    </comment>
    <comment ref="D2" authorId="1">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text>
        <r>
          <rPr>
            <b/>
            <sz val="9"/>
            <color indexed="81"/>
            <rFont val="Tahoma"/>
            <family val="2"/>
          </rPr>
          <t>Alan M. Nathan:</t>
        </r>
        <r>
          <rPr>
            <sz val="9"/>
            <color indexed="81"/>
            <rFont val="Tahoma"/>
            <family val="2"/>
          </rPr>
          <t xml:space="preserve">
0.5*rho*A/m in 1/ft</t>
        </r>
      </text>
    </comment>
    <comment ref="D4" authorId="1">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text>
        <r>
          <rPr>
            <b/>
            <sz val="9"/>
            <color indexed="81"/>
            <rFont val="Tahoma"/>
            <family val="2"/>
          </rPr>
          <t>Alan M. Nathan:</t>
        </r>
        <r>
          <rPr>
            <sz val="9"/>
            <color indexed="81"/>
            <rFont val="Tahoma"/>
            <family val="2"/>
          </rPr>
          <t xml:space="preserve">
actual pressure = (corrected barometric pressure)*exp(-elev*beta).  Beta has unitls /1m.
</t>
        </r>
      </text>
    </comment>
    <comment ref="F5" authorId="0">
      <text>
        <r>
          <rPr>
            <b/>
            <sz val="8"/>
            <color indexed="81"/>
            <rFont val="Tahoma"/>
            <family val="2"/>
          </rPr>
          <t>a-nathan:</t>
        </r>
        <r>
          <rPr>
            <sz val="8"/>
            <color indexed="81"/>
            <rFont val="Tahoma"/>
            <family val="2"/>
          </rPr>
          <t xml:space="preserve">
from 3rd edition of Adair, The Physics of Baseball, assuming Re appropriate for density=1.182, baseball with 9-1/8" circumference, T=75F; namely Re=2100 at 100 mph</t>
        </r>
      </text>
    </comment>
    <comment ref="D13" authorId="1">
      <text>
        <r>
          <rPr>
            <b/>
            <sz val="9"/>
            <color indexed="81"/>
            <rFont val="Tahoma"/>
            <family val="2"/>
          </rPr>
          <t>Alan M. Nathan:</t>
        </r>
        <r>
          <rPr>
            <sz val="9"/>
            <color indexed="81"/>
            <rFont val="Tahoma"/>
            <family val="2"/>
          </rPr>
          <t xml:space="preserve">
initial spin in rad/s</t>
        </r>
      </text>
    </comment>
    <comment ref="D14" authorId="1">
      <text>
        <r>
          <rPr>
            <b/>
            <sz val="9"/>
            <color indexed="81"/>
            <rFont val="Tahoma"/>
            <family val="2"/>
          </rPr>
          <t>Alan M. Nathan:</t>
        </r>
        <r>
          <rPr>
            <sz val="9"/>
            <color indexed="81"/>
            <rFont val="Tahoma"/>
            <family val="2"/>
          </rPr>
          <t xml:space="preserve">
assumes ball radius = circ/(2*pi)
romega units ft/s</t>
        </r>
      </text>
    </comment>
    <comment ref="G16" authorId="0">
      <text>
        <r>
          <rPr>
            <b/>
            <sz val="8"/>
            <color indexed="81"/>
            <rFont val="Tahoma"/>
            <family val="2"/>
          </rPr>
          <t>a-nathan:</t>
        </r>
        <r>
          <rPr>
            <sz val="8"/>
            <color indexed="81"/>
            <rFont val="Tahoma"/>
            <family val="2"/>
          </rPr>
          <t xml:space="preserve">
0 for  no drag
1 for Adair-3 drag
2 for constant Cd (H11)</t>
        </r>
      </text>
    </comment>
    <comment ref="G17" authorId="0">
      <text>
        <r>
          <rPr>
            <b/>
            <sz val="8"/>
            <color indexed="81"/>
            <rFont val="Tahoma"/>
            <family val="2"/>
          </rPr>
          <t>a-nathan:</t>
        </r>
        <r>
          <rPr>
            <sz val="8"/>
            <color indexed="81"/>
            <rFont val="Tahoma"/>
            <family val="2"/>
          </rPr>
          <t xml:space="preserve">
0 for no Magnus
1 for Hubbard model
2 for Cross model</t>
        </r>
      </text>
    </comment>
    <comment ref="B18" authorId="1">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19" authorId="1">
      <text>
        <r>
          <rPr>
            <b/>
            <sz val="9"/>
            <color indexed="81"/>
            <rFont val="Tahoma"/>
            <family val="2"/>
          </rPr>
          <t>Alan M. Nathan:</t>
        </r>
        <r>
          <rPr>
            <sz val="9"/>
            <color indexed="81"/>
            <rFont val="Tahoma"/>
            <family val="2"/>
          </rPr>
          <t xml:space="preserve">
relative humidity in percent</t>
        </r>
      </text>
    </comment>
    <comment ref="D19" authorId="1">
      <text>
        <r>
          <rPr>
            <b/>
            <sz val="9"/>
            <color indexed="81"/>
            <rFont val="Tahoma"/>
            <family val="2"/>
          </rPr>
          <t>Alan M. Nathan:</t>
        </r>
        <r>
          <rPr>
            <sz val="9"/>
            <color indexed="81"/>
            <rFont val="Tahoma"/>
            <family val="2"/>
          </rPr>
          <t xml:space="preserve">
Saturation Vapor Pressure, in mm Hg</t>
        </r>
      </text>
    </comment>
    <comment ref="B20" authorId="1">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21" authorId="1">
      <text>
        <r>
          <rPr>
            <b/>
            <sz val="9"/>
            <color indexed="81"/>
            <rFont val="Tahoma"/>
            <family val="2"/>
          </rPr>
          <t>Alan M. Nathan:</t>
        </r>
        <r>
          <rPr>
            <sz val="9"/>
            <color indexed="81"/>
            <rFont val="Tahoma"/>
            <family val="2"/>
          </rPr>
          <t xml:space="preserve">
Reynold's number for v=100 mph</t>
        </r>
      </text>
    </comment>
    <comment ref="B29" authorId="1">
      <text>
        <r>
          <rPr>
            <b/>
            <sz val="9"/>
            <color indexed="81"/>
            <rFont val="Tahoma"/>
            <family val="2"/>
          </rPr>
          <t>Alan M. Nathan:</t>
        </r>
        <r>
          <rPr>
            <sz val="9"/>
            <color indexed="81"/>
            <rFont val="Tahoma"/>
            <family val="2"/>
          </rPr>
          <t xml:space="preserve">
ft</t>
        </r>
      </text>
    </comment>
    <comment ref="E29" authorId="0">
      <text>
        <r>
          <rPr>
            <b/>
            <sz val="8"/>
            <color indexed="81"/>
            <rFont val="Tahoma"/>
            <family val="2"/>
          </rPr>
          <t>a-nathan:</t>
        </r>
        <r>
          <rPr>
            <sz val="8"/>
            <color indexed="81"/>
            <rFont val="Tahoma"/>
            <family val="2"/>
          </rPr>
          <t xml:space="preserve">
horizontal distance</t>
        </r>
      </text>
    </comment>
    <comment ref="F29" authorId="1">
      <text>
        <r>
          <rPr>
            <b/>
            <sz val="9"/>
            <color indexed="81"/>
            <rFont val="Tahoma"/>
            <family val="2"/>
          </rPr>
          <t>Alan M. Nathan:</t>
        </r>
        <r>
          <rPr>
            <sz val="9"/>
            <color indexed="81"/>
            <rFont val="Tahoma"/>
            <family val="2"/>
          </rPr>
          <t xml:space="preserve">
ft/s</t>
        </r>
      </text>
    </comment>
  </commentList>
</comments>
</file>

<file path=xl/comments3.xml><?xml version="1.0" encoding="utf-8"?>
<comments xmlns="http://schemas.openxmlformats.org/spreadsheetml/2006/main">
  <authors>
    <author>a-nathan</author>
    <author>Alan M. Nathan</author>
  </authors>
  <commentList>
    <comment ref="B1" authorId="0">
      <text>
        <r>
          <rPr>
            <b/>
            <sz val="8"/>
            <color indexed="81"/>
            <rFont val="Tahoma"/>
            <family val="2"/>
          </rPr>
          <t>a-nathan:</t>
        </r>
        <r>
          <rPr>
            <sz val="8"/>
            <color indexed="81"/>
            <rFont val="Tahoma"/>
            <family val="2"/>
          </rPr>
          <t xml:space="preserve">
mass of ball
baseball:  5.125 oz
softball:  6.5 oz</t>
        </r>
      </text>
    </comment>
    <comment ref="B2" authorId="0">
      <text>
        <r>
          <rPr>
            <b/>
            <sz val="8"/>
            <color indexed="81"/>
            <rFont val="Tahoma"/>
            <family val="2"/>
          </rPr>
          <t>a-nathan:</t>
        </r>
        <r>
          <rPr>
            <sz val="8"/>
            <color indexed="81"/>
            <rFont val="Tahoma"/>
            <family val="2"/>
          </rPr>
          <t xml:space="preserve">
circumference:
9.125" for baseball
12.0" for softball</t>
        </r>
      </text>
    </comment>
    <comment ref="D2" authorId="1">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text>
        <r>
          <rPr>
            <b/>
            <sz val="9"/>
            <color indexed="81"/>
            <rFont val="Tahoma"/>
            <family val="2"/>
          </rPr>
          <t>Alan M. Nathan:</t>
        </r>
        <r>
          <rPr>
            <sz val="9"/>
            <color indexed="81"/>
            <rFont val="Tahoma"/>
            <family val="2"/>
          </rPr>
          <t xml:space="preserve">
0.5*rho*A/m in 1/ft</t>
        </r>
      </text>
    </comment>
    <comment ref="D4" authorId="1">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text>
        <r>
          <rPr>
            <b/>
            <sz val="9"/>
            <color indexed="81"/>
            <rFont val="Tahoma"/>
            <family val="2"/>
          </rPr>
          <t>Alan M. Nathan:</t>
        </r>
        <r>
          <rPr>
            <sz val="9"/>
            <color indexed="81"/>
            <rFont val="Tahoma"/>
            <family val="2"/>
          </rPr>
          <t xml:space="preserve">
actual pressure = (corrected barometric pressure)*exp(-elev*beta).  Beta has unitls /1m.
</t>
        </r>
      </text>
    </comment>
    <comment ref="F5" authorId="0">
      <text>
        <r>
          <rPr>
            <b/>
            <sz val="8"/>
            <color indexed="81"/>
            <rFont val="Tahoma"/>
            <family val="2"/>
          </rPr>
          <t>a-nathan:</t>
        </r>
        <r>
          <rPr>
            <sz val="8"/>
            <color indexed="81"/>
            <rFont val="Tahoma"/>
            <family val="2"/>
          </rPr>
          <t xml:space="preserve">
from 3rd edition of Adair, The Physics of Baseball</t>
        </r>
      </text>
    </comment>
    <comment ref="D13" authorId="1">
      <text>
        <r>
          <rPr>
            <b/>
            <sz val="9"/>
            <color indexed="81"/>
            <rFont val="Tahoma"/>
            <family val="2"/>
          </rPr>
          <t>Alan M. Nathan:</t>
        </r>
        <r>
          <rPr>
            <sz val="9"/>
            <color indexed="81"/>
            <rFont val="Tahoma"/>
            <family val="2"/>
          </rPr>
          <t xml:space="preserve">
initial spin in rad/s</t>
        </r>
      </text>
    </comment>
    <comment ref="D14" authorId="1">
      <text>
        <r>
          <rPr>
            <b/>
            <sz val="9"/>
            <color indexed="81"/>
            <rFont val="Tahoma"/>
            <family val="2"/>
          </rPr>
          <t>Alan M. Nathan:</t>
        </r>
        <r>
          <rPr>
            <sz val="9"/>
            <color indexed="81"/>
            <rFont val="Tahoma"/>
            <family val="2"/>
          </rPr>
          <t xml:space="preserve">
assumes ball radius = circ/(2*pi)
romega units ft/s</t>
        </r>
      </text>
    </comment>
    <comment ref="G16" authorId="0">
      <text>
        <r>
          <rPr>
            <b/>
            <sz val="8"/>
            <color indexed="81"/>
            <rFont val="Tahoma"/>
            <family val="2"/>
          </rPr>
          <t>a-nathan:</t>
        </r>
        <r>
          <rPr>
            <sz val="8"/>
            <color indexed="81"/>
            <rFont val="Tahoma"/>
            <family val="2"/>
          </rPr>
          <t xml:space="preserve">
0 for  no drag
1 for Adair-3 drag
2 for constant Cd (H11)</t>
        </r>
      </text>
    </comment>
    <comment ref="G17" authorId="0">
      <text>
        <r>
          <rPr>
            <b/>
            <sz val="8"/>
            <color indexed="81"/>
            <rFont val="Tahoma"/>
            <family val="2"/>
          </rPr>
          <t>a-nathan:</t>
        </r>
        <r>
          <rPr>
            <sz val="8"/>
            <color indexed="81"/>
            <rFont val="Tahoma"/>
            <family val="2"/>
          </rPr>
          <t xml:space="preserve">
0 for no Magnus
1 for Hubbard model
2 for Cross model</t>
        </r>
      </text>
    </comment>
    <comment ref="B18" authorId="1">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20" authorId="1">
      <text>
        <r>
          <rPr>
            <b/>
            <sz val="9"/>
            <color indexed="81"/>
            <rFont val="Tahoma"/>
            <family val="2"/>
          </rPr>
          <t>Alan M. Nathan:</t>
        </r>
        <r>
          <rPr>
            <sz val="9"/>
            <color indexed="81"/>
            <rFont val="Tahoma"/>
            <family val="2"/>
          </rPr>
          <t xml:space="preserve">
relative humidity in percent</t>
        </r>
      </text>
    </comment>
    <comment ref="D20" authorId="1">
      <text>
        <r>
          <rPr>
            <b/>
            <sz val="9"/>
            <color indexed="81"/>
            <rFont val="Tahoma"/>
            <family val="2"/>
          </rPr>
          <t>Alan M. Nathan:</t>
        </r>
        <r>
          <rPr>
            <sz val="9"/>
            <color indexed="81"/>
            <rFont val="Tahoma"/>
            <family val="2"/>
          </rPr>
          <t xml:space="preserve">
Saturation Vapor Pressure, in mm Hg</t>
        </r>
      </text>
    </comment>
    <comment ref="B21" authorId="1">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22" authorId="1">
      <text>
        <r>
          <rPr>
            <b/>
            <sz val="9"/>
            <color indexed="81"/>
            <rFont val="Tahoma"/>
            <family val="2"/>
          </rPr>
          <t>Alan M. Nathan:</t>
        </r>
        <r>
          <rPr>
            <sz val="9"/>
            <color indexed="81"/>
            <rFont val="Tahoma"/>
            <family val="2"/>
          </rPr>
          <t xml:space="preserve">
Reynold's number for v=100 mph</t>
        </r>
      </text>
    </comment>
    <comment ref="B31" authorId="1">
      <text>
        <r>
          <rPr>
            <b/>
            <sz val="9"/>
            <color indexed="81"/>
            <rFont val="Tahoma"/>
            <family val="2"/>
          </rPr>
          <t>Alan M. Nathan:</t>
        </r>
        <r>
          <rPr>
            <sz val="9"/>
            <color indexed="81"/>
            <rFont val="Tahoma"/>
            <family val="2"/>
          </rPr>
          <t xml:space="preserve">
ft</t>
        </r>
      </text>
    </comment>
    <comment ref="E31" authorId="0">
      <text>
        <r>
          <rPr>
            <b/>
            <sz val="8"/>
            <color indexed="81"/>
            <rFont val="Tahoma"/>
            <family val="2"/>
          </rPr>
          <t>a-nathan:</t>
        </r>
        <r>
          <rPr>
            <sz val="8"/>
            <color indexed="81"/>
            <rFont val="Tahoma"/>
            <family val="2"/>
          </rPr>
          <t xml:space="preserve">
horizontal distance</t>
        </r>
      </text>
    </comment>
    <comment ref="G31" authorId="1">
      <text>
        <r>
          <rPr>
            <b/>
            <sz val="9"/>
            <color indexed="81"/>
            <rFont val="Tahoma"/>
            <family val="2"/>
          </rPr>
          <t>Alan M. Nathan:</t>
        </r>
        <r>
          <rPr>
            <sz val="9"/>
            <color indexed="81"/>
            <rFont val="Tahoma"/>
            <family val="2"/>
          </rPr>
          <t xml:space="preserve">
ft/s</t>
        </r>
      </text>
    </comment>
  </commentList>
</comments>
</file>

<file path=xl/comments4.xml><?xml version="1.0" encoding="utf-8"?>
<comments xmlns="http://schemas.openxmlformats.org/spreadsheetml/2006/main">
  <authors>
    <author>a-nathan</author>
    <author>Alan M. Nathan</author>
  </authors>
  <commentList>
    <comment ref="B1" authorId="0">
      <text>
        <r>
          <rPr>
            <b/>
            <sz val="8"/>
            <color indexed="81"/>
            <rFont val="Tahoma"/>
            <family val="2"/>
          </rPr>
          <t>a-nathan:</t>
        </r>
        <r>
          <rPr>
            <sz val="8"/>
            <color indexed="81"/>
            <rFont val="Tahoma"/>
            <family val="2"/>
          </rPr>
          <t xml:space="preserve">
mass of ball
baseball:  5.125 oz
softball:  6.5 oz</t>
        </r>
      </text>
    </comment>
    <comment ref="B2" authorId="0">
      <text>
        <r>
          <rPr>
            <b/>
            <sz val="8"/>
            <color indexed="81"/>
            <rFont val="Tahoma"/>
            <family val="2"/>
          </rPr>
          <t>a-nathan:</t>
        </r>
        <r>
          <rPr>
            <sz val="8"/>
            <color indexed="81"/>
            <rFont val="Tahoma"/>
            <family val="2"/>
          </rPr>
          <t xml:space="preserve">
circumference:
9.125" for baseball
12.0" for softball</t>
        </r>
      </text>
    </comment>
    <comment ref="D2" authorId="1">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text>
        <r>
          <rPr>
            <b/>
            <sz val="9"/>
            <color indexed="81"/>
            <rFont val="Tahoma"/>
            <family val="2"/>
          </rPr>
          <t>Alan M. Nathan:</t>
        </r>
        <r>
          <rPr>
            <sz val="9"/>
            <color indexed="81"/>
            <rFont val="Tahoma"/>
            <family val="2"/>
          </rPr>
          <t xml:space="preserve">
0.5*rho*A/m in 1/ft</t>
        </r>
      </text>
    </comment>
    <comment ref="D4" authorId="1">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text>
        <r>
          <rPr>
            <b/>
            <sz val="9"/>
            <color indexed="81"/>
            <rFont val="Tahoma"/>
            <family val="2"/>
          </rPr>
          <t>Alan M. Nathan:</t>
        </r>
        <r>
          <rPr>
            <sz val="9"/>
            <color indexed="81"/>
            <rFont val="Tahoma"/>
            <family val="2"/>
          </rPr>
          <t xml:space="preserve">
actual pressure = (corrected barometric pressure)*exp(-elev*beta).  Beta has unitls /1m.
</t>
        </r>
      </text>
    </comment>
    <comment ref="F5" authorId="0">
      <text>
        <r>
          <rPr>
            <b/>
            <sz val="8"/>
            <color indexed="81"/>
            <rFont val="Tahoma"/>
            <family val="2"/>
          </rPr>
          <t>a-nathan:</t>
        </r>
        <r>
          <rPr>
            <sz val="8"/>
            <color indexed="81"/>
            <rFont val="Tahoma"/>
            <family val="2"/>
          </rPr>
          <t xml:space="preserve">
from 3rd edition of Adair, The Physics of Baseball</t>
        </r>
      </text>
    </comment>
    <comment ref="D13" authorId="1">
      <text>
        <r>
          <rPr>
            <b/>
            <sz val="9"/>
            <color indexed="81"/>
            <rFont val="Tahoma"/>
            <family val="2"/>
          </rPr>
          <t>Alan M. Nathan:</t>
        </r>
        <r>
          <rPr>
            <sz val="9"/>
            <color indexed="81"/>
            <rFont val="Tahoma"/>
            <family val="2"/>
          </rPr>
          <t xml:space="preserve">
initial spin in rad/s</t>
        </r>
      </text>
    </comment>
    <comment ref="D14" authorId="1">
      <text>
        <r>
          <rPr>
            <b/>
            <sz val="9"/>
            <color indexed="81"/>
            <rFont val="Tahoma"/>
            <family val="2"/>
          </rPr>
          <t>Alan M. Nathan:</t>
        </r>
        <r>
          <rPr>
            <sz val="9"/>
            <color indexed="81"/>
            <rFont val="Tahoma"/>
            <family val="2"/>
          </rPr>
          <t xml:space="preserve">
assumes ball radius = circ/(2*pi)
romega units ft/s</t>
        </r>
      </text>
    </comment>
    <comment ref="G16" authorId="0">
      <text>
        <r>
          <rPr>
            <b/>
            <sz val="8"/>
            <color indexed="81"/>
            <rFont val="Tahoma"/>
            <family val="2"/>
          </rPr>
          <t>a-nathan:</t>
        </r>
        <r>
          <rPr>
            <sz val="8"/>
            <color indexed="81"/>
            <rFont val="Tahoma"/>
            <family val="2"/>
          </rPr>
          <t xml:space="preserve">
0 for  no drag
1 for Adair-3 drag
2 for constant Cd (H11)</t>
        </r>
      </text>
    </comment>
    <comment ref="G17" authorId="0">
      <text>
        <r>
          <rPr>
            <b/>
            <sz val="8"/>
            <color indexed="81"/>
            <rFont val="Tahoma"/>
            <family val="2"/>
          </rPr>
          <t>a-nathan:</t>
        </r>
        <r>
          <rPr>
            <sz val="8"/>
            <color indexed="81"/>
            <rFont val="Tahoma"/>
            <family val="2"/>
          </rPr>
          <t xml:space="preserve">
0 for no Magnus
1 for Hubbard model
2 for Cross model</t>
        </r>
      </text>
    </comment>
    <comment ref="B18" authorId="1">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20" authorId="1">
      <text>
        <r>
          <rPr>
            <b/>
            <sz val="9"/>
            <color indexed="81"/>
            <rFont val="Tahoma"/>
            <family val="2"/>
          </rPr>
          <t>Alan M. Nathan:</t>
        </r>
        <r>
          <rPr>
            <sz val="9"/>
            <color indexed="81"/>
            <rFont val="Tahoma"/>
            <family val="2"/>
          </rPr>
          <t xml:space="preserve">
relative humidity in percent</t>
        </r>
      </text>
    </comment>
    <comment ref="D20" authorId="1">
      <text>
        <r>
          <rPr>
            <b/>
            <sz val="9"/>
            <color indexed="81"/>
            <rFont val="Tahoma"/>
            <family val="2"/>
          </rPr>
          <t>Alan M. Nathan:</t>
        </r>
        <r>
          <rPr>
            <sz val="9"/>
            <color indexed="81"/>
            <rFont val="Tahoma"/>
            <family val="2"/>
          </rPr>
          <t xml:space="preserve">
Saturation Vapor Pressure, in mm Hg</t>
        </r>
      </text>
    </comment>
    <comment ref="B21" authorId="1">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22" authorId="1">
      <text>
        <r>
          <rPr>
            <b/>
            <sz val="9"/>
            <color indexed="81"/>
            <rFont val="Tahoma"/>
            <family val="2"/>
          </rPr>
          <t>Alan M. Nathan:</t>
        </r>
        <r>
          <rPr>
            <sz val="9"/>
            <color indexed="81"/>
            <rFont val="Tahoma"/>
            <family val="2"/>
          </rPr>
          <t xml:space="preserve">
Reynold's number for v=100 mph</t>
        </r>
      </text>
    </comment>
    <comment ref="B31" authorId="1">
      <text>
        <r>
          <rPr>
            <b/>
            <sz val="9"/>
            <color indexed="81"/>
            <rFont val="Tahoma"/>
            <family val="2"/>
          </rPr>
          <t>Alan M. Nathan:</t>
        </r>
        <r>
          <rPr>
            <sz val="9"/>
            <color indexed="81"/>
            <rFont val="Tahoma"/>
            <family val="2"/>
          </rPr>
          <t xml:space="preserve">
ft</t>
        </r>
      </text>
    </comment>
    <comment ref="E31" authorId="0">
      <text>
        <r>
          <rPr>
            <b/>
            <sz val="8"/>
            <color indexed="81"/>
            <rFont val="Tahoma"/>
            <family val="2"/>
          </rPr>
          <t>a-nathan:</t>
        </r>
        <r>
          <rPr>
            <sz val="8"/>
            <color indexed="81"/>
            <rFont val="Tahoma"/>
            <family val="2"/>
          </rPr>
          <t xml:space="preserve">
horizontal distance</t>
        </r>
      </text>
    </comment>
    <comment ref="G31" authorId="1">
      <text>
        <r>
          <rPr>
            <b/>
            <sz val="9"/>
            <color indexed="81"/>
            <rFont val="Tahoma"/>
            <family val="2"/>
          </rPr>
          <t>Alan M. Nathan:</t>
        </r>
        <r>
          <rPr>
            <sz val="9"/>
            <color indexed="81"/>
            <rFont val="Tahoma"/>
            <family val="2"/>
          </rPr>
          <t xml:space="preserve">
ft/s</t>
        </r>
      </text>
    </comment>
  </commentList>
</comments>
</file>

<file path=xl/sharedStrings.xml><?xml version="1.0" encoding="utf-8"?>
<sst xmlns="http://schemas.openxmlformats.org/spreadsheetml/2006/main" count="395" uniqueCount="177">
  <si>
    <t>z0 (ft)</t>
  </si>
  <si>
    <t>v0 (mph)</t>
  </si>
  <si>
    <t>phi (deg)</t>
  </si>
  <si>
    <t>wb (rpm)</t>
  </si>
  <si>
    <t>ws (rpm)</t>
  </si>
  <si>
    <t>tau (sec)</t>
  </si>
  <si>
    <t>dt (sec)</t>
  </si>
  <si>
    <t>v0z</t>
  </si>
  <si>
    <t>wx</t>
  </si>
  <si>
    <t>wy</t>
  </si>
  <si>
    <t>wz</t>
  </si>
  <si>
    <t>z</t>
  </si>
  <si>
    <t>vz</t>
  </si>
  <si>
    <t>az</t>
  </si>
  <si>
    <t>v</t>
  </si>
  <si>
    <t>w</t>
  </si>
  <si>
    <t>romega</t>
  </si>
  <si>
    <t>Cd</t>
  </si>
  <si>
    <t>Cl</t>
  </si>
  <si>
    <t>S</t>
  </si>
  <si>
    <t>adragx</t>
  </si>
  <si>
    <t>adragy</t>
  </si>
  <si>
    <t>adragz</t>
  </si>
  <si>
    <t>time interval between successive steps in seconds:  generally 0.001 for pitched ball and 0.01 for batted ball</t>
  </si>
  <si>
    <t>temperature in degrees Fahrenheit</t>
  </si>
  <si>
    <t>INPUT PARAMETERS</t>
  </si>
  <si>
    <t>0 for no Magnus; 1 for model of Hubbard; 2 for model of Cross  (I prefer 2)</t>
  </si>
  <si>
    <t>vw</t>
  </si>
  <si>
    <t>vyw (ft/s)</t>
  </si>
  <si>
    <t>drag</t>
  </si>
  <si>
    <t>Magnus</t>
  </si>
  <si>
    <t>r</t>
  </si>
  <si>
    <t>mass (oz)</t>
  </si>
  <si>
    <t>circumference (inches)</t>
  </si>
  <si>
    <t>wg (rpm)</t>
  </si>
  <si>
    <t>v0</t>
  </si>
  <si>
    <t>p (inch Hg)</t>
  </si>
  <si>
    <t>p (mm Hg)</t>
  </si>
  <si>
    <t>fit</t>
  </si>
  <si>
    <t>relative humidity (%)</t>
  </si>
  <si>
    <t>SVP (mm Hg)</t>
  </si>
  <si>
    <t>T (deg C)</t>
  </si>
  <si>
    <t>x position at front of home plate in feet</t>
  </si>
  <si>
    <t>flight time from 55 ft to front of home plate in sec</t>
  </si>
  <si>
    <t>speed at front of home plate in mph</t>
  </si>
  <si>
    <t>OUTPUT PARAMETERS FOR PITCHED BALL</t>
  </si>
  <si>
    <t>final speed in mph</t>
  </si>
  <si>
    <t>initial x in ft</t>
  </si>
  <si>
    <t>x mvmt</t>
  </si>
  <si>
    <t>z mvmt</t>
  </si>
  <si>
    <t>SUMMARY</t>
  </si>
  <si>
    <t>initial x in feet</t>
  </si>
  <si>
    <t>initial y in feet</t>
  </si>
  <si>
    <t>initial z in feet</t>
  </si>
  <si>
    <t>initial speed in mph</t>
  </si>
  <si>
    <t>gyrospin in rpm</t>
  </si>
  <si>
    <t>decay constant for spin…do not change this</t>
  </si>
  <si>
    <t>elevation above sea level in feet</t>
  </si>
  <si>
    <t>wind speed in mph</t>
  </si>
  <si>
    <t>spray angle of landing point in degrees</t>
  </si>
  <si>
    <t>total horizontal distance in feet</t>
  </si>
  <si>
    <t>vf/v0</t>
  </si>
  <si>
    <t>vertical deviation from straight line in inches (includes the effect of gravity)</t>
  </si>
  <si>
    <t>lambda</t>
  </si>
  <si>
    <t>Re-100</t>
  </si>
  <si>
    <t>xtarget</t>
  </si>
  <si>
    <t>ytarget</t>
  </si>
  <si>
    <t>ztarget</t>
  </si>
  <si>
    <t>ttarget</t>
  </si>
  <si>
    <t>circumference of ball in inches:  9.125 for baseball; 12.0 for softball</t>
  </si>
  <si>
    <t>initial vertical launch angle in degrees:  positive is up, negative is down</t>
  </si>
  <si>
    <t>initial horizontal angle in degrees, relative to home plate-2B line; +45 points toward 1B; -45 points toward 3B</t>
  </si>
  <si>
    <t>target hangtime in seconds</t>
  </si>
  <si>
    <t>xtargetfit</t>
  </si>
  <si>
    <t>ytargetfit</t>
  </si>
  <si>
    <t>ztargetfit</t>
  </si>
  <si>
    <t>hangtimefit</t>
  </si>
  <si>
    <t>fitted x landing point in feet</t>
  </si>
  <si>
    <t>fitted y landing point in feet</t>
  </si>
  <si>
    <t>fitted z landing point in feet</t>
  </si>
  <si>
    <t>fitted hangtime in seconds</t>
  </si>
  <si>
    <t>xfit</t>
  </si>
  <si>
    <t>yfit</t>
  </si>
  <si>
    <t>zfit</t>
  </si>
  <si>
    <t>tfit</t>
  </si>
  <si>
    <t>t</t>
  </si>
  <si>
    <t>x</t>
  </si>
  <si>
    <t>v0x</t>
  </si>
  <si>
    <t>v0y</t>
  </si>
  <si>
    <t>y</t>
  </si>
  <si>
    <t>vx</t>
  </si>
  <si>
    <t>vy</t>
  </si>
  <si>
    <t>const</t>
  </si>
  <si>
    <t>theta (deg)</t>
  </si>
  <si>
    <t>ax</t>
  </si>
  <si>
    <t>ay</t>
  </si>
  <si>
    <t>dv</t>
  </si>
  <si>
    <t>cda</t>
  </si>
  <si>
    <t>cdb</t>
  </si>
  <si>
    <t>vel</t>
  </si>
  <si>
    <t>omega</t>
  </si>
  <si>
    <t>x0 (ft)</t>
  </si>
  <si>
    <t>y0 (ft)</t>
  </si>
  <si>
    <t>0 for no drag; 1 for model of Adair (vol 3); 2 for constant Cd  (1 should be used for batted ball)</t>
  </si>
  <si>
    <t>constant value of Cd when drag option=2</t>
  </si>
  <si>
    <t>phif</t>
  </si>
  <si>
    <t>linear exptrapolation</t>
  </si>
  <si>
    <t>height at front of home plate in feet</t>
  </si>
  <si>
    <t>y position at front of home plate in feet</t>
  </si>
  <si>
    <t>aMagx</t>
  </si>
  <si>
    <t>aMagy</t>
  </si>
  <si>
    <t>aMagz</t>
  </si>
  <si>
    <t>landing point</t>
  </si>
  <si>
    <t>xf</t>
  </si>
  <si>
    <t>yf</t>
  </si>
  <si>
    <t>zf</t>
  </si>
  <si>
    <t>hangtime</t>
  </si>
  <si>
    <t>range</t>
  </si>
  <si>
    <t>T (deg F)</t>
  </si>
  <si>
    <t>elev (ft)</t>
  </si>
  <si>
    <t>c0</t>
  </si>
  <si>
    <t>elev (m)</t>
  </si>
  <si>
    <t>beta</t>
  </si>
  <si>
    <t>phiwind (deg)</t>
  </si>
  <si>
    <t>vwind (mph)</t>
  </si>
  <si>
    <t>vxw (ft/s)</t>
  </si>
  <si>
    <t>initial z in ft</t>
  </si>
  <si>
    <t>final x in ft</t>
  </si>
  <si>
    <t>final z in ft</t>
  </si>
  <si>
    <t>horizontal deviation from straight line in inches</t>
  </si>
  <si>
    <t>x landing point in feet</t>
  </si>
  <si>
    <t>y landing point in feet</t>
  </si>
  <si>
    <t>z landing point in feet; should be zero</t>
  </si>
  <si>
    <t>hangtime in seconds</t>
  </si>
  <si>
    <t>rho (kg/m^3)</t>
  </si>
  <si>
    <t>rho (lb/ft^3)</t>
  </si>
  <si>
    <t>barometeric pressure (mm Hg)</t>
  </si>
  <si>
    <t>barometric pressure (in Hg)</t>
  </si>
  <si>
    <t>cd</t>
  </si>
  <si>
    <t>*</t>
  </si>
  <si>
    <t>Constant Cd</t>
  </si>
  <si>
    <t>Adair-3 Cd</t>
  </si>
  <si>
    <t>Cd,Cl options</t>
  </si>
  <si>
    <t>flag</t>
  </si>
  <si>
    <t>home plate crossing</t>
  </si>
  <si>
    <t>vf</t>
  </si>
  <si>
    <t>phi</t>
  </si>
  <si>
    <t>x0</t>
  </si>
  <si>
    <t>z0</t>
  </si>
  <si>
    <t>px</t>
  </si>
  <si>
    <t>pz</t>
  </si>
  <si>
    <t>rms</t>
  </si>
  <si>
    <t>flag1</t>
  </si>
  <si>
    <t>ground level</t>
  </si>
  <si>
    <t>OUTPUT PARAMETERS FOR BATTED BALL</t>
  </si>
  <si>
    <t>ADDITIONAL PARAMETERS FOR FITTING</t>
  </si>
  <si>
    <t>x target landing point in feet</t>
  </si>
  <si>
    <t>y target landing point in feet</t>
  </si>
  <si>
    <t>z target landing point in feet</t>
  </si>
  <si>
    <t>horizontal wind angle in degrees</t>
  </si>
  <si>
    <t>relative humidity in percent</t>
  </si>
  <si>
    <t>barometric pressure in inches of mercury</t>
  </si>
  <si>
    <t>explanation</t>
  </si>
  <si>
    <t>value</t>
  </si>
  <si>
    <t>quantity</t>
  </si>
  <si>
    <t>mass of ball in ounces:  5.125 for baseball; 6.5 for softball</t>
  </si>
  <si>
    <t>if drag=1:  cdfit scales Adair3 drag coefficient; if drag=2:  cdfit is constant drag coefficient</t>
  </si>
  <si>
    <t>SOLVER adjusts wb,ws,cdfit  to minimize rms deviation of fit from target (K12)</t>
  </si>
  <si>
    <t>landing x</t>
  </si>
  <si>
    <t>landing y</t>
  </si>
  <si>
    <t>landing z</t>
  </si>
  <si>
    <t>cdfit</t>
  </si>
  <si>
    <t>hwind (ft)</t>
  </si>
  <si>
    <t>vxw</t>
  </si>
  <si>
    <t>vyw</t>
  </si>
  <si>
    <t>backspin in rpm:  positive for backspin (upward movement); negative for topspin (downward movement)</t>
  </si>
  <si>
    <t>sidespin in rpm; positive for pitch movement to pitcher's left and batted ball movement toward LF</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</si>
</sst>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
    <numFmt numFmtId="167" formatCode="0.000E+00"/>
  </numFmts>
  <fonts count="28" x14ac:knownFonts="1">
    <font>
      <sz val="10"/>
      <name val="Arial"/>
    </font>
    <font>
      <sz val="10"/>
      <name val="Arial"/>
      <family val="2"/>
    </font>
    <font>
      <b/>
      <sz val="10"/>
      <name val="Arial"/>
      <family val="2"/>
    </font>
    <font>
      <sz val="8"/>
      <name val="Arial"/>
      <family val="2"/>
    </font>
    <font>
      <sz val="9"/>
      <color indexed="81"/>
      <name val="Tahoma"/>
      <family val="2"/>
    </font>
    <font>
      <b/>
      <sz val="9"/>
      <color indexed="81"/>
      <name val="Tahoma"/>
      <family val="2"/>
    </font>
    <font>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8"/>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31"/>
        <bgColor indexed="64"/>
      </patternFill>
    </fill>
    <fill>
      <patternFill patternType="solid">
        <fgColor indexed="11"/>
        <bgColor indexed="64"/>
      </patternFill>
    </fill>
    <fill>
      <patternFill patternType="solid">
        <fgColor indexed="9"/>
        <bgColor indexed="64"/>
      </patternFill>
    </fill>
    <fill>
      <patternFill patternType="solid">
        <fgColor indexed="45"/>
        <bgColor indexed="64"/>
      </patternFill>
    </fill>
    <fill>
      <patternFill patternType="solid">
        <fgColor indexed="40"/>
        <bgColor indexed="64"/>
      </patternFill>
    </fill>
    <fill>
      <patternFill patternType="solid">
        <fgColor indexed="51"/>
        <bgColor indexed="64"/>
      </patternFill>
    </fill>
    <fill>
      <patternFill patternType="solid">
        <fgColor indexed="53"/>
        <bgColor indexed="64"/>
      </patternFill>
    </fill>
    <fill>
      <patternFill patternType="solid">
        <fgColor indexed="47"/>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49">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cellStyleXfs>
  <cellXfs count="179">
    <xf numFmtId="0" fontId="0" fillId="0" borderId="0" xfId="0"/>
    <xf numFmtId="0" fontId="2" fillId="0" borderId="0" xfId="0" applyFont="1" applyAlignment="1">
      <alignment horizontal="center"/>
    </xf>
    <xf numFmtId="164" fontId="0" fillId="0" borderId="0" xfId="0" applyNumberFormat="1"/>
    <xf numFmtId="2" fontId="0" fillId="0" borderId="0" xfId="0" applyNumberFormat="1"/>
    <xf numFmtId="166" fontId="0" fillId="0" borderId="0" xfId="0" applyNumberFormat="1"/>
    <xf numFmtId="165" fontId="0" fillId="0" borderId="0" xfId="0" applyNumberFormat="1"/>
    <xf numFmtId="1" fontId="0" fillId="0" borderId="0" xfId="0" applyNumberFormat="1"/>
    <xf numFmtId="0" fontId="2" fillId="24" borderId="10" xfId="0" applyFont="1" applyFill="1" applyBorder="1"/>
    <xf numFmtId="0" fontId="0" fillId="24" borderId="0" xfId="0" applyFill="1" applyBorder="1"/>
    <xf numFmtId="164" fontId="2" fillId="0" borderId="0" xfId="0" applyNumberFormat="1" applyFont="1" applyAlignment="1">
      <alignment horizontal="center"/>
    </xf>
    <xf numFmtId="0" fontId="2" fillId="0" borderId="11" xfId="0" applyFont="1" applyBorder="1" applyAlignment="1">
      <alignment horizontal="center"/>
    </xf>
    <xf numFmtId="0" fontId="2" fillId="25" borderId="0" xfId="0" applyFont="1" applyFill="1"/>
    <xf numFmtId="0" fontId="0" fillId="25" borderId="0" xfId="0" applyFill="1"/>
    <xf numFmtId="0" fontId="6" fillId="0" borderId="0" xfId="0" applyFont="1"/>
    <xf numFmtId="0" fontId="2" fillId="25" borderId="10" xfId="0" applyFont="1" applyFill="1" applyBorder="1"/>
    <xf numFmtId="0" fontId="0" fillId="25" borderId="0" xfId="0" applyFill="1" applyBorder="1"/>
    <xf numFmtId="0" fontId="0" fillId="26" borderId="12" xfId="0" applyFont="1" applyFill="1" applyBorder="1"/>
    <xf numFmtId="165" fontId="0" fillId="26" borderId="13" xfId="0" applyNumberFormat="1" applyFill="1" applyBorder="1"/>
    <xf numFmtId="0" fontId="0" fillId="27" borderId="0" xfId="0" applyFill="1" applyAlignment="1">
      <alignment wrapText="1"/>
    </xf>
    <xf numFmtId="1" fontId="6" fillId="27" borderId="0" xfId="0" applyNumberFormat="1" applyFont="1" applyFill="1"/>
    <xf numFmtId="0" fontId="6" fillId="27" borderId="0" xfId="0" applyFont="1" applyFill="1"/>
    <xf numFmtId="0" fontId="0" fillId="27" borderId="0" xfId="0" applyFill="1"/>
    <xf numFmtId="164" fontId="6" fillId="27" borderId="0" xfId="0" applyNumberFormat="1" applyFont="1" applyFill="1"/>
    <xf numFmtId="0" fontId="0" fillId="0" borderId="0" xfId="0" applyBorder="1"/>
    <xf numFmtId="0" fontId="2" fillId="27" borderId="0" xfId="0" applyFont="1" applyFill="1" applyBorder="1"/>
    <xf numFmtId="1" fontId="2" fillId="27" borderId="0" xfId="0" applyNumberFormat="1" applyFont="1" applyFill="1" applyBorder="1"/>
    <xf numFmtId="1" fontId="6" fillId="27" borderId="0" xfId="0" applyNumberFormat="1" applyFont="1" applyFill="1" applyBorder="1"/>
    <xf numFmtId="0" fontId="0" fillId="25" borderId="14" xfId="0" applyFill="1" applyBorder="1"/>
    <xf numFmtId="0" fontId="2" fillId="24" borderId="15" xfId="0" applyFont="1" applyFill="1" applyBorder="1"/>
    <xf numFmtId="0" fontId="0" fillId="24" borderId="16" xfId="0" applyFill="1" applyBorder="1"/>
    <xf numFmtId="0" fontId="0" fillId="28" borderId="16" xfId="0" applyFill="1" applyBorder="1"/>
    <xf numFmtId="166" fontId="0" fillId="28" borderId="16" xfId="0" applyNumberFormat="1" applyFill="1" applyBorder="1"/>
    <xf numFmtId="0" fontId="0" fillId="28" borderId="17" xfId="0" applyFill="1" applyBorder="1"/>
    <xf numFmtId="0" fontId="0" fillId="28" borderId="0" xfId="0" applyFill="1" applyBorder="1"/>
    <xf numFmtId="165" fontId="0" fillId="28" borderId="0" xfId="0" applyNumberFormat="1" applyFill="1" applyBorder="1"/>
    <xf numFmtId="0" fontId="0" fillId="28" borderId="18" xfId="0" applyFill="1" applyBorder="1"/>
    <xf numFmtId="0" fontId="2" fillId="28" borderId="0" xfId="0" applyFont="1" applyFill="1" applyBorder="1"/>
    <xf numFmtId="167" fontId="0" fillId="28" borderId="0" xfId="0" applyNumberFormat="1" applyFill="1" applyBorder="1"/>
    <xf numFmtId="167" fontId="0" fillId="28" borderId="18" xfId="0" applyNumberFormat="1" applyFill="1" applyBorder="1"/>
    <xf numFmtId="164" fontId="0" fillId="28" borderId="18" xfId="0" applyNumberFormat="1" applyFill="1" applyBorder="1"/>
    <xf numFmtId="164" fontId="0" fillId="28" borderId="0" xfId="0" applyNumberFormat="1" applyFill="1" applyBorder="1"/>
    <xf numFmtId="0" fontId="0" fillId="24" borderId="10" xfId="0" applyFill="1" applyBorder="1"/>
    <xf numFmtId="0" fontId="2" fillId="25" borderId="12" xfId="0" applyFont="1" applyFill="1" applyBorder="1"/>
    <xf numFmtId="0" fontId="2" fillId="0" borderId="19" xfId="0" applyFont="1" applyFill="1" applyBorder="1" applyAlignment="1">
      <alignment horizontal="center"/>
    </xf>
    <xf numFmtId="0" fontId="2" fillId="0" borderId="20" xfId="0" applyFont="1" applyBorder="1" applyAlignment="1">
      <alignment horizontal="center"/>
    </xf>
    <xf numFmtId="0" fontId="0" fillId="29" borderId="15" xfId="0" applyFill="1" applyBorder="1"/>
    <xf numFmtId="0" fontId="0" fillId="29" borderId="16" xfId="0" applyFill="1" applyBorder="1"/>
    <xf numFmtId="0" fontId="2" fillId="30" borderId="15" xfId="0" applyFont="1" applyFill="1" applyBorder="1"/>
    <xf numFmtId="0" fontId="2" fillId="30" borderId="10" xfId="0" applyFont="1" applyFill="1" applyBorder="1"/>
    <xf numFmtId="165" fontId="2" fillId="30" borderId="18" xfId="0" applyNumberFormat="1" applyFont="1" applyFill="1" applyBorder="1"/>
    <xf numFmtId="0" fontId="2" fillId="30" borderId="12" xfId="0" applyFont="1" applyFill="1" applyBorder="1"/>
    <xf numFmtId="164" fontId="2" fillId="30" borderId="13" xfId="0" applyNumberFormat="1" applyFont="1" applyFill="1" applyBorder="1"/>
    <xf numFmtId="0" fontId="0" fillId="29" borderId="17" xfId="0" applyFill="1" applyBorder="1"/>
    <xf numFmtId="165" fontId="6" fillId="29" borderId="10" xfId="0" applyNumberFormat="1" applyFont="1" applyFill="1" applyBorder="1"/>
    <xf numFmtId="165" fontId="6" fillId="29" borderId="0" xfId="0" applyNumberFormat="1" applyFont="1" applyFill="1" applyBorder="1"/>
    <xf numFmtId="0" fontId="6" fillId="29" borderId="18" xfId="0" applyFont="1" applyFill="1" applyBorder="1"/>
    <xf numFmtId="166" fontId="6" fillId="29" borderId="18" xfId="0" applyNumberFormat="1" applyFont="1" applyFill="1" applyBorder="1"/>
    <xf numFmtId="0" fontId="6" fillId="29" borderId="13" xfId="0" applyFont="1" applyFill="1" applyBorder="1"/>
    <xf numFmtId="165" fontId="6" fillId="29" borderId="12" xfId="0" applyNumberFormat="1" applyFont="1" applyFill="1" applyBorder="1"/>
    <xf numFmtId="165" fontId="6" fillId="29" borderId="14" xfId="0" applyNumberFormat="1" applyFont="1" applyFill="1" applyBorder="1"/>
    <xf numFmtId="165" fontId="2" fillId="30" borderId="17" xfId="0" applyNumberFormat="1" applyFont="1" applyFill="1" applyBorder="1"/>
    <xf numFmtId="164" fontId="2" fillId="30" borderId="16" xfId="0" applyNumberFormat="1" applyFont="1" applyFill="1" applyBorder="1"/>
    <xf numFmtId="164" fontId="2" fillId="30" borderId="0" xfId="0" applyNumberFormat="1" applyFont="1" applyFill="1" applyBorder="1"/>
    <xf numFmtId="165" fontId="2" fillId="30" borderId="0" xfId="0" applyNumberFormat="1" applyFont="1" applyFill="1" applyBorder="1"/>
    <xf numFmtId="0" fontId="0" fillId="29" borderId="18" xfId="0" applyFill="1" applyBorder="1"/>
    <xf numFmtId="164" fontId="2" fillId="30" borderId="14" xfId="0" applyNumberFormat="1" applyFont="1" applyFill="1" applyBorder="1"/>
    <xf numFmtId="164" fontId="0" fillId="25" borderId="0" xfId="0" applyNumberFormat="1" applyFill="1" applyBorder="1"/>
    <xf numFmtId="164" fontId="2" fillId="0" borderId="20" xfId="0" applyNumberFormat="1" applyFont="1" applyBorder="1" applyAlignment="1">
      <alignment horizontal="center"/>
    </xf>
    <xf numFmtId="0" fontId="0" fillId="29" borderId="13" xfId="0" applyFill="1" applyBorder="1"/>
    <xf numFmtId="164" fontId="0" fillId="0" borderId="0" xfId="0" applyNumberFormat="1" applyFill="1" applyBorder="1"/>
    <xf numFmtId="164" fontId="6" fillId="0" borderId="0" xfId="0" applyNumberFormat="1" applyFont="1" applyFill="1" applyBorder="1"/>
    <xf numFmtId="164" fontId="0" fillId="0" borderId="0" xfId="0" applyNumberFormat="1" applyFill="1"/>
    <xf numFmtId="0" fontId="0" fillId="25" borderId="18" xfId="0" applyFill="1" applyBorder="1"/>
    <xf numFmtId="0" fontId="0" fillId="25" borderId="13" xfId="0" applyFill="1" applyBorder="1"/>
    <xf numFmtId="0" fontId="0" fillId="31" borderId="10" xfId="0" applyFill="1" applyBorder="1"/>
    <xf numFmtId="2" fontId="0" fillId="31" borderId="0" xfId="0" applyNumberFormat="1" applyFill="1" applyBorder="1"/>
    <xf numFmtId="0" fontId="0" fillId="31" borderId="18" xfId="0" applyFill="1" applyBorder="1"/>
    <xf numFmtId="0" fontId="0" fillId="31" borderId="0" xfId="0" applyFill="1" applyBorder="1"/>
    <xf numFmtId="164" fontId="0" fillId="31" borderId="0" xfId="0" applyNumberFormat="1" applyFill="1" applyBorder="1"/>
    <xf numFmtId="0" fontId="0" fillId="31" borderId="12" xfId="0" applyFill="1" applyBorder="1"/>
    <xf numFmtId="164" fontId="0" fillId="31" borderId="14" xfId="0" applyNumberFormat="1" applyFill="1" applyBorder="1"/>
    <xf numFmtId="0" fontId="0" fillId="31" borderId="13" xfId="0" applyFill="1" applyBorder="1"/>
    <xf numFmtId="0" fontId="0" fillId="31" borderId="17" xfId="0" applyFill="1" applyBorder="1"/>
    <xf numFmtId="0" fontId="0" fillId="0" borderId="0" xfId="0" applyFill="1"/>
    <xf numFmtId="0" fontId="2" fillId="0" borderId="0" xfId="0" applyFont="1" applyFill="1" applyBorder="1"/>
    <xf numFmtId="1" fontId="2" fillId="0" borderId="0" xfId="0" applyNumberFormat="1" applyFont="1" applyFill="1" applyBorder="1"/>
    <xf numFmtId="1" fontId="6" fillId="0" borderId="0" xfId="0" applyNumberFormat="1" applyFont="1" applyFill="1" applyBorder="1"/>
    <xf numFmtId="1" fontId="6" fillId="0" borderId="0" xfId="0" applyNumberFormat="1" applyFont="1" applyFill="1"/>
    <xf numFmtId="0" fontId="0" fillId="0" borderId="0" xfId="0" applyFill="1" applyAlignment="1">
      <alignment wrapText="1"/>
    </xf>
    <xf numFmtId="164" fontId="0" fillId="30" borderId="18" xfId="0" applyNumberFormat="1" applyFill="1" applyBorder="1"/>
    <xf numFmtId="1" fontId="2" fillId="30" borderId="10" xfId="0" applyNumberFormat="1" applyFont="1" applyFill="1" applyBorder="1"/>
    <xf numFmtId="165" fontId="6" fillId="30" borderId="18" xfId="0" applyNumberFormat="1" applyFont="1" applyFill="1" applyBorder="1"/>
    <xf numFmtId="164" fontId="2" fillId="30" borderId="10" xfId="0" applyNumberFormat="1" applyFont="1" applyFill="1" applyBorder="1"/>
    <xf numFmtId="164" fontId="0" fillId="30" borderId="13" xfId="0" applyNumberFormat="1" applyFill="1" applyBorder="1"/>
    <xf numFmtId="0" fontId="0" fillId="0" borderId="17" xfId="0" applyBorder="1"/>
    <xf numFmtId="0" fontId="0" fillId="0" borderId="18" xfId="0" applyBorder="1"/>
    <xf numFmtId="0" fontId="0" fillId="0" borderId="13" xfId="0" applyBorder="1"/>
    <xf numFmtId="0" fontId="2" fillId="0" borderId="13" xfId="0" applyFont="1" applyBorder="1" applyAlignment="1">
      <alignment horizontal="center"/>
    </xf>
    <xf numFmtId="0" fontId="2" fillId="0" borderId="21" xfId="0" applyFont="1" applyBorder="1" applyAlignment="1">
      <alignment horizontal="center"/>
    </xf>
    <xf numFmtId="0" fontId="2" fillId="24" borderId="22" xfId="0" applyFont="1" applyFill="1" applyBorder="1"/>
    <xf numFmtId="0" fontId="2" fillId="25" borderId="22" xfId="0" applyFont="1" applyFill="1" applyBorder="1"/>
    <xf numFmtId="0" fontId="0" fillId="24" borderId="22" xfId="0" applyFill="1" applyBorder="1"/>
    <xf numFmtId="0" fontId="2" fillId="25" borderId="23" xfId="0" applyFont="1" applyFill="1" applyBorder="1"/>
    <xf numFmtId="164" fontId="0" fillId="25" borderId="22" xfId="0" applyNumberFormat="1" applyFill="1" applyBorder="1"/>
    <xf numFmtId="0" fontId="0" fillId="25" borderId="22" xfId="0" applyFill="1" applyBorder="1"/>
    <xf numFmtId="0" fontId="0" fillId="25" borderId="23" xfId="0" applyFill="1" applyBorder="1"/>
    <xf numFmtId="0" fontId="2" fillId="25" borderId="15" xfId="0" applyFont="1" applyFill="1" applyBorder="1" applyAlignment="1">
      <alignment horizontal="center"/>
    </xf>
    <xf numFmtId="0" fontId="2" fillId="25" borderId="10" xfId="0" applyFont="1" applyFill="1" applyBorder="1" applyAlignment="1"/>
    <xf numFmtId="0" fontId="2" fillId="25" borderId="12" xfId="0" applyFont="1" applyFill="1" applyBorder="1" applyAlignment="1"/>
    <xf numFmtId="0" fontId="6" fillId="26" borderId="15" xfId="0" applyFont="1" applyFill="1" applyBorder="1" applyAlignment="1">
      <alignment horizontal="center"/>
    </xf>
    <xf numFmtId="0" fontId="0" fillId="26" borderId="12" xfId="0" applyFont="1" applyFill="1" applyBorder="1" applyAlignment="1"/>
    <xf numFmtId="0" fontId="2" fillId="25" borderId="24" xfId="0" applyFont="1" applyFill="1" applyBorder="1" applyAlignment="1">
      <alignment horizontal="center"/>
    </xf>
    <xf numFmtId="0" fontId="0" fillId="25" borderId="22" xfId="0" applyFill="1" applyBorder="1" applyAlignment="1"/>
    <xf numFmtId="0" fontId="0" fillId="25" borderId="23" xfId="0" applyFill="1" applyBorder="1" applyAlignment="1"/>
    <xf numFmtId="0" fontId="0" fillId="26" borderId="24" xfId="0" applyFill="1" applyBorder="1" applyAlignment="1">
      <alignment horizontal="center"/>
    </xf>
    <xf numFmtId="165" fontId="0" fillId="26" borderId="23" xfId="0" applyNumberFormat="1" applyFill="1" applyBorder="1" applyAlignment="1"/>
    <xf numFmtId="0" fontId="0" fillId="0" borderId="10"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165" fontId="0" fillId="0" borderId="10" xfId="0" applyNumberFormat="1" applyBorder="1"/>
    <xf numFmtId="165" fontId="0" fillId="0" borderId="0" xfId="0" applyNumberFormat="1" applyBorder="1"/>
    <xf numFmtId="165" fontId="0" fillId="0" borderId="18" xfId="0" applyNumberFormat="1" applyBorder="1"/>
    <xf numFmtId="165" fontId="0" fillId="0" borderId="12" xfId="0" applyNumberFormat="1" applyBorder="1"/>
    <xf numFmtId="165" fontId="0" fillId="0" borderId="14" xfId="0" applyNumberFormat="1" applyBorder="1"/>
    <xf numFmtId="165" fontId="0" fillId="0" borderId="13" xfId="0" applyNumberFormat="1" applyBorder="1"/>
    <xf numFmtId="0" fontId="0" fillId="0" borderId="10" xfId="0" applyBorder="1"/>
    <xf numFmtId="0" fontId="2" fillId="32" borderId="10" xfId="0" applyFont="1" applyFill="1" applyBorder="1"/>
    <xf numFmtId="0" fontId="2" fillId="32" borderId="0" xfId="0" applyFont="1" applyFill="1" applyBorder="1"/>
    <xf numFmtId="165" fontId="2" fillId="32" borderId="0" xfId="0" applyNumberFormat="1" applyFont="1" applyFill="1" applyBorder="1"/>
    <xf numFmtId="0" fontId="2" fillId="32" borderId="12" xfId="0" applyFont="1" applyFill="1" applyBorder="1"/>
    <xf numFmtId="164" fontId="2" fillId="32" borderId="14" xfId="0" applyNumberFormat="1" applyFont="1" applyFill="1" applyBorder="1"/>
    <xf numFmtId="0" fontId="2" fillId="32" borderId="16" xfId="0" applyFont="1" applyFill="1" applyBorder="1"/>
    <xf numFmtId="164" fontId="2" fillId="32" borderId="0" xfId="0" applyNumberFormat="1" applyFont="1" applyFill="1" applyBorder="1"/>
    <xf numFmtId="1" fontId="2" fillId="32" borderId="10" xfId="0" applyNumberFormat="1" applyFont="1" applyFill="1" applyBorder="1"/>
    <xf numFmtId="164" fontId="2" fillId="32" borderId="10" xfId="0" applyNumberFormat="1" applyFont="1" applyFill="1" applyBorder="1"/>
    <xf numFmtId="0" fontId="2" fillId="32" borderId="15" xfId="0" applyFont="1" applyFill="1" applyBorder="1" applyAlignment="1">
      <alignment horizontal="center"/>
    </xf>
    <xf numFmtId="0" fontId="2" fillId="32" borderId="10" xfId="0" applyFont="1" applyFill="1" applyBorder="1" applyAlignment="1">
      <alignment horizontal="center"/>
    </xf>
    <xf numFmtId="0" fontId="0" fillId="30" borderId="0" xfId="0" applyFill="1"/>
    <xf numFmtId="0" fontId="2" fillId="30" borderId="0" xfId="0" applyFont="1" applyFill="1" applyAlignment="1">
      <alignment horizontal="center"/>
    </xf>
    <xf numFmtId="164" fontId="0" fillId="31" borderId="18" xfId="0" applyNumberFormat="1" applyFill="1" applyBorder="1"/>
    <xf numFmtId="164" fontId="0" fillId="31" borderId="13" xfId="0" applyNumberFormat="1" applyFill="1" applyBorder="1"/>
    <xf numFmtId="0" fontId="2" fillId="26" borderId="0" xfId="0" applyFont="1" applyFill="1"/>
    <xf numFmtId="0" fontId="1" fillId="26" borderId="0" xfId="0" applyFont="1" applyFill="1"/>
    <xf numFmtId="0" fontId="0" fillId="26" borderId="0" xfId="0" applyFill="1" applyBorder="1"/>
    <xf numFmtId="1" fontId="0" fillId="25" borderId="0" xfId="0" applyNumberFormat="1" applyFill="1" applyBorder="1" applyAlignment="1"/>
    <xf numFmtId="166" fontId="6" fillId="29" borderId="0" xfId="0" applyNumberFormat="1" applyFont="1" applyFill="1" applyBorder="1"/>
    <xf numFmtId="164" fontId="2" fillId="30" borderId="18" xfId="0" applyNumberFormat="1" applyFont="1" applyFill="1" applyBorder="1"/>
    <xf numFmtId="0" fontId="0" fillId="0" borderId="15" xfId="0" applyBorder="1"/>
    <xf numFmtId="0" fontId="0" fillId="0" borderId="16" xfId="0" applyBorder="1"/>
    <xf numFmtId="0" fontId="2" fillId="0" borderId="17" xfId="0" applyFont="1" applyBorder="1" applyAlignment="1">
      <alignment horizontal="center"/>
    </xf>
    <xf numFmtId="0" fontId="2" fillId="26" borderId="10" xfId="0" applyFont="1" applyFill="1" applyBorder="1"/>
    <xf numFmtId="0" fontId="1" fillId="26" borderId="0" xfId="0" applyFont="1" applyFill="1" applyBorder="1"/>
    <xf numFmtId="165" fontId="2" fillId="30" borderId="14" xfId="0" applyNumberFormat="1" applyFont="1" applyFill="1" applyBorder="1"/>
    <xf numFmtId="0" fontId="2" fillId="26" borderId="12" xfId="0" applyFont="1" applyFill="1" applyBorder="1"/>
    <xf numFmtId="0" fontId="1" fillId="26" borderId="14" xfId="0" applyFont="1" applyFill="1" applyBorder="1"/>
    <xf numFmtId="0" fontId="0" fillId="0" borderId="24" xfId="0" applyBorder="1"/>
    <xf numFmtId="0" fontId="0" fillId="0" borderId="23" xfId="0" applyBorder="1"/>
    <xf numFmtId="2" fontId="2" fillId="30" borderId="14" xfId="0" applyNumberFormat="1" applyFont="1" applyFill="1" applyBorder="1"/>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30" borderId="19" xfId="0" applyFont="1" applyFill="1" applyBorder="1" applyAlignment="1">
      <alignment horizontal="center"/>
    </xf>
    <xf numFmtId="0" fontId="2" fillId="30" borderId="20" xfId="0" applyFont="1" applyFill="1" applyBorder="1" applyAlignment="1">
      <alignment horizontal="center"/>
    </xf>
    <xf numFmtId="0" fontId="6" fillId="30" borderId="15" xfId="0" applyFont="1" applyFill="1" applyBorder="1" applyAlignment="1">
      <alignment horizontal="center"/>
    </xf>
    <xf numFmtId="0" fontId="0" fillId="30" borderId="17" xfId="0"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2" fillId="31" borderId="15" xfId="0" applyFont="1" applyFill="1" applyBorder="1" applyAlignment="1">
      <alignment horizontal="center"/>
    </xf>
    <xf numFmtId="0" fontId="2" fillId="31" borderId="16" xfId="0" applyFont="1" applyFill="1" applyBorder="1" applyAlignment="1">
      <alignment horizontal="center"/>
    </xf>
    <xf numFmtId="0" fontId="6" fillId="26" borderId="15" xfId="0" applyFont="1" applyFill="1" applyBorder="1" applyAlignment="1">
      <alignment horizontal="center"/>
    </xf>
    <xf numFmtId="0" fontId="0" fillId="26" borderId="17" xfId="0" applyFill="1" applyBorder="1" applyAlignment="1">
      <alignment horizontal="center"/>
    </xf>
    <xf numFmtId="0" fontId="2" fillId="25" borderId="0" xfId="0" applyFont="1" applyFill="1" applyAlignment="1">
      <alignment horizontal="center" wrapText="1"/>
    </xf>
    <xf numFmtId="0" fontId="0" fillId="31" borderId="16" xfId="0" applyFill="1" applyBorder="1" applyAlignment="1">
      <alignment horizontal="center"/>
    </xf>
    <xf numFmtId="0" fontId="0" fillId="31" borderId="17" xfId="0" applyFill="1" applyBorder="1" applyAlignment="1">
      <alignment horizontal="center"/>
    </xf>
    <xf numFmtId="0" fontId="2" fillId="26" borderId="15" xfId="0" applyFont="1" applyFill="1" applyBorder="1" applyAlignment="1">
      <alignment horizontal="center"/>
    </xf>
    <xf numFmtId="0" fontId="2" fillId="25" borderId="15" xfId="0" applyFont="1" applyFill="1" applyBorder="1" applyAlignment="1">
      <alignment horizontal="center"/>
    </xf>
    <xf numFmtId="0" fontId="2" fillId="25" borderId="17" xfId="0" applyFont="1" applyFill="1" applyBorder="1" applyAlignment="1">
      <alignment horizontal="center"/>
    </xf>
    <xf numFmtId="0" fontId="2" fillId="30" borderId="11" xfId="0" applyFont="1" applyFill="1"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3" xfId="38"/>
    <cellStyle name="Normal 4" xfId="39"/>
    <cellStyle name="Normal 5" xfId="40"/>
    <cellStyle name="Normal 6" xfId="41"/>
    <cellStyle name="Normal 7" xfId="42"/>
    <cellStyle name="Normal 8" xfId="43"/>
    <cellStyle name="Note" xfId="44" builtinId="10" customBuiltin="1"/>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16714844319397E-2"/>
          <c:y val="9.9291123985773999E-2"/>
          <c:w val="0.58401351576321303"/>
          <c:h val="0.72340676046778196"/>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exp"/>
            <c:dispRSqr val="0"/>
            <c:dispEq val="1"/>
            <c:trendlineLbl>
              <c:layout>
                <c:manualLayout>
                  <c:x val="8.8616733641615295E-4"/>
                  <c:y val="-0.42819629106386298"/>
                </c:manualLayout>
              </c:layout>
              <c:numFmt formatCode="0.00000E+00"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trendlineLbl>
          </c:trendline>
          <c:xVal>
            <c:numRef>
              <c:f>'air density'!$A$2:$A$14</c:f>
              <c:numCache>
                <c:formatCode>General</c:formatCode>
                <c:ptCount val="13"/>
                <c:pt idx="0">
                  <c:v>0</c:v>
                </c:pt>
                <c:pt idx="1">
                  <c:v>500</c:v>
                </c:pt>
                <c:pt idx="2">
                  <c:v>1000</c:v>
                </c:pt>
                <c:pt idx="3">
                  <c:v>1500</c:v>
                </c:pt>
                <c:pt idx="4">
                  <c:v>2000</c:v>
                </c:pt>
                <c:pt idx="5">
                  <c:v>2500</c:v>
                </c:pt>
                <c:pt idx="6">
                  <c:v>3000</c:v>
                </c:pt>
                <c:pt idx="7">
                  <c:v>3500</c:v>
                </c:pt>
                <c:pt idx="8">
                  <c:v>4000</c:v>
                </c:pt>
                <c:pt idx="9">
                  <c:v>4500</c:v>
                </c:pt>
                <c:pt idx="10">
                  <c:v>5000</c:v>
                </c:pt>
                <c:pt idx="11">
                  <c:v>6000</c:v>
                </c:pt>
                <c:pt idx="12">
                  <c:v>7000</c:v>
                </c:pt>
              </c:numCache>
            </c:numRef>
          </c:xVal>
          <c:yVal>
            <c:numRef>
              <c:f>'air density'!$D$2:$D$14</c:f>
              <c:numCache>
                <c:formatCode>General</c:formatCode>
                <c:ptCount val="13"/>
                <c:pt idx="0">
                  <c:v>760</c:v>
                </c:pt>
                <c:pt idx="1">
                  <c:v>746</c:v>
                </c:pt>
                <c:pt idx="2">
                  <c:v>733</c:v>
                </c:pt>
                <c:pt idx="3">
                  <c:v>720</c:v>
                </c:pt>
                <c:pt idx="4">
                  <c:v>707</c:v>
                </c:pt>
                <c:pt idx="5">
                  <c:v>694</c:v>
                </c:pt>
                <c:pt idx="6">
                  <c:v>681</c:v>
                </c:pt>
                <c:pt idx="7">
                  <c:v>669</c:v>
                </c:pt>
                <c:pt idx="8">
                  <c:v>656</c:v>
                </c:pt>
                <c:pt idx="9">
                  <c:v>644</c:v>
                </c:pt>
                <c:pt idx="10">
                  <c:v>632</c:v>
                </c:pt>
                <c:pt idx="11">
                  <c:v>609</c:v>
                </c:pt>
                <c:pt idx="12">
                  <c:v>586</c:v>
                </c:pt>
              </c:numCache>
            </c:numRef>
          </c:yVal>
          <c:smooth val="0"/>
        </c:ser>
        <c:dLbls>
          <c:showLegendKey val="0"/>
          <c:showVal val="0"/>
          <c:showCatName val="0"/>
          <c:showSerName val="0"/>
          <c:showPercent val="0"/>
          <c:showBubbleSize val="0"/>
        </c:dLbls>
        <c:axId val="194736512"/>
        <c:axId val="194738816"/>
      </c:scatterChart>
      <c:valAx>
        <c:axId val="19473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94738816"/>
        <c:crossesAt val="0"/>
        <c:crossBetween val="midCat"/>
      </c:valAx>
      <c:valAx>
        <c:axId val="194738816"/>
        <c:scaling>
          <c:orientation val="minMax"/>
          <c:max val="800"/>
          <c:min val="5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94736512"/>
        <c:crosses val="autoZero"/>
        <c:crossBetween val="midCat"/>
        <c:majorUnit val="100"/>
      </c:valAx>
      <c:spPr>
        <a:solidFill>
          <a:srgbClr val="C0C0C0"/>
        </a:solidFill>
        <a:ln w="12700">
          <a:solidFill>
            <a:srgbClr val="808080"/>
          </a:solidFill>
          <a:prstDash val="solid"/>
        </a:ln>
      </c:spPr>
    </c:plotArea>
    <c:legend>
      <c:legendPos val="r"/>
      <c:layout>
        <c:manualLayout>
          <c:xMode val="edge"/>
          <c:yMode val="edge"/>
          <c:x val="0.73584905660377398"/>
          <c:y val="0.37588652482269502"/>
          <c:w val="0.24685534591194999"/>
          <c:h val="0.173758865248227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Side View</a:t>
            </a:r>
          </a:p>
        </c:rich>
      </c:tx>
      <c:layout>
        <c:manualLayout>
          <c:xMode val="edge"/>
          <c:yMode val="edge"/>
          <c:x val="0.43950990289109798"/>
          <c:y val="3.2994923857868001E-2"/>
        </c:manualLayout>
      </c:layout>
      <c:overlay val="0"/>
      <c:spPr>
        <a:noFill/>
        <a:ln w="25400">
          <a:noFill/>
        </a:ln>
      </c:spPr>
    </c:title>
    <c:autoTitleDeleted val="0"/>
    <c:plotArea>
      <c:layout>
        <c:manualLayout>
          <c:layoutTarget val="inner"/>
          <c:xMode val="edge"/>
          <c:yMode val="edge"/>
          <c:x val="9.80091883614089E-2"/>
          <c:y val="0.19035532994923901"/>
          <c:w val="0.77182235834609503"/>
          <c:h val="0.62182741116751294"/>
        </c:manualLayout>
      </c:layout>
      <c:scatterChart>
        <c:scatterStyle val="lineMarker"/>
        <c:varyColors val="0"/>
        <c:ser>
          <c:idx val="0"/>
          <c:order val="0"/>
          <c:tx>
            <c:v>z vs y</c:v>
          </c:tx>
          <c:spPr>
            <a:ln w="38100">
              <a:solidFill>
                <a:srgbClr val="000080"/>
              </a:solidFill>
              <a:prstDash val="solid"/>
            </a:ln>
          </c:spPr>
          <c:marker>
            <c:symbol val="none"/>
          </c:marker>
          <c:xVal>
            <c:numRef>
              <c:f>'Pitched Ball'!$C$30:$C$1001</c:f>
              <c:numCache>
                <c:formatCode>0.000</c:formatCode>
                <c:ptCount val="972"/>
                <c:pt idx="0" formatCode="General">
                  <c:v>55</c:v>
                </c:pt>
                <c:pt idx="1">
                  <c:v>54.860757924224764</c:v>
                </c:pt>
                <c:pt idx="2">
                  <c:v>54.721549467591188</c:v>
                </c:pt>
                <c:pt idx="3">
                  <c:v>54.582374613196343</c:v>
                </c:pt>
                <c:pt idx="4">
                  <c:v>54.443233344149156</c:v>
                </c:pt>
                <c:pt idx="5">
                  <c:v>54.304125643570373</c:v>
                </c:pt>
                <c:pt idx="6">
                  <c:v>54.165051494592568</c:v>
                </c:pt>
                <c:pt idx="7">
                  <c:v>54.026010880360111</c:v>
                </c:pt>
                <c:pt idx="8">
                  <c:v>53.887003784029183</c:v>
                </c:pt>
                <c:pt idx="9">
                  <c:v>53.748030188767743</c:v>
                </c:pt>
                <c:pt idx="10">
                  <c:v>53.609090077755525</c:v>
                </c:pt>
                <c:pt idx="11">
                  <c:v>53.470183434184037</c:v>
                </c:pt>
                <c:pt idx="12">
                  <c:v>53.331310241256531</c:v>
                </c:pt>
                <c:pt idx="13">
                  <c:v>53.192470482188</c:v>
                </c:pt>
                <c:pt idx="14">
                  <c:v>53.053664140205186</c:v>
                </c:pt>
                <c:pt idx="15">
                  <c:v>52.914891198546542</c:v>
                </c:pt>
                <c:pt idx="16">
                  <c:v>52.776151640462231</c:v>
                </c:pt>
                <c:pt idx="17">
                  <c:v>52.637445449214127</c:v>
                </c:pt>
                <c:pt idx="18">
                  <c:v>52.498772608075782</c:v>
                </c:pt>
                <c:pt idx="19">
                  <c:v>52.36013310033244</c:v>
                </c:pt>
                <c:pt idx="20">
                  <c:v>52.22152690928101</c:v>
                </c:pt>
                <c:pt idx="21">
                  <c:v>52.082954018230055</c:v>
                </c:pt>
                <c:pt idx="22">
                  <c:v>51.944414410499789</c:v>
                </c:pt>
                <c:pt idx="23">
                  <c:v>51.805908069422074</c:v>
                </c:pt>
                <c:pt idx="24">
                  <c:v>51.667434978340388</c:v>
                </c:pt>
                <c:pt idx="25">
                  <c:v>51.528995120609828</c:v>
                </c:pt>
                <c:pt idx="26">
                  <c:v>51.390588479597092</c:v>
                </c:pt>
                <c:pt idx="27">
                  <c:v>51.25221503868049</c:v>
                </c:pt>
                <c:pt idx="28">
                  <c:v>51.113874781249905</c:v>
                </c:pt>
                <c:pt idx="29">
                  <c:v>50.975567690706796</c:v>
                </c:pt>
                <c:pt idx="30">
                  <c:v>50.837293750464184</c:v>
                </c:pt>
                <c:pt idx="31">
                  <c:v>50.699052943946654</c:v>
                </c:pt>
                <c:pt idx="32">
                  <c:v>50.560845254590333</c:v>
                </c:pt>
                <c:pt idx="33">
                  <c:v>50.422670665842865</c:v>
                </c:pt>
                <c:pt idx="34">
                  <c:v>50.284529161163434</c:v>
                </c:pt>
                <c:pt idx="35">
                  <c:v>50.146420724022732</c:v>
                </c:pt>
                <c:pt idx="36">
                  <c:v>50.008345337902959</c:v>
                </c:pt>
                <c:pt idx="37">
                  <c:v>49.870302986297787</c:v>
                </c:pt>
                <c:pt idx="38">
                  <c:v>49.732293652712393</c:v>
                </c:pt>
                <c:pt idx="39">
                  <c:v>49.594317320663407</c:v>
                </c:pt>
                <c:pt idx="40">
                  <c:v>49.456373973678929</c:v>
                </c:pt>
                <c:pt idx="41">
                  <c:v>49.318463595298518</c:v>
                </c:pt>
                <c:pt idx="42">
                  <c:v>49.180586169073152</c:v>
                </c:pt>
                <c:pt idx="43">
                  <c:v>49.04274167856525</c:v>
                </c:pt>
                <c:pt idx="44">
                  <c:v>48.904930107348655</c:v>
                </c:pt>
                <c:pt idx="45">
                  <c:v>48.767151439008614</c:v>
                </c:pt>
                <c:pt idx="46">
                  <c:v>48.629405657141767</c:v>
                </c:pt>
                <c:pt idx="47">
                  <c:v>48.491692745356154</c:v>
                </c:pt>
                <c:pt idx="48">
                  <c:v>48.354012687271194</c:v>
                </c:pt>
                <c:pt idx="49">
                  <c:v>48.216365466517658</c:v>
                </c:pt>
                <c:pt idx="50">
                  <c:v>48.078751066737695</c:v>
                </c:pt>
                <c:pt idx="51">
                  <c:v>47.941169471584793</c:v>
                </c:pt>
                <c:pt idx="52">
                  <c:v>47.803620664723773</c:v>
                </c:pt>
                <c:pt idx="53">
                  <c:v>47.666104629830798</c:v>
                </c:pt>
                <c:pt idx="54">
                  <c:v>47.528621350593333</c:v>
                </c:pt>
                <c:pt idx="55">
                  <c:v>47.391170810710157</c:v>
                </c:pt>
                <c:pt idx="56">
                  <c:v>47.253752993891354</c:v>
                </c:pt>
                <c:pt idx="57">
                  <c:v>47.116367883858281</c:v>
                </c:pt>
                <c:pt idx="58">
                  <c:v>46.979015464343583</c:v>
                </c:pt>
                <c:pt idx="59">
                  <c:v>46.841695719091156</c:v>
                </c:pt>
                <c:pt idx="60">
                  <c:v>46.704408631856168</c:v>
                </c:pt>
                <c:pt idx="61">
                  <c:v>46.567154186405041</c:v>
                </c:pt>
                <c:pt idx="62">
                  <c:v>46.429932366515409</c:v>
                </c:pt>
                <c:pt idx="63">
                  <c:v>46.292743155976147</c:v>
                </c:pt>
                <c:pt idx="64">
                  <c:v>46.155586538587357</c:v>
                </c:pt>
                <c:pt idx="65">
                  <c:v>46.018462498160325</c:v>
                </c:pt>
                <c:pt idx="66">
                  <c:v>45.881371018517548</c:v>
                </c:pt>
                <c:pt idx="67">
                  <c:v>45.744312083492709</c:v>
                </c:pt>
                <c:pt idx="68">
                  <c:v>45.607285676930658</c:v>
                </c:pt>
                <c:pt idx="69">
                  <c:v>45.470291782687426</c:v>
                </c:pt>
                <c:pt idx="70">
                  <c:v>45.333330384630187</c:v>
                </c:pt>
                <c:pt idx="71">
                  <c:v>45.196401466637269</c:v>
                </c:pt>
                <c:pt idx="72">
                  <c:v>45.059505012598137</c:v>
                </c:pt>
                <c:pt idx="73">
                  <c:v>44.922641006413386</c:v>
                </c:pt>
                <c:pt idx="74">
                  <c:v>44.785809431994714</c:v>
                </c:pt>
                <c:pt idx="75">
                  <c:v>44.649010273264935</c:v>
                </c:pt>
                <c:pt idx="76">
                  <c:v>44.512243514157966</c:v>
                </c:pt>
                <c:pt idx="77">
                  <c:v>44.375509138618796</c:v>
                </c:pt>
                <c:pt idx="78">
                  <c:v>44.238807130603512</c:v>
                </c:pt>
                <c:pt idx="79">
                  <c:v>44.10213747407925</c:v>
                </c:pt>
                <c:pt idx="80">
                  <c:v>43.965500153024209</c:v>
                </c:pt>
                <c:pt idx="81">
                  <c:v>43.828895151427645</c:v>
                </c:pt>
                <c:pt idx="82">
                  <c:v>43.69232245328984</c:v>
                </c:pt>
                <c:pt idx="83">
                  <c:v>43.555782042622106</c:v>
                </c:pt>
                <c:pt idx="84">
                  <c:v>43.419273903446772</c:v>
                </c:pt>
                <c:pt idx="85">
                  <c:v>43.282798019797184</c:v>
                </c:pt>
                <c:pt idx="86">
                  <c:v>43.146354375717678</c:v>
                </c:pt>
                <c:pt idx="87">
                  <c:v>43.00994295526359</c:v>
                </c:pt>
                <c:pt idx="88">
                  <c:v>42.873563742501219</c:v>
                </c:pt>
                <c:pt idx="89">
                  <c:v>42.737216721507849</c:v>
                </c:pt>
                <c:pt idx="90">
                  <c:v>42.600901876371715</c:v>
                </c:pt>
                <c:pt idx="91">
                  <c:v>42.464619191192</c:v>
                </c:pt>
                <c:pt idx="92">
                  <c:v>42.328368650078829</c:v>
                </c:pt>
                <c:pt idx="93">
                  <c:v>42.192150237153264</c:v>
                </c:pt>
                <c:pt idx="94">
                  <c:v>42.055963936547279</c:v>
                </c:pt>
                <c:pt idx="95">
                  <c:v>41.91980973240377</c:v>
                </c:pt>
                <c:pt idx="96">
                  <c:v>41.783687608876527</c:v>
                </c:pt>
                <c:pt idx="97">
                  <c:v>41.647597550130222</c:v>
                </c:pt>
                <c:pt idx="98">
                  <c:v>41.511539540340429</c:v>
                </c:pt>
                <c:pt idx="99">
                  <c:v>41.375513563693588</c:v>
                </c:pt>
                <c:pt idx="100">
                  <c:v>41.239519604386992</c:v>
                </c:pt>
                <c:pt idx="101">
                  <c:v>41.103557646628794</c:v>
                </c:pt>
                <c:pt idx="102">
                  <c:v>40.967627674637995</c:v>
                </c:pt>
                <c:pt idx="103">
                  <c:v>40.831729672644421</c:v>
                </c:pt>
                <c:pt idx="104">
                  <c:v>40.695863624888737</c:v>
                </c:pt>
                <c:pt idx="105">
                  <c:v>40.560029515622411</c:v>
                </c:pt>
                <c:pt idx="106">
                  <c:v>40.424227329107715</c:v>
                </c:pt>
                <c:pt idx="107">
                  <c:v>40.288457049617719</c:v>
                </c:pt>
                <c:pt idx="108">
                  <c:v>40.152718661436289</c:v>
                </c:pt>
                <c:pt idx="109">
                  <c:v>40.017012148858051</c:v>
                </c:pt>
                <c:pt idx="110">
                  <c:v>39.881337496188408</c:v>
                </c:pt>
                <c:pt idx="111">
                  <c:v>39.745694687743523</c:v>
                </c:pt>
                <c:pt idx="112">
                  <c:v>39.610083707850301</c:v>
                </c:pt>
                <c:pt idx="113">
                  <c:v>39.474504540846389</c:v>
                </c:pt>
                <c:pt idx="114">
                  <c:v>39.33895717108016</c:v>
                </c:pt>
                <c:pt idx="115">
                  <c:v>39.20344158291072</c:v>
                </c:pt>
                <c:pt idx="116">
                  <c:v>39.067957760707863</c:v>
                </c:pt>
                <c:pt idx="117">
                  <c:v>38.932505688852096</c:v>
                </c:pt>
                <c:pt idx="118">
                  <c:v>38.79708535173463</c:v>
                </c:pt>
                <c:pt idx="119">
                  <c:v>38.661696733757331</c:v>
                </c:pt>
                <c:pt idx="120">
                  <c:v>38.526339819332755</c:v>
                </c:pt>
                <c:pt idx="121">
                  <c:v>38.391014592884126</c:v>
                </c:pt>
                <c:pt idx="122">
                  <c:v>38.255721038845309</c:v>
                </c:pt>
                <c:pt idx="123">
                  <c:v>38.120459141660817</c:v>
                </c:pt>
                <c:pt idx="124">
                  <c:v>37.985228885785801</c:v>
                </c:pt>
                <c:pt idx="125">
                  <c:v>37.850030255686036</c:v>
                </c:pt>
                <c:pt idx="126">
                  <c:v>37.71486323583791</c:v>
                </c:pt>
                <c:pt idx="127">
                  <c:v>37.579727810728428</c:v>
                </c:pt>
                <c:pt idx="128">
                  <c:v>37.444623964855182</c:v>
                </c:pt>
                <c:pt idx="129">
                  <c:v>37.309551682726358</c:v>
                </c:pt>
                <c:pt idx="130">
                  <c:v>37.174510948860721</c:v>
                </c:pt>
                <c:pt idx="131">
                  <c:v>37.039501747787604</c:v>
                </c:pt>
                <c:pt idx="132">
                  <c:v>36.904524064046903</c:v>
                </c:pt>
                <c:pt idx="133">
                  <c:v>36.769577882189068</c:v>
                </c:pt>
                <c:pt idx="134">
                  <c:v>36.634663186775079</c:v>
                </c:pt>
                <c:pt idx="135">
                  <c:v>36.499779962376451</c:v>
                </c:pt>
                <c:pt idx="136">
                  <c:v>36.364928193575238</c:v>
                </c:pt>
                <c:pt idx="137">
                  <c:v>36.230107864964005</c:v>
                </c:pt>
                <c:pt idx="138">
                  <c:v>36.0953189611458</c:v>
                </c:pt>
                <c:pt idx="139">
                  <c:v>35.960561466734191</c:v>
                </c:pt>
                <c:pt idx="140">
                  <c:v>35.825835366353218</c:v>
                </c:pt>
                <c:pt idx="141">
                  <c:v>35.691140644637407</c:v>
                </c:pt>
                <c:pt idx="142">
                  <c:v>35.556477286231754</c:v>
                </c:pt>
                <c:pt idx="143">
                  <c:v>35.421845275791704</c:v>
                </c:pt>
                <c:pt idx="144">
                  <c:v>35.287244597983161</c:v>
                </c:pt>
                <c:pt idx="145">
                  <c:v>35.15267523748247</c:v>
                </c:pt>
                <c:pt idx="146">
                  <c:v>35.018137178976396</c:v>
                </c:pt>
                <c:pt idx="147">
                  <c:v>34.883630407162137</c:v>
                </c:pt>
                <c:pt idx="148">
                  <c:v>34.749154906747307</c:v>
                </c:pt>
                <c:pt idx="149">
                  <c:v>34.614710662449916</c:v>
                </c:pt>
                <c:pt idx="150">
                  <c:v>34.480297658998374</c:v>
                </c:pt>
                <c:pt idx="151">
                  <c:v>34.345915881131475</c:v>
                </c:pt>
                <c:pt idx="152">
                  <c:v>34.211565313598399</c:v>
                </c:pt>
                <c:pt idx="153">
                  <c:v>34.077245941158679</c:v>
                </c:pt>
                <c:pt idx="154">
                  <c:v>33.942957748582216</c:v>
                </c:pt>
                <c:pt idx="155">
                  <c:v>33.808700720649263</c:v>
                </c:pt>
                <c:pt idx="156">
                  <c:v>33.67447484215041</c:v>
                </c:pt>
                <c:pt idx="157">
                  <c:v>33.540280097886573</c:v>
                </c:pt>
                <c:pt idx="158">
                  <c:v>33.406116472668998</c:v>
                </c:pt>
                <c:pt idx="159">
                  <c:v>33.27198395131925</c:v>
                </c:pt>
                <c:pt idx="160">
                  <c:v>33.137882518669187</c:v>
                </c:pt>
                <c:pt idx="161">
                  <c:v>33.003812159560972</c:v>
                </c:pt>
                <c:pt idx="162">
                  <c:v>32.86977285884705</c:v>
                </c:pt>
                <c:pt idx="163">
                  <c:v>32.735764601390152</c:v>
                </c:pt>
                <c:pt idx="164">
                  <c:v>32.601787372063271</c:v>
                </c:pt>
                <c:pt idx="165">
                  <c:v>32.467841155749653</c:v>
                </c:pt>
                <c:pt idx="166">
                  <c:v>32.333925937342805</c:v>
                </c:pt>
                <c:pt idx="167">
                  <c:v>32.200041701746478</c:v>
                </c:pt>
                <c:pt idx="168">
                  <c:v>32.06618843387465</c:v>
                </c:pt>
                <c:pt idx="169">
                  <c:v>31.932366118651533</c:v>
                </c:pt>
                <c:pt idx="170">
                  <c:v>31.798574741011539</c:v>
                </c:pt>
                <c:pt idx="171">
                  <c:v>31.6648142858993</c:v>
                </c:pt>
                <c:pt idx="172">
                  <c:v>31.531084738269641</c:v>
                </c:pt>
                <c:pt idx="173">
                  <c:v>31.397386083087579</c:v>
                </c:pt>
                <c:pt idx="174">
                  <c:v>31.2637183053283</c:v>
                </c:pt>
                <c:pt idx="175">
                  <c:v>31.130081389977178</c:v>
                </c:pt>
                <c:pt idx="176">
                  <c:v>30.996475322029738</c:v>
                </c:pt>
                <c:pt idx="177">
                  <c:v>30.862900086491656</c:v>
                </c:pt>
                <c:pt idx="178">
                  <c:v>30.729355668378766</c:v>
                </c:pt>
                <c:pt idx="179">
                  <c:v>30.595842052717025</c:v>
                </c:pt>
                <c:pt idx="180">
                  <c:v>30.462359224542528</c:v>
                </c:pt>
                <c:pt idx="181">
                  <c:v>30.328907168901477</c:v>
                </c:pt>
                <c:pt idx="182">
                  <c:v>30.195485870850195</c:v>
                </c:pt>
                <c:pt idx="183">
                  <c:v>30.0620953154551</c:v>
                </c:pt>
                <c:pt idx="184">
                  <c:v>29.928735487792697</c:v>
                </c:pt>
                <c:pt idx="185">
                  <c:v>29.795406372949582</c:v>
                </c:pt>
                <c:pt idx="186">
                  <c:v>29.662107956022425</c:v>
                </c:pt>
                <c:pt idx="187">
                  <c:v>29.528840222117957</c:v>
                </c:pt>
                <c:pt idx="188">
                  <c:v>29.395603156352976</c:v>
                </c:pt>
                <c:pt idx="189">
                  <c:v>29.262396743854318</c:v>
                </c:pt>
                <c:pt idx="190">
                  <c:v>29.129220969758865</c:v>
                </c:pt>
                <c:pt idx="191">
                  <c:v>28.996075819213527</c:v>
                </c:pt>
                <c:pt idx="192">
                  <c:v>28.862961277375238</c:v>
                </c:pt>
                <c:pt idx="193">
                  <c:v>28.729877329410947</c:v>
                </c:pt>
                <c:pt idx="194">
                  <c:v>28.596823960497606</c:v>
                </c:pt>
                <c:pt idx="195">
                  <c:v>28.463801155822161</c:v>
                </c:pt>
                <c:pt idx="196">
                  <c:v>28.330808900581552</c:v>
                </c:pt>
                <c:pt idx="197">
                  <c:v>28.197847179982695</c:v>
                </c:pt>
                <c:pt idx="198">
                  <c:v>28.064915979242475</c:v>
                </c:pt>
                <c:pt idx="199">
                  <c:v>27.932015283587742</c:v>
                </c:pt>
                <c:pt idx="200">
                  <c:v>27.7991450782553</c:v>
                </c:pt>
                <c:pt idx="201">
                  <c:v>27.666305348491893</c:v>
                </c:pt>
                <c:pt idx="202">
                  <c:v>27.533496079554208</c:v>
                </c:pt>
                <c:pt idx="203">
                  <c:v>27.400717256708855</c:v>
                </c:pt>
                <c:pt idx="204">
                  <c:v>27.267968865232366</c:v>
                </c:pt>
                <c:pt idx="205">
                  <c:v>27.135250890411175</c:v>
                </c:pt>
                <c:pt idx="206">
                  <c:v>27.002563317541632</c:v>
                </c:pt>
                <c:pt idx="207">
                  <c:v>26.869906131929973</c:v>
                </c:pt>
                <c:pt idx="208">
                  <c:v>26.737279318892316</c:v>
                </c:pt>
                <c:pt idx="209">
                  <c:v>26.604682863754661</c:v>
                </c:pt>
                <c:pt idx="210">
                  <c:v>26.472116751852873</c:v>
                </c:pt>
                <c:pt idx="211">
                  <c:v>26.33958096853268</c:v>
                </c:pt>
                <c:pt idx="212">
                  <c:v>26.207075499149653</c:v>
                </c:pt>
                <c:pt idx="213">
                  <c:v>26.074600329069217</c:v>
                </c:pt>
                <c:pt idx="214">
                  <c:v>25.942155443666621</c:v>
                </c:pt>
                <c:pt idx="215">
                  <c:v>25.809740828326948</c:v>
                </c:pt>
                <c:pt idx="216">
                  <c:v>25.677356468445094</c:v>
                </c:pt>
                <c:pt idx="217">
                  <c:v>25.545002349425758</c:v>
                </c:pt>
                <c:pt idx="218">
                  <c:v>25.412678456683452</c:v>
                </c:pt>
                <c:pt idx="219">
                  <c:v>25.280384775642467</c:v>
                </c:pt>
                <c:pt idx="220">
                  <c:v>25.148121291736885</c:v>
                </c:pt>
                <c:pt idx="221">
                  <c:v>25.015887990410562</c:v>
                </c:pt>
                <c:pt idx="222">
                  <c:v>24.883684857117125</c:v>
                </c:pt>
                <c:pt idx="223">
                  <c:v>24.751511877319949</c:v>
                </c:pt>
                <c:pt idx="224">
                  <c:v>24.619369036492163</c:v>
                </c:pt>
                <c:pt idx="225">
                  <c:v>24.487256320116643</c:v>
                </c:pt>
                <c:pt idx="226">
                  <c:v>24.355173713685996</c:v>
                </c:pt>
                <c:pt idx="227">
                  <c:v>24.223121202702547</c:v>
                </c:pt>
                <c:pt idx="228">
                  <c:v>24.09109877267835</c:v>
                </c:pt>
                <c:pt idx="229">
                  <c:v>23.959106409135156</c:v>
                </c:pt>
                <c:pt idx="230">
                  <c:v>23.827144097604421</c:v>
                </c:pt>
                <c:pt idx="231">
                  <c:v>23.69521182362729</c:v>
                </c:pt>
                <c:pt idx="232">
                  <c:v>23.563309572754598</c:v>
                </c:pt>
                <c:pt idx="233">
                  <c:v>23.431437330546846</c:v>
                </c:pt>
                <c:pt idx="234">
                  <c:v>23.299595082574207</c:v>
                </c:pt>
                <c:pt idx="235">
                  <c:v>23.167782814416512</c:v>
                </c:pt>
                <c:pt idx="236">
                  <c:v>23.036000511663243</c:v>
                </c:pt>
                <c:pt idx="237">
                  <c:v>22.904248159913518</c:v>
                </c:pt>
                <c:pt idx="238">
                  <c:v>22.7725257447761</c:v>
                </c:pt>
                <c:pt idx="239">
                  <c:v>22.640833251869367</c:v>
                </c:pt>
                <c:pt idx="240">
                  <c:v>22.509170666821319</c:v>
                </c:pt>
                <c:pt idx="241">
                  <c:v>22.377537975269565</c:v>
                </c:pt>
                <c:pt idx="242">
                  <c:v>22.245935162861315</c:v>
                </c:pt>
                <c:pt idx="243">
                  <c:v>22.114362215253372</c:v>
                </c:pt>
                <c:pt idx="244">
                  <c:v>21.982819118112118</c:v>
                </c:pt>
                <c:pt idx="245">
                  <c:v>21.851305857113523</c:v>
                </c:pt>
                <c:pt idx="246">
                  <c:v>21.719822417943114</c:v>
                </c:pt>
                <c:pt idx="247">
                  <c:v>21.588368786295984</c:v>
                </c:pt>
                <c:pt idx="248">
                  <c:v>21.456944947876774</c:v>
                </c:pt>
                <c:pt idx="249">
                  <c:v>21.325550888399672</c:v>
                </c:pt>
                <c:pt idx="250">
                  <c:v>21.194186593588398</c:v>
                </c:pt>
                <c:pt idx="251">
                  <c:v>21.062852049176207</c:v>
                </c:pt>
                <c:pt idx="252">
                  <c:v>20.931547240905868</c:v>
                </c:pt>
                <c:pt idx="253">
                  <c:v>20.800272154529655</c:v>
                </c:pt>
                <c:pt idx="254">
                  <c:v>20.669026775809353</c:v>
                </c:pt>
                <c:pt idx="255">
                  <c:v>20.537811090516243</c:v>
                </c:pt>
                <c:pt idx="256">
                  <c:v>20.406625084431091</c:v>
                </c:pt>
                <c:pt idx="257">
                  <c:v>20.275468743344142</c:v>
                </c:pt>
                <c:pt idx="258">
                  <c:v>20.144342053055109</c:v>
                </c:pt>
                <c:pt idx="259">
                  <c:v>20.013244999373171</c:v>
                </c:pt>
                <c:pt idx="260">
                  <c:v>19.882177568116958</c:v>
                </c:pt>
                <c:pt idx="261">
                  <c:v>19.751139745114553</c:v>
                </c:pt>
                <c:pt idx="262">
                  <c:v>19.620131516203475</c:v>
                </c:pt>
                <c:pt idx="263">
                  <c:v>19.489152867230676</c:v>
                </c:pt>
                <c:pt idx="264">
                  <c:v>19.35820378405252</c:v>
                </c:pt>
                <c:pt idx="265">
                  <c:v>19.227284252534798</c:v>
                </c:pt>
                <c:pt idx="266">
                  <c:v>19.096394258552699</c:v>
                </c:pt>
                <c:pt idx="267">
                  <c:v>18.965533787990818</c:v>
                </c:pt>
                <c:pt idx="268">
                  <c:v>18.834702826743136</c:v>
                </c:pt>
                <c:pt idx="269">
                  <c:v>18.703901360713019</c:v>
                </c:pt>
                <c:pt idx="270">
                  <c:v>18.573129375813206</c:v>
                </c:pt>
                <c:pt idx="271">
                  <c:v>18.442386857965804</c:v>
                </c:pt>
                <c:pt idx="272">
                  <c:v>18.311673793102276</c:v>
                </c:pt>
                <c:pt idx="273">
                  <c:v>18.180990167163444</c:v>
                </c:pt>
                <c:pt idx="274">
                  <c:v>18.050335966099464</c:v>
                </c:pt>
                <c:pt idx="275">
                  <c:v>17.919711175869832</c:v>
                </c:pt>
                <c:pt idx="276">
                  <c:v>17.789115782443368</c:v>
                </c:pt>
                <c:pt idx="277">
                  <c:v>17.658549771798217</c:v>
                </c:pt>
                <c:pt idx="278">
                  <c:v>17.528013129921831</c:v>
                </c:pt>
                <c:pt idx="279">
                  <c:v>17.397505842810965</c:v>
                </c:pt>
                <c:pt idx="280">
                  <c:v>17.267027896471671</c:v>
                </c:pt>
                <c:pt idx="281">
                  <c:v>17.136579276919289</c:v>
                </c:pt>
                <c:pt idx="282">
                  <c:v>17.006159970178441</c:v>
                </c:pt>
                <c:pt idx="283">
                  <c:v>16.875769962283016</c:v>
                </c:pt>
                <c:pt idx="284">
                  <c:v>16.745409239276174</c:v>
                </c:pt>
                <c:pt idx="285">
                  <c:v>16.615077787210328</c:v>
                </c:pt>
                <c:pt idx="286">
                  <c:v>16.484775592147134</c:v>
                </c:pt>
                <c:pt idx="287">
                  <c:v>16.354502640157499</c:v>
                </c:pt>
                <c:pt idx="288">
                  <c:v>16.224258917321556</c:v>
                </c:pt>
                <c:pt idx="289">
                  <c:v>16.094044409728667</c:v>
                </c:pt>
                <c:pt idx="290">
                  <c:v>15.963859103477414</c:v>
                </c:pt>
                <c:pt idx="291">
                  <c:v>15.833702984675583</c:v>
                </c:pt>
                <c:pt idx="292">
                  <c:v>15.70357603944016</c:v>
                </c:pt>
                <c:pt idx="293">
                  <c:v>15.573478253897333</c:v>
                </c:pt>
                <c:pt idx="294">
                  <c:v>15.443409614182473</c:v>
                </c:pt>
                <c:pt idx="295">
                  <c:v>15.313370106440125</c:v>
                </c:pt>
                <c:pt idx="296">
                  <c:v>15.183359716824013</c:v>
                </c:pt>
                <c:pt idx="297">
                  <c:v>15.05337843149702</c:v>
                </c:pt>
                <c:pt idx="298">
                  <c:v>14.923426236631183</c:v>
                </c:pt>
                <c:pt idx="299">
                  <c:v>14.793503118407692</c:v>
                </c:pt>
                <c:pt idx="300">
                  <c:v>14.663609063016871</c:v>
                </c:pt>
                <c:pt idx="301">
                  <c:v>14.533744056658181</c:v>
                </c:pt>
                <c:pt idx="302">
                  <c:v>14.403908085540204</c:v>
                </c:pt>
                <c:pt idx="303">
                  <c:v>14.274101135880644</c:v>
                </c:pt>
                <c:pt idx="304">
                  <c:v>14.14432319390631</c:v>
                </c:pt>
                <c:pt idx="305">
                  <c:v>14.014574245853114</c:v>
                </c:pt>
                <c:pt idx="306">
                  <c:v>13.884854277966062</c:v>
                </c:pt>
                <c:pt idx="307">
                  <c:v>13.755163276499246</c:v>
                </c:pt>
                <c:pt idx="308">
                  <c:v>13.625501227715839</c:v>
                </c:pt>
                <c:pt idx="309">
                  <c:v>13.495868117888083</c:v>
                </c:pt>
                <c:pt idx="310">
                  <c:v>13.366263933297285</c:v>
                </c:pt>
                <c:pt idx="311">
                  <c:v>13.236688660233806</c:v>
                </c:pt>
                <c:pt idx="312">
                  <c:v>13.107142284997058</c:v>
                </c:pt>
                <c:pt idx="313">
                  <c:v>12.97762479389549</c:v>
                </c:pt>
                <c:pt idx="314">
                  <c:v>12.848136173246589</c:v>
                </c:pt>
                <c:pt idx="315">
                  <c:v>12.718676409376863</c:v>
                </c:pt>
                <c:pt idx="316">
                  <c:v>12.589245488621842</c:v>
                </c:pt>
                <c:pt idx="317">
                  <c:v>12.459843397326061</c:v>
                </c:pt>
                <c:pt idx="318">
                  <c:v>12.330470121843065</c:v>
                </c:pt>
                <c:pt idx="319">
                  <c:v>12.20112564853539</c:v>
                </c:pt>
                <c:pt idx="320">
                  <c:v>12.071809963774561</c:v>
                </c:pt>
                <c:pt idx="321">
                  <c:v>11.942523053941082</c:v>
                </c:pt>
                <c:pt idx="322">
                  <c:v>11.813264905424431</c:v>
                </c:pt>
                <c:pt idx="323">
                  <c:v>11.684035504623051</c:v>
                </c:pt>
                <c:pt idx="324">
                  <c:v>11.554834837944343</c:v>
                </c:pt>
                <c:pt idx="325">
                  <c:v>11.425662891804658</c:v>
                </c:pt>
                <c:pt idx="326">
                  <c:v>11.296519652629287</c:v>
                </c:pt>
                <c:pt idx="327">
                  <c:v>11.167405106852463</c:v>
                </c:pt>
                <c:pt idx="328">
                  <c:v>11.038319240917343</c:v>
                </c:pt>
                <c:pt idx="329">
                  <c:v>10.909262041276003</c:v>
                </c:pt>
                <c:pt idx="330">
                  <c:v>10.780233494389435</c:v>
                </c:pt>
                <c:pt idx="331">
                  <c:v>10.651233586727534</c:v>
                </c:pt>
                <c:pt idx="332">
                  <c:v>10.522262304769091</c:v>
                </c:pt>
                <c:pt idx="333">
                  <c:v>10.393319635001795</c:v>
                </c:pt>
                <c:pt idx="334">
                  <c:v>10.264405563922212</c:v>
                </c:pt>
                <c:pt idx="335">
                  <c:v>10.135520078035784</c:v>
                </c:pt>
                <c:pt idx="336">
                  <c:v>10.006663163856823</c:v>
                </c:pt>
                <c:pt idx="337">
                  <c:v>9.8778348079085028</c:v>
                </c:pt>
                <c:pt idx="338">
                  <c:v>9.74903499672285</c:v>
                </c:pt>
                <c:pt idx="339">
                  <c:v>9.6202637168407374</c:v>
                </c:pt>
                <c:pt idx="340">
                  <c:v>9.4915209548118735</c:v>
                </c:pt>
                <c:pt idx="341">
                  <c:v>9.3628066971948041</c:v>
                </c:pt>
                <c:pt idx="342">
                  <c:v>9.2341209305568945</c:v>
                </c:pt>
                <c:pt idx="343">
                  <c:v>9.1054636414743282</c:v>
                </c:pt>
                <c:pt idx="344">
                  <c:v>8.976834816532099</c:v>
                </c:pt>
                <c:pt idx="345">
                  <c:v>8.8482344423240011</c:v>
                </c:pt>
                <c:pt idx="346">
                  <c:v>8.7196625054526233</c:v>
                </c:pt>
                <c:pt idx="347">
                  <c:v>8.5911189925293456</c:v>
                </c:pt>
                <c:pt idx="348">
                  <c:v>8.4626038901743232</c:v>
                </c:pt>
                <c:pt idx="349">
                  <c:v>8.3341171850164866</c:v>
                </c:pt>
                <c:pt idx="350">
                  <c:v>8.2056588636935324</c:v>
                </c:pt>
                <c:pt idx="351">
                  <c:v>8.0772289128519112</c:v>
                </c:pt>
                <c:pt idx="352">
                  <c:v>7.9488273191468295</c:v>
                </c:pt>
                <c:pt idx="353">
                  <c:v>7.8204540692422366</c:v>
                </c:pt>
                <c:pt idx="354">
                  <c:v>7.6921091498108156</c:v>
                </c:pt>
                <c:pt idx="355">
                  <c:v>7.5637925475339811</c:v>
                </c:pt>
                <c:pt idx="356">
                  <c:v>7.4355042491018679</c:v>
                </c:pt>
                <c:pt idx="357">
                  <c:v>7.3072442412133265</c:v>
                </c:pt>
                <c:pt idx="358">
                  <c:v>7.1790125105759151</c:v>
                </c:pt>
                <c:pt idx="359">
                  <c:v>7.0508090439058915</c:v>
                </c:pt>
                <c:pt idx="360">
                  <c:v>6.9226338279282071</c:v>
                </c:pt>
                <c:pt idx="361">
                  <c:v>6.7944868493764972</c:v>
                </c:pt>
                <c:pt idx="362">
                  <c:v>6.6663680949930777</c:v>
                </c:pt>
                <c:pt idx="363">
                  <c:v>6.5382775515289344</c:v>
                </c:pt>
                <c:pt idx="364">
                  <c:v>6.4102152057437181</c:v>
                </c:pt>
                <c:pt idx="365">
                  <c:v>6.2821810444057355</c:v>
                </c:pt>
                <c:pt idx="366">
                  <c:v>6.1541750542919456</c:v>
                </c:pt>
                <c:pt idx="367">
                  <c:v>6.0261972221879478</c:v>
                </c:pt>
                <c:pt idx="368">
                  <c:v>5.898247534887977</c:v>
                </c:pt>
                <c:pt idx="369">
                  <c:v>5.7703259791948964</c:v>
                </c:pt>
                <c:pt idx="370">
                  <c:v>5.6424325419201917</c:v>
                </c:pt>
                <c:pt idx="371">
                  <c:v>5.5145672098839613</c:v>
                </c:pt>
                <c:pt idx="372">
                  <c:v>5.3867299699149118</c:v>
                </c:pt>
                <c:pt idx="373">
                  <c:v>5.2589208088503474</c:v>
                </c:pt>
                <c:pt idx="374">
                  <c:v>5.131139713536168</c:v>
                </c:pt>
                <c:pt idx="375">
                  <c:v>5.0033866708268562</c:v>
                </c:pt>
                <c:pt idx="376">
                  <c:v>4.8756616675854749</c:v>
                </c:pt>
                <c:pt idx="377">
                  <c:v>4.7479646906836575</c:v>
                </c:pt>
                <c:pt idx="378">
                  <c:v>4.6202957270016025</c:v>
                </c:pt>
                <c:pt idx="379">
                  <c:v>4.4926547634280647</c:v>
                </c:pt>
                <c:pt idx="380">
                  <c:v>4.365041786860349</c:v>
                </c:pt>
                <c:pt idx="381">
                  <c:v>4.2374567842043049</c:v>
                </c:pt>
                <c:pt idx="382">
                  <c:v>4.1098997423743171</c:v>
                </c:pt>
                <c:pt idx="383">
                  <c:v>3.9823706482932981</c:v>
                </c:pt>
                <c:pt idx="384">
                  <c:v>3.854869488892684</c:v>
                </c:pt>
                <c:pt idx="385">
                  <c:v>3.7273962511124252</c:v>
                </c:pt>
                <c:pt idx="386">
                  <c:v>3.5999509219009802</c:v>
                </c:pt>
                <c:pt idx="387">
                  <c:v>3.4725334882153076</c:v>
                </c:pt>
                <c:pt idx="388">
                  <c:v>3.3451439370208611</c:v>
                </c:pt>
                <c:pt idx="389">
                  <c:v>3.2177822552915805</c:v>
                </c:pt>
                <c:pt idx="390">
                  <c:v>3.0904484300098849</c:v>
                </c:pt>
                <c:pt idx="391">
                  <c:v>2.9631424481666682</c:v>
                </c:pt>
                <c:pt idx="392">
                  <c:v>2.8358642967612884</c:v>
                </c:pt>
                <c:pt idx="393">
                  <c:v>2.7086139628015631</c:v>
                </c:pt>
                <c:pt idx="394">
                  <c:v>2.5813914333037622</c:v>
                </c:pt>
                <c:pt idx="395">
                  <c:v>2.4541966952926004</c:v>
                </c:pt>
                <c:pt idx="396">
                  <c:v>2.3270297358012302</c:v>
                </c:pt>
                <c:pt idx="397">
                  <c:v>2.1998905418712349</c:v>
                </c:pt>
                <c:pt idx="398">
                  <c:v>2.0727791005526233</c:v>
                </c:pt>
                <c:pt idx="399">
                  <c:v>1.9456953989038208</c:v>
                </c:pt>
                <c:pt idx="400">
                  <c:v>1.8186394239916628</c:v>
                </c:pt>
                <c:pt idx="401">
                  <c:v>1.6916111628913886</c:v>
                </c:pt>
                <c:pt idx="402">
                  <c:v>1.5646106026866335</c:v>
                </c:pt>
                <c:pt idx="403">
                  <c:v>1.4376377304694232</c:v>
                </c:pt>
                <c:pt idx="404">
                  <c:v>1.3106925333401656</c:v>
                </c:pt>
                <c:pt idx="405">
                  <c:v>1.1837749984076444</c:v>
                </c:pt>
                <c:pt idx="406">
                  <c:v>1.0568851127890129</c:v>
                </c:pt>
                <c:pt idx="407">
                  <c:v>0.9300228636097857</c:v>
                </c:pt>
                <c:pt idx="408">
                  <c:v>0.80318823800383332</c:v>
                </c:pt>
                <c:pt idx="409">
                  <c:v>0.67638122311337423</c:v>
                </c:pt>
                <c:pt idx="410">
                  <c:v>0.5496018060889688</c:v>
                </c:pt>
                <c:pt idx="411">
                  <c:v>0.42284997408951197</c:v>
                </c:pt>
                <c:pt idx="412">
                  <c:v>0.29612571428222639</c:v>
                </c:pt>
                <c:pt idx="413">
                  <c:v>0.16942901384265605</c:v>
                </c:pt>
                <c:pt idx="414">
                  <c:v>4.2759859954658912E-2</c:v>
                </c:pt>
                <c:pt idx="415">
                  <c:v>-8.3881760189599489E-2</c:v>
                </c:pt>
                <c:pt idx="416">
                  <c:v>-0.21049585938965309</c:v>
                </c:pt>
                <c:pt idx="417">
                  <c:v>-0.3370824504367419</c:v>
                </c:pt>
                <c:pt idx="418">
                  <c:v>-0.46364154611381914</c:v>
                </c:pt>
                <c:pt idx="419">
                  <c:v>-0.59017315919555746</c:v>
                </c:pt>
                <c:pt idx="420">
                  <c:v>-0.71667730244835637</c:v>
                </c:pt>
                <c:pt idx="421">
                  <c:v>-0.84315398863034841</c:v>
                </c:pt>
                <c:pt idx="422">
                  <c:v>-0.9696032304914064</c:v>
                </c:pt>
                <c:pt idx="423">
                  <c:v>-1.09602504077315</c:v>
                </c:pt>
                <c:pt idx="424">
                  <c:v>-1.2224194322089521</c:v>
                </c:pt>
                <c:pt idx="425">
                  <c:v>-1.3487864175239463</c:v>
                </c:pt>
                <c:pt idx="426">
                  <c:v>-1.4751260094350329</c:v>
                </c:pt>
                <c:pt idx="427">
                  <c:v>-1.6014382206508864</c:v>
                </c:pt>
                <c:pt idx="428">
                  <c:v>-1.7277230638719614</c:v>
                </c:pt>
                <c:pt idx="429">
                  <c:v>-1.8539805517905001</c:v>
                </c:pt>
                <c:pt idx="430">
                  <c:v>-1.9802106970905382</c:v>
                </c:pt>
                <c:pt idx="431">
                  <c:v>-2.106413512447912</c:v>
                </c:pt>
                <c:pt idx="432">
                  <c:v>-2.2325890105302659</c:v>
                </c:pt>
                <c:pt idx="433">
                  <c:v>-2.3587372039970576</c:v>
                </c:pt>
                <c:pt idx="434">
                  <c:v>-2.4848581054995647</c:v>
                </c:pt>
                <c:pt idx="435">
                  <c:v>-2.6109517276808938</c:v>
                </c:pt>
                <c:pt idx="436">
                  <c:v>-2.7370180831759852</c:v>
                </c:pt>
                <c:pt idx="437">
                  <c:v>-2.8630571846116184</c:v>
                </c:pt>
                <c:pt idx="438">
                  <c:v>-2.9890690446064214</c:v>
                </c:pt>
                <c:pt idx="439">
                  <c:v>-3.1150536757708767</c:v>
                </c:pt>
                <c:pt idx="440">
                  <c:v>-3.241011090707326</c:v>
                </c:pt>
                <c:pt idx="441">
                  <c:v>-3.3669413020099785</c:v>
                </c:pt>
                <c:pt idx="442">
                  <c:v>-3.4928443222649186</c:v>
                </c:pt>
                <c:pt idx="443">
                  <c:v>-3.6187201640501097</c:v>
                </c:pt>
                <c:pt idx="444">
                  <c:v>-3.7445688399354031</c:v>
                </c:pt>
                <c:pt idx="445">
                  <c:v>-3.8703903624825435</c:v>
                </c:pt>
                <c:pt idx="446">
                  <c:v>-3.9961847442451752</c:v>
                </c:pt>
                <c:pt idx="447">
                  <c:v>-4.1219519977688499</c:v>
                </c:pt>
                <c:pt idx="448">
                  <c:v>-4.2476921355910342</c:v>
                </c:pt>
                <c:pt idx="449">
                  <c:v>-4.3734051702411119</c:v>
                </c:pt>
                <c:pt idx="450">
                  <c:v>-4.4990911142403949</c:v>
                </c:pt>
                <c:pt idx="451">
                  <c:v>-4.6247499801021288</c:v>
                </c:pt>
                <c:pt idx="452">
                  <c:v>-4.7503817803314989</c:v>
                </c:pt>
                <c:pt idx="453">
                  <c:v>-4.8759865274256349</c:v>
                </c:pt>
                <c:pt idx="454">
                  <c:v>-5.001564233873621</c:v>
                </c:pt>
                <c:pt idx="455">
                  <c:v>-5.1271149121565003</c:v>
                </c:pt>
                <c:pt idx="456">
                  <c:v>-5.252638574747281</c:v>
                </c:pt>
                <c:pt idx="457">
                  <c:v>-5.3781352341109452</c:v>
                </c:pt>
                <c:pt idx="458">
                  <c:v>-5.5036049027044536</c:v>
                </c:pt>
                <c:pt idx="459">
                  <c:v>-5.6290475929767503</c:v>
                </c:pt>
                <c:pt idx="460">
                  <c:v>-5.7544633173687734</c:v>
                </c:pt>
                <c:pt idx="461">
                  <c:v>-5.8798520883134593</c:v>
                </c:pt>
                <c:pt idx="462">
                  <c:v>-6.0052139182357482</c:v>
                </c:pt>
                <c:pt idx="463">
                  <c:v>-6.130548819552593</c:v>
                </c:pt>
                <c:pt idx="464">
                  <c:v>-6.2558568046729626</c:v>
                </c:pt>
                <c:pt idx="465">
                  <c:v>-6.3811378859978518</c:v>
                </c:pt>
                <c:pt idx="466">
                  <c:v>-6.5063920759202842</c:v>
                </c:pt>
                <c:pt idx="467">
                  <c:v>-6.6316193868253235</c:v>
                </c:pt>
                <c:pt idx="468">
                  <c:v>-6.756819831090076</c:v>
                </c:pt>
                <c:pt idx="469">
                  <c:v>-6.8819934210836973</c:v>
                </c:pt>
                <c:pt idx="470">
                  <c:v>-7.0071401691673989</c:v>
                </c:pt>
                <c:pt idx="471">
                  <c:v>-7.1322600876944575</c:v>
                </c:pt>
                <c:pt idx="472">
                  <c:v>-7.2573531890102165</c:v>
                </c:pt>
                <c:pt idx="473">
                  <c:v>-7.3824194854520977</c:v>
                </c:pt>
                <c:pt idx="474">
                  <c:v>-7.5074589893496046</c:v>
                </c:pt>
                <c:pt idx="475">
                  <c:v>-7.6324717130243274</c:v>
                </c:pt>
                <c:pt idx="476">
                  <c:v>-7.7574576687899528</c:v>
                </c:pt>
                <c:pt idx="477">
                  <c:v>-7.8824168689522685</c:v>
                </c:pt>
                <c:pt idx="478">
                  <c:v>-8.0073493258091695</c:v>
                </c:pt>
                <c:pt idx="479">
                  <c:v>-8.1322550516506684</c:v>
                </c:pt>
                <c:pt idx="480">
                  <c:v>-8.2571340587588935</c:v>
                </c:pt>
                <c:pt idx="481">
                  <c:v>-8.3819863594081028</c:v>
                </c:pt>
                <c:pt idx="482">
                  <c:v>-8.506811965864685</c:v>
                </c:pt>
                <c:pt idx="483">
                  <c:v>-8.6316108903871722</c:v>
                </c:pt>
                <c:pt idx="484">
                  <c:v>-8.7563831452262377</c:v>
                </c:pt>
                <c:pt idx="485">
                  <c:v>-8.8811287426247123</c:v>
                </c:pt>
                <c:pt idx="486">
                  <c:v>-9.0058476948175823</c:v>
                </c:pt>
                <c:pt idx="487">
                  <c:v>-9.1305400140319986</c:v>
                </c:pt>
                <c:pt idx="488">
                  <c:v>-9.2552057124872835</c:v>
                </c:pt>
                <c:pt idx="489">
                  <c:v>-9.3798448023949383</c:v>
                </c:pt>
                <c:pt idx="490">
                  <c:v>-9.5044572959586464</c:v>
                </c:pt>
                <c:pt idx="491">
                  <c:v>-9.629043205374284</c:v>
                </c:pt>
                <c:pt idx="492">
                  <c:v>-9.7536025428299205</c:v>
                </c:pt>
                <c:pt idx="493">
                  <c:v>-9.8781353205058284</c:v>
                </c:pt>
                <c:pt idx="494">
                  <c:v>-10.002641550574493</c:v>
                </c:pt>
                <c:pt idx="495">
                  <c:v>-10.127121245200611</c:v>
                </c:pt>
                <c:pt idx="496">
                  <c:v>-10.251574416541102</c:v>
                </c:pt>
                <c:pt idx="497">
                  <c:v>-10.37600107674511</c:v>
                </c:pt>
                <c:pt idx="498">
                  <c:v>-10.500401237954021</c:v>
                </c:pt>
                <c:pt idx="499">
                  <c:v>-10.624774912301453</c:v>
                </c:pt>
                <c:pt idx="500">
                  <c:v>-10.749122111913275</c:v>
                </c:pt>
                <c:pt idx="501">
                  <c:v>-10.873442848907606</c:v>
                </c:pt>
                <c:pt idx="502">
                  <c:v>-10.997737135394829</c:v>
                </c:pt>
                <c:pt idx="503">
                  <c:v>-11.122004983477588</c:v>
                </c:pt>
                <c:pt idx="504">
                  <c:v>-11.246246405250798</c:v>
                </c:pt>
                <c:pt idx="505">
                  <c:v>-11.370461412801653</c:v>
                </c:pt>
                <c:pt idx="506">
                  <c:v>-11.494650018209631</c:v>
                </c:pt>
                <c:pt idx="507">
                  <c:v>-11.6188122335465</c:v>
                </c:pt>
                <c:pt idx="508">
                  <c:v>-11.742948070876322</c:v>
                </c:pt>
                <c:pt idx="509">
                  <c:v>-11.867057542255466</c:v>
                </c:pt>
                <c:pt idx="510">
                  <c:v>-11.991140659732606</c:v>
                </c:pt>
                <c:pt idx="511">
                  <c:v>-12.115197435348732</c:v>
                </c:pt>
                <c:pt idx="512">
                  <c:v>-12.239227881137154</c:v>
                </c:pt>
                <c:pt idx="513">
                  <c:v>-12.363232009123509</c:v>
                </c:pt>
                <c:pt idx="514">
                  <c:v>-12.487209831325769</c:v>
                </c:pt>
                <c:pt idx="515">
                  <c:v>-12.611161359754243</c:v>
                </c:pt>
                <c:pt idx="516">
                  <c:v>-12.735086606411587</c:v>
                </c:pt>
                <c:pt idx="517">
                  <c:v>-12.858985583292807</c:v>
                </c:pt>
                <c:pt idx="518">
                  <c:v>-12.982858302385269</c:v>
                </c:pt>
                <c:pt idx="519">
                  <c:v>-13.106704775668703</c:v>
                </c:pt>
                <c:pt idx="520">
                  <c:v>-13.230525015115205</c:v>
                </c:pt>
                <c:pt idx="521">
                  <c:v>-13.354319032689252</c:v>
                </c:pt>
                <c:pt idx="522">
                  <c:v>-13.478086840347702</c:v>
                </c:pt>
                <c:pt idx="523">
                  <c:v>-13.601828450039797</c:v>
                </c:pt>
                <c:pt idx="524">
                  <c:v>-13.72554387370718</c:v>
                </c:pt>
                <c:pt idx="525">
                  <c:v>-13.84923312328389</c:v>
                </c:pt>
                <c:pt idx="526">
                  <c:v>-13.972896210696373</c:v>
                </c:pt>
                <c:pt idx="527">
                  <c:v>-14.096533147863488</c:v>
                </c:pt>
                <c:pt idx="528">
                  <c:v>-14.220143946696513</c:v>
                </c:pt>
                <c:pt idx="529">
                  <c:v>-14.343728619099153</c:v>
                </c:pt>
                <c:pt idx="530">
                  <c:v>-14.46728717696754</c:v>
                </c:pt>
                <c:pt idx="531">
                  <c:v>-14.590819632190243</c:v>
                </c:pt>
                <c:pt idx="532">
                  <c:v>-14.714325996648277</c:v>
                </c:pt>
                <c:pt idx="533">
                  <c:v>-14.837806282215103</c:v>
                </c:pt>
                <c:pt idx="534">
                  <c:v>-14.961260500756637</c:v>
                </c:pt>
                <c:pt idx="535">
                  <c:v>-15.084688664131258</c:v>
                </c:pt>
                <c:pt idx="536">
                  <c:v>-15.20809078418981</c:v>
                </c:pt>
                <c:pt idx="537">
                  <c:v>-15.331466872775612</c:v>
                </c:pt>
                <c:pt idx="538">
                  <c:v>-15.454816941724461</c:v>
                </c:pt>
                <c:pt idx="539">
                  <c:v>-15.578141002864639</c:v>
                </c:pt>
                <c:pt idx="540">
                  <c:v>-15.701439068016915</c:v>
                </c:pt>
                <c:pt idx="541">
                  <c:v>-15.824711148994563</c:v>
                </c:pt>
                <c:pt idx="542">
                  <c:v>-15.947957257603354</c:v>
                </c:pt>
                <c:pt idx="543">
                  <c:v>-16.071177405641571</c:v>
                </c:pt>
                <c:pt idx="544">
                  <c:v>-16.194371604900006</c:v>
                </c:pt>
                <c:pt idx="545">
                  <c:v>-16.31753986716198</c:v>
                </c:pt>
                <c:pt idx="546">
                  <c:v>-16.440682204203338</c:v>
                </c:pt>
                <c:pt idx="547">
                  <c:v>-16.563798627792451</c:v>
                </c:pt>
                <c:pt idx="548">
                  <c:v>-16.686889149690238</c:v>
                </c:pt>
                <c:pt idx="549">
                  <c:v>-16.809953781650158</c:v>
                </c:pt>
                <c:pt idx="550">
                  <c:v>-16.932992535418222</c:v>
                </c:pt>
                <c:pt idx="551">
                  <c:v>-17.056005422732998</c:v>
                </c:pt>
                <c:pt idx="552">
                  <c:v>-17.178992455325613</c:v>
                </c:pt>
                <c:pt idx="553">
                  <c:v>-17.301953644919767</c:v>
                </c:pt>
                <c:pt idx="554">
                  <c:v>-17.424889003231733</c:v>
                </c:pt>
                <c:pt idx="555">
                  <c:v>-17.547798541970359</c:v>
                </c:pt>
                <c:pt idx="556">
                  <c:v>-17.670682272837084</c:v>
                </c:pt>
                <c:pt idx="557">
                  <c:v>-17.79354020752594</c:v>
                </c:pt>
                <c:pt idx="558">
                  <c:v>-17.916372357723553</c:v>
                </c:pt>
                <c:pt idx="559">
                  <c:v>-18.03917873510915</c:v>
                </c:pt>
                <c:pt idx="560">
                  <c:v>-18.161959351354579</c:v>
                </c:pt>
                <c:pt idx="561">
                  <c:v>-18.284714218124293</c:v>
                </c:pt>
                <c:pt idx="562">
                  <c:v>-18.407443347075372</c:v>
                </c:pt>
                <c:pt idx="563">
                  <c:v>-18.530146749857515</c:v>
                </c:pt>
                <c:pt idx="564">
                  <c:v>-18.652824438113061</c:v>
                </c:pt>
                <c:pt idx="565">
                  <c:v>-18.775476423476992</c:v>
                </c:pt>
                <c:pt idx="566">
                  <c:v>-18.898102717576922</c:v>
                </c:pt>
                <c:pt idx="567">
                  <c:v>-19.020703332033122</c:v>
                </c:pt>
                <c:pt idx="568">
                  <c:v>-19.143278278458524</c:v>
                </c:pt>
                <c:pt idx="569">
                  <c:v>-19.265827568458715</c:v>
                </c:pt>
                <c:pt idx="570">
                  <c:v>-19.388351213631953</c:v>
                </c:pt>
                <c:pt idx="571">
                  <c:v>-19.510849225569174</c:v>
                </c:pt>
                <c:pt idx="572">
                  <c:v>-19.633321615853983</c:v>
                </c:pt>
                <c:pt idx="573">
                  <c:v>-19.755768396062678</c:v>
                </c:pt>
                <c:pt idx="574">
                  <c:v>-19.878189577764246</c:v>
                </c:pt>
                <c:pt idx="575">
                  <c:v>-20.000585172520374</c:v>
                </c:pt>
                <c:pt idx="576">
                  <c:v>-20.122955191885445</c:v>
                </c:pt>
                <c:pt idx="577">
                  <c:v>-20.245299647406561</c:v>
                </c:pt>
                <c:pt idx="578">
                  <c:v>-20.367618550623526</c:v>
                </c:pt>
                <c:pt idx="579">
                  <c:v>-20.48991191306887</c:v>
                </c:pt>
                <c:pt idx="580">
                  <c:v>-20.612179746267849</c:v>
                </c:pt>
                <c:pt idx="581">
                  <c:v>-20.734422061738446</c:v>
                </c:pt>
                <c:pt idx="582">
                  <c:v>-20.856638870991393</c:v>
                </c:pt>
                <c:pt idx="583">
                  <c:v>-20.97883018553015</c:v>
                </c:pt>
                <c:pt idx="584">
                  <c:v>-21.100996016850939</c:v>
                </c:pt>
                <c:pt idx="585">
                  <c:v>-21.223136376442724</c:v>
                </c:pt>
                <c:pt idx="586">
                  <c:v>-21.345251275787241</c:v>
                </c:pt>
                <c:pt idx="587">
                  <c:v>-21.46734072635898</c:v>
                </c:pt>
                <c:pt idx="588">
                  <c:v>-21.589404739625213</c:v>
                </c:pt>
                <c:pt idx="589">
                  <c:v>-21.711443327045984</c:v>
                </c:pt>
                <c:pt idx="590">
                  <c:v>-21.833456500074121</c:v>
                </c:pt>
                <c:pt idx="591">
                  <c:v>-21.95544427015524</c:v>
                </c:pt>
                <c:pt idx="592">
                  <c:v>-22.077406648727752</c:v>
                </c:pt>
                <c:pt idx="593">
                  <c:v>-22.199343647222872</c:v>
                </c:pt>
                <c:pt idx="594">
                  <c:v>-22.321255277064612</c:v>
                </c:pt>
                <c:pt idx="595">
                  <c:v>-22.443141549669804</c:v>
                </c:pt>
                <c:pt idx="596">
                  <c:v>-22.565002476448093</c:v>
                </c:pt>
                <c:pt idx="597">
                  <c:v>-22.686838068801947</c:v>
                </c:pt>
                <c:pt idx="598">
                  <c:v>-22.808648338126659</c:v>
                </c:pt>
                <c:pt idx="599">
                  <c:v>-22.930433295810364</c:v>
                </c:pt>
                <c:pt idx="600">
                  <c:v>-23.052192953234027</c:v>
                </c:pt>
                <c:pt idx="601">
                  <c:v>-23.173927321771465</c:v>
                </c:pt>
                <c:pt idx="602">
                  <c:v>-23.295636412789346</c:v>
                </c:pt>
                <c:pt idx="603">
                  <c:v>-23.417320237647193</c:v>
                </c:pt>
                <c:pt idx="604">
                  <c:v>-23.53897880769739</c:v>
                </c:pt>
                <c:pt idx="605">
                  <c:v>-23.660612134285188</c:v>
                </c:pt>
                <c:pt idx="606">
                  <c:v>-23.782220228748717</c:v>
                </c:pt>
                <c:pt idx="607">
                  <c:v>-23.903803102418983</c:v>
                </c:pt>
                <c:pt idx="608">
                  <c:v>-24.025360766619873</c:v>
                </c:pt>
                <c:pt idx="609">
                  <c:v>-24.146893232668166</c:v>
                </c:pt>
                <c:pt idx="610">
                  <c:v>-24.268400511873541</c:v>
                </c:pt>
                <c:pt idx="611">
                  <c:v>-24.389882615538575</c:v>
                </c:pt>
                <c:pt idx="612">
                  <c:v>-24.511339554958749</c:v>
                </c:pt>
                <c:pt idx="613">
                  <c:v>-24.632771341422462</c:v>
                </c:pt>
                <c:pt idx="614">
                  <c:v>-24.75417798621103</c:v>
                </c:pt>
                <c:pt idx="615">
                  <c:v>-24.875559500598687</c:v>
                </c:pt>
                <c:pt idx="616">
                  <c:v>-24.996915895852602</c:v>
                </c:pt>
                <c:pt idx="617">
                  <c:v>-25.118247183232882</c:v>
                </c:pt>
                <c:pt idx="618">
                  <c:v>-25.239553373992564</c:v>
                </c:pt>
                <c:pt idx="619">
                  <c:v>-25.36083447937764</c:v>
                </c:pt>
                <c:pt idx="620">
                  <c:v>-25.482090510627049</c:v>
                </c:pt>
                <c:pt idx="621">
                  <c:v>-25.603321478972685</c:v>
                </c:pt>
                <c:pt idx="622">
                  <c:v>-25.724527395639413</c:v>
                </c:pt>
                <c:pt idx="623">
                  <c:v>-25.845708271845055</c:v>
                </c:pt>
                <c:pt idx="624">
                  <c:v>-25.966864118800412</c:v>
                </c:pt>
                <c:pt idx="625">
                  <c:v>-26.087994947709262</c:v>
                </c:pt>
                <c:pt idx="626">
                  <c:v>-26.209100769768373</c:v>
                </c:pt>
                <c:pt idx="627">
                  <c:v>-26.330181596167499</c:v>
                </c:pt>
                <c:pt idx="628">
                  <c:v>-26.451237438089382</c:v>
                </c:pt>
                <c:pt idx="629">
                  <c:v>-26.57226830670978</c:v>
                </c:pt>
                <c:pt idx="630">
                  <c:v>-26.693274213197448</c:v>
                </c:pt>
                <c:pt idx="631">
                  <c:v>-26.814255168714151</c:v>
                </c:pt>
                <c:pt idx="632">
                  <c:v>-26.93521118441468</c:v>
                </c:pt>
                <c:pt idx="633">
                  <c:v>-27.056142271446838</c:v>
                </c:pt>
                <c:pt idx="634">
                  <c:v>-27.177048440951463</c:v>
                </c:pt>
                <c:pt idx="635">
                  <c:v>-27.297929704062422</c:v>
                </c:pt>
                <c:pt idx="636">
                  <c:v>-27.418786071906631</c:v>
                </c:pt>
                <c:pt idx="637">
                  <c:v>-27.539617555604043</c:v>
                </c:pt>
                <c:pt idx="638">
                  <c:v>-27.66042416626766</c:v>
                </c:pt>
                <c:pt idx="639">
                  <c:v>-27.781205915003543</c:v>
                </c:pt>
                <c:pt idx="640">
                  <c:v>-27.90196281291081</c:v>
                </c:pt>
                <c:pt idx="641">
                  <c:v>-28.022694871081651</c:v>
                </c:pt>
                <c:pt idx="642">
                  <c:v>-28.143402100601321</c:v>
                </c:pt>
                <c:pt idx="643">
                  <c:v>-28.264084512548159</c:v>
                </c:pt>
                <c:pt idx="644">
                  <c:v>-28.384742117993579</c:v>
                </c:pt>
                <c:pt idx="645">
                  <c:v>-28.505374928002091</c:v>
                </c:pt>
                <c:pt idx="646">
                  <c:v>-28.625982953631294</c:v>
                </c:pt>
                <c:pt idx="647">
                  <c:v>-28.746566205931884</c:v>
                </c:pt>
                <c:pt idx="648">
                  <c:v>-28.867124695947666</c:v>
                </c:pt>
                <c:pt idx="649">
                  <c:v>-28.987658434715549</c:v>
                </c:pt>
                <c:pt idx="650">
                  <c:v>-29.108167433265557</c:v>
                </c:pt>
                <c:pt idx="651">
                  <c:v>-29.228651702620841</c:v>
                </c:pt>
                <c:pt idx="652">
                  <c:v>-29.34911125379767</c:v>
                </c:pt>
                <c:pt idx="653">
                  <c:v>-29.469546097805452</c:v>
                </c:pt>
                <c:pt idx="654">
                  <c:v>-29.589956245646722</c:v>
                </c:pt>
                <c:pt idx="655">
                  <c:v>-29.710341708317163</c:v>
                </c:pt>
                <c:pt idx="656">
                  <c:v>-29.830702496805603</c:v>
                </c:pt>
                <c:pt idx="657">
                  <c:v>-29.951038622094018</c:v>
                </c:pt>
                <c:pt idx="658">
                  <c:v>-30.071350095157552</c:v>
                </c:pt>
                <c:pt idx="659">
                  <c:v>-30.191636926964502</c:v>
                </c:pt>
                <c:pt idx="660">
                  <c:v>-30.311899128476341</c:v>
                </c:pt>
                <c:pt idx="661">
                  <c:v>-30.432136710647704</c:v>
                </c:pt>
                <c:pt idx="662">
                  <c:v>-30.552349684426421</c:v>
                </c:pt>
                <c:pt idx="663">
                  <c:v>-30.672538060753492</c:v>
                </c:pt>
                <c:pt idx="664">
                  <c:v>-30.792701850563116</c:v>
                </c:pt>
                <c:pt idx="665">
                  <c:v>-30.912841064782683</c:v>
                </c:pt>
                <c:pt idx="666">
                  <c:v>-31.032955714332779</c:v>
                </c:pt>
                <c:pt idx="667">
                  <c:v>-31.153045810127203</c:v>
                </c:pt>
                <c:pt idx="668">
                  <c:v>-31.27311136307296</c:v>
                </c:pt>
                <c:pt idx="669">
                  <c:v>-31.393152384070273</c:v>
                </c:pt>
                <c:pt idx="670">
                  <c:v>-31.513168884012586</c:v>
                </c:pt>
                <c:pt idx="671">
                  <c:v>-31.633160873786569</c:v>
                </c:pt>
                <c:pt idx="672">
                  <c:v>-31.753128364272122</c:v>
                </c:pt>
                <c:pt idx="673">
                  <c:v>-31.87307136634238</c:v>
                </c:pt>
                <c:pt idx="674">
                  <c:v>-31.992989890863729</c:v>
                </c:pt>
                <c:pt idx="675">
                  <c:v>-32.112883948695796</c:v>
                </c:pt>
                <c:pt idx="676">
                  <c:v>-32.232753550691463</c:v>
                </c:pt>
                <c:pt idx="677">
                  <c:v>-32.35259870769687</c:v>
                </c:pt>
                <c:pt idx="678">
                  <c:v>-32.472419430551412</c:v>
                </c:pt>
                <c:pt idx="679">
                  <c:v>-32.592215730087766</c:v>
                </c:pt>
                <c:pt idx="680">
                  <c:v>-32.711987617131868</c:v>
                </c:pt>
                <c:pt idx="681">
                  <c:v>-32.831735102502954</c:v>
                </c:pt>
                <c:pt idx="682">
                  <c:v>-32.951458197013515</c:v>
                </c:pt>
                <c:pt idx="683">
                  <c:v>-33.071156911469359</c:v>
                </c:pt>
                <c:pt idx="684">
                  <c:v>-33.190831256669576</c:v>
                </c:pt>
                <c:pt idx="685">
                  <c:v>-33.310481243406549</c:v>
                </c:pt>
                <c:pt idx="686">
                  <c:v>-33.430106882465978</c:v>
                </c:pt>
                <c:pt idx="687">
                  <c:v>-33.549708184626866</c:v>
                </c:pt>
                <c:pt idx="688">
                  <c:v>-33.669285160661531</c:v>
                </c:pt>
                <c:pt idx="689">
                  <c:v>-33.788837821335619</c:v>
                </c:pt>
                <c:pt idx="690">
                  <c:v>-33.908366177408091</c:v>
                </c:pt>
                <c:pt idx="691">
                  <c:v>-34.027870239631248</c:v>
                </c:pt>
                <c:pt idx="692">
                  <c:v>-34.147350018750721</c:v>
                </c:pt>
                <c:pt idx="693">
                  <c:v>-34.266805525505482</c:v>
                </c:pt>
                <c:pt idx="694">
                  <c:v>-34.386236770627853</c:v>
                </c:pt>
                <c:pt idx="695">
                  <c:v>-34.505643764843498</c:v>
                </c:pt>
                <c:pt idx="696">
                  <c:v>-34.625026518871451</c:v>
                </c:pt>
                <c:pt idx="697">
                  <c:v>-34.744385043424103</c:v>
                </c:pt>
                <c:pt idx="698">
                  <c:v>-34.863719349207202</c:v>
                </c:pt>
                <c:pt idx="699">
                  <c:v>-34.983029446919879</c:v>
                </c:pt>
                <c:pt idx="700">
                  <c:v>-35.102315347254638</c:v>
                </c:pt>
                <c:pt idx="701">
                  <c:v>-35.221577060897367</c:v>
                </c:pt>
                <c:pt idx="702">
                  <c:v>-35.340814598527338</c:v>
                </c:pt>
                <c:pt idx="703">
                  <c:v>-35.460027970817215</c:v>
                </c:pt>
                <c:pt idx="704">
                  <c:v>-35.579217188433063</c:v>
                </c:pt>
                <c:pt idx="705">
                  <c:v>-35.69838226203435</c:v>
                </c:pt>
                <c:pt idx="706">
                  <c:v>-35.817523202273946</c:v>
                </c:pt>
                <c:pt idx="707">
                  <c:v>-35.936640019798141</c:v>
                </c:pt>
                <c:pt idx="708">
                  <c:v>-36.055732725246628</c:v>
                </c:pt>
                <c:pt idx="709">
                  <c:v>-36.174801329252539</c:v>
                </c:pt>
                <c:pt idx="710">
                  <c:v>-36.29384584244243</c:v>
                </c:pt>
                <c:pt idx="711">
                  <c:v>-36.412866275436294</c:v>
                </c:pt>
                <c:pt idx="712">
                  <c:v>-36.531862638847542</c:v>
                </c:pt>
                <c:pt idx="713">
                  <c:v>-36.650834943283051</c:v>
                </c:pt>
                <c:pt idx="714">
                  <c:v>-36.769783199343138</c:v>
                </c:pt>
                <c:pt idx="715">
                  <c:v>-36.888707417621568</c:v>
                </c:pt>
                <c:pt idx="716">
                  <c:v>-37.00760760870557</c:v>
                </c:pt>
                <c:pt idx="717">
                  <c:v>-37.126483783175829</c:v>
                </c:pt>
                <c:pt idx="718">
                  <c:v>-37.245335951606506</c:v>
                </c:pt>
                <c:pt idx="719">
                  <c:v>-37.364164124565242</c:v>
                </c:pt>
                <c:pt idx="720">
                  <c:v>-37.482968312613139</c:v>
                </c:pt>
                <c:pt idx="721">
                  <c:v>-37.601748526304789</c:v>
                </c:pt>
                <c:pt idx="722">
                  <c:v>-37.720504776188278</c:v>
                </c:pt>
                <c:pt idx="723">
                  <c:v>-37.839237072805183</c:v>
                </c:pt>
                <c:pt idx="724">
                  <c:v>-37.957945426690578</c:v>
                </c:pt>
                <c:pt idx="725">
                  <c:v>-38.076629848373031</c:v>
                </c:pt>
                <c:pt idx="726">
                  <c:v>-38.195290348374641</c:v>
                </c:pt>
                <c:pt idx="727">
                  <c:v>-38.313926937210994</c:v>
                </c:pt>
                <c:pt idx="728">
                  <c:v>-38.432539625391207</c:v>
                </c:pt>
                <c:pt idx="729">
                  <c:v>-38.551128423417929</c:v>
                </c:pt>
                <c:pt idx="730">
                  <c:v>-38.669693341787323</c:v>
                </c:pt>
                <c:pt idx="731">
                  <c:v>-38.788234390989089</c:v>
                </c:pt>
                <c:pt idx="732">
                  <c:v>-38.906751581506477</c:v>
                </c:pt>
                <c:pt idx="733">
                  <c:v>-39.02524492381626</c:v>
                </c:pt>
                <c:pt idx="734">
                  <c:v>-39.143714428388769</c:v>
                </c:pt>
                <c:pt idx="735">
                  <c:v>-39.26216010568789</c:v>
                </c:pt>
                <c:pt idx="736">
                  <c:v>-39.380581966171064</c:v>
                </c:pt>
                <c:pt idx="737">
                  <c:v>-39.498980020289302</c:v>
                </c:pt>
                <c:pt idx="738">
                  <c:v>-39.61735427848717</c:v>
                </c:pt>
                <c:pt idx="739">
                  <c:v>-39.735704751202817</c:v>
                </c:pt>
                <c:pt idx="740">
                  <c:v>-39.854031448867964</c:v>
                </c:pt>
                <c:pt idx="741">
                  <c:v>-39.972334381907913</c:v>
                </c:pt>
                <c:pt idx="742">
                  <c:v>-40.090613560741566</c:v>
                </c:pt>
                <c:pt idx="743">
                  <c:v>-40.208868995781401</c:v>
                </c:pt>
                <c:pt idx="744">
                  <c:v>-40.327100697433508</c:v>
                </c:pt>
                <c:pt idx="745">
                  <c:v>-40.445308676097575</c:v>
                </c:pt>
                <c:pt idx="746">
                  <c:v>-40.563492942166889</c:v>
                </c:pt>
                <c:pt idx="747">
                  <c:v>-40.681653506028354</c:v>
                </c:pt>
                <c:pt idx="748">
                  <c:v>-40.799790378062497</c:v>
                </c:pt>
                <c:pt idx="749">
                  <c:v>-40.91790356864346</c:v>
                </c:pt>
                <c:pt idx="750">
                  <c:v>-41.035993088139016</c:v>
                </c:pt>
                <c:pt idx="751">
                  <c:v>-41.154058946910567</c:v>
                </c:pt>
                <c:pt idx="752">
                  <c:v>-41.272101155313145</c:v>
                </c:pt>
                <c:pt idx="753">
                  <c:v>-41.390119723695435</c:v>
                </c:pt>
                <c:pt idx="754">
                  <c:v>-41.508114662399763</c:v>
                </c:pt>
                <c:pt idx="755">
                  <c:v>-41.626085981762103</c:v>
                </c:pt>
                <c:pt idx="756">
                  <c:v>-41.744033692112097</c:v>
                </c:pt>
                <c:pt idx="757">
                  <c:v>-41.861957803773031</c:v>
                </c:pt>
                <c:pt idx="758">
                  <c:v>-41.979858327061869</c:v>
                </c:pt>
                <c:pt idx="759">
                  <c:v>-42.097735272289235</c:v>
                </c:pt>
                <c:pt idx="760">
                  <c:v>-42.215588649759447</c:v>
                </c:pt>
                <c:pt idx="761">
                  <c:v>-42.333418469770479</c:v>
                </c:pt>
                <c:pt idx="762">
                  <c:v>-42.451224742614009</c:v>
                </c:pt>
                <c:pt idx="763">
                  <c:v>-42.569007478575394</c:v>
                </c:pt>
                <c:pt idx="764">
                  <c:v>-42.686766687933684</c:v>
                </c:pt>
                <c:pt idx="765">
                  <c:v>-42.804502380961644</c:v>
                </c:pt>
                <c:pt idx="766">
                  <c:v>-42.922214567925728</c:v>
                </c:pt>
                <c:pt idx="767">
                  <c:v>-43.039903259086103</c:v>
                </c:pt>
                <c:pt idx="768">
                  <c:v>-43.157568464696652</c:v>
                </c:pt>
                <c:pt idx="769">
                  <c:v>-43.275210195004973</c:v>
                </c:pt>
                <c:pt idx="770">
                  <c:v>-43.392828460252389</c:v>
                </c:pt>
                <c:pt idx="771">
                  <c:v>-43.510423270673961</c:v>
                </c:pt>
                <c:pt idx="772">
                  <c:v>-43.627994636498464</c:v>
                </c:pt>
                <c:pt idx="773">
                  <c:v>-43.745542567948426</c:v>
                </c:pt>
                <c:pt idx="774">
                  <c:v>-43.863067075240103</c:v>
                </c:pt>
                <c:pt idx="775">
                  <c:v>-43.980568168583517</c:v>
                </c:pt>
                <c:pt idx="776">
                  <c:v>-44.098045858182431</c:v>
                </c:pt>
                <c:pt idx="777">
                  <c:v>-44.21550015423437</c:v>
                </c:pt>
                <c:pt idx="778">
                  <c:v>-44.332931066930605</c:v>
                </c:pt>
                <c:pt idx="779">
                  <c:v>-44.450338606456192</c:v>
                </c:pt>
                <c:pt idx="780">
                  <c:v>-44.567722782989954</c:v>
                </c:pt>
                <c:pt idx="781">
                  <c:v>-44.685083606704488</c:v>
                </c:pt>
                <c:pt idx="782">
                  <c:v>-44.802421087766163</c:v>
                </c:pt>
                <c:pt idx="783">
                  <c:v>-44.919735236335143</c:v>
                </c:pt>
                <c:pt idx="784">
                  <c:v>-45.037026062565388</c:v>
                </c:pt>
                <c:pt idx="785">
                  <c:v>-45.154293576604637</c:v>
                </c:pt>
                <c:pt idx="786">
                  <c:v>-45.271537788594429</c:v>
                </c:pt>
                <c:pt idx="787">
                  <c:v>-45.388758708670125</c:v>
                </c:pt>
                <c:pt idx="788">
                  <c:v>-45.505956346960886</c:v>
                </c:pt>
                <c:pt idx="789">
                  <c:v>-45.623130713589681</c:v>
                </c:pt>
                <c:pt idx="790">
                  <c:v>-45.740281818673303</c:v>
                </c:pt>
                <c:pt idx="791">
                  <c:v>-45.857409672322362</c:v>
                </c:pt>
                <c:pt idx="792">
                  <c:v>-45.974514284641302</c:v>
                </c:pt>
                <c:pt idx="793">
                  <c:v>-46.091595665728391</c:v>
                </c:pt>
                <c:pt idx="794">
                  <c:v>-46.208653825675754</c:v>
                </c:pt>
                <c:pt idx="795">
                  <c:v>-46.325688774569336</c:v>
                </c:pt>
                <c:pt idx="796">
                  <c:v>-46.442700522488927</c:v>
                </c:pt>
                <c:pt idx="797">
                  <c:v>-46.559689079508189</c:v>
                </c:pt>
                <c:pt idx="798">
                  <c:v>-46.676654455694631</c:v>
                </c:pt>
                <c:pt idx="799">
                  <c:v>-46.793596661109611</c:v>
                </c:pt>
                <c:pt idx="800">
                  <c:v>-46.910515705808365</c:v>
                </c:pt>
                <c:pt idx="801">
                  <c:v>-47.027411599839994</c:v>
                </c:pt>
                <c:pt idx="802">
                  <c:v>-47.144284353247464</c:v>
                </c:pt>
                <c:pt idx="803">
                  <c:v>-47.26113397606764</c:v>
                </c:pt>
                <c:pt idx="804">
                  <c:v>-47.377960478331261</c:v>
                </c:pt>
                <c:pt idx="805">
                  <c:v>-47.494763870062947</c:v>
                </c:pt>
                <c:pt idx="806">
                  <c:v>-47.611544161281216</c:v>
                </c:pt>
                <c:pt idx="807">
                  <c:v>-47.728301361998497</c:v>
                </c:pt>
                <c:pt idx="808">
                  <c:v>-47.845035482221093</c:v>
                </c:pt>
                <c:pt idx="809">
                  <c:v>-47.961746531949238</c:v>
                </c:pt>
                <c:pt idx="810">
                  <c:v>-48.078434521177073</c:v>
                </c:pt>
                <c:pt idx="811">
                  <c:v>-48.195099459892646</c:v>
                </c:pt>
                <c:pt idx="812">
                  <c:v>-48.311741358077931</c:v>
                </c:pt>
                <c:pt idx="813">
                  <c:v>-48.428360225708836</c:v>
                </c:pt>
                <c:pt idx="814">
                  <c:v>-48.544956072755184</c:v>
                </c:pt>
                <c:pt idx="815">
                  <c:v>-48.661528909180731</c:v>
                </c:pt>
                <c:pt idx="816">
                  <c:v>-48.778078744943187</c:v>
                </c:pt>
                <c:pt idx="817">
                  <c:v>-48.8946055899942</c:v>
                </c:pt>
                <c:pt idx="818">
                  <c:v>-49.011109454279357</c:v>
                </c:pt>
                <c:pt idx="819">
                  <c:v>-49.127590347738213</c:v>
                </c:pt>
                <c:pt idx="820">
                  <c:v>-49.244048280304263</c:v>
                </c:pt>
                <c:pt idx="821">
                  <c:v>-49.360483261904974</c:v>
                </c:pt>
                <c:pt idx="822">
                  <c:v>-49.476895302461784</c:v>
                </c:pt>
                <c:pt idx="823">
                  <c:v>-49.593284411890096</c:v>
                </c:pt>
                <c:pt idx="824">
                  <c:v>-49.709650600099287</c:v>
                </c:pt>
                <c:pt idx="825">
                  <c:v>-49.825993876992719</c:v>
                </c:pt>
                <c:pt idx="826">
                  <c:v>-49.942314252467732</c:v>
                </c:pt>
                <c:pt idx="827">
                  <c:v>-50.058611736415656</c:v>
                </c:pt>
                <c:pt idx="828">
                  <c:v>-50.174886338721819</c:v>
                </c:pt>
                <c:pt idx="829">
                  <c:v>-50.291138069265557</c:v>
                </c:pt>
                <c:pt idx="830">
                  <c:v>-50.407366937920187</c:v>
                </c:pt>
                <c:pt idx="831">
                  <c:v>-50.523572954553046</c:v>
                </c:pt>
                <c:pt idx="832">
                  <c:v>-50.639756129025486</c:v>
                </c:pt>
                <c:pt idx="833">
                  <c:v>-50.755916471192862</c:v>
                </c:pt>
                <c:pt idx="834">
                  <c:v>-50.872053990904561</c:v>
                </c:pt>
                <c:pt idx="835">
                  <c:v>-50.988168698004003</c:v>
                </c:pt>
                <c:pt idx="836">
                  <c:v>-51.104260602328615</c:v>
                </c:pt>
                <c:pt idx="837">
                  <c:v>-51.220329713709873</c:v>
                </c:pt>
                <c:pt idx="838">
                  <c:v>-51.336376041973288</c:v>
                </c:pt>
                <c:pt idx="839">
                  <c:v>-51.45239959693842</c:v>
                </c:pt>
                <c:pt idx="840">
                  <c:v>-51.56840038841888</c:v>
                </c:pt>
                <c:pt idx="841">
                  <c:v>-51.68437842622231</c:v>
                </c:pt>
                <c:pt idx="842">
                  <c:v>-51.800333720150434</c:v>
                </c:pt>
                <c:pt idx="843">
                  <c:v>-51.916266279999022</c:v>
                </c:pt>
                <c:pt idx="844">
                  <c:v>-52.032176115557917</c:v>
                </c:pt>
                <c:pt idx="845">
                  <c:v>-52.14806323661103</c:v>
                </c:pt>
                <c:pt idx="846">
                  <c:v>-52.263927652936346</c:v>
                </c:pt>
                <c:pt idx="847">
                  <c:v>-52.37976937430593</c:v>
                </c:pt>
                <c:pt idx="848">
                  <c:v>-52.495588410485922</c:v>
                </c:pt>
                <c:pt idx="849">
                  <c:v>-52.611384771236573</c:v>
                </c:pt>
                <c:pt idx="850">
                  <c:v>-52.727158466312197</c:v>
                </c:pt>
                <c:pt idx="851">
                  <c:v>-52.842909505461229</c:v>
                </c:pt>
                <c:pt idx="852">
                  <c:v>-52.958637898426197</c:v>
                </c:pt>
                <c:pt idx="853">
                  <c:v>-53.074343654943732</c:v>
                </c:pt>
                <c:pt idx="854">
                  <c:v>-53.190026784744575</c:v>
                </c:pt>
                <c:pt idx="855">
                  <c:v>-53.30568729755359</c:v>
                </c:pt>
                <c:pt idx="856">
                  <c:v>-53.421325203089751</c:v>
                </c:pt>
                <c:pt idx="857">
                  <c:v>-53.536940511066163</c:v>
                </c:pt>
                <c:pt idx="858">
                  <c:v>-53.652533231190048</c:v>
                </c:pt>
                <c:pt idx="859">
                  <c:v>-53.768103373162766</c:v>
                </c:pt>
                <c:pt idx="860">
                  <c:v>-53.883650946679822</c:v>
                </c:pt>
                <c:pt idx="861">
                  <c:v>-53.999175961430851</c:v>
                </c:pt>
                <c:pt idx="862">
                  <c:v>-54.114678427099641</c:v>
                </c:pt>
                <c:pt idx="863">
                  <c:v>-54.230158353364125</c:v>
                </c:pt>
                <c:pt idx="864">
                  <c:v>-54.345615749896396</c:v>
                </c:pt>
                <c:pt idx="865">
                  <c:v>-54.461050626362692</c:v>
                </c:pt>
                <c:pt idx="866">
                  <c:v>-54.576462992423437</c:v>
                </c:pt>
                <c:pt idx="867">
                  <c:v>-54.691852857733203</c:v>
                </c:pt>
                <c:pt idx="868">
                  <c:v>-54.80722023194074</c:v>
                </c:pt>
                <c:pt idx="869">
                  <c:v>-54.92256512468898</c:v>
                </c:pt>
                <c:pt idx="870">
                  <c:v>-55.037887545615021</c:v>
                </c:pt>
                <c:pt idx="871">
                  <c:v>-55.153187504350171</c:v>
                </c:pt>
                <c:pt idx="872">
                  <c:v>-55.268465010519897</c:v>
                </c:pt>
                <c:pt idx="873">
                  <c:v>-55.383720073743888</c:v>
                </c:pt>
                <c:pt idx="874">
                  <c:v>-55.498952703636007</c:v>
                </c:pt>
                <c:pt idx="875">
                  <c:v>-55.614162909804335</c:v>
                </c:pt>
                <c:pt idx="876">
                  <c:v>-55.729350701851153</c:v>
                </c:pt>
                <c:pt idx="877">
                  <c:v>-55.844516089372959</c:v>
                </c:pt>
                <c:pt idx="878">
                  <c:v>-55.95965908196046</c:v>
                </c:pt>
                <c:pt idx="879">
                  <c:v>-56.074779689198593</c:v>
                </c:pt>
                <c:pt idx="880">
                  <c:v>-56.189877920666497</c:v>
                </c:pt>
                <c:pt idx="881">
                  <c:v>-56.304953785937563</c:v>
                </c:pt>
                <c:pt idx="882">
                  <c:v>-56.420007294579406</c:v>
                </c:pt>
                <c:pt idx="883">
                  <c:v>-56.53503845615387</c:v>
                </c:pt>
                <c:pt idx="884">
                  <c:v>-56.650047280217059</c:v>
                </c:pt>
                <c:pt idx="885">
                  <c:v>-56.765033776319306</c:v>
                </c:pt>
                <c:pt idx="886">
                  <c:v>-56.879997954005205</c:v>
                </c:pt>
                <c:pt idx="887">
                  <c:v>-56.994939822813599</c:v>
                </c:pt>
                <c:pt idx="888">
                  <c:v>-57.109859392277578</c:v>
                </c:pt>
                <c:pt idx="889">
                  <c:v>-57.224756671924517</c:v>
                </c:pt>
                <c:pt idx="890">
                  <c:v>-57.339631671276052</c:v>
                </c:pt>
                <c:pt idx="891">
                  <c:v>-57.454484399848084</c:v>
                </c:pt>
                <c:pt idx="892">
                  <c:v>-57.569314867150787</c:v>
                </c:pt>
                <c:pt idx="893">
                  <c:v>-57.684123082688622</c:v>
                </c:pt>
                <c:pt idx="894">
                  <c:v>-57.79890905596033</c:v>
                </c:pt>
                <c:pt idx="895">
                  <c:v>-57.913672796458947</c:v>
                </c:pt>
                <c:pt idx="896">
                  <c:v>-58.028414313671796</c:v>
                </c:pt>
                <c:pt idx="897">
                  <c:v>-58.143133617080508</c:v>
                </c:pt>
                <c:pt idx="898">
                  <c:v>-58.257830716160996</c:v>
                </c:pt>
                <c:pt idx="899">
                  <c:v>-58.372505620383492</c:v>
                </c:pt>
                <c:pt idx="900">
                  <c:v>-58.487158339212527</c:v>
                </c:pt>
                <c:pt idx="901">
                  <c:v>-58.601788882106966</c:v>
                </c:pt>
                <c:pt idx="902">
                  <c:v>-58.716397258519976</c:v>
                </c:pt>
                <c:pt idx="903">
                  <c:v>-58.830983477899053</c:v>
                </c:pt>
                <c:pt idx="904">
                  <c:v>-58.945547549686012</c:v>
                </c:pt>
                <c:pt idx="905">
                  <c:v>-59.060089483317014</c:v>
                </c:pt>
                <c:pt idx="906">
                  <c:v>-59.174609288222534</c:v>
                </c:pt>
                <c:pt idx="907">
                  <c:v>-59.289106973827408</c:v>
                </c:pt>
                <c:pt idx="908">
                  <c:v>-59.403582549550805</c:v>
                </c:pt>
                <c:pt idx="909">
                  <c:v>-59.518036024806236</c:v>
                </c:pt>
                <c:pt idx="910">
                  <c:v>-59.632467409001585</c:v>
                </c:pt>
                <c:pt idx="911">
                  <c:v>-59.746876711539066</c:v>
                </c:pt>
                <c:pt idx="912">
                  <c:v>-59.861263941815274</c:v>
                </c:pt>
                <c:pt idx="913">
                  <c:v>-59.97562910922116</c:v>
                </c:pt>
                <c:pt idx="914">
                  <c:v>-60.089972223142041</c:v>
                </c:pt>
                <c:pt idx="915">
                  <c:v>-60.204293292957615</c:v>
                </c:pt>
                <c:pt idx="916">
                  <c:v>-60.318592328041959</c:v>
                </c:pt>
                <c:pt idx="917">
                  <c:v>-60.432869337763513</c:v>
                </c:pt>
                <c:pt idx="918">
                  <c:v>-60.547124331485122</c:v>
                </c:pt>
                <c:pt idx="919">
                  <c:v>-60.661357318564015</c:v>
                </c:pt>
                <c:pt idx="920">
                  <c:v>-60.775568308351822</c:v>
                </c:pt>
                <c:pt idx="921">
                  <c:v>-60.889757310194554</c:v>
                </c:pt>
                <c:pt idx="922">
                  <c:v>-61.003924333432643</c:v>
                </c:pt>
                <c:pt idx="923">
                  <c:v>-61.118069387400908</c:v>
                </c:pt>
                <c:pt idx="924">
                  <c:v>-61.232192481428605</c:v>
                </c:pt>
                <c:pt idx="925">
                  <c:v>-61.346293624839376</c:v>
                </c:pt>
                <c:pt idx="926">
                  <c:v>-61.4603728269513</c:v>
                </c:pt>
                <c:pt idx="927">
                  <c:v>-61.574430097076878</c:v>
                </c:pt>
                <c:pt idx="928">
                  <c:v>-61.688465444523032</c:v>
                </c:pt>
                <c:pt idx="929">
                  <c:v>-61.802478878591124</c:v>
                </c:pt>
                <c:pt idx="930">
                  <c:v>-61.916470408576942</c:v>
                </c:pt>
                <c:pt idx="931">
                  <c:v>-62.030440043770717</c:v>
                </c:pt>
                <c:pt idx="932">
                  <c:v>-62.144387793457135</c:v>
                </c:pt>
                <c:pt idx="933">
                  <c:v>-62.258313666915313</c:v>
                </c:pt>
                <c:pt idx="934">
                  <c:v>-62.372217673418831</c:v>
                </c:pt>
                <c:pt idx="935">
                  <c:v>-62.486099822235715</c:v>
                </c:pt>
                <c:pt idx="936">
                  <c:v>-62.59996012262846</c:v>
                </c:pt>
                <c:pt idx="937">
                  <c:v>-62.713798583854029</c:v>
                </c:pt>
                <c:pt idx="938">
                  <c:v>-62.827615215163839</c:v>
                </c:pt>
                <c:pt idx="939">
                  <c:v>-62.941410025803791</c:v>
                </c:pt>
                <c:pt idx="940">
                  <c:v>-63.055183025014259</c:v>
                </c:pt>
                <c:pt idx="941">
                  <c:v>-63.16893422203011</c:v>
                </c:pt>
                <c:pt idx="942">
                  <c:v>-63.282663626080684</c:v>
                </c:pt>
                <c:pt idx="943">
                  <c:v>-63.396371246389798</c:v>
                </c:pt>
                <c:pt idx="944">
                  <c:v>-63.510057092175792</c:v>
                </c:pt>
                <c:pt idx="945">
                  <c:v>-63.623721172651479</c:v>
                </c:pt>
                <c:pt idx="946">
                  <c:v>-63.737363497024177</c:v>
                </c:pt>
                <c:pt idx="947">
                  <c:v>-63.85098407449572</c:v>
                </c:pt>
                <c:pt idx="948">
                  <c:v>-63.964582914262444</c:v>
                </c:pt>
                <c:pt idx="949">
                  <c:v>-64.078160025515203</c:v>
                </c:pt>
                <c:pt idx="950">
                  <c:v>-64.191715417439369</c:v>
                </c:pt>
                <c:pt idx="951">
                  <c:v>-64.305249099214819</c:v>
                </c:pt>
                <c:pt idx="952">
                  <c:v>-64.418761080015983</c:v>
                </c:pt>
                <c:pt idx="953">
                  <c:v>-64.532251369011789</c:v>
                </c:pt>
                <c:pt idx="954">
                  <c:v>-64.645719975365722</c:v>
                </c:pt>
                <c:pt idx="955">
                  <c:v>-64.759166908235798</c:v>
                </c:pt>
                <c:pt idx="956">
                  <c:v>-64.872592176774589</c:v>
                </c:pt>
                <c:pt idx="957">
                  <c:v>-64.985995790129209</c:v>
                </c:pt>
                <c:pt idx="958">
                  <c:v>-65.099377757441289</c:v>
                </c:pt>
                <c:pt idx="959">
                  <c:v>-65.212738087847043</c:v>
                </c:pt>
                <c:pt idx="960">
                  <c:v>-65.326076790477245</c:v>
                </c:pt>
                <c:pt idx="961">
                  <c:v>-65.43939387445721</c:v>
                </c:pt>
                <c:pt idx="962">
                  <c:v>-65.552689348906853</c:v>
                </c:pt>
                <c:pt idx="963">
                  <c:v>-65.665963222940633</c:v>
                </c:pt>
                <c:pt idx="964">
                  <c:v>-65.77921550566758</c:v>
                </c:pt>
                <c:pt idx="965">
                  <c:v>-65.892446206191337</c:v>
                </c:pt>
                <c:pt idx="966">
                  <c:v>-66.005655333610079</c:v>
                </c:pt>
                <c:pt idx="967">
                  <c:v>-66.118842897016606</c:v>
                </c:pt>
                <c:pt idx="968">
                  <c:v>-66.232008905498276</c:v>
                </c:pt>
                <c:pt idx="969">
                  <c:v>-66.34515336813709</c:v>
                </c:pt>
                <c:pt idx="970">
                  <c:v>-66.458276294009593</c:v>
                </c:pt>
                <c:pt idx="971">
                  <c:v>-66.571377692186971</c:v>
                </c:pt>
              </c:numCache>
            </c:numRef>
          </c:xVal>
          <c:yVal>
            <c:numRef>
              <c:f>'Pitched Ball'!$D$30:$D$1001</c:f>
              <c:numCache>
                <c:formatCode>0.000</c:formatCode>
                <c:ptCount val="972"/>
                <c:pt idx="0" formatCode="General">
                  <c:v>6</c:v>
                </c:pt>
                <c:pt idx="1">
                  <c:v>5.9951297582080523</c:v>
                </c:pt>
                <c:pt idx="2">
                  <c:v>5.9902465678040659</c:v>
                </c:pt>
                <c:pt idx="3">
                  <c:v>5.9853504253016689</c:v>
                </c:pt>
                <c:pt idx="4">
                  <c:v>5.9804413272178687</c:v>
                </c:pt>
                <c:pt idx="5">
                  <c:v>5.9755192700730522</c:v>
                </c:pt>
                <c:pt idx="6">
                  <c:v>5.9705842503909787</c:v>
                </c:pt>
                <c:pt idx="7">
                  <c:v>5.9656362646987793</c:v>
                </c:pt>
                <c:pt idx="8">
                  <c:v>5.9606753095269536</c:v>
                </c:pt>
                <c:pt idx="9">
                  <c:v>5.9557013814093667</c:v>
                </c:pt>
                <c:pt idx="10">
                  <c:v>5.9507144768832472</c:v>
                </c:pt>
                <c:pt idx="11">
                  <c:v>5.9457145924891828</c:v>
                </c:pt>
                <c:pt idx="12">
                  <c:v>5.9407017247711167</c:v>
                </c:pt>
                <c:pt idx="13">
                  <c:v>5.9356758702763477</c:v>
                </c:pt>
                <c:pt idx="14">
                  <c:v>5.9306370255555239</c:v>
                </c:pt>
                <c:pt idx="15">
                  <c:v>5.9255851871626426</c:v>
                </c:pt>
                <c:pt idx="16">
                  <c:v>5.9205203516550453</c:v>
                </c:pt>
                <c:pt idx="17">
                  <c:v>5.9154425155934156</c:v>
                </c:pt>
                <c:pt idx="18">
                  <c:v>5.9103516755417767</c:v>
                </c:pt>
                <c:pt idx="19">
                  <c:v>5.9052478280674885</c:v>
                </c:pt>
                <c:pt idx="20">
                  <c:v>5.9001309697412436</c:v>
                </c:pt>
                <c:pt idx="21">
                  <c:v>5.8950010971370643</c:v>
                </c:pt>
                <c:pt idx="22">
                  <c:v>5.8898582068323027</c:v>
                </c:pt>
                <c:pt idx="23">
                  <c:v>5.8847022954076333</c:v>
                </c:pt>
                <c:pt idx="24">
                  <c:v>5.8795333594470547</c:v>
                </c:pt>
                <c:pt idx="25">
                  <c:v>5.8743513955378823</c:v>
                </c:pt>
                <c:pt idx="26">
                  <c:v>5.8691564002707493</c:v>
                </c:pt>
                <c:pt idx="27">
                  <c:v>5.8639483702396005</c:v>
                </c:pt>
                <c:pt idx="28">
                  <c:v>5.8587273020416912</c:v>
                </c:pt>
                <c:pt idx="29">
                  <c:v>5.8534931922775861</c:v>
                </c:pt>
                <c:pt idx="30">
                  <c:v>5.8482460375511529</c:v>
                </c:pt>
                <c:pt idx="31">
                  <c:v>5.8429858344695607</c:v>
                </c:pt>
                <c:pt idx="32">
                  <c:v>5.8377125796432781</c:v>
                </c:pt>
                <c:pt idx="33">
                  <c:v>5.8324262696860707</c:v>
                </c:pt>
                <c:pt idx="34">
                  <c:v>5.8271269012149949</c:v>
                </c:pt>
                <c:pt idx="35">
                  <c:v>5.8218144708503994</c:v>
                </c:pt>
                <c:pt idx="36">
                  <c:v>5.8164889752159201</c:v>
                </c:pt>
                <c:pt idx="37">
                  <c:v>5.8111504109384775</c:v>
                </c:pt>
                <c:pt idx="38">
                  <c:v>5.8057987746482738</c:v>
                </c:pt>
                <c:pt idx="39">
                  <c:v>5.8004340629787894</c:v>
                </c:pt>
                <c:pt idx="40">
                  <c:v>5.7950562725667822</c:v>
                </c:pt>
                <c:pt idx="41">
                  <c:v>5.7896654000522831</c:v>
                </c:pt>
                <c:pt idx="42">
                  <c:v>5.7842614420785923</c:v>
                </c:pt>
                <c:pt idx="43">
                  <c:v>5.7788443952922801</c:v>
                </c:pt>
                <c:pt idx="44">
                  <c:v>5.7734142563431794</c:v>
                </c:pt>
                <c:pt idx="45">
                  <c:v>5.767971021884386</c:v>
                </c:pt>
                <c:pt idx="46">
                  <c:v>5.7625146885722556</c:v>
                </c:pt>
                <c:pt idx="47">
                  <c:v>5.7570452530664005</c:v>
                </c:pt>
                <c:pt idx="48">
                  <c:v>5.7515627120296857</c:v>
                </c:pt>
                <c:pt idx="49">
                  <c:v>5.7460670621282279</c:v>
                </c:pt>
                <c:pt idx="50">
                  <c:v>5.7405583000313927</c:v>
                </c:pt>
                <c:pt idx="51">
                  <c:v>5.7350364224117891</c:v>
                </c:pt>
                <c:pt idx="52">
                  <c:v>5.7295014259452701</c:v>
                </c:pt>
                <c:pt idx="53">
                  <c:v>5.7239533073109268</c:v>
                </c:pt>
                <c:pt idx="54">
                  <c:v>5.7183920631910903</c:v>
                </c:pt>
                <c:pt idx="55">
                  <c:v>5.712817690271323</c:v>
                </c:pt>
                <c:pt idx="56">
                  <c:v>5.7072301852404212</c:v>
                </c:pt>
                <c:pt idx="57">
                  <c:v>5.701629544790408</c:v>
                </c:pt>
                <c:pt idx="58">
                  <c:v>5.6960157656165338</c:v>
                </c:pt>
                <c:pt idx="59">
                  <c:v>5.6903888444172717</c:v>
                </c:pt>
                <c:pt idx="60">
                  <c:v>5.6847487778943151</c:v>
                </c:pt>
                <c:pt idx="61">
                  <c:v>5.6790955627525754</c:v>
                </c:pt>
                <c:pt idx="62">
                  <c:v>5.6734291957001792</c:v>
                </c:pt>
                <c:pt idx="63">
                  <c:v>5.6677496734484647</c:v>
                </c:pt>
                <c:pt idx="64">
                  <c:v>5.6620569927119808</c:v>
                </c:pt>
                <c:pt idx="65">
                  <c:v>5.6563511502084811</c:v>
                </c:pt>
                <c:pt idx="66">
                  <c:v>5.6506321426589254</c:v>
                </c:pt>
                <c:pt idx="67">
                  <c:v>5.6448999667874746</c:v>
                </c:pt>
                <c:pt idx="68">
                  <c:v>5.6391546193214861</c:v>
                </c:pt>
                <c:pt idx="69">
                  <c:v>5.6333960969915164</c:v>
                </c:pt>
                <c:pt idx="70">
                  <c:v>5.6276243965313126</c:v>
                </c:pt>
                <c:pt idx="71">
                  <c:v>5.6218395146778128</c:v>
                </c:pt>
                <c:pt idx="72">
                  <c:v>5.6160414481711429</c:v>
                </c:pt>
                <c:pt idx="73">
                  <c:v>5.6102301937546146</c:v>
                </c:pt>
                <c:pt idx="74">
                  <c:v>5.604405748174722</c:v>
                </c:pt>
                <c:pt idx="75">
                  <c:v>5.5985681081811389</c:v>
                </c:pt>
                <c:pt idx="76">
                  <c:v>5.5927172705267143</c:v>
                </c:pt>
                <c:pt idx="77">
                  <c:v>5.5868532319674733</c:v>
                </c:pt>
                <c:pt idx="78">
                  <c:v>5.5809759892626118</c:v>
                </c:pt>
                <c:pt idx="79">
                  <c:v>5.5750855391744949</c:v>
                </c:pt>
                <c:pt idx="80">
                  <c:v>5.5691818784686546</c:v>
                </c:pt>
                <c:pt idx="81">
                  <c:v>5.5632650039137852</c:v>
                </c:pt>
                <c:pt idx="82">
                  <c:v>5.5573349122817426</c:v>
                </c:pt>
                <c:pt idx="83">
                  <c:v>5.5513916003475412</c:v>
                </c:pt>
                <c:pt idx="84">
                  <c:v>5.5454350648893502</c:v>
                </c:pt>
                <c:pt idx="85">
                  <c:v>5.5394653026884919</c:v>
                </c:pt>
                <c:pt idx="86">
                  <c:v>5.5334823105294388</c:v>
                </c:pt>
                <c:pt idx="87">
                  <c:v>5.5274860851998122</c:v>
                </c:pt>
                <c:pt idx="88">
                  <c:v>5.5214766234903765</c:v>
                </c:pt>
                <c:pt idx="89">
                  <c:v>5.5154539221950403</c:v>
                </c:pt>
                <c:pt idx="90">
                  <c:v>5.5094179781108492</c:v>
                </c:pt>
                <c:pt idx="91">
                  <c:v>5.5033687880379896</c:v>
                </c:pt>
                <c:pt idx="92">
                  <c:v>5.4973063487797784</c:v>
                </c:pt>
                <c:pt idx="93">
                  <c:v>5.4912306571426663</c:v>
                </c:pt>
                <c:pt idx="94">
                  <c:v>5.4851417099362338</c:v>
                </c:pt>
                <c:pt idx="95">
                  <c:v>5.4790395039731852</c:v>
                </c:pt>
                <c:pt idx="96">
                  <c:v>5.4729240360693518</c:v>
                </c:pt>
                <c:pt idx="97">
                  <c:v>5.4667953030436847</c:v>
                </c:pt>
                <c:pt idx="98">
                  <c:v>5.4606533017182528</c:v>
                </c:pt>
                <c:pt idx="99">
                  <c:v>5.4544980289182421</c:v>
                </c:pt>
                <c:pt idx="100">
                  <c:v>5.4483294814719523</c:v>
                </c:pt>
                <c:pt idx="101">
                  <c:v>5.4421476562107935</c:v>
                </c:pt>
                <c:pt idx="102">
                  <c:v>5.4359525499692829</c:v>
                </c:pt>
                <c:pt idx="103">
                  <c:v>5.429744159585046</c:v>
                </c:pt>
                <c:pt idx="104">
                  <c:v>5.423522481898809</c:v>
                </c:pt>
                <c:pt idx="105">
                  <c:v>5.417287513754399</c:v>
                </c:pt>
                <c:pt idx="106">
                  <c:v>5.4110392519987425</c:v>
                </c:pt>
                <c:pt idx="107">
                  <c:v>5.4047776934818588</c:v>
                </c:pt>
                <c:pt idx="108">
                  <c:v>5.3985028350568616</c:v>
                </c:pt>
                <c:pt idx="109">
                  <c:v>5.3922146735799537</c:v>
                </c:pt>
                <c:pt idx="110">
                  <c:v>5.385913205910426</c:v>
                </c:pt>
                <c:pt idx="111">
                  <c:v>5.3795984289106542</c:v>
                </c:pt>
                <c:pt idx="112">
                  <c:v>5.3732703394460977</c:v>
                </c:pt>
                <c:pt idx="113">
                  <c:v>5.3669289343852933</c:v>
                </c:pt>
                <c:pt idx="114">
                  <c:v>5.3605742105998573</c:v>
                </c:pt>
                <c:pt idx="115">
                  <c:v>5.354206164964479</c:v>
                </c:pt>
                <c:pt idx="116">
                  <c:v>5.3478247943569199</c:v>
                </c:pt>
                <c:pt idx="117">
                  <c:v>5.341430095658013</c:v>
                </c:pt>
                <c:pt idx="118">
                  <c:v>5.3350220657516569</c:v>
                </c:pt>
                <c:pt idx="119">
                  <c:v>5.3286007015248158</c:v>
                </c:pt>
                <c:pt idx="120">
                  <c:v>5.3221659998675133</c:v>
                </c:pt>
                <c:pt idx="121">
                  <c:v>5.3157179576728355</c:v>
                </c:pt>
                <c:pt idx="122">
                  <c:v>5.3092565718369249</c:v>
                </c:pt>
                <c:pt idx="123">
                  <c:v>5.3027818392589774</c:v>
                </c:pt>
                <c:pt idx="124">
                  <c:v>5.2962937568412398</c:v>
                </c:pt>
                <c:pt idx="125">
                  <c:v>5.2897923214890099</c:v>
                </c:pt>
                <c:pt idx="126">
                  <c:v>5.2832775301106327</c:v>
                </c:pt>
                <c:pt idx="127">
                  <c:v>5.2767493796174971</c:v>
                </c:pt>
                <c:pt idx="128">
                  <c:v>5.2702078669240331</c:v>
                </c:pt>
                <c:pt idx="129">
                  <c:v>5.2636529889477091</c:v>
                </c:pt>
                <c:pt idx="130">
                  <c:v>5.2570847426090328</c:v>
                </c:pt>
                <c:pt idx="131">
                  <c:v>5.2505031248315452</c:v>
                </c:pt>
                <c:pt idx="132">
                  <c:v>5.2439081325418178</c:v>
                </c:pt>
                <c:pt idx="133">
                  <c:v>5.2372997626694531</c:v>
                </c:pt>
                <c:pt idx="134">
                  <c:v>5.2306780121470791</c:v>
                </c:pt>
                <c:pt idx="135">
                  <c:v>5.2240428779103487</c:v>
                </c:pt>
                <c:pt idx="136">
                  <c:v>5.2173943568979366</c:v>
                </c:pt>
                <c:pt idx="137">
                  <c:v>5.2107324460515381</c:v>
                </c:pt>
                <c:pt idx="138">
                  <c:v>5.2040571423158628</c:v>
                </c:pt>
                <c:pt idx="139">
                  <c:v>5.197368442638636</c:v>
                </c:pt>
                <c:pt idx="140">
                  <c:v>5.1906663439705953</c:v>
                </c:pt>
                <c:pt idx="141">
                  <c:v>5.1839508432654862</c:v>
                </c:pt>
                <c:pt idx="142">
                  <c:v>5.1772219374800628</c:v>
                </c:pt>
                <c:pt idx="143">
                  <c:v>5.1704796235740833</c:v>
                </c:pt>
                <c:pt idx="144">
                  <c:v>5.163723898510308</c:v>
                </c:pt>
                <c:pt idx="145">
                  <c:v>5.1569547592544964</c:v>
                </c:pt>
                <c:pt idx="146">
                  <c:v>5.1501722027754049</c:v>
                </c:pt>
                <c:pt idx="147">
                  <c:v>5.1433762260447855</c:v>
                </c:pt>
                <c:pt idx="148">
                  <c:v>5.1365668260373809</c:v>
                </c:pt>
                <c:pt idx="149">
                  <c:v>5.129743999730926</c:v>
                </c:pt>
                <c:pt idx="150">
                  <c:v>5.1229077441061408</c:v>
                </c:pt>
                <c:pt idx="151">
                  <c:v>5.1160580561467315</c:v>
                </c:pt>
                <c:pt idx="152">
                  <c:v>5.1091949328393866</c:v>
                </c:pt>
                <c:pt idx="153">
                  <c:v>5.1023183711737738</c:v>
                </c:pt>
                <c:pt idx="154">
                  <c:v>5.0954283681425387</c:v>
                </c:pt>
                <c:pt idx="155">
                  <c:v>5.0885249207413032</c:v>
                </c:pt>
                <c:pt idx="156">
                  <c:v>5.0816080259686611</c:v>
                </c:pt>
                <c:pt idx="157">
                  <c:v>5.0746776808261762</c:v>
                </c:pt>
                <c:pt idx="158">
                  <c:v>5.0677338823183806</c:v>
                </c:pt>
                <c:pt idx="159">
                  <c:v>5.060776627452773</c:v>
                </c:pt>
                <c:pt idx="160">
                  <c:v>5.0538059132398132</c:v>
                </c:pt>
                <c:pt idx="161">
                  <c:v>5.0468217366929222</c:v>
                </c:pt>
                <c:pt idx="162">
                  <c:v>5.0398240948284814</c:v>
                </c:pt>
                <c:pt idx="163">
                  <c:v>5.0328129846658261</c:v>
                </c:pt>
                <c:pt idx="164">
                  <c:v>5.0257884032272448</c:v>
                </c:pt>
                <c:pt idx="165">
                  <c:v>5.0187503475379778</c:v>
                </c:pt>
                <c:pt idx="166">
                  <c:v>5.0116988146262154</c:v>
                </c:pt>
                <c:pt idx="167">
                  <c:v>5.0046338015230925</c:v>
                </c:pt>
                <c:pt idx="168">
                  <c:v>4.9975553052626882</c:v>
                </c:pt>
                <c:pt idx="169">
                  <c:v>4.9904633228820234</c:v>
                </c:pt>
                <c:pt idx="170">
                  <c:v>4.9833578514210588</c:v>
                </c:pt>
                <c:pt idx="171">
                  <c:v>4.9762388879226913</c:v>
                </c:pt>
                <c:pt idx="172">
                  <c:v>4.9691064294327525</c:v>
                </c:pt>
                <c:pt idx="173">
                  <c:v>4.9619604730000058</c:v>
                </c:pt>
                <c:pt idx="174">
                  <c:v>4.9548010156761455</c:v>
                </c:pt>
                <c:pt idx="175">
                  <c:v>4.9476280545157909</c:v>
                </c:pt>
                <c:pt idx="176">
                  <c:v>4.9404415865764886</c:v>
                </c:pt>
                <c:pt idx="177">
                  <c:v>4.9332416089187063</c:v>
                </c:pt>
                <c:pt idx="178">
                  <c:v>4.9260281186058332</c:v>
                </c:pt>
                <c:pt idx="179">
                  <c:v>4.918801112704176</c:v>
                </c:pt>
                <c:pt idx="180">
                  <c:v>4.9115605882829563</c:v>
                </c:pt>
                <c:pt idx="181">
                  <c:v>4.9043065424143091</c:v>
                </c:pt>
                <c:pt idx="182">
                  <c:v>4.8970389721732825</c:v>
                </c:pt>
                <c:pt idx="183">
                  <c:v>4.8897578746378301</c:v>
                </c:pt>
                <c:pt idx="184">
                  <c:v>4.8824632468888138</c:v>
                </c:pt>
                <c:pt idx="185">
                  <c:v>4.8751550860099977</c:v>
                </c:pt>
                <c:pt idx="186">
                  <c:v>4.8678333890880499</c:v>
                </c:pt>
                <c:pt idx="187">
                  <c:v>4.8604981532125358</c:v>
                </c:pt>
                <c:pt idx="188">
                  <c:v>4.8531493754759181</c:v>
                </c:pt>
                <c:pt idx="189">
                  <c:v>4.8457870529735549</c:v>
                </c:pt>
                <c:pt idx="190">
                  <c:v>4.8384111828036964</c:v>
                </c:pt>
                <c:pt idx="191">
                  <c:v>4.8310217620674818</c:v>
                </c:pt>
                <c:pt idx="192">
                  <c:v>4.8236187878689387</c:v>
                </c:pt>
                <c:pt idx="193">
                  <c:v>4.8162022573149805</c:v>
                </c:pt>
                <c:pt idx="194">
                  <c:v>4.8087721675154036</c:v>
                </c:pt>
                <c:pt idx="195">
                  <c:v>4.8013285155828838</c:v>
                </c:pt>
                <c:pt idx="196">
                  <c:v>4.7938712986329772</c:v>
                </c:pt>
                <c:pt idx="197">
                  <c:v>4.7864005137841152</c:v>
                </c:pt>
                <c:pt idx="198">
                  <c:v>4.7789161581576032</c:v>
                </c:pt>
                <c:pt idx="199">
                  <c:v>4.771418228877617</c:v>
                </c:pt>
                <c:pt idx="200">
                  <c:v>4.7639067230712051</c:v>
                </c:pt>
                <c:pt idx="201">
                  <c:v>4.7563816378682793</c:v>
                </c:pt>
                <c:pt idx="202">
                  <c:v>4.7488429704016184</c:v>
                </c:pt>
                <c:pt idx="203">
                  <c:v>4.7412907178068631</c:v>
                </c:pt>
                <c:pt idx="204">
                  <c:v>4.7337248772225138</c:v>
                </c:pt>
                <c:pt idx="205">
                  <c:v>4.7261454457899292</c:v>
                </c:pt>
                <c:pt idx="206">
                  <c:v>4.7185524206533245</c:v>
                </c:pt>
                <c:pt idx="207">
                  <c:v>4.7109457989597674</c:v>
                </c:pt>
                <c:pt idx="208">
                  <c:v>4.7033255778591778</c:v>
                </c:pt>
                <c:pt idx="209">
                  <c:v>4.6956917545043222</c:v>
                </c:pt>
                <c:pt idx="210">
                  <c:v>4.6880443260508153</c:v>
                </c:pt>
                <c:pt idx="211">
                  <c:v>4.680383289657116</c:v>
                </c:pt>
                <c:pt idx="212">
                  <c:v>4.6727086424845261</c:v>
                </c:pt>
                <c:pt idx="213">
                  <c:v>4.6650203816971869</c:v>
                </c:pt>
                <c:pt idx="214">
                  <c:v>4.6573185044620757</c:v>
                </c:pt>
                <c:pt idx="215">
                  <c:v>4.6496030079490076</c:v>
                </c:pt>
                <c:pt idx="216">
                  <c:v>4.6418738893306299</c:v>
                </c:pt>
                <c:pt idx="217">
                  <c:v>4.6341311457824199</c:v>
                </c:pt>
                <c:pt idx="218">
                  <c:v>4.6263747744826853</c:v>
                </c:pt>
                <c:pt idx="219">
                  <c:v>4.6186047726125583</c:v>
                </c:pt>
                <c:pt idx="220">
                  <c:v>4.6108211373559973</c:v>
                </c:pt>
                <c:pt idx="221">
                  <c:v>4.6030238658997815</c:v>
                </c:pt>
                <c:pt idx="222">
                  <c:v>4.595212955433511</c:v>
                </c:pt>
                <c:pt idx="223">
                  <c:v>4.5873884031496024</c:v>
                </c:pt>
                <c:pt idx="224">
                  <c:v>4.5795502062432876</c:v>
                </c:pt>
                <c:pt idx="225">
                  <c:v>4.5716983619126124</c:v>
                </c:pt>
                <c:pt idx="226">
                  <c:v>4.5638328673584327</c:v>
                </c:pt>
                <c:pt idx="227">
                  <c:v>4.5559537197844149</c:v>
                </c:pt>
                <c:pt idx="228">
                  <c:v>4.5480609163970298</c:v>
                </c:pt>
                <c:pt idx="229">
                  <c:v>4.5401544544055543</c:v>
                </c:pt>
                <c:pt idx="230">
                  <c:v>4.5322343310220656</c:v>
                </c:pt>
                <c:pt idx="231">
                  <c:v>4.5243005434614423</c:v>
                </c:pt>
                <c:pt idx="232">
                  <c:v>4.5163530889413597</c:v>
                </c:pt>
                <c:pt idx="233">
                  <c:v>4.5083919646822901</c:v>
                </c:pt>
                <c:pt idx="234">
                  <c:v>4.5004171679074991</c:v>
                </c:pt>
                <c:pt idx="235">
                  <c:v>4.4924286958430413</c:v>
                </c:pt>
                <c:pt idx="236">
                  <c:v>4.4844265457177634</c:v>
                </c:pt>
                <c:pt idx="237">
                  <c:v>4.4764107147632961</c:v>
                </c:pt>
                <c:pt idx="238">
                  <c:v>4.4683812002140568</c:v>
                </c:pt>
                <c:pt idx="239">
                  <c:v>4.4603379993072441</c:v>
                </c:pt>
                <c:pt idx="240">
                  <c:v>4.4522811092828372</c:v>
                </c:pt>
                <c:pt idx="241">
                  <c:v>4.4442105273835946</c:v>
                </c:pt>
                <c:pt idx="242">
                  <c:v>4.4361262508550494</c:v>
                </c:pt>
                <c:pt idx="243">
                  <c:v>4.4280282769455095</c:v>
                </c:pt>
                <c:pt idx="244">
                  <c:v>4.4199166029060537</c:v>
                </c:pt>
                <c:pt idx="245">
                  <c:v>4.4117912259905303</c:v>
                </c:pt>
                <c:pt idx="246">
                  <c:v>4.4036521434555569</c:v>
                </c:pt>
                <c:pt idx="247">
                  <c:v>4.3954993525605133</c:v>
                </c:pt>
                <c:pt idx="248">
                  <c:v>4.3873328505675451</c:v>
                </c:pt>
                <c:pt idx="249">
                  <c:v>4.3791526347415566</c:v>
                </c:pt>
                <c:pt idx="250">
                  <c:v>4.3709587023502126</c:v>
                </c:pt>
                <c:pt idx="251">
                  <c:v>4.3627510506639338</c:v>
                </c:pt>
                <c:pt idx="252">
                  <c:v>4.3545296769558952</c:v>
                </c:pt>
                <c:pt idx="253">
                  <c:v>4.3462945785020253</c:v>
                </c:pt>
                <c:pt idx="254">
                  <c:v>4.3380457525810021</c:v>
                </c:pt>
                <c:pt idx="255">
                  <c:v>4.329783196474251</c:v>
                </c:pt>
                <c:pt idx="256">
                  <c:v>4.3215069074659453</c:v>
                </c:pt>
                <c:pt idx="257">
                  <c:v>4.3132168828430011</c:v>
                </c:pt>
                <c:pt idx="258">
                  <c:v>4.3049131198950752</c:v>
                </c:pt>
                <c:pt idx="259">
                  <c:v>4.2965956159145655</c:v>
                </c:pt>
                <c:pt idx="260">
                  <c:v>4.2882643681966073</c:v>
                </c:pt>
                <c:pt idx="261">
                  <c:v>4.2799193740390713</c:v>
                </c:pt>
                <c:pt idx="262">
                  <c:v>4.2715606307425613</c:v>
                </c:pt>
                <c:pt idx="263">
                  <c:v>4.2631881356104122</c:v>
                </c:pt>
                <c:pt idx="264">
                  <c:v>4.2548018859486891</c:v>
                </c:pt>
                <c:pt idx="265">
                  <c:v>4.246401879066183</c:v>
                </c:pt>
                <c:pt idx="266">
                  <c:v>4.2379881122744099</c:v>
                </c:pt>
                <c:pt idx="267">
                  <c:v>4.2295605828876086</c:v>
                </c:pt>
                <c:pt idx="268">
                  <c:v>4.2211192882227397</c:v>
                </c:pt>
                <c:pt idx="269">
                  <c:v>4.2126642255994815</c:v>
                </c:pt>
                <c:pt idx="270">
                  <c:v>4.2041953923402291</c:v>
                </c:pt>
                <c:pt idx="271">
                  <c:v>4.1957127857700911</c:v>
                </c:pt>
                <c:pt idx="272">
                  <c:v>4.1872164032168904</c:v>
                </c:pt>
                <c:pt idx="273">
                  <c:v>4.1787062420111596</c:v>
                </c:pt>
                <c:pt idx="274">
                  <c:v>4.1701822994861395</c:v>
                </c:pt>
                <c:pt idx="275">
                  <c:v>4.1616445729777762</c:v>
                </c:pt>
                <c:pt idx="276">
                  <c:v>4.1530930598247204</c:v>
                </c:pt>
                <c:pt idx="277">
                  <c:v>4.1445277573683263</c:v>
                </c:pt>
                <c:pt idx="278">
                  <c:v>4.1359486629526465</c:v>
                </c:pt>
                <c:pt idx="279">
                  <c:v>4.1273557739244309</c:v>
                </c:pt>
                <c:pt idx="280">
                  <c:v>4.1187490876331276</c:v>
                </c:pt>
                <c:pt idx="281">
                  <c:v>4.1101286014308771</c:v>
                </c:pt>
                <c:pt idx="282">
                  <c:v>4.1014943126725116</c:v>
                </c:pt>
                <c:pt idx="283">
                  <c:v>4.092846218715553</c:v>
                </c:pt>
                <c:pt idx="284">
                  <c:v>4.0841843169202123</c:v>
                </c:pt>
                <c:pt idx="285">
                  <c:v>4.075508604649384</c:v>
                </c:pt>
                <c:pt idx="286">
                  <c:v>4.0668190792686465</c:v>
                </c:pt>
                <c:pt idx="287">
                  <c:v>4.0581157381462614</c:v>
                </c:pt>
                <c:pt idx="288">
                  <c:v>4.049398578653169</c:v>
                </c:pt>
                <c:pt idx="289">
                  <c:v>4.0406675981629876</c:v>
                </c:pt>
                <c:pt idx="290">
                  <c:v>4.0319227940520088</c:v>
                </c:pt>
                <c:pt idx="291">
                  <c:v>4.0231641636991995</c:v>
                </c:pt>
                <c:pt idx="292">
                  <c:v>4.0143917044861981</c:v>
                </c:pt>
                <c:pt idx="293">
                  <c:v>4.0056054137973112</c:v>
                </c:pt>
                <c:pt idx="294">
                  <c:v>3.9968052890195134</c:v>
                </c:pt>
                <c:pt idx="295">
                  <c:v>3.9879913275424452</c:v>
                </c:pt>
                <c:pt idx="296">
                  <c:v>3.9791635267584096</c:v>
                </c:pt>
                <c:pt idx="297">
                  <c:v>3.9703218840623711</c:v>
                </c:pt>
                <c:pt idx="298">
                  <c:v>3.9614663968519532</c:v>
                </c:pt>
                <c:pt idx="299">
                  <c:v>3.9525970625274374</c:v>
                </c:pt>
                <c:pt idx="300">
                  <c:v>3.9437138784917605</c:v>
                </c:pt>
                <c:pt idx="301">
                  <c:v>3.9348168421505116</c:v>
                </c:pt>
                <c:pt idx="302">
                  <c:v>3.9259059509119316</c:v>
                </c:pt>
                <c:pt idx="303">
                  <c:v>3.9169812021869115</c:v>
                </c:pt>
                <c:pt idx="304">
                  <c:v>3.9080425933889882</c:v>
                </c:pt>
                <c:pt idx="305">
                  <c:v>3.8990901219343446</c:v>
                </c:pt>
                <c:pt idx="306">
                  <c:v>3.8901237852418067</c:v>
                </c:pt>
                <c:pt idx="307">
                  <c:v>3.8811435807328425</c:v>
                </c:pt>
                <c:pt idx="308">
                  <c:v>3.8721495058315583</c:v>
                </c:pt>
                <c:pt idx="309">
                  <c:v>3.8631415579646977</c:v>
                </c:pt>
                <c:pt idx="310">
                  <c:v>3.8541197345616411</c:v>
                </c:pt>
                <c:pt idx="311">
                  <c:v>3.8450840330544014</c:v>
                </c:pt>
                <c:pt idx="312">
                  <c:v>3.836034450877623</c:v>
                </c:pt>
                <c:pt idx="313">
                  <c:v>3.8269709854685789</c:v>
                </c:pt>
                <c:pt idx="314">
                  <c:v>3.817893634267171</c:v>
                </c:pt>
                <c:pt idx="315">
                  <c:v>3.8088023947159257</c:v>
                </c:pt>
                <c:pt idx="316">
                  <c:v>3.799697264259994</c:v>
                </c:pt>
                <c:pt idx="317">
                  <c:v>3.7905782403471475</c:v>
                </c:pt>
                <c:pt idx="318">
                  <c:v>3.7814453204277774</c:v>
                </c:pt>
                <c:pt idx="319">
                  <c:v>3.7722985019548929</c:v>
                </c:pt>
                <c:pt idx="320">
                  <c:v>3.7631377823841197</c:v>
                </c:pt>
                <c:pt idx="321">
                  <c:v>3.7539631591736962</c:v>
                </c:pt>
                <c:pt idx="322">
                  <c:v>3.7447746297844726</c:v>
                </c:pt>
                <c:pt idx="323">
                  <c:v>3.7355721916799096</c:v>
                </c:pt>
                <c:pt idx="324">
                  <c:v>3.7263558423260754</c:v>
                </c:pt>
                <c:pt idx="325">
                  <c:v>3.7171255791916447</c:v>
                </c:pt>
                <c:pt idx="326">
                  <c:v>3.7078813997478957</c:v>
                </c:pt>
                <c:pt idx="327">
                  <c:v>3.6986233014687087</c:v>
                </c:pt>
                <c:pt idx="328">
                  <c:v>3.6893512818305645</c:v>
                </c:pt>
                <c:pt idx="329">
                  <c:v>3.6800653383125423</c:v>
                </c:pt>
                <c:pt idx="330">
                  <c:v>3.6707654683963176</c:v>
                </c:pt>
                <c:pt idx="331">
                  <c:v>3.6614516695661594</c:v>
                </c:pt>
                <c:pt idx="332">
                  <c:v>3.6521239393089302</c:v>
                </c:pt>
                <c:pt idx="333">
                  <c:v>3.642782275114083</c:v>
                </c:pt>
                <c:pt idx="334">
                  <c:v>3.6334266744736592</c:v>
                </c:pt>
                <c:pt idx="335">
                  <c:v>3.6240571348822863</c:v>
                </c:pt>
                <c:pt idx="336">
                  <c:v>3.6146736538371775</c:v>
                </c:pt>
                <c:pt idx="337">
                  <c:v>3.6052762288381288</c:v>
                </c:pt>
                <c:pt idx="338">
                  <c:v>3.5958648573875172</c:v>
                </c:pt>
                <c:pt idx="339">
                  <c:v>3.5864395369902979</c:v>
                </c:pt>
                <c:pt idx="340">
                  <c:v>3.5770002651540045</c:v>
                </c:pt>
                <c:pt idx="341">
                  <c:v>3.567547039388745</c:v>
                </c:pt>
                <c:pt idx="342">
                  <c:v>3.558079857207201</c:v>
                </c:pt>
                <c:pt idx="343">
                  <c:v>3.5485987161246264</c:v>
                </c:pt>
                <c:pt idx="344">
                  <c:v>3.5391036136588432</c:v>
                </c:pt>
                <c:pt idx="345">
                  <c:v>3.5295945473302424</c:v>
                </c:pt>
                <c:pt idx="346">
                  <c:v>3.52007151466178</c:v>
                </c:pt>
                <c:pt idx="347">
                  <c:v>3.5105345131789765</c:v>
                </c:pt>
                <c:pt idx="348">
                  <c:v>3.5009835404099139</c:v>
                </c:pt>
                <c:pt idx="349">
                  <c:v>3.4914185938852351</c:v>
                </c:pt>
                <c:pt idx="350">
                  <c:v>3.4818396711381401</c:v>
                </c:pt>
                <c:pt idx="351">
                  <c:v>3.4722467697043866</c:v>
                </c:pt>
                <c:pt idx="352">
                  <c:v>3.4626398871222861</c:v>
                </c:pt>
                <c:pt idx="353">
                  <c:v>3.453019020932703</c:v>
                </c:pt>
                <c:pt idx="354">
                  <c:v>3.4433841686790521</c:v>
                </c:pt>
                <c:pt idx="355">
                  <c:v>3.4337353279072973</c:v>
                </c:pt>
                <c:pt idx="356">
                  <c:v>3.4240724961659499</c:v>
                </c:pt>
                <c:pt idx="357">
                  <c:v>3.4143956710060666</c:v>
                </c:pt>
                <c:pt idx="358">
                  <c:v>3.4047048499812465</c:v>
                </c:pt>
                <c:pt idx="359">
                  <c:v>3.3950000306476307</c:v>
                </c:pt>
                <c:pt idx="360">
                  <c:v>3.3852812105639001</c:v>
                </c:pt>
                <c:pt idx="361">
                  <c:v>3.375548387291273</c:v>
                </c:pt>
                <c:pt idx="362">
                  <c:v>3.3658015583935046</c:v>
                </c:pt>
                <c:pt idx="363">
                  <c:v>3.3560407214368824</c:v>
                </c:pt>
                <c:pt idx="364">
                  <c:v>3.3462658739902276</c:v>
                </c:pt>
                <c:pt idx="365">
                  <c:v>3.3364770136248909</c:v>
                </c:pt>
                <c:pt idx="366">
                  <c:v>3.3266741379147522</c:v>
                </c:pt>
                <c:pt idx="367">
                  <c:v>3.3168572444362181</c:v>
                </c:pt>
                <c:pt idx="368">
                  <c:v>3.3070263307682195</c:v>
                </c:pt>
                <c:pt idx="369">
                  <c:v>3.2971813944922115</c:v>
                </c:pt>
                <c:pt idx="370">
                  <c:v>3.2873224331921689</c:v>
                </c:pt>
                <c:pt idx="371">
                  <c:v>3.2774494444545863</c:v>
                </c:pt>
                <c:pt idx="372">
                  <c:v>3.2675624258684763</c:v>
                </c:pt>
                <c:pt idx="373">
                  <c:v>3.2576613750253673</c:v>
                </c:pt>
                <c:pt idx="374">
                  <c:v>3.2477462895193017</c:v>
                </c:pt>
                <c:pt idx="375">
                  <c:v>3.237817166946833</c:v>
                </c:pt>
                <c:pt idx="376">
                  <c:v>3.2278740049070254</c:v>
                </c:pt>
                <c:pt idx="377">
                  <c:v>3.2179168010014525</c:v>
                </c:pt>
                <c:pt idx="378">
                  <c:v>3.2079455528341936</c:v>
                </c:pt>
                <c:pt idx="379">
                  <c:v>3.1979602580118329</c:v>
                </c:pt>
                <c:pt idx="380">
                  <c:v>3.1879609141434582</c:v>
                </c:pt>
                <c:pt idx="381">
                  <c:v>3.1779475188406576</c:v>
                </c:pt>
                <c:pt idx="382">
                  <c:v>3.1679200697175194</c:v>
                </c:pt>
                <c:pt idx="383">
                  <c:v>3.1578785643906295</c:v>
                </c:pt>
                <c:pt idx="384">
                  <c:v>3.1478230004790695</c:v>
                </c:pt>
                <c:pt idx="385">
                  <c:v>3.1377533756044143</c:v>
                </c:pt>
                <c:pt idx="386">
                  <c:v>3.1276696873907324</c:v>
                </c:pt>
                <c:pt idx="387">
                  <c:v>3.1175719334645815</c:v>
                </c:pt>
                <c:pt idx="388">
                  <c:v>3.1074601114550089</c:v>
                </c:pt>
                <c:pt idx="389">
                  <c:v>3.0973342189935482</c:v>
                </c:pt>
                <c:pt idx="390">
                  <c:v>3.0871942537142179</c:v>
                </c:pt>
                <c:pt idx="391">
                  <c:v>3.0770402132535204</c:v>
                </c:pt>
                <c:pt idx="392">
                  <c:v>3.0668720952504391</c:v>
                </c:pt>
                <c:pt idx="393">
                  <c:v>3.0566898973464376</c:v>
                </c:pt>
                <c:pt idx="394">
                  <c:v>3.0464936171854577</c:v>
                </c:pt>
                <c:pt idx="395">
                  <c:v>3.0362832524139165</c:v>
                </c:pt>
                <c:pt idx="396">
                  <c:v>3.0260588006807057</c:v>
                </c:pt>
                <c:pt idx="397">
                  <c:v>3.0158202596371901</c:v>
                </c:pt>
                <c:pt idx="398">
                  <c:v>3.0055676269372058</c:v>
                </c:pt>
                <c:pt idx="399">
                  <c:v>2.9953009002370568</c:v>
                </c:pt>
                <c:pt idx="400">
                  <c:v>2.9850200771955158</c:v>
                </c:pt>
                <c:pt idx="401">
                  <c:v>2.9747251554738203</c:v>
                </c:pt>
                <c:pt idx="402">
                  <c:v>2.9644161327356713</c:v>
                </c:pt>
                <c:pt idx="403">
                  <c:v>2.9540930066472333</c:v>
                </c:pt>
                <c:pt idx="404">
                  <c:v>2.9437557748771295</c:v>
                </c:pt>
                <c:pt idx="405">
                  <c:v>2.9334044350964428</c:v>
                </c:pt>
                <c:pt idx="406">
                  <c:v>2.9230389849787128</c:v>
                </c:pt>
                <c:pt idx="407">
                  <c:v>2.9126594221999338</c:v>
                </c:pt>
                <c:pt idx="408">
                  <c:v>2.9022657444385533</c:v>
                </c:pt>
                <c:pt idx="409">
                  <c:v>2.8918579493754715</c:v>
                </c:pt>
                <c:pt idx="410">
                  <c:v>2.8814360346940373</c:v>
                </c:pt>
                <c:pt idx="411">
                  <c:v>2.8709999980800482</c:v>
                </c:pt>
                <c:pt idx="412">
                  <c:v>2.8605498372217486</c:v>
                </c:pt>
                <c:pt idx="413">
                  <c:v>2.850085549809827</c:v>
                </c:pt>
                <c:pt idx="414">
                  <c:v>2.8396071335374149</c:v>
                </c:pt>
                <c:pt idx="415">
                  <c:v>2.8291145861000846</c:v>
                </c:pt>
                <c:pt idx="416">
                  <c:v>2.818607905195849</c:v>
                </c:pt>
                <c:pt idx="417">
                  <c:v>2.8080870885251579</c:v>
                </c:pt>
                <c:pt idx="418">
                  <c:v>2.797552133790898</c:v>
                </c:pt>
                <c:pt idx="419">
                  <c:v>2.7870030386983888</c:v>
                </c:pt>
                <c:pt idx="420">
                  <c:v>2.7764398009553841</c:v>
                </c:pt>
                <c:pt idx="421">
                  <c:v>2.7658624182720675</c:v>
                </c:pt>
                <c:pt idx="422">
                  <c:v>2.7552708883610522</c:v>
                </c:pt>
                <c:pt idx="423">
                  <c:v>2.7446652089373793</c:v>
                </c:pt>
                <c:pt idx="424">
                  <c:v>2.7340453777185147</c:v>
                </c:pt>
                <c:pt idx="425">
                  <c:v>2.723411392424349</c:v>
                </c:pt>
                <c:pt idx="426">
                  <c:v>2.7127632507771953</c:v>
                </c:pt>
                <c:pt idx="427">
                  <c:v>2.7021009505017868</c:v>
                </c:pt>
                <c:pt idx="428">
                  <c:v>2.6914244893252763</c:v>
                </c:pt>
                <c:pt idx="429">
                  <c:v>2.6807338649772334</c:v>
                </c:pt>
                <c:pt idx="430">
                  <c:v>2.6700290751896434</c:v>
                </c:pt>
                <c:pt idx="431">
                  <c:v>2.6593101176969052</c:v>
                </c:pt>
                <c:pt idx="432">
                  <c:v>2.6485769902358309</c:v>
                </c:pt>
                <c:pt idx="433">
                  <c:v>2.6378296905456424</c:v>
                </c:pt>
                <c:pt idx="434">
                  <c:v>2.6270682163679697</c:v>
                </c:pt>
                <c:pt idx="435">
                  <c:v>2.6162925654468512</c:v>
                </c:pt>
                <c:pt idx="436">
                  <c:v>2.6055027355287299</c:v>
                </c:pt>
                <c:pt idx="437">
                  <c:v>2.5946987243624533</c:v>
                </c:pt>
                <c:pt idx="438">
                  <c:v>2.5838805296992704</c:v>
                </c:pt>
                <c:pt idx="439">
                  <c:v>2.5730481492928305</c:v>
                </c:pt>
                <c:pt idx="440">
                  <c:v>2.5622015808991825</c:v>
                </c:pt>
                <c:pt idx="441">
                  <c:v>2.5513408222767717</c:v>
                </c:pt>
                <c:pt idx="442">
                  <c:v>2.5404658711864387</c:v>
                </c:pt>
                <c:pt idx="443">
                  <c:v>2.5295767253914185</c:v>
                </c:pt>
                <c:pt idx="444">
                  <c:v>2.518673382657338</c:v>
                </c:pt>
                <c:pt idx="445">
                  <c:v>2.507755840752214</c:v>
                </c:pt>
                <c:pt idx="446">
                  <c:v>2.496824097446452</c:v>
                </c:pt>
                <c:pt idx="447">
                  <c:v>2.4858781505128449</c:v>
                </c:pt>
                <c:pt idx="448">
                  <c:v>2.4749179977265716</c:v>
                </c:pt>
                <c:pt idx="449">
                  <c:v>2.4639436368651944</c:v>
                </c:pt>
                <c:pt idx="450">
                  <c:v>2.452955065708657</c:v>
                </c:pt>
                <c:pt idx="451">
                  <c:v>2.4419522820392849</c:v>
                </c:pt>
                <c:pt idx="452">
                  <c:v>2.4309352836417819</c:v>
                </c:pt>
                <c:pt idx="453">
                  <c:v>2.4199040683032282</c:v>
                </c:pt>
                <c:pt idx="454">
                  <c:v>2.4088586338130806</c:v>
                </c:pt>
                <c:pt idx="455">
                  <c:v>2.397798977963169</c:v>
                </c:pt>
                <c:pt idx="456">
                  <c:v>2.3867250985476964</c:v>
                </c:pt>
                <c:pt idx="457">
                  <c:v>2.3756369933632362</c:v>
                </c:pt>
                <c:pt idx="458">
                  <c:v>2.3645346602087303</c:v>
                </c:pt>
                <c:pt idx="459">
                  <c:v>2.3534180968854881</c:v>
                </c:pt>
                <c:pt idx="460">
                  <c:v>2.3422873011971856</c:v>
                </c:pt>
                <c:pt idx="461">
                  <c:v>2.3311422709498619</c:v>
                </c:pt>
                <c:pt idx="462">
                  <c:v>2.3199830039519194</c:v>
                </c:pt>
                <c:pt idx="463">
                  <c:v>2.3088094980141207</c:v>
                </c:pt>
                <c:pt idx="464">
                  <c:v>2.2976217509495878</c:v>
                </c:pt>
                <c:pt idx="465">
                  <c:v>2.2864197605738004</c:v>
                </c:pt>
                <c:pt idx="466">
                  <c:v>2.2752035247045943</c:v>
                </c:pt>
                <c:pt idx="467">
                  <c:v>2.2639730411621595</c:v>
                </c:pt>
                <c:pt idx="468">
                  <c:v>2.252728307769039</c:v>
                </c:pt>
                <c:pt idx="469">
                  <c:v>2.2414693223501265</c:v>
                </c:pt>
                <c:pt idx="470">
                  <c:v>2.2301960827326659</c:v>
                </c:pt>
                <c:pt idx="471">
                  <c:v>2.2189085867462488</c:v>
                </c:pt>
                <c:pt idx="472">
                  <c:v>2.2076068322228131</c:v>
                </c:pt>
                <c:pt idx="473">
                  <c:v>2.1962908169966409</c:v>
                </c:pt>
                <c:pt idx="474">
                  <c:v>2.1849605389043583</c:v>
                </c:pt>
                <c:pt idx="475">
                  <c:v>2.1736159957849321</c:v>
                </c:pt>
                <c:pt idx="476">
                  <c:v>2.1622571854796702</c:v>
                </c:pt>
                <c:pt idx="477">
                  <c:v>2.1508841058322177</c:v>
                </c:pt>
                <c:pt idx="478">
                  <c:v>2.1394967546885573</c:v>
                </c:pt>
                <c:pt idx="479">
                  <c:v>2.1280951298970061</c:v>
                </c:pt>
                <c:pt idx="480">
                  <c:v>2.1166792293082151</c:v>
                </c:pt>
                <c:pt idx="481">
                  <c:v>2.1052490507751678</c:v>
                </c:pt>
                <c:pt idx="482">
                  <c:v>2.0938045921531772</c:v>
                </c:pt>
                <c:pt idx="483">
                  <c:v>2.0823458512998854</c:v>
                </c:pt>
                <c:pt idx="484">
                  <c:v>2.070872826075262</c:v>
                </c:pt>
                <c:pt idx="485">
                  <c:v>2.059385514341602</c:v>
                </c:pt>
                <c:pt idx="486">
                  <c:v>2.047883913963525</c:v>
                </c:pt>
                <c:pt idx="487">
                  <c:v>2.0363680228079724</c:v>
                </c:pt>
                <c:pt idx="488">
                  <c:v>2.0248378387442068</c:v>
                </c:pt>
                <c:pt idx="489">
                  <c:v>2.0132933596438107</c:v>
                </c:pt>
                <c:pt idx="490">
                  <c:v>2.0017345833806832</c:v>
                </c:pt>
                <c:pt idx="491">
                  <c:v>1.9901615078310406</c:v>
                </c:pt>
                <c:pt idx="492">
                  <c:v>1.9785741308734135</c:v>
                </c:pt>
                <c:pt idx="493">
                  <c:v>1.9669724503886454</c:v>
                </c:pt>
                <c:pt idx="494">
                  <c:v>1.955356464259892</c:v>
                </c:pt>
                <c:pt idx="495">
                  <c:v>1.9437261703726183</c:v>
                </c:pt>
                <c:pt idx="496">
                  <c:v>1.9320815666145983</c:v>
                </c:pt>
                <c:pt idx="497">
                  <c:v>1.9204226508759121</c:v>
                </c:pt>
                <c:pt idx="498">
                  <c:v>1.908749421048946</c:v>
                </c:pt>
                <c:pt idx="499">
                  <c:v>1.8970618750283892</c:v>
                </c:pt>
                <c:pt idx="500">
                  <c:v>1.8853600107112338</c:v>
                </c:pt>
                <c:pt idx="501">
                  <c:v>1.873643825996772</c:v>
                </c:pt>
                <c:pt idx="502">
                  <c:v>1.8619133187865957</c:v>
                </c:pt>
                <c:pt idx="503">
                  <c:v>1.8501684869845942</c:v>
                </c:pt>
                <c:pt idx="504">
                  <c:v>1.8384093284969525</c:v>
                </c:pt>
                <c:pt idx="505">
                  <c:v>1.8266358412321504</c:v>
                </c:pt>
                <c:pt idx="506">
                  <c:v>1.8148480231009605</c:v>
                </c:pt>
                <c:pt idx="507">
                  <c:v>1.8030458720164471</c:v>
                </c:pt>
                <c:pt idx="508">
                  <c:v>1.7912293858939639</c:v>
                </c:pt>
                <c:pt idx="509">
                  <c:v>1.7793985626511535</c:v>
                </c:pt>
                <c:pt idx="510">
                  <c:v>1.7675534002079449</c:v>
                </c:pt>
                <c:pt idx="511">
                  <c:v>1.7556938964865527</c:v>
                </c:pt>
                <c:pt idx="512">
                  <c:v>1.7438200494114751</c:v>
                </c:pt>
                <c:pt idx="513">
                  <c:v>1.7319318569094926</c:v>
                </c:pt>
                <c:pt idx="514">
                  <c:v>1.7200293169096665</c:v>
                </c:pt>
                <c:pt idx="515">
                  <c:v>1.7081124273433375</c:v>
                </c:pt>
                <c:pt idx="516">
                  <c:v>1.6961811861441234</c:v>
                </c:pt>
                <c:pt idx="517">
                  <c:v>1.6842355912479186</c:v>
                </c:pt>
                <c:pt idx="518">
                  <c:v>1.6722756405928922</c:v>
                </c:pt>
                <c:pt idx="519">
                  <c:v>1.6603013321194866</c:v>
                </c:pt>
                <c:pt idx="520">
                  <c:v>1.6483126637704153</c:v>
                </c:pt>
                <c:pt idx="521">
                  <c:v>1.6363096334906622</c:v>
                </c:pt>
                <c:pt idx="522">
                  <c:v>1.6242922392274799</c:v>
                </c:pt>
                <c:pt idx="523">
                  <c:v>1.6122604789303883</c:v>
                </c:pt>
                <c:pt idx="524">
                  <c:v>1.6002143505511726</c:v>
                </c:pt>
                <c:pt idx="525">
                  <c:v>1.5881538520438823</c:v>
                </c:pt>
                <c:pt idx="526">
                  <c:v>1.5760789813648293</c:v>
                </c:pt>
                <c:pt idx="527">
                  <c:v>1.5639897364725872</c:v>
                </c:pt>
                <c:pt idx="528">
                  <c:v>1.5518861153279886</c:v>
                </c:pt>
                <c:pt idx="529">
                  <c:v>1.5397681158941243</c:v>
                </c:pt>
                <c:pt idx="530">
                  <c:v>1.5276357361363422</c:v>
                </c:pt>
                <c:pt idx="531">
                  <c:v>1.515488974022245</c:v>
                </c:pt>
                <c:pt idx="532">
                  <c:v>1.503327827521689</c:v>
                </c:pt>
                <c:pt idx="533">
                  <c:v>1.4911522946067832</c:v>
                </c:pt>
                <c:pt idx="534">
                  <c:v>1.4789623732518866</c:v>
                </c:pt>
                <c:pt idx="535">
                  <c:v>1.466758061433608</c:v>
                </c:pt>
                <c:pt idx="536">
                  <c:v>1.4545393571308036</c:v>
                </c:pt>
                <c:pt idx="537">
                  <c:v>1.4423062583245765</c:v>
                </c:pt>
                <c:pt idx="538">
                  <c:v>1.4300587629982735</c:v>
                </c:pt>
                <c:pt idx="539">
                  <c:v>1.4177968691374856</c:v>
                </c:pt>
                <c:pt idx="540">
                  <c:v>1.4055205747300454</c:v>
                </c:pt>
                <c:pt idx="541">
                  <c:v>1.3932298777660257</c:v>
                </c:pt>
                <c:pt idx="542">
                  <c:v>1.3809247762377383</c:v>
                </c:pt>
                <c:pt idx="543">
                  <c:v>1.3686052681397327</c:v>
                </c:pt>
                <c:pt idx="544">
                  <c:v>1.3562713514687941</c:v>
                </c:pt>
                <c:pt idx="545">
                  <c:v>1.3439230242239422</c:v>
                </c:pt>
                <c:pt idx="546">
                  <c:v>1.33156028440643</c:v>
                </c:pt>
                <c:pt idx="547">
                  <c:v>1.3191831300197421</c:v>
                </c:pt>
                <c:pt idx="548">
                  <c:v>1.3067915590695927</c:v>
                </c:pt>
                <c:pt idx="549">
                  <c:v>1.2943855695639253</c:v>
                </c:pt>
                <c:pt idx="550">
                  <c:v>1.2819651595129102</c:v>
                </c:pt>
                <c:pt idx="551">
                  <c:v>1.269530326928944</c:v>
                </c:pt>
                <c:pt idx="552">
                  <c:v>1.257081069826647</c:v>
                </c:pt>
                <c:pt idx="553">
                  <c:v>1.2446173862228629</c:v>
                </c:pt>
                <c:pt idx="554">
                  <c:v>1.2321392741366564</c:v>
                </c:pt>
                <c:pt idx="555">
                  <c:v>1.2196467315893127</c:v>
                </c:pt>
                <c:pt idx="556">
                  <c:v>1.2071397566043349</c:v>
                </c:pt>
                <c:pt idx="557">
                  <c:v>1.1946183472074441</c:v>
                </c:pt>
                <c:pt idx="558">
                  <c:v>1.1820825014265763</c:v>
                </c:pt>
                <c:pt idx="559">
                  <c:v>1.1695322172918818</c:v>
                </c:pt>
                <c:pt idx="560">
                  <c:v>1.1569674928357243</c:v>
                </c:pt>
                <c:pt idx="561">
                  <c:v>1.1443883260926779</c:v>
                </c:pt>
                <c:pt idx="562">
                  <c:v>1.1317947150995278</c:v>
                </c:pt>
                <c:pt idx="563">
                  <c:v>1.1191866578952665</c:v>
                </c:pt>
                <c:pt idx="564">
                  <c:v>1.1065641525210945</c:v>
                </c:pt>
                <c:pt idx="565">
                  <c:v>1.0939271970204179</c:v>
                </c:pt>
                <c:pt idx="566">
                  <c:v>1.0812757894388463</c:v>
                </c:pt>
                <c:pt idx="567">
                  <c:v>1.0686099278241927</c:v>
                </c:pt>
                <c:pt idx="568">
                  <c:v>1.0559296102264715</c:v>
                </c:pt>
                <c:pt idx="569">
                  <c:v>1.0432348346978966</c:v>
                </c:pt>
                <c:pt idx="570">
                  <c:v>1.030525599292881</c:v>
                </c:pt>
                <c:pt idx="571">
                  <c:v>1.0178019020680344</c:v>
                </c:pt>
                <c:pt idx="572">
                  <c:v>1.0050637410821626</c:v>
                </c:pt>
                <c:pt idx="573">
                  <c:v>0.99231111439626551</c:v>
                </c:pt>
                <c:pt idx="574">
                  <c:v>0.97954402007353591</c:v>
                </c:pt>
                <c:pt idx="575">
                  <c:v>0.96676245617935819</c:v>
                </c:pt>
                <c:pt idx="576">
                  <c:v>0.95396642078130667</c:v>
                </c:pt>
                <c:pt idx="577">
                  <c:v>0.9411559119491445</c:v>
                </c:pt>
                <c:pt idx="578">
                  <c:v>0.92833092775482196</c:v>
                </c:pt>
                <c:pt idx="579">
                  <c:v>0.91549146627247535</c:v>
                </c:pt>
                <c:pt idx="580">
                  <c:v>0.90263752557842536</c:v>
                </c:pt>
                <c:pt idx="581">
                  <c:v>0.8897691037511759</c:v>
                </c:pt>
                <c:pt idx="582">
                  <c:v>0.87688619887141239</c:v>
                </c:pt>
                <c:pt idx="583">
                  <c:v>0.86398880902200059</c:v>
                </c:pt>
                <c:pt idx="584">
                  <c:v>0.85107693228798531</c:v>
                </c:pt>
                <c:pt idx="585">
                  <c:v>0.83815056675658872</c:v>
                </c:pt>
                <c:pt idx="586">
                  <c:v>0.82520971051720904</c:v>
                </c:pt>
                <c:pt idx="587">
                  <c:v>0.8122543616614194</c:v>
                </c:pt>
                <c:pt idx="588">
                  <c:v>0.79928451828296621</c:v>
                </c:pt>
                <c:pt idx="589">
                  <c:v>0.7863001784777679</c:v>
                </c:pt>
                <c:pt idx="590">
                  <c:v>0.7733013403439134</c:v>
                </c:pt>
                <c:pt idx="591">
                  <c:v>0.76028800198166091</c:v>
                </c:pt>
                <c:pt idx="592">
                  <c:v>0.74726016149343644</c:v>
                </c:pt>
                <c:pt idx="593">
                  <c:v>0.73421781698383248</c:v>
                </c:pt>
                <c:pt idx="594">
                  <c:v>0.72116096655960649</c:v>
                </c:pt>
                <c:pt idx="595">
                  <c:v>0.70808960832967971</c:v>
                </c:pt>
                <c:pt idx="596">
                  <c:v>0.69500374040513579</c:v>
                </c:pt>
                <c:pt idx="597">
                  <c:v>0.68190336089921921</c:v>
                </c:pt>
                <c:pt idx="598">
                  <c:v>0.66878846792733426</c:v>
                </c:pt>
                <c:pt idx="599">
                  <c:v>0.65565905960704318</c:v>
                </c:pt>
                <c:pt idx="600">
                  <c:v>0.64251513405806515</c:v>
                </c:pt>
                <c:pt idx="601">
                  <c:v>0.62935668940227507</c:v>
                </c:pt>
                <c:pt idx="602">
                  <c:v>0.6161837237637019</c:v>
                </c:pt>
                <c:pt idx="603">
                  <c:v>0.60299623526852708</c:v>
                </c:pt>
                <c:pt idx="604">
                  <c:v>0.58979422204508392</c:v>
                </c:pt>
                <c:pt idx="605">
                  <c:v>0.57657768222385564</c:v>
                </c:pt>
                <c:pt idx="606">
                  <c:v>0.56334661393747409</c:v>
                </c:pt>
                <c:pt idx="607">
                  <c:v>0.55010101532071853</c:v>
                </c:pt>
                <c:pt idx="608">
                  <c:v>0.53684088451051437</c:v>
                </c:pt>
                <c:pt idx="609">
                  <c:v>0.52356621964593142</c:v>
                </c:pt>
                <c:pt idx="610">
                  <c:v>0.51027701886818311</c:v>
                </c:pt>
                <c:pt idx="611">
                  <c:v>0.4969732803206246</c:v>
                </c:pt>
                <c:pt idx="612">
                  <c:v>0.48365500214875179</c:v>
                </c:pt>
                <c:pt idx="613">
                  <c:v>0.47032218250019997</c:v>
                </c:pt>
                <c:pt idx="614">
                  <c:v>0.45697481952474228</c:v>
                </c:pt>
                <c:pt idx="615">
                  <c:v>0.44361291137428843</c:v>
                </c:pt>
                <c:pt idx="616">
                  <c:v>0.43023645620288348</c:v>
                </c:pt>
                <c:pt idx="617">
                  <c:v>0.41684545216670638</c:v>
                </c:pt>
                <c:pt idx="618">
                  <c:v>0.40343989742406877</c:v>
                </c:pt>
                <c:pt idx="619">
                  <c:v>0.39001979013541355</c:v>
                </c:pt>
                <c:pt idx="620">
                  <c:v>0.37658512846331355</c:v>
                </c:pt>
                <c:pt idx="621">
                  <c:v>0.36313591057247008</c:v>
                </c:pt>
                <c:pt idx="622">
                  <c:v>0.34967213462971197</c:v>
                </c:pt>
                <c:pt idx="623">
                  <c:v>0.33619379880399392</c:v>
                </c:pt>
                <c:pt idx="624">
                  <c:v>0.32270090126639522</c:v>
                </c:pt>
                <c:pt idx="625">
                  <c:v>0.30919344019011857</c:v>
                </c:pt>
                <c:pt idx="626">
                  <c:v>0.29567141375048861</c:v>
                </c:pt>
                <c:pt idx="627">
                  <c:v>0.28213482012495072</c:v>
                </c:pt>
                <c:pt idx="628">
                  <c:v>0.26858365749306956</c:v>
                </c:pt>
                <c:pt idx="629">
                  <c:v>0.2550179240365279</c:v>
                </c:pt>
                <c:pt idx="630">
                  <c:v>0.24143761793912527</c:v>
                </c:pt>
                <c:pt idx="631">
                  <c:v>0.2278427373867766</c:v>
                </c:pt>
                <c:pt idx="632">
                  <c:v>0.21423328056751093</c:v>
                </c:pt>
                <c:pt idx="633">
                  <c:v>0.20060924567147012</c:v>
                </c:pt>
                <c:pt idx="634">
                  <c:v>0.18697063089090754</c:v>
                </c:pt>
                <c:pt idx="635">
                  <c:v>0.17331743442018671</c:v>
                </c:pt>
                <c:pt idx="636">
                  <c:v>0.15964965445578011</c:v>
                </c:pt>
                <c:pt idx="637">
                  <c:v>0.14596728919626778</c:v>
                </c:pt>
                <c:pt idx="638">
                  <c:v>0.13227033684233602</c:v>
                </c:pt>
                <c:pt idx="639">
                  <c:v>0.11855879559677619</c:v>
                </c:pt>
                <c:pt idx="640">
                  <c:v>0.10483266366448328</c:v>
                </c:pt>
                <c:pt idx="641">
                  <c:v>9.1091939252454721E-2</c:v>
                </c:pt>
                <c:pt idx="642">
                  <c:v>7.733662056978903E-2</c:v>
                </c:pt>
                <c:pt idx="643">
                  <c:v>6.3566705827684547E-2</c:v>
                </c:pt>
                <c:pt idx="644">
                  <c:v>4.9782193239438138E-2</c:v>
                </c:pt>
                <c:pt idx="645">
                  <c:v>3.5983081020443904E-2</c:v>
                </c:pt>
                <c:pt idx="646">
                  <c:v>2.2169367388191891E-2</c:v>
                </c:pt>
                <c:pt idx="647">
                  <c:v>8.3410505622668069E-3</c:v>
                </c:pt>
                <c:pt idx="648">
                  <c:v>-5.5018712356532601E-3</c:v>
                </c:pt>
                <c:pt idx="649">
                  <c:v>-1.9359399781798126E-2</c:v>
                </c:pt>
                <c:pt idx="650">
                  <c:v>-3.3231536850306789E-2</c:v>
                </c:pt>
                <c:pt idx="651">
                  <c:v>-4.7118284213228723E-2</c:v>
                </c:pt>
                <c:pt idx="652">
                  <c:v>-6.1019643640525131E-2</c:v>
                </c:pt>
                <c:pt idx="653">
                  <c:v>-7.4935616900070223E-2</c:v>
                </c:pt>
                <c:pt idx="654">
                  <c:v>-8.8866205757652542E-2</c:v>
                </c:pt>
                <c:pt idx="655">
                  <c:v>-0.10281141197697614</c:v>
                </c:pt>
                <c:pt idx="656">
                  <c:v>-0.11677123731966194</c:v>
                </c:pt>
                <c:pt idx="657">
                  <c:v>-0.13074568354524896</c:v>
                </c:pt>
                <c:pt idx="658">
                  <c:v>-0.1447347524111956</c:v>
                </c:pt>
                <c:pt idx="659">
                  <c:v>-0.15873844567288087</c:v>
                </c:pt>
                <c:pt idx="660">
                  <c:v>-0.17275676508360574</c:v>
                </c:pt>
                <c:pt idx="661">
                  <c:v>-0.1867897123945943</c:v>
                </c:pt>
                <c:pt idx="662">
                  <c:v>-0.20083728935499506</c:v>
                </c:pt>
                <c:pt idx="663">
                  <c:v>-0.2148994977118823</c:v>
                </c:pt>
                <c:pt idx="664">
                  <c:v>-0.22897633921025712</c:v>
                </c:pt>
                <c:pt idx="665">
                  <c:v>-0.24306781559304891</c:v>
                </c:pt>
                <c:pt idx="666">
                  <c:v>-0.25717392860111649</c:v>
                </c:pt>
                <c:pt idx="667">
                  <c:v>-0.27129467997324946</c:v>
                </c:pt>
                <c:pt idx="668">
                  <c:v>-0.28543007144616933</c:v>
                </c:pt>
                <c:pt idx="669">
                  <c:v>-0.29958010475453073</c:v>
                </c:pt>
                <c:pt idx="670">
                  <c:v>-0.31374478163092295</c:v>
                </c:pt>
                <c:pt idx="671">
                  <c:v>-0.32792410380587089</c:v>
                </c:pt>
                <c:pt idx="672">
                  <c:v>-0.34211807300783637</c:v>
                </c:pt>
                <c:pt idx="673">
                  <c:v>-0.35632669096321939</c:v>
                </c:pt>
                <c:pt idx="674">
                  <c:v>-0.3705499593963596</c:v>
                </c:pt>
                <c:pt idx="675">
                  <c:v>-0.38478788002953712</c:v>
                </c:pt>
                <c:pt idx="676">
                  <c:v>-0.3990404545829741</c:v>
                </c:pt>
                <c:pt idx="677">
                  <c:v>-0.41330768477483576</c:v>
                </c:pt>
                <c:pt idx="678">
                  <c:v>-0.42758957232123185</c:v>
                </c:pt>
                <c:pt idx="679">
                  <c:v>-0.44188611893621771</c:v>
                </c:pt>
                <c:pt idx="680">
                  <c:v>-0.45619732633179549</c:v>
                </c:pt>
                <c:pt idx="681">
                  <c:v>-0.47052319621791555</c:v>
                </c:pt>
                <c:pt idx="682">
                  <c:v>-0.48486373030247748</c:v>
                </c:pt>
                <c:pt idx="683">
                  <c:v>-0.49921893029133146</c:v>
                </c:pt>
                <c:pt idx="684">
                  <c:v>-0.51358879788827949</c:v>
                </c:pt>
                <c:pt idx="685">
                  <c:v>-0.52797333479507647</c:v>
                </c:pt>
                <c:pt idx="686">
                  <c:v>-0.54237254271143176</c:v>
                </c:pt>
                <c:pt idx="687">
                  <c:v>-0.55678642333501005</c:v>
                </c:pt>
                <c:pt idx="688">
                  <c:v>-0.57121497836143265</c:v>
                </c:pt>
                <c:pt idx="689">
                  <c:v>-0.58565820948427894</c:v>
                </c:pt>
                <c:pt idx="690">
                  <c:v>-0.60011611839508716</c:v>
                </c:pt>
                <c:pt idx="691">
                  <c:v>-0.61458870678335609</c:v>
                </c:pt>
                <c:pt idx="692">
                  <c:v>-0.62907597633654599</c:v>
                </c:pt>
                <c:pt idx="693">
                  <c:v>-0.64357792874008002</c:v>
                </c:pt>
                <c:pt idx="694">
                  <c:v>-0.65809456567734503</c:v>
                </c:pt>
                <c:pt idx="695">
                  <c:v>-0.67262588882969343</c:v>
                </c:pt>
                <c:pt idx="696">
                  <c:v>-0.68717189987644378</c:v>
                </c:pt>
                <c:pt idx="697">
                  <c:v>-0.70173260049488229</c:v>
                </c:pt>
                <c:pt idx="698">
                  <c:v>-0.71630799236026399</c:v>
                </c:pt>
                <c:pt idx="699">
                  <c:v>-0.7308980771458139</c:v>
                </c:pt>
                <c:pt idx="700">
                  <c:v>-0.74550285652272819</c:v>
                </c:pt>
                <c:pt idx="701">
                  <c:v>-0.76012233216017566</c:v>
                </c:pt>
                <c:pt idx="702">
                  <c:v>-0.77475650572529864</c:v>
                </c:pt>
                <c:pt idx="703">
                  <c:v>-0.78940537888321416</c:v>
                </c:pt>
                <c:pt idx="704">
                  <c:v>-0.80406895329701544</c:v>
                </c:pt>
                <c:pt idx="705">
                  <c:v>-0.81874723062777288</c:v>
                </c:pt>
                <c:pt idx="706">
                  <c:v>-0.83344021253453504</c:v>
                </c:pt>
                <c:pt idx="707">
                  <c:v>-0.84814790067433043</c:v>
                </c:pt>
                <c:pt idx="708">
                  <c:v>-0.86287029670216808</c:v>
                </c:pt>
                <c:pt idx="709">
                  <c:v>-0.87760740227103928</c:v>
                </c:pt>
                <c:pt idx="710">
                  <c:v>-0.89235921903191828</c:v>
                </c:pt>
                <c:pt idx="711">
                  <c:v>-0.90712574863376361</c:v>
                </c:pt>
                <c:pt idx="712">
                  <c:v>-0.9219069927235195</c:v>
                </c:pt>
                <c:pt idx="713">
                  <c:v>-0.93670295294611694</c:v>
                </c:pt>
                <c:pt idx="714">
                  <c:v>-0.95151363094447461</c:v>
                </c:pt>
                <c:pt idx="715">
                  <c:v>-0.96633902835950058</c:v>
                </c:pt>
                <c:pt idx="716">
                  <c:v>-0.98117914683009289</c:v>
                </c:pt>
                <c:pt idx="717">
                  <c:v>-0.99603398799314125</c:v>
                </c:pt>
                <c:pt idx="718">
                  <c:v>-1.0109035534835278</c:v>
                </c:pt>
                <c:pt idx="719">
                  <c:v>-1.0257878449341287</c:v>
                </c:pt>
                <c:pt idx="720">
                  <c:v>-1.0406868639758147</c:v>
                </c:pt>
                <c:pt idx="721">
                  <c:v>-1.0556006122374531</c:v>
                </c:pt>
                <c:pt idx="722">
                  <c:v>-1.0705290913459082</c:v>
                </c:pt>
                <c:pt idx="723">
                  <c:v>-1.0854723029260431</c:v>
                </c:pt>
                <c:pt idx="724">
                  <c:v>-1.1004302486007203</c:v>
                </c:pt>
                <c:pt idx="725">
                  <c:v>-1.115402929990803</c:v>
                </c:pt>
                <c:pt idx="726">
                  <c:v>-1.130390348715157</c:v>
                </c:pt>
                <c:pt idx="727">
                  <c:v>-1.1453925063906503</c:v>
                </c:pt>
                <c:pt idx="728">
                  <c:v>-1.160409404632156</c:v>
                </c:pt>
                <c:pt idx="729">
                  <c:v>-1.1754410450525523</c:v>
                </c:pt>
                <c:pt idx="730">
                  <c:v>-1.1904874292627241</c:v>
                </c:pt>
                <c:pt idx="731">
                  <c:v>-1.2055485588715642</c:v>
                </c:pt>
                <c:pt idx="732">
                  <c:v>-1.2206244354859739</c:v>
                </c:pt>
                <c:pt idx="733">
                  <c:v>-1.2357150607108651</c:v>
                </c:pt>
                <c:pt idx="734">
                  <c:v>-1.2508204361491611</c:v>
                </c:pt>
                <c:pt idx="735">
                  <c:v>-1.2659405634017966</c:v>
                </c:pt>
                <c:pt idx="736">
                  <c:v>-1.281075444067721</c:v>
                </c:pt>
                <c:pt idx="737">
                  <c:v>-1.2962250797438977</c:v>
                </c:pt>
                <c:pt idx="738">
                  <c:v>-1.3113894720253061</c:v>
                </c:pt>
                <c:pt idx="739">
                  <c:v>-1.3265686225049427</c:v>
                </c:pt>
                <c:pt idx="740">
                  <c:v>-1.3417625327738221</c:v>
                </c:pt>
                <c:pt idx="741">
                  <c:v>-1.3569712044209779</c:v>
                </c:pt>
                <c:pt idx="742">
                  <c:v>-1.3721946390334647</c:v>
                </c:pt>
                <c:pt idx="743">
                  <c:v>-1.3874328381963581</c:v>
                </c:pt>
                <c:pt idx="744">
                  <c:v>-1.4026858034927565</c:v>
                </c:pt>
                <c:pt idx="745">
                  <c:v>-1.4179535365037825</c:v>
                </c:pt>
                <c:pt idx="746">
                  <c:v>-1.4332360388085836</c:v>
                </c:pt>
                <c:pt idx="747">
                  <c:v>-1.4485333119843329</c:v>
                </c:pt>
                <c:pt idx="748">
                  <c:v>-1.4638453576062311</c:v>
                </c:pt>
                <c:pt idx="749">
                  <c:v>-1.4791721772475075</c:v>
                </c:pt>
                <c:pt idx="750">
                  <c:v>-1.4945137724794206</c:v>
                </c:pt>
                <c:pt idx="751">
                  <c:v>-1.5098701448712595</c:v>
                </c:pt>
                <c:pt idx="752">
                  <c:v>-1.5252412959903452</c:v>
                </c:pt>
                <c:pt idx="753">
                  <c:v>-1.5406272274020314</c:v>
                </c:pt>
                <c:pt idx="754">
                  <c:v>-1.5560279406697062</c:v>
                </c:pt>
                <c:pt idx="755">
                  <c:v>-1.5714434373547923</c:v>
                </c:pt>
                <c:pt idx="756">
                  <c:v>-1.5868737190167492</c:v>
                </c:pt>
                <c:pt idx="757">
                  <c:v>-1.6023187872130733</c:v>
                </c:pt>
                <c:pt idx="758">
                  <c:v>-1.6177786434993</c:v>
                </c:pt>
                <c:pt idx="759">
                  <c:v>-1.6332532894290039</c:v>
                </c:pt>
                <c:pt idx="760">
                  <c:v>-1.6487427265538006</c:v>
                </c:pt>
                <c:pt idx="761">
                  <c:v>-1.6642469564233473</c:v>
                </c:pt>
                <c:pt idx="762">
                  <c:v>-1.6797659805853444</c:v>
                </c:pt>
                <c:pt idx="763">
                  <c:v>-1.6952998005855364</c:v>
                </c:pt>
                <c:pt idx="764">
                  <c:v>-1.7108484179677126</c:v>
                </c:pt>
                <c:pt idx="765">
                  <c:v>-1.7264118342737089</c:v>
                </c:pt>
                <c:pt idx="766">
                  <c:v>-1.7419900510434088</c:v>
                </c:pt>
                <c:pt idx="767">
                  <c:v>-1.7575830698147439</c:v>
                </c:pt>
                <c:pt idx="768">
                  <c:v>-1.7731908921236958</c:v>
                </c:pt>
                <c:pt idx="769">
                  <c:v>-1.7888135195042965</c:v>
                </c:pt>
                <c:pt idx="770">
                  <c:v>-1.8044509534886299</c:v>
                </c:pt>
                <c:pt idx="771">
                  <c:v>-1.820103195606833</c:v>
                </c:pt>
                <c:pt idx="772">
                  <c:v>-1.8357702473870967</c:v>
                </c:pt>
                <c:pt idx="773">
                  <c:v>-1.8514521103556669</c:v>
                </c:pt>
                <c:pt idx="774">
                  <c:v>-1.8671487860368461</c:v>
                </c:pt>
                <c:pt idx="775">
                  <c:v>-1.8828602759529938</c:v>
                </c:pt>
                <c:pt idx="776">
                  <c:v>-1.898586581624528</c:v>
                </c:pt>
                <c:pt idx="777">
                  <c:v>-1.9143277045699261</c:v>
                </c:pt>
                <c:pt idx="778">
                  <c:v>-1.9300836463057263</c:v>
                </c:pt>
                <c:pt idx="779">
                  <c:v>-1.9458544083465286</c:v>
                </c:pt>
                <c:pt idx="780">
                  <c:v>-1.9616399922049954</c:v>
                </c:pt>
                <c:pt idx="781">
                  <c:v>-1.9774403993918532</c:v>
                </c:pt>
                <c:pt idx="782">
                  <c:v>-1.9932556314158938</c:v>
                </c:pt>
                <c:pt idx="783">
                  <c:v>-2.0090856897839746</c:v>
                </c:pt>
                <c:pt idx="784">
                  <c:v>-2.0249305760010197</c:v>
                </c:pt>
                <c:pt idx="785">
                  <c:v>-2.0407902915700222</c:v>
                </c:pt>
                <c:pt idx="786">
                  <c:v>-2.0566648379920442</c:v>
                </c:pt>
                <c:pt idx="787">
                  <c:v>-2.0725542167662185</c:v>
                </c:pt>
                <c:pt idx="788">
                  <c:v>-2.0884584293897483</c:v>
                </c:pt>
                <c:pt idx="789">
                  <c:v>-2.1043774773579109</c:v>
                </c:pt>
                <c:pt idx="790">
                  <c:v>-2.1203113621640561</c:v>
                </c:pt>
                <c:pt idx="791">
                  <c:v>-2.1362600852996083</c:v>
                </c:pt>
                <c:pt idx="792">
                  <c:v>-2.1522236482540684</c:v>
                </c:pt>
                <c:pt idx="793">
                  <c:v>-2.1682020525150136</c:v>
                </c:pt>
                <c:pt idx="794">
                  <c:v>-2.1841952995680995</c:v>
                </c:pt>
                <c:pt idx="795">
                  <c:v>-2.2002033908970597</c:v>
                </c:pt>
                <c:pt idx="796">
                  <c:v>-2.2162263279837089</c:v>
                </c:pt>
                <c:pt idx="797">
                  <c:v>-2.2322641123079423</c:v>
                </c:pt>
                <c:pt idx="798">
                  <c:v>-2.2483167453477373</c:v>
                </c:pt>
                <c:pt idx="799">
                  <c:v>-2.2643842285791549</c:v>
                </c:pt>
                <c:pt idx="800">
                  <c:v>-2.2804665634763399</c:v>
                </c:pt>
                <c:pt idx="801">
                  <c:v>-2.2965637515115231</c:v>
                </c:pt>
                <c:pt idx="802">
                  <c:v>-2.3126757941550209</c:v>
                </c:pt>
                <c:pt idx="803">
                  <c:v>-2.3288026928752381</c:v>
                </c:pt>
                <c:pt idx="804">
                  <c:v>-2.3449444491386671</c:v>
                </c:pt>
                <c:pt idx="805">
                  <c:v>-2.3611010644098909</c:v>
                </c:pt>
                <c:pt idx="806">
                  <c:v>-2.3772725401515817</c:v>
                </c:pt>
                <c:pt idx="807">
                  <c:v>-2.3934588778245049</c:v>
                </c:pt>
                <c:pt idx="808">
                  <c:v>-2.4096600788875184</c:v>
                </c:pt>
                <c:pt idx="809">
                  <c:v>-2.4258761447975727</c:v>
                </c:pt>
                <c:pt idx="810">
                  <c:v>-2.4421070770097146</c:v>
                </c:pt>
                <c:pt idx="811">
                  <c:v>-2.4583528769770862</c:v>
                </c:pt>
                <c:pt idx="812">
                  <c:v>-2.4746135461509264</c:v>
                </c:pt>
                <c:pt idx="813">
                  <c:v>-2.4908890859805721</c:v>
                </c:pt>
                <c:pt idx="814">
                  <c:v>-2.5071794979134601</c:v>
                </c:pt>
                <c:pt idx="815">
                  <c:v>-2.5234847833951264</c:v>
                </c:pt>
                <c:pt idx="816">
                  <c:v>-2.5398049438692079</c:v>
                </c:pt>
                <c:pt idx="817">
                  <c:v>-2.5561399807774445</c:v>
                </c:pt>
                <c:pt idx="818">
                  <c:v>-2.5724898955596789</c:v>
                </c:pt>
                <c:pt idx="819">
                  <c:v>-2.588854689653858</c:v>
                </c:pt>
                <c:pt idx="820">
                  <c:v>-2.6052343644960345</c:v>
                </c:pt>
                <c:pt idx="821">
                  <c:v>-2.6216289215203665</c:v>
                </c:pt>
                <c:pt idx="822">
                  <c:v>-2.6380383621591199</c:v>
                </c:pt>
                <c:pt idx="823">
                  <c:v>-2.6544626878426696</c:v>
                </c:pt>
                <c:pt idx="824">
                  <c:v>-2.6709018999994991</c:v>
                </c:pt>
                <c:pt idx="825">
                  <c:v>-2.6873560000562029</c:v>
                </c:pt>
                <c:pt idx="826">
                  <c:v>-2.7038249894374862</c:v>
                </c:pt>
                <c:pt idx="827">
                  <c:v>-2.7203088695661681</c:v>
                </c:pt>
                <c:pt idx="828">
                  <c:v>-2.7368076418631797</c:v>
                </c:pt>
                <c:pt idx="829">
                  <c:v>-2.7533213077475676</c:v>
                </c:pt>
                <c:pt idx="830">
                  <c:v>-2.7698498686364936</c:v>
                </c:pt>
                <c:pt idx="831">
                  <c:v>-2.7863933259452365</c:v>
                </c:pt>
                <c:pt idx="832">
                  <c:v>-2.8029516810871931</c:v>
                </c:pt>
                <c:pt idx="833">
                  <c:v>-2.8195249354738774</c:v>
                </c:pt>
                <c:pt idx="834">
                  <c:v>-2.8361130905149241</c:v>
                </c:pt>
                <c:pt idx="835">
                  <c:v>-2.8527161476180889</c:v>
                </c:pt>
                <c:pt idx="836">
                  <c:v>-2.8693341081892489</c:v>
                </c:pt>
                <c:pt idx="837">
                  <c:v>-2.8859669736324038</c:v>
                </c:pt>
                <c:pt idx="838">
                  <c:v>-2.9026147453496773</c:v>
                </c:pt>
                <c:pt idx="839">
                  <c:v>-2.9192774247413174</c:v>
                </c:pt>
                <c:pt idx="840">
                  <c:v>-2.9359550132056977</c:v>
                </c:pt>
                <c:pt idx="841">
                  <c:v>-2.9526475121393196</c:v>
                </c:pt>
                <c:pt idx="842">
                  <c:v>-2.969354922936811</c:v>
                </c:pt>
                <c:pt idx="843">
                  <c:v>-2.9860772469909302</c:v>
                </c:pt>
                <c:pt idx="844">
                  <c:v>-3.0028144856925643</c:v>
                </c:pt>
                <c:pt idx="845">
                  <c:v>-3.0195666404307313</c:v>
                </c:pt>
                <c:pt idx="846">
                  <c:v>-3.0363337125925809</c:v>
                </c:pt>
                <c:pt idx="847">
                  <c:v>-3.053115703563396</c:v>
                </c:pt>
                <c:pt idx="848">
                  <c:v>-3.0699126147265932</c:v>
                </c:pt>
                <c:pt idx="849">
                  <c:v>-3.0867244474637241</c:v>
                </c:pt>
                <c:pt idx="850">
                  <c:v>-3.1035512031544759</c:v>
                </c:pt>
                <c:pt idx="851">
                  <c:v>-3.1203928831766725</c:v>
                </c:pt>
                <c:pt idx="852">
                  <c:v>-3.1372494889062761</c:v>
                </c:pt>
                <c:pt idx="853">
                  <c:v>-3.1541210217173874</c:v>
                </c:pt>
                <c:pt idx="854">
                  <c:v>-3.171007482982247</c:v>
                </c:pt>
                <c:pt idx="855">
                  <c:v>-3.187908874071236</c:v>
                </c:pt>
                <c:pt idx="856">
                  <c:v>-3.2048251963528775</c:v>
                </c:pt>
                <c:pt idx="857">
                  <c:v>-3.2217564511938379</c:v>
                </c:pt>
                <c:pt idx="858">
                  <c:v>-3.2387026399589272</c:v>
                </c:pt>
                <c:pt idx="859">
                  <c:v>-3.2556637640110995</c:v>
                </c:pt>
                <c:pt idx="860">
                  <c:v>-3.2726398247114554</c:v>
                </c:pt>
                <c:pt idx="861">
                  <c:v>-3.289630823419242</c:v>
                </c:pt>
                <c:pt idx="862">
                  <c:v>-3.3066367614918546</c:v>
                </c:pt>
                <c:pt idx="863">
                  <c:v>-3.3236576402848361</c:v>
                </c:pt>
                <c:pt idx="864">
                  <c:v>-3.3406934611518806</c:v>
                </c:pt>
                <c:pt idx="865">
                  <c:v>-3.3577442254448315</c:v>
                </c:pt>
                <c:pt idx="866">
                  <c:v>-3.3748099345136851</c:v>
                </c:pt>
                <c:pt idx="867">
                  <c:v>-3.3918905897065894</c:v>
                </c:pt>
                <c:pt idx="868">
                  <c:v>-3.4089861923698463</c:v>
                </c:pt>
                <c:pt idx="869">
                  <c:v>-3.4260967438479129</c:v>
                </c:pt>
                <c:pt idx="870">
                  <c:v>-3.4432222454834007</c:v>
                </c:pt>
                <c:pt idx="871">
                  <c:v>-3.4603626986170792</c:v>
                </c:pt>
                <c:pt idx="872">
                  <c:v>-3.4775181045878742</c:v>
                </c:pt>
                <c:pt idx="873">
                  <c:v>-3.4946884647328709</c:v>
                </c:pt>
                <c:pt idx="874">
                  <c:v>-3.5118737803873135</c:v>
                </c:pt>
                <c:pt idx="875">
                  <c:v>-3.5290740528846065</c:v>
                </c:pt>
                <c:pt idx="876">
                  <c:v>-3.5462892835563165</c:v>
                </c:pt>
                <c:pt idx="877">
                  <c:v>-3.5635194737321716</c:v>
                </c:pt>
                <c:pt idx="878">
                  <c:v>-3.5807646247400644</c:v>
                </c:pt>
                <c:pt idx="879">
                  <c:v>-3.598024737906051</c:v>
                </c:pt>
                <c:pt idx="880">
                  <c:v>-3.6152998145543531</c:v>
                </c:pt>
                <c:pt idx="881">
                  <c:v>-3.6325898560073582</c:v>
                </c:pt>
                <c:pt idx="882">
                  <c:v>-3.6498948635856219</c:v>
                </c:pt>
                <c:pt idx="883">
                  <c:v>-3.6672148386078667</c:v>
                </c:pt>
                <c:pt idx="884">
                  <c:v>-3.6845497823909859</c:v>
                </c:pt>
                <c:pt idx="885">
                  <c:v>-3.7018996962500412</c:v>
                </c:pt>
                <c:pt idx="886">
                  <c:v>-3.7192645814982663</c:v>
                </c:pt>
                <c:pt idx="887">
                  <c:v>-3.7366444394470668</c:v>
                </c:pt>
                <c:pt idx="888">
                  <c:v>-3.7540392714060213</c:v>
                </c:pt>
                <c:pt idx="889">
                  <c:v>-3.7714490786828825</c:v>
                </c:pt>
                <c:pt idx="890">
                  <c:v>-3.7888738625835772</c:v>
                </c:pt>
                <c:pt idx="891">
                  <c:v>-3.8063136244122089</c:v>
                </c:pt>
                <c:pt idx="892">
                  <c:v>-3.8237683654710577</c:v>
                </c:pt>
                <c:pt idx="893">
                  <c:v>-3.8412380870605811</c:v>
                </c:pt>
                <c:pt idx="894">
                  <c:v>-3.858722790479415</c:v>
                </c:pt>
                <c:pt idx="895">
                  <c:v>-3.8762224770243763</c:v>
                </c:pt>
                <c:pt idx="896">
                  <c:v>-3.8937371479904606</c:v>
                </c:pt>
                <c:pt idx="897">
                  <c:v>-3.9112668046708468</c:v>
                </c:pt>
                <c:pt idx="898">
                  <c:v>-3.9288114483568948</c:v>
                </c:pt>
                <c:pt idx="899">
                  <c:v>-3.9463710803381487</c:v>
                </c:pt>
                <c:pt idx="900">
                  <c:v>-3.963945701902337</c:v>
                </c:pt>
                <c:pt idx="901">
                  <c:v>-3.9815353143353729</c:v>
                </c:pt>
                <c:pt idx="902">
                  <c:v>-3.9991399189213563</c:v>
                </c:pt>
                <c:pt idx="903">
                  <c:v>-4.0167595169425745</c:v>
                </c:pt>
                <c:pt idx="904">
                  <c:v>-4.0343941096795017</c:v>
                </c:pt>
                <c:pt idx="905">
                  <c:v>-4.0520436984108024</c:v>
                </c:pt>
                <c:pt idx="906">
                  <c:v>-4.0697082844133314</c:v>
                </c:pt>
                <c:pt idx="907">
                  <c:v>-4.087387868962133</c:v>
                </c:pt>
                <c:pt idx="908">
                  <c:v>-4.1050824533304446</c:v>
                </c:pt>
                <c:pt idx="909">
                  <c:v>-4.1227920387896955</c:v>
                </c:pt>
                <c:pt idx="910">
                  <c:v>-4.140516626609509</c:v>
                </c:pt>
                <c:pt idx="911">
                  <c:v>-4.1582562180577032</c:v>
                </c:pt>
                <c:pt idx="912">
                  <c:v>-4.176010814400291</c:v>
                </c:pt>
                <c:pt idx="913">
                  <c:v>-4.1937804169014834</c:v>
                </c:pt>
                <c:pt idx="914">
                  <c:v>-4.2115650268236866</c:v>
                </c:pt>
                <c:pt idx="915">
                  <c:v>-4.2293646454275073</c:v>
                </c:pt>
                <c:pt idx="916">
                  <c:v>-4.2471792739717502</c:v>
                </c:pt>
                <c:pt idx="917">
                  <c:v>-4.2650089137134204</c:v>
                </c:pt>
                <c:pt idx="918">
                  <c:v>-4.2828535659077245</c:v>
                </c:pt>
                <c:pt idx="919">
                  <c:v>-4.3007132318080705</c:v>
                </c:pt>
                <c:pt idx="920">
                  <c:v>-4.3185879126660698</c:v>
                </c:pt>
                <c:pt idx="921">
                  <c:v>-4.3364776097315376</c:v>
                </c:pt>
                <c:pt idx="922">
                  <c:v>-4.3543823242524944</c:v>
                </c:pt>
                <c:pt idx="923">
                  <c:v>-4.3723020574751654</c:v>
                </c:pt>
                <c:pt idx="924">
                  <c:v>-4.3902368106439829</c:v>
                </c:pt>
                <c:pt idx="925">
                  <c:v>-4.4081865850015864</c:v>
                </c:pt>
                <c:pt idx="926">
                  <c:v>-4.4261513817888254</c:v>
                </c:pt>
                <c:pt idx="927">
                  <c:v>-4.4441312022447566</c:v>
                </c:pt>
                <c:pt idx="928">
                  <c:v>-4.462126047606648</c:v>
                </c:pt>
                <c:pt idx="929">
                  <c:v>-4.4801359191099781</c:v>
                </c:pt>
                <c:pt idx="930">
                  <c:v>-4.4981608179884391</c:v>
                </c:pt>
                <c:pt idx="931">
                  <c:v>-4.5162007454739355</c:v>
                </c:pt>
                <c:pt idx="932">
                  <c:v>-4.5342557027965835</c:v>
                </c:pt>
                <c:pt idx="933">
                  <c:v>-4.5523256911847181</c:v>
                </c:pt>
                <c:pt idx="934">
                  <c:v>-4.570410711864886</c:v>
                </c:pt>
                <c:pt idx="935">
                  <c:v>-4.5885107660618543</c:v>
                </c:pt>
                <c:pt idx="936">
                  <c:v>-4.6066258549986037</c:v>
                </c:pt>
                <c:pt idx="937">
                  <c:v>-4.6247559798963369</c:v>
                </c:pt>
                <c:pt idx="938">
                  <c:v>-4.6429011419744741</c:v>
                </c:pt>
                <c:pt idx="939">
                  <c:v>-4.6610613424506564</c:v>
                </c:pt>
                <c:pt idx="940">
                  <c:v>-4.679236582540744</c:v>
                </c:pt>
                <c:pt idx="941">
                  <c:v>-4.6974268634588228</c:v>
                </c:pt>
                <c:pt idx="942">
                  <c:v>-4.7156321864171975</c:v>
                </c:pt>
                <c:pt idx="943">
                  <c:v>-4.7338525526264004</c:v>
                </c:pt>
                <c:pt idx="944">
                  <c:v>-4.7520879632951853</c:v>
                </c:pt>
                <c:pt idx="945">
                  <c:v>-4.7703384196305336</c:v>
                </c:pt>
                <c:pt idx="946">
                  <c:v>-4.7886039228376536</c:v>
                </c:pt>
                <c:pt idx="947">
                  <c:v>-4.806884474119979</c:v>
                </c:pt>
                <c:pt idx="948">
                  <c:v>-4.8251800746791726</c:v>
                </c:pt>
                <c:pt idx="949">
                  <c:v>-4.8434907257151272</c:v>
                </c:pt>
                <c:pt idx="950">
                  <c:v>-4.8618164284259651</c:v>
                </c:pt>
                <c:pt idx="951">
                  <c:v>-4.8801571840080387</c:v>
                </c:pt>
                <c:pt idx="952">
                  <c:v>-4.8985129936559337</c:v>
                </c:pt>
                <c:pt idx="953">
                  <c:v>-4.9168838585624668</c:v>
                </c:pt>
                <c:pt idx="954">
                  <c:v>-4.9352697799186895</c:v>
                </c:pt>
                <c:pt idx="955">
                  <c:v>-4.953670758913888</c:v>
                </c:pt>
                <c:pt idx="956">
                  <c:v>-4.9720867967355824</c:v>
                </c:pt>
                <c:pt idx="957">
                  <c:v>-4.990517894569531</c:v>
                </c:pt>
                <c:pt idx="958">
                  <c:v>-5.0089640535997271</c:v>
                </c:pt>
                <c:pt idx="959">
                  <c:v>-5.0274252750084036</c:v>
                </c:pt>
                <c:pt idx="960">
                  <c:v>-5.0459015599760306</c:v>
                </c:pt>
                <c:pt idx="961">
                  <c:v>-5.0643929096813203</c:v>
                </c:pt>
                <c:pt idx="962">
                  <c:v>-5.0828993253012245</c:v>
                </c:pt>
                <c:pt idx="963">
                  <c:v>-5.1014208080109356</c:v>
                </c:pt>
                <c:pt idx="964">
                  <c:v>-5.1199573589838892</c:v>
                </c:pt>
                <c:pt idx="965">
                  <c:v>-5.1385089793917631</c:v>
                </c:pt>
                <c:pt idx="966">
                  <c:v>-5.1570756704044811</c:v>
                </c:pt>
                <c:pt idx="967">
                  <c:v>-5.1756574331902101</c:v>
                </c:pt>
                <c:pt idx="968">
                  <c:v>-5.1942542689153646</c:v>
                </c:pt>
                <c:pt idx="969">
                  <c:v>-5.212866178744604</c:v>
                </c:pt>
                <c:pt idx="970">
                  <c:v>-5.2314931638408355</c:v>
                </c:pt>
                <c:pt idx="971">
                  <c:v>-5.2501352253652156</c:v>
                </c:pt>
              </c:numCache>
            </c:numRef>
          </c:yVal>
          <c:smooth val="0"/>
        </c:ser>
        <c:ser>
          <c:idx val="1"/>
          <c:order val="1"/>
          <c:spPr>
            <a:ln w="25400">
              <a:solidFill>
                <a:srgbClr val="FF0000"/>
              </a:solidFill>
              <a:prstDash val="sysDash"/>
            </a:ln>
          </c:spPr>
          <c:marker>
            <c:symbol val="none"/>
          </c:marker>
          <c:xVal>
            <c:numRef>
              <c:f>'Pitched Ball'!$R$8:$R$9</c:f>
              <c:numCache>
                <c:formatCode>0.000</c:formatCode>
                <c:ptCount val="2"/>
                <c:pt idx="0">
                  <c:v>55</c:v>
                </c:pt>
                <c:pt idx="1">
                  <c:v>0</c:v>
                </c:pt>
              </c:numCache>
            </c:numRef>
          </c:xVal>
          <c:yVal>
            <c:numRef>
              <c:f>'Pitched Ball'!$Q$8:$Q$9</c:f>
              <c:numCache>
                <c:formatCode>0.000</c:formatCode>
                <c:ptCount val="2"/>
                <c:pt idx="0">
                  <c:v>6</c:v>
                </c:pt>
                <c:pt idx="1">
                  <c:v>4.0790651102659119</c:v>
                </c:pt>
              </c:numCache>
            </c:numRef>
          </c:yVal>
          <c:smooth val="0"/>
        </c:ser>
        <c:dLbls>
          <c:showLegendKey val="0"/>
          <c:showVal val="0"/>
          <c:showCatName val="0"/>
          <c:showSerName val="0"/>
          <c:showPercent val="0"/>
          <c:showBubbleSize val="0"/>
        </c:dLbls>
        <c:axId val="205307264"/>
        <c:axId val="205690368"/>
      </c:scatterChart>
      <c:valAx>
        <c:axId val="205307264"/>
        <c:scaling>
          <c:orientation val="minMax"/>
          <c:max val="60"/>
          <c:min val="0"/>
        </c:scaling>
        <c:delete val="0"/>
        <c:axPos val="b"/>
        <c:title>
          <c:tx>
            <c:rich>
              <a:bodyPr/>
              <a:lstStyle/>
              <a:p>
                <a:pPr>
                  <a:defRPr sz="1200" b="1" i="0" u="none" strike="noStrike" baseline="0">
                    <a:solidFill>
                      <a:srgbClr val="000000"/>
                    </a:solidFill>
                    <a:latin typeface="Arial"/>
                    <a:ea typeface="Arial"/>
                    <a:cs typeface="Arial"/>
                  </a:defRPr>
                </a:pPr>
                <a:r>
                  <a:rPr lang="en-US"/>
                  <a:t>distance from home plate (ft)</a:t>
                </a:r>
              </a:p>
            </c:rich>
          </c:tx>
          <c:layout>
            <c:manualLayout>
              <c:xMode val="edge"/>
              <c:yMode val="edge"/>
              <c:x val="0.31393562230060601"/>
              <c:y val="0.903554365349001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5690368"/>
        <c:crosses val="autoZero"/>
        <c:crossBetween val="midCat"/>
      </c:valAx>
      <c:valAx>
        <c:axId val="205690368"/>
        <c:scaling>
          <c:orientation val="minMax"/>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height above ground (ft)</a:t>
                </a:r>
              </a:p>
            </c:rich>
          </c:tx>
          <c:layout>
            <c:manualLayout>
              <c:xMode val="edge"/>
              <c:yMode val="edge"/>
              <c:x val="1.53139907285345E-2"/>
              <c:y val="0.258883515195117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530726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Top View</a:t>
            </a:r>
          </a:p>
        </c:rich>
      </c:tx>
      <c:layout>
        <c:manualLayout>
          <c:xMode val="edge"/>
          <c:yMode val="edge"/>
          <c:x val="0.44220183486238501"/>
          <c:y val="2.74566473988439E-2"/>
        </c:manualLayout>
      </c:layout>
      <c:overlay val="0"/>
      <c:spPr>
        <a:noFill/>
        <a:ln w="25400">
          <a:noFill/>
        </a:ln>
      </c:spPr>
    </c:title>
    <c:autoTitleDeleted val="0"/>
    <c:plotArea>
      <c:layout>
        <c:manualLayout>
          <c:layoutTarget val="inner"/>
          <c:xMode val="edge"/>
          <c:yMode val="edge"/>
          <c:x val="8.0733944954128403E-2"/>
          <c:y val="0.125722543352601"/>
          <c:w val="0.78532110091743101"/>
          <c:h val="0.77456647398843903"/>
        </c:manualLayout>
      </c:layout>
      <c:scatterChart>
        <c:scatterStyle val="lineMarker"/>
        <c:varyColors val="0"/>
        <c:ser>
          <c:idx val="0"/>
          <c:order val="0"/>
          <c:tx>
            <c:v>y vs x</c:v>
          </c:tx>
          <c:spPr>
            <a:ln w="38100">
              <a:solidFill>
                <a:srgbClr val="000080"/>
              </a:solidFill>
              <a:prstDash val="solid"/>
            </a:ln>
          </c:spPr>
          <c:marker>
            <c:symbol val="none"/>
          </c:marker>
          <c:xVal>
            <c:numRef>
              <c:f>'Pitched Ball'!$B$30:$B$1001</c:f>
              <c:numCache>
                <c:formatCode>0.000</c:formatCode>
                <c:ptCount val="972"/>
                <c:pt idx="0" formatCode="General">
                  <c:v>-1</c:v>
                </c:pt>
                <c:pt idx="1">
                  <c:v>-0.99756350328202659</c:v>
                </c:pt>
                <c:pt idx="2">
                  <c:v>-0.99511556248630539</c:v>
                </c:pt>
                <c:pt idx="3">
                  <c:v>-0.99265618448913695</c:v>
                </c:pt>
                <c:pt idx="4">
                  <c:v>-0.99018537616129354</c:v>
                </c:pt>
                <c:pt idx="5">
                  <c:v>-0.98770314436802464</c:v>
                </c:pt>
                <c:pt idx="6">
                  <c:v>-0.98520949596906249</c:v>
                </c:pt>
                <c:pt idx="7">
                  <c:v>-0.9827044378186276</c:v>
                </c:pt>
                <c:pt idx="8">
                  <c:v>-0.98018797676543445</c:v>
                </c:pt>
                <c:pt idx="9">
                  <c:v>-0.97766011965269661</c:v>
                </c:pt>
                <c:pt idx="10">
                  <c:v>-0.97512087331813257</c:v>
                </c:pt>
                <c:pt idx="11">
                  <c:v>-0.97257024459397123</c:v>
                </c:pt>
                <c:pt idx="12">
                  <c:v>-0.97000824030695731</c:v>
                </c:pt>
                <c:pt idx="13">
                  <c:v>-0.96743486727835681</c:v>
                </c:pt>
                <c:pt idx="14">
                  <c:v>-0.96485013232396255</c:v>
                </c:pt>
                <c:pt idx="15">
                  <c:v>-0.96225404225409972</c:v>
                </c:pt>
                <c:pt idx="16">
                  <c:v>-0.9596466038736311</c:v>
                </c:pt>
                <c:pt idx="17">
                  <c:v>-0.95702782398196284</c:v>
                </c:pt>
                <c:pt idx="18">
                  <c:v>-0.95439770937304969</c:v>
                </c:pt>
                <c:pt idx="19">
                  <c:v>-0.95175626683540071</c:v>
                </c:pt>
                <c:pt idx="20">
                  <c:v>-0.94910350315208436</c:v>
                </c:pt>
                <c:pt idx="21">
                  <c:v>-0.94643942510073409</c:v>
                </c:pt>
                <c:pt idx="22">
                  <c:v>-0.94376403945355403</c:v>
                </c:pt>
                <c:pt idx="23">
                  <c:v>-0.94107735297732387</c:v>
                </c:pt>
                <c:pt idx="24">
                  <c:v>-0.93837937243340463</c:v>
                </c:pt>
                <c:pt idx="25">
                  <c:v>-0.93567010457774435</c:v>
                </c:pt>
                <c:pt idx="26">
                  <c:v>-0.93294955616088293</c:v>
                </c:pt>
                <c:pt idx="27">
                  <c:v>-0.9302177339279577</c:v>
                </c:pt>
                <c:pt idx="28">
                  <c:v>-0.9274746446187091</c:v>
                </c:pt>
                <c:pt idx="29">
                  <c:v>-0.92472029496748576</c:v>
                </c:pt>
                <c:pt idx="30">
                  <c:v>-0.92195469170324984</c:v>
                </c:pt>
                <c:pt idx="31">
                  <c:v>-0.9191778415495826</c:v>
                </c:pt>
                <c:pt idx="32">
                  <c:v>-0.91638975122468991</c:v>
                </c:pt>
                <c:pt idx="33">
                  <c:v>-0.91359042744140717</c:v>
                </c:pt>
                <c:pt idx="34">
                  <c:v>-0.91077987690720486</c:v>
                </c:pt>
                <c:pt idx="35">
                  <c:v>-0.90795810632419416</c:v>
                </c:pt>
                <c:pt idx="36">
                  <c:v>-0.90512512238913179</c:v>
                </c:pt>
                <c:pt idx="37">
                  <c:v>-0.90228093179342583</c:v>
                </c:pt>
                <c:pt idx="38">
                  <c:v>-0.89942554122314067</c:v>
                </c:pt>
                <c:pt idx="39">
                  <c:v>-0.89655895735900248</c:v>
                </c:pt>
                <c:pt idx="40">
                  <c:v>-0.89368118687640452</c:v>
                </c:pt>
                <c:pt idx="41">
                  <c:v>-0.89079223644541261</c:v>
                </c:pt>
                <c:pt idx="42">
                  <c:v>-0.88789211273077029</c:v>
                </c:pt>
                <c:pt idx="43">
                  <c:v>-0.88498082239190379</c:v>
                </c:pt>
                <c:pt idx="44">
                  <c:v>-0.88205837208292792</c:v>
                </c:pt>
                <c:pt idx="45">
                  <c:v>-0.87912476845265097</c:v>
                </c:pt>
                <c:pt idx="46">
                  <c:v>-0.87618001814458002</c:v>
                </c:pt>
                <c:pt idx="47">
                  <c:v>-0.87322412779692649</c:v>
                </c:pt>
                <c:pt idx="48">
                  <c:v>-0.87025710404261092</c:v>
                </c:pt>
                <c:pt idx="49">
                  <c:v>-0.86727895350926865</c:v>
                </c:pt>
                <c:pt idx="50">
                  <c:v>-0.86428968281925489</c:v>
                </c:pt>
                <c:pt idx="51">
                  <c:v>-0.86128929858965009</c:v>
                </c:pt>
                <c:pt idx="52">
                  <c:v>-0.85827780743226489</c:v>
                </c:pt>
                <c:pt idx="53">
                  <c:v>-0.85525521595364562</c:v>
                </c:pt>
                <c:pt idx="54">
                  <c:v>-0.85222153075507956</c:v>
                </c:pt>
                <c:pt idx="55">
                  <c:v>-0.84917675843259988</c:v>
                </c:pt>
                <c:pt idx="56">
                  <c:v>-0.84612090557699127</c:v>
                </c:pt>
                <c:pt idx="57">
                  <c:v>-0.84305397877379451</c:v>
                </c:pt>
                <c:pt idx="58">
                  <c:v>-0.83997598460331246</c:v>
                </c:pt>
                <c:pt idx="59">
                  <c:v>-0.83688692964061473</c:v>
                </c:pt>
                <c:pt idx="60">
                  <c:v>-0.83378682045554287</c:v>
                </c:pt>
                <c:pt idx="61">
                  <c:v>-0.83067566361271594</c:v>
                </c:pt>
                <c:pt idx="62">
                  <c:v>-0.82755346567153509</c:v>
                </c:pt>
                <c:pt idx="63">
                  <c:v>-0.82442023318618951</c:v>
                </c:pt>
                <c:pt idx="64">
                  <c:v>-0.82127597270566066</c:v>
                </c:pt>
                <c:pt idx="65">
                  <c:v>-0.81812069077372829</c:v>
                </c:pt>
                <c:pt idx="66">
                  <c:v>-0.81495439392897517</c:v>
                </c:pt>
                <c:pt idx="67">
                  <c:v>-0.81177708870479215</c:v>
                </c:pt>
                <c:pt idx="68">
                  <c:v>-0.80858878162938352</c:v>
                </c:pt>
                <c:pt idx="69">
                  <c:v>-0.80538947922577209</c:v>
                </c:pt>
                <c:pt idx="70">
                  <c:v>-0.80217918801180421</c:v>
                </c:pt>
                <c:pt idx="71">
                  <c:v>-0.79895791450015519</c:v>
                </c:pt>
                <c:pt idx="72">
                  <c:v>-0.79572566519833388</c:v>
                </c:pt>
                <c:pt idx="73">
                  <c:v>-0.7924824466086885</c:v>
                </c:pt>
                <c:pt idx="74">
                  <c:v>-0.78922826522841105</c:v>
                </c:pt>
                <c:pt idx="75">
                  <c:v>-0.78596312754954278</c:v>
                </c:pt>
                <c:pt idx="76">
                  <c:v>-0.78268704005897916</c:v>
                </c:pt>
                <c:pt idx="77">
                  <c:v>-0.77940000923847497</c:v>
                </c:pt>
                <c:pt idx="78">
                  <c:v>-0.77610204156464968</c:v>
                </c:pt>
                <c:pt idx="79">
                  <c:v>-0.77279314350899198</c:v>
                </c:pt>
                <c:pt idx="80">
                  <c:v>-0.7694733215378653</c:v>
                </c:pt>
                <c:pt idx="81">
                  <c:v>-0.76614258211251274</c:v>
                </c:pt>
                <c:pt idx="82">
                  <c:v>-0.76280093168906182</c:v>
                </c:pt>
                <c:pt idx="83">
                  <c:v>-0.75944837671853005</c:v>
                </c:pt>
                <c:pt idx="84">
                  <c:v>-0.75608492364682944</c:v>
                </c:pt>
                <c:pt idx="85">
                  <c:v>-0.75271057891477222</c:v>
                </c:pt>
                <c:pt idx="86">
                  <c:v>-0.74932534895807512</c:v>
                </c:pt>
                <c:pt idx="87">
                  <c:v>-0.74592924020736495</c:v>
                </c:pt>
                <c:pt idx="88">
                  <c:v>-0.74252225908818337</c:v>
                </c:pt>
                <c:pt idx="89">
                  <c:v>-0.73910441202099186</c:v>
                </c:pt>
                <c:pt idx="90">
                  <c:v>-0.73567570542117688</c:v>
                </c:pt>
                <c:pt idx="91">
                  <c:v>-0.73223614569905471</c:v>
                </c:pt>
                <c:pt idx="92">
                  <c:v>-0.72878573925987677</c:v>
                </c:pt>
                <c:pt idx="93">
                  <c:v>-0.72532449250383424</c:v>
                </c:pt>
                <c:pt idx="94">
                  <c:v>-0.72185241182606297</c:v>
                </c:pt>
                <c:pt idx="95">
                  <c:v>-0.71836950361664909</c:v>
                </c:pt>
                <c:pt idx="96">
                  <c:v>-0.71487577426063331</c:v>
                </c:pt>
                <c:pt idx="97">
                  <c:v>-0.71137123013801606</c:v>
                </c:pt>
                <c:pt idx="98">
                  <c:v>-0.70785587762376279</c:v>
                </c:pt>
                <c:pt idx="99">
                  <c:v>-0.70432972308780839</c:v>
                </c:pt>
                <c:pt idx="100">
                  <c:v>-0.70079277289506281</c:v>
                </c:pt>
                <c:pt idx="101">
                  <c:v>-0.6972450334054151</c:v>
                </c:pt>
                <c:pt idx="102">
                  <c:v>-0.69368651097373923</c:v>
                </c:pt>
                <c:pt idx="103">
                  <c:v>-0.69011721194989839</c:v>
                </c:pt>
                <c:pt idx="104">
                  <c:v>-0.68653714267875043</c:v>
                </c:pt>
                <c:pt idx="105">
                  <c:v>-0.68294630950015245</c:v>
                </c:pt>
                <c:pt idx="106">
                  <c:v>-0.67934471874896563</c:v>
                </c:pt>
                <c:pt idx="107">
                  <c:v>-0.67573237675506037</c:v>
                </c:pt>
                <c:pt idx="108">
                  <c:v>-0.6721092898433213</c:v>
                </c:pt>
                <c:pt idx="109">
                  <c:v>-0.66847546433365168</c:v>
                </c:pt>
                <c:pt idx="110">
                  <c:v>-0.66483090654097876</c:v>
                </c:pt>
                <c:pt idx="111">
                  <c:v>-0.66117562277525843</c:v>
                </c:pt>
                <c:pt idx="112">
                  <c:v>-0.65750961934148044</c:v>
                </c:pt>
                <c:pt idx="113">
                  <c:v>-0.65383290253967263</c:v>
                </c:pt>
                <c:pt idx="114">
                  <c:v>-0.65014547866490646</c:v>
                </c:pt>
                <c:pt idx="115">
                  <c:v>-0.64644735400730147</c:v>
                </c:pt>
                <c:pt idx="116">
                  <c:v>-0.64273853485203014</c:v>
                </c:pt>
                <c:pt idx="117">
                  <c:v>-0.63901902747932315</c:v>
                </c:pt>
                <c:pt idx="118">
                  <c:v>-0.63528883816447368</c:v>
                </c:pt>
                <c:pt idx="119">
                  <c:v>-0.63154797317784261</c:v>
                </c:pt>
                <c:pt idx="120">
                  <c:v>-0.62779643878486324</c:v>
                </c:pt>
                <c:pt idx="121">
                  <c:v>-0.62403424124604612</c:v>
                </c:pt>
                <c:pt idx="122">
                  <c:v>-0.62026138681698384</c:v>
                </c:pt>
                <c:pt idx="123">
                  <c:v>-0.61647788174835583</c:v>
                </c:pt>
                <c:pt idx="124">
                  <c:v>-0.61268373228593331</c:v>
                </c:pt>
                <c:pt idx="125">
                  <c:v>-0.60887894467058401</c:v>
                </c:pt>
                <c:pt idx="126">
                  <c:v>-0.60506352513827688</c:v>
                </c:pt>
                <c:pt idx="127">
                  <c:v>-0.60123747992008714</c:v>
                </c:pt>
                <c:pt idx="128">
                  <c:v>-0.59740081524220068</c:v>
                </c:pt>
                <c:pt idx="129">
                  <c:v>-0.59355353732591909</c:v>
                </c:pt>
                <c:pt idx="130">
                  <c:v>-0.58969565238766464</c:v>
                </c:pt>
                <c:pt idx="131">
                  <c:v>-0.5858271666389846</c:v>
                </c:pt>
                <c:pt idx="132">
                  <c:v>-0.58194808628655614</c:v>
                </c:pt>
                <c:pt idx="133">
                  <c:v>-0.57805841753219156</c:v>
                </c:pt>
                <c:pt idx="134">
                  <c:v>-0.57415816657284224</c:v>
                </c:pt>
                <c:pt idx="135">
                  <c:v>-0.57024733960060403</c:v>
                </c:pt>
                <c:pt idx="136">
                  <c:v>-0.56632594280272164</c:v>
                </c:pt>
                <c:pt idx="137">
                  <c:v>-0.56239398236159377</c:v>
                </c:pt>
                <c:pt idx="138">
                  <c:v>-0.55845146445477722</c:v>
                </c:pt>
                <c:pt idx="139">
                  <c:v>-0.55449839525499234</c:v>
                </c:pt>
                <c:pt idx="140">
                  <c:v>-0.55053478093012709</c:v>
                </c:pt>
                <c:pt idx="141">
                  <c:v>-0.5465606276432422</c:v>
                </c:pt>
                <c:pt idx="142">
                  <c:v>-0.54257594155257582</c:v>
                </c:pt>
                <c:pt idx="143">
                  <c:v>-0.53858072881154806</c:v>
                </c:pt>
                <c:pt idx="144">
                  <c:v>-0.53457499556876564</c:v>
                </c:pt>
                <c:pt idx="145">
                  <c:v>-0.53055874796802682</c:v>
                </c:pt>
                <c:pt idx="146">
                  <c:v>-0.52653199214832613</c:v>
                </c:pt>
                <c:pt idx="147">
                  <c:v>-0.52249473424385873</c:v>
                </c:pt>
                <c:pt idx="148">
                  <c:v>-0.51844698038402526</c:v>
                </c:pt>
                <c:pt idx="149">
                  <c:v>-0.51438873669343654</c:v>
                </c:pt>
                <c:pt idx="150">
                  <c:v>-0.51032000929191845</c:v>
                </c:pt>
                <c:pt idx="151">
                  <c:v>-0.5062408042945159</c:v>
                </c:pt>
                <c:pt idx="152">
                  <c:v>-0.5021511278114984</c:v>
                </c:pt>
                <c:pt idx="153">
                  <c:v>-0.49805098594836383</c:v>
                </c:pt>
                <c:pt idx="154">
                  <c:v>-0.4939403848058439</c:v>
                </c:pt>
                <c:pt idx="155">
                  <c:v>-0.48981933047990811</c:v>
                </c:pt>
                <c:pt idx="156">
                  <c:v>-0.48568782906176883</c:v>
                </c:pt>
                <c:pt idx="157">
                  <c:v>-0.48154588663788567</c:v>
                </c:pt>
                <c:pt idx="158">
                  <c:v>-0.47739350928997026</c:v>
                </c:pt>
                <c:pt idx="159">
                  <c:v>-0.47323070309499082</c:v>
                </c:pt>
                <c:pt idx="160">
                  <c:v>-0.46905747412517673</c:v>
                </c:pt>
                <c:pt idx="161">
                  <c:v>-0.46487382844802316</c:v>
                </c:pt>
                <c:pt idx="162">
                  <c:v>-0.46067977212629574</c:v>
                </c:pt>
                <c:pt idx="163">
                  <c:v>-0.45647531121803503</c:v>
                </c:pt>
                <c:pt idx="164">
                  <c:v>-0.45226045177656121</c:v>
                </c:pt>
                <c:pt idx="165">
                  <c:v>-0.44803519985047868</c:v>
                </c:pt>
                <c:pt idx="166">
                  <c:v>-0.44379956148368049</c:v>
                </c:pt>
                <c:pt idx="167">
                  <c:v>-0.43955354271535313</c:v>
                </c:pt>
                <c:pt idx="168">
                  <c:v>-0.43529714957998095</c:v>
                </c:pt>
                <c:pt idx="169">
                  <c:v>-0.43103038810735067</c:v>
                </c:pt>
                <c:pt idx="170">
                  <c:v>-0.42675326432255622</c:v>
                </c:pt>
                <c:pt idx="171">
                  <c:v>-0.42246578424600301</c:v>
                </c:pt>
                <c:pt idx="172">
                  <c:v>-0.41816795389341255</c:v>
                </c:pt>
                <c:pt idx="173">
                  <c:v>-0.41385977927582707</c:v>
                </c:pt>
                <c:pt idx="174">
                  <c:v>-0.40954126639961402</c:v>
                </c:pt>
                <c:pt idx="175">
                  <c:v>-0.40521242126647056</c:v>
                </c:pt>
                <c:pt idx="176">
                  <c:v>-0.40087324987342809</c:v>
                </c:pt>
                <c:pt idx="177">
                  <c:v>-0.3965237582128569</c:v>
                </c:pt>
                <c:pt idx="178">
                  <c:v>-0.39216395227247053</c:v>
                </c:pt>
                <c:pt idx="179">
                  <c:v>-0.38779383803533035</c:v>
                </c:pt>
                <c:pt idx="180">
                  <c:v>-0.38341342147985003</c:v>
                </c:pt>
                <c:pt idx="181">
                  <c:v>-0.37902270857980003</c:v>
                </c:pt>
                <c:pt idx="182">
                  <c:v>-0.37462170530431232</c:v>
                </c:pt>
                <c:pt idx="183">
                  <c:v>-0.37021041761788454</c:v>
                </c:pt>
                <c:pt idx="184">
                  <c:v>-0.3657888514803847</c:v>
                </c:pt>
                <c:pt idx="185">
                  <c:v>-0.36135701284705551</c:v>
                </c:pt>
                <c:pt idx="186">
                  <c:v>-0.35691490766851897</c:v>
                </c:pt>
                <c:pt idx="187">
                  <c:v>-0.35246254189078091</c:v>
                </c:pt>
                <c:pt idx="188">
                  <c:v>-0.34799992145523523</c:v>
                </c:pt>
                <c:pt idx="189">
                  <c:v>-0.34352705229866859</c:v>
                </c:pt>
                <c:pt idx="190">
                  <c:v>-0.33904394035326463</c:v>
                </c:pt>
                <c:pt idx="191">
                  <c:v>-0.33455059154660866</c:v>
                </c:pt>
                <c:pt idx="192">
                  <c:v>-0.33004701180169199</c:v>
                </c:pt>
                <c:pt idx="193">
                  <c:v>-0.32553320703691641</c:v>
                </c:pt>
                <c:pt idx="194">
                  <c:v>-0.32100918316609844</c:v>
                </c:pt>
                <c:pt idx="195">
                  <c:v>-0.3164749460984741</c:v>
                </c:pt>
                <c:pt idx="196">
                  <c:v>-0.31193050173870296</c:v>
                </c:pt>
                <c:pt idx="197">
                  <c:v>-0.30737585598687284</c:v>
                </c:pt>
                <c:pt idx="198">
                  <c:v>-0.30281101473850408</c:v>
                </c:pt>
                <c:pt idx="199">
                  <c:v>-0.29823598388455413</c:v>
                </c:pt>
                <c:pt idx="200">
                  <c:v>-0.2936507693114217</c:v>
                </c:pt>
                <c:pt idx="201">
                  <c:v>-0.28905537690095129</c:v>
                </c:pt>
                <c:pt idx="202">
                  <c:v>-0.28444981253043761</c:v>
                </c:pt>
                <c:pt idx="203">
                  <c:v>-0.27983408207262989</c:v>
                </c:pt>
                <c:pt idx="204">
                  <c:v>-0.27520819139573632</c:v>
                </c:pt>
                <c:pt idx="205">
                  <c:v>-0.27057214636342847</c:v>
                </c:pt>
                <c:pt idx="206">
                  <c:v>-0.26592595283484544</c:v>
                </c:pt>
                <c:pt idx="207">
                  <c:v>-0.26126961666459864</c:v>
                </c:pt>
                <c:pt idx="208">
                  <c:v>-0.2566031437027757</c:v>
                </c:pt>
                <c:pt idx="209">
                  <c:v>-0.25192653979494511</c:v>
                </c:pt>
                <c:pt idx="210">
                  <c:v>-0.24723981078216054</c:v>
                </c:pt>
                <c:pt idx="211">
                  <c:v>-0.24254296250096513</c:v>
                </c:pt>
                <c:pt idx="212">
                  <c:v>-0.23783600078339581</c:v>
                </c:pt>
                <c:pt idx="213">
                  <c:v>-0.23311893145698773</c:v>
                </c:pt>
                <c:pt idx="214">
                  <c:v>-0.22839176034477851</c:v>
                </c:pt>
                <c:pt idx="215">
                  <c:v>-0.22365449326531267</c:v>
                </c:pt>
                <c:pt idx="216">
                  <c:v>-0.21890713603264583</c:v>
                </c:pt>
                <c:pt idx="217">
                  <c:v>-0.21414969445634907</c:v>
                </c:pt>
                <c:pt idx="218">
                  <c:v>-0.20938217434151329</c:v>
                </c:pt>
                <c:pt idx="219">
                  <c:v>-0.20460458148875355</c:v>
                </c:pt>
                <c:pt idx="220">
                  <c:v>-0.19981692169421317</c:v>
                </c:pt>
                <c:pt idx="221">
                  <c:v>-0.1950192007495683</c:v>
                </c:pt>
                <c:pt idx="222">
                  <c:v>-0.19021142444203201</c:v>
                </c:pt>
                <c:pt idx="223">
                  <c:v>-0.18539359855435872</c:v>
                </c:pt>
                <c:pt idx="224">
                  <c:v>-0.1805657288648484</c:v>
                </c:pt>
                <c:pt idx="225">
                  <c:v>-0.1757278211473508</c:v>
                </c:pt>
                <c:pt idx="226">
                  <c:v>-0.17087988117126984</c:v>
                </c:pt>
                <c:pt idx="227">
                  <c:v>-0.16602191470156788</c:v>
                </c:pt>
                <c:pt idx="228">
                  <c:v>-0.16115392749876983</c:v>
                </c:pt>
                <c:pt idx="229">
                  <c:v>-0.15627592531896764</c:v>
                </c:pt>
                <c:pt idx="230">
                  <c:v>-0.15138791391382433</c:v>
                </c:pt>
                <c:pt idx="231">
                  <c:v>-0.14648989903057844</c:v>
                </c:pt>
                <c:pt idx="232">
                  <c:v>-0.14158188641204805</c:v>
                </c:pt>
                <c:pt idx="233">
                  <c:v>-0.13666388179663524</c:v>
                </c:pt>
                <c:pt idx="234">
                  <c:v>-0.13173589091833021</c:v>
                </c:pt>
                <c:pt idx="235">
                  <c:v>-0.12679791950671554</c:v>
                </c:pt>
                <c:pt idx="236">
                  <c:v>-0.12184997328697036</c:v>
                </c:pt>
                <c:pt idx="237">
                  <c:v>-0.11689205797987469</c:v>
                </c:pt>
                <c:pt idx="238">
                  <c:v>-0.11192417930181355</c:v>
                </c:pt>
                <c:pt idx="239">
                  <c:v>-0.10694634296478119</c:v>
                </c:pt>
                <c:pt idx="240">
                  <c:v>-0.10195855467638534</c:v>
                </c:pt>
                <c:pt idx="241">
                  <c:v>-9.6960820139851397E-2</c:v>
                </c:pt>
                <c:pt idx="242">
                  <c:v>-9.1953145054026575E-2</c:v>
                </c:pt>
                <c:pt idx="243">
                  <c:v>-8.6935535113384144E-2</c:v>
                </c:pt>
                <c:pt idx="244">
                  <c:v>-8.1907996008027617E-2</c:v>
                </c:pt>
                <c:pt idx="245">
                  <c:v>-7.6870533423694917E-2</c:v>
                </c:pt>
                <c:pt idx="246">
                  <c:v>-7.1823153041762552E-2</c:v>
                </c:pt>
                <c:pt idx="247">
                  <c:v>-6.6765860539249808E-2</c:v>
                </c:pt>
                <c:pt idx="248">
                  <c:v>-6.1698661588822881E-2</c:v>
                </c:pt>
                <c:pt idx="249">
                  <c:v>-5.6621561858799081E-2</c:v>
                </c:pt>
                <c:pt idx="250">
                  <c:v>-5.1534567013150977E-2</c:v>
                </c:pt>
                <c:pt idx="251">
                  <c:v>-4.6437682711510546E-2</c:v>
                </c:pt>
                <c:pt idx="252">
                  <c:v>-4.1330914609173319E-2</c:v>
                </c:pt>
                <c:pt idx="253">
                  <c:v>-3.6214268357102543E-2</c:v>
                </c:pt>
                <c:pt idx="254">
                  <c:v>-3.1087749601933286E-2</c:v>
                </c:pt>
                <c:pt idx="255">
                  <c:v>-2.5951363985976614E-2</c:v>
                </c:pt>
                <c:pt idx="256">
                  <c:v>-2.0805117147223703E-2</c:v>
                </c:pt>
                <c:pt idx="257">
                  <c:v>-1.5649014719349961E-2</c:v>
                </c:pt>
                <c:pt idx="258">
                  <c:v>-1.048306233171915E-2</c:v>
                </c:pt>
                <c:pt idx="259">
                  <c:v>-5.3072656093875129E-3</c:v>
                </c:pt>
                <c:pt idx="260">
                  <c:v>-1.2163017310787307E-4</c:v>
                </c:pt>
                <c:pt idx="261">
                  <c:v>5.0738383606662519E-3</c:v>
                </c:pt>
                <c:pt idx="262">
                  <c:v>1.0279134379776548E-2</c:v>
                </c:pt>
                <c:pt idx="263">
                  <c:v>1.5494252276355806E-2</c:v>
                </c:pt>
                <c:pt idx="264">
                  <c:v>2.0719186446823835E-2</c:v>
                </c:pt>
                <c:pt idx="265">
                  <c:v>2.5953931291883368E-2</c:v>
                </c:pt>
                <c:pt idx="266">
                  <c:v>3.1198481216515975E-2</c:v>
                </c:pt>
                <c:pt idx="267">
                  <c:v>3.6452830629977992E-2</c:v>
                </c:pt>
                <c:pt idx="268">
                  <c:v>4.1716973945796439E-2</c:v>
                </c:pt>
                <c:pt idx="269">
                  <c:v>4.6990905581764948E-2</c:v>
                </c:pt>
                <c:pt idx="270">
                  <c:v>5.2274619959939712E-2</c:v>
                </c:pt>
                <c:pt idx="271">
                  <c:v>5.7568111506635405E-2</c:v>
                </c:pt>
                <c:pt idx="272">
                  <c:v>6.2871374652421153E-2</c:v>
                </c:pt>
                <c:pt idx="273">
                  <c:v>6.8184403832116436E-2</c:v>
                </c:pt>
                <c:pt idx="274">
                  <c:v>7.3507193484787098E-2</c:v>
                </c:pt>
                <c:pt idx="275">
                  <c:v>7.883973805374124E-2</c:v>
                </c:pt>
                <c:pt idx="276">
                  <c:v>8.4182031986525255E-2</c:v>
                </c:pt>
                <c:pt idx="277">
                  <c:v>8.9534069734919744E-2</c:v>
                </c:pt>
                <c:pt idx="278">
                  <c:v>9.4895845754935482E-2</c:v>
                </c:pt>
                <c:pt idx="279">
                  <c:v>0.10026735450680943</c:v>
                </c:pt>
                <c:pt idx="280">
                  <c:v>0.10564859045500069</c:v>
                </c:pt>
                <c:pt idx="281">
                  <c:v>0.11103954806818651</c:v>
                </c:pt>
                <c:pt idx="282">
                  <c:v>0.11644022181925825</c:v>
                </c:pt>
                <c:pt idx="283">
                  <c:v>0.12185060618531737</c:v>
                </c:pt>
                <c:pt idx="284">
                  <c:v>0.12727069564767149</c:v>
                </c:pt>
                <c:pt idx="285">
                  <c:v>0.13270048469183029</c:v>
                </c:pt>
                <c:pt idx="286">
                  <c:v>0.13813996780750162</c:v>
                </c:pt>
                <c:pt idx="287">
                  <c:v>0.14358913948858743</c:v>
                </c:pt>
                <c:pt idx="288">
                  <c:v>0.14904799423317985</c:v>
                </c:pt>
                <c:pt idx="289">
                  <c:v>0.15451652654355719</c:v>
                </c:pt>
                <c:pt idx="290">
                  <c:v>0.15999473092617991</c:v>
                </c:pt>
                <c:pt idx="291">
                  <c:v>0.16548260189168676</c:v>
                </c:pt>
                <c:pt idx="292">
                  <c:v>0.17098013395489073</c:v>
                </c:pt>
                <c:pt idx="293">
                  <c:v>0.17648732163477507</c:v>
                </c:pt>
                <c:pt idx="294">
                  <c:v>0.18200415945448942</c:v>
                </c:pt>
                <c:pt idx="295">
                  <c:v>0.18753064194134583</c:v>
                </c:pt>
                <c:pt idx="296">
                  <c:v>0.19306676362681474</c:v>
                </c:pt>
                <c:pt idx="297">
                  <c:v>0.19861251904652114</c:v>
                </c:pt>
                <c:pt idx="298">
                  <c:v>0.20416790274024055</c:v>
                </c:pt>
                <c:pt idx="299">
                  <c:v>0.20973290925189511</c:v>
                </c:pt>
                <c:pt idx="300">
                  <c:v>0.2153075331295497</c:v>
                </c:pt>
                <c:pt idx="301">
                  <c:v>0.22089176892540793</c:v>
                </c:pt>
                <c:pt idx="302">
                  <c:v>0.22648561119580829</c:v>
                </c:pt>
                <c:pt idx="303">
                  <c:v>0.23208905450122019</c:v>
                </c:pt>
                <c:pt idx="304">
                  <c:v>0.23770209340624004</c:v>
                </c:pt>
                <c:pt idx="305">
                  <c:v>0.24332472247958736</c:v>
                </c:pt>
                <c:pt idx="306">
                  <c:v>0.24895693629410096</c:v>
                </c:pt>
                <c:pt idx="307">
                  <c:v>0.25459872942673484</c:v>
                </c:pt>
                <c:pt idx="308">
                  <c:v>0.26025009645855451</c:v>
                </c:pt>
                <c:pt idx="309">
                  <c:v>0.26591103197473293</c:v>
                </c:pt>
                <c:pt idx="310">
                  <c:v>0.27158153056454676</c:v>
                </c:pt>
                <c:pt idx="311">
                  <c:v>0.27726158682137242</c:v>
                </c:pt>
                <c:pt idx="312">
                  <c:v>0.28295119534268215</c:v>
                </c:pt>
                <c:pt idx="313">
                  <c:v>0.28865035073004025</c:v>
                </c:pt>
                <c:pt idx="314">
                  <c:v>0.29435904758909909</c:v>
                </c:pt>
                <c:pt idx="315">
                  <c:v>0.30007728052959531</c:v>
                </c:pt>
                <c:pt idx="316">
                  <c:v>0.30580504416534604</c:v>
                </c:pt>
                <c:pt idx="317">
                  <c:v>0.31154233311424495</c:v>
                </c:pt>
                <c:pt idx="318">
                  <c:v>0.31728914199825836</c:v>
                </c:pt>
                <c:pt idx="319">
                  <c:v>0.32304546544342144</c:v>
                </c:pt>
                <c:pt idx="320">
                  <c:v>0.32881129807983445</c:v>
                </c:pt>
                <c:pt idx="321">
                  <c:v>0.33458663454165877</c:v>
                </c:pt>
                <c:pt idx="322">
                  <c:v>0.34037146946711305</c:v>
                </c:pt>
                <c:pt idx="323">
                  <c:v>0.34616579749846965</c:v>
                </c:pt>
                <c:pt idx="324">
                  <c:v>0.3519696132820504</c:v>
                </c:pt>
                <c:pt idx="325">
                  <c:v>0.35778291146822305</c:v>
                </c:pt>
                <c:pt idx="326">
                  <c:v>0.36360568671139748</c:v>
                </c:pt>
                <c:pt idx="327">
                  <c:v>0.3694379336700217</c:v>
                </c:pt>
                <c:pt idx="328">
                  <c:v>0.37527964700657829</c:v>
                </c:pt>
                <c:pt idx="329">
                  <c:v>0.38113082138758025</c:v>
                </c:pt>
                <c:pt idx="330">
                  <c:v>0.38699145148356756</c:v>
                </c:pt>
                <c:pt idx="331">
                  <c:v>0.39286153196910312</c:v>
                </c:pt>
                <c:pt idx="332">
                  <c:v>0.39874105752276912</c:v>
                </c:pt>
                <c:pt idx="333">
                  <c:v>0.40463002282716315</c:v>
                </c:pt>
                <c:pt idx="334">
                  <c:v>0.41052842256889449</c:v>
                </c:pt>
                <c:pt idx="335">
                  <c:v>0.41643625143858026</c:v>
                </c:pt>
                <c:pt idx="336">
                  <c:v>0.42235350413084177</c:v>
                </c:pt>
                <c:pt idx="337">
                  <c:v>0.42828017534430057</c:v>
                </c:pt>
                <c:pt idx="338">
                  <c:v>0.43421625978157485</c:v>
                </c:pt>
                <c:pt idx="339">
                  <c:v>0.4401617521492755</c:v>
                </c:pt>
                <c:pt idx="340">
                  <c:v>0.44611664715800253</c:v>
                </c:pt>
                <c:pt idx="341">
                  <c:v>0.45208093952234124</c:v>
                </c:pt>
                <c:pt idx="342">
                  <c:v>0.45805462396085855</c:v>
                </c:pt>
                <c:pt idx="343">
                  <c:v>0.46403769519609905</c:v>
                </c:pt>
                <c:pt idx="344">
                  <c:v>0.47003014795458142</c:v>
                </c:pt>
                <c:pt idx="345">
                  <c:v>0.47603197696679472</c:v>
                </c:pt>
                <c:pt idx="346">
                  <c:v>0.48204317696719451</c:v>
                </c:pt>
                <c:pt idx="347">
                  <c:v>0.48806374269419928</c:v>
                </c:pt>
                <c:pt idx="348">
                  <c:v>0.49409366889018658</c:v>
                </c:pt>
                <c:pt idx="349">
                  <c:v>0.50013295030148941</c:v>
                </c:pt>
                <c:pt idx="350">
                  <c:v>0.50618158167839244</c:v>
                </c:pt>
                <c:pt idx="351">
                  <c:v>0.51223955777512842</c:v>
                </c:pt>
                <c:pt idx="352">
                  <c:v>0.51830687334987435</c:v>
                </c:pt>
                <c:pt idx="353">
                  <c:v>0.52438352316474757</c:v>
                </c:pt>
                <c:pt idx="354">
                  <c:v>0.53046950198580256</c:v>
                </c:pt>
                <c:pt idx="355">
                  <c:v>0.53656480458302691</c:v>
                </c:pt>
                <c:pt idx="356">
                  <c:v>0.54266942573033761</c:v>
                </c:pt>
                <c:pt idx="357">
                  <c:v>0.5487833602055775</c:v>
                </c:pt>
                <c:pt idx="358">
                  <c:v>0.55490660279051152</c:v>
                </c:pt>
                <c:pt idx="359">
                  <c:v>0.56103914827082313</c:v>
                </c:pt>
                <c:pt idx="360">
                  <c:v>0.56718099143611034</c:v>
                </c:pt>
                <c:pt idx="361">
                  <c:v>0.57333212707988246</c:v>
                </c:pt>
                <c:pt idx="362">
                  <c:v>0.57949254999955602</c:v>
                </c:pt>
                <c:pt idx="363">
                  <c:v>0.58566225499645153</c:v>
                </c:pt>
                <c:pt idx="364">
                  <c:v>0.59184123687578938</c:v>
                </c:pt>
                <c:pt idx="365">
                  <c:v>0.59802949044668652</c:v>
                </c:pt>
                <c:pt idx="366">
                  <c:v>0.60422701052215255</c:v>
                </c:pt>
                <c:pt idx="367">
                  <c:v>0.61043379191908631</c:v>
                </c:pt>
                <c:pt idx="368">
                  <c:v>0.61664982945827218</c:v>
                </c:pt>
                <c:pt idx="369">
                  <c:v>0.62287511796437633</c:v>
                </c:pt>
                <c:pt idx="370">
                  <c:v>0.62910965226594318</c:v>
                </c:pt>
                <c:pt idx="371">
                  <c:v>0.63535342719539178</c:v>
                </c:pt>
                <c:pt idx="372">
                  <c:v>0.64160643758901204</c:v>
                </c:pt>
                <c:pt idx="373">
                  <c:v>0.64786867828696126</c:v>
                </c:pt>
                <c:pt idx="374">
                  <c:v>0.65414014413326038</c:v>
                </c:pt>
                <c:pt idx="375">
                  <c:v>0.66042082997579055</c:v>
                </c:pt>
                <c:pt idx="376">
                  <c:v>0.6667107306662895</c:v>
                </c:pt>
                <c:pt idx="377">
                  <c:v>0.67300984106034767</c:v>
                </c:pt>
                <c:pt idx="378">
                  <c:v>0.67931815601740497</c:v>
                </c:pt>
                <c:pt idx="379">
                  <c:v>0.68563567040074669</c:v>
                </c:pt>
                <c:pt idx="380">
                  <c:v>0.69196237907750047</c:v>
                </c:pt>
                <c:pt idx="381">
                  <c:v>0.69829827691863233</c:v>
                </c:pt>
                <c:pt idx="382">
                  <c:v>0.70464335879894335</c:v>
                </c:pt>
                <c:pt idx="383">
                  <c:v>0.71099761959706587</c:v>
                </c:pt>
                <c:pt idx="384">
                  <c:v>0.71736105419545981</c:v>
                </c:pt>
                <c:pt idx="385">
                  <c:v>0.72373365748040952</c:v>
                </c:pt>
                <c:pt idx="386">
                  <c:v>0.7301154243420197</c:v>
                </c:pt>
                <c:pt idx="387">
                  <c:v>0.73650634967421236</c:v>
                </c:pt>
                <c:pt idx="388">
                  <c:v>0.74290642837472276</c:v>
                </c:pt>
                <c:pt idx="389">
                  <c:v>0.74931565534509614</c:v>
                </c:pt>
                <c:pt idx="390">
                  <c:v>0.75573402549068414</c:v>
                </c:pt>
                <c:pt idx="391">
                  <c:v>0.76216153372064099</c:v>
                </c:pt>
                <c:pt idx="392">
                  <c:v>0.7685981749479206</c:v>
                </c:pt>
                <c:pt idx="393">
                  <c:v>0.77504394408927224</c:v>
                </c:pt>
                <c:pt idx="394">
                  <c:v>0.7814988360652374</c:v>
                </c:pt>
                <c:pt idx="395">
                  <c:v>0.78796284580014642</c:v>
                </c:pt>
                <c:pt idx="396">
                  <c:v>0.79443596822211437</c:v>
                </c:pt>
                <c:pt idx="397">
                  <c:v>0.80091819826303823</c:v>
                </c:pt>
                <c:pt idx="398">
                  <c:v>0.80740953085859291</c:v>
                </c:pt>
                <c:pt idx="399">
                  <c:v>0.81390996094822765</c:v>
                </c:pt>
                <c:pt idx="400">
                  <c:v>0.82041948347516314</c:v>
                </c:pt>
                <c:pt idx="401">
                  <c:v>0.82693809338638713</c:v>
                </c:pt>
                <c:pt idx="402">
                  <c:v>0.83346578563265161</c:v>
                </c:pt>
                <c:pt idx="403">
                  <c:v>0.840002555168469</c:v>
                </c:pt>
                <c:pt idx="404">
                  <c:v>0.84654839695210871</c:v>
                </c:pt>
                <c:pt idx="405">
                  <c:v>0.85310330594559358</c:v>
                </c:pt>
                <c:pt idx="406">
                  <c:v>0.85966727711469648</c:v>
                </c:pt>
                <c:pt idx="407">
                  <c:v>0.86624030542893682</c:v>
                </c:pt>
                <c:pt idx="408">
                  <c:v>0.8728223858615769</c:v>
                </c:pt>
                <c:pt idx="409">
                  <c:v>0.8794135133896186</c:v>
                </c:pt>
                <c:pt idx="410">
                  <c:v>0.8860136829937999</c:v>
                </c:pt>
                <c:pt idx="411">
                  <c:v>0.89262288965859149</c:v>
                </c:pt>
                <c:pt idx="412">
                  <c:v>0.89924112837219294</c:v>
                </c:pt>
                <c:pt idx="413">
                  <c:v>0.90586839412652942</c:v>
                </c:pt>
                <c:pt idx="414">
                  <c:v>0.91250468191724843</c:v>
                </c:pt>
                <c:pt idx="415">
                  <c:v>0.91914998674371629</c:v>
                </c:pt>
                <c:pt idx="416">
                  <c:v>0.92580430360901433</c:v>
                </c:pt>
                <c:pt idx="417">
                  <c:v>0.93246762751993584</c:v>
                </c:pt>
                <c:pt idx="418">
                  <c:v>0.93913995348698243</c:v>
                </c:pt>
                <c:pt idx="419">
                  <c:v>0.94582127652436054</c:v>
                </c:pt>
                <c:pt idx="420">
                  <c:v>0.95251159164997834</c:v>
                </c:pt>
                <c:pt idx="421">
                  <c:v>0.95921089388544167</c:v>
                </c:pt>
                <c:pt idx="422">
                  <c:v>0.96591917825605134</c:v>
                </c:pt>
                <c:pt idx="423">
                  <c:v>0.97263643979079906</c:v>
                </c:pt>
                <c:pt idx="424">
                  <c:v>0.9793626735223645</c:v>
                </c:pt>
                <c:pt idx="425">
                  <c:v>0.98609787448711139</c:v>
                </c:pt>
                <c:pt idx="426">
                  <c:v>0.99284203772508473</c:v>
                </c:pt>
                <c:pt idx="427">
                  <c:v>0.99959515828000678</c:v>
                </c:pt>
                <c:pt idx="428">
                  <c:v>1.0063572311992739</c:v>
                </c:pt>
                <c:pt idx="429">
                  <c:v>1.013128251533953</c:v>
                </c:pt>
                <c:pt idx="430">
                  <c:v>1.0199082143387788</c:v>
                </c:pt>
                <c:pt idx="431">
                  <c:v>1.0266971146721491</c:v>
                </c:pt>
                <c:pt idx="432">
                  <c:v>1.0334949475961228</c:v>
                </c:pt>
                <c:pt idx="433">
                  <c:v>1.0403017081764157</c:v>
                </c:pt>
                <c:pt idx="434">
                  <c:v>1.0471173914823972</c:v>
                </c:pt>
                <c:pt idx="435">
                  <c:v>1.053941992587087</c:v>
                </c:pt>
                <c:pt idx="436">
                  <c:v>1.060775506567152</c:v>
                </c:pt>
                <c:pt idx="437">
                  <c:v>1.0676179285029024</c:v>
                </c:pt>
                <c:pt idx="438">
                  <c:v>1.0744692534782887</c:v>
                </c:pt>
                <c:pt idx="439">
                  <c:v>1.0813294765808978</c:v>
                </c:pt>
                <c:pt idx="440">
                  <c:v>1.0881985929019509</c:v>
                </c:pt>
                <c:pt idx="441">
                  <c:v>1.0950765975362984</c:v>
                </c:pt>
                <c:pt idx="442">
                  <c:v>1.1019634855824181</c:v>
                </c:pt>
                <c:pt idx="443">
                  <c:v>1.1088592521424108</c:v>
                </c:pt>
                <c:pt idx="444">
                  <c:v>1.1157638923219972</c:v>
                </c:pt>
                <c:pt idx="445">
                  <c:v>1.122677401230515</c:v>
                </c:pt>
                <c:pt idx="446">
                  <c:v>1.1295997739809149</c:v>
                </c:pt>
                <c:pt idx="447">
                  <c:v>1.136531005689758</c:v>
                </c:pt>
                <c:pt idx="448">
                  <c:v>1.1434710914772115</c:v>
                </c:pt>
                <c:pt idx="449">
                  <c:v>1.1504200264670463</c:v>
                </c:pt>
                <c:pt idx="450">
                  <c:v>1.1573778057866333</c:v>
                </c:pt>
                <c:pt idx="451">
                  <c:v>1.1643444245669399</c:v>
                </c:pt>
                <c:pt idx="452">
                  <c:v>1.1713198779425265</c:v>
                </c:pt>
                <c:pt idx="453">
                  <c:v>1.1783041610515441</c:v>
                </c:pt>
                <c:pt idx="454">
                  <c:v>1.1852972690357302</c:v>
                </c:pt>
                <c:pt idx="455">
                  <c:v>1.1922991970404055</c:v>
                </c:pt>
                <c:pt idx="456">
                  <c:v>1.1993099402144711</c:v>
                </c:pt>
                <c:pt idx="457">
                  <c:v>1.2063294937104045</c:v>
                </c:pt>
                <c:pt idx="458">
                  <c:v>1.213357852684257</c:v>
                </c:pt>
                <c:pt idx="459">
                  <c:v>1.2203950122956495</c:v>
                </c:pt>
                <c:pt idx="460">
                  <c:v>1.2274409677077707</c:v>
                </c:pt>
                <c:pt idx="461">
                  <c:v>1.2344957140873718</c:v>
                </c:pt>
                <c:pt idx="462">
                  <c:v>1.2415592466047654</c:v>
                </c:pt>
                <c:pt idx="463">
                  <c:v>1.2486315604338203</c:v>
                </c:pt>
                <c:pt idx="464">
                  <c:v>1.2557126507519594</c:v>
                </c:pt>
                <c:pt idx="465">
                  <c:v>1.2628025127401556</c:v>
                </c:pt>
                <c:pt idx="466">
                  <c:v>1.2699011415829298</c:v>
                </c:pt>
                <c:pt idx="467">
                  <c:v>1.277008532468346</c:v>
                </c:pt>
                <c:pt idx="468">
                  <c:v>1.2841246805880095</c:v>
                </c:pt>
                <c:pt idx="469">
                  <c:v>1.2912495811370623</c:v>
                </c:pt>
                <c:pt idx="470">
                  <c:v>1.2983832293141813</c:v>
                </c:pt>
                <c:pt idx="471">
                  <c:v>1.3055256203215735</c:v>
                </c:pt>
                <c:pt idx="472">
                  <c:v>1.3126767493649742</c:v>
                </c:pt>
                <c:pt idx="473">
                  <c:v>1.3198366116536426</c:v>
                </c:pt>
                <c:pt idx="474">
                  <c:v>1.3270052024003594</c:v>
                </c:pt>
                <c:pt idx="475">
                  <c:v>1.3341825168214227</c:v>
                </c:pt>
                <c:pt idx="476">
                  <c:v>1.3413685501366457</c:v>
                </c:pt>
                <c:pt idx="477">
                  <c:v>1.3485632975693527</c:v>
                </c:pt>
                <c:pt idx="478">
                  <c:v>1.3557667543463763</c:v>
                </c:pt>
                <c:pt idx="479">
                  <c:v>1.3629789156980541</c:v>
                </c:pt>
                <c:pt idx="480">
                  <c:v>1.3701997768582255</c:v>
                </c:pt>
                <c:pt idx="481">
                  <c:v>1.3774293330642282</c:v>
                </c:pt>
                <c:pt idx="482">
                  <c:v>1.3846675795568952</c:v>
                </c:pt>
                <c:pt idx="483">
                  <c:v>1.3919145115805518</c:v>
                </c:pt>
                <c:pt idx="484">
                  <c:v>1.3991701243830121</c:v>
                </c:pt>
                <c:pt idx="485">
                  <c:v>1.4064344132155757</c:v>
                </c:pt>
                <c:pt idx="486">
                  <c:v>1.413707373333025</c:v>
                </c:pt>
                <c:pt idx="487">
                  <c:v>1.4209889999936209</c:v>
                </c:pt>
                <c:pt idx="488">
                  <c:v>1.4282792884591016</c:v>
                </c:pt>
                <c:pt idx="489">
                  <c:v>1.4355782339946768</c:v>
                </c:pt>
                <c:pt idx="490">
                  <c:v>1.442885831869027</c:v>
                </c:pt>
                <c:pt idx="491">
                  <c:v>1.4502020773542983</c:v>
                </c:pt>
                <c:pt idx="492">
                  <c:v>1.457526965726101</c:v>
                </c:pt>
                <c:pt idx="493">
                  <c:v>1.4648604922635049</c:v>
                </c:pt>
                <c:pt idx="494">
                  <c:v>1.4722026522490368</c:v>
                </c:pt>
                <c:pt idx="495">
                  <c:v>1.4795534409686775</c:v>
                </c:pt>
                <c:pt idx="496">
                  <c:v>1.4869128537118583</c:v>
                </c:pt>
                <c:pt idx="497">
                  <c:v>1.4942808857714582</c:v>
                </c:pt>
                <c:pt idx="498">
                  <c:v>1.5016575324438002</c:v>
                </c:pt>
                <c:pt idx="499">
                  <c:v>1.5090427890286484</c:v>
                </c:pt>
                <c:pt idx="500">
                  <c:v>1.5164366508292049</c:v>
                </c:pt>
                <c:pt idx="501">
                  <c:v>1.523839113152107</c:v>
                </c:pt>
                <c:pt idx="502">
                  <c:v>1.5312501713074229</c:v>
                </c:pt>
                <c:pt idx="503">
                  <c:v>1.5386698206086504</c:v>
                </c:pt>
                <c:pt idx="504">
                  <c:v>1.5460980563727118</c:v>
                </c:pt>
                <c:pt idx="505">
                  <c:v>1.5535348739199517</c:v>
                </c:pt>
                <c:pt idx="506">
                  <c:v>1.5609802685741345</c:v>
                </c:pt>
                <c:pt idx="507">
                  <c:v>1.5684342356624401</c:v>
                </c:pt>
                <c:pt idx="508">
                  <c:v>1.575896770515461</c:v>
                </c:pt>
                <c:pt idx="509">
                  <c:v>1.5833678684671997</c:v>
                </c:pt>
                <c:pt idx="510">
                  <c:v>1.5908475248550658</c:v>
                </c:pt>
                <c:pt idx="511">
                  <c:v>1.5983357350198715</c:v>
                </c:pt>
                <c:pt idx="512">
                  <c:v>1.6058324943058297</c:v>
                </c:pt>
                <c:pt idx="513">
                  <c:v>1.613337798060551</c:v>
                </c:pt>
                <c:pt idx="514">
                  <c:v>1.6208516416350396</c:v>
                </c:pt>
                <c:pt idx="515">
                  <c:v>1.6283740203836909</c:v>
                </c:pt>
                <c:pt idx="516">
                  <c:v>1.6359049296642885</c:v>
                </c:pt>
                <c:pt idx="517">
                  <c:v>1.6434443648380004</c:v>
                </c:pt>
                <c:pt idx="518">
                  <c:v>1.6509923212693767</c:v>
                </c:pt>
                <c:pt idx="519">
                  <c:v>1.6585487943263462</c:v>
                </c:pt>
                <c:pt idx="520">
                  <c:v>1.666113779380213</c:v>
                </c:pt>
                <c:pt idx="521">
                  <c:v>1.6736872718056539</c:v>
                </c:pt>
                <c:pt idx="522">
                  <c:v>1.681269266980715</c:v>
                </c:pt>
                <c:pt idx="523">
                  <c:v>1.6888597602868087</c:v>
                </c:pt>
                <c:pt idx="524">
                  <c:v>1.6964587471087107</c:v>
                </c:pt>
                <c:pt idx="525">
                  <c:v>1.7040662228345567</c:v>
                </c:pt>
                <c:pt idx="526">
                  <c:v>1.71168218285584</c:v>
                </c:pt>
                <c:pt idx="527">
                  <c:v>1.7193066225674074</c:v>
                </c:pt>
                <c:pt idx="528">
                  <c:v>1.726939537367457</c:v>
                </c:pt>
                <c:pt idx="529">
                  <c:v>1.7345809226575348</c:v>
                </c:pt>
                <c:pt idx="530">
                  <c:v>1.7422307738425316</c:v>
                </c:pt>
                <c:pt idx="531">
                  <c:v>1.74988908633068</c:v>
                </c:pt>
                <c:pt idx="532">
                  <c:v>1.7575558555335515</c:v>
                </c:pt>
                <c:pt idx="533">
                  <c:v>1.7652310768660531</c:v>
                </c:pt>
                <c:pt idx="534">
                  <c:v>1.7729147457464245</c:v>
                </c:pt>
                <c:pt idx="535">
                  <c:v>1.780606857596235</c:v>
                </c:pt>
                <c:pt idx="536">
                  <c:v>1.7883074078403811</c:v>
                </c:pt>
                <c:pt idx="537">
                  <c:v>1.7960163919070822</c:v>
                </c:pt>
                <c:pt idx="538">
                  <c:v>1.8037338052278782</c:v>
                </c:pt>
                <c:pt idx="539">
                  <c:v>1.8114596432376269</c:v>
                </c:pt>
                <c:pt idx="540">
                  <c:v>1.8191939013745002</c:v>
                </c:pt>
                <c:pt idx="541">
                  <c:v>1.8269365750799822</c:v>
                </c:pt>
                <c:pt idx="542">
                  <c:v>1.8346876597988644</c:v>
                </c:pt>
                <c:pt idx="543">
                  <c:v>1.8424471509792446</c:v>
                </c:pt>
                <c:pt idx="544">
                  <c:v>1.8502150440725227</c:v>
                </c:pt>
                <c:pt idx="545">
                  <c:v>1.857991334533398</c:v>
                </c:pt>
                <c:pt idx="546">
                  <c:v>1.8657760178198661</c:v>
                </c:pt>
                <c:pt idx="547">
                  <c:v>1.8735690893932164</c:v>
                </c:pt>
                <c:pt idx="548">
                  <c:v>1.8813705447180282</c:v>
                </c:pt>
                <c:pt idx="549">
                  <c:v>1.8891803792621689</c:v>
                </c:pt>
                <c:pt idx="550">
                  <c:v>1.8969985884967895</c:v>
                </c:pt>
                <c:pt idx="551">
                  <c:v>1.9048251678963228</c:v>
                </c:pt>
                <c:pt idx="552">
                  <c:v>1.9126601129384806</c:v>
                </c:pt>
                <c:pt idx="553">
                  <c:v>1.9205034191042494</c:v>
                </c:pt>
                <c:pt idx="554">
                  <c:v>1.9283550818778885</c:v>
                </c:pt>
                <c:pt idx="555">
                  <c:v>1.9362150967469267</c:v>
                </c:pt>
                <c:pt idx="556">
                  <c:v>1.9440834592021594</c:v>
                </c:pt>
                <c:pt idx="557">
                  <c:v>1.9519601647376457</c:v>
                </c:pt>
                <c:pt idx="558">
                  <c:v>1.9598452088507048</c:v>
                </c:pt>
                <c:pt idx="559">
                  <c:v>1.967738587041914</c:v>
                </c:pt>
                <c:pt idx="560">
                  <c:v>1.9756402948151053</c:v>
                </c:pt>
                <c:pt idx="561">
                  <c:v>1.9835503276773623</c:v>
                </c:pt>
                <c:pt idx="562">
                  <c:v>1.9914686811390172</c:v>
                </c:pt>
                <c:pt idx="563">
                  <c:v>1.9993953507136484</c:v>
                </c:pt>
                <c:pt idx="564">
                  <c:v>2.0073303319180771</c:v>
                </c:pt>
                <c:pt idx="565">
                  <c:v>2.0152736202723642</c:v>
                </c:pt>
                <c:pt idx="566">
                  <c:v>2.0232252112998075</c:v>
                </c:pt>
                <c:pt idx="567">
                  <c:v>2.0311851005269395</c:v>
                </c:pt>
                <c:pt idx="568">
                  <c:v>2.0391532834835226</c:v>
                </c:pt>
                <c:pt idx="569">
                  <c:v>2.047129755702549</c:v>
                </c:pt>
                <c:pt idx="570">
                  <c:v>2.0551145127202353</c:v>
                </c:pt>
                <c:pt idx="571">
                  <c:v>2.0631075500760203</c:v>
                </c:pt>
                <c:pt idx="572">
                  <c:v>2.0711088633125625</c:v>
                </c:pt>
                <c:pt idx="573">
                  <c:v>2.0791184479757367</c:v>
                </c:pt>
                <c:pt idx="574">
                  <c:v>2.087136299614631</c:v>
                </c:pt>
                <c:pt idx="575">
                  <c:v>2.0951624137815448</c:v>
                </c:pt>
                <c:pt idx="576">
                  <c:v>2.1031967860319849</c:v>
                </c:pt>
                <c:pt idx="577">
                  <c:v>2.1112394119246636</c:v>
                </c:pt>
                <c:pt idx="578">
                  <c:v>2.1192902870214936</c:v>
                </c:pt>
                <c:pt idx="579">
                  <c:v>2.1273494068875882</c:v>
                </c:pt>
                <c:pt idx="580">
                  <c:v>2.1354167670912561</c:v>
                </c:pt>
                <c:pt idx="581">
                  <c:v>2.1434923632039991</c:v>
                </c:pt>
                <c:pt idx="582">
                  <c:v>2.15157619080051</c:v>
                </c:pt>
                <c:pt idx="583">
                  <c:v>2.1596682454586684</c:v>
                </c:pt>
                <c:pt idx="584">
                  <c:v>2.1677685227595394</c:v>
                </c:pt>
                <c:pt idx="585">
                  <c:v>2.1758770182873683</c:v>
                </c:pt>
                <c:pt idx="586">
                  <c:v>2.1839937276295807</c:v>
                </c:pt>
                <c:pt idx="587">
                  <c:v>2.1921186463767768</c:v>
                </c:pt>
                <c:pt idx="588">
                  <c:v>2.2002517701227311</c:v>
                </c:pt>
                <c:pt idx="589">
                  <c:v>2.2083930944643879</c:v>
                </c:pt>
                <c:pt idx="590">
                  <c:v>2.2165426150018583</c:v>
                </c:pt>
                <c:pt idx="591">
                  <c:v>2.2247003273384189</c:v>
                </c:pt>
                <c:pt idx="592">
                  <c:v>2.2328662270805064</c:v>
                </c:pt>
                <c:pt idx="593">
                  <c:v>2.2410403098377176</c:v>
                </c:pt>
                <c:pt idx="594">
                  <c:v>2.2492225712228047</c:v>
                </c:pt>
                <c:pt idx="595">
                  <c:v>2.2574130068516731</c:v>
                </c:pt>
                <c:pt idx="596">
                  <c:v>2.2656116123433776</c:v>
                </c:pt>
                <c:pt idx="597">
                  <c:v>2.2738183833201213</c:v>
                </c:pt>
                <c:pt idx="598">
                  <c:v>2.2820333154072512</c:v>
                </c:pt>
                <c:pt idx="599">
                  <c:v>2.2902564042332565</c:v>
                </c:pt>
                <c:pt idx="600">
                  <c:v>2.2984876454297645</c:v>
                </c:pt>
                <c:pt idx="601">
                  <c:v>2.3067270346315389</c:v>
                </c:pt>
                <c:pt idx="602">
                  <c:v>2.3149745674764768</c:v>
                </c:pt>
                <c:pt idx="603">
                  <c:v>2.3232302396056048</c:v>
                </c:pt>
                <c:pt idx="604">
                  <c:v>2.331494046663078</c:v>
                </c:pt>
                <c:pt idx="605">
                  <c:v>2.3397659842961751</c:v>
                </c:pt>
                <c:pt idx="606">
                  <c:v>2.3480460481552976</c:v>
                </c:pt>
                <c:pt idx="607">
                  <c:v>2.3563342338939659</c:v>
                </c:pt>
                <c:pt idx="608">
                  <c:v>2.3646305371688157</c:v>
                </c:pt>
                <c:pt idx="609">
                  <c:v>2.3729349536395969</c:v>
                </c:pt>
                <c:pt idx="610">
                  <c:v>2.3812474789691702</c:v>
                </c:pt>
                <c:pt idx="611">
                  <c:v>2.3895681088235037</c:v>
                </c:pt>
                <c:pt idx="612">
                  <c:v>2.3978968388716706</c:v>
                </c:pt>
                <c:pt idx="613">
                  <c:v>2.4062336647858458</c:v>
                </c:pt>
                <c:pt idx="614">
                  <c:v>2.4145785822413042</c:v>
                </c:pt>
                <c:pt idx="615">
                  <c:v>2.422931586916417</c:v>
                </c:pt>
                <c:pt idx="616">
                  <c:v>2.4312926744926493</c:v>
                </c:pt>
                <c:pt idx="617">
                  <c:v>2.4396618406545576</c:v>
                </c:pt>
                <c:pt idx="618">
                  <c:v>2.4480390810897861</c:v>
                </c:pt>
                <c:pt idx="619">
                  <c:v>2.4564243914890644</c:v>
                </c:pt>
                <c:pt idx="620">
                  <c:v>2.4648177675462053</c:v>
                </c:pt>
                <c:pt idx="621">
                  <c:v>2.473219204958101</c:v>
                </c:pt>
                <c:pt idx="622">
                  <c:v>2.481628699424721</c:v>
                </c:pt>
                <c:pt idx="623">
                  <c:v>2.4900462466491091</c:v>
                </c:pt>
                <c:pt idx="624">
                  <c:v>2.4984718423373811</c:v>
                </c:pt>
                <c:pt idx="625">
                  <c:v>2.5069054821987207</c:v>
                </c:pt>
                <c:pt idx="626">
                  <c:v>2.5153471619453782</c:v>
                </c:pt>
                <c:pt idx="627">
                  <c:v>2.5237968772926678</c:v>
                </c:pt>
                <c:pt idx="628">
                  <c:v>2.5322546239589632</c:v>
                </c:pt>
                <c:pt idx="629">
                  <c:v>2.5407203976656967</c:v>
                </c:pt>
                <c:pt idx="630">
                  <c:v>2.5491941941373546</c:v>
                </c:pt>
                <c:pt idx="631">
                  <c:v>2.5576760091014772</c:v>
                </c:pt>
                <c:pt idx="632">
                  <c:v>2.5661658382886525</c:v>
                </c:pt>
                <c:pt idx="633">
                  <c:v>2.5746636774325165</c:v>
                </c:pt>
                <c:pt idx="634">
                  <c:v>2.5831695222697486</c:v>
                </c:pt>
                <c:pt idx="635">
                  <c:v>2.5916833685400702</c:v>
                </c:pt>
                <c:pt idx="636">
                  <c:v>2.6002052119862409</c:v>
                </c:pt>
                <c:pt idx="637">
                  <c:v>2.6087350483540561</c:v>
                </c:pt>
                <c:pt idx="638">
                  <c:v>2.617272873392344</c:v>
                </c:pt>
                <c:pt idx="639">
                  <c:v>2.6258186828529642</c:v>
                </c:pt>
                <c:pt idx="640">
                  <c:v>2.6343724724908033</c:v>
                </c:pt>
                <c:pt idx="641">
                  <c:v>2.642934238063773</c:v>
                </c:pt>
                <c:pt idx="642">
                  <c:v>2.6515039753328074</c:v>
                </c:pt>
                <c:pt idx="643">
                  <c:v>2.6600816800618596</c:v>
                </c:pt>
                <c:pt idx="644">
                  <c:v>2.6686673480179</c:v>
                </c:pt>
                <c:pt idx="645">
                  <c:v>2.6772609749709133</c:v>
                </c:pt>
                <c:pt idx="646">
                  <c:v>2.6858625566938956</c:v>
                </c:pt>
                <c:pt idx="647">
                  <c:v>2.6944720889628511</c:v>
                </c:pt>
                <c:pt idx="648">
                  <c:v>2.7030895675567908</c:v>
                </c:pt>
                <c:pt idx="649">
                  <c:v>2.7117149882577283</c:v>
                </c:pt>
                <c:pt idx="650">
                  <c:v>2.7203483468506784</c:v>
                </c:pt>
                <c:pt idx="651">
                  <c:v>2.7289896391236534</c:v>
                </c:pt>
                <c:pt idx="652">
                  <c:v>2.7376388608676612</c:v>
                </c:pt>
                <c:pt idx="653">
                  <c:v>2.746296007876702</c:v>
                </c:pt>
                <c:pt idx="654">
                  <c:v>2.7549610759477661</c:v>
                </c:pt>
                <c:pt idx="655">
                  <c:v>2.7636340608808312</c:v>
                </c:pt>
                <c:pt idx="656">
                  <c:v>2.7723149584788591</c:v>
                </c:pt>
                <c:pt idx="657">
                  <c:v>2.7810037645477932</c:v>
                </c:pt>
                <c:pt idx="658">
                  <c:v>2.7897004748965566</c:v>
                </c:pt>
                <c:pt idx="659">
                  <c:v>2.7984050853370488</c:v>
                </c:pt>
                <c:pt idx="660">
                  <c:v>2.8071175916841433</c:v>
                </c:pt>
                <c:pt idx="661">
                  <c:v>2.8158379897556847</c:v>
                </c:pt>
                <c:pt idx="662">
                  <c:v>2.8245662753724856</c:v>
                </c:pt>
                <c:pt idx="663">
                  <c:v>2.833302444358325</c:v>
                </c:pt>
                <c:pt idx="664">
                  <c:v>2.8420464925399451</c:v>
                </c:pt>
                <c:pt idx="665">
                  <c:v>2.8507984157470481</c:v>
                </c:pt>
                <c:pt idx="666">
                  <c:v>2.8595582098122949</c:v>
                </c:pt>
                <c:pt idx="667">
                  <c:v>2.8683258705713017</c:v>
                </c:pt>
                <c:pt idx="668">
                  <c:v>2.8771013938626364</c:v>
                </c:pt>
                <c:pt idx="669">
                  <c:v>2.885884775527817</c:v>
                </c:pt>
                <c:pt idx="670">
                  <c:v>2.8946760114113097</c:v>
                </c:pt>
                <c:pt idx="671">
                  <c:v>2.9034750973605252</c:v>
                </c:pt>
                <c:pt idx="672">
                  <c:v>2.9122820292258158</c:v>
                </c:pt>
                <c:pt idx="673">
                  <c:v>2.9210968028604731</c:v>
                </c:pt>
                <c:pt idx="674">
                  <c:v>2.9299194141207257</c:v>
                </c:pt>
                <c:pt idx="675">
                  <c:v>2.9387498588657368</c:v>
                </c:pt>
                <c:pt idx="676">
                  <c:v>2.947588132957601</c:v>
                </c:pt>
                <c:pt idx="677">
                  <c:v>2.9564342322613415</c:v>
                </c:pt>
                <c:pt idx="678">
                  <c:v>2.965288152644908</c:v>
                </c:pt>
                <c:pt idx="679">
                  <c:v>2.9741498899791736</c:v>
                </c:pt>
                <c:pt idx="680">
                  <c:v>2.9830194401379337</c:v>
                </c:pt>
                <c:pt idx="681">
                  <c:v>2.9918967989979004</c:v>
                </c:pt>
                <c:pt idx="682">
                  <c:v>3.0007819624387033</c:v>
                </c:pt>
                <c:pt idx="683">
                  <c:v>3.0096749263428841</c:v>
                </c:pt>
                <c:pt idx="684">
                  <c:v>3.0185756865958955</c:v>
                </c:pt>
                <c:pt idx="685">
                  <c:v>3.0274842390860983</c:v>
                </c:pt>
                <c:pt idx="686">
                  <c:v>3.0364005797047597</c:v>
                </c:pt>
                <c:pt idx="687">
                  <c:v>3.045324704346049</c:v>
                </c:pt>
                <c:pt idx="688">
                  <c:v>3.0542566089070351</c:v>
                </c:pt>
                <c:pt idx="689">
                  <c:v>3.0631962892876854</c:v>
                </c:pt>
                <c:pt idx="690">
                  <c:v>3.0721437413908621</c:v>
                </c:pt>
                <c:pt idx="691">
                  <c:v>3.0810989611223207</c:v>
                </c:pt>
                <c:pt idx="692">
                  <c:v>3.090061944390706</c:v>
                </c:pt>
                <c:pt idx="693">
                  <c:v>3.0990326871075502</c:v>
                </c:pt>
                <c:pt idx="694">
                  <c:v>3.1080111851872707</c:v>
                </c:pt>
                <c:pt idx="695">
                  <c:v>3.1169974345471663</c:v>
                </c:pt>
                <c:pt idx="696">
                  <c:v>3.1259914311074168</c:v>
                </c:pt>
                <c:pt idx="697">
                  <c:v>3.1349931707910779</c:v>
                </c:pt>
                <c:pt idx="698">
                  <c:v>3.1440026495240803</c:v>
                </c:pt>
                <c:pt idx="699">
                  <c:v>3.1530198632352273</c:v>
                </c:pt>
                <c:pt idx="700">
                  <c:v>3.1620448078561902</c:v>
                </c:pt>
                <c:pt idx="701">
                  <c:v>3.1710774793215082</c:v>
                </c:pt>
                <c:pt idx="702">
                  <c:v>3.1801178735685851</c:v>
                </c:pt>
                <c:pt idx="703">
                  <c:v>3.1891659865376853</c:v>
                </c:pt>
                <c:pt idx="704">
                  <c:v>3.1982218141719336</c:v>
                </c:pt>
                <c:pt idx="705">
                  <c:v>3.2072853524173102</c:v>
                </c:pt>
                <c:pt idx="706">
                  <c:v>3.2163565972226507</c:v>
                </c:pt>
                <c:pt idx="707">
                  <c:v>3.2254355445396419</c:v>
                </c:pt>
                <c:pt idx="708">
                  <c:v>3.2345221903228194</c:v>
                </c:pt>
                <c:pt idx="709">
                  <c:v>3.243616530529565</c:v>
                </c:pt>
                <c:pt idx="710">
                  <c:v>3.2527185611201057</c:v>
                </c:pt>
                <c:pt idx="711">
                  <c:v>3.2618282780575085</c:v>
                </c:pt>
                <c:pt idx="712">
                  <c:v>3.2709456773076804</c:v>
                </c:pt>
                <c:pt idx="713">
                  <c:v>3.2800707548393642</c:v>
                </c:pt>
                <c:pt idx="714">
                  <c:v>3.2892035066241365</c:v>
                </c:pt>
                <c:pt idx="715">
                  <c:v>3.2983439286364056</c:v>
                </c:pt>
                <c:pt idx="716">
                  <c:v>3.3074920168534092</c:v>
                </c:pt>
                <c:pt idx="717">
                  <c:v>3.3166477672552102</c:v>
                </c:pt>
                <c:pt idx="718">
                  <c:v>3.3258111758246955</c:v>
                </c:pt>
                <c:pt idx="719">
                  <c:v>3.3349822385475743</c:v>
                </c:pt>
                <c:pt idx="720">
                  <c:v>3.3441609514123734</c:v>
                </c:pt>
                <c:pt idx="721">
                  <c:v>3.3533473104104363</c:v>
                </c:pt>
                <c:pt idx="722">
                  <c:v>3.3625413115359213</c:v>
                </c:pt>
                <c:pt idx="723">
                  <c:v>3.3717429507857961</c:v>
                </c:pt>
                <c:pt idx="724">
                  <c:v>3.3809522241598384</c:v>
                </c:pt>
                <c:pt idx="725">
                  <c:v>3.3901691276606325</c:v>
                </c:pt>
                <c:pt idx="726">
                  <c:v>3.3993936572935657</c:v>
                </c:pt>
                <c:pt idx="727">
                  <c:v>3.4086258090668271</c:v>
                </c:pt>
                <c:pt idx="728">
                  <c:v>3.4178655789914045</c:v>
                </c:pt>
                <c:pt idx="729">
                  <c:v>3.4271129630810822</c:v>
                </c:pt>
                <c:pt idx="730">
                  <c:v>3.4363679573524375</c:v>
                </c:pt>
                <c:pt idx="731">
                  <c:v>3.4456305578248401</c:v>
                </c:pt>
                <c:pt idx="732">
                  <c:v>3.4549007605204487</c:v>
                </c:pt>
                <c:pt idx="733">
                  <c:v>3.464178561464208</c:v>
                </c:pt>
                <c:pt idx="734">
                  <c:v>3.4734639566838466</c:v>
                </c:pt>
                <c:pt idx="735">
                  <c:v>3.4827569422098743</c:v>
                </c:pt>
                <c:pt idx="736">
                  <c:v>3.4920575140755812</c:v>
                </c:pt>
                <c:pt idx="737">
                  <c:v>3.5013656683170327</c:v>
                </c:pt>
                <c:pt idx="738">
                  <c:v>3.5106814009730694</c:v>
                </c:pt>
                <c:pt idx="739">
                  <c:v>3.5200047080853021</c:v>
                </c:pt>
                <c:pt idx="740">
                  <c:v>3.5293355856981119</c:v>
                </c:pt>
                <c:pt idx="741">
                  <c:v>3.5386740298586465</c:v>
                </c:pt>
                <c:pt idx="742">
                  <c:v>3.5480200366168173</c:v>
                </c:pt>
                <c:pt idx="743">
                  <c:v>3.5573736020252986</c:v>
                </c:pt>
                <c:pt idx="744">
                  <c:v>3.5667347221395236</c:v>
                </c:pt>
                <c:pt idx="745">
                  <c:v>3.5761033930176818</c:v>
                </c:pt>
                <c:pt idx="746">
                  <c:v>3.5854796107207183</c:v>
                </c:pt>
                <c:pt idx="747">
                  <c:v>3.5948633713123295</c:v>
                </c:pt>
                <c:pt idx="748">
                  <c:v>3.6042546708589622</c:v>
                </c:pt>
                <c:pt idx="749">
                  <c:v>3.6136535054298093</c:v>
                </c:pt>
                <c:pt idx="750">
                  <c:v>3.6230598710968094</c:v>
                </c:pt>
                <c:pt idx="751">
                  <c:v>3.6324737639346427</c:v>
                </c:pt>
                <c:pt idx="752">
                  <c:v>3.6418951800207302</c:v>
                </c:pt>
                <c:pt idx="753">
                  <c:v>3.6513241154352301</c:v>
                </c:pt>
                <c:pt idx="754">
                  <c:v>3.6607605662610352</c:v>
                </c:pt>
                <c:pt idx="755">
                  <c:v>3.6702045285837714</c:v>
                </c:pt>
                <c:pt idx="756">
                  <c:v>3.6796559984917945</c:v>
                </c:pt>
                <c:pt idx="757">
                  <c:v>3.6891149720761884</c:v>
                </c:pt>
                <c:pt idx="758">
                  <c:v>3.6985814454307624</c:v>
                </c:pt>
                <c:pt idx="759">
                  <c:v>3.7080554146520486</c:v>
                </c:pt>
                <c:pt idx="760">
                  <c:v>3.7175368758393001</c:v>
                </c:pt>
                <c:pt idx="761">
                  <c:v>3.7270258250944881</c:v>
                </c:pt>
                <c:pt idx="762">
                  <c:v>3.7365222585222995</c:v>
                </c:pt>
                <c:pt idx="763">
                  <c:v>3.7460261722301342</c:v>
                </c:pt>
                <c:pt idx="764">
                  <c:v>3.7555375623281035</c:v>
                </c:pt>
                <c:pt idx="765">
                  <c:v>3.765056424929027</c:v>
                </c:pt>
                <c:pt idx="766">
                  <c:v>3.7745827561484311</c:v>
                </c:pt>
                <c:pt idx="767">
                  <c:v>3.7841165521045452</c:v>
                </c:pt>
                <c:pt idx="768">
                  <c:v>3.7936578089183008</c:v>
                </c:pt>
                <c:pt idx="769">
                  <c:v>3.8032065227133285</c:v>
                </c:pt>
                <c:pt idx="770">
                  <c:v>3.8127626896159552</c:v>
                </c:pt>
                <c:pt idx="771">
                  <c:v>3.8223263057552015</c:v>
                </c:pt>
                <c:pt idx="772">
                  <c:v>3.8318973672627812</c:v>
                </c:pt>
                <c:pt idx="773">
                  <c:v>3.8414758702730967</c:v>
                </c:pt>
                <c:pt idx="774">
                  <c:v>3.851061810923238</c:v>
                </c:pt>
                <c:pt idx="775">
                  <c:v>3.8606551853529796</c:v>
                </c:pt>
                <c:pt idx="776">
                  <c:v>3.8702559897047788</c:v>
                </c:pt>
                <c:pt idx="777">
                  <c:v>3.879864220123773</c:v>
                </c:pt>
                <c:pt idx="778">
                  <c:v>3.889479872757776</c:v>
                </c:pt>
                <c:pt idx="779">
                  <c:v>3.8991029437572786</c:v>
                </c:pt>
                <c:pt idx="780">
                  <c:v>3.9087334292754439</c:v>
                </c:pt>
                <c:pt idx="781">
                  <c:v>3.918371325468105</c:v>
                </c:pt>
                <c:pt idx="782">
                  <c:v>3.9280166284937641</c:v>
                </c:pt>
                <c:pt idx="783">
                  <c:v>3.9376693345135894</c:v>
                </c:pt>
                <c:pt idx="784">
                  <c:v>3.947329439691412</c:v>
                </c:pt>
                <c:pt idx="785">
                  <c:v>3.9569969401937244</c:v>
                </c:pt>
                <c:pt idx="786">
                  <c:v>3.9666718321896783</c:v>
                </c:pt>
                <c:pt idx="787">
                  <c:v>3.9763541118510819</c:v>
                </c:pt>
                <c:pt idx="788">
                  <c:v>3.986043775352397</c:v>
                </c:pt>
                <c:pt idx="789">
                  <c:v>3.9957408188707375</c:v>
                </c:pt>
                <c:pt idx="790">
                  <c:v>4.0054452385858674</c:v>
                </c:pt>
                <c:pt idx="791">
                  <c:v>4.0151570306801974</c:v>
                </c:pt>
                <c:pt idx="792">
                  <c:v>4.0248761913387829</c:v>
                </c:pt>
                <c:pt idx="793">
                  <c:v>4.0346027167493217</c:v>
                </c:pt>
                <c:pt idx="794">
                  <c:v>4.0443366031021526</c:v>
                </c:pt>
                <c:pt idx="795">
                  <c:v>4.0540778465902516</c:v>
                </c:pt>
                <c:pt idx="796">
                  <c:v>4.0638264434092299</c:v>
                </c:pt>
                <c:pt idx="797">
                  <c:v>4.0735823897573331</c:v>
                </c:pt>
                <c:pt idx="798">
                  <c:v>4.0833456818354357</c:v>
                </c:pt>
                <c:pt idx="799">
                  <c:v>4.0931163158470438</c:v>
                </c:pt>
                <c:pt idx="800">
                  <c:v>4.1028942879982875</c:v>
                </c:pt>
                <c:pt idx="801">
                  <c:v>4.1126795944979211</c:v>
                </c:pt>
                <c:pt idx="802">
                  <c:v>4.122472231557321</c:v>
                </c:pt>
                <c:pt idx="803">
                  <c:v>4.1322721953904837</c:v>
                </c:pt>
                <c:pt idx="804">
                  <c:v>4.1420794822140214</c:v>
                </c:pt>
                <c:pt idx="805">
                  <c:v>4.151894088247162</c:v>
                </c:pt>
                <c:pt idx="806">
                  <c:v>4.1617160097117454</c:v>
                </c:pt>
                <c:pt idx="807">
                  <c:v>4.1715452428322219</c:v>
                </c:pt>
                <c:pt idx="808">
                  <c:v>4.1813817838356488</c:v>
                </c:pt>
                <c:pt idx="809">
                  <c:v>4.19122562895169</c:v>
                </c:pt>
                <c:pt idx="810">
                  <c:v>4.2010767744126136</c:v>
                </c:pt>
                <c:pt idx="811">
                  <c:v>4.2109352164532865</c:v>
                </c:pt>
                <c:pt idx="812">
                  <c:v>4.2208009513111762</c:v>
                </c:pt>
                <c:pt idx="813">
                  <c:v>4.2306739752263445</c:v>
                </c:pt>
                <c:pt idx="814">
                  <c:v>4.2405542844414494</c:v>
                </c:pt>
                <c:pt idx="815">
                  <c:v>4.2504418752017399</c:v>
                </c:pt>
                <c:pt idx="816">
                  <c:v>4.2603367437550554</c:v>
                </c:pt>
                <c:pt idx="817">
                  <c:v>4.2702388863518221</c:v>
                </c:pt>
                <c:pt idx="818">
                  <c:v>4.2801482992450515</c:v>
                </c:pt>
                <c:pt idx="819">
                  <c:v>4.290064978690336</c:v>
                </c:pt>
                <c:pt idx="820">
                  <c:v>4.2999889209458511</c:v>
                </c:pt>
                <c:pt idx="821">
                  <c:v>4.3099201222723496</c:v>
                </c:pt>
                <c:pt idx="822">
                  <c:v>4.3198585789331601</c:v>
                </c:pt>
                <c:pt idx="823">
                  <c:v>4.329804287194186</c:v>
                </c:pt>
                <c:pt idx="824">
                  <c:v>4.3397572433239002</c:v>
                </c:pt>
                <c:pt idx="825">
                  <c:v>4.349717443593347</c:v>
                </c:pt>
                <c:pt idx="826">
                  <c:v>4.3596848842761364</c:v>
                </c:pt>
                <c:pt idx="827">
                  <c:v>4.3696595616484437</c:v>
                </c:pt>
                <c:pt idx="828">
                  <c:v>4.3796414719890064</c:v>
                </c:pt>
                <c:pt idx="829">
                  <c:v>4.3896306115791219</c:v>
                </c:pt>
                <c:pt idx="830">
                  <c:v>4.3996269767026455</c:v>
                </c:pt>
                <c:pt idx="831">
                  <c:v>4.4096305636459894</c:v>
                </c:pt>
                <c:pt idx="832">
                  <c:v>4.4196413686981177</c:v>
                </c:pt>
                <c:pt idx="833">
                  <c:v>4.4296593881505482</c:v>
                </c:pt>
                <c:pt idx="834">
                  <c:v>4.4396846182973455</c:v>
                </c:pt>
                <c:pt idx="835">
                  <c:v>4.449717055435122</c:v>
                </c:pt>
                <c:pt idx="836">
                  <c:v>4.4597566958630344</c:v>
                </c:pt>
                <c:pt idx="837">
                  <c:v>4.4698035358827823</c:v>
                </c:pt>
                <c:pt idx="838">
                  <c:v>4.479857571798604</c:v>
                </c:pt>
                <c:pt idx="839">
                  <c:v>4.4899187999172767</c:v>
                </c:pt>
                <c:pt idx="840">
                  <c:v>4.4999872165481145</c:v>
                </c:pt>
                <c:pt idx="841">
                  <c:v>4.5100628180029627</c:v>
                </c:pt>
                <c:pt idx="842">
                  <c:v>4.5201456005961989</c:v>
                </c:pt>
                <c:pt idx="843">
                  <c:v>4.53023556064473</c:v>
                </c:pt>
                <c:pt idx="844">
                  <c:v>4.5403326944679891</c:v>
                </c:pt>
                <c:pt idx="845">
                  <c:v>4.5504369983879354</c:v>
                </c:pt>
                <c:pt idx="846">
                  <c:v>4.5605484687290483</c:v>
                </c:pt>
                <c:pt idx="847">
                  <c:v>4.5706671018183282</c:v>
                </c:pt>
                <c:pt idx="848">
                  <c:v>4.5807928939852953</c:v>
                </c:pt>
                <c:pt idx="849">
                  <c:v>4.5909258415619822</c:v>
                </c:pt>
                <c:pt idx="850">
                  <c:v>4.6010659408829389</c:v>
                </c:pt>
                <c:pt idx="851">
                  <c:v>4.6112131882852232</c:v>
                </c:pt>
                <c:pt idx="852">
                  <c:v>4.6213675801084042</c:v>
                </c:pt>
                <c:pt idx="853">
                  <c:v>4.6315291126945581</c:v>
                </c:pt>
                <c:pt idx="854">
                  <c:v>4.641697782388265</c:v>
                </c:pt>
                <c:pt idx="855">
                  <c:v>4.6518735855366087</c:v>
                </c:pt>
                <c:pt idx="856">
                  <c:v>4.6620565184891714</c:v>
                </c:pt>
                <c:pt idx="857">
                  <c:v>4.6722465775980364</c:v>
                </c:pt>
                <c:pt idx="858">
                  <c:v>4.6824437592177812</c:v>
                </c:pt>
                <c:pt idx="859">
                  <c:v>4.6926480597054763</c:v>
                </c:pt>
                <c:pt idx="860">
                  <c:v>4.7028594754206869</c:v>
                </c:pt>
                <c:pt idx="861">
                  <c:v>4.7130780027254655</c:v>
                </c:pt>
                <c:pt idx="862">
                  <c:v>4.7233036379843529</c:v>
                </c:pt>
                <c:pt idx="863">
                  <c:v>4.7335363775643744</c:v>
                </c:pt>
                <c:pt idx="864">
                  <c:v>4.7437762178350393</c:v>
                </c:pt>
                <c:pt idx="865">
                  <c:v>4.7540231551683361</c:v>
                </c:pt>
                <c:pt idx="866">
                  <c:v>4.7642771859387345</c:v>
                </c:pt>
                <c:pt idx="867">
                  <c:v>4.7745383065231781</c:v>
                </c:pt>
                <c:pt idx="868">
                  <c:v>4.7848065133010866</c:v>
                </c:pt>
                <c:pt idx="869">
                  <c:v>4.7950818026543516</c:v>
                </c:pt>
                <c:pt idx="870">
                  <c:v>4.8053641709673336</c:v>
                </c:pt>
                <c:pt idx="871">
                  <c:v>4.8156536146268634</c:v>
                </c:pt>
                <c:pt idx="872">
                  <c:v>4.8259501300222354</c:v>
                </c:pt>
                <c:pt idx="873">
                  <c:v>4.8362537135452088</c:v>
                </c:pt>
                <c:pt idx="874">
                  <c:v>4.846564361590004</c:v>
                </c:pt>
                <c:pt idx="875">
                  <c:v>4.8568820705532998</c:v>
                </c:pt>
                <c:pt idx="876">
                  <c:v>4.8672068368342325</c:v>
                </c:pt>
                <c:pt idx="877">
                  <c:v>4.8775386568343952</c:v>
                </c:pt>
                <c:pt idx="878">
                  <c:v>4.8878775269578316</c:v>
                </c:pt>
                <c:pt idx="879">
                  <c:v>4.8982234436110383</c:v>
                </c:pt>
                <c:pt idx="880">
                  <c:v>4.9085764032029582</c:v>
                </c:pt>
                <c:pt idx="881">
                  <c:v>4.9189364021449826</c:v>
                </c:pt>
                <c:pt idx="882">
                  <c:v>4.9293034368509456</c:v>
                </c:pt>
                <c:pt idx="883">
                  <c:v>4.9396775037371246</c:v>
                </c:pt>
                <c:pt idx="884">
                  <c:v>4.9500585992222375</c:v>
                </c:pt>
                <c:pt idx="885">
                  <c:v>4.9604467197274387</c:v>
                </c:pt>
                <c:pt idx="886">
                  <c:v>4.9708418616763188</c:v>
                </c:pt>
                <c:pt idx="887">
                  <c:v>4.9812440214949039</c:v>
                </c:pt>
                <c:pt idx="888">
                  <c:v>4.9916531956116499</c:v>
                </c:pt>
                <c:pt idx="889">
                  <c:v>5.002069380457443</c:v>
                </c:pt>
                <c:pt idx="890">
                  <c:v>5.0124925724655967</c:v>
                </c:pt>
                <c:pt idx="891">
                  <c:v>5.0229227680718482</c:v>
                </c:pt>
                <c:pt idx="892">
                  <c:v>5.0333599637143598</c:v>
                </c:pt>
                <c:pt idx="893">
                  <c:v>5.0438041558337154</c:v>
                </c:pt>
                <c:pt idx="894">
                  <c:v>5.0542553408729152</c:v>
                </c:pt>
                <c:pt idx="895">
                  <c:v>5.0647135152773792</c:v>
                </c:pt>
                <c:pt idx="896">
                  <c:v>5.0751786754949402</c:v>
                </c:pt>
                <c:pt idx="897">
                  <c:v>5.0856508179758437</c:v>
                </c:pt>
                <c:pt idx="898">
                  <c:v>5.096129939172747</c:v>
                </c:pt>
                <c:pt idx="899">
                  <c:v>5.1066160355407151</c:v>
                </c:pt>
                <c:pt idx="900">
                  <c:v>5.1171091035372189</c:v>
                </c:pt>
                <c:pt idx="901">
                  <c:v>5.1276091396221348</c:v>
                </c:pt>
                <c:pt idx="902">
                  <c:v>5.1381161402577398</c:v>
                </c:pt>
                <c:pt idx="903">
                  <c:v>5.1486301019087124</c:v>
                </c:pt>
                <c:pt idx="904">
                  <c:v>5.1591510210421276</c:v>
                </c:pt>
                <c:pt idx="905">
                  <c:v>5.1696788941274576</c:v>
                </c:pt>
                <c:pt idx="906">
                  <c:v>5.180213717636569</c:v>
                </c:pt>
                <c:pt idx="907">
                  <c:v>5.1907554880437186</c:v>
                </c:pt>
                <c:pt idx="908">
                  <c:v>5.2013042018255531</c:v>
                </c:pt>
                <c:pt idx="909">
                  <c:v>5.2118598554611086</c:v>
                </c:pt>
                <c:pt idx="910">
                  <c:v>5.2224224454318042</c:v>
                </c:pt>
                <c:pt idx="911">
                  <c:v>5.2329919682214445</c:v>
                </c:pt>
                <c:pt idx="912">
                  <c:v>5.2435684203162136</c:v>
                </c:pt>
                <c:pt idx="913">
                  <c:v>5.2541517982046768</c:v>
                </c:pt>
                <c:pt idx="914">
                  <c:v>5.2647420983777762</c:v>
                </c:pt>
                <c:pt idx="915">
                  <c:v>5.2753393173288279</c:v>
                </c:pt>
                <c:pt idx="916">
                  <c:v>5.2859434515535231</c:v>
                </c:pt>
                <c:pt idx="917">
                  <c:v>5.2965544975499217</c:v>
                </c:pt>
                <c:pt idx="918">
                  <c:v>5.3071724518184551</c:v>
                </c:pt>
                <c:pt idx="919">
                  <c:v>5.3177973108619208</c:v>
                </c:pt>
                <c:pt idx="920">
                  <c:v>5.3284290711854805</c:v>
                </c:pt>
                <c:pt idx="921">
                  <c:v>5.3390677292966586</c:v>
                </c:pt>
                <c:pt idx="922">
                  <c:v>5.3497132817053421</c:v>
                </c:pt>
                <c:pt idx="923">
                  <c:v>5.3603657249237742</c:v>
                </c:pt>
                <c:pt idx="924">
                  <c:v>5.371025055466558</c:v>
                </c:pt>
                <c:pt idx="925">
                  <c:v>5.3816912698506494</c:v>
                </c:pt>
                <c:pt idx="926">
                  <c:v>5.3923643645953563</c:v>
                </c:pt>
                <c:pt idx="927">
                  <c:v>5.4030443362223375</c:v>
                </c:pt>
                <c:pt idx="928">
                  <c:v>5.4137311812556019</c:v>
                </c:pt>
                <c:pt idx="929">
                  <c:v>5.4244248962215043</c:v>
                </c:pt>
                <c:pt idx="930">
                  <c:v>5.435125477648743</c:v>
                </c:pt>
                <c:pt idx="931">
                  <c:v>5.4458329220683597</c:v>
                </c:pt>
                <c:pt idx="932">
                  <c:v>5.4565472260137353</c:v>
                </c:pt>
                <c:pt idx="933">
                  <c:v>5.4672683860205913</c:v>
                </c:pt>
                <c:pt idx="934">
                  <c:v>5.477996398626984</c:v>
                </c:pt>
                <c:pt idx="935">
                  <c:v>5.4887312603733047</c:v>
                </c:pt>
                <c:pt idx="936">
                  <c:v>5.4994729678022765</c:v>
                </c:pt>
                <c:pt idx="937">
                  <c:v>5.5102215174589535</c:v>
                </c:pt>
                <c:pt idx="938">
                  <c:v>5.5209769058907181</c:v>
                </c:pt>
                <c:pt idx="939">
                  <c:v>5.5317391296472787</c:v>
                </c:pt>
                <c:pt idx="940">
                  <c:v>5.542508185280667</c:v>
                </c:pt>
                <c:pt idx="941">
                  <c:v>5.5532840693452385</c:v>
                </c:pt>
                <c:pt idx="942">
                  <c:v>5.5640667783976685</c:v>
                </c:pt>
                <c:pt idx="943">
                  <c:v>5.5748563089969503</c:v>
                </c:pt>
                <c:pt idx="944">
                  <c:v>5.5856526577043946</c:v>
                </c:pt>
                <c:pt idx="945">
                  <c:v>5.5964558210836239</c:v>
                </c:pt>
                <c:pt idx="946">
                  <c:v>5.6072657957005756</c:v>
                </c:pt>
                <c:pt idx="947">
                  <c:v>5.618082578123496</c:v>
                </c:pt>
                <c:pt idx="948">
                  <c:v>5.6289061649229399</c:v>
                </c:pt>
                <c:pt idx="949">
                  <c:v>5.639736552671768</c:v>
                </c:pt>
                <c:pt idx="950">
                  <c:v>5.6505737379451455</c:v>
                </c:pt>
                <c:pt idx="951">
                  <c:v>5.66141771732054</c:v>
                </c:pt>
                <c:pt idx="952">
                  <c:v>5.6722684873777194</c:v>
                </c:pt>
                <c:pt idx="953">
                  <c:v>5.6831260446987502</c:v>
                </c:pt>
                <c:pt idx="954">
                  <c:v>5.6939903858679957</c:v>
                </c:pt>
                <c:pt idx="955">
                  <c:v>5.7048615074721116</c:v>
                </c:pt>
                <c:pt idx="956">
                  <c:v>5.715739406100047</c:v>
                </c:pt>
                <c:pt idx="957">
                  <c:v>5.7266240783430424</c:v>
                </c:pt>
                <c:pt idx="958">
                  <c:v>5.7375155207946245</c:v>
                </c:pt>
                <c:pt idx="959">
                  <c:v>5.7484137300506077</c:v>
                </c:pt>
                <c:pt idx="960">
                  <c:v>5.7593187027090913</c:v>
                </c:pt>
                <c:pt idx="961">
                  <c:v>5.7702304353704568</c:v>
                </c:pt>
                <c:pt idx="962">
                  <c:v>5.7811489246373648</c:v>
                </c:pt>
                <c:pt idx="963">
                  <c:v>5.7920741671147562</c:v>
                </c:pt>
                <c:pt idx="964">
                  <c:v>5.8030061594098488</c:v>
                </c:pt>
                <c:pt idx="965">
                  <c:v>5.8139448981321324</c:v>
                </c:pt>
                <c:pt idx="966">
                  <c:v>5.8248903798933727</c:v>
                </c:pt>
                <c:pt idx="967">
                  <c:v>5.8358426013076032</c:v>
                </c:pt>
                <c:pt idx="968">
                  <c:v>5.8468015589911282</c:v>
                </c:pt>
                <c:pt idx="969">
                  <c:v>5.8577672495625173</c:v>
                </c:pt>
                <c:pt idx="970">
                  <c:v>5.8687396696426051</c:v>
                </c:pt>
                <c:pt idx="971">
                  <c:v>5.8797188158544902</c:v>
                </c:pt>
              </c:numCache>
            </c:numRef>
          </c:xVal>
          <c:yVal>
            <c:numRef>
              <c:f>'Pitched Ball'!$C$30:$C$1001</c:f>
              <c:numCache>
                <c:formatCode>0.000</c:formatCode>
                <c:ptCount val="972"/>
                <c:pt idx="0" formatCode="General">
                  <c:v>55</c:v>
                </c:pt>
                <c:pt idx="1">
                  <c:v>54.860757924224764</c:v>
                </c:pt>
                <c:pt idx="2">
                  <c:v>54.721549467591188</c:v>
                </c:pt>
                <c:pt idx="3">
                  <c:v>54.582374613196343</c:v>
                </c:pt>
                <c:pt idx="4">
                  <c:v>54.443233344149156</c:v>
                </c:pt>
                <c:pt idx="5">
                  <c:v>54.304125643570373</c:v>
                </c:pt>
                <c:pt idx="6">
                  <c:v>54.165051494592568</c:v>
                </c:pt>
                <c:pt idx="7">
                  <c:v>54.026010880360111</c:v>
                </c:pt>
                <c:pt idx="8">
                  <c:v>53.887003784029183</c:v>
                </c:pt>
                <c:pt idx="9">
                  <c:v>53.748030188767743</c:v>
                </c:pt>
                <c:pt idx="10">
                  <c:v>53.609090077755525</c:v>
                </c:pt>
                <c:pt idx="11">
                  <c:v>53.470183434184037</c:v>
                </c:pt>
                <c:pt idx="12">
                  <c:v>53.331310241256531</c:v>
                </c:pt>
                <c:pt idx="13">
                  <c:v>53.192470482188</c:v>
                </c:pt>
                <c:pt idx="14">
                  <c:v>53.053664140205186</c:v>
                </c:pt>
                <c:pt idx="15">
                  <c:v>52.914891198546542</c:v>
                </c:pt>
                <c:pt idx="16">
                  <c:v>52.776151640462231</c:v>
                </c:pt>
                <c:pt idx="17">
                  <c:v>52.637445449214127</c:v>
                </c:pt>
                <c:pt idx="18">
                  <c:v>52.498772608075782</c:v>
                </c:pt>
                <c:pt idx="19">
                  <c:v>52.36013310033244</c:v>
                </c:pt>
                <c:pt idx="20">
                  <c:v>52.22152690928101</c:v>
                </c:pt>
                <c:pt idx="21">
                  <c:v>52.082954018230055</c:v>
                </c:pt>
                <c:pt idx="22">
                  <c:v>51.944414410499789</c:v>
                </c:pt>
                <c:pt idx="23">
                  <c:v>51.805908069422074</c:v>
                </c:pt>
                <c:pt idx="24">
                  <c:v>51.667434978340388</c:v>
                </c:pt>
                <c:pt idx="25">
                  <c:v>51.528995120609828</c:v>
                </c:pt>
                <c:pt idx="26">
                  <c:v>51.390588479597092</c:v>
                </c:pt>
                <c:pt idx="27">
                  <c:v>51.25221503868049</c:v>
                </c:pt>
                <c:pt idx="28">
                  <c:v>51.113874781249905</c:v>
                </c:pt>
                <c:pt idx="29">
                  <c:v>50.975567690706796</c:v>
                </c:pt>
                <c:pt idx="30">
                  <c:v>50.837293750464184</c:v>
                </c:pt>
                <c:pt idx="31">
                  <c:v>50.699052943946654</c:v>
                </c:pt>
                <c:pt idx="32">
                  <c:v>50.560845254590333</c:v>
                </c:pt>
                <c:pt idx="33">
                  <c:v>50.422670665842865</c:v>
                </c:pt>
                <c:pt idx="34">
                  <c:v>50.284529161163434</c:v>
                </c:pt>
                <c:pt idx="35">
                  <c:v>50.146420724022732</c:v>
                </c:pt>
                <c:pt idx="36">
                  <c:v>50.008345337902959</c:v>
                </c:pt>
                <c:pt idx="37">
                  <c:v>49.870302986297787</c:v>
                </c:pt>
                <c:pt idx="38">
                  <c:v>49.732293652712393</c:v>
                </c:pt>
                <c:pt idx="39">
                  <c:v>49.594317320663407</c:v>
                </c:pt>
                <c:pt idx="40">
                  <c:v>49.456373973678929</c:v>
                </c:pt>
                <c:pt idx="41">
                  <c:v>49.318463595298518</c:v>
                </c:pt>
                <c:pt idx="42">
                  <c:v>49.180586169073152</c:v>
                </c:pt>
                <c:pt idx="43">
                  <c:v>49.04274167856525</c:v>
                </c:pt>
                <c:pt idx="44">
                  <c:v>48.904930107348655</c:v>
                </c:pt>
                <c:pt idx="45">
                  <c:v>48.767151439008614</c:v>
                </c:pt>
                <c:pt idx="46">
                  <c:v>48.629405657141767</c:v>
                </c:pt>
                <c:pt idx="47">
                  <c:v>48.491692745356154</c:v>
                </c:pt>
                <c:pt idx="48">
                  <c:v>48.354012687271194</c:v>
                </c:pt>
                <c:pt idx="49">
                  <c:v>48.216365466517658</c:v>
                </c:pt>
                <c:pt idx="50">
                  <c:v>48.078751066737695</c:v>
                </c:pt>
                <c:pt idx="51">
                  <c:v>47.941169471584793</c:v>
                </c:pt>
                <c:pt idx="52">
                  <c:v>47.803620664723773</c:v>
                </c:pt>
                <c:pt idx="53">
                  <c:v>47.666104629830798</c:v>
                </c:pt>
                <c:pt idx="54">
                  <c:v>47.528621350593333</c:v>
                </c:pt>
                <c:pt idx="55">
                  <c:v>47.391170810710157</c:v>
                </c:pt>
                <c:pt idx="56">
                  <c:v>47.253752993891354</c:v>
                </c:pt>
                <c:pt idx="57">
                  <c:v>47.116367883858281</c:v>
                </c:pt>
                <c:pt idx="58">
                  <c:v>46.979015464343583</c:v>
                </c:pt>
                <c:pt idx="59">
                  <c:v>46.841695719091156</c:v>
                </c:pt>
                <c:pt idx="60">
                  <c:v>46.704408631856168</c:v>
                </c:pt>
                <c:pt idx="61">
                  <c:v>46.567154186405041</c:v>
                </c:pt>
                <c:pt idx="62">
                  <c:v>46.429932366515409</c:v>
                </c:pt>
                <c:pt idx="63">
                  <c:v>46.292743155976147</c:v>
                </c:pt>
                <c:pt idx="64">
                  <c:v>46.155586538587357</c:v>
                </c:pt>
                <c:pt idx="65">
                  <c:v>46.018462498160325</c:v>
                </c:pt>
                <c:pt idx="66">
                  <c:v>45.881371018517548</c:v>
                </c:pt>
                <c:pt idx="67">
                  <c:v>45.744312083492709</c:v>
                </c:pt>
                <c:pt idx="68">
                  <c:v>45.607285676930658</c:v>
                </c:pt>
                <c:pt idx="69">
                  <c:v>45.470291782687426</c:v>
                </c:pt>
                <c:pt idx="70">
                  <c:v>45.333330384630187</c:v>
                </c:pt>
                <c:pt idx="71">
                  <c:v>45.196401466637269</c:v>
                </c:pt>
                <c:pt idx="72">
                  <c:v>45.059505012598137</c:v>
                </c:pt>
                <c:pt idx="73">
                  <c:v>44.922641006413386</c:v>
                </c:pt>
                <c:pt idx="74">
                  <c:v>44.785809431994714</c:v>
                </c:pt>
                <c:pt idx="75">
                  <c:v>44.649010273264935</c:v>
                </c:pt>
                <c:pt idx="76">
                  <c:v>44.512243514157966</c:v>
                </c:pt>
                <c:pt idx="77">
                  <c:v>44.375509138618796</c:v>
                </c:pt>
                <c:pt idx="78">
                  <c:v>44.238807130603512</c:v>
                </c:pt>
                <c:pt idx="79">
                  <c:v>44.10213747407925</c:v>
                </c:pt>
                <c:pt idx="80">
                  <c:v>43.965500153024209</c:v>
                </c:pt>
                <c:pt idx="81">
                  <c:v>43.828895151427645</c:v>
                </c:pt>
                <c:pt idx="82">
                  <c:v>43.69232245328984</c:v>
                </c:pt>
                <c:pt idx="83">
                  <c:v>43.555782042622106</c:v>
                </c:pt>
                <c:pt idx="84">
                  <c:v>43.419273903446772</c:v>
                </c:pt>
                <c:pt idx="85">
                  <c:v>43.282798019797184</c:v>
                </c:pt>
                <c:pt idx="86">
                  <c:v>43.146354375717678</c:v>
                </c:pt>
                <c:pt idx="87">
                  <c:v>43.00994295526359</c:v>
                </c:pt>
                <c:pt idx="88">
                  <c:v>42.873563742501219</c:v>
                </c:pt>
                <c:pt idx="89">
                  <c:v>42.737216721507849</c:v>
                </c:pt>
                <c:pt idx="90">
                  <c:v>42.600901876371715</c:v>
                </c:pt>
                <c:pt idx="91">
                  <c:v>42.464619191192</c:v>
                </c:pt>
                <c:pt idx="92">
                  <c:v>42.328368650078829</c:v>
                </c:pt>
                <c:pt idx="93">
                  <c:v>42.192150237153264</c:v>
                </c:pt>
                <c:pt idx="94">
                  <c:v>42.055963936547279</c:v>
                </c:pt>
                <c:pt idx="95">
                  <c:v>41.91980973240377</c:v>
                </c:pt>
                <c:pt idx="96">
                  <c:v>41.783687608876527</c:v>
                </c:pt>
                <c:pt idx="97">
                  <c:v>41.647597550130222</c:v>
                </c:pt>
                <c:pt idx="98">
                  <c:v>41.511539540340429</c:v>
                </c:pt>
                <c:pt idx="99">
                  <c:v>41.375513563693588</c:v>
                </c:pt>
                <c:pt idx="100">
                  <c:v>41.239519604386992</c:v>
                </c:pt>
                <c:pt idx="101">
                  <c:v>41.103557646628794</c:v>
                </c:pt>
                <c:pt idx="102">
                  <c:v>40.967627674637995</c:v>
                </c:pt>
                <c:pt idx="103">
                  <c:v>40.831729672644421</c:v>
                </c:pt>
                <c:pt idx="104">
                  <c:v>40.695863624888737</c:v>
                </c:pt>
                <c:pt idx="105">
                  <c:v>40.560029515622411</c:v>
                </c:pt>
                <c:pt idx="106">
                  <c:v>40.424227329107715</c:v>
                </c:pt>
                <c:pt idx="107">
                  <c:v>40.288457049617719</c:v>
                </c:pt>
                <c:pt idx="108">
                  <c:v>40.152718661436289</c:v>
                </c:pt>
                <c:pt idx="109">
                  <c:v>40.017012148858051</c:v>
                </c:pt>
                <c:pt idx="110">
                  <c:v>39.881337496188408</c:v>
                </c:pt>
                <c:pt idx="111">
                  <c:v>39.745694687743523</c:v>
                </c:pt>
                <c:pt idx="112">
                  <c:v>39.610083707850301</c:v>
                </c:pt>
                <c:pt idx="113">
                  <c:v>39.474504540846389</c:v>
                </c:pt>
                <c:pt idx="114">
                  <c:v>39.33895717108016</c:v>
                </c:pt>
                <c:pt idx="115">
                  <c:v>39.20344158291072</c:v>
                </c:pt>
                <c:pt idx="116">
                  <c:v>39.067957760707863</c:v>
                </c:pt>
                <c:pt idx="117">
                  <c:v>38.932505688852096</c:v>
                </c:pt>
                <c:pt idx="118">
                  <c:v>38.79708535173463</c:v>
                </c:pt>
                <c:pt idx="119">
                  <c:v>38.661696733757331</c:v>
                </c:pt>
                <c:pt idx="120">
                  <c:v>38.526339819332755</c:v>
                </c:pt>
                <c:pt idx="121">
                  <c:v>38.391014592884126</c:v>
                </c:pt>
                <c:pt idx="122">
                  <c:v>38.255721038845309</c:v>
                </c:pt>
                <c:pt idx="123">
                  <c:v>38.120459141660817</c:v>
                </c:pt>
                <c:pt idx="124">
                  <c:v>37.985228885785801</c:v>
                </c:pt>
                <c:pt idx="125">
                  <c:v>37.850030255686036</c:v>
                </c:pt>
                <c:pt idx="126">
                  <c:v>37.71486323583791</c:v>
                </c:pt>
                <c:pt idx="127">
                  <c:v>37.579727810728428</c:v>
                </c:pt>
                <c:pt idx="128">
                  <c:v>37.444623964855182</c:v>
                </c:pt>
                <c:pt idx="129">
                  <c:v>37.309551682726358</c:v>
                </c:pt>
                <c:pt idx="130">
                  <c:v>37.174510948860721</c:v>
                </c:pt>
                <c:pt idx="131">
                  <c:v>37.039501747787604</c:v>
                </c:pt>
                <c:pt idx="132">
                  <c:v>36.904524064046903</c:v>
                </c:pt>
                <c:pt idx="133">
                  <c:v>36.769577882189068</c:v>
                </c:pt>
                <c:pt idx="134">
                  <c:v>36.634663186775079</c:v>
                </c:pt>
                <c:pt idx="135">
                  <c:v>36.499779962376451</c:v>
                </c:pt>
                <c:pt idx="136">
                  <c:v>36.364928193575238</c:v>
                </c:pt>
                <c:pt idx="137">
                  <c:v>36.230107864964005</c:v>
                </c:pt>
                <c:pt idx="138">
                  <c:v>36.0953189611458</c:v>
                </c:pt>
                <c:pt idx="139">
                  <c:v>35.960561466734191</c:v>
                </c:pt>
                <c:pt idx="140">
                  <c:v>35.825835366353218</c:v>
                </c:pt>
                <c:pt idx="141">
                  <c:v>35.691140644637407</c:v>
                </c:pt>
                <c:pt idx="142">
                  <c:v>35.556477286231754</c:v>
                </c:pt>
                <c:pt idx="143">
                  <c:v>35.421845275791704</c:v>
                </c:pt>
                <c:pt idx="144">
                  <c:v>35.287244597983161</c:v>
                </c:pt>
                <c:pt idx="145">
                  <c:v>35.15267523748247</c:v>
                </c:pt>
                <c:pt idx="146">
                  <c:v>35.018137178976396</c:v>
                </c:pt>
                <c:pt idx="147">
                  <c:v>34.883630407162137</c:v>
                </c:pt>
                <c:pt idx="148">
                  <c:v>34.749154906747307</c:v>
                </c:pt>
                <c:pt idx="149">
                  <c:v>34.614710662449916</c:v>
                </c:pt>
                <c:pt idx="150">
                  <c:v>34.480297658998374</c:v>
                </c:pt>
                <c:pt idx="151">
                  <c:v>34.345915881131475</c:v>
                </c:pt>
                <c:pt idx="152">
                  <c:v>34.211565313598399</c:v>
                </c:pt>
                <c:pt idx="153">
                  <c:v>34.077245941158679</c:v>
                </c:pt>
                <c:pt idx="154">
                  <c:v>33.942957748582216</c:v>
                </c:pt>
                <c:pt idx="155">
                  <c:v>33.808700720649263</c:v>
                </c:pt>
                <c:pt idx="156">
                  <c:v>33.67447484215041</c:v>
                </c:pt>
                <c:pt idx="157">
                  <c:v>33.540280097886573</c:v>
                </c:pt>
                <c:pt idx="158">
                  <c:v>33.406116472668998</c:v>
                </c:pt>
                <c:pt idx="159">
                  <c:v>33.27198395131925</c:v>
                </c:pt>
                <c:pt idx="160">
                  <c:v>33.137882518669187</c:v>
                </c:pt>
                <c:pt idx="161">
                  <c:v>33.003812159560972</c:v>
                </c:pt>
                <c:pt idx="162">
                  <c:v>32.86977285884705</c:v>
                </c:pt>
                <c:pt idx="163">
                  <c:v>32.735764601390152</c:v>
                </c:pt>
                <c:pt idx="164">
                  <c:v>32.601787372063271</c:v>
                </c:pt>
                <c:pt idx="165">
                  <c:v>32.467841155749653</c:v>
                </c:pt>
                <c:pt idx="166">
                  <c:v>32.333925937342805</c:v>
                </c:pt>
                <c:pt idx="167">
                  <c:v>32.200041701746478</c:v>
                </c:pt>
                <c:pt idx="168">
                  <c:v>32.06618843387465</c:v>
                </c:pt>
                <c:pt idx="169">
                  <c:v>31.932366118651533</c:v>
                </c:pt>
                <c:pt idx="170">
                  <c:v>31.798574741011539</c:v>
                </c:pt>
                <c:pt idx="171">
                  <c:v>31.6648142858993</c:v>
                </c:pt>
                <c:pt idx="172">
                  <c:v>31.531084738269641</c:v>
                </c:pt>
                <c:pt idx="173">
                  <c:v>31.397386083087579</c:v>
                </c:pt>
                <c:pt idx="174">
                  <c:v>31.2637183053283</c:v>
                </c:pt>
                <c:pt idx="175">
                  <c:v>31.130081389977178</c:v>
                </c:pt>
                <c:pt idx="176">
                  <c:v>30.996475322029738</c:v>
                </c:pt>
                <c:pt idx="177">
                  <c:v>30.862900086491656</c:v>
                </c:pt>
                <c:pt idx="178">
                  <c:v>30.729355668378766</c:v>
                </c:pt>
                <c:pt idx="179">
                  <c:v>30.595842052717025</c:v>
                </c:pt>
                <c:pt idx="180">
                  <c:v>30.462359224542528</c:v>
                </c:pt>
                <c:pt idx="181">
                  <c:v>30.328907168901477</c:v>
                </c:pt>
                <c:pt idx="182">
                  <c:v>30.195485870850195</c:v>
                </c:pt>
                <c:pt idx="183">
                  <c:v>30.0620953154551</c:v>
                </c:pt>
                <c:pt idx="184">
                  <c:v>29.928735487792697</c:v>
                </c:pt>
                <c:pt idx="185">
                  <c:v>29.795406372949582</c:v>
                </c:pt>
                <c:pt idx="186">
                  <c:v>29.662107956022425</c:v>
                </c:pt>
                <c:pt idx="187">
                  <c:v>29.528840222117957</c:v>
                </c:pt>
                <c:pt idx="188">
                  <c:v>29.395603156352976</c:v>
                </c:pt>
                <c:pt idx="189">
                  <c:v>29.262396743854318</c:v>
                </c:pt>
                <c:pt idx="190">
                  <c:v>29.129220969758865</c:v>
                </c:pt>
                <c:pt idx="191">
                  <c:v>28.996075819213527</c:v>
                </c:pt>
                <c:pt idx="192">
                  <c:v>28.862961277375238</c:v>
                </c:pt>
                <c:pt idx="193">
                  <c:v>28.729877329410947</c:v>
                </c:pt>
                <c:pt idx="194">
                  <c:v>28.596823960497606</c:v>
                </c:pt>
                <c:pt idx="195">
                  <c:v>28.463801155822161</c:v>
                </c:pt>
                <c:pt idx="196">
                  <c:v>28.330808900581552</c:v>
                </c:pt>
                <c:pt idx="197">
                  <c:v>28.197847179982695</c:v>
                </c:pt>
                <c:pt idx="198">
                  <c:v>28.064915979242475</c:v>
                </c:pt>
                <c:pt idx="199">
                  <c:v>27.932015283587742</c:v>
                </c:pt>
                <c:pt idx="200">
                  <c:v>27.7991450782553</c:v>
                </c:pt>
                <c:pt idx="201">
                  <c:v>27.666305348491893</c:v>
                </c:pt>
                <c:pt idx="202">
                  <c:v>27.533496079554208</c:v>
                </c:pt>
                <c:pt idx="203">
                  <c:v>27.400717256708855</c:v>
                </c:pt>
                <c:pt idx="204">
                  <c:v>27.267968865232366</c:v>
                </c:pt>
                <c:pt idx="205">
                  <c:v>27.135250890411175</c:v>
                </c:pt>
                <c:pt idx="206">
                  <c:v>27.002563317541632</c:v>
                </c:pt>
                <c:pt idx="207">
                  <c:v>26.869906131929973</c:v>
                </c:pt>
                <c:pt idx="208">
                  <c:v>26.737279318892316</c:v>
                </c:pt>
                <c:pt idx="209">
                  <c:v>26.604682863754661</c:v>
                </c:pt>
                <c:pt idx="210">
                  <c:v>26.472116751852873</c:v>
                </c:pt>
                <c:pt idx="211">
                  <c:v>26.33958096853268</c:v>
                </c:pt>
                <c:pt idx="212">
                  <c:v>26.207075499149653</c:v>
                </c:pt>
                <c:pt idx="213">
                  <c:v>26.074600329069217</c:v>
                </c:pt>
                <c:pt idx="214">
                  <c:v>25.942155443666621</c:v>
                </c:pt>
                <c:pt idx="215">
                  <c:v>25.809740828326948</c:v>
                </c:pt>
                <c:pt idx="216">
                  <c:v>25.677356468445094</c:v>
                </c:pt>
                <c:pt idx="217">
                  <c:v>25.545002349425758</c:v>
                </c:pt>
                <c:pt idx="218">
                  <c:v>25.412678456683452</c:v>
                </c:pt>
                <c:pt idx="219">
                  <c:v>25.280384775642467</c:v>
                </c:pt>
                <c:pt idx="220">
                  <c:v>25.148121291736885</c:v>
                </c:pt>
                <c:pt idx="221">
                  <c:v>25.015887990410562</c:v>
                </c:pt>
                <c:pt idx="222">
                  <c:v>24.883684857117125</c:v>
                </c:pt>
                <c:pt idx="223">
                  <c:v>24.751511877319949</c:v>
                </c:pt>
                <c:pt idx="224">
                  <c:v>24.619369036492163</c:v>
                </c:pt>
                <c:pt idx="225">
                  <c:v>24.487256320116643</c:v>
                </c:pt>
                <c:pt idx="226">
                  <c:v>24.355173713685996</c:v>
                </c:pt>
                <c:pt idx="227">
                  <c:v>24.223121202702547</c:v>
                </c:pt>
                <c:pt idx="228">
                  <c:v>24.09109877267835</c:v>
                </c:pt>
                <c:pt idx="229">
                  <c:v>23.959106409135156</c:v>
                </c:pt>
                <c:pt idx="230">
                  <c:v>23.827144097604421</c:v>
                </c:pt>
                <c:pt idx="231">
                  <c:v>23.69521182362729</c:v>
                </c:pt>
                <c:pt idx="232">
                  <c:v>23.563309572754598</c:v>
                </c:pt>
                <c:pt idx="233">
                  <c:v>23.431437330546846</c:v>
                </c:pt>
                <c:pt idx="234">
                  <c:v>23.299595082574207</c:v>
                </c:pt>
                <c:pt idx="235">
                  <c:v>23.167782814416512</c:v>
                </c:pt>
                <c:pt idx="236">
                  <c:v>23.036000511663243</c:v>
                </c:pt>
                <c:pt idx="237">
                  <c:v>22.904248159913518</c:v>
                </c:pt>
                <c:pt idx="238">
                  <c:v>22.7725257447761</c:v>
                </c:pt>
                <c:pt idx="239">
                  <c:v>22.640833251869367</c:v>
                </c:pt>
                <c:pt idx="240">
                  <c:v>22.509170666821319</c:v>
                </c:pt>
                <c:pt idx="241">
                  <c:v>22.377537975269565</c:v>
                </c:pt>
                <c:pt idx="242">
                  <c:v>22.245935162861315</c:v>
                </c:pt>
                <c:pt idx="243">
                  <c:v>22.114362215253372</c:v>
                </c:pt>
                <c:pt idx="244">
                  <c:v>21.982819118112118</c:v>
                </c:pt>
                <c:pt idx="245">
                  <c:v>21.851305857113523</c:v>
                </c:pt>
                <c:pt idx="246">
                  <c:v>21.719822417943114</c:v>
                </c:pt>
                <c:pt idx="247">
                  <c:v>21.588368786295984</c:v>
                </c:pt>
                <c:pt idx="248">
                  <c:v>21.456944947876774</c:v>
                </c:pt>
                <c:pt idx="249">
                  <c:v>21.325550888399672</c:v>
                </c:pt>
                <c:pt idx="250">
                  <c:v>21.194186593588398</c:v>
                </c:pt>
                <c:pt idx="251">
                  <c:v>21.062852049176207</c:v>
                </c:pt>
                <c:pt idx="252">
                  <c:v>20.931547240905868</c:v>
                </c:pt>
                <c:pt idx="253">
                  <c:v>20.800272154529655</c:v>
                </c:pt>
                <c:pt idx="254">
                  <c:v>20.669026775809353</c:v>
                </c:pt>
                <c:pt idx="255">
                  <c:v>20.537811090516243</c:v>
                </c:pt>
                <c:pt idx="256">
                  <c:v>20.406625084431091</c:v>
                </c:pt>
                <c:pt idx="257">
                  <c:v>20.275468743344142</c:v>
                </c:pt>
                <c:pt idx="258">
                  <c:v>20.144342053055109</c:v>
                </c:pt>
                <c:pt idx="259">
                  <c:v>20.013244999373171</c:v>
                </c:pt>
                <c:pt idx="260">
                  <c:v>19.882177568116958</c:v>
                </c:pt>
                <c:pt idx="261">
                  <c:v>19.751139745114553</c:v>
                </c:pt>
                <c:pt idx="262">
                  <c:v>19.620131516203475</c:v>
                </c:pt>
                <c:pt idx="263">
                  <c:v>19.489152867230676</c:v>
                </c:pt>
                <c:pt idx="264">
                  <c:v>19.35820378405252</c:v>
                </c:pt>
                <c:pt idx="265">
                  <c:v>19.227284252534798</c:v>
                </c:pt>
                <c:pt idx="266">
                  <c:v>19.096394258552699</c:v>
                </c:pt>
                <c:pt idx="267">
                  <c:v>18.965533787990818</c:v>
                </c:pt>
                <c:pt idx="268">
                  <c:v>18.834702826743136</c:v>
                </c:pt>
                <c:pt idx="269">
                  <c:v>18.703901360713019</c:v>
                </c:pt>
                <c:pt idx="270">
                  <c:v>18.573129375813206</c:v>
                </c:pt>
                <c:pt idx="271">
                  <c:v>18.442386857965804</c:v>
                </c:pt>
                <c:pt idx="272">
                  <c:v>18.311673793102276</c:v>
                </c:pt>
                <c:pt idx="273">
                  <c:v>18.180990167163444</c:v>
                </c:pt>
                <c:pt idx="274">
                  <c:v>18.050335966099464</c:v>
                </c:pt>
                <c:pt idx="275">
                  <c:v>17.919711175869832</c:v>
                </c:pt>
                <c:pt idx="276">
                  <c:v>17.789115782443368</c:v>
                </c:pt>
                <c:pt idx="277">
                  <c:v>17.658549771798217</c:v>
                </c:pt>
                <c:pt idx="278">
                  <c:v>17.528013129921831</c:v>
                </c:pt>
                <c:pt idx="279">
                  <c:v>17.397505842810965</c:v>
                </c:pt>
                <c:pt idx="280">
                  <c:v>17.267027896471671</c:v>
                </c:pt>
                <c:pt idx="281">
                  <c:v>17.136579276919289</c:v>
                </c:pt>
                <c:pt idx="282">
                  <c:v>17.006159970178441</c:v>
                </c:pt>
                <c:pt idx="283">
                  <c:v>16.875769962283016</c:v>
                </c:pt>
                <c:pt idx="284">
                  <c:v>16.745409239276174</c:v>
                </c:pt>
                <c:pt idx="285">
                  <c:v>16.615077787210328</c:v>
                </c:pt>
                <c:pt idx="286">
                  <c:v>16.484775592147134</c:v>
                </c:pt>
                <c:pt idx="287">
                  <c:v>16.354502640157499</c:v>
                </c:pt>
                <c:pt idx="288">
                  <c:v>16.224258917321556</c:v>
                </c:pt>
                <c:pt idx="289">
                  <c:v>16.094044409728667</c:v>
                </c:pt>
                <c:pt idx="290">
                  <c:v>15.963859103477414</c:v>
                </c:pt>
                <c:pt idx="291">
                  <c:v>15.833702984675583</c:v>
                </c:pt>
                <c:pt idx="292">
                  <c:v>15.70357603944016</c:v>
                </c:pt>
                <c:pt idx="293">
                  <c:v>15.573478253897333</c:v>
                </c:pt>
                <c:pt idx="294">
                  <c:v>15.443409614182473</c:v>
                </c:pt>
                <c:pt idx="295">
                  <c:v>15.313370106440125</c:v>
                </c:pt>
                <c:pt idx="296">
                  <c:v>15.183359716824013</c:v>
                </c:pt>
                <c:pt idx="297">
                  <c:v>15.05337843149702</c:v>
                </c:pt>
                <c:pt idx="298">
                  <c:v>14.923426236631183</c:v>
                </c:pt>
                <c:pt idx="299">
                  <c:v>14.793503118407692</c:v>
                </c:pt>
                <c:pt idx="300">
                  <c:v>14.663609063016871</c:v>
                </c:pt>
                <c:pt idx="301">
                  <c:v>14.533744056658181</c:v>
                </c:pt>
                <c:pt idx="302">
                  <c:v>14.403908085540204</c:v>
                </c:pt>
                <c:pt idx="303">
                  <c:v>14.274101135880644</c:v>
                </c:pt>
                <c:pt idx="304">
                  <c:v>14.14432319390631</c:v>
                </c:pt>
                <c:pt idx="305">
                  <c:v>14.014574245853114</c:v>
                </c:pt>
                <c:pt idx="306">
                  <c:v>13.884854277966062</c:v>
                </c:pt>
                <c:pt idx="307">
                  <c:v>13.755163276499246</c:v>
                </c:pt>
                <c:pt idx="308">
                  <c:v>13.625501227715839</c:v>
                </c:pt>
                <c:pt idx="309">
                  <c:v>13.495868117888083</c:v>
                </c:pt>
                <c:pt idx="310">
                  <c:v>13.366263933297285</c:v>
                </c:pt>
                <c:pt idx="311">
                  <c:v>13.236688660233806</c:v>
                </c:pt>
                <c:pt idx="312">
                  <c:v>13.107142284997058</c:v>
                </c:pt>
                <c:pt idx="313">
                  <c:v>12.97762479389549</c:v>
                </c:pt>
                <c:pt idx="314">
                  <c:v>12.848136173246589</c:v>
                </c:pt>
                <c:pt idx="315">
                  <c:v>12.718676409376863</c:v>
                </c:pt>
                <c:pt idx="316">
                  <c:v>12.589245488621842</c:v>
                </c:pt>
                <c:pt idx="317">
                  <c:v>12.459843397326061</c:v>
                </c:pt>
                <c:pt idx="318">
                  <c:v>12.330470121843065</c:v>
                </c:pt>
                <c:pt idx="319">
                  <c:v>12.20112564853539</c:v>
                </c:pt>
                <c:pt idx="320">
                  <c:v>12.071809963774561</c:v>
                </c:pt>
                <c:pt idx="321">
                  <c:v>11.942523053941082</c:v>
                </c:pt>
                <c:pt idx="322">
                  <c:v>11.813264905424431</c:v>
                </c:pt>
                <c:pt idx="323">
                  <c:v>11.684035504623051</c:v>
                </c:pt>
                <c:pt idx="324">
                  <c:v>11.554834837944343</c:v>
                </c:pt>
                <c:pt idx="325">
                  <c:v>11.425662891804658</c:v>
                </c:pt>
                <c:pt idx="326">
                  <c:v>11.296519652629287</c:v>
                </c:pt>
                <c:pt idx="327">
                  <c:v>11.167405106852463</c:v>
                </c:pt>
                <c:pt idx="328">
                  <c:v>11.038319240917343</c:v>
                </c:pt>
                <c:pt idx="329">
                  <c:v>10.909262041276003</c:v>
                </c:pt>
                <c:pt idx="330">
                  <c:v>10.780233494389435</c:v>
                </c:pt>
                <c:pt idx="331">
                  <c:v>10.651233586727534</c:v>
                </c:pt>
                <c:pt idx="332">
                  <c:v>10.522262304769091</c:v>
                </c:pt>
                <c:pt idx="333">
                  <c:v>10.393319635001795</c:v>
                </c:pt>
                <c:pt idx="334">
                  <c:v>10.264405563922212</c:v>
                </c:pt>
                <c:pt idx="335">
                  <c:v>10.135520078035784</c:v>
                </c:pt>
                <c:pt idx="336">
                  <c:v>10.006663163856823</c:v>
                </c:pt>
                <c:pt idx="337">
                  <c:v>9.8778348079085028</c:v>
                </c:pt>
                <c:pt idx="338">
                  <c:v>9.74903499672285</c:v>
                </c:pt>
                <c:pt idx="339">
                  <c:v>9.6202637168407374</c:v>
                </c:pt>
                <c:pt idx="340">
                  <c:v>9.4915209548118735</c:v>
                </c:pt>
                <c:pt idx="341">
                  <c:v>9.3628066971948041</c:v>
                </c:pt>
                <c:pt idx="342">
                  <c:v>9.2341209305568945</c:v>
                </c:pt>
                <c:pt idx="343">
                  <c:v>9.1054636414743282</c:v>
                </c:pt>
                <c:pt idx="344">
                  <c:v>8.976834816532099</c:v>
                </c:pt>
                <c:pt idx="345">
                  <c:v>8.8482344423240011</c:v>
                </c:pt>
                <c:pt idx="346">
                  <c:v>8.7196625054526233</c:v>
                </c:pt>
                <c:pt idx="347">
                  <c:v>8.5911189925293456</c:v>
                </c:pt>
                <c:pt idx="348">
                  <c:v>8.4626038901743232</c:v>
                </c:pt>
                <c:pt idx="349">
                  <c:v>8.3341171850164866</c:v>
                </c:pt>
                <c:pt idx="350">
                  <c:v>8.2056588636935324</c:v>
                </c:pt>
                <c:pt idx="351">
                  <c:v>8.0772289128519112</c:v>
                </c:pt>
                <c:pt idx="352">
                  <c:v>7.9488273191468295</c:v>
                </c:pt>
                <c:pt idx="353">
                  <c:v>7.8204540692422366</c:v>
                </c:pt>
                <c:pt idx="354">
                  <c:v>7.6921091498108156</c:v>
                </c:pt>
                <c:pt idx="355">
                  <c:v>7.5637925475339811</c:v>
                </c:pt>
                <c:pt idx="356">
                  <c:v>7.4355042491018679</c:v>
                </c:pt>
                <c:pt idx="357">
                  <c:v>7.3072442412133265</c:v>
                </c:pt>
                <c:pt idx="358">
                  <c:v>7.1790125105759151</c:v>
                </c:pt>
                <c:pt idx="359">
                  <c:v>7.0508090439058915</c:v>
                </c:pt>
                <c:pt idx="360">
                  <c:v>6.9226338279282071</c:v>
                </c:pt>
                <c:pt idx="361">
                  <c:v>6.7944868493764972</c:v>
                </c:pt>
                <c:pt idx="362">
                  <c:v>6.6663680949930777</c:v>
                </c:pt>
                <c:pt idx="363">
                  <c:v>6.5382775515289344</c:v>
                </c:pt>
                <c:pt idx="364">
                  <c:v>6.4102152057437181</c:v>
                </c:pt>
                <c:pt idx="365">
                  <c:v>6.2821810444057355</c:v>
                </c:pt>
                <c:pt idx="366">
                  <c:v>6.1541750542919456</c:v>
                </c:pt>
                <c:pt idx="367">
                  <c:v>6.0261972221879478</c:v>
                </c:pt>
                <c:pt idx="368">
                  <c:v>5.898247534887977</c:v>
                </c:pt>
                <c:pt idx="369">
                  <c:v>5.7703259791948964</c:v>
                </c:pt>
                <c:pt idx="370">
                  <c:v>5.6424325419201917</c:v>
                </c:pt>
                <c:pt idx="371">
                  <c:v>5.5145672098839613</c:v>
                </c:pt>
                <c:pt idx="372">
                  <c:v>5.3867299699149118</c:v>
                </c:pt>
                <c:pt idx="373">
                  <c:v>5.2589208088503474</c:v>
                </c:pt>
                <c:pt idx="374">
                  <c:v>5.131139713536168</c:v>
                </c:pt>
                <c:pt idx="375">
                  <c:v>5.0033866708268562</c:v>
                </c:pt>
                <c:pt idx="376">
                  <c:v>4.8756616675854749</c:v>
                </c:pt>
                <c:pt idx="377">
                  <c:v>4.7479646906836575</c:v>
                </c:pt>
                <c:pt idx="378">
                  <c:v>4.6202957270016025</c:v>
                </c:pt>
                <c:pt idx="379">
                  <c:v>4.4926547634280647</c:v>
                </c:pt>
                <c:pt idx="380">
                  <c:v>4.365041786860349</c:v>
                </c:pt>
                <c:pt idx="381">
                  <c:v>4.2374567842043049</c:v>
                </c:pt>
                <c:pt idx="382">
                  <c:v>4.1098997423743171</c:v>
                </c:pt>
                <c:pt idx="383">
                  <c:v>3.9823706482932981</c:v>
                </c:pt>
                <c:pt idx="384">
                  <c:v>3.854869488892684</c:v>
                </c:pt>
                <c:pt idx="385">
                  <c:v>3.7273962511124252</c:v>
                </c:pt>
                <c:pt idx="386">
                  <c:v>3.5999509219009802</c:v>
                </c:pt>
                <c:pt idx="387">
                  <c:v>3.4725334882153076</c:v>
                </c:pt>
                <c:pt idx="388">
                  <c:v>3.3451439370208611</c:v>
                </c:pt>
                <c:pt idx="389">
                  <c:v>3.2177822552915805</c:v>
                </c:pt>
                <c:pt idx="390">
                  <c:v>3.0904484300098849</c:v>
                </c:pt>
                <c:pt idx="391">
                  <c:v>2.9631424481666682</c:v>
                </c:pt>
                <c:pt idx="392">
                  <c:v>2.8358642967612884</c:v>
                </c:pt>
                <c:pt idx="393">
                  <c:v>2.7086139628015631</c:v>
                </c:pt>
                <c:pt idx="394">
                  <c:v>2.5813914333037622</c:v>
                </c:pt>
                <c:pt idx="395">
                  <c:v>2.4541966952926004</c:v>
                </c:pt>
                <c:pt idx="396">
                  <c:v>2.3270297358012302</c:v>
                </c:pt>
                <c:pt idx="397">
                  <c:v>2.1998905418712349</c:v>
                </c:pt>
                <c:pt idx="398">
                  <c:v>2.0727791005526233</c:v>
                </c:pt>
                <c:pt idx="399">
                  <c:v>1.9456953989038208</c:v>
                </c:pt>
                <c:pt idx="400">
                  <c:v>1.8186394239916628</c:v>
                </c:pt>
                <c:pt idx="401">
                  <c:v>1.6916111628913886</c:v>
                </c:pt>
                <c:pt idx="402">
                  <c:v>1.5646106026866335</c:v>
                </c:pt>
                <c:pt idx="403">
                  <c:v>1.4376377304694232</c:v>
                </c:pt>
                <c:pt idx="404">
                  <c:v>1.3106925333401656</c:v>
                </c:pt>
                <c:pt idx="405">
                  <c:v>1.1837749984076444</c:v>
                </c:pt>
                <c:pt idx="406">
                  <c:v>1.0568851127890129</c:v>
                </c:pt>
                <c:pt idx="407">
                  <c:v>0.9300228636097857</c:v>
                </c:pt>
                <c:pt idx="408">
                  <c:v>0.80318823800383332</c:v>
                </c:pt>
                <c:pt idx="409">
                  <c:v>0.67638122311337423</c:v>
                </c:pt>
                <c:pt idx="410">
                  <c:v>0.5496018060889688</c:v>
                </c:pt>
                <c:pt idx="411">
                  <c:v>0.42284997408951197</c:v>
                </c:pt>
                <c:pt idx="412">
                  <c:v>0.29612571428222639</c:v>
                </c:pt>
                <c:pt idx="413">
                  <c:v>0.16942901384265605</c:v>
                </c:pt>
                <c:pt idx="414">
                  <c:v>4.2759859954658912E-2</c:v>
                </c:pt>
                <c:pt idx="415">
                  <c:v>-8.3881760189599489E-2</c:v>
                </c:pt>
                <c:pt idx="416">
                  <c:v>-0.21049585938965309</c:v>
                </c:pt>
                <c:pt idx="417">
                  <c:v>-0.3370824504367419</c:v>
                </c:pt>
                <c:pt idx="418">
                  <c:v>-0.46364154611381914</c:v>
                </c:pt>
                <c:pt idx="419">
                  <c:v>-0.59017315919555746</c:v>
                </c:pt>
                <c:pt idx="420">
                  <c:v>-0.71667730244835637</c:v>
                </c:pt>
                <c:pt idx="421">
                  <c:v>-0.84315398863034841</c:v>
                </c:pt>
                <c:pt idx="422">
                  <c:v>-0.9696032304914064</c:v>
                </c:pt>
                <c:pt idx="423">
                  <c:v>-1.09602504077315</c:v>
                </c:pt>
                <c:pt idx="424">
                  <c:v>-1.2224194322089521</c:v>
                </c:pt>
                <c:pt idx="425">
                  <c:v>-1.3487864175239463</c:v>
                </c:pt>
                <c:pt idx="426">
                  <c:v>-1.4751260094350329</c:v>
                </c:pt>
                <c:pt idx="427">
                  <c:v>-1.6014382206508864</c:v>
                </c:pt>
                <c:pt idx="428">
                  <c:v>-1.7277230638719614</c:v>
                </c:pt>
                <c:pt idx="429">
                  <c:v>-1.8539805517905001</c:v>
                </c:pt>
                <c:pt idx="430">
                  <c:v>-1.9802106970905382</c:v>
                </c:pt>
                <c:pt idx="431">
                  <c:v>-2.106413512447912</c:v>
                </c:pt>
                <c:pt idx="432">
                  <c:v>-2.2325890105302659</c:v>
                </c:pt>
                <c:pt idx="433">
                  <c:v>-2.3587372039970576</c:v>
                </c:pt>
                <c:pt idx="434">
                  <c:v>-2.4848581054995647</c:v>
                </c:pt>
                <c:pt idx="435">
                  <c:v>-2.6109517276808938</c:v>
                </c:pt>
                <c:pt idx="436">
                  <c:v>-2.7370180831759852</c:v>
                </c:pt>
                <c:pt idx="437">
                  <c:v>-2.8630571846116184</c:v>
                </c:pt>
                <c:pt idx="438">
                  <c:v>-2.9890690446064214</c:v>
                </c:pt>
                <c:pt idx="439">
                  <c:v>-3.1150536757708767</c:v>
                </c:pt>
                <c:pt idx="440">
                  <c:v>-3.241011090707326</c:v>
                </c:pt>
                <c:pt idx="441">
                  <c:v>-3.3669413020099785</c:v>
                </c:pt>
                <c:pt idx="442">
                  <c:v>-3.4928443222649186</c:v>
                </c:pt>
                <c:pt idx="443">
                  <c:v>-3.6187201640501097</c:v>
                </c:pt>
                <c:pt idx="444">
                  <c:v>-3.7445688399354031</c:v>
                </c:pt>
                <c:pt idx="445">
                  <c:v>-3.8703903624825435</c:v>
                </c:pt>
                <c:pt idx="446">
                  <c:v>-3.9961847442451752</c:v>
                </c:pt>
                <c:pt idx="447">
                  <c:v>-4.1219519977688499</c:v>
                </c:pt>
                <c:pt idx="448">
                  <c:v>-4.2476921355910342</c:v>
                </c:pt>
                <c:pt idx="449">
                  <c:v>-4.3734051702411119</c:v>
                </c:pt>
                <c:pt idx="450">
                  <c:v>-4.4990911142403949</c:v>
                </c:pt>
                <c:pt idx="451">
                  <c:v>-4.6247499801021288</c:v>
                </c:pt>
                <c:pt idx="452">
                  <c:v>-4.7503817803314989</c:v>
                </c:pt>
                <c:pt idx="453">
                  <c:v>-4.8759865274256349</c:v>
                </c:pt>
                <c:pt idx="454">
                  <c:v>-5.001564233873621</c:v>
                </c:pt>
                <c:pt idx="455">
                  <c:v>-5.1271149121565003</c:v>
                </c:pt>
                <c:pt idx="456">
                  <c:v>-5.252638574747281</c:v>
                </c:pt>
                <c:pt idx="457">
                  <c:v>-5.3781352341109452</c:v>
                </c:pt>
                <c:pt idx="458">
                  <c:v>-5.5036049027044536</c:v>
                </c:pt>
                <c:pt idx="459">
                  <c:v>-5.6290475929767503</c:v>
                </c:pt>
                <c:pt idx="460">
                  <c:v>-5.7544633173687734</c:v>
                </c:pt>
                <c:pt idx="461">
                  <c:v>-5.8798520883134593</c:v>
                </c:pt>
                <c:pt idx="462">
                  <c:v>-6.0052139182357482</c:v>
                </c:pt>
                <c:pt idx="463">
                  <c:v>-6.130548819552593</c:v>
                </c:pt>
                <c:pt idx="464">
                  <c:v>-6.2558568046729626</c:v>
                </c:pt>
                <c:pt idx="465">
                  <c:v>-6.3811378859978518</c:v>
                </c:pt>
                <c:pt idx="466">
                  <c:v>-6.5063920759202842</c:v>
                </c:pt>
                <c:pt idx="467">
                  <c:v>-6.6316193868253235</c:v>
                </c:pt>
                <c:pt idx="468">
                  <c:v>-6.756819831090076</c:v>
                </c:pt>
                <c:pt idx="469">
                  <c:v>-6.8819934210836973</c:v>
                </c:pt>
                <c:pt idx="470">
                  <c:v>-7.0071401691673989</c:v>
                </c:pt>
                <c:pt idx="471">
                  <c:v>-7.1322600876944575</c:v>
                </c:pt>
                <c:pt idx="472">
                  <c:v>-7.2573531890102165</c:v>
                </c:pt>
                <c:pt idx="473">
                  <c:v>-7.3824194854520977</c:v>
                </c:pt>
                <c:pt idx="474">
                  <c:v>-7.5074589893496046</c:v>
                </c:pt>
                <c:pt idx="475">
                  <c:v>-7.6324717130243274</c:v>
                </c:pt>
                <c:pt idx="476">
                  <c:v>-7.7574576687899528</c:v>
                </c:pt>
                <c:pt idx="477">
                  <c:v>-7.8824168689522685</c:v>
                </c:pt>
                <c:pt idx="478">
                  <c:v>-8.0073493258091695</c:v>
                </c:pt>
                <c:pt idx="479">
                  <c:v>-8.1322550516506684</c:v>
                </c:pt>
                <c:pt idx="480">
                  <c:v>-8.2571340587588935</c:v>
                </c:pt>
                <c:pt idx="481">
                  <c:v>-8.3819863594081028</c:v>
                </c:pt>
                <c:pt idx="482">
                  <c:v>-8.506811965864685</c:v>
                </c:pt>
                <c:pt idx="483">
                  <c:v>-8.6316108903871722</c:v>
                </c:pt>
                <c:pt idx="484">
                  <c:v>-8.7563831452262377</c:v>
                </c:pt>
                <c:pt idx="485">
                  <c:v>-8.8811287426247123</c:v>
                </c:pt>
                <c:pt idx="486">
                  <c:v>-9.0058476948175823</c:v>
                </c:pt>
                <c:pt idx="487">
                  <c:v>-9.1305400140319986</c:v>
                </c:pt>
                <c:pt idx="488">
                  <c:v>-9.2552057124872835</c:v>
                </c:pt>
                <c:pt idx="489">
                  <c:v>-9.3798448023949383</c:v>
                </c:pt>
                <c:pt idx="490">
                  <c:v>-9.5044572959586464</c:v>
                </c:pt>
                <c:pt idx="491">
                  <c:v>-9.629043205374284</c:v>
                </c:pt>
                <c:pt idx="492">
                  <c:v>-9.7536025428299205</c:v>
                </c:pt>
                <c:pt idx="493">
                  <c:v>-9.8781353205058284</c:v>
                </c:pt>
                <c:pt idx="494">
                  <c:v>-10.002641550574493</c:v>
                </c:pt>
                <c:pt idx="495">
                  <c:v>-10.127121245200611</c:v>
                </c:pt>
                <c:pt idx="496">
                  <c:v>-10.251574416541102</c:v>
                </c:pt>
                <c:pt idx="497">
                  <c:v>-10.37600107674511</c:v>
                </c:pt>
                <c:pt idx="498">
                  <c:v>-10.500401237954021</c:v>
                </c:pt>
                <c:pt idx="499">
                  <c:v>-10.624774912301453</c:v>
                </c:pt>
                <c:pt idx="500">
                  <c:v>-10.749122111913275</c:v>
                </c:pt>
                <c:pt idx="501">
                  <c:v>-10.873442848907606</c:v>
                </c:pt>
                <c:pt idx="502">
                  <c:v>-10.997737135394829</c:v>
                </c:pt>
                <c:pt idx="503">
                  <c:v>-11.122004983477588</c:v>
                </c:pt>
                <c:pt idx="504">
                  <c:v>-11.246246405250798</c:v>
                </c:pt>
                <c:pt idx="505">
                  <c:v>-11.370461412801653</c:v>
                </c:pt>
                <c:pt idx="506">
                  <c:v>-11.494650018209631</c:v>
                </c:pt>
                <c:pt idx="507">
                  <c:v>-11.6188122335465</c:v>
                </c:pt>
                <c:pt idx="508">
                  <c:v>-11.742948070876322</c:v>
                </c:pt>
                <c:pt idx="509">
                  <c:v>-11.867057542255466</c:v>
                </c:pt>
                <c:pt idx="510">
                  <c:v>-11.991140659732606</c:v>
                </c:pt>
                <c:pt idx="511">
                  <c:v>-12.115197435348732</c:v>
                </c:pt>
                <c:pt idx="512">
                  <c:v>-12.239227881137154</c:v>
                </c:pt>
                <c:pt idx="513">
                  <c:v>-12.363232009123509</c:v>
                </c:pt>
                <c:pt idx="514">
                  <c:v>-12.487209831325769</c:v>
                </c:pt>
                <c:pt idx="515">
                  <c:v>-12.611161359754243</c:v>
                </c:pt>
                <c:pt idx="516">
                  <c:v>-12.735086606411587</c:v>
                </c:pt>
                <c:pt idx="517">
                  <c:v>-12.858985583292807</c:v>
                </c:pt>
                <c:pt idx="518">
                  <c:v>-12.982858302385269</c:v>
                </c:pt>
                <c:pt idx="519">
                  <c:v>-13.106704775668703</c:v>
                </c:pt>
                <c:pt idx="520">
                  <c:v>-13.230525015115205</c:v>
                </c:pt>
                <c:pt idx="521">
                  <c:v>-13.354319032689252</c:v>
                </c:pt>
                <c:pt idx="522">
                  <c:v>-13.478086840347702</c:v>
                </c:pt>
                <c:pt idx="523">
                  <c:v>-13.601828450039797</c:v>
                </c:pt>
                <c:pt idx="524">
                  <c:v>-13.72554387370718</c:v>
                </c:pt>
                <c:pt idx="525">
                  <c:v>-13.84923312328389</c:v>
                </c:pt>
                <c:pt idx="526">
                  <c:v>-13.972896210696373</c:v>
                </c:pt>
                <c:pt idx="527">
                  <c:v>-14.096533147863488</c:v>
                </c:pt>
                <c:pt idx="528">
                  <c:v>-14.220143946696513</c:v>
                </c:pt>
                <c:pt idx="529">
                  <c:v>-14.343728619099153</c:v>
                </c:pt>
                <c:pt idx="530">
                  <c:v>-14.46728717696754</c:v>
                </c:pt>
                <c:pt idx="531">
                  <c:v>-14.590819632190243</c:v>
                </c:pt>
                <c:pt idx="532">
                  <c:v>-14.714325996648277</c:v>
                </c:pt>
                <c:pt idx="533">
                  <c:v>-14.837806282215103</c:v>
                </c:pt>
                <c:pt idx="534">
                  <c:v>-14.961260500756637</c:v>
                </c:pt>
                <c:pt idx="535">
                  <c:v>-15.084688664131258</c:v>
                </c:pt>
                <c:pt idx="536">
                  <c:v>-15.20809078418981</c:v>
                </c:pt>
                <c:pt idx="537">
                  <c:v>-15.331466872775612</c:v>
                </c:pt>
                <c:pt idx="538">
                  <c:v>-15.454816941724461</c:v>
                </c:pt>
                <c:pt idx="539">
                  <c:v>-15.578141002864639</c:v>
                </c:pt>
                <c:pt idx="540">
                  <c:v>-15.701439068016915</c:v>
                </c:pt>
                <c:pt idx="541">
                  <c:v>-15.824711148994563</c:v>
                </c:pt>
                <c:pt idx="542">
                  <c:v>-15.947957257603354</c:v>
                </c:pt>
                <c:pt idx="543">
                  <c:v>-16.071177405641571</c:v>
                </c:pt>
                <c:pt idx="544">
                  <c:v>-16.194371604900006</c:v>
                </c:pt>
                <c:pt idx="545">
                  <c:v>-16.31753986716198</c:v>
                </c:pt>
                <c:pt idx="546">
                  <c:v>-16.440682204203338</c:v>
                </c:pt>
                <c:pt idx="547">
                  <c:v>-16.563798627792451</c:v>
                </c:pt>
                <c:pt idx="548">
                  <c:v>-16.686889149690238</c:v>
                </c:pt>
                <c:pt idx="549">
                  <c:v>-16.809953781650158</c:v>
                </c:pt>
                <c:pt idx="550">
                  <c:v>-16.932992535418222</c:v>
                </c:pt>
                <c:pt idx="551">
                  <c:v>-17.056005422732998</c:v>
                </c:pt>
                <c:pt idx="552">
                  <c:v>-17.178992455325613</c:v>
                </c:pt>
                <c:pt idx="553">
                  <c:v>-17.301953644919767</c:v>
                </c:pt>
                <c:pt idx="554">
                  <c:v>-17.424889003231733</c:v>
                </c:pt>
                <c:pt idx="555">
                  <c:v>-17.547798541970359</c:v>
                </c:pt>
                <c:pt idx="556">
                  <c:v>-17.670682272837084</c:v>
                </c:pt>
                <c:pt idx="557">
                  <c:v>-17.79354020752594</c:v>
                </c:pt>
                <c:pt idx="558">
                  <c:v>-17.916372357723553</c:v>
                </c:pt>
                <c:pt idx="559">
                  <c:v>-18.03917873510915</c:v>
                </c:pt>
                <c:pt idx="560">
                  <c:v>-18.161959351354579</c:v>
                </c:pt>
                <c:pt idx="561">
                  <c:v>-18.284714218124293</c:v>
                </c:pt>
                <c:pt idx="562">
                  <c:v>-18.407443347075372</c:v>
                </c:pt>
                <c:pt idx="563">
                  <c:v>-18.530146749857515</c:v>
                </c:pt>
                <c:pt idx="564">
                  <c:v>-18.652824438113061</c:v>
                </c:pt>
                <c:pt idx="565">
                  <c:v>-18.775476423476992</c:v>
                </c:pt>
                <c:pt idx="566">
                  <c:v>-18.898102717576922</c:v>
                </c:pt>
                <c:pt idx="567">
                  <c:v>-19.020703332033122</c:v>
                </c:pt>
                <c:pt idx="568">
                  <c:v>-19.143278278458524</c:v>
                </c:pt>
                <c:pt idx="569">
                  <c:v>-19.265827568458715</c:v>
                </c:pt>
                <c:pt idx="570">
                  <c:v>-19.388351213631953</c:v>
                </c:pt>
                <c:pt idx="571">
                  <c:v>-19.510849225569174</c:v>
                </c:pt>
                <c:pt idx="572">
                  <c:v>-19.633321615853983</c:v>
                </c:pt>
                <c:pt idx="573">
                  <c:v>-19.755768396062678</c:v>
                </c:pt>
                <c:pt idx="574">
                  <c:v>-19.878189577764246</c:v>
                </c:pt>
                <c:pt idx="575">
                  <c:v>-20.000585172520374</c:v>
                </c:pt>
                <c:pt idx="576">
                  <c:v>-20.122955191885445</c:v>
                </c:pt>
                <c:pt idx="577">
                  <c:v>-20.245299647406561</c:v>
                </c:pt>
                <c:pt idx="578">
                  <c:v>-20.367618550623526</c:v>
                </c:pt>
                <c:pt idx="579">
                  <c:v>-20.48991191306887</c:v>
                </c:pt>
                <c:pt idx="580">
                  <c:v>-20.612179746267849</c:v>
                </c:pt>
                <c:pt idx="581">
                  <c:v>-20.734422061738446</c:v>
                </c:pt>
                <c:pt idx="582">
                  <c:v>-20.856638870991393</c:v>
                </c:pt>
                <c:pt idx="583">
                  <c:v>-20.97883018553015</c:v>
                </c:pt>
                <c:pt idx="584">
                  <c:v>-21.100996016850939</c:v>
                </c:pt>
                <c:pt idx="585">
                  <c:v>-21.223136376442724</c:v>
                </c:pt>
                <c:pt idx="586">
                  <c:v>-21.345251275787241</c:v>
                </c:pt>
                <c:pt idx="587">
                  <c:v>-21.46734072635898</c:v>
                </c:pt>
                <c:pt idx="588">
                  <c:v>-21.589404739625213</c:v>
                </c:pt>
                <c:pt idx="589">
                  <c:v>-21.711443327045984</c:v>
                </c:pt>
                <c:pt idx="590">
                  <c:v>-21.833456500074121</c:v>
                </c:pt>
                <c:pt idx="591">
                  <c:v>-21.95544427015524</c:v>
                </c:pt>
                <c:pt idx="592">
                  <c:v>-22.077406648727752</c:v>
                </c:pt>
                <c:pt idx="593">
                  <c:v>-22.199343647222872</c:v>
                </c:pt>
                <c:pt idx="594">
                  <c:v>-22.321255277064612</c:v>
                </c:pt>
                <c:pt idx="595">
                  <c:v>-22.443141549669804</c:v>
                </c:pt>
                <c:pt idx="596">
                  <c:v>-22.565002476448093</c:v>
                </c:pt>
                <c:pt idx="597">
                  <c:v>-22.686838068801947</c:v>
                </c:pt>
                <c:pt idx="598">
                  <c:v>-22.808648338126659</c:v>
                </c:pt>
                <c:pt idx="599">
                  <c:v>-22.930433295810364</c:v>
                </c:pt>
                <c:pt idx="600">
                  <c:v>-23.052192953234027</c:v>
                </c:pt>
                <c:pt idx="601">
                  <c:v>-23.173927321771465</c:v>
                </c:pt>
                <c:pt idx="602">
                  <c:v>-23.295636412789346</c:v>
                </c:pt>
                <c:pt idx="603">
                  <c:v>-23.417320237647193</c:v>
                </c:pt>
                <c:pt idx="604">
                  <c:v>-23.53897880769739</c:v>
                </c:pt>
                <c:pt idx="605">
                  <c:v>-23.660612134285188</c:v>
                </c:pt>
                <c:pt idx="606">
                  <c:v>-23.782220228748717</c:v>
                </c:pt>
                <c:pt idx="607">
                  <c:v>-23.903803102418983</c:v>
                </c:pt>
                <c:pt idx="608">
                  <c:v>-24.025360766619873</c:v>
                </c:pt>
                <c:pt idx="609">
                  <c:v>-24.146893232668166</c:v>
                </c:pt>
                <c:pt idx="610">
                  <c:v>-24.268400511873541</c:v>
                </c:pt>
                <c:pt idx="611">
                  <c:v>-24.389882615538575</c:v>
                </c:pt>
                <c:pt idx="612">
                  <c:v>-24.511339554958749</c:v>
                </c:pt>
                <c:pt idx="613">
                  <c:v>-24.632771341422462</c:v>
                </c:pt>
                <c:pt idx="614">
                  <c:v>-24.75417798621103</c:v>
                </c:pt>
                <c:pt idx="615">
                  <c:v>-24.875559500598687</c:v>
                </c:pt>
                <c:pt idx="616">
                  <c:v>-24.996915895852602</c:v>
                </c:pt>
                <c:pt idx="617">
                  <c:v>-25.118247183232882</c:v>
                </c:pt>
                <c:pt idx="618">
                  <c:v>-25.239553373992564</c:v>
                </c:pt>
                <c:pt idx="619">
                  <c:v>-25.36083447937764</c:v>
                </c:pt>
                <c:pt idx="620">
                  <c:v>-25.482090510627049</c:v>
                </c:pt>
                <c:pt idx="621">
                  <c:v>-25.603321478972685</c:v>
                </c:pt>
                <c:pt idx="622">
                  <c:v>-25.724527395639413</c:v>
                </c:pt>
                <c:pt idx="623">
                  <c:v>-25.845708271845055</c:v>
                </c:pt>
                <c:pt idx="624">
                  <c:v>-25.966864118800412</c:v>
                </c:pt>
                <c:pt idx="625">
                  <c:v>-26.087994947709262</c:v>
                </c:pt>
                <c:pt idx="626">
                  <c:v>-26.209100769768373</c:v>
                </c:pt>
                <c:pt idx="627">
                  <c:v>-26.330181596167499</c:v>
                </c:pt>
                <c:pt idx="628">
                  <c:v>-26.451237438089382</c:v>
                </c:pt>
                <c:pt idx="629">
                  <c:v>-26.57226830670978</c:v>
                </c:pt>
                <c:pt idx="630">
                  <c:v>-26.693274213197448</c:v>
                </c:pt>
                <c:pt idx="631">
                  <c:v>-26.814255168714151</c:v>
                </c:pt>
                <c:pt idx="632">
                  <c:v>-26.93521118441468</c:v>
                </c:pt>
                <c:pt idx="633">
                  <c:v>-27.056142271446838</c:v>
                </c:pt>
                <c:pt idx="634">
                  <c:v>-27.177048440951463</c:v>
                </c:pt>
                <c:pt idx="635">
                  <c:v>-27.297929704062422</c:v>
                </c:pt>
                <c:pt idx="636">
                  <c:v>-27.418786071906631</c:v>
                </c:pt>
                <c:pt idx="637">
                  <c:v>-27.539617555604043</c:v>
                </c:pt>
                <c:pt idx="638">
                  <c:v>-27.66042416626766</c:v>
                </c:pt>
                <c:pt idx="639">
                  <c:v>-27.781205915003543</c:v>
                </c:pt>
                <c:pt idx="640">
                  <c:v>-27.90196281291081</c:v>
                </c:pt>
                <c:pt idx="641">
                  <c:v>-28.022694871081651</c:v>
                </c:pt>
                <c:pt idx="642">
                  <c:v>-28.143402100601321</c:v>
                </c:pt>
                <c:pt idx="643">
                  <c:v>-28.264084512548159</c:v>
                </c:pt>
                <c:pt idx="644">
                  <c:v>-28.384742117993579</c:v>
                </c:pt>
                <c:pt idx="645">
                  <c:v>-28.505374928002091</c:v>
                </c:pt>
                <c:pt idx="646">
                  <c:v>-28.625982953631294</c:v>
                </c:pt>
                <c:pt idx="647">
                  <c:v>-28.746566205931884</c:v>
                </c:pt>
                <c:pt idx="648">
                  <c:v>-28.867124695947666</c:v>
                </c:pt>
                <c:pt idx="649">
                  <c:v>-28.987658434715549</c:v>
                </c:pt>
                <c:pt idx="650">
                  <c:v>-29.108167433265557</c:v>
                </c:pt>
                <c:pt idx="651">
                  <c:v>-29.228651702620841</c:v>
                </c:pt>
                <c:pt idx="652">
                  <c:v>-29.34911125379767</c:v>
                </c:pt>
                <c:pt idx="653">
                  <c:v>-29.469546097805452</c:v>
                </c:pt>
                <c:pt idx="654">
                  <c:v>-29.589956245646722</c:v>
                </c:pt>
                <c:pt idx="655">
                  <c:v>-29.710341708317163</c:v>
                </c:pt>
                <c:pt idx="656">
                  <c:v>-29.830702496805603</c:v>
                </c:pt>
                <c:pt idx="657">
                  <c:v>-29.951038622094018</c:v>
                </c:pt>
                <c:pt idx="658">
                  <c:v>-30.071350095157552</c:v>
                </c:pt>
                <c:pt idx="659">
                  <c:v>-30.191636926964502</c:v>
                </c:pt>
                <c:pt idx="660">
                  <c:v>-30.311899128476341</c:v>
                </c:pt>
                <c:pt idx="661">
                  <c:v>-30.432136710647704</c:v>
                </c:pt>
                <c:pt idx="662">
                  <c:v>-30.552349684426421</c:v>
                </c:pt>
                <c:pt idx="663">
                  <c:v>-30.672538060753492</c:v>
                </c:pt>
                <c:pt idx="664">
                  <c:v>-30.792701850563116</c:v>
                </c:pt>
                <c:pt idx="665">
                  <c:v>-30.912841064782683</c:v>
                </c:pt>
                <c:pt idx="666">
                  <c:v>-31.032955714332779</c:v>
                </c:pt>
                <c:pt idx="667">
                  <c:v>-31.153045810127203</c:v>
                </c:pt>
                <c:pt idx="668">
                  <c:v>-31.27311136307296</c:v>
                </c:pt>
                <c:pt idx="669">
                  <c:v>-31.393152384070273</c:v>
                </c:pt>
                <c:pt idx="670">
                  <c:v>-31.513168884012586</c:v>
                </c:pt>
                <c:pt idx="671">
                  <c:v>-31.633160873786569</c:v>
                </c:pt>
                <c:pt idx="672">
                  <c:v>-31.753128364272122</c:v>
                </c:pt>
                <c:pt idx="673">
                  <c:v>-31.87307136634238</c:v>
                </c:pt>
                <c:pt idx="674">
                  <c:v>-31.992989890863729</c:v>
                </c:pt>
                <c:pt idx="675">
                  <c:v>-32.112883948695796</c:v>
                </c:pt>
                <c:pt idx="676">
                  <c:v>-32.232753550691463</c:v>
                </c:pt>
                <c:pt idx="677">
                  <c:v>-32.35259870769687</c:v>
                </c:pt>
                <c:pt idx="678">
                  <c:v>-32.472419430551412</c:v>
                </c:pt>
                <c:pt idx="679">
                  <c:v>-32.592215730087766</c:v>
                </c:pt>
                <c:pt idx="680">
                  <c:v>-32.711987617131868</c:v>
                </c:pt>
                <c:pt idx="681">
                  <c:v>-32.831735102502954</c:v>
                </c:pt>
                <c:pt idx="682">
                  <c:v>-32.951458197013515</c:v>
                </c:pt>
                <c:pt idx="683">
                  <c:v>-33.071156911469359</c:v>
                </c:pt>
                <c:pt idx="684">
                  <c:v>-33.190831256669576</c:v>
                </c:pt>
                <c:pt idx="685">
                  <c:v>-33.310481243406549</c:v>
                </c:pt>
                <c:pt idx="686">
                  <c:v>-33.430106882465978</c:v>
                </c:pt>
                <c:pt idx="687">
                  <c:v>-33.549708184626866</c:v>
                </c:pt>
                <c:pt idx="688">
                  <c:v>-33.669285160661531</c:v>
                </c:pt>
                <c:pt idx="689">
                  <c:v>-33.788837821335619</c:v>
                </c:pt>
                <c:pt idx="690">
                  <c:v>-33.908366177408091</c:v>
                </c:pt>
                <c:pt idx="691">
                  <c:v>-34.027870239631248</c:v>
                </c:pt>
                <c:pt idx="692">
                  <c:v>-34.147350018750721</c:v>
                </c:pt>
                <c:pt idx="693">
                  <c:v>-34.266805525505482</c:v>
                </c:pt>
                <c:pt idx="694">
                  <c:v>-34.386236770627853</c:v>
                </c:pt>
                <c:pt idx="695">
                  <c:v>-34.505643764843498</c:v>
                </c:pt>
                <c:pt idx="696">
                  <c:v>-34.625026518871451</c:v>
                </c:pt>
                <c:pt idx="697">
                  <c:v>-34.744385043424103</c:v>
                </c:pt>
                <c:pt idx="698">
                  <c:v>-34.863719349207202</c:v>
                </c:pt>
                <c:pt idx="699">
                  <c:v>-34.983029446919879</c:v>
                </c:pt>
                <c:pt idx="700">
                  <c:v>-35.102315347254638</c:v>
                </c:pt>
                <c:pt idx="701">
                  <c:v>-35.221577060897367</c:v>
                </c:pt>
                <c:pt idx="702">
                  <c:v>-35.340814598527338</c:v>
                </c:pt>
                <c:pt idx="703">
                  <c:v>-35.460027970817215</c:v>
                </c:pt>
                <c:pt idx="704">
                  <c:v>-35.579217188433063</c:v>
                </c:pt>
                <c:pt idx="705">
                  <c:v>-35.69838226203435</c:v>
                </c:pt>
                <c:pt idx="706">
                  <c:v>-35.817523202273946</c:v>
                </c:pt>
                <c:pt idx="707">
                  <c:v>-35.936640019798141</c:v>
                </c:pt>
                <c:pt idx="708">
                  <c:v>-36.055732725246628</c:v>
                </c:pt>
                <c:pt idx="709">
                  <c:v>-36.174801329252539</c:v>
                </c:pt>
                <c:pt idx="710">
                  <c:v>-36.29384584244243</c:v>
                </c:pt>
                <c:pt idx="711">
                  <c:v>-36.412866275436294</c:v>
                </c:pt>
                <c:pt idx="712">
                  <c:v>-36.531862638847542</c:v>
                </c:pt>
                <c:pt idx="713">
                  <c:v>-36.650834943283051</c:v>
                </c:pt>
                <c:pt idx="714">
                  <c:v>-36.769783199343138</c:v>
                </c:pt>
                <c:pt idx="715">
                  <c:v>-36.888707417621568</c:v>
                </c:pt>
                <c:pt idx="716">
                  <c:v>-37.00760760870557</c:v>
                </c:pt>
                <c:pt idx="717">
                  <c:v>-37.126483783175829</c:v>
                </c:pt>
                <c:pt idx="718">
                  <c:v>-37.245335951606506</c:v>
                </c:pt>
                <c:pt idx="719">
                  <c:v>-37.364164124565242</c:v>
                </c:pt>
                <c:pt idx="720">
                  <c:v>-37.482968312613139</c:v>
                </c:pt>
                <c:pt idx="721">
                  <c:v>-37.601748526304789</c:v>
                </c:pt>
                <c:pt idx="722">
                  <c:v>-37.720504776188278</c:v>
                </c:pt>
                <c:pt idx="723">
                  <c:v>-37.839237072805183</c:v>
                </c:pt>
                <c:pt idx="724">
                  <c:v>-37.957945426690578</c:v>
                </c:pt>
                <c:pt idx="725">
                  <c:v>-38.076629848373031</c:v>
                </c:pt>
                <c:pt idx="726">
                  <c:v>-38.195290348374641</c:v>
                </c:pt>
                <c:pt idx="727">
                  <c:v>-38.313926937210994</c:v>
                </c:pt>
                <c:pt idx="728">
                  <c:v>-38.432539625391207</c:v>
                </c:pt>
                <c:pt idx="729">
                  <c:v>-38.551128423417929</c:v>
                </c:pt>
                <c:pt idx="730">
                  <c:v>-38.669693341787323</c:v>
                </c:pt>
                <c:pt idx="731">
                  <c:v>-38.788234390989089</c:v>
                </c:pt>
                <c:pt idx="732">
                  <c:v>-38.906751581506477</c:v>
                </c:pt>
                <c:pt idx="733">
                  <c:v>-39.02524492381626</c:v>
                </c:pt>
                <c:pt idx="734">
                  <c:v>-39.143714428388769</c:v>
                </c:pt>
                <c:pt idx="735">
                  <c:v>-39.26216010568789</c:v>
                </c:pt>
                <c:pt idx="736">
                  <c:v>-39.380581966171064</c:v>
                </c:pt>
                <c:pt idx="737">
                  <c:v>-39.498980020289302</c:v>
                </c:pt>
                <c:pt idx="738">
                  <c:v>-39.61735427848717</c:v>
                </c:pt>
                <c:pt idx="739">
                  <c:v>-39.735704751202817</c:v>
                </c:pt>
                <c:pt idx="740">
                  <c:v>-39.854031448867964</c:v>
                </c:pt>
                <c:pt idx="741">
                  <c:v>-39.972334381907913</c:v>
                </c:pt>
                <c:pt idx="742">
                  <c:v>-40.090613560741566</c:v>
                </c:pt>
                <c:pt idx="743">
                  <c:v>-40.208868995781401</c:v>
                </c:pt>
                <c:pt idx="744">
                  <c:v>-40.327100697433508</c:v>
                </c:pt>
                <c:pt idx="745">
                  <c:v>-40.445308676097575</c:v>
                </c:pt>
                <c:pt idx="746">
                  <c:v>-40.563492942166889</c:v>
                </c:pt>
                <c:pt idx="747">
                  <c:v>-40.681653506028354</c:v>
                </c:pt>
                <c:pt idx="748">
                  <c:v>-40.799790378062497</c:v>
                </c:pt>
                <c:pt idx="749">
                  <c:v>-40.91790356864346</c:v>
                </c:pt>
                <c:pt idx="750">
                  <c:v>-41.035993088139016</c:v>
                </c:pt>
                <c:pt idx="751">
                  <c:v>-41.154058946910567</c:v>
                </c:pt>
                <c:pt idx="752">
                  <c:v>-41.272101155313145</c:v>
                </c:pt>
                <c:pt idx="753">
                  <c:v>-41.390119723695435</c:v>
                </c:pt>
                <c:pt idx="754">
                  <c:v>-41.508114662399763</c:v>
                </c:pt>
                <c:pt idx="755">
                  <c:v>-41.626085981762103</c:v>
                </c:pt>
                <c:pt idx="756">
                  <c:v>-41.744033692112097</c:v>
                </c:pt>
                <c:pt idx="757">
                  <c:v>-41.861957803773031</c:v>
                </c:pt>
                <c:pt idx="758">
                  <c:v>-41.979858327061869</c:v>
                </c:pt>
                <c:pt idx="759">
                  <c:v>-42.097735272289235</c:v>
                </c:pt>
                <c:pt idx="760">
                  <c:v>-42.215588649759447</c:v>
                </c:pt>
                <c:pt idx="761">
                  <c:v>-42.333418469770479</c:v>
                </c:pt>
                <c:pt idx="762">
                  <c:v>-42.451224742614009</c:v>
                </c:pt>
                <c:pt idx="763">
                  <c:v>-42.569007478575394</c:v>
                </c:pt>
                <c:pt idx="764">
                  <c:v>-42.686766687933684</c:v>
                </c:pt>
                <c:pt idx="765">
                  <c:v>-42.804502380961644</c:v>
                </c:pt>
                <c:pt idx="766">
                  <c:v>-42.922214567925728</c:v>
                </c:pt>
                <c:pt idx="767">
                  <c:v>-43.039903259086103</c:v>
                </c:pt>
                <c:pt idx="768">
                  <c:v>-43.157568464696652</c:v>
                </c:pt>
                <c:pt idx="769">
                  <c:v>-43.275210195004973</c:v>
                </c:pt>
                <c:pt idx="770">
                  <c:v>-43.392828460252389</c:v>
                </c:pt>
                <c:pt idx="771">
                  <c:v>-43.510423270673961</c:v>
                </c:pt>
                <c:pt idx="772">
                  <c:v>-43.627994636498464</c:v>
                </c:pt>
                <c:pt idx="773">
                  <c:v>-43.745542567948426</c:v>
                </c:pt>
                <c:pt idx="774">
                  <c:v>-43.863067075240103</c:v>
                </c:pt>
                <c:pt idx="775">
                  <c:v>-43.980568168583517</c:v>
                </c:pt>
                <c:pt idx="776">
                  <c:v>-44.098045858182431</c:v>
                </c:pt>
                <c:pt idx="777">
                  <c:v>-44.21550015423437</c:v>
                </c:pt>
                <c:pt idx="778">
                  <c:v>-44.332931066930605</c:v>
                </c:pt>
                <c:pt idx="779">
                  <c:v>-44.450338606456192</c:v>
                </c:pt>
                <c:pt idx="780">
                  <c:v>-44.567722782989954</c:v>
                </c:pt>
                <c:pt idx="781">
                  <c:v>-44.685083606704488</c:v>
                </c:pt>
                <c:pt idx="782">
                  <c:v>-44.802421087766163</c:v>
                </c:pt>
                <c:pt idx="783">
                  <c:v>-44.919735236335143</c:v>
                </c:pt>
                <c:pt idx="784">
                  <c:v>-45.037026062565388</c:v>
                </c:pt>
                <c:pt idx="785">
                  <c:v>-45.154293576604637</c:v>
                </c:pt>
                <c:pt idx="786">
                  <c:v>-45.271537788594429</c:v>
                </c:pt>
                <c:pt idx="787">
                  <c:v>-45.388758708670125</c:v>
                </c:pt>
                <c:pt idx="788">
                  <c:v>-45.505956346960886</c:v>
                </c:pt>
                <c:pt idx="789">
                  <c:v>-45.623130713589681</c:v>
                </c:pt>
                <c:pt idx="790">
                  <c:v>-45.740281818673303</c:v>
                </c:pt>
                <c:pt idx="791">
                  <c:v>-45.857409672322362</c:v>
                </c:pt>
                <c:pt idx="792">
                  <c:v>-45.974514284641302</c:v>
                </c:pt>
                <c:pt idx="793">
                  <c:v>-46.091595665728391</c:v>
                </c:pt>
                <c:pt idx="794">
                  <c:v>-46.208653825675754</c:v>
                </c:pt>
                <c:pt idx="795">
                  <c:v>-46.325688774569336</c:v>
                </c:pt>
                <c:pt idx="796">
                  <c:v>-46.442700522488927</c:v>
                </c:pt>
                <c:pt idx="797">
                  <c:v>-46.559689079508189</c:v>
                </c:pt>
                <c:pt idx="798">
                  <c:v>-46.676654455694631</c:v>
                </c:pt>
                <c:pt idx="799">
                  <c:v>-46.793596661109611</c:v>
                </c:pt>
                <c:pt idx="800">
                  <c:v>-46.910515705808365</c:v>
                </c:pt>
                <c:pt idx="801">
                  <c:v>-47.027411599839994</c:v>
                </c:pt>
                <c:pt idx="802">
                  <c:v>-47.144284353247464</c:v>
                </c:pt>
                <c:pt idx="803">
                  <c:v>-47.26113397606764</c:v>
                </c:pt>
                <c:pt idx="804">
                  <c:v>-47.377960478331261</c:v>
                </c:pt>
                <c:pt idx="805">
                  <c:v>-47.494763870062947</c:v>
                </c:pt>
                <c:pt idx="806">
                  <c:v>-47.611544161281216</c:v>
                </c:pt>
                <c:pt idx="807">
                  <c:v>-47.728301361998497</c:v>
                </c:pt>
                <c:pt idx="808">
                  <c:v>-47.845035482221093</c:v>
                </c:pt>
                <c:pt idx="809">
                  <c:v>-47.961746531949238</c:v>
                </c:pt>
                <c:pt idx="810">
                  <c:v>-48.078434521177073</c:v>
                </c:pt>
                <c:pt idx="811">
                  <c:v>-48.195099459892646</c:v>
                </c:pt>
                <c:pt idx="812">
                  <c:v>-48.311741358077931</c:v>
                </c:pt>
                <c:pt idx="813">
                  <c:v>-48.428360225708836</c:v>
                </c:pt>
                <c:pt idx="814">
                  <c:v>-48.544956072755184</c:v>
                </c:pt>
                <c:pt idx="815">
                  <c:v>-48.661528909180731</c:v>
                </c:pt>
                <c:pt idx="816">
                  <c:v>-48.778078744943187</c:v>
                </c:pt>
                <c:pt idx="817">
                  <c:v>-48.8946055899942</c:v>
                </c:pt>
                <c:pt idx="818">
                  <c:v>-49.011109454279357</c:v>
                </c:pt>
                <c:pt idx="819">
                  <c:v>-49.127590347738213</c:v>
                </c:pt>
                <c:pt idx="820">
                  <c:v>-49.244048280304263</c:v>
                </c:pt>
                <c:pt idx="821">
                  <c:v>-49.360483261904974</c:v>
                </c:pt>
                <c:pt idx="822">
                  <c:v>-49.476895302461784</c:v>
                </c:pt>
                <c:pt idx="823">
                  <c:v>-49.593284411890096</c:v>
                </c:pt>
                <c:pt idx="824">
                  <c:v>-49.709650600099287</c:v>
                </c:pt>
                <c:pt idx="825">
                  <c:v>-49.825993876992719</c:v>
                </c:pt>
                <c:pt idx="826">
                  <c:v>-49.942314252467732</c:v>
                </c:pt>
                <c:pt idx="827">
                  <c:v>-50.058611736415656</c:v>
                </c:pt>
                <c:pt idx="828">
                  <c:v>-50.174886338721819</c:v>
                </c:pt>
                <c:pt idx="829">
                  <c:v>-50.291138069265557</c:v>
                </c:pt>
                <c:pt idx="830">
                  <c:v>-50.407366937920187</c:v>
                </c:pt>
                <c:pt idx="831">
                  <c:v>-50.523572954553046</c:v>
                </c:pt>
                <c:pt idx="832">
                  <c:v>-50.639756129025486</c:v>
                </c:pt>
                <c:pt idx="833">
                  <c:v>-50.755916471192862</c:v>
                </c:pt>
                <c:pt idx="834">
                  <c:v>-50.872053990904561</c:v>
                </c:pt>
                <c:pt idx="835">
                  <c:v>-50.988168698004003</c:v>
                </c:pt>
                <c:pt idx="836">
                  <c:v>-51.104260602328615</c:v>
                </c:pt>
                <c:pt idx="837">
                  <c:v>-51.220329713709873</c:v>
                </c:pt>
                <c:pt idx="838">
                  <c:v>-51.336376041973288</c:v>
                </c:pt>
                <c:pt idx="839">
                  <c:v>-51.45239959693842</c:v>
                </c:pt>
                <c:pt idx="840">
                  <c:v>-51.56840038841888</c:v>
                </c:pt>
                <c:pt idx="841">
                  <c:v>-51.68437842622231</c:v>
                </c:pt>
                <c:pt idx="842">
                  <c:v>-51.800333720150434</c:v>
                </c:pt>
                <c:pt idx="843">
                  <c:v>-51.916266279999022</c:v>
                </c:pt>
                <c:pt idx="844">
                  <c:v>-52.032176115557917</c:v>
                </c:pt>
                <c:pt idx="845">
                  <c:v>-52.14806323661103</c:v>
                </c:pt>
                <c:pt idx="846">
                  <c:v>-52.263927652936346</c:v>
                </c:pt>
                <c:pt idx="847">
                  <c:v>-52.37976937430593</c:v>
                </c:pt>
                <c:pt idx="848">
                  <c:v>-52.495588410485922</c:v>
                </c:pt>
                <c:pt idx="849">
                  <c:v>-52.611384771236573</c:v>
                </c:pt>
                <c:pt idx="850">
                  <c:v>-52.727158466312197</c:v>
                </c:pt>
                <c:pt idx="851">
                  <c:v>-52.842909505461229</c:v>
                </c:pt>
                <c:pt idx="852">
                  <c:v>-52.958637898426197</c:v>
                </c:pt>
                <c:pt idx="853">
                  <c:v>-53.074343654943732</c:v>
                </c:pt>
                <c:pt idx="854">
                  <c:v>-53.190026784744575</c:v>
                </c:pt>
                <c:pt idx="855">
                  <c:v>-53.30568729755359</c:v>
                </c:pt>
                <c:pt idx="856">
                  <c:v>-53.421325203089751</c:v>
                </c:pt>
                <c:pt idx="857">
                  <c:v>-53.536940511066163</c:v>
                </c:pt>
                <c:pt idx="858">
                  <c:v>-53.652533231190048</c:v>
                </c:pt>
                <c:pt idx="859">
                  <c:v>-53.768103373162766</c:v>
                </c:pt>
                <c:pt idx="860">
                  <c:v>-53.883650946679822</c:v>
                </c:pt>
                <c:pt idx="861">
                  <c:v>-53.999175961430851</c:v>
                </c:pt>
                <c:pt idx="862">
                  <c:v>-54.114678427099641</c:v>
                </c:pt>
                <c:pt idx="863">
                  <c:v>-54.230158353364125</c:v>
                </c:pt>
                <c:pt idx="864">
                  <c:v>-54.345615749896396</c:v>
                </c:pt>
                <c:pt idx="865">
                  <c:v>-54.461050626362692</c:v>
                </c:pt>
                <c:pt idx="866">
                  <c:v>-54.576462992423437</c:v>
                </c:pt>
                <c:pt idx="867">
                  <c:v>-54.691852857733203</c:v>
                </c:pt>
                <c:pt idx="868">
                  <c:v>-54.80722023194074</c:v>
                </c:pt>
                <c:pt idx="869">
                  <c:v>-54.92256512468898</c:v>
                </c:pt>
                <c:pt idx="870">
                  <c:v>-55.037887545615021</c:v>
                </c:pt>
                <c:pt idx="871">
                  <c:v>-55.153187504350171</c:v>
                </c:pt>
                <c:pt idx="872">
                  <c:v>-55.268465010519897</c:v>
                </c:pt>
                <c:pt idx="873">
                  <c:v>-55.383720073743888</c:v>
                </c:pt>
                <c:pt idx="874">
                  <c:v>-55.498952703636007</c:v>
                </c:pt>
                <c:pt idx="875">
                  <c:v>-55.614162909804335</c:v>
                </c:pt>
                <c:pt idx="876">
                  <c:v>-55.729350701851153</c:v>
                </c:pt>
                <c:pt idx="877">
                  <c:v>-55.844516089372959</c:v>
                </c:pt>
                <c:pt idx="878">
                  <c:v>-55.95965908196046</c:v>
                </c:pt>
                <c:pt idx="879">
                  <c:v>-56.074779689198593</c:v>
                </c:pt>
                <c:pt idx="880">
                  <c:v>-56.189877920666497</c:v>
                </c:pt>
                <c:pt idx="881">
                  <c:v>-56.304953785937563</c:v>
                </c:pt>
                <c:pt idx="882">
                  <c:v>-56.420007294579406</c:v>
                </c:pt>
                <c:pt idx="883">
                  <c:v>-56.53503845615387</c:v>
                </c:pt>
                <c:pt idx="884">
                  <c:v>-56.650047280217059</c:v>
                </c:pt>
                <c:pt idx="885">
                  <c:v>-56.765033776319306</c:v>
                </c:pt>
                <c:pt idx="886">
                  <c:v>-56.879997954005205</c:v>
                </c:pt>
                <c:pt idx="887">
                  <c:v>-56.994939822813599</c:v>
                </c:pt>
                <c:pt idx="888">
                  <c:v>-57.109859392277578</c:v>
                </c:pt>
                <c:pt idx="889">
                  <c:v>-57.224756671924517</c:v>
                </c:pt>
                <c:pt idx="890">
                  <c:v>-57.339631671276052</c:v>
                </c:pt>
                <c:pt idx="891">
                  <c:v>-57.454484399848084</c:v>
                </c:pt>
                <c:pt idx="892">
                  <c:v>-57.569314867150787</c:v>
                </c:pt>
                <c:pt idx="893">
                  <c:v>-57.684123082688622</c:v>
                </c:pt>
                <c:pt idx="894">
                  <c:v>-57.79890905596033</c:v>
                </c:pt>
                <c:pt idx="895">
                  <c:v>-57.913672796458947</c:v>
                </c:pt>
                <c:pt idx="896">
                  <c:v>-58.028414313671796</c:v>
                </c:pt>
                <c:pt idx="897">
                  <c:v>-58.143133617080508</c:v>
                </c:pt>
                <c:pt idx="898">
                  <c:v>-58.257830716160996</c:v>
                </c:pt>
                <c:pt idx="899">
                  <c:v>-58.372505620383492</c:v>
                </c:pt>
                <c:pt idx="900">
                  <c:v>-58.487158339212527</c:v>
                </c:pt>
                <c:pt idx="901">
                  <c:v>-58.601788882106966</c:v>
                </c:pt>
                <c:pt idx="902">
                  <c:v>-58.716397258519976</c:v>
                </c:pt>
                <c:pt idx="903">
                  <c:v>-58.830983477899053</c:v>
                </c:pt>
                <c:pt idx="904">
                  <c:v>-58.945547549686012</c:v>
                </c:pt>
                <c:pt idx="905">
                  <c:v>-59.060089483317014</c:v>
                </c:pt>
                <c:pt idx="906">
                  <c:v>-59.174609288222534</c:v>
                </c:pt>
                <c:pt idx="907">
                  <c:v>-59.289106973827408</c:v>
                </c:pt>
                <c:pt idx="908">
                  <c:v>-59.403582549550805</c:v>
                </c:pt>
                <c:pt idx="909">
                  <c:v>-59.518036024806236</c:v>
                </c:pt>
                <c:pt idx="910">
                  <c:v>-59.632467409001585</c:v>
                </c:pt>
                <c:pt idx="911">
                  <c:v>-59.746876711539066</c:v>
                </c:pt>
                <c:pt idx="912">
                  <c:v>-59.861263941815274</c:v>
                </c:pt>
                <c:pt idx="913">
                  <c:v>-59.97562910922116</c:v>
                </c:pt>
                <c:pt idx="914">
                  <c:v>-60.089972223142041</c:v>
                </c:pt>
                <c:pt idx="915">
                  <c:v>-60.204293292957615</c:v>
                </c:pt>
                <c:pt idx="916">
                  <c:v>-60.318592328041959</c:v>
                </c:pt>
                <c:pt idx="917">
                  <c:v>-60.432869337763513</c:v>
                </c:pt>
                <c:pt idx="918">
                  <c:v>-60.547124331485122</c:v>
                </c:pt>
                <c:pt idx="919">
                  <c:v>-60.661357318564015</c:v>
                </c:pt>
                <c:pt idx="920">
                  <c:v>-60.775568308351822</c:v>
                </c:pt>
                <c:pt idx="921">
                  <c:v>-60.889757310194554</c:v>
                </c:pt>
                <c:pt idx="922">
                  <c:v>-61.003924333432643</c:v>
                </c:pt>
                <c:pt idx="923">
                  <c:v>-61.118069387400908</c:v>
                </c:pt>
                <c:pt idx="924">
                  <c:v>-61.232192481428605</c:v>
                </c:pt>
                <c:pt idx="925">
                  <c:v>-61.346293624839376</c:v>
                </c:pt>
                <c:pt idx="926">
                  <c:v>-61.4603728269513</c:v>
                </c:pt>
                <c:pt idx="927">
                  <c:v>-61.574430097076878</c:v>
                </c:pt>
                <c:pt idx="928">
                  <c:v>-61.688465444523032</c:v>
                </c:pt>
                <c:pt idx="929">
                  <c:v>-61.802478878591124</c:v>
                </c:pt>
                <c:pt idx="930">
                  <c:v>-61.916470408576942</c:v>
                </c:pt>
                <c:pt idx="931">
                  <c:v>-62.030440043770717</c:v>
                </c:pt>
                <c:pt idx="932">
                  <c:v>-62.144387793457135</c:v>
                </c:pt>
                <c:pt idx="933">
                  <c:v>-62.258313666915313</c:v>
                </c:pt>
                <c:pt idx="934">
                  <c:v>-62.372217673418831</c:v>
                </c:pt>
                <c:pt idx="935">
                  <c:v>-62.486099822235715</c:v>
                </c:pt>
                <c:pt idx="936">
                  <c:v>-62.59996012262846</c:v>
                </c:pt>
                <c:pt idx="937">
                  <c:v>-62.713798583854029</c:v>
                </c:pt>
                <c:pt idx="938">
                  <c:v>-62.827615215163839</c:v>
                </c:pt>
                <c:pt idx="939">
                  <c:v>-62.941410025803791</c:v>
                </c:pt>
                <c:pt idx="940">
                  <c:v>-63.055183025014259</c:v>
                </c:pt>
                <c:pt idx="941">
                  <c:v>-63.16893422203011</c:v>
                </c:pt>
                <c:pt idx="942">
                  <c:v>-63.282663626080684</c:v>
                </c:pt>
                <c:pt idx="943">
                  <c:v>-63.396371246389798</c:v>
                </c:pt>
                <c:pt idx="944">
                  <c:v>-63.510057092175792</c:v>
                </c:pt>
                <c:pt idx="945">
                  <c:v>-63.623721172651479</c:v>
                </c:pt>
                <c:pt idx="946">
                  <c:v>-63.737363497024177</c:v>
                </c:pt>
                <c:pt idx="947">
                  <c:v>-63.85098407449572</c:v>
                </c:pt>
                <c:pt idx="948">
                  <c:v>-63.964582914262444</c:v>
                </c:pt>
                <c:pt idx="949">
                  <c:v>-64.078160025515203</c:v>
                </c:pt>
                <c:pt idx="950">
                  <c:v>-64.191715417439369</c:v>
                </c:pt>
                <c:pt idx="951">
                  <c:v>-64.305249099214819</c:v>
                </c:pt>
                <c:pt idx="952">
                  <c:v>-64.418761080015983</c:v>
                </c:pt>
                <c:pt idx="953">
                  <c:v>-64.532251369011789</c:v>
                </c:pt>
                <c:pt idx="954">
                  <c:v>-64.645719975365722</c:v>
                </c:pt>
                <c:pt idx="955">
                  <c:v>-64.759166908235798</c:v>
                </c:pt>
                <c:pt idx="956">
                  <c:v>-64.872592176774589</c:v>
                </c:pt>
                <c:pt idx="957">
                  <c:v>-64.985995790129209</c:v>
                </c:pt>
                <c:pt idx="958">
                  <c:v>-65.099377757441289</c:v>
                </c:pt>
                <c:pt idx="959">
                  <c:v>-65.212738087847043</c:v>
                </c:pt>
                <c:pt idx="960">
                  <c:v>-65.326076790477245</c:v>
                </c:pt>
                <c:pt idx="961">
                  <c:v>-65.43939387445721</c:v>
                </c:pt>
                <c:pt idx="962">
                  <c:v>-65.552689348906853</c:v>
                </c:pt>
                <c:pt idx="963">
                  <c:v>-65.665963222940633</c:v>
                </c:pt>
                <c:pt idx="964">
                  <c:v>-65.77921550566758</c:v>
                </c:pt>
                <c:pt idx="965">
                  <c:v>-65.892446206191337</c:v>
                </c:pt>
                <c:pt idx="966">
                  <c:v>-66.005655333610079</c:v>
                </c:pt>
                <c:pt idx="967">
                  <c:v>-66.118842897016606</c:v>
                </c:pt>
                <c:pt idx="968">
                  <c:v>-66.232008905498276</c:v>
                </c:pt>
                <c:pt idx="969">
                  <c:v>-66.34515336813709</c:v>
                </c:pt>
                <c:pt idx="970">
                  <c:v>-66.458276294009593</c:v>
                </c:pt>
                <c:pt idx="971">
                  <c:v>-66.571377692186971</c:v>
                </c:pt>
              </c:numCache>
            </c:numRef>
          </c:yVal>
          <c:smooth val="0"/>
        </c:ser>
        <c:ser>
          <c:idx val="1"/>
          <c:order val="1"/>
          <c:spPr>
            <a:ln w="25400">
              <a:solidFill>
                <a:srgbClr val="FF0000"/>
              </a:solidFill>
              <a:prstDash val="sysDash"/>
            </a:ln>
          </c:spPr>
          <c:marker>
            <c:symbol val="none"/>
          </c:marker>
          <c:xVal>
            <c:numRef>
              <c:f>'Pitched Ball'!$P$8:$P$9</c:f>
              <c:numCache>
                <c:formatCode>0.000</c:formatCode>
                <c:ptCount val="2"/>
                <c:pt idx="0">
                  <c:v>-1</c:v>
                </c:pt>
                <c:pt idx="1">
                  <c:v>-3.9971428948036847E-2</c:v>
                </c:pt>
              </c:numCache>
            </c:numRef>
          </c:xVal>
          <c:yVal>
            <c:numRef>
              <c:f>'Pitched Ball'!$R$8:$R$9</c:f>
              <c:numCache>
                <c:formatCode>0.000</c:formatCode>
                <c:ptCount val="2"/>
                <c:pt idx="0">
                  <c:v>55</c:v>
                </c:pt>
                <c:pt idx="1">
                  <c:v>0</c:v>
                </c:pt>
              </c:numCache>
            </c:numRef>
          </c:yVal>
          <c:smooth val="0"/>
        </c:ser>
        <c:dLbls>
          <c:showLegendKey val="0"/>
          <c:showVal val="0"/>
          <c:showCatName val="0"/>
          <c:showSerName val="0"/>
          <c:showPercent val="0"/>
          <c:showBubbleSize val="0"/>
        </c:dLbls>
        <c:axId val="226691328"/>
        <c:axId val="226697600"/>
      </c:scatterChart>
      <c:valAx>
        <c:axId val="226691328"/>
        <c:scaling>
          <c:orientation val="minMax"/>
          <c:max val="2"/>
        </c:scaling>
        <c:delete val="0"/>
        <c:axPos val="b"/>
        <c:title>
          <c:tx>
            <c:rich>
              <a:bodyPr/>
              <a:lstStyle/>
              <a:p>
                <a:pPr>
                  <a:defRPr sz="1200" b="1" i="0" u="none" strike="noStrike" baseline="0">
                    <a:solidFill>
                      <a:srgbClr val="000000"/>
                    </a:solidFill>
                    <a:latin typeface="Arial"/>
                    <a:ea typeface="Arial"/>
                    <a:cs typeface="Arial"/>
                  </a:defRPr>
                </a:pPr>
                <a:r>
                  <a:rPr lang="en-US"/>
                  <a:t>horizontal position (ft)</a:t>
                </a:r>
              </a:p>
            </c:rich>
          </c:tx>
          <c:layout>
            <c:manualLayout>
              <c:xMode val="edge"/>
              <c:yMode val="edge"/>
              <c:x val="0.343119266055046"/>
              <c:y val="0.95231213872832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6697600"/>
        <c:crosses val="autoZero"/>
        <c:crossBetween val="midCat"/>
      </c:valAx>
      <c:valAx>
        <c:axId val="226697600"/>
        <c:scaling>
          <c:orientation val="minMax"/>
          <c:max val="60"/>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distance from home plate (ft)</a:t>
                </a:r>
              </a:p>
            </c:rich>
          </c:tx>
          <c:layout>
            <c:manualLayout>
              <c:xMode val="edge"/>
              <c:yMode val="edge"/>
              <c:x val="2.0183486238532101E-2"/>
              <c:y val="0.37427745664739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669132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Side View</a:t>
            </a:r>
          </a:p>
        </c:rich>
      </c:tx>
      <c:layout>
        <c:manualLayout>
          <c:xMode val="edge"/>
          <c:yMode val="edge"/>
          <c:x val="0.46215596330275199"/>
          <c:y val="6.14525139664805E-2"/>
        </c:manualLayout>
      </c:layout>
      <c:overlay val="0"/>
      <c:spPr>
        <a:noFill/>
        <a:ln w="25400">
          <a:noFill/>
        </a:ln>
      </c:spPr>
    </c:title>
    <c:autoTitleDeleted val="0"/>
    <c:plotArea>
      <c:layout>
        <c:manualLayout>
          <c:layoutTarget val="inner"/>
          <c:xMode val="edge"/>
          <c:yMode val="edge"/>
          <c:x val="0.102064220183486"/>
          <c:y val="0.206703910614525"/>
          <c:w val="0.86009174311926595"/>
          <c:h val="0.58659217877094905"/>
        </c:manualLayout>
      </c:layout>
      <c:scatterChart>
        <c:scatterStyle val="smoothMarker"/>
        <c:varyColors val="0"/>
        <c:ser>
          <c:idx val="0"/>
          <c:order val="0"/>
          <c:spPr>
            <a:ln w="25400">
              <a:solidFill>
                <a:srgbClr val="000080"/>
              </a:solidFill>
              <a:prstDash val="solid"/>
            </a:ln>
          </c:spPr>
          <c:marker>
            <c:symbol val="none"/>
          </c:marker>
          <c:xVal>
            <c:numRef>
              <c:f>'Batted Ball'!$E$32:$E$1158</c:f>
              <c:numCache>
                <c:formatCode>0.0</c:formatCode>
                <c:ptCount val="1127"/>
                <c:pt idx="0" formatCode="General">
                  <c:v>2</c:v>
                </c:pt>
                <c:pt idx="1">
                  <c:v>3.2932477002712646</c:v>
                </c:pt>
                <c:pt idx="2">
                  <c:v>4.5824322107959521</c:v>
                </c:pt>
                <c:pt idx="3">
                  <c:v>5.867572744039621</c:v>
                </c:pt>
                <c:pt idx="4">
                  <c:v>7.1486883499366929</c:v>
                </c:pt>
                <c:pt idx="5">
                  <c:v>8.4257979182374019</c:v>
                </c:pt>
                <c:pt idx="6">
                  <c:v>9.698920180853845</c:v>
                </c:pt>
                <c:pt idx="7">
                  <c:v>10.968073714205032</c:v>
                </c:pt>
                <c:pt idx="8">
                  <c:v>12.23327694156078</c:v>
                </c:pt>
                <c:pt idx="9">
                  <c:v>13.494548135384276</c:v>
                </c:pt>
                <c:pt idx="10">
                  <c:v>14.751905419673113</c:v>
                </c:pt>
                <c:pt idx="11">
                  <c:v>16.005366772298533</c:v>
                </c:pt>
                <c:pt idx="12">
                  <c:v>17.25495002734263</c:v>
                </c:pt>
                <c:pt idx="13">
                  <c:v>18.50067287743321</c:v>
                </c:pt>
                <c:pt idx="14">
                  <c:v>19.74255287607593</c:v>
                </c:pt>
                <c:pt idx="15">
                  <c:v>20.980607439983395</c:v>
                </c:pt>
                <c:pt idx="16">
                  <c:v>22.214853851400804</c:v>
                </c:pt>
                <c:pt idx="17">
                  <c:v>23.445309260427681</c:v>
                </c:pt>
                <c:pt idx="18">
                  <c:v>24.671990687335263</c:v>
                </c:pt>
                <c:pt idx="19">
                  <c:v>25.894915024879023</c:v>
                </c:pt>
                <c:pt idx="20">
                  <c:v>27.114099040605829</c:v>
                </c:pt>
                <c:pt idx="21">
                  <c:v>28.329559379155171</c:v>
                </c:pt>
                <c:pt idx="22">
                  <c:v>29.541312564553859</c:v>
                </c:pt>
                <c:pt idx="23">
                  <c:v>30.749375002503612</c:v>
                </c:pt>
                <c:pt idx="24">
                  <c:v>31.953762982660862</c:v>
                </c:pt>
                <c:pt idx="25">
                  <c:v>33.154492680908135</c:v>
                </c:pt>
                <c:pt idx="26">
                  <c:v>34.351580161616283</c:v>
                </c:pt>
                <c:pt idx="27">
                  <c:v>35.545041379896894</c:v>
                </c:pt>
                <c:pt idx="28">
                  <c:v>36.734892183844089</c:v>
                </c:pt>
                <c:pt idx="29">
                  <c:v>37.921148316764963</c:v>
                </c:pt>
                <c:pt idx="30">
                  <c:v>39.103825419397893</c:v>
                </c:pt>
                <c:pt idx="31">
                  <c:v>40.282939032117888</c:v>
                </c:pt>
                <c:pt idx="32">
                  <c:v>41.458504597128162</c:v>
                </c:pt>
                <c:pt idx="33">
                  <c:v>42.630537460637072</c:v>
                </c:pt>
                <c:pt idx="34">
                  <c:v>43.799052875019598</c:v>
                </c:pt>
                <c:pt idx="35">
                  <c:v>44.964066000962433</c:v>
                </c:pt>
                <c:pt idx="36">
                  <c:v>46.125591909591847</c:v>
                </c:pt>
                <c:pt idx="37">
                  <c:v>47.283645584583411</c:v>
                </c:pt>
                <c:pt idx="38">
                  <c:v>48.438241924252672</c:v>
                </c:pt>
                <c:pt idx="39">
                  <c:v>49.589395743625822</c:v>
                </c:pt>
                <c:pt idx="40">
                  <c:v>50.737121776489531</c:v>
                </c:pt>
                <c:pt idx="41">
                  <c:v>51.881434677418966</c:v>
                </c:pt>
                <c:pt idx="42">
                  <c:v>53.022349023783008</c:v>
                </c:pt>
                <c:pt idx="43">
                  <c:v>54.159879317725895</c:v>
                </c:pt>
                <c:pt idx="44">
                  <c:v>55.294039988124233</c:v>
                </c:pt>
                <c:pt idx="45">
                  <c:v>56.424845392518492</c:v>
                </c:pt>
                <c:pt idx="46">
                  <c:v>57.552309819018106</c:v>
                </c:pt>
                <c:pt idx="47">
                  <c:v>58.676447488179249</c:v>
                </c:pt>
                <c:pt idx="48">
                  <c:v>59.797272554854416</c:v>
                </c:pt>
                <c:pt idx="49">
                  <c:v>60.914799110012879</c:v>
                </c:pt>
                <c:pt idx="50">
                  <c:v>62.029041182531195</c:v>
                </c:pt>
                <c:pt idx="51">
                  <c:v>63.140012740952926</c:v>
                </c:pt>
                <c:pt idx="52">
                  <c:v>64.247727695216696</c:v>
                </c:pt>
                <c:pt idx="53">
                  <c:v>65.35219989835187</c:v>
                </c:pt>
                <c:pt idx="54">
                  <c:v>66.45344314814092</c:v>
                </c:pt>
                <c:pt idx="55">
                  <c:v>67.551471188747811</c:v>
                </c:pt>
                <c:pt idx="56">
                  <c:v>68.646297712311792</c:v>
                </c:pt>
                <c:pt idx="57">
                  <c:v>69.737936360505572</c:v>
                </c:pt>
                <c:pt idx="58">
                  <c:v>70.826400726057571</c:v>
                </c:pt>
                <c:pt idx="59">
                  <c:v>71.911704354237287</c:v>
                </c:pt>
                <c:pt idx="60">
                  <c:v>72.993860744303475</c:v>
                </c:pt>
                <c:pt idx="61">
                  <c:v>74.072883350914211</c:v>
                </c:pt>
                <c:pt idx="62">
                  <c:v>75.148785585498658</c:v>
                </c:pt>
                <c:pt idx="63">
                  <c:v>76.221580817589853</c:v>
                </c:pt>
                <c:pt idx="64">
                  <c:v>77.291282376118005</c:v>
                </c:pt>
                <c:pt idx="65">
                  <c:v>78.35790355066402</c:v>
                </c:pt>
                <c:pt idx="66">
                  <c:v>79.421457592672837</c:v>
                </c:pt>
                <c:pt idx="67">
                  <c:v>80.481957716626198</c:v>
                </c:pt>
                <c:pt idx="68">
                  <c:v>81.539417101174593</c:v>
                </c:pt>
                <c:pt idx="69">
                  <c:v>82.593848890228145</c:v>
                </c:pt>
                <c:pt idx="70">
                  <c:v>83.645266194006211</c:v>
                </c:pt>
                <c:pt idx="71">
                  <c:v>84.693682090045598</c:v>
                </c:pt>
                <c:pt idx="72">
                  <c:v>85.739109624167142</c:v>
                </c:pt>
                <c:pt idx="73">
                  <c:v>86.78156181140082</c:v>
                </c:pt>
                <c:pt idx="74">
                  <c:v>87.821051636869171</c:v>
                </c:pt>
                <c:pt idx="75">
                  <c:v>88.857592056629102</c:v>
                </c:pt>
                <c:pt idx="76">
                  <c:v>89.89119599847227</c:v>
                </c:pt>
                <c:pt idx="77">
                  <c:v>90.921876362683946</c:v>
                </c:pt>
                <c:pt idx="78">
                  <c:v>91.949646022760817</c:v>
                </c:pt>
                <c:pt idx="79">
                  <c:v>92.974517826087634</c:v>
                </c:pt>
                <c:pt idx="80">
                  <c:v>93.996504594573153</c:v>
                </c:pt>
                <c:pt idx="81">
                  <c:v>95.015619125245621</c:v>
                </c:pt>
                <c:pt idx="82">
                  <c:v>96.031874190808139</c:v>
                </c:pt>
                <c:pt idx="83">
                  <c:v>97.045282540154275</c:v>
                </c:pt>
                <c:pt idx="84">
                  <c:v>98.055856898844382</c:v>
                </c:pt>
                <c:pt idx="85">
                  <c:v>99.063609969543037</c:v>
                </c:pt>
                <c:pt idx="86">
                  <c:v>100.06855443241821</c:v>
                </c:pt>
                <c:pt idx="87">
                  <c:v>101.07070294550256</c:v>
                </c:pt>
                <c:pt idx="88">
                  <c:v>102.07006814501752</c:v>
                </c:pt>
                <c:pt idx="89">
                  <c:v>103.06666264566071</c:v>
                </c:pt>
                <c:pt idx="90">
                  <c:v>104.06049904085756</c:v>
                </c:pt>
                <c:pt idx="91">
                  <c:v>105.05158990297741</c:v>
                </c:pt>
                <c:pt idx="92">
                  <c:v>106.03994778351517</c:v>
                </c:pt>
                <c:pt idx="93">
                  <c:v>107.02558521323904</c:v>
                </c:pt>
                <c:pt idx="94">
                  <c:v>108.00851470230513</c:v>
                </c:pt>
                <c:pt idx="95">
                  <c:v>108.9887487403399</c:v>
                </c:pt>
                <c:pt idx="96">
                  <c:v>109.96629979649089</c:v>
                </c:pt>
                <c:pt idx="97">
                  <c:v>110.94118031944689</c:v>
                </c:pt>
                <c:pt idx="98">
                  <c:v>111.91340273742831</c:v>
                </c:pt>
                <c:pt idx="99">
                  <c:v>112.88297945814853</c:v>
                </c:pt>
                <c:pt idx="100">
                  <c:v>113.84992286874711</c:v>
                </c:pt>
                <c:pt idx="101">
                  <c:v>114.81424533569601</c:v>
                </c:pt>
                <c:pt idx="102">
                  <c:v>115.77595920467935</c:v>
                </c:pt>
                <c:pt idx="103">
                  <c:v>116.73507680044789</c:v>
                </c:pt>
                <c:pt idx="104">
                  <c:v>117.69161042664905</c:v>
                </c:pt>
                <c:pt idx="105">
                  <c:v>118.64557236563357</c:v>
                </c:pt>
                <c:pt idx="106">
                  <c:v>119.59697487823939</c:v>
                </c:pt>
                <c:pt idx="107">
                  <c:v>120.54583020355416</c:v>
                </c:pt>
                <c:pt idx="108">
                  <c:v>121.49215055865689</c:v>
                </c:pt>
                <c:pt idx="109">
                  <c:v>122.43594813834002</c:v>
                </c:pt>
                <c:pt idx="110">
                  <c:v>123.37723511481265</c:v>
                </c:pt>
                <c:pt idx="111">
                  <c:v>124.31602363738597</c:v>
                </c:pt>
                <c:pt idx="112">
                  <c:v>125.25232583214182</c:v>
                </c:pt>
                <c:pt idx="113">
                  <c:v>126.18615380158525</c:v>
                </c:pt>
                <c:pt idx="114">
                  <c:v>127.117519624282</c:v>
                </c:pt>
                <c:pt idx="115">
                  <c:v>128.04643535448201</c:v>
                </c:pt>
                <c:pt idx="116">
                  <c:v>128.97291302172965</c:v>
                </c:pt>
                <c:pt idx="117">
                  <c:v>129.8969646304615</c:v>
                </c:pt>
                <c:pt idx="118">
                  <c:v>130.8186021595929</c:v>
                </c:pt>
                <c:pt idx="119">
                  <c:v>131.73783756209397</c:v>
                </c:pt>
                <c:pt idx="120">
                  <c:v>132.65468276455564</c:v>
                </c:pt>
                <c:pt idx="121">
                  <c:v>133.56914966674719</c:v>
                </c:pt>
                <c:pt idx="122">
                  <c:v>134.4812501411655</c:v>
                </c:pt>
                <c:pt idx="123">
                  <c:v>135.39099603257719</c:v>
                </c:pt>
                <c:pt idx="124">
                  <c:v>136.29839915755434</c:v>
                </c:pt>
                <c:pt idx="125">
                  <c:v>137.20347130400455</c:v>
                </c:pt>
                <c:pt idx="126">
                  <c:v>138.10622423069614</c:v>
                </c:pt>
                <c:pt idx="127">
                  <c:v>139.00666966677909</c:v>
                </c:pt>
                <c:pt idx="128">
                  <c:v>139.90481931130273</c:v>
                </c:pt>
                <c:pt idx="129">
                  <c:v>140.80068483273061</c:v>
                </c:pt>
                <c:pt idx="130">
                  <c:v>141.69427786845318</c:v>
                </c:pt>
                <c:pt idx="131">
                  <c:v>142.58561002429946</c:v>
                </c:pt>
                <c:pt idx="132">
                  <c:v>143.47469287404741</c:v>
                </c:pt>
                <c:pt idx="133">
                  <c:v>144.36153795893472</c:v>
                </c:pt>
                <c:pt idx="134">
                  <c:v>145.24615678716967</c:v>
                </c:pt>
                <c:pt idx="135">
                  <c:v>146.12856083344317</c:v>
                </c:pt>
                <c:pt idx="136">
                  <c:v>147.00876153844246</c:v>
                </c:pt>
                <c:pt idx="137">
                  <c:v>147.88677030836666</c:v>
                </c:pt>
                <c:pt idx="138">
                  <c:v>148.76259851444533</c:v>
                </c:pt>
                <c:pt idx="139">
                  <c:v>149.63625749245978</c:v>
                </c:pt>
                <c:pt idx="140">
                  <c:v>150.50775854226825</c:v>
                </c:pt>
                <c:pt idx="141">
                  <c:v>151.37711292733493</c:v>
                </c:pt>
                <c:pt idx="142">
                  <c:v>152.24433187426357</c:v>
                </c:pt>
                <c:pt idx="143">
                  <c:v>153.10942657233585</c:v>
                </c:pt>
                <c:pt idx="144">
                  <c:v>153.9724081730551</c:v>
                </c:pt>
                <c:pt idx="145">
                  <c:v>154.83328778969559</c:v>
                </c:pt>
                <c:pt idx="146">
                  <c:v>155.69207649685779</c:v>
                </c:pt>
                <c:pt idx="147">
                  <c:v>156.54878533002989</c:v>
                </c:pt>
                <c:pt idx="148">
                  <c:v>157.40342528515598</c:v>
                </c:pt>
                <c:pt idx="149">
                  <c:v>158.25600731821109</c:v>
                </c:pt>
                <c:pt idx="150">
                  <c:v>159.10654234478338</c:v>
                </c:pt>
                <c:pt idx="151">
                  <c:v>159.95504123966376</c:v>
                </c:pt>
                <c:pt idx="152">
                  <c:v>160.80151483644315</c:v>
                </c:pt>
                <c:pt idx="153">
                  <c:v>161.64597392711767</c:v>
                </c:pt>
                <c:pt idx="154">
                  <c:v>162.4884292617017</c:v>
                </c:pt>
                <c:pt idx="155">
                  <c:v>163.32889154784951</c:v>
                </c:pt>
                <c:pt idx="156">
                  <c:v>164.16737145048506</c:v>
                </c:pt>
                <c:pt idx="157">
                  <c:v>165.00387959144047</c:v>
                </c:pt>
                <c:pt idx="158">
                  <c:v>165.83842654910322</c:v>
                </c:pt>
                <c:pt idx="159">
                  <c:v>166.67102285807223</c:v>
                </c:pt>
                <c:pt idx="160">
                  <c:v>167.50167900882286</c:v>
                </c:pt>
                <c:pt idx="161">
                  <c:v>168.33040544738094</c:v>
                </c:pt>
                <c:pt idx="162">
                  <c:v>169.15721257500599</c:v>
                </c:pt>
                <c:pt idx="163">
                  <c:v>169.98211074788372</c:v>
                </c:pt>
                <c:pt idx="164">
                  <c:v>170.8051102768278</c:v>
                </c:pt>
                <c:pt idx="165">
                  <c:v>171.62622142699072</c:v>
                </c:pt>
                <c:pt idx="166">
                  <c:v>172.44545441758444</c:v>
                </c:pt>
                <c:pt idx="167">
                  <c:v>173.26281942161015</c:v>
                </c:pt>
                <c:pt idx="168">
                  <c:v>174.07832656559759</c:v>
                </c:pt>
                <c:pt idx="169">
                  <c:v>174.89198592935369</c:v>
                </c:pt>
                <c:pt idx="170">
                  <c:v>175.70380754572076</c:v>
                </c:pt>
                <c:pt idx="171">
                  <c:v>176.51380140034408</c:v>
                </c:pt>
                <c:pt idx="172">
                  <c:v>177.3219774314488</c:v>
                </c:pt>
                <c:pt idx="173">
                  <c:v>178.12834552962642</c:v>
                </c:pt>
                <c:pt idx="174">
                  <c:v>178.93291553763046</c:v>
                </c:pt>
                <c:pt idx="175">
                  <c:v>179.73569725018149</c:v>
                </c:pt>
                <c:pt idx="176">
                  <c:v>180.53670041378152</c:v>
                </c:pt>
                <c:pt idx="177">
                  <c:v>181.3359347265374</c:v>
                </c:pt>
                <c:pt idx="178">
                  <c:v>182.13340983799367</c:v>
                </c:pt>
                <c:pt idx="179">
                  <c:v>182.92913534897426</c:v>
                </c:pt>
                <c:pt idx="180">
                  <c:v>183.72312081143332</c:v>
                </c:pt>
                <c:pt idx="181">
                  <c:v>184.51537572831504</c:v>
                </c:pt>
                <c:pt idx="182">
                  <c:v>185.30590955342225</c:v>
                </c:pt>
                <c:pt idx="183">
                  <c:v>186.09473169129396</c:v>
                </c:pt>
                <c:pt idx="184">
                  <c:v>186.88185149709136</c:v>
                </c:pt>
                <c:pt idx="185">
                  <c:v>187.66727827649282</c:v>
                </c:pt>
                <c:pt idx="186">
                  <c:v>188.45102128559705</c:v>
                </c:pt>
                <c:pt idx="187">
                  <c:v>189.23308973083476</c:v>
                </c:pt>
                <c:pt idx="188">
                  <c:v>190.01349276888894</c:v>
                </c:pt>
                <c:pt idx="189">
                  <c:v>190.79223950662291</c:v>
                </c:pt>
                <c:pt idx="190">
                  <c:v>191.56933900101691</c:v>
                </c:pt>
                <c:pt idx="191">
                  <c:v>192.34480025911239</c:v>
                </c:pt>
                <c:pt idx="192">
                  <c:v>193.11863223796445</c:v>
                </c:pt>
                <c:pt idx="193">
                  <c:v>193.89084384460185</c:v>
                </c:pt>
                <c:pt idx="194">
                  <c:v>194.66144393599492</c:v>
                </c:pt>
                <c:pt idx="195">
                  <c:v>195.43044131903088</c:v>
                </c:pt>
                <c:pt idx="196">
                  <c:v>196.19784475049661</c:v>
                </c:pt>
                <c:pt idx="197">
                  <c:v>196.96366293706896</c:v>
                </c:pt>
                <c:pt idx="198">
                  <c:v>197.72790453531206</c:v>
                </c:pt>
                <c:pt idx="199">
                  <c:v>198.49057815168186</c:v>
                </c:pt>
                <c:pt idx="200">
                  <c:v>199.25169234253764</c:v>
                </c:pt>
                <c:pt idx="201">
                  <c:v>200.01125561416029</c:v>
                </c:pt>
                <c:pt idx="202">
                  <c:v>200.76927642277758</c:v>
                </c:pt>
                <c:pt idx="203">
                  <c:v>201.52576317459585</c:v>
                </c:pt>
                <c:pt idx="204">
                  <c:v>202.28072422583824</c:v>
                </c:pt>
                <c:pt idx="205">
                  <c:v>203.03416788278955</c:v>
                </c:pt>
                <c:pt idx="206">
                  <c:v>203.78610240184702</c:v>
                </c:pt>
                <c:pt idx="207">
                  <c:v>204.5365359895776</c:v>
                </c:pt>
                <c:pt idx="208">
                  <c:v>205.28547680278118</c:v>
                </c:pt>
                <c:pt idx="209">
                  <c:v>206.03293294855956</c:v>
                </c:pt>
                <c:pt idx="210">
                  <c:v>206.77891248439158</c:v>
                </c:pt>
                <c:pt idx="211">
                  <c:v>207.52342341821378</c:v>
                </c:pt>
                <c:pt idx="212">
                  <c:v>208.26647370850651</c:v>
                </c:pt>
                <c:pt idx="213">
                  <c:v>209.00807126438582</c:v>
                </c:pt>
                <c:pt idx="214">
                  <c:v>209.74822394570054</c:v>
                </c:pt>
                <c:pt idx="215">
                  <c:v>210.4869395631346</c:v>
                </c:pt>
                <c:pt idx="216">
                  <c:v>211.2242258783146</c:v>
                </c:pt>
                <c:pt idx="217">
                  <c:v>211.96009060392237</c:v>
                </c:pt>
                <c:pt idx="218">
                  <c:v>212.69454140381245</c:v>
                </c:pt>
                <c:pt idx="219">
                  <c:v>213.42758589313436</c:v>
                </c:pt>
                <c:pt idx="220">
                  <c:v>214.15923163845974</c:v>
                </c:pt>
                <c:pt idx="221">
                  <c:v>214.88948615791389</c:v>
                </c:pt>
                <c:pt idx="222">
                  <c:v>215.61835692131206</c:v>
                </c:pt>
                <c:pt idx="223">
                  <c:v>216.34585135029991</c:v>
                </c:pt>
                <c:pt idx="224">
                  <c:v>217.0719768184984</c:v>
                </c:pt>
                <c:pt idx="225">
                  <c:v>217.79674065165301</c:v>
                </c:pt>
                <c:pt idx="226">
                  <c:v>218.52015012778682</c:v>
                </c:pt>
                <c:pt idx="227">
                  <c:v>219.24221247735778</c:v>
                </c:pt>
                <c:pt idx="228">
                  <c:v>219.9629348834199</c:v>
                </c:pt>
                <c:pt idx="229">
                  <c:v>220.68232448178813</c:v>
                </c:pt>
                <c:pt idx="230">
                  <c:v>221.40038836120715</c:v>
                </c:pt>
                <c:pt idx="231">
                  <c:v>222.11713356352368</c:v>
                </c:pt>
                <c:pt idx="232">
                  <c:v>222.83256708386239</c:v>
                </c:pt>
                <c:pt idx="233">
                  <c:v>223.54669587080525</c:v>
                </c:pt>
                <c:pt idx="234">
                  <c:v>224.25952682657433</c:v>
                </c:pt>
                <c:pt idx="235">
                  <c:v>224.97106680721774</c:v>
                </c:pt>
                <c:pt idx="236">
                  <c:v>225.68132262279894</c:v>
                </c:pt>
                <c:pt idx="237">
                  <c:v>226.39030103758907</c:v>
                </c:pt>
                <c:pt idx="238">
                  <c:v>227.09800877026228</c:v>
                </c:pt>
                <c:pt idx="239">
                  <c:v>227.80445249409422</c:v>
                </c:pt>
                <c:pt idx="240">
                  <c:v>228.50963883716318</c:v>
                </c:pt>
                <c:pt idx="241">
                  <c:v>229.21357438255413</c:v>
                </c:pt>
                <c:pt idx="242">
                  <c:v>229.91626566856542</c:v>
                </c:pt>
                <c:pt idx="243">
                  <c:v>230.6177191889183</c:v>
                </c:pt>
                <c:pt idx="244">
                  <c:v>231.31794139296881</c:v>
                </c:pt>
                <c:pt idx="245">
                  <c:v>232.01693868592216</c:v>
                </c:pt>
                <c:pt idx="246">
                  <c:v>232.71471742904984</c:v>
                </c:pt>
                <c:pt idx="247">
                  <c:v>233.41128393990863</c:v>
                </c:pt>
                <c:pt idx="248">
                  <c:v>234.10664449256222</c:v>
                </c:pt>
                <c:pt idx="249">
                  <c:v>234.80080531780496</c:v>
                </c:pt>
                <c:pt idx="250">
                  <c:v>235.49377260338767</c:v>
                </c:pt>
                <c:pt idx="251">
                  <c:v>236.18555249424568</c:v>
                </c:pt>
                <c:pt idx="252">
                  <c:v>236.87615109272875</c:v>
                </c:pt>
                <c:pt idx="253">
                  <c:v>237.56557445883286</c:v>
                </c:pt>
                <c:pt idx="254">
                  <c:v>238.25382861043423</c:v>
                </c:pt>
                <c:pt idx="255">
                  <c:v>238.94091952352474</c:v>
                </c:pt>
                <c:pt idx="256">
                  <c:v>239.62685313244938</c:v>
                </c:pt>
                <c:pt idx="257">
                  <c:v>240.31163533014526</c:v>
                </c:pt>
                <c:pt idx="258">
                  <c:v>240.99527196838238</c:v>
                </c:pt>
                <c:pt idx="259">
                  <c:v>241.67776885800572</c:v>
                </c:pt>
                <c:pt idx="260">
                  <c:v>242.35913176917924</c:v>
                </c:pt>
                <c:pt idx="261">
                  <c:v>243.03936643163095</c:v>
                </c:pt>
                <c:pt idx="262">
                  <c:v>243.71847853489962</c:v>
                </c:pt>
                <c:pt idx="263">
                  <c:v>244.39647372858275</c:v>
                </c:pt>
                <c:pt idx="264">
                  <c:v>245.0733576225858</c:v>
                </c:pt>
                <c:pt idx="265">
                  <c:v>245.74913578737278</c:v>
                </c:pt>
                <c:pt idx="266">
                  <c:v>246.42381375421789</c:v>
                </c:pt>
                <c:pt idx="267">
                  <c:v>247.09739701545826</c:v>
                </c:pt>
                <c:pt idx="268">
                  <c:v>247.76989102474801</c:v>
                </c:pt>
                <c:pt idx="269">
                  <c:v>248.44130119731298</c:v>
                </c:pt>
                <c:pt idx="270">
                  <c:v>249.11163291020674</c:v>
                </c:pt>
                <c:pt idx="271">
                  <c:v>249.78089150256739</c:v>
                </c:pt>
                <c:pt idx="272">
                  <c:v>250.44908227587513</c:v>
                </c:pt>
                <c:pt idx="273">
                  <c:v>251.11621049421092</c:v>
                </c:pt>
                <c:pt idx="274">
                  <c:v>251.78228138451567</c:v>
                </c:pt>
                <c:pt idx="275">
                  <c:v>252.44730013685023</c:v>
                </c:pt>
                <c:pt idx="276">
                  <c:v>253.11127190465618</c:v>
                </c:pt>
                <c:pt idx="277">
                  <c:v>253.77420180501713</c:v>
                </c:pt>
                <c:pt idx="278">
                  <c:v>254.43609491892053</c:v>
                </c:pt>
                <c:pt idx="279">
                  <c:v>255.09695629152026</c:v>
                </c:pt>
                <c:pt idx="280">
                  <c:v>255.75679093239953</c:v>
                </c:pt>
                <c:pt idx="281">
                  <c:v>256.41560381583434</c:v>
                </c:pt>
                <c:pt idx="282">
                  <c:v>257.07339988105724</c:v>
                </c:pt>
                <c:pt idx="283">
                  <c:v>257.73018403252149</c:v>
                </c:pt>
                <c:pt idx="284">
                  <c:v>258.38596114016582</c:v>
                </c:pt>
                <c:pt idx="285">
                  <c:v>259.04073603967896</c:v>
                </c:pt>
                <c:pt idx="286">
                  <c:v>259.6945135327648</c:v>
                </c:pt>
                <c:pt idx="287">
                  <c:v>260.34729838740759</c:v>
                </c:pt>
                <c:pt idx="288">
                  <c:v>260.99909533813747</c:v>
                </c:pt>
                <c:pt idx="289">
                  <c:v>261.64990908629585</c:v>
                </c:pt>
                <c:pt idx="290">
                  <c:v>262.2997443003012</c:v>
                </c:pt>
                <c:pt idx="291">
                  <c:v>262.9486056159144</c:v>
                </c:pt>
                <c:pt idx="292">
                  <c:v>263.59649763650464</c:v>
                </c:pt>
                <c:pt idx="293">
                  <c:v>264.243424933315</c:v>
                </c:pt>
                <c:pt idx="294">
                  <c:v>264.88939204572802</c:v>
                </c:pt>
                <c:pt idx="295">
                  <c:v>265.53440348153106</c:v>
                </c:pt>
                <c:pt idx="296">
                  <c:v>266.1784637171815</c:v>
                </c:pt>
                <c:pt idx="297">
                  <c:v>266.82157719807208</c:v>
                </c:pt>
                <c:pt idx="298">
                  <c:v>267.46374833879548</c:v>
                </c:pt>
                <c:pt idx="299">
                  <c:v>268.10498152340932</c:v>
                </c:pt>
                <c:pt idx="300">
                  <c:v>268.7452811057002</c:v>
                </c:pt>
                <c:pt idx="301">
                  <c:v>269.38465140944771</c:v>
                </c:pt>
                <c:pt idx="302">
                  <c:v>270.02309672868824</c:v>
                </c:pt>
                <c:pt idx="303">
                  <c:v>270.66062132797816</c:v>
                </c:pt>
                <c:pt idx="304">
                  <c:v>271.2972294426566</c:v>
                </c:pt>
                <c:pt idx="305">
                  <c:v>271.93292527910779</c:v>
                </c:pt>
                <c:pt idx="306">
                  <c:v>272.56771301502312</c:v>
                </c:pt>
                <c:pt idx="307">
                  <c:v>273.20159679966218</c:v>
                </c:pt>
                <c:pt idx="308">
                  <c:v>273.83458075411386</c:v>
                </c:pt>
                <c:pt idx="309">
                  <c:v>274.46666897155637</c:v>
                </c:pt>
                <c:pt idx="310">
                  <c:v>275.09786551751677</c:v>
                </c:pt>
                <c:pt idx="311">
                  <c:v>275.72817443012997</c:v>
                </c:pt>
                <c:pt idx="312">
                  <c:v>276.35759972039705</c:v>
                </c:pt>
                <c:pt idx="313">
                  <c:v>276.98614537244259</c:v>
                </c:pt>
                <c:pt idx="314">
                  <c:v>277.61381534377165</c:v>
                </c:pt>
                <c:pt idx="315">
                  <c:v>278.24061356552562</c:v>
                </c:pt>
                <c:pt idx="316">
                  <c:v>278.86654394273762</c:v>
                </c:pt>
                <c:pt idx="317">
                  <c:v>279.49161035458673</c:v>
                </c:pt>
                <c:pt idx="318">
                  <c:v>280.11581665465155</c:v>
                </c:pt>
                <c:pt idx="319">
                  <c:v>280.73916667116299</c:v>
                </c:pt>
                <c:pt idx="320">
                  <c:v>281.36166420725584</c:v>
                </c:pt>
                <c:pt idx="321">
                  <c:v>281.98331304121979</c:v>
                </c:pt>
                <c:pt idx="322">
                  <c:v>282.60411692674893</c:v>
                </c:pt>
                <c:pt idx="323">
                  <c:v>283.22407959319105</c:v>
                </c:pt>
                <c:pt idx="324">
                  <c:v>283.84320474579511</c:v>
                </c:pt>
                <c:pt idx="325">
                  <c:v>284.46149606595833</c:v>
                </c:pt>
                <c:pt idx="326">
                  <c:v>285.07895721147179</c:v>
                </c:pt>
                <c:pt idx="327">
                  <c:v>285.69559181676516</c:v>
                </c:pt>
                <c:pt idx="328">
                  <c:v>286.31140349315007</c:v>
                </c:pt>
                <c:pt idx="329">
                  <c:v>286.92639582906287</c:v>
                </c:pt>
                <c:pt idx="330">
                  <c:v>287.54057239030567</c:v>
                </c:pt>
                <c:pt idx="331">
                  <c:v>288.15393672028642</c:v>
                </c:pt>
                <c:pt idx="332">
                  <c:v>288.76649234025786</c:v>
                </c:pt>
                <c:pt idx="333">
                  <c:v>289.37824274955523</c:v>
                </c:pt>
                <c:pt idx="334">
                  <c:v>289.98919142583276</c:v>
                </c:pt>
                <c:pt idx="335">
                  <c:v>290.59934182529855</c:v>
                </c:pt>
                <c:pt idx="336">
                  <c:v>291.2086973829488</c:v>
                </c:pt>
                <c:pt idx="337">
                  <c:v>291.8172615128002</c:v>
                </c:pt>
                <c:pt idx="338">
                  <c:v>292.42503760812127</c:v>
                </c:pt>
                <c:pt idx="339">
                  <c:v>293.03202904166227</c:v>
                </c:pt>
                <c:pt idx="340">
                  <c:v>293.63823916588387</c:v>
                </c:pt>
                <c:pt idx="341">
                  <c:v>294.24367131318417</c:v>
                </c:pt>
                <c:pt idx="342">
                  <c:v>294.84832879612458</c:v>
                </c:pt>
                <c:pt idx="343">
                  <c:v>295.45221490765437</c:v>
                </c:pt>
                <c:pt idx="344">
                  <c:v>296.05533292133339</c:v>
                </c:pt>
                <c:pt idx="345">
                  <c:v>296.65768609155378</c:v>
                </c:pt>
                <c:pt idx="346">
                  <c:v>297.25927765376008</c:v>
                </c:pt>
                <c:pt idx="347">
                  <c:v>297.86011082466763</c:v>
                </c:pt>
                <c:pt idx="348">
                  <c:v>298.46018880247993</c:v>
                </c:pt>
                <c:pt idx="349">
                  <c:v>299.05951476710413</c:v>
                </c:pt>
                <c:pt idx="350">
                  <c:v>299.65809188036525</c:v>
                </c:pt>
                <c:pt idx="351">
                  <c:v>300.25592328621849</c:v>
                </c:pt>
                <c:pt idx="352">
                  <c:v>300.85301211096072</c:v>
                </c:pt>
                <c:pt idx="353">
                  <c:v>301.44936146343952</c:v>
                </c:pt>
                <c:pt idx="354">
                  <c:v>302.04497443526145</c:v>
                </c:pt>
                <c:pt idx="355">
                  <c:v>302.63985410099832</c:v>
                </c:pt>
                <c:pt idx="356">
                  <c:v>303.23400351839183</c:v>
                </c:pt>
                <c:pt idx="357">
                  <c:v>303.82742572855682</c:v>
                </c:pt>
                <c:pt idx="358">
                  <c:v>304.42012375618299</c:v>
                </c:pt>
                <c:pt idx="359">
                  <c:v>305.01210060973472</c:v>
                </c:pt>
                <c:pt idx="360">
                  <c:v>305.60335928164926</c:v>
                </c:pt>
                <c:pt idx="361">
                  <c:v>306.19390274853373</c:v>
                </c:pt>
                <c:pt idx="362">
                  <c:v>306.78373397136005</c:v>
                </c:pt>
                <c:pt idx="363">
                  <c:v>307.37285589565823</c:v>
                </c:pt>
                <c:pt idx="364">
                  <c:v>307.96127145170828</c:v>
                </c:pt>
                <c:pt idx="365">
                  <c:v>308.54898355473034</c:v>
                </c:pt>
                <c:pt idx="366">
                  <c:v>309.13599510507282</c:v>
                </c:pt>
                <c:pt idx="367">
                  <c:v>309.72230898839956</c:v>
                </c:pt>
                <c:pt idx="368">
                  <c:v>310.30792807587454</c:v>
                </c:pt>
                <c:pt idx="369">
                  <c:v>310.8928552243454</c:v>
                </c:pt>
                <c:pt idx="370">
                  <c:v>311.47709327652518</c:v>
                </c:pt>
                <c:pt idx="371">
                  <c:v>312.06064506117218</c:v>
                </c:pt>
                <c:pt idx="372">
                  <c:v>312.64351339326845</c:v>
                </c:pt>
                <c:pt idx="373">
                  <c:v>313.22570107419614</c:v>
                </c:pt>
                <c:pt idx="374">
                  <c:v>313.80721089191258</c:v>
                </c:pt>
                <c:pt idx="375">
                  <c:v>314.38804562112324</c:v>
                </c:pt>
                <c:pt idx="376">
                  <c:v>314.96820802345354</c:v>
                </c:pt>
                <c:pt idx="377">
                  <c:v>315.54770084761822</c:v>
                </c:pt>
                <c:pt idx="378">
                  <c:v>316.12652682958964</c:v>
                </c:pt>
                <c:pt idx="379">
                  <c:v>316.70468869276385</c:v>
                </c:pt>
                <c:pt idx="380">
                  <c:v>317.28218914812555</c:v>
                </c:pt>
                <c:pt idx="381">
                  <c:v>317.85903089441058</c:v>
                </c:pt>
                <c:pt idx="382">
                  <c:v>318.43521661826736</c:v>
                </c:pt>
                <c:pt idx="383">
                  <c:v>319.01074899441619</c:v>
                </c:pt>
                <c:pt idx="384">
                  <c:v>319.58563068580708</c:v>
                </c:pt>
                <c:pt idx="385">
                  <c:v>320.15986434377578</c:v>
                </c:pt>
                <c:pt idx="386">
                  <c:v>320.73345260819787</c:v>
                </c:pt>
                <c:pt idx="387">
                  <c:v>321.30639810764166</c:v>
                </c:pt>
                <c:pt idx="388">
                  <c:v>321.87870345951876</c:v>
                </c:pt>
                <c:pt idx="389">
                  <c:v>322.45037127023352</c:v>
                </c:pt>
                <c:pt idx="390">
                  <c:v>323.02140413533027</c:v>
                </c:pt>
                <c:pt idx="391">
                  <c:v>323.59180463963924</c:v>
                </c:pt>
                <c:pt idx="392">
                  <c:v>324.16157535742047</c:v>
                </c:pt>
                <c:pt idx="393">
                  <c:v>324.73071885250641</c:v>
                </c:pt>
                <c:pt idx="394">
                  <c:v>325.29923767844224</c:v>
                </c:pt>
                <c:pt idx="395">
                  <c:v>325.86713437862517</c:v>
                </c:pt>
                <c:pt idx="396">
                  <c:v>326.43441148644166</c:v>
                </c:pt>
                <c:pt idx="397">
                  <c:v>327.00107152540284</c:v>
                </c:pt>
                <c:pt idx="398">
                  <c:v>327.56711700927872</c:v>
                </c:pt>
                <c:pt idx="399">
                  <c:v>328.13255044223035</c:v>
                </c:pt>
                <c:pt idx="400">
                  <c:v>328.69737431894043</c:v>
                </c:pt>
                <c:pt idx="401">
                  <c:v>329.26159112474215</c:v>
                </c:pt>
                <c:pt idx="402">
                  <c:v>329.82520333574683</c:v>
                </c:pt>
                <c:pt idx="403">
                  <c:v>330.38821341896914</c:v>
                </c:pt>
                <c:pt idx="404">
                  <c:v>330.95062383245158</c:v>
                </c:pt>
                <c:pt idx="405">
                  <c:v>331.51243702538642</c:v>
                </c:pt>
                <c:pt idx="406">
                  <c:v>332.07365543823681</c:v>
                </c:pt>
                <c:pt idx="407">
                  <c:v>332.63428150285569</c:v>
                </c:pt>
                <c:pt idx="408">
                  <c:v>333.19431764260355</c:v>
                </c:pt>
                <c:pt idx="409">
                  <c:v>333.75376627246419</c:v>
                </c:pt>
                <c:pt idx="410">
                  <c:v>334.31262979915903</c:v>
                </c:pt>
                <c:pt idx="411">
                  <c:v>334.87091062126012</c:v>
                </c:pt>
                <c:pt idx="412">
                  <c:v>335.42861112930098</c:v>
                </c:pt>
                <c:pt idx="413">
                  <c:v>335.98573370588645</c:v>
                </c:pt>
                <c:pt idx="414">
                  <c:v>336.54228072580065</c:v>
                </c:pt>
                <c:pt idx="415">
                  <c:v>337.09825455611349</c:v>
                </c:pt>
                <c:pt idx="416">
                  <c:v>337.65365755628557</c:v>
                </c:pt>
                <c:pt idx="417">
                  <c:v>338.20849207827172</c:v>
                </c:pt>
                <c:pt idx="418">
                  <c:v>338.76276046662275</c:v>
                </c:pt>
                <c:pt idx="419">
                  <c:v>339.31646505858583</c:v>
                </c:pt>
                <c:pt idx="420">
                  <c:v>339.86960818420351</c:v>
                </c:pt>
                <c:pt idx="421">
                  <c:v>340.42219216641109</c:v>
                </c:pt>
                <c:pt idx="422">
                  <c:v>340.97421932113235</c:v>
                </c:pt>
                <c:pt idx="423">
                  <c:v>341.52569195737402</c:v>
                </c:pt>
                <c:pt idx="424">
                  <c:v>342.07661237731884</c:v>
                </c:pt>
                <c:pt idx="425">
                  <c:v>342.62698287641695</c:v>
                </c:pt>
                <c:pt idx="426">
                  <c:v>343.176805743476</c:v>
                </c:pt>
                <c:pt idx="427">
                  <c:v>343.72608326074982</c:v>
                </c:pt>
                <c:pt idx="428">
                  <c:v>344.27481770402545</c:v>
                </c:pt>
                <c:pt idx="429">
                  <c:v>344.82301134270915</c:v>
                </c:pt>
                <c:pt idx="430">
                  <c:v>345.37066643991051</c:v>
                </c:pt>
                <c:pt idx="431">
                  <c:v>345.91778525252573</c:v>
                </c:pt>
                <c:pt idx="432">
                  <c:v>346.46437003131916</c:v>
                </c:pt>
                <c:pt idx="433">
                  <c:v>347.01042302100336</c:v>
                </c:pt>
                <c:pt idx="434">
                  <c:v>347.55594646031824</c:v>
                </c:pt>
                <c:pt idx="435">
                  <c:v>348.10094258210847</c:v>
                </c:pt>
                <c:pt idx="436">
                  <c:v>348.64541361339974</c:v>
                </c:pt>
                <c:pt idx="437">
                  <c:v>349.18936177547369</c:v>
                </c:pt>
                <c:pt idx="438">
                  <c:v>349.73278928394132</c:v>
                </c:pt>
                <c:pt idx="439">
                  <c:v>350.27569834881552</c:v>
                </c:pt>
                <c:pt idx="440">
                  <c:v>350.81809117458192</c:v>
                </c:pt>
                <c:pt idx="441">
                  <c:v>351.3599699602687</c:v>
                </c:pt>
                <c:pt idx="442">
                  <c:v>351.90133689951483</c:v>
                </c:pt>
                <c:pt idx="443">
                  <c:v>352.44219418063756</c:v>
                </c:pt>
                <c:pt idx="444">
                  <c:v>352.9825439866982</c:v>
                </c:pt>
                <c:pt idx="445">
                  <c:v>353.52238849556699</c:v>
                </c:pt>
                <c:pt idx="446">
                  <c:v>354.06172987998639</c:v>
                </c:pt>
                <c:pt idx="447">
                  <c:v>354.60057030763369</c:v>
                </c:pt>
                <c:pt idx="448">
                  <c:v>355.13891194118196</c:v>
                </c:pt>
                <c:pt idx="449">
                  <c:v>355.67675693835997</c:v>
                </c:pt>
                <c:pt idx="450">
                  <c:v>356.21410745201104</c:v>
                </c:pt>
                <c:pt idx="451">
                  <c:v>356.75096563015074</c:v>
                </c:pt>
                <c:pt idx="452">
                  <c:v>357.2873336160232</c:v>
                </c:pt>
                <c:pt idx="453">
                  <c:v>357.8232135481565</c:v>
                </c:pt>
                <c:pt idx="454">
                  <c:v>358.35860756041683</c:v>
                </c:pt>
                <c:pt idx="455">
                  <c:v>358.89351778206185</c:v>
                </c:pt>
                <c:pt idx="456">
                  <c:v>359.42794633779249</c:v>
                </c:pt>
                <c:pt idx="457">
                  <c:v>359.96189534780387</c:v>
                </c:pt>
                <c:pt idx="458">
                  <c:v>360.49536692783528</c:v>
                </c:pt>
                <c:pt idx="459">
                  <c:v>361.02836318921896</c:v>
                </c:pt>
                <c:pt idx="460">
                  <c:v>361.56088623892776</c:v>
                </c:pt>
                <c:pt idx="461">
                  <c:v>362.09293817962185</c:v>
                </c:pt>
                <c:pt idx="462">
                  <c:v>362.62452110969468</c:v>
                </c:pt>
                <c:pt idx="463">
                  <c:v>363.15563712331732</c:v>
                </c:pt>
                <c:pt idx="464">
                  <c:v>363.68628831048233</c:v>
                </c:pt>
                <c:pt idx="465">
                  <c:v>364.21647675704634</c:v>
                </c:pt>
                <c:pt idx="466">
                  <c:v>364.7462045447719</c:v>
                </c:pt>
                <c:pt idx="467">
                  <c:v>365.27547375136822</c:v>
                </c:pt>
                <c:pt idx="468">
                  <c:v>365.80428645053081</c:v>
                </c:pt>
                <c:pt idx="469">
                  <c:v>366.33264471198049</c:v>
                </c:pt>
                <c:pt idx="470">
                  <c:v>366.8605506015013</c:v>
                </c:pt>
                <c:pt idx="471">
                  <c:v>367.38800618097741</c:v>
                </c:pt>
                <c:pt idx="472">
                  <c:v>367.91501350842924</c:v>
                </c:pt>
                <c:pt idx="473">
                  <c:v>368.44157463804891</c:v>
                </c:pt>
                <c:pt idx="474">
                  <c:v>368.96769162023423</c:v>
                </c:pt>
                <c:pt idx="475">
                  <c:v>369.4933665016224</c:v>
                </c:pt>
                <c:pt idx="476">
                  <c:v>370.01860132512246</c:v>
                </c:pt>
                <c:pt idx="477">
                  <c:v>370.54339812994709</c:v>
                </c:pt>
                <c:pt idx="478">
                  <c:v>371.0677589516435</c:v>
                </c:pt>
                <c:pt idx="479">
                  <c:v>371.59168582212357</c:v>
                </c:pt>
                <c:pt idx="480">
                  <c:v>372.11518076969304</c:v>
                </c:pt>
                <c:pt idx="481">
                  <c:v>372.63824581908017</c:v>
                </c:pt>
                <c:pt idx="482">
                  <c:v>373.16088299146304</c:v>
                </c:pt>
                <c:pt idx="483">
                  <c:v>373.68309430449682</c:v>
                </c:pt>
                <c:pt idx="484">
                  <c:v>374.20488177233972</c:v>
                </c:pt>
                <c:pt idx="485">
                  <c:v>374.72624740567829</c:v>
                </c:pt>
                <c:pt idx="486">
                  <c:v>375.24719321175223</c:v>
                </c:pt>
                <c:pt idx="487">
                  <c:v>375.767721194378</c:v>
                </c:pt>
                <c:pt idx="488">
                  <c:v>376.2878333539723</c:v>
                </c:pt>
                <c:pt idx="489">
                  <c:v>376.80753168757423</c:v>
                </c:pt>
                <c:pt idx="490">
                  <c:v>377.32681818886709</c:v>
                </c:pt>
                <c:pt idx="491">
                  <c:v>377.84569484819951</c:v>
                </c:pt>
                <c:pt idx="492">
                  <c:v>378.36416365260567</c:v>
                </c:pt>
                <c:pt idx="493">
                  <c:v>378.88222658582504</c:v>
                </c:pt>
                <c:pt idx="494">
                  <c:v>379.39988562832139</c:v>
                </c:pt>
                <c:pt idx="495">
                  <c:v>379.91714275730112</c:v>
                </c:pt>
                <c:pt idx="496">
                  <c:v>380.43399994673103</c:v>
                </c:pt>
                <c:pt idx="497">
                  <c:v>380.95045916735529</c:v>
                </c:pt>
                <c:pt idx="498">
                  <c:v>381.46652238671203</c:v>
                </c:pt>
                <c:pt idx="499">
                  <c:v>381.98219156914911</c:v>
                </c:pt>
                <c:pt idx="500">
                  <c:v>382.49746867583929</c:v>
                </c:pt>
                <c:pt idx="501">
                  <c:v>383.01235566479505</c:v>
                </c:pt>
                <c:pt idx="502">
                  <c:v>383.5268544908825</c:v>
                </c:pt>
                <c:pt idx="503">
                  <c:v>384.04096710583491</c:v>
                </c:pt>
                <c:pt idx="504">
                  <c:v>384.55469545826566</c:v>
                </c:pt>
                <c:pt idx="505">
                  <c:v>385.06804149368065</c:v>
                </c:pt>
                <c:pt idx="506">
                  <c:v>385.58100715448995</c:v>
                </c:pt>
                <c:pt idx="507">
                  <c:v>386.09359438001928</c:v>
                </c:pt>
                <c:pt idx="508">
                  <c:v>386.60580510652062</c:v>
                </c:pt>
                <c:pt idx="509">
                  <c:v>387.11764126718259</c:v>
                </c:pt>
                <c:pt idx="510">
                  <c:v>387.62910479214008</c:v>
                </c:pt>
                <c:pt idx="511">
                  <c:v>388.14019760848339</c:v>
                </c:pt>
                <c:pt idx="512">
                  <c:v>388.6509216402672</c:v>
                </c:pt>
                <c:pt idx="513">
                  <c:v>389.16127880851866</c:v>
                </c:pt>
                <c:pt idx="514">
                  <c:v>389.67127103124528</c:v>
                </c:pt>
                <c:pt idx="515">
                  <c:v>390.18090022344211</c:v>
                </c:pt>
                <c:pt idx="516">
                  <c:v>390.69016829709864</c:v>
                </c:pt>
                <c:pt idx="517">
                  <c:v>391.19907716120537</c:v>
                </c:pt>
                <c:pt idx="518">
                  <c:v>391.70762872175953</c:v>
                </c:pt>
                <c:pt idx="519">
                  <c:v>392.21582488177086</c:v>
                </c:pt>
                <c:pt idx="520">
                  <c:v>392.72366754126654</c:v>
                </c:pt>
                <c:pt idx="521">
                  <c:v>393.23115859729609</c:v>
                </c:pt>
                <c:pt idx="522">
                  <c:v>393.73829994393549</c:v>
                </c:pt>
                <c:pt idx="523">
                  <c:v>394.24509347229116</c:v>
                </c:pt>
                <c:pt idx="524">
                  <c:v>394.75154107050344</c:v>
                </c:pt>
                <c:pt idx="525">
                  <c:v>395.25764462374974</c:v>
                </c:pt>
                <c:pt idx="526">
                  <c:v>395.76340601424738</c:v>
                </c:pt>
                <c:pt idx="527">
                  <c:v>396.2688271212557</c:v>
                </c:pt>
                <c:pt idx="528">
                  <c:v>396.77390982107841</c:v>
                </c:pt>
                <c:pt idx="529">
                  <c:v>397.27865598706506</c:v>
                </c:pt>
                <c:pt idx="530">
                  <c:v>397.78306748961251</c:v>
                </c:pt>
                <c:pt idx="531">
                  <c:v>398.28714619616574</c:v>
                </c:pt>
                <c:pt idx="532">
                  <c:v>398.79089397121862</c:v>
                </c:pt>
                <c:pt idx="533">
                  <c:v>399.29431267631429</c:v>
                </c:pt>
                <c:pt idx="534">
                  <c:v>399.79740417004518</c:v>
                </c:pt>
                <c:pt idx="535">
                  <c:v>400.30017030805249</c:v>
                </c:pt>
                <c:pt idx="536">
                  <c:v>400.80261294302591</c:v>
                </c:pt>
                <c:pt idx="537">
                  <c:v>401.30473392470259</c:v>
                </c:pt>
                <c:pt idx="538">
                  <c:v>401.80653509986604</c:v>
                </c:pt>
                <c:pt idx="539">
                  <c:v>402.30801831234459</c:v>
                </c:pt>
                <c:pt idx="540">
                  <c:v>402.80918540300968</c:v>
                </c:pt>
                <c:pt idx="541">
                  <c:v>403.31003820977389</c:v>
                </c:pt>
                <c:pt idx="542">
                  <c:v>403.81057856758872</c:v>
                </c:pt>
                <c:pt idx="543">
                  <c:v>404.31080830844189</c:v>
                </c:pt>
                <c:pt idx="544">
                  <c:v>404.81072926135494</c:v>
                </c:pt>
                <c:pt idx="545">
                  <c:v>405.31034325237982</c:v>
                </c:pt>
                <c:pt idx="546">
                  <c:v>405.80965210459601</c:v>
                </c:pt>
                <c:pt idx="547">
                  <c:v>406.30865763810675</c:v>
                </c:pt>
                <c:pt idx="548">
                  <c:v>406.80736167003545</c:v>
                </c:pt>
                <c:pt idx="549">
                  <c:v>407.30576601452185</c:v>
                </c:pt>
                <c:pt idx="550">
                  <c:v>407.80387248271791</c:v>
                </c:pt>
                <c:pt idx="551">
                  <c:v>408.30168288278327</c:v>
                </c:pt>
                <c:pt idx="552">
                  <c:v>408.79919901988092</c:v>
                </c:pt>
                <c:pt idx="553">
                  <c:v>409.29642269617239</c:v>
                </c:pt>
                <c:pt idx="554">
                  <c:v>409.79335571081288</c:v>
                </c:pt>
                <c:pt idx="555">
                  <c:v>410.28999985994602</c:v>
                </c:pt>
                <c:pt idx="556">
                  <c:v>410.78635693669878</c:v>
                </c:pt>
                <c:pt idx="557">
                  <c:v>411.28242873117586</c:v>
                </c:pt>
                <c:pt idx="558">
                  <c:v>411.77821703045407</c:v>
                </c:pt>
                <c:pt idx="559">
                  <c:v>412.27372361857675</c:v>
                </c:pt>
                <c:pt idx="560">
                  <c:v>412.76895027654746</c:v>
                </c:pt>
                <c:pt idx="561">
                  <c:v>413.26389878232419</c:v>
                </c:pt>
                <c:pt idx="562">
                  <c:v>413.75857091081303</c:v>
                </c:pt>
                <c:pt idx="563">
                  <c:v>414.25296843386167</c:v>
                </c:pt>
                <c:pt idx="564">
                  <c:v>414.74709312025306</c:v>
                </c:pt>
                <c:pt idx="565">
                  <c:v>415.24094673569851</c:v>
                </c:pt>
                <c:pt idx="566">
                  <c:v>415.73453104283112</c:v>
                </c:pt>
                <c:pt idx="567">
                  <c:v>416.22784780119866</c:v>
                </c:pt>
                <c:pt idx="568">
                  <c:v>416.72089876725687</c:v>
                </c:pt>
                <c:pt idx="569">
                  <c:v>417.21368569436186</c:v>
                </c:pt>
                <c:pt idx="570">
                  <c:v>417.70621033276313</c:v>
                </c:pt>
                <c:pt idx="571">
                  <c:v>418.19847442959622</c:v>
                </c:pt>
                <c:pt idx="572">
                  <c:v>418.69047972887518</c:v>
                </c:pt>
                <c:pt idx="573">
                  <c:v>419.18222797148491</c:v>
                </c:pt>
                <c:pt idx="574">
                  <c:v>419.67372089517363</c:v>
                </c:pt>
                <c:pt idx="575">
                  <c:v>420.16496023454511</c:v>
                </c:pt>
                <c:pt idx="576">
                  <c:v>420.65594772105072</c:v>
                </c:pt>
                <c:pt idx="577">
                  <c:v>421.14668508298172</c:v>
                </c:pt>
                <c:pt idx="578">
                  <c:v>421.63717404546111</c:v>
                </c:pt>
                <c:pt idx="579">
                  <c:v>422.12741633043555</c:v>
                </c:pt>
                <c:pt idx="580">
                  <c:v>422.6174136566674</c:v>
                </c:pt>
                <c:pt idx="581">
                  <c:v>423.10716773972626</c:v>
                </c:pt>
                <c:pt idx="582">
                  <c:v>423.59668029198099</c:v>
                </c:pt>
                <c:pt idx="583">
                  <c:v>424.08595302259118</c:v>
                </c:pt>
                <c:pt idx="584">
                  <c:v>424.57498763749879</c:v>
                </c:pt>
                <c:pt idx="585">
                  <c:v>425.06378583941984</c:v>
                </c:pt>
                <c:pt idx="586">
                  <c:v>425.55234932783583</c:v>
                </c:pt>
                <c:pt idx="587">
                  <c:v>426.04067979898525</c:v>
                </c:pt>
                <c:pt idx="588">
                  <c:v>426.52877894585509</c:v>
                </c:pt>
                <c:pt idx="589">
                  <c:v>427.01664845817203</c:v>
                </c:pt>
                <c:pt idx="590">
                  <c:v>427.50429002239406</c:v>
                </c:pt>
                <c:pt idx="591">
                  <c:v>427.9917053217016</c:v>
                </c:pt>
                <c:pt idx="592">
                  <c:v>428.47889603598907</c:v>
                </c:pt>
                <c:pt idx="593">
                  <c:v>428.96586384185582</c:v>
                </c:pt>
                <c:pt idx="594">
                  <c:v>429.45261041259766</c:v>
                </c:pt>
                <c:pt idx="595">
                  <c:v>429.93913741819802</c:v>
                </c:pt>
                <c:pt idx="596">
                  <c:v>430.4254465253191</c:v>
                </c:pt>
                <c:pt idx="597">
                  <c:v>430.9115393972931</c:v>
                </c:pt>
                <c:pt idx="598">
                  <c:v>431.39741769411359</c:v>
                </c:pt>
                <c:pt idx="599">
                  <c:v>431.88308307242653</c:v>
                </c:pt>
                <c:pt idx="600">
                  <c:v>432.36853718552135</c:v>
                </c:pt>
                <c:pt idx="601">
                  <c:v>432.85378168332238</c:v>
                </c:pt>
                <c:pt idx="602">
                  <c:v>433.33881821237992</c:v>
                </c:pt>
                <c:pt idx="603">
                  <c:v>433.82364841586138</c:v>
                </c:pt>
                <c:pt idx="604">
                  <c:v>434.30827393354252</c:v>
                </c:pt>
                <c:pt idx="605">
                  <c:v>434.79269640179859</c:v>
                </c:pt>
                <c:pt idx="606">
                  <c:v>435.27691745359562</c:v>
                </c:pt>
                <c:pt idx="607">
                  <c:v>435.76093871848167</c:v>
                </c:pt>
                <c:pt idx="608">
                  <c:v>436.2447618225778</c:v>
                </c:pt>
                <c:pt idx="609">
                  <c:v>436.72838838856973</c:v>
                </c:pt>
                <c:pt idx="610">
                  <c:v>437.21182003569862</c:v>
                </c:pt>
                <c:pt idx="611">
                  <c:v>437.69505837975288</c:v>
                </c:pt>
                <c:pt idx="612">
                  <c:v>438.17810503305901</c:v>
                </c:pt>
                <c:pt idx="613">
                  <c:v>438.6609616044733</c:v>
                </c:pt>
                <c:pt idx="614">
                  <c:v>439.14362969937292</c:v>
                </c:pt>
                <c:pt idx="615">
                  <c:v>439.62611091964749</c:v>
                </c:pt>
                <c:pt idx="616">
                  <c:v>440.1084068636905</c:v>
                </c:pt>
                <c:pt idx="617">
                  <c:v>440.59051912639063</c:v>
                </c:pt>
                <c:pt idx="618">
                  <c:v>441.07244929912343</c:v>
                </c:pt>
                <c:pt idx="619">
                  <c:v>441.55419896974269</c:v>
                </c:pt>
                <c:pt idx="620">
                  <c:v>442.03576972257207</c:v>
                </c:pt>
                <c:pt idx="621">
                  <c:v>442.51716313839671</c:v>
                </c:pt>
                <c:pt idx="622">
                  <c:v>442.99838079445487</c:v>
                </c:pt>
                <c:pt idx="623">
                  <c:v>443.47942426442972</c:v>
                </c:pt>
                <c:pt idx="624">
                  <c:v>443.96029511844091</c:v>
                </c:pt>
                <c:pt idx="625">
                  <c:v>444.4409949230365</c:v>
                </c:pt>
                <c:pt idx="626">
                  <c:v>444.92152524118472</c:v>
                </c:pt>
                <c:pt idx="627">
                  <c:v>445.40188763226598</c:v>
                </c:pt>
                <c:pt idx="628">
                  <c:v>445.88208365206452</c:v>
                </c:pt>
                <c:pt idx="629">
                  <c:v>446.36211485276078</c:v>
                </c:pt>
                <c:pt idx="630">
                  <c:v>446.8419827829232</c:v>
                </c:pt>
                <c:pt idx="631">
                  <c:v>447.32168898750029</c:v>
                </c:pt>
                <c:pt idx="632">
                  <c:v>447.80123500781303</c:v>
                </c:pt>
                <c:pt idx="633">
                  <c:v>448.28062238154695</c:v>
                </c:pt>
                <c:pt idx="634">
                  <c:v>448.75985264274431</c:v>
                </c:pt>
                <c:pt idx="635">
                  <c:v>449.23892732179655</c:v>
                </c:pt>
                <c:pt idx="636">
                  <c:v>449.7178479454368</c:v>
                </c:pt>
                <c:pt idx="637">
                  <c:v>450.19661603673205</c:v>
                </c:pt>
                <c:pt idx="638">
                  <c:v>450.67523311507591</c:v>
                </c:pt>
                <c:pt idx="639">
                  <c:v>451.1537006961812</c:v>
                </c:pt>
                <c:pt idx="640">
                  <c:v>451.63202029207264</c:v>
                </c:pt>
                <c:pt idx="641">
                  <c:v>452.11019341107931</c:v>
                </c:pt>
                <c:pt idx="642">
                  <c:v>452.58822155782775</c:v>
                </c:pt>
                <c:pt idx="643">
                  <c:v>453.06610623323479</c:v>
                </c:pt>
                <c:pt idx="644">
                  <c:v>453.54384893450032</c:v>
                </c:pt>
                <c:pt idx="645">
                  <c:v>454.02145115510052</c:v>
                </c:pt>
                <c:pt idx="646">
                  <c:v>454.49891438478073</c:v>
                </c:pt>
                <c:pt idx="647">
                  <c:v>454.97624010954877</c:v>
                </c:pt>
                <c:pt idx="648">
                  <c:v>455.45342981166817</c:v>
                </c:pt>
                <c:pt idx="649">
                  <c:v>455.93048496965133</c:v>
                </c:pt>
                <c:pt idx="650">
                  <c:v>456.40740705825311</c:v>
                </c:pt>
                <c:pt idx="651">
                  <c:v>456.88419754846416</c:v>
                </c:pt>
                <c:pt idx="652">
                  <c:v>457.3608579075044</c:v>
                </c:pt>
                <c:pt idx="653">
                  <c:v>457.83738959881691</c:v>
                </c:pt>
                <c:pt idx="654">
                  <c:v>458.31379408206129</c:v>
                </c:pt>
                <c:pt idx="655">
                  <c:v>458.79007281310766</c:v>
                </c:pt>
                <c:pt idx="656">
                  <c:v>459.26622724403052</c:v>
                </c:pt>
                <c:pt idx="657">
                  <c:v>459.74225882310242</c:v>
                </c:pt>
                <c:pt idx="658">
                  <c:v>460.21816899478841</c:v>
                </c:pt>
                <c:pt idx="659">
                  <c:v>460.69395919973971</c:v>
                </c:pt>
                <c:pt idx="660">
                  <c:v>461.16963087478825</c:v>
                </c:pt>
                <c:pt idx="661">
                  <c:v>461.64518545294078</c:v>
                </c:pt>
                <c:pt idx="662">
                  <c:v>462.12062436337311</c:v>
                </c:pt>
                <c:pt idx="663">
                  <c:v>462.59594903142477</c:v>
                </c:pt>
                <c:pt idx="664">
                  <c:v>463.07116087859339</c:v>
                </c:pt>
                <c:pt idx="665">
                  <c:v>463.54626132252929</c:v>
                </c:pt>
                <c:pt idx="666">
                  <c:v>464.02125177703033</c:v>
                </c:pt>
                <c:pt idx="667">
                  <c:v>464.49613365203641</c:v>
                </c:pt>
                <c:pt idx="668">
                  <c:v>464.97090835362468</c:v>
                </c:pt>
                <c:pt idx="669">
                  <c:v>465.44557728400417</c:v>
                </c:pt>
                <c:pt idx="670">
                  <c:v>465.920141841511</c:v>
                </c:pt>
                <c:pt idx="671">
                  <c:v>466.39460342060352</c:v>
                </c:pt>
                <c:pt idx="672">
                  <c:v>466.86896341185735</c:v>
                </c:pt>
                <c:pt idx="673">
                  <c:v>467.34322320196094</c:v>
                </c:pt>
                <c:pt idx="674">
                  <c:v>467.81738417371071</c:v>
                </c:pt>
                <c:pt idx="675">
                  <c:v>468.29144770600664</c:v>
                </c:pt>
                <c:pt idx="676">
                  <c:v>468.76541517384783</c:v>
                </c:pt>
                <c:pt idx="677">
                  <c:v>469.23928794832813</c:v>
                </c:pt>
                <c:pt idx="678">
                  <c:v>469.71306739663191</c:v>
                </c:pt>
                <c:pt idx="679">
                  <c:v>470.1867548820299</c:v>
                </c:pt>
                <c:pt idx="680">
                  <c:v>470.66035176387493</c:v>
                </c:pt>
                <c:pt idx="681">
                  <c:v>471.13385939759826</c:v>
                </c:pt>
                <c:pt idx="682">
                  <c:v>471.60727913470544</c:v>
                </c:pt>
                <c:pt idx="683">
                  <c:v>472.08061232277254</c:v>
                </c:pt>
                <c:pt idx="684">
                  <c:v>472.55386030544241</c:v>
                </c:pt>
                <c:pt idx="685">
                  <c:v>473.02702442242116</c:v>
                </c:pt>
                <c:pt idx="686">
                  <c:v>473.50010600947451</c:v>
                </c:pt>
                <c:pt idx="687">
                  <c:v>473.97310639842425</c:v>
                </c:pt>
                <c:pt idx="688">
                  <c:v>474.44602691714522</c:v>
                </c:pt>
                <c:pt idx="689">
                  <c:v>474.91886888956157</c:v>
                </c:pt>
                <c:pt idx="690">
                  <c:v>475.39163363564393</c:v>
                </c:pt>
                <c:pt idx="691">
                  <c:v>475.86432247140607</c:v>
                </c:pt>
                <c:pt idx="692">
                  <c:v>476.33693670890216</c:v>
                </c:pt>
                <c:pt idx="693">
                  <c:v>476.80947765622358</c:v>
                </c:pt>
                <c:pt idx="694">
                  <c:v>477.28194661749626</c:v>
                </c:pt>
                <c:pt idx="695">
                  <c:v>477.75434489287795</c:v>
                </c:pt>
                <c:pt idx="696">
                  <c:v>478.22667377855549</c:v>
                </c:pt>
                <c:pt idx="697">
                  <c:v>478.6989345667422</c:v>
                </c:pt>
                <c:pt idx="698">
                  <c:v>479.17112854567551</c:v>
                </c:pt>
                <c:pt idx="699">
                  <c:v>479.64325699961472</c:v>
                </c:pt>
                <c:pt idx="700">
                  <c:v>480.11532120883828</c:v>
                </c:pt>
                <c:pt idx="701">
                  <c:v>480.5873224496421</c:v>
                </c:pt>
                <c:pt idx="702">
                  <c:v>481.05926199433708</c:v>
                </c:pt>
                <c:pt idx="703">
                  <c:v>481.53114111124711</c:v>
                </c:pt>
                <c:pt idx="704">
                  <c:v>482.00296106470734</c:v>
                </c:pt>
                <c:pt idx="705">
                  <c:v>482.4747231150622</c:v>
                </c:pt>
                <c:pt idx="706">
                  <c:v>482.94642851866365</c:v>
                </c:pt>
                <c:pt idx="707">
                  <c:v>483.4180785278694</c:v>
                </c:pt>
                <c:pt idx="708">
                  <c:v>483.88967439104152</c:v>
                </c:pt>
                <c:pt idx="709">
                  <c:v>484.36121735254483</c:v>
                </c:pt>
                <c:pt idx="710">
                  <c:v>484.83270865274551</c:v>
                </c:pt>
                <c:pt idx="711">
                  <c:v>485.3041495280097</c:v>
                </c:pt>
                <c:pt idx="712">
                  <c:v>485.77554121070244</c:v>
                </c:pt>
                <c:pt idx="713">
                  <c:v>486.24688492918636</c:v>
                </c:pt>
                <c:pt idx="714">
                  <c:v>486.71818190782068</c:v>
                </c:pt>
                <c:pt idx="715">
                  <c:v>487.1894333669602</c:v>
                </c:pt>
                <c:pt idx="716">
                  <c:v>487.6606405229544</c:v>
                </c:pt>
                <c:pt idx="717">
                  <c:v>488.13180458814662</c:v>
                </c:pt>
                <c:pt idx="718">
                  <c:v>488.60292677087352</c:v>
                </c:pt>
                <c:pt idx="719">
                  <c:v>489.07400827546422</c:v>
                </c:pt>
                <c:pt idx="720">
                  <c:v>489.54505030223976</c:v>
                </c:pt>
                <c:pt idx="721">
                  <c:v>490.01605404751268</c:v>
                </c:pt>
                <c:pt idx="722">
                  <c:v>490.48702070358667</c:v>
                </c:pt>
                <c:pt idx="723">
                  <c:v>490.95795145875627</c:v>
                </c:pt>
                <c:pt idx="724">
                  <c:v>491.42884749730661</c:v>
                </c:pt>
                <c:pt idx="725">
                  <c:v>491.89970999951328</c:v>
                </c:pt>
                <c:pt idx="726">
                  <c:v>492.37054014164215</c:v>
                </c:pt>
                <c:pt idx="727">
                  <c:v>492.84133909594965</c:v>
                </c:pt>
                <c:pt idx="728">
                  <c:v>493.31210803068262</c:v>
                </c:pt>
                <c:pt idx="729">
                  <c:v>493.78284811007876</c:v>
                </c:pt>
                <c:pt idx="730">
                  <c:v>494.25356049436675</c:v>
                </c:pt>
                <c:pt idx="731">
                  <c:v>494.72424633976652</c:v>
                </c:pt>
                <c:pt idx="732">
                  <c:v>495.19490679848985</c:v>
                </c:pt>
                <c:pt idx="733">
                  <c:v>495.66554301874072</c:v>
                </c:pt>
                <c:pt idx="734">
                  <c:v>496.1361561447161</c:v>
                </c:pt>
                <c:pt idx="735">
                  <c:v>496.60674731660646</c:v>
                </c:pt>
                <c:pt idx="736">
                  <c:v>497.07731767059653</c:v>
                </c:pt>
                <c:pt idx="737">
                  <c:v>497.54786833886624</c:v>
                </c:pt>
                <c:pt idx="738">
                  <c:v>498.01840044959152</c:v>
                </c:pt>
                <c:pt idx="739">
                  <c:v>498.48891512694524</c:v>
                </c:pt>
                <c:pt idx="740">
                  <c:v>498.95941349109842</c:v>
                </c:pt>
                <c:pt idx="741">
                  <c:v>499.4298966582212</c:v>
                </c:pt>
                <c:pt idx="742">
                  <c:v>499.90036574048418</c:v>
                </c:pt>
                <c:pt idx="743">
                  <c:v>500.3708218460597</c:v>
                </c:pt>
                <c:pt idx="744">
                  <c:v>500.84126607912305</c:v>
                </c:pt>
                <c:pt idx="745">
                  <c:v>501.31169953985415</c:v>
                </c:pt>
                <c:pt idx="746">
                  <c:v>501.78212332443877</c:v>
                </c:pt>
                <c:pt idx="747">
                  <c:v>502.25253852507041</c:v>
                </c:pt>
                <c:pt idx="748">
                  <c:v>502.72294622995173</c:v>
                </c:pt>
                <c:pt idx="749">
                  <c:v>503.19334752329644</c:v>
                </c:pt>
                <c:pt idx="750">
                  <c:v>503.663743485331</c:v>
                </c:pt>
                <c:pt idx="751">
                  <c:v>504.13413519229653</c:v>
                </c:pt>
                <c:pt idx="752">
                  <c:v>504.60452371645079</c:v>
                </c:pt>
                <c:pt idx="753">
                  <c:v>505.07491012607017</c:v>
                </c:pt>
                <c:pt idx="754">
                  <c:v>505.54529548545173</c:v>
                </c:pt>
                <c:pt idx="755">
                  <c:v>506.0156808549155</c:v>
                </c:pt>
                <c:pt idx="756">
                  <c:v>506.48606729080655</c:v>
                </c:pt>
                <c:pt idx="757">
                  <c:v>506.95645584549737</c:v>
                </c:pt>
                <c:pt idx="758">
                  <c:v>507.42684756739027</c:v>
                </c:pt>
                <c:pt idx="759">
                  <c:v>507.89724350091973</c:v>
                </c:pt>
                <c:pt idx="760">
                  <c:v>508.36764468655508</c:v>
                </c:pt>
                <c:pt idx="761">
                  <c:v>508.83805216080282</c:v>
                </c:pt>
                <c:pt idx="762">
                  <c:v>509.30846695620937</c:v>
                </c:pt>
                <c:pt idx="763">
                  <c:v>509.77889010136391</c:v>
                </c:pt>
                <c:pt idx="764">
                  <c:v>510.24932262090101</c:v>
                </c:pt>
                <c:pt idx="765">
                  <c:v>510.71976553550343</c:v>
                </c:pt>
                <c:pt idx="766">
                  <c:v>511.19021986190512</c:v>
                </c:pt>
                <c:pt idx="767">
                  <c:v>511.66068661289427</c:v>
                </c:pt>
                <c:pt idx="768">
                  <c:v>512.13116679731604</c:v>
                </c:pt>
                <c:pt idx="769">
                  <c:v>512.60166142007597</c:v>
                </c:pt>
                <c:pt idx="770">
                  <c:v>513.07217148214306</c:v>
                </c:pt>
                <c:pt idx="771">
                  <c:v>513.54269798055282</c:v>
                </c:pt>
                <c:pt idx="772">
                  <c:v>514.01324190841081</c:v>
                </c:pt>
                <c:pt idx="773">
                  <c:v>514.48380425489586</c:v>
                </c:pt>
                <c:pt idx="774">
                  <c:v>514.95438600526336</c:v>
                </c:pt>
                <c:pt idx="775">
                  <c:v>515.42498814084888</c:v>
                </c:pt>
                <c:pt idx="776">
                  <c:v>515.89561163907194</c:v>
                </c:pt>
                <c:pt idx="777">
                  <c:v>516.36625747343896</c:v>
                </c:pt>
                <c:pt idx="778">
                  <c:v>516.83692661354746</c:v>
                </c:pt>
                <c:pt idx="779">
                  <c:v>517.3076200250897</c:v>
                </c:pt>
                <c:pt idx="780">
                  <c:v>517.77833866985611</c:v>
                </c:pt>
                <c:pt idx="781">
                  <c:v>518.24908350573935</c:v>
                </c:pt>
                <c:pt idx="782">
                  <c:v>518.71985548673831</c:v>
                </c:pt>
                <c:pt idx="783">
                  <c:v>519.19065556296209</c:v>
                </c:pt>
                <c:pt idx="784">
                  <c:v>519.66148468063341</c:v>
                </c:pt>
                <c:pt idx="785">
                  <c:v>520.13234378209336</c:v>
                </c:pt>
                <c:pt idx="786">
                  <c:v>520.60323380580519</c:v>
                </c:pt>
                <c:pt idx="787">
                  <c:v>521.07415568635849</c:v>
                </c:pt>
                <c:pt idx="788">
                  <c:v>521.54511035447342</c:v>
                </c:pt>
                <c:pt idx="789">
                  <c:v>522.016098737005</c:v>
                </c:pt>
                <c:pt idx="790">
                  <c:v>522.48712175694732</c:v>
                </c:pt>
                <c:pt idx="791">
                  <c:v>522.95818033343824</c:v>
                </c:pt>
                <c:pt idx="792">
                  <c:v>523.42927538176343</c:v>
                </c:pt>
                <c:pt idx="793">
                  <c:v>523.90040781336108</c:v>
                </c:pt>
                <c:pt idx="794">
                  <c:v>524.37157853582642</c:v>
                </c:pt>
                <c:pt idx="795">
                  <c:v>524.84278845291624</c:v>
                </c:pt>
                <c:pt idx="796">
                  <c:v>525.31403846455362</c:v>
                </c:pt>
                <c:pt idx="797">
                  <c:v>525.78532946683231</c:v>
                </c:pt>
                <c:pt idx="798">
                  <c:v>526.25666235202198</c:v>
                </c:pt>
                <c:pt idx="799">
                  <c:v>526.72803800857264</c:v>
                </c:pt>
                <c:pt idx="800">
                  <c:v>527.19945732111955</c:v>
                </c:pt>
                <c:pt idx="801">
                  <c:v>527.67092117048821</c:v>
                </c:pt>
                <c:pt idx="802">
                  <c:v>528.14243043369913</c:v>
                </c:pt>
                <c:pt idx="803">
                  <c:v>528.61398598397307</c:v>
                </c:pt>
                <c:pt idx="804">
                  <c:v>529.08558869073568</c:v>
                </c:pt>
                <c:pt idx="805">
                  <c:v>529.55723941962287</c:v>
                </c:pt>
                <c:pt idx="806">
                  <c:v>530.02893903248571</c:v>
                </c:pt>
                <c:pt idx="807">
                  <c:v>530.50068838739605</c:v>
                </c:pt>
                <c:pt idx="808">
                  <c:v>530.97248833865103</c:v>
                </c:pt>
                <c:pt idx="809">
                  <c:v>531.44433973677917</c:v>
                </c:pt>
                <c:pt idx="810">
                  <c:v>531.9162434285447</c:v>
                </c:pt>
                <c:pt idx="811">
                  <c:v>532.38820025695372</c:v>
                </c:pt>
                <c:pt idx="812">
                  <c:v>532.86021106125941</c:v>
                </c:pt>
                <c:pt idx="813">
                  <c:v>533.33227667696713</c:v>
                </c:pt>
                <c:pt idx="814">
                  <c:v>533.80439793584014</c:v>
                </c:pt>
                <c:pt idx="815">
                  <c:v>534.27657566590528</c:v>
                </c:pt>
                <c:pt idx="816">
                  <c:v>534.74881069145795</c:v>
                </c:pt>
                <c:pt idx="817">
                  <c:v>535.22110383306847</c:v>
                </c:pt>
                <c:pt idx="818">
                  <c:v>535.69345590758712</c:v>
                </c:pt>
                <c:pt idx="819">
                  <c:v>536.16586772815015</c:v>
                </c:pt>
                <c:pt idx="820">
                  <c:v>536.6383401041852</c:v>
                </c:pt>
                <c:pt idx="821">
                  <c:v>537.11087384141763</c:v>
                </c:pt>
                <c:pt idx="822">
                  <c:v>537.58346974187543</c:v>
                </c:pt>
                <c:pt idx="823">
                  <c:v>538.0561286038959</c:v>
                </c:pt>
                <c:pt idx="824">
                  <c:v>538.52885122213127</c:v>
                </c:pt>
                <c:pt idx="825">
                  <c:v>539.00163838755429</c:v>
                </c:pt>
                <c:pt idx="826">
                  <c:v>539.47449088746441</c:v>
                </c:pt>
                <c:pt idx="827">
                  <c:v>539.94740950549397</c:v>
                </c:pt>
                <c:pt idx="828">
                  <c:v>540.4203950216139</c:v>
                </c:pt>
                <c:pt idx="829">
                  <c:v>540.89344821214013</c:v>
                </c:pt>
                <c:pt idx="830">
                  <c:v>541.36656984973911</c:v>
                </c:pt>
                <c:pt idx="831">
                  <c:v>541.83976070343454</c:v>
                </c:pt>
                <c:pt idx="832">
                  <c:v>542.31302153861316</c:v>
                </c:pt>
                <c:pt idx="833">
                  <c:v>542.78635311703124</c:v>
                </c:pt>
                <c:pt idx="834">
                  <c:v>543.2597561968206</c:v>
                </c:pt>
                <c:pt idx="835">
                  <c:v>543.73323153249487</c:v>
                </c:pt>
                <c:pt idx="836">
                  <c:v>544.20677987495594</c:v>
                </c:pt>
                <c:pt idx="837">
                  <c:v>544.68040197150003</c:v>
                </c:pt>
                <c:pt idx="838">
                  <c:v>545.15409856582448</c:v>
                </c:pt>
                <c:pt idx="839">
                  <c:v>545.62787039803379</c:v>
                </c:pt>
                <c:pt idx="840">
                  <c:v>546.10171820464609</c:v>
                </c:pt>
                <c:pt idx="841">
                  <c:v>546.57564271859974</c:v>
                </c:pt>
                <c:pt idx="842">
                  <c:v>547.04964466925992</c:v>
                </c:pt>
                <c:pt idx="843">
                  <c:v>547.52372478242467</c:v>
                </c:pt>
                <c:pt idx="844">
                  <c:v>547.9978837803319</c:v>
                </c:pt>
                <c:pt idx="845">
                  <c:v>548.47212238166583</c:v>
                </c:pt>
                <c:pt idx="846">
                  <c:v>548.9464413015636</c:v>
                </c:pt>
                <c:pt idx="847">
                  <c:v>549.42084125162182</c:v>
                </c:pt>
                <c:pt idx="848">
                  <c:v>549.89532293990351</c:v>
                </c:pt>
                <c:pt idx="849">
                  <c:v>550.36988707094451</c:v>
                </c:pt>
                <c:pt idx="850">
                  <c:v>550.84453434576028</c:v>
                </c:pt>
                <c:pt idx="851">
                  <c:v>551.31926546185252</c:v>
                </c:pt>
                <c:pt idx="852">
                  <c:v>551.79408111321652</c:v>
                </c:pt>
                <c:pt idx="853">
                  <c:v>552.26898199034702</c:v>
                </c:pt>
                <c:pt idx="854">
                  <c:v>552.74396878024595</c:v>
                </c:pt>
                <c:pt idx="855">
                  <c:v>553.21904216642872</c:v>
                </c:pt>
                <c:pt idx="856">
                  <c:v>553.69420282893134</c:v>
                </c:pt>
                <c:pt idx="857">
                  <c:v>554.16945144431736</c:v>
                </c:pt>
                <c:pt idx="858">
                  <c:v>554.64478868568449</c:v>
                </c:pt>
                <c:pt idx="859">
                  <c:v>555.12021522267196</c:v>
                </c:pt>
                <c:pt idx="860">
                  <c:v>555.59573172146725</c:v>
                </c:pt>
                <c:pt idx="861">
                  <c:v>556.07133884481311</c:v>
                </c:pt>
                <c:pt idx="862">
                  <c:v>556.54703725201477</c:v>
                </c:pt>
                <c:pt idx="863">
                  <c:v>557.02282759894661</c:v>
                </c:pt>
                <c:pt idx="864">
                  <c:v>557.49871053805964</c:v>
                </c:pt>
                <c:pt idx="865">
                  <c:v>557.97468671838863</c:v>
                </c:pt>
                <c:pt idx="866">
                  <c:v>558.45075678555861</c:v>
                </c:pt>
                <c:pt idx="867">
                  <c:v>558.92692138179268</c:v>
                </c:pt>
                <c:pt idx="868">
                  <c:v>559.40318114591889</c:v>
                </c:pt>
                <c:pt idx="869">
                  <c:v>559.87953671337743</c:v>
                </c:pt>
                <c:pt idx="870">
                  <c:v>560.35598871622778</c:v>
                </c:pt>
                <c:pt idx="871">
                  <c:v>560.83253778315623</c:v>
                </c:pt>
                <c:pt idx="872">
                  <c:v>561.30918453948254</c:v>
                </c:pt>
                <c:pt idx="873">
                  <c:v>561.78592960716776</c:v>
                </c:pt>
                <c:pt idx="874">
                  <c:v>562.26277360482118</c:v>
                </c:pt>
                <c:pt idx="875">
                  <c:v>562.73971714770801</c:v>
                </c:pt>
                <c:pt idx="876">
                  <c:v>563.21676084775618</c:v>
                </c:pt>
                <c:pt idx="877">
                  <c:v>563.69390531356385</c:v>
                </c:pt>
                <c:pt idx="878">
                  <c:v>564.17115115040724</c:v>
                </c:pt>
                <c:pt idx="879">
                  <c:v>564.64849896024725</c:v>
                </c:pt>
                <c:pt idx="880">
                  <c:v>565.12594934173728</c:v>
                </c:pt>
                <c:pt idx="881">
                  <c:v>565.60350289023063</c:v>
                </c:pt>
                <c:pt idx="882">
                  <c:v>566.08116019778788</c:v>
                </c:pt>
                <c:pt idx="883">
                  <c:v>566.55892185318419</c:v>
                </c:pt>
                <c:pt idx="884">
                  <c:v>567.036788441917</c:v>
                </c:pt>
                <c:pt idx="885">
                  <c:v>567.51476054621332</c:v>
                </c:pt>
                <c:pt idx="886">
                  <c:v>567.99283874503715</c:v>
                </c:pt>
                <c:pt idx="887">
                  <c:v>568.47102361409713</c:v>
                </c:pt>
                <c:pt idx="888">
                  <c:v>568.94931572585415</c:v>
                </c:pt>
                <c:pt idx="889">
                  <c:v>569.42771564952875</c:v>
                </c:pt>
                <c:pt idx="890">
                  <c:v>569.90622395110859</c:v>
                </c:pt>
                <c:pt idx="891">
                  <c:v>570.38484119335601</c:v>
                </c:pt>
                <c:pt idx="892">
                  <c:v>570.86356793581592</c:v>
                </c:pt>
                <c:pt idx="893">
                  <c:v>571.34240473482294</c:v>
                </c:pt>
                <c:pt idx="894">
                  <c:v>571.82135214350922</c:v>
                </c:pt>
                <c:pt idx="895">
                  <c:v>572.30041071181222</c:v>
                </c:pt>
                <c:pt idx="896">
                  <c:v>572.77958098648207</c:v>
                </c:pt>
                <c:pt idx="897">
                  <c:v>573.25886351108932</c:v>
                </c:pt>
                <c:pt idx="898">
                  <c:v>573.73825882603239</c:v>
                </c:pt>
                <c:pt idx="899">
                  <c:v>574.21776746854562</c:v>
                </c:pt>
                <c:pt idx="900">
                  <c:v>574.69738997270679</c:v>
                </c:pt>
                <c:pt idx="901">
                  <c:v>575.17712686944458</c:v>
                </c:pt>
                <c:pt idx="902">
                  <c:v>575.65697868654649</c:v>
                </c:pt>
                <c:pt idx="903">
                  <c:v>576.13694594866649</c:v>
                </c:pt>
                <c:pt idx="904">
                  <c:v>576.61702917733271</c:v>
                </c:pt>
                <c:pt idx="905">
                  <c:v>577.09722889095542</c:v>
                </c:pt>
                <c:pt idx="906">
                  <c:v>577.57754560483431</c:v>
                </c:pt>
                <c:pt idx="907">
                  <c:v>578.05797983116645</c:v>
                </c:pt>
                <c:pt idx="908">
                  <c:v>578.53853207905422</c:v>
                </c:pt>
                <c:pt idx="909">
                  <c:v>579.01920285451286</c:v>
                </c:pt>
                <c:pt idx="910">
                  <c:v>579.49999266047837</c:v>
                </c:pt>
                <c:pt idx="911">
                  <c:v>579.98090199681519</c:v>
                </c:pt>
                <c:pt idx="912">
                  <c:v>580.461931360324</c:v>
                </c:pt>
                <c:pt idx="913">
                  <c:v>580.94308124474969</c:v>
                </c:pt>
                <c:pt idx="914">
                  <c:v>581.42435214078898</c:v>
                </c:pt>
                <c:pt idx="915">
                  <c:v>581.90574453609827</c:v>
                </c:pt>
                <c:pt idx="916">
                  <c:v>582.38725891530135</c:v>
                </c:pt>
                <c:pt idx="917">
                  <c:v>582.86889575999771</c:v>
                </c:pt>
                <c:pt idx="918">
                  <c:v>583.35065554876985</c:v>
                </c:pt>
                <c:pt idx="919">
                  <c:v>583.83253875719117</c:v>
                </c:pt>
                <c:pt idx="920">
                  <c:v>584.31454585783422</c:v>
                </c:pt>
                <c:pt idx="921">
                  <c:v>584.79667732027804</c:v>
                </c:pt>
                <c:pt idx="922">
                  <c:v>585.2789336111166</c:v>
                </c:pt>
                <c:pt idx="923">
                  <c:v>585.7613151939662</c:v>
                </c:pt>
                <c:pt idx="924">
                  <c:v>586.2438225294735</c:v>
                </c:pt>
                <c:pt idx="925">
                  <c:v>586.72645607532343</c:v>
                </c:pt>
                <c:pt idx="926">
                  <c:v>587.20921628624694</c:v>
                </c:pt>
                <c:pt idx="927">
                  <c:v>587.69210361402918</c:v>
                </c:pt>
                <c:pt idx="928">
                  <c:v>588.17511850751714</c:v>
                </c:pt>
                <c:pt idx="929">
                  <c:v>588.65826141262767</c:v>
                </c:pt>
                <c:pt idx="930">
                  <c:v>589.14153277235528</c:v>
                </c:pt>
                <c:pt idx="931">
                  <c:v>589.62493302678013</c:v>
                </c:pt>
                <c:pt idx="932">
                  <c:v>590.10846261307597</c:v>
                </c:pt>
                <c:pt idx="933">
                  <c:v>590.592121965518</c:v>
                </c:pt>
                <c:pt idx="934">
                  <c:v>591.07591151549082</c:v>
                </c:pt>
                <c:pt idx="935">
                  <c:v>591.55983169149636</c:v>
                </c:pt>
                <c:pt idx="936">
                  <c:v>592.04388291916166</c:v>
                </c:pt>
                <c:pt idx="937">
                  <c:v>592.52806562124704</c:v>
                </c:pt>
                <c:pt idx="938">
                  <c:v>593.01238021765403</c:v>
                </c:pt>
                <c:pt idx="939">
                  <c:v>593.4968271254329</c:v>
                </c:pt>
                <c:pt idx="940">
                  <c:v>593.98140675879119</c:v>
                </c:pt>
                <c:pt idx="941">
                  <c:v>594.46611952910121</c:v>
                </c:pt>
                <c:pt idx="942">
                  <c:v>594.95096584490818</c:v>
                </c:pt>
                <c:pt idx="943">
                  <c:v>595.43594611193805</c:v>
                </c:pt>
                <c:pt idx="944">
                  <c:v>595.92106073310561</c:v>
                </c:pt>
                <c:pt idx="945">
                  <c:v>596.40631010852235</c:v>
                </c:pt>
                <c:pt idx="946">
                  <c:v>596.89169463550422</c:v>
                </c:pt>
                <c:pt idx="947">
                  <c:v>597.37721470858003</c:v>
                </c:pt>
                <c:pt idx="948">
                  <c:v>597.86287071949903</c:v>
                </c:pt>
                <c:pt idx="949">
                  <c:v>598.34866305723881</c:v>
                </c:pt>
                <c:pt idx="950">
                  <c:v>598.83459210801345</c:v>
                </c:pt>
                <c:pt idx="951">
                  <c:v>599.32065825528173</c:v>
                </c:pt>
                <c:pt idx="952">
                  <c:v>599.80686187975448</c:v>
                </c:pt>
                <c:pt idx="953">
                  <c:v>600.29320335940281</c:v>
                </c:pt>
                <c:pt idx="954">
                  <c:v>600.77968306946627</c:v>
                </c:pt>
                <c:pt idx="955">
                  <c:v>601.26630138246037</c:v>
                </c:pt>
                <c:pt idx="956">
                  <c:v>601.75305866818496</c:v>
                </c:pt>
                <c:pt idx="957">
                  <c:v>602.23995529373212</c:v>
                </c:pt>
                <c:pt idx="958">
                  <c:v>602.72699162349363</c:v>
                </c:pt>
                <c:pt idx="959">
                  <c:v>603.21416801916939</c:v>
                </c:pt>
                <c:pt idx="960">
                  <c:v>603.70148483977539</c:v>
                </c:pt>
                <c:pt idx="961">
                  <c:v>604.18894244165142</c:v>
                </c:pt>
                <c:pt idx="962">
                  <c:v>604.67654117846905</c:v>
                </c:pt>
                <c:pt idx="963">
                  <c:v>605.1642814012398</c:v>
                </c:pt>
                <c:pt idx="964">
                  <c:v>605.65216345832278</c:v>
                </c:pt>
                <c:pt idx="965">
                  <c:v>606.14018769543259</c:v>
                </c:pt>
                <c:pt idx="966">
                  <c:v>606.6283544556477</c:v>
                </c:pt>
                <c:pt idx="967">
                  <c:v>607.116664079418</c:v>
                </c:pt>
                <c:pt idx="968">
                  <c:v>607.60511690457281</c:v>
                </c:pt>
                <c:pt idx="969">
                  <c:v>608.0937132663289</c:v>
                </c:pt>
                <c:pt idx="970">
                  <c:v>608.58245349729827</c:v>
                </c:pt>
                <c:pt idx="971">
                  <c:v>609.0713379274963</c:v>
                </c:pt>
                <c:pt idx="972">
                  <c:v>609.56036688434926</c:v>
                </c:pt>
                <c:pt idx="973">
                  <c:v>610.04954069270275</c:v>
                </c:pt>
                <c:pt idx="974">
                  <c:v>610.53885967482938</c:v>
                </c:pt>
                <c:pt idx="975">
                  <c:v>611.02832415043645</c:v>
                </c:pt>
                <c:pt idx="976">
                  <c:v>611.51793443667418</c:v>
                </c:pt>
                <c:pt idx="977">
                  <c:v>612.0076908481434</c:v>
                </c:pt>
                <c:pt idx="978">
                  <c:v>612.49759369690366</c:v>
                </c:pt>
                <c:pt idx="979">
                  <c:v>612.98764329248093</c:v>
                </c:pt>
                <c:pt idx="980">
                  <c:v>613.47783994187569</c:v>
                </c:pt>
                <c:pt idx="981">
                  <c:v>613.96818394957074</c:v>
                </c:pt>
                <c:pt idx="982">
                  <c:v>614.4586756175388</c:v>
                </c:pt>
                <c:pt idx="983">
                  <c:v>614.94931524525066</c:v>
                </c:pt>
                <c:pt idx="984">
                  <c:v>615.44010312968317</c:v>
                </c:pt>
                <c:pt idx="985">
                  <c:v>615.93103956532707</c:v>
                </c:pt>
                <c:pt idx="986">
                  <c:v>616.4221248441944</c:v>
                </c:pt>
                <c:pt idx="987">
                  <c:v>616.913359255827</c:v>
                </c:pt>
                <c:pt idx="988">
                  <c:v>617.40474308730381</c:v>
                </c:pt>
                <c:pt idx="989">
                  <c:v>617.89627662324915</c:v>
                </c:pt>
                <c:pt idx="990">
                  <c:v>618.38796014584045</c:v>
                </c:pt>
                <c:pt idx="991">
                  <c:v>618.87979393481589</c:v>
                </c:pt>
                <c:pt idx="992">
                  <c:v>619.37177826748223</c:v>
                </c:pt>
                <c:pt idx="993">
                  <c:v>619.86391341872297</c:v>
                </c:pt>
                <c:pt idx="994">
                  <c:v>620.35619966100603</c:v>
                </c:pt>
                <c:pt idx="995">
                  <c:v>620.8486372643913</c:v>
                </c:pt>
                <c:pt idx="996">
                  <c:v>621.34122649653864</c:v>
                </c:pt>
                <c:pt idx="997">
                  <c:v>621.83396762271593</c:v>
                </c:pt>
                <c:pt idx="998">
                  <c:v>622.32686090580637</c:v>
                </c:pt>
                <c:pt idx="999">
                  <c:v>622.81990660631675</c:v>
                </c:pt>
                <c:pt idx="1000">
                  <c:v>623.31310498238474</c:v>
                </c:pt>
                <c:pt idx="1001">
                  <c:v>623.80645628978721</c:v>
                </c:pt>
                <c:pt idx="1002">
                  <c:v>624.29996078194745</c:v>
                </c:pt>
                <c:pt idx="1003">
                  <c:v>624.7936187099433</c:v>
                </c:pt>
                <c:pt idx="1004">
                  <c:v>625.28743032251487</c:v>
                </c:pt>
                <c:pt idx="1005">
                  <c:v>625.7813958660721</c:v>
                </c:pt>
                <c:pt idx="1006">
                  <c:v>626.2755155847027</c:v>
                </c:pt>
                <c:pt idx="1007">
                  <c:v>626.7697897201798</c:v>
                </c:pt>
                <c:pt idx="1008">
                  <c:v>627.2642185119696</c:v>
                </c:pt>
                <c:pt idx="1009">
                  <c:v>627.75880219723922</c:v>
                </c:pt>
                <c:pt idx="1010">
                  <c:v>628.2535410108643</c:v>
                </c:pt>
                <c:pt idx="1011">
                  <c:v>628.74843518543685</c:v>
                </c:pt>
                <c:pt idx="1012">
                  <c:v>629.24348495127276</c:v>
                </c:pt>
                <c:pt idx="1013">
                  <c:v>629.73869053641954</c:v>
                </c:pt>
                <c:pt idx="1014">
                  <c:v>630.23405216666413</c:v>
                </c:pt>
                <c:pt idx="1015">
                  <c:v>630.72957006554054</c:v>
                </c:pt>
                <c:pt idx="1016">
                  <c:v>631.22524445433714</c:v>
                </c:pt>
                <c:pt idx="1017">
                  <c:v>631.72107555210494</c:v>
                </c:pt>
                <c:pt idx="1018">
                  <c:v>632.21706357566461</c:v>
                </c:pt>
                <c:pt idx="1019">
                  <c:v>632.71320873961474</c:v>
                </c:pt>
                <c:pt idx="1020">
                  <c:v>633.20951125633906</c:v>
                </c:pt>
                <c:pt idx="1021">
                  <c:v>633.70597133601393</c:v>
                </c:pt>
                <c:pt idx="1022">
                  <c:v>634.20258918661648</c:v>
                </c:pt>
                <c:pt idx="1023">
                  <c:v>634.69936501393158</c:v>
                </c:pt>
                <c:pt idx="1024">
                  <c:v>635.19629902155987</c:v>
                </c:pt>
                <c:pt idx="1025">
                  <c:v>635.69339141092541</c:v>
                </c:pt>
                <c:pt idx="1026">
                  <c:v>636.19064238128283</c:v>
                </c:pt>
                <c:pt idx="1027">
                  <c:v>636.68805212972541</c:v>
                </c:pt>
                <c:pt idx="1028">
                  <c:v>637.18562085119197</c:v>
                </c:pt>
                <c:pt idx="1029">
                  <c:v>637.68334873847516</c:v>
                </c:pt>
                <c:pt idx="1030">
                  <c:v>638.18123598222837</c:v>
                </c:pt>
                <c:pt idx="1031">
                  <c:v>638.67928277097383</c:v>
                </c:pt>
                <c:pt idx="1032">
                  <c:v>639.17748929110974</c:v>
                </c:pt>
                <c:pt idx="1033">
                  <c:v>639.67585572691758</c:v>
                </c:pt>
                <c:pt idx="1034">
                  <c:v>640.17438226057038</c:v>
                </c:pt>
                <c:pt idx="1035">
                  <c:v>640.67306907213936</c:v>
                </c:pt>
                <c:pt idx="1036">
                  <c:v>641.17191633960192</c:v>
                </c:pt>
                <c:pt idx="1037">
                  <c:v>641.67092423884901</c:v>
                </c:pt>
                <c:pt idx="1038">
                  <c:v>642.17009294369257</c:v>
                </c:pt>
                <c:pt idx="1039">
                  <c:v>642.6694226258727</c:v>
                </c:pt>
                <c:pt idx="1040">
                  <c:v>643.16891345506576</c:v>
                </c:pt>
                <c:pt idx="1041">
                  <c:v>643.66856559889118</c:v>
                </c:pt>
                <c:pt idx="1042">
                  <c:v>644.16837922291904</c:v>
                </c:pt>
                <c:pt idx="1043">
                  <c:v>644.66835449067764</c:v>
                </c:pt>
                <c:pt idx="1044">
                  <c:v>645.16849156366072</c:v>
                </c:pt>
                <c:pt idx="1045">
                  <c:v>645.66879060133499</c:v>
                </c:pt>
                <c:pt idx="1046">
                  <c:v>646.16925176114751</c:v>
                </c:pt>
                <c:pt idx="1047">
                  <c:v>646.66987519853285</c:v>
                </c:pt>
                <c:pt idx="1048">
                  <c:v>647.1706610669205</c:v>
                </c:pt>
                <c:pt idx="1049">
                  <c:v>647.67160951774258</c:v>
                </c:pt>
                <c:pt idx="1050">
                  <c:v>648.17272070044078</c:v>
                </c:pt>
                <c:pt idx="1051">
                  <c:v>648.67399476247363</c:v>
                </c:pt>
                <c:pt idx="1052">
                  <c:v>649.17543184932413</c:v>
                </c:pt>
                <c:pt idx="1053">
                  <c:v>649.67703210450679</c:v>
                </c:pt>
                <c:pt idx="1054">
                  <c:v>650.17879566957515</c:v>
                </c:pt>
                <c:pt idx="1055">
                  <c:v>650.6807226841288</c:v>
                </c:pt>
                <c:pt idx="1056">
                  <c:v>651.182813285821</c:v>
                </c:pt>
                <c:pt idx="1057">
                  <c:v>651.68506761036542</c:v>
                </c:pt>
                <c:pt idx="1058">
                  <c:v>652.18748579154396</c:v>
                </c:pt>
                <c:pt idx="1059">
                  <c:v>652.69006796121357</c:v>
                </c:pt>
                <c:pt idx="1060">
                  <c:v>653.19281424931364</c:v>
                </c:pt>
                <c:pt idx="1061">
                  <c:v>653.69572478387306</c:v>
                </c:pt>
                <c:pt idx="1062">
                  <c:v>654.19879969101771</c:v>
                </c:pt>
                <c:pt idx="1063">
                  <c:v>654.70203909497741</c:v>
                </c:pt>
                <c:pt idx="1064">
                  <c:v>655.20544311809317</c:v>
                </c:pt>
                <c:pt idx="1065">
                  <c:v>655.70901188082439</c:v>
                </c:pt>
                <c:pt idx="1066">
                  <c:v>656.21274550175576</c:v>
                </c:pt>
                <c:pt idx="1067">
                  <c:v>656.7166440976049</c:v>
                </c:pt>
                <c:pt idx="1068">
                  <c:v>657.22070778322905</c:v>
                </c:pt>
                <c:pt idx="1069">
                  <c:v>657.72493667163246</c:v>
                </c:pt>
                <c:pt idx="1070">
                  <c:v>658.22933087397314</c:v>
                </c:pt>
                <c:pt idx="1071">
                  <c:v>658.73389049957029</c:v>
                </c:pt>
                <c:pt idx="1072">
                  <c:v>659.23861565591142</c:v>
                </c:pt>
                <c:pt idx="1073">
                  <c:v>659.7435064486591</c:v>
                </c:pt>
                <c:pt idx="1074">
                  <c:v>660.24856298165821</c:v>
                </c:pt>
                <c:pt idx="1075">
                  <c:v>660.75378535694313</c:v>
                </c:pt>
                <c:pt idx="1076">
                  <c:v>661.25917367474437</c:v>
                </c:pt>
                <c:pt idx="1077">
                  <c:v>661.764728033496</c:v>
                </c:pt>
                <c:pt idx="1078">
                  <c:v>662.2704485298425</c:v>
                </c:pt>
                <c:pt idx="1079">
                  <c:v>662.77633525864553</c:v>
                </c:pt>
                <c:pt idx="1080">
                  <c:v>663.28238831299132</c:v>
                </c:pt>
                <c:pt idx="1081">
                  <c:v>663.78860778419732</c:v>
                </c:pt>
                <c:pt idx="1082">
                  <c:v>664.29499376181957</c:v>
                </c:pt>
                <c:pt idx="1083">
                  <c:v>664.80154633365896</c:v>
                </c:pt>
                <c:pt idx="1084">
                  <c:v>665.30826558576882</c:v>
                </c:pt>
                <c:pt idx="1085">
                  <c:v>665.81515160246147</c:v>
                </c:pt>
                <c:pt idx="1086">
                  <c:v>666.32220446631527</c:v>
                </c:pt>
                <c:pt idx="1087">
                  <c:v>666.82942425818169</c:v>
                </c:pt>
                <c:pt idx="1088">
                  <c:v>667.33681105719154</c:v>
                </c:pt>
                <c:pt idx="1089">
                  <c:v>667.84436494076272</c:v>
                </c:pt>
                <c:pt idx="1090">
                  <c:v>668.35208598460645</c:v>
                </c:pt>
                <c:pt idx="1091">
                  <c:v>668.85997426273423</c:v>
                </c:pt>
                <c:pt idx="1092">
                  <c:v>669.36802984746487</c:v>
                </c:pt>
                <c:pt idx="1093">
                  <c:v>669.87625280943132</c:v>
                </c:pt>
                <c:pt idx="1094">
                  <c:v>670.38464321758704</c:v>
                </c:pt>
                <c:pt idx="1095">
                  <c:v>670.89320113921315</c:v>
                </c:pt>
                <c:pt idx="1096">
                  <c:v>671.40192663992548</c:v>
                </c:pt>
                <c:pt idx="1097">
                  <c:v>671.91081978368072</c:v>
                </c:pt>
                <c:pt idx="1098">
                  <c:v>672.41988063278347</c:v>
                </c:pt>
                <c:pt idx="1099">
                  <c:v>672.92910924789305</c:v>
                </c:pt>
                <c:pt idx="1100">
                  <c:v>673.4385056880302</c:v>
                </c:pt>
                <c:pt idx="1101">
                  <c:v>673.94807001058359</c:v>
                </c:pt>
                <c:pt idx="1102">
                  <c:v>674.45780227131672</c:v>
                </c:pt>
                <c:pt idx="1103">
                  <c:v>674.96770252437466</c:v>
                </c:pt>
                <c:pt idx="1104">
                  <c:v>675.47777082229061</c:v>
                </c:pt>
                <c:pt idx="1105">
                  <c:v>675.98800721599241</c:v>
                </c:pt>
                <c:pt idx="1106">
                  <c:v>676.49841175480969</c:v>
                </c:pt>
                <c:pt idx="1107">
                  <c:v>677.0089844864799</c:v>
                </c:pt>
                <c:pt idx="1108">
                  <c:v>677.51972545715523</c:v>
                </c:pt>
                <c:pt idx="1109">
                  <c:v>678.03063471140922</c:v>
                </c:pt>
                <c:pt idx="1110">
                  <c:v>678.54171229224335</c:v>
                </c:pt>
                <c:pt idx="1111">
                  <c:v>679.05295824109362</c:v>
                </c:pt>
                <c:pt idx="1112">
                  <c:v>679.56437259783706</c:v>
                </c:pt>
                <c:pt idx="1113">
                  <c:v>680.07595540079819</c:v>
                </c:pt>
                <c:pt idx="1114">
                  <c:v>680.58770668675572</c:v>
                </c:pt>
                <c:pt idx="1115">
                  <c:v>681.09962649094928</c:v>
                </c:pt>
                <c:pt idx="1116">
                  <c:v>681.61171484708541</c:v>
                </c:pt>
                <c:pt idx="1117">
                  <c:v>682.12397178734466</c:v>
                </c:pt>
                <c:pt idx="1118">
                  <c:v>682.63639734238734</c:v>
                </c:pt>
                <c:pt idx="1119">
                  <c:v>683.14899154136072</c:v>
                </c:pt>
                <c:pt idx="1120">
                  <c:v>683.66175441190489</c:v>
                </c:pt>
                <c:pt idx="1121">
                  <c:v>684.17468598015989</c:v>
                </c:pt>
                <c:pt idx="1122">
                  <c:v>684.68778627077154</c:v>
                </c:pt>
                <c:pt idx="1123">
                  <c:v>685.20105530689807</c:v>
                </c:pt>
                <c:pt idx="1124">
                  <c:v>685.71449311021649</c:v>
                </c:pt>
                <c:pt idx="1125">
                  <c:v>686.22809970092896</c:v>
                </c:pt>
                <c:pt idx="1126">
                  <c:v>686.74187509776937</c:v>
                </c:pt>
              </c:numCache>
            </c:numRef>
          </c:xVal>
          <c:yVal>
            <c:numRef>
              <c:f>'Batted Ball'!$D$32:$D$1158</c:f>
              <c:numCache>
                <c:formatCode>0.000</c:formatCode>
                <c:ptCount val="1127"/>
                <c:pt idx="0" formatCode="General">
                  <c:v>3.5</c:v>
                </c:pt>
                <c:pt idx="1">
                  <c:v>4.1872215681206191</c:v>
                </c:pt>
                <c:pt idx="2">
                  <c:v>4.8714569788746527</c:v>
                </c:pt>
                <c:pt idx="3">
                  <c:v>5.5527067665127978</c:v>
                </c:pt>
                <c:pt idx="4">
                  <c:v>6.230971447744392</c:v>
                </c:pt>
                <c:pt idx="5">
                  <c:v>6.9062515225043031</c:v>
                </c:pt>
                <c:pt idx="6">
                  <c:v>7.5785474747287784</c:v>
                </c:pt>
                <c:pt idx="7">
                  <c:v>8.2478597731399432</c:v>
                </c:pt>
                <c:pt idx="8">
                  <c:v>8.9141888720386167</c:v>
                </c:pt>
                <c:pt idx="9">
                  <c:v>9.5775352121050883</c:v>
                </c:pt>
                <c:pt idx="10">
                  <c:v>10.237899221207504</c:v>
                </c:pt>
                <c:pt idx="11">
                  <c:v>10.89528131521746</c:v>
                </c:pt>
                <c:pt idx="12">
                  <c:v>11.549681898832402</c:v>
                </c:pt>
                <c:pt idx="13">
                  <c:v>12.201101366404417</c:v>
                </c:pt>
                <c:pt idx="14">
                  <c:v>12.849540102774966</c:v>
                </c:pt>
                <c:pt idx="15">
                  <c:v>13.494998484115102</c:v>
                </c:pt>
                <c:pt idx="16">
                  <c:v>14.137476878770704</c:v>
                </c:pt>
                <c:pt idx="17">
                  <c:v>14.776975648112222</c:v>
                </c:pt>
                <c:pt idx="18">
                  <c:v>15.41349514738843</c:v>
                </c:pt>
                <c:pt idx="19">
                  <c:v>16.047035726583672</c:v>
                </c:pt>
                <c:pt idx="20">
                  <c:v>16.67759773127802</c:v>
                </c:pt>
                <c:pt idx="21">
                  <c:v>17.305181503509857</c:v>
                </c:pt>
                <c:pt idx="22">
                  <c:v>17.929787382640225</c:v>
                </c:pt>
                <c:pt idx="23">
                  <c:v>18.551415706218418</c:v>
                </c:pt>
                <c:pt idx="24">
                  <c:v>19.170066810848212</c:v>
                </c:pt>
                <c:pt idx="25">
                  <c:v>19.785741033054077</c:v>
                </c:pt>
                <c:pt idx="26">
                  <c:v>20.398438710146802</c:v>
                </c:pt>
                <c:pt idx="27">
                  <c:v>21.008160181087867</c:v>
                </c:pt>
                <c:pt idx="28">
                  <c:v>21.614905787351898</c:v>
                </c:pt>
                <c:pt idx="29">
                  <c:v>22.218675873786609</c:v>
                </c:pt>
                <c:pt idx="30">
                  <c:v>22.819470789469506</c:v>
                </c:pt>
                <c:pt idx="31">
                  <c:v>23.417290888560718</c:v>
                </c:pt>
                <c:pt idx="32">
                  <c:v>24.01213653115126</c:v>
                </c:pt>
                <c:pt idx="33">
                  <c:v>24.604008084106066</c:v>
                </c:pt>
                <c:pt idx="34">
                  <c:v>25.192905921901087</c:v>
                </c:pt>
                <c:pt idx="35">
                  <c:v>25.778830427453748</c:v>
                </c:pt>
                <c:pt idx="36">
                  <c:v>26.361781992946135</c:v>
                </c:pt>
                <c:pt idx="37">
                  <c:v>26.941761020640136</c:v>
                </c:pt>
                <c:pt idx="38">
                  <c:v>27.518767923683921</c:v>
                </c:pt>
                <c:pt idx="39">
                  <c:v>28.092803126909018</c:v>
                </c:pt>
                <c:pt idx="40">
                  <c:v>28.663867067617321</c:v>
                </c:pt>
                <c:pt idx="41">
                  <c:v>29.231960196357356</c:v>
                </c:pt>
                <c:pt idx="42">
                  <c:v>29.797082977689104</c:v>
                </c:pt>
                <c:pt idx="43">
                  <c:v>30.359235890936727</c:v>
                </c:pt>
                <c:pt idx="44">
                  <c:v>30.918419430928555</c:v>
                </c:pt>
                <c:pt idx="45">
                  <c:v>31.474634108723635</c:v>
                </c:pt>
                <c:pt idx="46">
                  <c:v>32.027880452324261</c:v>
                </c:pt>
                <c:pt idx="47">
                  <c:v>32.578159007373806</c:v>
                </c:pt>
                <c:pt idx="48">
                  <c:v>33.125470337839268</c:v>
                </c:pt>
                <c:pt idx="49">
                  <c:v>33.669815026677938</c:v>
                </c:pt>
                <c:pt idx="50">
                  <c:v>34.211193676487603</c:v>
                </c:pt>
                <c:pt idx="51">
                  <c:v>34.749606910139704</c:v>
                </c:pt>
                <c:pt idx="52">
                  <c:v>35.285055371394904</c:v>
                </c:pt>
                <c:pt idx="53">
                  <c:v>35.817539725500573</c:v>
                </c:pt>
                <c:pt idx="54">
                  <c:v>36.347060659769667</c:v>
                </c:pt>
                <c:pt idx="55">
                  <c:v>36.873618884140484</c:v>
                </c:pt>
                <c:pt idx="56">
                  <c:v>37.397215131716884</c:v>
                </c:pt>
                <c:pt idx="57">
                  <c:v>37.917850159288555</c:v>
                </c:pt>
                <c:pt idx="58">
                  <c:v>38.435524747830819</c:v>
                </c:pt>
                <c:pt idx="59">
                  <c:v>38.950239702983716</c:v>
                </c:pt>
                <c:pt idx="60">
                  <c:v>39.461995855509905</c:v>
                </c:pt>
                <c:pt idx="61">
                  <c:v>39.970794061731148</c:v>
                </c:pt>
                <c:pt idx="62">
                  <c:v>40.476635203942962</c:v>
                </c:pt>
                <c:pt idx="63">
                  <c:v>40.979520190807307</c:v>
                </c:pt>
                <c:pt idx="64">
                  <c:v>41.479449957722927</c:v>
                </c:pt>
                <c:pt idx="65">
                  <c:v>41.976425467173229</c:v>
                </c:pt>
                <c:pt idx="66">
                  <c:v>42.470447709051491</c:v>
                </c:pt>
                <c:pt idx="67">
                  <c:v>42.961517700963235</c:v>
                </c:pt>
                <c:pt idx="68">
                  <c:v>43.449636488505618</c:v>
                </c:pt>
                <c:pt idx="69">
                  <c:v>43.934805145523846</c:v>
                </c:pt>
                <c:pt idx="70">
                  <c:v>44.417024774344455</c:v>
                </c:pt>
                <c:pt idx="71">
                  <c:v>44.896296505985482</c:v>
                </c:pt>
                <c:pt idx="72">
                  <c:v>45.372621500343492</c:v>
                </c:pt>
                <c:pt idx="73">
                  <c:v>45.846000946357577</c:v>
                </c:pt>
                <c:pt idx="74">
                  <c:v>46.316436062150281</c:v>
                </c:pt>
                <c:pt idx="75">
                  <c:v>46.783928095145647</c:v>
                </c:pt>
                <c:pt idx="76">
                  <c:v>47.248478322164438</c:v>
                </c:pt>
                <c:pt idx="77">
                  <c:v>47.710088049496747</c:v>
                </c:pt>
                <c:pt idx="78">
                  <c:v>48.168758612952146</c:v>
                </c:pt>
                <c:pt idx="79">
                  <c:v>48.624491377887601</c:v>
                </c:pt>
                <c:pt idx="80">
                  <c:v>49.077287739213375</c:v>
                </c:pt>
                <c:pt idx="81">
                  <c:v>49.527149121377228</c:v>
                </c:pt>
                <c:pt idx="82">
                  <c:v>49.974076978327169</c:v>
                </c:pt>
                <c:pt idx="83">
                  <c:v>50.418072793453092</c:v>
                </c:pt>
                <c:pt idx="84">
                  <c:v>50.85913807950768</c:v>
                </c:pt>
                <c:pt idx="85">
                  <c:v>51.297274378506856</c:v>
                </c:pt>
                <c:pt idx="86">
                  <c:v>51.732483261610305</c:v>
                </c:pt>
                <c:pt idx="87">
                  <c:v>52.16476632898231</c:v>
                </c:pt>
                <c:pt idx="88">
                  <c:v>52.594125209633518</c:v>
                </c:pt>
                <c:pt idx="89">
                  <c:v>53.020561561243959</c:v>
                </c:pt>
                <c:pt idx="90">
                  <c:v>53.444077069967811</c:v>
                </c:pt>
                <c:pt idx="91">
                  <c:v>53.864673450220486</c:v>
                </c:pt>
                <c:pt idx="92">
                  <c:v>54.282352444448414</c:v>
                </c:pt>
                <c:pt idx="93">
                  <c:v>54.697115822882132</c:v>
                </c:pt>
                <c:pt idx="94">
                  <c:v>55.108965383273194</c:v>
                </c:pt>
                <c:pt idx="95">
                  <c:v>55.517902950615436</c:v>
                </c:pt>
                <c:pt idx="96">
                  <c:v>55.923930376851139</c:v>
                </c:pt>
                <c:pt idx="97">
                  <c:v>56.327049540562712</c:v>
                </c:pt>
                <c:pt idx="98">
                  <c:v>56.727262346650384</c:v>
                </c:pt>
                <c:pt idx="99">
                  <c:v>57.124570725996584</c:v>
                </c:pt>
                <c:pt idx="100">
                  <c:v>57.518976635117532</c:v>
                </c:pt>
                <c:pt idx="101">
                  <c:v>57.910482055802639</c:v>
                </c:pt>
                <c:pt idx="102">
                  <c:v>58.299088994742341</c:v>
                </c:pt>
                <c:pt idx="103">
                  <c:v>58.684799483144992</c:v>
                </c:pt>
                <c:pt idx="104">
                  <c:v>59.067615576343307</c:v>
                </c:pt>
                <c:pt idx="105">
                  <c:v>59.447539353391122</c:v>
                </c:pt>
                <c:pt idx="106">
                  <c:v>59.824572916650901</c:v>
                </c:pt>
                <c:pt idx="107">
                  <c:v>60.198718391372772</c:v>
                </c:pt>
                <c:pt idx="108">
                  <c:v>60.569977925265484</c:v>
                </c:pt>
                <c:pt idx="109">
                  <c:v>60.938353688060097</c:v>
                </c:pt>
                <c:pt idx="110">
                  <c:v>61.303847871066843</c:v>
                </c:pt>
                <c:pt idx="111">
                  <c:v>61.666462686725751</c:v>
                </c:pt>
                <c:pt idx="112">
                  <c:v>62.026200368151756</c:v>
                </c:pt>
                <c:pt idx="113">
                  <c:v>62.383063168674667</c:v>
                </c:pt>
                <c:pt idx="114">
                  <c:v>62.737053361374691</c:v>
                </c:pt>
                <c:pt idx="115">
                  <c:v>63.088173238614075</c:v>
                </c:pt>
                <c:pt idx="116">
                  <c:v>63.436425111565292</c:v>
                </c:pt>
                <c:pt idx="117">
                  <c:v>63.781811309736455</c:v>
                </c:pt>
                <c:pt idx="118">
                  <c:v>64.124334180494373</c:v>
                </c:pt>
                <c:pt idx="119">
                  <c:v>64.463996088585859</c:v>
                </c:pt>
                <c:pt idx="120">
                  <c:v>64.800799415657693</c:v>
                </c:pt>
                <c:pt idx="121">
                  <c:v>65.134746559775806</c:v>
                </c:pt>
                <c:pt idx="122">
                  <c:v>65.465839934944171</c:v>
                </c:pt>
                <c:pt idx="123">
                  <c:v>65.794081970623793</c:v>
                </c:pt>
                <c:pt idx="124">
                  <c:v>66.119475111252356</c:v>
                </c:pt>
                <c:pt idx="125">
                  <c:v>66.442021815764846</c:v>
                </c:pt>
                <c:pt idx="126">
                  <c:v>66.761724557115713</c:v>
                </c:pt>
                <c:pt idx="127">
                  <c:v>67.078585821802875</c:v>
                </c:pt>
                <c:pt idx="128">
                  <c:v>67.392608109394033</c:v>
                </c:pt>
                <c:pt idx="129">
                  <c:v>67.703793932055618</c:v>
                </c:pt>
                <c:pt idx="130">
                  <c:v>68.012145814084803</c:v>
                </c:pt>
                <c:pt idx="131">
                  <c:v>68.317666291444965</c:v>
                </c:pt>
                <c:pt idx="132">
                  <c:v>68.620357911304765</c:v>
                </c:pt>
                <c:pt idx="133">
                  <c:v>68.920223231581417</c:v>
                </c:pt>
                <c:pt idx="134">
                  <c:v>69.217264820488253</c:v>
                </c:pt>
                <c:pt idx="135">
                  <c:v>69.511485256087084</c:v>
                </c:pt>
                <c:pt idx="136">
                  <c:v>69.802887125845373</c:v>
                </c:pt>
                <c:pt idx="137">
                  <c:v>70.091473026198784</c:v>
                </c:pt>
                <c:pt idx="138">
                  <c:v>70.377245562119185</c:v>
                </c:pt>
                <c:pt idx="139">
                  <c:v>70.660207346688352</c:v>
                </c:pt>
                <c:pt idx="140">
                  <c:v>70.940361000677711</c:v>
                </c:pt>
                <c:pt idx="141">
                  <c:v>71.217709152134219</c:v>
                </c:pt>
                <c:pt idx="142">
                  <c:v>71.492254435972683</c:v>
                </c:pt>
                <c:pt idx="143">
                  <c:v>71.763999493574602</c:v>
                </c:pt>
                <c:pt idx="144">
                  <c:v>72.032946972393859</c:v>
                </c:pt>
                <c:pt idx="145">
                  <c:v>72.299099525569247</c:v>
                </c:pt>
                <c:pt idx="146">
                  <c:v>72.562459811544088</c:v>
                </c:pt>
                <c:pt idx="147">
                  <c:v>72.823030493693182</c:v>
                </c:pt>
                <c:pt idx="148">
                  <c:v>73.080814239956936</c:v>
                </c:pt>
                <c:pt idx="149">
                  <c:v>73.335813722483081</c:v>
                </c:pt>
                <c:pt idx="150">
                  <c:v>73.588031617275917</c:v>
                </c:pt>
                <c:pt idx="151">
                  <c:v>73.837470603853262</c:v>
                </c:pt>
                <c:pt idx="152">
                  <c:v>74.084133364911111</c:v>
                </c:pt>
                <c:pt idx="153">
                  <c:v>74.328022585996095</c:v>
                </c:pt>
                <c:pt idx="154">
                  <c:v>74.569140955185986</c:v>
                </c:pt>
                <c:pt idx="155">
                  <c:v>74.807491162777978</c:v>
                </c:pt>
                <c:pt idx="156">
                  <c:v>75.043075900985073</c:v>
                </c:pt>
                <c:pt idx="157">
                  <c:v>75.275897863640452</c:v>
                </c:pt>
                <c:pt idx="158">
                  <c:v>75.505959745909948</c:v>
                </c:pt>
                <c:pt idx="159">
                  <c:v>75.73326424401256</c:v>
                </c:pt>
                <c:pt idx="160">
                  <c:v>75.957814054949111</c:v>
                </c:pt>
                <c:pt idx="161">
                  <c:v>76.179611876239022</c:v>
                </c:pt>
                <c:pt idx="162">
                  <c:v>76.398660405665083</c:v>
                </c:pt>
                <c:pt idx="163">
                  <c:v>76.614962341026441</c:v>
                </c:pt>
                <c:pt idx="164">
                  <c:v>76.828520379899629</c:v>
                </c:pt>
                <c:pt idx="165">
                  <c:v>77.039337219407599</c:v>
                </c:pt>
                <c:pt idx="166">
                  <c:v>77.247415555996824</c:v>
                </c:pt>
                <c:pt idx="167">
                  <c:v>77.452758085222428</c:v>
                </c:pt>
                <c:pt idx="168">
                  <c:v>77.655367501541178</c:v>
                </c:pt>
                <c:pt idx="169">
                  <c:v>77.855246498112493</c:v>
                </c:pt>
                <c:pt idx="170">
                  <c:v>78.052397766607214</c:v>
                </c:pt>
                <c:pt idx="171">
                  <c:v>78.246823997024265</c:v>
                </c:pt>
                <c:pt idx="172">
                  <c:v>78.438527877514971</c:v>
                </c:pt>
                <c:pt idx="173">
                  <c:v>78.627512094215149</c:v>
                </c:pt>
                <c:pt idx="174">
                  <c:v>78.813779331084731</c:v>
                </c:pt>
                <c:pt idx="175">
                  <c:v>78.997332269755034</c:v>
                </c:pt>
                <c:pt idx="176">
                  <c:v>79.178173589383377</c:v>
                </c:pt>
                <c:pt idx="177">
                  <c:v>79.356305966515208</c:v>
                </c:pt>
                <c:pt idx="178">
                  <c:v>79.531732074953496</c:v>
                </c:pt>
                <c:pt idx="179">
                  <c:v>79.704454585635304</c:v>
                </c:pt>
                <c:pt idx="180">
                  <c:v>79.874476166515592</c:v>
                </c:pt>
                <c:pt idx="181">
                  <c:v>80.041799482458046</c:v>
                </c:pt>
                <c:pt idx="182">
                  <c:v>80.206427195132832</c:v>
                </c:pt>
                <c:pt idx="183">
                  <c:v>80.368361962921298</c:v>
                </c:pt>
                <c:pt idx="184">
                  <c:v>80.527606440827384</c:v>
                </c:pt>
                <c:pt idx="185">
                  <c:v>80.684163280395751</c:v>
                </c:pt>
                <c:pt idx="186">
                  <c:v>80.838035129636523</c:v>
                </c:pt>
                <c:pt idx="187">
                  <c:v>80.989224632956407</c:v>
                </c:pt>
                <c:pt idx="188">
                  <c:v>81.137734431096348</c:v>
                </c:pt>
                <c:pt idx="189">
                  <c:v>81.283567161075368</c:v>
                </c:pt>
                <c:pt idx="190">
                  <c:v>81.426725456140602</c:v>
                </c:pt>
                <c:pt idx="191">
                  <c:v>81.567211945723415</c:v>
                </c:pt>
                <c:pt idx="192">
                  <c:v>81.705029255401513</c:v>
                </c:pt>
                <c:pt idx="193">
                  <c:v>81.840180006866902</c:v>
                </c:pt>
                <c:pt idx="194">
                  <c:v>81.972666817899622</c:v>
                </c:pt>
                <c:pt idx="195">
                  <c:v>82.102492302347144</c:v>
                </c:pt>
                <c:pt idx="196">
                  <c:v>82.229659070109307</c:v>
                </c:pt>
                <c:pt idx="197">
                  <c:v>82.354169727128692</c:v>
                </c:pt>
                <c:pt idx="198">
                  <c:v>82.476026875386367</c:v>
                </c:pt>
                <c:pt idx="199">
                  <c:v>82.595233112902847</c:v>
                </c:pt>
                <c:pt idx="200">
                  <c:v>82.711791033744205</c:v>
                </c:pt>
                <c:pt idx="201">
                  <c:v>82.825703228033149</c:v>
                </c:pt>
                <c:pt idx="202">
                  <c:v>82.936972281965055</c:v>
                </c:pt>
                <c:pt idx="203">
                  <c:v>83.045600777828824</c:v>
                </c:pt>
                <c:pt idx="204">
                  <c:v>83.151591294032428</c:v>
                </c:pt>
                <c:pt idx="205">
                  <c:v>83.254946405133055</c:v>
                </c:pt>
                <c:pt idx="206">
                  <c:v>83.355668681871734</c:v>
                </c:pt>
                <c:pt idx="207">
                  <c:v>83.453760691212366</c:v>
                </c:pt>
                <c:pt idx="208">
                  <c:v>83.549224996385036</c:v>
                </c:pt>
                <c:pt idx="209">
                  <c:v>83.642064156933571</c:v>
                </c:pt>
                <c:pt idx="210">
                  <c:v>83.732280728767037</c:v>
                </c:pt>
                <c:pt idx="211">
                  <c:v>83.819877264215364</c:v>
                </c:pt>
                <c:pt idx="212">
                  <c:v>83.904856312088796</c:v>
                </c:pt>
                <c:pt idx="213">
                  <c:v>83.987220417741099</c:v>
                </c:pt>
                <c:pt idx="214">
                  <c:v>84.066972123136466</c:v>
                </c:pt>
                <c:pt idx="215">
                  <c:v>84.144113966919974</c:v>
                </c:pt>
                <c:pt idx="216">
                  <c:v>84.218648484491609</c:v>
                </c:pt>
                <c:pt idx="217">
                  <c:v>84.290578208083573</c:v>
                </c:pt>
                <c:pt idx="218">
                  <c:v>84.359905666840959</c:v>
                </c:pt>
                <c:pt idx="219">
                  <c:v>84.426633386905564</c:v>
                </c:pt>
                <c:pt idx="220">
                  <c:v>84.490763891502823</c:v>
                </c:pt>
                <c:pt idx="221">
                  <c:v>84.552299701031728</c:v>
                </c:pt>
                <c:pt idx="222">
                  <c:v>84.611243333157745</c:v>
                </c:pt>
                <c:pt idx="223">
                  <c:v>84.667597302908405</c:v>
                </c:pt>
                <c:pt idx="224">
                  <c:v>84.721364122771718</c:v>
                </c:pt>
                <c:pt idx="225">
                  <c:v>84.772546302797252</c:v>
                </c:pt>
                <c:pt idx="226">
                  <c:v>84.821146350699678</c:v>
                </c:pt>
                <c:pt idx="227">
                  <c:v>84.867166771964804</c:v>
                </c:pt>
                <c:pt idx="228">
                  <c:v>84.910610069958011</c:v>
                </c:pt>
                <c:pt idx="229">
                  <c:v>84.951478746034965</c:v>
                </c:pt>
                <c:pt idx="230">
                  <c:v>84.989775299654468</c:v>
                </c:pt>
                <c:pt idx="231">
                  <c:v>85.025502228493536</c:v>
                </c:pt>
                <c:pt idx="232">
                  <c:v>85.058662028564399</c:v>
                </c:pt>
                <c:pt idx="233">
                  <c:v>85.089257194333527</c:v>
                </c:pt>
                <c:pt idx="234">
                  <c:v>85.11729021884247</c:v>
                </c:pt>
                <c:pt idx="235">
                  <c:v>85.142763593830523</c:v>
                </c:pt>
                <c:pt idx="236">
                  <c:v>85.1656798098591</c:v>
                </c:pt>
                <c:pt idx="237">
                  <c:v>85.186041356437684</c:v>
                </c:pt>
                <c:pt idx="238">
                  <c:v>85.203850722151373</c:v>
                </c:pt>
                <c:pt idx="239">
                  <c:v>85.21911039478988</c:v>
                </c:pt>
                <c:pt idx="240">
                  <c:v>85.231822861477923</c:v>
                </c:pt>
                <c:pt idx="241">
                  <c:v>85.241990608806958</c:v>
                </c:pt>
                <c:pt idx="242">
                  <c:v>85.249616122968149</c:v>
                </c:pt>
                <c:pt idx="243">
                  <c:v>85.254701889886462</c:v>
                </c:pt>
                <c:pt idx="244">
                  <c:v>85.257250395355953</c:v>
                </c:pt>
                <c:pt idx="245">
                  <c:v>85.257264125175979</c:v>
                </c:pt>
                <c:pt idx="246">
                  <c:v>85.254745565288445</c:v>
                </c:pt>
                <c:pt idx="247">
                  <c:v>85.249697201915893</c:v>
                </c:pt>
                <c:pt idx="248">
                  <c:v>85.24212152170044</c:v>
                </c:pt>
                <c:pt idx="249">
                  <c:v>85.232021011843443</c:v>
                </c:pt>
                <c:pt idx="250">
                  <c:v>85.219398160245831</c:v>
                </c:pt>
                <c:pt idx="251">
                  <c:v>85.20425545564909</c:v>
                </c:pt>
                <c:pt idx="252">
                  <c:v>85.186595387776819</c:v>
                </c:pt>
                <c:pt idx="253">
                  <c:v>85.166420447476639</c:v>
                </c:pt>
                <c:pt idx="254">
                  <c:v>85.143733126862742</c:v>
                </c:pt>
                <c:pt idx="255">
                  <c:v>85.118535919458552</c:v>
                </c:pt>
                <c:pt idx="256">
                  <c:v>85.090831320339916</c:v>
                </c:pt>
                <c:pt idx="257">
                  <c:v>85.060621826278364</c:v>
                </c:pt>
                <c:pt idx="258">
                  <c:v>85.027909935884594</c:v>
                </c:pt>
                <c:pt idx="259">
                  <c:v>84.992698149752101</c:v>
                </c:pt>
                <c:pt idx="260">
                  <c:v>84.954988970600866</c:v>
                </c:pt>
                <c:pt idx="261">
                  <c:v>84.91478490342098</c:v>
                </c:pt>
                <c:pt idx="262">
                  <c:v>84.872088455616307</c:v>
                </c:pt>
                <c:pt idx="263">
                  <c:v>84.826902137147925</c:v>
                </c:pt>
                <c:pt idx="264">
                  <c:v>84.779228460677473</c:v>
                </c:pt>
                <c:pt idx="265">
                  <c:v>84.729069941710279</c:v>
                </c:pt>
                <c:pt idx="266">
                  <c:v>84.676429098738168</c:v>
                </c:pt>
                <c:pt idx="267">
                  <c:v>84.621308453381957</c:v>
                </c:pt>
                <c:pt idx="268">
                  <c:v>84.563710530533584</c:v>
                </c:pt>
                <c:pt idx="269">
                  <c:v>84.503637858497811</c:v>
                </c:pt>
                <c:pt idx="270">
                  <c:v>84.441092969133408</c:v>
                </c:pt>
                <c:pt idx="271">
                  <c:v>84.376078397993808</c:v>
                </c:pt>
                <c:pt idx="272">
                  <c:v>84.308596684467275</c:v>
                </c:pt>
                <c:pt idx="273">
                  <c:v>84.238650371916265</c:v>
                </c:pt>
                <c:pt idx="274">
                  <c:v>84.166242007816294</c:v>
                </c:pt>
                <c:pt idx="275">
                  <c:v>84.091374143893972</c:v>
                </c:pt>
                <c:pt idx="276">
                  <c:v>84.014049336264321</c:v>
                </c:pt>
                <c:pt idx="277">
                  <c:v>83.934270145567254</c:v>
                </c:pt>
                <c:pt idx="278">
                  <c:v>83.852039137103233</c:v>
                </c:pt>
                <c:pt idx="279">
                  <c:v>83.767358880968004</c:v>
                </c:pt>
                <c:pt idx="280">
                  <c:v>83.680231952186347</c:v>
                </c:pt>
                <c:pt idx="281">
                  <c:v>83.59066093084499</c:v>
                </c:pt>
                <c:pt idx="282">
                  <c:v>83.498648402224319</c:v>
                </c:pt>
                <c:pt idx="283">
                  <c:v>83.404196956929184</c:v>
                </c:pt>
                <c:pt idx="284">
                  <c:v>83.30730919101849</c:v>
                </c:pt>
                <c:pt idx="285">
                  <c:v>83.20798770613375</c:v>
                </c:pt>
                <c:pt idx="286">
                  <c:v>83.10623510962634</c:v>
                </c:pt>
                <c:pt idx="287">
                  <c:v>83.002054014683679</c:v>
                </c:pt>
                <c:pt idx="288">
                  <c:v>82.895447040454101</c:v>
                </c:pt>
                <c:pt idx="289">
                  <c:v>82.786416812170387</c:v>
                </c:pt>
                <c:pt idx="290">
                  <c:v>82.674965961272093</c:v>
                </c:pt>
                <c:pt idx="291">
                  <c:v>82.561097125526473</c:v>
                </c:pt>
                <c:pt idx="292">
                  <c:v>82.444812949148016</c:v>
                </c:pt>
                <c:pt idx="293">
                  <c:v>82.326116082916556</c:v>
                </c:pt>
                <c:pt idx="294">
                  <c:v>82.205009184294028</c:v>
                </c:pt>
                <c:pt idx="295">
                  <c:v>82.081494917539615</c:v>
                </c:pt>
                <c:pt idx="296">
                  <c:v>81.955575953823512</c:v>
                </c:pt>
                <c:pt idx="297">
                  <c:v>81.827254971339144</c:v>
                </c:pt>
                <c:pt idx="298">
                  <c:v>81.696534655413714</c:v>
                </c:pt>
                <c:pt idx="299">
                  <c:v>81.563417698617357</c:v>
                </c:pt>
                <c:pt idx="300">
                  <c:v>81.427906800870488</c:v>
                </c:pt>
                <c:pt idx="301">
                  <c:v>81.29000466954966</c:v>
                </c:pt>
                <c:pt idx="302">
                  <c:v>81.149714019591713</c:v>
                </c:pt>
                <c:pt idx="303">
                  <c:v>81.007037573596222</c:v>
                </c:pt>
                <c:pt idx="304">
                  <c:v>80.861978061926251</c:v>
                </c:pt>
                <c:pt idx="305">
                  <c:v>80.714538222807434</c:v>
                </c:pt>
                <c:pt idx="306">
                  <c:v>80.5647208024252</c:v>
                </c:pt>
                <c:pt idx="307">
                  <c:v>80.412528555020344</c:v>
                </c:pt>
                <c:pt idx="308">
                  <c:v>80.257964242982737</c:v>
                </c:pt>
                <c:pt idx="309">
                  <c:v>80.101030636943221</c:v>
                </c:pt>
                <c:pt idx="310">
                  <c:v>79.941730515863796</c:v>
                </c:pt>
                <c:pt idx="311">
                  <c:v>79.780066667125794</c:v>
                </c:pt>
                <c:pt idx="312">
                  <c:v>79.61604188661633</c:v>
                </c:pt>
                <c:pt idx="313">
                  <c:v>79.44965897881282</c:v>
                </c:pt>
                <c:pt idx="314">
                  <c:v>79.280920756865626</c:v>
                </c:pt>
                <c:pt idx="315">
                  <c:v>79.10983004267878</c:v>
                </c:pt>
                <c:pt idx="316">
                  <c:v>78.936389666988859</c:v>
                </c:pt>
                <c:pt idx="317">
                  <c:v>78.760602469441807</c:v>
                </c:pt>
                <c:pt idx="318">
                  <c:v>78.582471298667969</c:v>
                </c:pt>
                <c:pt idx="319">
                  <c:v>78.40199901235502</c:v>
                </c:pt>
                <c:pt idx="320">
                  <c:v>78.219188477319079</c:v>
                </c:pt>
                <c:pt idx="321">
                  <c:v>78.034042569573771</c:v>
                </c:pt>
                <c:pt idx="322">
                  <c:v>77.846564174397301</c:v>
                </c:pt>
                <c:pt idx="323">
                  <c:v>77.65675618639753</c:v>
                </c:pt>
                <c:pt idx="324">
                  <c:v>77.464621509575153</c:v>
                </c:pt>
                <c:pt idx="325">
                  <c:v>77.270163057384792</c:v>
                </c:pt>
                <c:pt idx="326">
                  <c:v>77.073383752794058</c:v>
                </c:pt>
                <c:pt idx="327">
                  <c:v>76.874286528340676</c:v>
                </c:pt>
                <c:pt idx="328">
                  <c:v>76.672874326187539</c:v>
                </c:pt>
                <c:pt idx="329">
                  <c:v>76.46915009817576</c:v>
                </c:pt>
                <c:pt idx="330">
                  <c:v>76.263116805875683</c:v>
                </c:pt>
                <c:pt idx="331">
                  <c:v>76.054777420635887</c:v>
                </c:pt>
                <c:pt idx="332">
                  <c:v>75.844134923630151</c:v>
                </c:pt>
                <c:pt idx="333">
                  <c:v>75.631192305902388</c:v>
                </c:pt>
                <c:pt idx="334">
                  <c:v>75.415952568409523</c:v>
                </c:pt>
                <c:pt idx="335">
                  <c:v>75.198418722062385</c:v>
                </c:pt>
                <c:pt idx="336">
                  <c:v>74.97859378776451</c:v>
                </c:pt>
                <c:pt idx="337">
                  <c:v>74.756480796448983</c:v>
                </c:pt>
                <c:pt idx="338">
                  <c:v>74.532082789113204</c:v>
                </c:pt>
                <c:pt idx="339">
                  <c:v>74.305402816851611</c:v>
                </c:pt>
                <c:pt idx="340">
                  <c:v>74.076443940886463</c:v>
                </c:pt>
                <c:pt idx="341">
                  <c:v>73.84520923259646</c:v>
                </c:pt>
                <c:pt idx="342">
                  <c:v>73.611701773543544</c:v>
                </c:pt>
                <c:pt idx="343">
                  <c:v>73.375924655497471</c:v>
                </c:pt>
                <c:pt idx="344">
                  <c:v>73.137880980458561</c:v>
                </c:pt>
                <c:pt idx="345">
                  <c:v>72.897573860678364</c:v>
                </c:pt>
                <c:pt idx="346">
                  <c:v>72.655006418678298</c:v>
                </c:pt>
                <c:pt idx="347">
                  <c:v>72.410181787266382</c:v>
                </c:pt>
                <c:pt idx="348">
                  <c:v>72.163103109551969</c:v>
                </c:pt>
                <c:pt idx="349">
                  <c:v>71.913773538958466</c:v>
                </c:pt>
                <c:pt idx="350">
                  <c:v>71.662196239234106</c:v>
                </c:pt>
                <c:pt idx="351">
                  <c:v>71.408374384460799</c:v>
                </c:pt>
                <c:pt idx="352">
                  <c:v>71.152311159061028</c:v>
                </c:pt>
                <c:pt idx="353">
                  <c:v>70.894009757802763</c:v>
                </c:pt>
                <c:pt idx="354">
                  <c:v>70.63347338580256</c:v>
                </c:pt>
                <c:pt idx="355">
                  <c:v>70.370705258526584</c:v>
                </c:pt>
                <c:pt idx="356">
                  <c:v>70.1057086017899</c:v>
                </c:pt>
                <c:pt idx="357">
                  <c:v>69.83848665175374</c:v>
                </c:pt>
                <c:pt idx="358">
                  <c:v>69.569042654920992</c:v>
                </c:pt>
                <c:pt idx="359">
                  <c:v>69.297379868129767</c:v>
                </c:pt>
                <c:pt idx="360">
                  <c:v>69.023501558545092</c:v>
                </c:pt>
                <c:pt idx="361">
                  <c:v>68.747411003648864</c:v>
                </c:pt>
                <c:pt idx="362">
                  <c:v>68.469111491227835</c:v>
                </c:pt>
                <c:pt idx="363">
                  <c:v>68.188606319359948</c:v>
                </c:pt>
                <c:pt idx="364">
                  <c:v>67.905898796398688</c:v>
                </c:pt>
                <c:pt idx="365">
                  <c:v>67.620992240955857</c:v>
                </c:pt>
                <c:pt idx="366">
                  <c:v>67.333889981882393</c:v>
                </c:pt>
                <c:pt idx="367">
                  <c:v>67.044595358247591</c:v>
                </c:pt>
                <c:pt idx="368">
                  <c:v>66.75311171931645</c:v>
                </c:pt>
                <c:pt idx="369">
                  <c:v>66.459442424525392</c:v>
                </c:pt>
                <c:pt idx="370">
                  <c:v>66.163590843456291</c:v>
                </c:pt>
                <c:pt idx="371">
                  <c:v>65.865560355808711</c:v>
                </c:pt>
                <c:pt idx="372">
                  <c:v>65.565354351370587</c:v>
                </c:pt>
                <c:pt idx="373">
                  <c:v>65.262976229987203</c:v>
                </c:pt>
                <c:pt idx="374">
                  <c:v>64.958429401528477</c:v>
                </c:pt>
                <c:pt idx="375">
                  <c:v>64.651717285854758</c:v>
                </c:pt>
                <c:pt idx="376">
                  <c:v>64.342843312780914</c:v>
                </c:pt>
                <c:pt idx="377">
                  <c:v>64.031810922038858</c:v>
                </c:pt>
                <c:pt idx="378">
                  <c:v>63.718623563238573</c:v>
                </c:pt>
                <c:pt idx="379">
                  <c:v>63.403284695827502</c:v>
                </c:pt>
                <c:pt idx="380">
                  <c:v>63.085797789048463</c:v>
                </c:pt>
                <c:pt idx="381">
                  <c:v>62.766166321896065</c:v>
                </c:pt>
                <c:pt idx="382">
                  <c:v>62.44439378307159</c:v>
                </c:pt>
                <c:pt idx="383">
                  <c:v>62.120483670936459</c:v>
                </c:pt>
                <c:pt idx="384">
                  <c:v>61.794439493464196</c:v>
                </c:pt>
                <c:pt idx="385">
                  <c:v>61.466264768191017</c:v>
                </c:pt>
                <c:pt idx="386">
                  <c:v>61.135963022164944</c:v>
                </c:pt>
                <c:pt idx="387">
                  <c:v>60.803537791893596</c:v>
                </c:pt>
                <c:pt idx="388">
                  <c:v>60.468992623290546</c:v>
                </c:pt>
                <c:pt idx="389">
                  <c:v>60.132331071620392</c:v>
                </c:pt>
                <c:pt idx="390">
                  <c:v>59.793556701442434</c:v>
                </c:pt>
                <c:pt idx="391">
                  <c:v>59.452673086553077</c:v>
                </c:pt>
                <c:pt idx="392">
                  <c:v>59.109683809926949</c:v>
                </c:pt>
                <c:pt idx="393">
                  <c:v>58.76459246365674</c:v>
                </c:pt>
                <c:pt idx="394">
                  <c:v>58.417402648891773</c:v>
                </c:pt>
                <c:pt idx="395">
                  <c:v>58.068117975775372</c:v>
                </c:pt>
                <c:pt idx="396">
                  <c:v>57.716742063381034</c:v>
                </c:pt>
                <c:pt idx="397">
                  <c:v>57.363278539647368</c:v>
                </c:pt>
                <c:pt idx="398">
                  <c:v>57.007731041311921</c:v>
                </c:pt>
                <c:pt idx="399">
                  <c:v>56.650103213843835</c:v>
                </c:pt>
                <c:pt idx="400">
                  <c:v>56.29039871137536</c:v>
                </c:pt>
                <c:pt idx="401">
                  <c:v>55.928621196632314</c:v>
                </c:pt>
                <c:pt idx="402">
                  <c:v>55.564774340863416</c:v>
                </c:pt>
                <c:pt idx="403">
                  <c:v>55.198861823768567</c:v>
                </c:pt>
                <c:pt idx="404">
                  <c:v>54.830887333426134</c:v>
                </c:pt>
                <c:pt idx="405">
                  <c:v>54.46085456621914</c:v>
                </c:pt>
                <c:pt idx="406">
                  <c:v>54.08876722676051</c:v>
                </c:pt>
                <c:pt idx="407">
                  <c:v>53.714629027817345</c:v>
                </c:pt>
                <c:pt idx="408">
                  <c:v>53.338443690234207</c:v>
                </c:pt>
                <c:pt idx="409">
                  <c:v>52.960214942855465</c:v>
                </c:pt>
                <c:pt idx="410">
                  <c:v>52.579946522446768</c:v>
                </c:pt>
                <c:pt idx="411">
                  <c:v>52.197642173615606</c:v>
                </c:pt>
                <c:pt idx="412">
                  <c:v>51.813305648730982</c:v>
                </c:pt>
                <c:pt idx="413">
                  <c:v>51.426940707842235</c:v>
                </c:pt>
                <c:pt idx="414">
                  <c:v>51.038551118597063</c:v>
                </c:pt>
                <c:pt idx="415">
                  <c:v>50.648140656158709</c:v>
                </c:pt>
                <c:pt idx="416">
                  <c:v>50.255713103122339</c:v>
                </c:pt>
                <c:pt idx="417">
                  <c:v>49.861272249430698</c:v>
                </c:pt>
                <c:pt idx="418">
                  <c:v>49.464821892288988</c:v>
                </c:pt>
                <c:pt idx="419">
                  <c:v>49.066365836079015</c:v>
                </c:pt>
                <c:pt idx="420">
                  <c:v>48.665907892272642</c:v>
                </c:pt>
                <c:pt idx="421">
                  <c:v>48.263451879344544</c:v>
                </c:pt>
                <c:pt idx="422">
                  <c:v>47.859001622684282</c:v>
                </c:pt>
                <c:pt idx="423">
                  <c:v>47.452560954507774</c:v>
                </c:pt>
                <c:pt idx="424">
                  <c:v>47.04413371376809</c:v>
                </c:pt>
                <c:pt idx="425">
                  <c:v>46.633723746065662</c:v>
                </c:pt>
                <c:pt idx="426">
                  <c:v>46.22133490355791</c:v>
                </c:pt>
                <c:pt idx="427">
                  <c:v>45.80697104486827</c:v>
                </c:pt>
                <c:pt idx="428">
                  <c:v>45.390636034994706</c:v>
                </c:pt>
                <c:pt idx="429">
                  <c:v>44.972333745217696</c:v>
                </c:pt>
                <c:pt idx="430">
                  <c:v>44.552068053007652</c:v>
                </c:pt>
                <c:pt idx="431">
                  <c:v>44.129842841931925</c:v>
                </c:pt>
                <c:pt idx="432">
                  <c:v>43.705662001561286</c:v>
                </c:pt>
                <c:pt idx="433">
                  <c:v>43.279529427375955</c:v>
                </c:pt>
                <c:pt idx="434">
                  <c:v>42.85144902067124</c:v>
                </c:pt>
                <c:pt idx="435">
                  <c:v>42.421424688462693</c:v>
                </c:pt>
                <c:pt idx="436">
                  <c:v>41.989460343390917</c:v>
                </c:pt>
                <c:pt idx="437">
                  <c:v>41.555559903625998</c:v>
                </c:pt>
                <c:pt idx="438">
                  <c:v>41.119727292771515</c:v>
                </c:pt>
                <c:pt idx="439">
                  <c:v>40.68196643976831</c:v>
                </c:pt>
                <c:pt idx="440">
                  <c:v>40.242281278797812</c:v>
                </c:pt>
                <c:pt idx="441">
                  <c:v>39.800675749185167</c:v>
                </c:pt>
                <c:pt idx="442">
                  <c:v>39.357153795301983</c:v>
                </c:pt>
                <c:pt idx="443">
                  <c:v>38.91171936646888</c:v>
                </c:pt>
                <c:pt idx="444">
                  <c:v>38.464376416857732</c:v>
                </c:pt>
                <c:pt idx="445">
                  <c:v>38.015128905393702</c:v>
                </c:pt>
                <c:pt idx="446">
                  <c:v>37.563980795657031</c:v>
                </c:pt>
                <c:pt idx="447">
                  <c:v>37.110936055784656</c:v>
                </c:pt>
                <c:pt idx="448">
                  <c:v>36.655998658371622</c:v>
                </c:pt>
                <c:pt idx="449">
                  <c:v>36.199172580372306</c:v>
                </c:pt>
                <c:pt idx="450">
                  <c:v>35.740461803001523</c:v>
                </c:pt>
                <c:pt idx="451">
                  <c:v>35.279870311635463</c:v>
                </c:pt>
                <c:pt idx="452">
                  <c:v>34.817402095712545</c:v>
                </c:pt>
                <c:pt idx="453">
                  <c:v>34.353061148634104</c:v>
                </c:pt>
                <c:pt idx="454">
                  <c:v>33.886851467665046</c:v>
                </c:pt>
                <c:pt idx="455">
                  <c:v>33.418777053834404</c:v>
                </c:pt>
                <c:pt idx="456">
                  <c:v>32.948841911835828</c:v>
                </c:pt>
                <c:pt idx="457">
                  <c:v>32.477050049928053</c:v>
                </c:pt>
                <c:pt idx="458">
                  <c:v>32.003405479835308</c:v>
                </c:pt>
                <c:pt idx="459">
                  <c:v>31.527912216647742</c:v>
                </c:pt>
                <c:pt idx="460">
                  <c:v>31.050574278721822</c:v>
                </c:pt>
                <c:pt idx="461">
                  <c:v>30.571395687580765</c:v>
                </c:pt>
                <c:pt idx="462">
                  <c:v>30.090380467814995</c:v>
                </c:pt>
                <c:pt idx="463">
                  <c:v>29.607532646982637</c:v>
                </c:pt>
                <c:pt idx="464">
                  <c:v>29.122856255510072</c:v>
                </c:pt>
                <c:pt idx="465">
                  <c:v>28.636355326592572</c:v>
                </c:pt>
                <c:pt idx="466">
                  <c:v>28.148033896095001</c:v>
                </c:pt>
                <c:pt idx="467">
                  <c:v>27.657896002452627</c:v>
                </c:pt>
                <c:pt idx="468">
                  <c:v>27.165945686572055</c:v>
                </c:pt>
                <c:pt idx="469">
                  <c:v>26.67218699173225</c:v>
                </c:pt>
                <c:pt idx="470">
                  <c:v>26.176623963485735</c:v>
                </c:pt>
                <c:pt idx="471">
                  <c:v>25.679260649559925</c:v>
                </c:pt>
                <c:pt idx="472">
                  <c:v>25.180101099758613</c:v>
                </c:pt>
                <c:pt idx="473">
                  <c:v>24.67914936586364</c:v>
                </c:pt>
                <c:pt idx="474">
                  <c:v>24.176409501536764</c:v>
                </c:pt>
                <c:pt idx="475">
                  <c:v>23.671885562221707</c:v>
                </c:pt>
                <c:pt idx="476">
                  <c:v>23.16558160504642</c:v>
                </c:pt>
                <c:pt idx="477">
                  <c:v>22.657501688725585</c:v>
                </c:pt>
                <c:pt idx="478">
                  <c:v>22.147649873463319</c:v>
                </c:pt>
                <c:pt idx="479">
                  <c:v>21.636030220856163</c:v>
                </c:pt>
                <c:pt idx="480">
                  <c:v>21.122646793796296</c:v>
                </c:pt>
                <c:pt idx="481">
                  <c:v>20.607503656375034</c:v>
                </c:pt>
                <c:pt idx="482">
                  <c:v>20.090604873786596</c:v>
                </c:pt>
                <c:pt idx="483">
                  <c:v>19.571954512232164</c:v>
                </c:pt>
                <c:pt idx="484">
                  <c:v>19.051556638824252</c:v>
                </c:pt>
                <c:pt idx="485">
                  <c:v>18.529415321491356</c:v>
                </c:pt>
                <c:pt idx="486">
                  <c:v>18.005534628882955</c:v>
                </c:pt>
                <c:pt idx="487">
                  <c:v>17.479918630274824</c:v>
                </c:pt>
                <c:pt idx="488">
                  <c:v>16.952571395474681</c:v>
                </c:pt>
                <c:pt idx="489">
                  <c:v>16.423496994728211</c:v>
                </c:pt>
                <c:pt idx="490">
                  <c:v>15.892699498625408</c:v>
                </c:pt>
                <c:pt idx="491">
                  <c:v>15.360182978007311</c:v>
                </c:pt>
                <c:pt idx="492">
                  <c:v>14.825951503873105</c:v>
                </c:pt>
                <c:pt idx="493">
                  <c:v>14.290009147287616</c:v>
                </c:pt>
                <c:pt idx="494">
                  <c:v>13.752359979289187</c:v>
                </c:pt>
                <c:pt idx="495">
                  <c:v>13.213008070797967</c:v>
                </c:pt>
                <c:pt idx="496">
                  <c:v>12.671957492524598</c:v>
                </c:pt>
                <c:pt idx="497">
                  <c:v>12.129212314879336</c:v>
                </c:pt>
                <c:pt idx="498">
                  <c:v>11.584776607881585</c:v>
                </c:pt>
                <c:pt idx="499">
                  <c:v>11.038654441069868</c:v>
                </c:pt>
                <c:pt idx="500">
                  <c:v>10.490849883412247</c:v>
                </c:pt>
                <c:pt idx="501">
                  <c:v>9.941367003217179</c:v>
                </c:pt>
                <c:pt idx="502">
                  <c:v>9.3902098680448418</c:v>
                </c:pt>
                <c:pt idx="503">
                  <c:v>8.8373825446189151</c:v>
                </c:pt>
                <c:pt idx="504">
                  <c:v>8.2828890987388348</c:v>
                </c:pt>
                <c:pt idx="505">
                  <c:v>7.7267335951925231</c:v>
                </c:pt>
                <c:pt idx="506">
                  <c:v>7.1689200976696048</c:v>
                </c:pt>
                <c:pt idx="507">
                  <c:v>6.6094526686751127</c:v>
                </c:pt>
                <c:pt idx="508">
                  <c:v>6.0483353694436888</c:v>
                </c:pt>
                <c:pt idx="509">
                  <c:v>5.4855722598542904</c:v>
                </c:pt>
                <c:pt idx="510">
                  <c:v>4.9211673983454052</c:v>
                </c:pt>
                <c:pt idx="511">
                  <c:v>4.3551248418307793</c:v>
                </c:pt>
                <c:pt idx="512">
                  <c:v>3.787448645615668</c:v>
                </c:pt>
                <c:pt idx="513">
                  <c:v>3.2181428633136093</c:v>
                </c:pt>
                <c:pt idx="514">
                  <c:v>2.6472115467637316</c:v>
                </c:pt>
                <c:pt idx="515">
                  <c:v>2.0746587459485992</c:v>
                </c:pt>
                <c:pt idx="516">
                  <c:v>1.5004885089125946</c:v>
                </c:pt>
                <c:pt idx="517">
                  <c:v>0.92470488168085319</c:v>
                </c:pt>
                <c:pt idx="518">
                  <c:v>0.34731190817874497</c:v>
                </c:pt>
                <c:pt idx="519">
                  <c:v>-0.23168636984808491</c:v>
                </c:pt>
                <c:pt idx="520">
                  <c:v>-0.81228591291311669</c:v>
                </c:pt>
                <c:pt idx="521">
                  <c:v>-1.3944826838677906</c:v>
                </c:pt>
                <c:pt idx="522">
                  <c:v>-1.978272647979773</c:v>
                </c:pt>
                <c:pt idx="523">
                  <c:v>-2.5636517730106489</c:v>
                </c:pt>
                <c:pt idx="524">
                  <c:v>-3.1506160292930376</c:v>
                </c:pt>
                <c:pt idx="525">
                  <c:v>-3.7391613898071276</c:v>
                </c:pt>
                <c:pt idx="526">
                  <c:v>-4.3292838302566281</c:v>
                </c:pt>
                <c:pt idx="527">
                  <c:v>-4.9209793291441288</c:v>
                </c:pt>
                <c:pt idx="528">
                  <c:v>-5.5142438678458738</c:v>
                </c:pt>
                <c:pt idx="529">
                  <c:v>-6.1090734306859353</c:v>
                </c:pt>
                <c:pt idx="530">
                  <c:v>-6.7054640050097962</c:v>
                </c:pt>
                <c:pt idx="531">
                  <c:v>-7.3034115812573246</c:v>
                </c:pt>
                <c:pt idx="532">
                  <c:v>-7.9029121530351505</c:v>
                </c:pt>
                <c:pt idx="533">
                  <c:v>-8.503961717188437</c:v>
                </c:pt>
                <c:pt idx="534">
                  <c:v>-9.1065562738720374</c:v>
                </c:pt>
                <c:pt idx="535">
                  <c:v>-9.7106918266210425</c:v>
                </c:pt>
                <c:pt idx="536">
                  <c:v>-10.316364382420721</c:v>
                </c:pt>
                <c:pt idx="537">
                  <c:v>-10.923569951775839</c:v>
                </c:pt>
                <c:pt idx="538">
                  <c:v>-11.532304548779361</c:v>
                </c:pt>
                <c:pt idx="539">
                  <c:v>-12.142564191180533</c:v>
                </c:pt>
                <c:pt idx="540">
                  <c:v>-12.754344900452342</c:v>
                </c:pt>
                <c:pt idx="541">
                  <c:v>-13.367642701858362</c:v>
                </c:pt>
                <c:pt idx="542">
                  <c:v>-13.982453624518962</c:v>
                </c:pt>
                <c:pt idx="543">
                  <c:v>-14.598773701476894</c:v>
                </c:pt>
                <c:pt idx="544">
                  <c:v>-15.216598969762252</c:v>
                </c:pt>
                <c:pt idx="545">
                  <c:v>-15.835925470456813</c:v>
                </c:pt>
                <c:pt idx="546">
                  <c:v>-16.456749248757728</c:v>
                </c:pt>
                <c:pt idx="547">
                  <c:v>-17.079066354040599</c:v>
                </c:pt>
                <c:pt idx="548">
                  <c:v>-17.70287283992192</c:v>
                </c:pt>
                <c:pt idx="549">
                  <c:v>-18.328164764320878</c:v>
                </c:pt>
                <c:pt idx="550">
                  <c:v>-18.954938189520533</c:v>
                </c:pt>
                <c:pt idx="551">
                  <c:v>-19.583189182228359</c:v>
                </c:pt>
                <c:pt idx="552">
                  <c:v>-20.212913813636145</c:v>
                </c:pt>
                <c:pt idx="553">
                  <c:v>-20.844108159479269</c:v>
                </c:pt>
                <c:pt idx="554">
                  <c:v>-21.47676830009534</c:v>
                </c:pt>
                <c:pt idx="555">
                  <c:v>-22.110890320482188</c:v>
                </c:pt>
                <c:pt idx="556">
                  <c:v>-22.746470310355249</c:v>
                </c:pt>
                <c:pt idx="557">
                  <c:v>-23.383504364204278</c:v>
                </c:pt>
                <c:pt idx="558">
                  <c:v>-24.021988581349465</c:v>
                </c:pt>
                <c:pt idx="559">
                  <c:v>-24.661919065996884</c:v>
                </c:pt>
                <c:pt idx="560">
                  <c:v>-25.303291927293323</c:v>
                </c:pt>
                <c:pt idx="561">
                  <c:v>-25.946103279380484</c:v>
                </c:pt>
                <c:pt idx="562">
                  <c:v>-26.59034924144855</c:v>
                </c:pt>
                <c:pt idx="563">
                  <c:v>-27.236025937789098</c:v>
                </c:pt>
                <c:pt idx="564">
                  <c:v>-27.883129497847406</c:v>
                </c:pt>
                <c:pt idx="565">
                  <c:v>-28.531656056274123</c:v>
                </c:pt>
                <c:pt idx="566">
                  <c:v>-29.181601752976292</c:v>
                </c:pt>
                <c:pt idx="567">
                  <c:v>-29.832962733167758</c:v>
                </c:pt>
                <c:pt idx="568">
                  <c:v>-30.485735147418961</c:v>
                </c:pt>
                <c:pt idx="569">
                  <c:v>-31.139915151706063</c:v>
                </c:pt>
                <c:pt idx="570">
                  <c:v>-31.795498907459489</c:v>
                </c:pt>
                <c:pt idx="571">
                  <c:v>-32.452482581611818</c:v>
                </c:pt>
                <c:pt idx="572">
                  <c:v>-33.110862346645057</c:v>
                </c:pt>
                <c:pt idx="573">
                  <c:v>-33.770634380637297</c:v>
                </c:pt>
                <c:pt idx="574">
                  <c:v>-34.43179486730876</c:v>
                </c:pt>
                <c:pt idx="575">
                  <c:v>-35.094339996067184</c:v>
                </c:pt>
                <c:pt idx="576">
                  <c:v>-35.75826596205264</c:v>
                </c:pt>
                <c:pt idx="577">
                  <c:v>-36.423568966181698</c:v>
                </c:pt>
                <c:pt idx="578">
                  <c:v>-37.090245215191025</c:v>
                </c:pt>
                <c:pt idx="579">
                  <c:v>-37.758290921680292</c:v>
                </c:pt>
                <c:pt idx="580">
                  <c:v>-38.427702304154558</c:v>
                </c:pt>
                <c:pt idx="581">
                  <c:v>-39.098475587065991</c:v>
                </c:pt>
                <c:pt idx="582">
                  <c:v>-39.770607000855001</c:v>
                </c:pt>
                <c:pt idx="583">
                  <c:v>-40.444092781990754</c:v>
                </c:pt>
                <c:pt idx="584">
                  <c:v>-41.118929173011111</c:v>
                </c:pt>
                <c:pt idx="585">
                  <c:v>-41.795112422561942</c:v>
                </c:pt>
                <c:pt idx="586">
                  <c:v>-42.472638785435883</c:v>
                </c:pt>
                <c:pt idx="587">
                  <c:v>-43.151504522610416</c:v>
                </c:pt>
                <c:pt idx="588">
                  <c:v>-43.831705901285453</c:v>
                </c:pt>
                <c:pt idx="589">
                  <c:v>-44.51323919492026</c:v>
                </c:pt>
                <c:pt idx="590">
                  <c:v>-45.196100683269833</c:v>
                </c:pt>
                <c:pt idx="591">
                  <c:v>-45.880286652420672</c:v>
                </c:pt>
                <c:pt idx="592">
                  <c:v>-46.565793394825967</c:v>
                </c:pt>
                <c:pt idx="593">
                  <c:v>-47.252617209340229</c:v>
                </c:pt>
                <c:pt idx="594">
                  <c:v>-47.940754401253301</c:v>
                </c:pt>
                <c:pt idx="595">
                  <c:v>-48.630201282323846</c:v>
                </c:pt>
                <c:pt idx="596">
                  <c:v>-49.320954170812222</c:v>
                </c:pt>
                <c:pt idx="597">
                  <c:v>-50.013009391512817</c:v>
                </c:pt>
                <c:pt idx="598">
                  <c:v>-50.70636327578579</c:v>
                </c:pt>
                <c:pt idx="599">
                  <c:v>-51.401012161588284</c:v>
                </c:pt>
                <c:pt idx="600">
                  <c:v>-52.096952393505049</c:v>
                </c:pt>
                <c:pt idx="601">
                  <c:v>-52.794180322778509</c:v>
                </c:pt>
                <c:pt idx="602">
                  <c:v>-53.492692307338316</c:v>
                </c:pt>
                <c:pt idx="603">
                  <c:v>-54.192484711830282</c:v>
                </c:pt>
                <c:pt idx="604">
                  <c:v>-54.893553907644844</c:v>
                </c:pt>
                <c:pt idx="605">
                  <c:v>-55.595896272944906</c:v>
                </c:pt>
                <c:pt idx="606">
                  <c:v>-56.29950819269321</c:v>
                </c:pt>
                <c:pt idx="607">
                  <c:v>-57.004386058679124</c:v>
                </c:pt>
                <c:pt idx="608">
                  <c:v>-57.710526269544893</c:v>
                </c:pt>
                <c:pt idx="609">
                  <c:v>-58.417925230811413</c:v>
                </c:pt>
                <c:pt idx="610">
                  <c:v>-59.126579354903399</c:v>
                </c:pt>
                <c:pt idx="611">
                  <c:v>-59.836485061174081</c:v>
                </c:pt>
                <c:pt idx="612">
                  <c:v>-60.547638775929379</c:v>
                </c:pt>
                <c:pt idx="613">
                  <c:v>-61.260036932451513</c:v>
                </c:pt>
                <c:pt idx="614">
                  <c:v>-61.973675971022175</c:v>
                </c:pt>
                <c:pt idx="615">
                  <c:v>-62.688552338945115</c:v>
                </c:pt>
                <c:pt idx="616">
                  <c:v>-63.404662490568242</c:v>
                </c:pt>
                <c:pt idx="617">
                  <c:v>-64.122002887305285</c:v>
                </c:pt>
                <c:pt idx="618">
                  <c:v>-64.840569997656814</c:v>
                </c:pt>
                <c:pt idx="619">
                  <c:v>-65.560360297230929</c:v>
                </c:pt>
                <c:pt idx="620">
                  <c:v>-66.281370268763311</c:v>
                </c:pt>
                <c:pt idx="621">
                  <c:v>-67.003596402136907</c:v>
                </c:pt>
                <c:pt idx="622">
                  <c:v>-67.727035194401026</c:v>
                </c:pt>
                <c:pt idx="623">
                  <c:v>-68.451683149790014</c:v>
                </c:pt>
                <c:pt idx="624">
                  <c:v>-69.177536779741416</c:v>
                </c:pt>
                <c:pt idx="625">
                  <c:v>-69.904592602913709</c:v>
                </c:pt>
                <c:pt idx="626">
                  <c:v>-70.632847145203485</c:v>
                </c:pt>
                <c:pt idx="627">
                  <c:v>-71.362296939762288</c:v>
                </c:pt>
                <c:pt idx="628">
                  <c:v>-72.092938527012834</c:v>
                </c:pt>
                <c:pt idx="629">
                  <c:v>-72.824768454664905</c:v>
                </c:pt>
                <c:pt idx="630">
                  <c:v>-73.557783277730707</c:v>
                </c:pt>
                <c:pt idx="631">
                  <c:v>-74.291979558539822</c:v>
                </c:pt>
                <c:pt idx="632">
                  <c:v>-75.027353866753643</c:v>
                </c:pt>
                <c:pt idx="633">
                  <c:v>-75.763902779379464</c:v>
                </c:pt>
                <c:pt idx="634">
                  <c:v>-76.501622880784041</c:v>
                </c:pt>
                <c:pt idx="635">
                  <c:v>-77.240510762706776</c:v>
                </c:pt>
                <c:pt idx="636">
                  <c:v>-77.980563024272413</c:v>
                </c:pt>
                <c:pt idx="637">
                  <c:v>-78.721776272003325</c:v>
                </c:pt>
                <c:pt idx="638">
                  <c:v>-79.464147119831409</c:v>
                </c:pt>
                <c:pt idx="639">
                  <c:v>-80.207672189109516</c:v>
                </c:pt>
                <c:pt idx="640">
                  <c:v>-80.952348108622459</c:v>
                </c:pt>
                <c:pt idx="641">
                  <c:v>-81.698171514597647</c:v>
                </c:pt>
                <c:pt idx="642">
                  <c:v>-82.445139050715284</c:v>
                </c:pt>
                <c:pt idx="643">
                  <c:v>-83.193247368118136</c:v>
                </c:pt>
                <c:pt idx="644">
                  <c:v>-83.942493125420953</c:v>
                </c:pt>
                <c:pt idx="645">
                  <c:v>-84.692872988719415</c:v>
                </c:pt>
                <c:pt idx="646">
                  <c:v>-85.444383631598768</c:v>
                </c:pt>
                <c:pt idx="647">
                  <c:v>-86.197021735141988</c:v>
                </c:pt>
                <c:pt idx="648">
                  <c:v>-86.950783987937612</c:v>
                </c:pt>
                <c:pt idx="649">
                  <c:v>-87.705667086087175</c:v>
                </c:pt>
                <c:pt idx="650">
                  <c:v>-88.461667733212252</c:v>
                </c:pt>
                <c:pt idx="651">
                  <c:v>-89.218782640461086</c:v>
                </c:pt>
                <c:pt idx="652">
                  <c:v>-89.97700852651495</c:v>
                </c:pt>
                <c:pt idx="653">
                  <c:v>-90.736342117594049</c:v>
                </c:pt>
                <c:pt idx="654">
                  <c:v>-91.49678014746307</c:v>
                </c:pt>
                <c:pt idx="655">
                  <c:v>-92.258319357436406</c:v>
                </c:pt>
                <c:pt idx="656">
                  <c:v>-93.020956496382965</c:v>
                </c:pt>
                <c:pt idx="657">
                  <c:v>-93.784688320730709</c:v>
                </c:pt>
                <c:pt idx="658">
                  <c:v>-94.549511594470744</c:v>
                </c:pt>
                <c:pt idx="659">
                  <c:v>-95.315423089161143</c:v>
                </c:pt>
                <c:pt idx="660">
                  <c:v>-96.082419583930388</c:v>
                </c:pt>
                <c:pt idx="661">
                  <c:v>-96.850497865480477</c:v>
                </c:pt>
                <c:pt idx="662">
                  <c:v>-97.619654728089714</c:v>
                </c:pt>
                <c:pt idx="663">
                  <c:v>-98.38988697361512</c:v>
                </c:pt>
                <c:pt idx="664">
                  <c:v>-99.161191411494599</c:v>
                </c:pt>
                <c:pt idx="665">
                  <c:v>-99.933564858748696</c:v>
                </c:pt>
                <c:pt idx="666">
                  <c:v>-100.70700413998205</c:v>
                </c:pt>
                <c:pt idx="667">
                  <c:v>-101.48150608738459</c:v>
                </c:pt>
                <c:pt idx="668">
                  <c:v>-102.25706754073236</c:v>
                </c:pt>
                <c:pt idx="669">
                  <c:v>-103.03368534738807</c:v>
                </c:pt>
                <c:pt idx="670">
                  <c:v>-103.81135636230127</c:v>
                </c:pt>
                <c:pt idx="671">
                  <c:v>-104.59007744800833</c:v>
                </c:pt>
                <c:pt idx="672">
                  <c:v>-105.36984547463202</c:v>
                </c:pt>
                <c:pt idx="673">
                  <c:v>-106.15065731988088</c:v>
                </c:pt>
                <c:pt idx="674">
                  <c:v>-106.93250986904825</c:v>
                </c:pt>
                <c:pt idx="675">
                  <c:v>-107.71540001501099</c:v>
                </c:pt>
                <c:pt idx="676">
                  <c:v>-108.49932465822796</c:v>
                </c:pt>
                <c:pt idx="677">
                  <c:v>-109.28428070673826</c:v>
                </c:pt>
                <c:pt idx="678">
                  <c:v>-110.07026507615906</c:v>
                </c:pt>
                <c:pt idx="679">
                  <c:v>-110.85727468968328</c:v>
                </c:pt>
                <c:pt idx="680">
                  <c:v>-111.64530647807695</c:v>
                </c:pt>
                <c:pt idx="681">
                  <c:v>-112.43435737967627</c:v>
                </c:pt>
                <c:pt idx="682">
                  <c:v>-113.22442434038452</c:v>
                </c:pt>
                <c:pt idx="683">
                  <c:v>-114.01550431366856</c:v>
                </c:pt>
                <c:pt idx="684">
                  <c:v>-114.80759426055521</c:v>
                </c:pt>
                <c:pt idx="685">
                  <c:v>-115.60069114962724</c:v>
                </c:pt>
                <c:pt idx="686">
                  <c:v>-116.39479195701925</c:v>
                </c:pt>
                <c:pt idx="687">
                  <c:v>-117.18989366641325</c:v>
                </c:pt>
                <c:pt idx="688">
                  <c:v>-117.98599326903393</c:v>
                </c:pt>
                <c:pt idx="689">
                  <c:v>-118.78308776364376</c:v>
                </c:pt>
                <c:pt idx="690">
                  <c:v>-119.58117415653787</c:v>
                </c:pt>
                <c:pt idx="691">
                  <c:v>-120.38024946153864</c:v>
                </c:pt>
                <c:pt idx="692">
                  <c:v>-121.18031069999012</c:v>
                </c:pt>
                <c:pt idx="693">
                  <c:v>-121.98135490075215</c:v>
                </c:pt>
                <c:pt idx="694">
                  <c:v>-122.78337910019431</c:v>
                </c:pt>
                <c:pt idx="695">
                  <c:v>-123.58638034218967</c:v>
                </c:pt>
                <c:pt idx="696">
                  <c:v>-124.39035567810822</c:v>
                </c:pt>
                <c:pt idx="697">
                  <c:v>-125.19530216681027</c:v>
                </c:pt>
                <c:pt idx="698">
                  <c:v>-126.00121687463938</c:v>
                </c:pt>
                <c:pt idx="699">
                  <c:v>-126.80809687541536</c:v>
                </c:pt>
                <c:pt idx="700">
                  <c:v>-127.61593925042688</c:v>
                </c:pt>
                <c:pt idx="701">
                  <c:v>-128.4247410884239</c:v>
                </c:pt>
                <c:pt idx="702">
                  <c:v>-129.23449948561</c:v>
                </c:pt>
                <c:pt idx="703">
                  <c:v>-130.04521154563443</c:v>
                </c:pt>
                <c:pt idx="704">
                  <c:v>-130.85687437958399</c:v>
                </c:pt>
                <c:pt idx="705">
                  <c:v>-131.66948510597462</c:v>
                </c:pt>
                <c:pt idx="706">
                  <c:v>-132.48304085074307</c:v>
                </c:pt>
                <c:pt idx="707">
                  <c:v>-133.29753874723812</c:v>
                </c:pt>
                <c:pt idx="708">
                  <c:v>-134.11297593621174</c:v>
                </c:pt>
                <c:pt idx="709">
                  <c:v>-134.92934956581007</c:v>
                </c:pt>
                <c:pt idx="710">
                  <c:v>-135.74665679156416</c:v>
                </c:pt>
                <c:pt idx="711">
                  <c:v>-136.56489477638064</c:v>
                </c:pt>
                <c:pt idx="712">
                  <c:v>-137.3840606905321</c:v>
                </c:pt>
                <c:pt idx="713">
                  <c:v>-138.2041517116474</c:v>
                </c:pt>
                <c:pt idx="714">
                  <c:v>-139.02516502470189</c:v>
                </c:pt>
                <c:pt idx="715">
                  <c:v>-139.84709782200721</c:v>
                </c:pt>
                <c:pt idx="716">
                  <c:v>-140.66994730320118</c:v>
                </c:pt>
                <c:pt idx="717">
                  <c:v>-141.49371067523742</c:v>
                </c:pt>
                <c:pt idx="718">
                  <c:v>-142.31838515237484</c:v>
                </c:pt>
                <c:pt idx="719">
                  <c:v>-143.14396795616696</c:v>
                </c:pt>
                <c:pt idx="720">
                  <c:v>-143.9704563154512</c:v>
                </c:pt>
                <c:pt idx="721">
                  <c:v>-144.79784746633786</c:v>
                </c:pt>
                <c:pt idx="722">
                  <c:v>-145.62613865219896</c:v>
                </c:pt>
                <c:pt idx="723">
                  <c:v>-146.45532712365718</c:v>
                </c:pt>
                <c:pt idx="724">
                  <c:v>-147.28541013857441</c:v>
                </c:pt>
                <c:pt idx="725">
                  <c:v>-148.11638496204017</c:v>
                </c:pt>
                <c:pt idx="726">
                  <c:v>-148.94824886636016</c:v>
                </c:pt>
                <c:pt idx="727">
                  <c:v>-149.78099913104435</c:v>
                </c:pt>
                <c:pt idx="728">
                  <c:v>-150.61463304279513</c:v>
                </c:pt>
                <c:pt idx="729">
                  <c:v>-151.44914789549534</c:v>
                </c:pt>
                <c:pt idx="730">
                  <c:v>-152.28454099019615</c:v>
                </c:pt>
                <c:pt idx="731">
                  <c:v>-153.12080963510471</c:v>
                </c:pt>
                <c:pt idx="732">
                  <c:v>-153.95795114557194</c:v>
                </c:pt>
                <c:pt idx="733">
                  <c:v>-154.79596284407992</c:v>
                </c:pt>
                <c:pt idx="734">
                  <c:v>-155.63484206022937</c:v>
                </c:pt>
                <c:pt idx="735">
                  <c:v>-156.47458613072686</c:v>
                </c:pt>
                <c:pt idx="736">
                  <c:v>-157.31519239937217</c:v>
                </c:pt>
                <c:pt idx="737">
                  <c:v>-158.15665821704516</c:v>
                </c:pt>
                <c:pt idx="738">
                  <c:v>-158.99898094169296</c:v>
                </c:pt>
                <c:pt idx="739">
                  <c:v>-159.84215793831669</c:v>
                </c:pt>
                <c:pt idx="740">
                  <c:v>-160.68618657895837</c:v>
                </c:pt>
                <c:pt idx="741">
                  <c:v>-161.53106424268748</c:v>
                </c:pt>
                <c:pt idx="742">
                  <c:v>-162.3767883155877</c:v>
                </c:pt>
                <c:pt idx="743">
                  <c:v>-163.22335619074332</c:v>
                </c:pt>
                <c:pt idx="744">
                  <c:v>-164.07076526822564</c:v>
                </c:pt>
                <c:pt idx="745">
                  <c:v>-164.91901295507938</c:v>
                </c:pt>
                <c:pt idx="746">
                  <c:v>-165.76809666530883</c:v>
                </c:pt>
                <c:pt idx="747">
                  <c:v>-166.61801381986407</c:v>
                </c:pt>
                <c:pt idx="748">
                  <c:v>-167.46876184662702</c:v>
                </c:pt>
                <c:pt idx="749">
                  <c:v>-168.32033818039739</c:v>
                </c:pt>
                <c:pt idx="750">
                  <c:v>-169.1727402628787</c:v>
                </c:pt>
                <c:pt idx="751">
                  <c:v>-170.02596554266407</c:v>
                </c:pt>
                <c:pt idx="752">
                  <c:v>-170.88001147522195</c:v>
                </c:pt>
                <c:pt idx="753">
                  <c:v>-171.73487552288185</c:v>
                </c:pt>
                <c:pt idx="754">
                  <c:v>-172.59055515482001</c:v>
                </c:pt>
                <c:pt idx="755">
                  <c:v>-173.44704784704493</c:v>
                </c:pt>
                <c:pt idx="756">
                  <c:v>-174.30435108238279</c:v>
                </c:pt>
                <c:pt idx="757">
                  <c:v>-175.16246235046304</c:v>
                </c:pt>
                <c:pt idx="758">
                  <c:v>-176.02137914770361</c:v>
                </c:pt>
                <c:pt idx="759">
                  <c:v>-176.88109897729626</c:v>
                </c:pt>
                <c:pt idx="760">
                  <c:v>-177.74161934919189</c:v>
                </c:pt>
                <c:pt idx="761">
                  <c:v>-178.60293778008571</c:v>
                </c:pt>
                <c:pt idx="762">
                  <c:v>-179.4650517934023</c:v>
                </c:pt>
                <c:pt idx="763">
                  <c:v>-180.32795891928077</c:v>
                </c:pt>
                <c:pt idx="764">
                  <c:v>-181.19165669455978</c:v>
                </c:pt>
                <c:pt idx="765">
                  <c:v>-182.05614266276251</c:v>
                </c:pt>
                <c:pt idx="766">
                  <c:v>-182.92141437408156</c:v>
                </c:pt>
                <c:pt idx="767">
                  <c:v>-183.78746938536389</c:v>
                </c:pt>
                <c:pt idx="768">
                  <c:v>-184.65430526009564</c:v>
                </c:pt>
                <c:pt idx="769">
                  <c:v>-185.52191956838689</c:v>
                </c:pt>
                <c:pt idx="770">
                  <c:v>-186.39030988695649</c:v>
                </c:pt>
                <c:pt idx="771">
                  <c:v>-187.25947379911665</c:v>
                </c:pt>
                <c:pt idx="772">
                  <c:v>-188.12940889475777</c:v>
                </c:pt>
                <c:pt idx="773">
                  <c:v>-189.00011277033292</c:v>
                </c:pt>
                <c:pt idx="774">
                  <c:v>-189.87158302884259</c:v>
                </c:pt>
                <c:pt idx="775">
                  <c:v>-190.74381727981913</c:v>
                </c:pt>
                <c:pt idx="776">
                  <c:v>-191.61681313931132</c:v>
                </c:pt>
                <c:pt idx="777">
                  <c:v>-192.4905682298689</c:v>
                </c:pt>
                <c:pt idx="778">
                  <c:v>-193.36508018052709</c:v>
                </c:pt>
                <c:pt idx="779">
                  <c:v>-194.24034662679085</c:v>
                </c:pt>
                <c:pt idx="780">
                  <c:v>-195.11636521061951</c:v>
                </c:pt>
                <c:pt idx="781">
                  <c:v>-195.99313358041096</c:v>
                </c:pt>
                <c:pt idx="782">
                  <c:v>-196.87064939098619</c:v>
                </c:pt>
                <c:pt idx="783">
                  <c:v>-197.7489103035735</c:v>
                </c:pt>
                <c:pt idx="784">
                  <c:v>-198.62791398579287</c:v>
                </c:pt>
                <c:pt idx="785">
                  <c:v>-199.5076581116403</c:v>
                </c:pt>
                <c:pt idx="786">
                  <c:v>-200.38814036147195</c:v>
                </c:pt>
                <c:pt idx="787">
                  <c:v>-201.26935842198856</c:v>
                </c:pt>
                <c:pt idx="788">
                  <c:v>-202.15130998621956</c:v>
                </c:pt>
                <c:pt idx="789">
                  <c:v>-203.03399275350742</c:v>
                </c:pt>
                <c:pt idx="790">
                  <c:v>-203.91740442949171</c:v>
                </c:pt>
                <c:pt idx="791">
                  <c:v>-204.80154272609346</c:v>
                </c:pt>
                <c:pt idx="792">
                  <c:v>-205.68640536149917</c:v>
                </c:pt>
                <c:pt idx="793">
                  <c:v>-206.57199006014514</c:v>
                </c:pt>
                <c:pt idx="794">
                  <c:v>-207.45829455270157</c:v>
                </c:pt>
                <c:pt idx="795">
                  <c:v>-208.34531657605669</c:v>
                </c:pt>
                <c:pt idx="796">
                  <c:v>-209.23305387330092</c:v>
                </c:pt>
                <c:pt idx="797">
                  <c:v>-210.12150419371105</c:v>
                </c:pt>
                <c:pt idx="798">
                  <c:v>-211.01066529273433</c:v>
                </c:pt>
                <c:pt idx="799">
                  <c:v>-211.90053493197257</c:v>
                </c:pt>
                <c:pt idx="800">
                  <c:v>-212.79111087916635</c:v>
                </c:pt>
                <c:pt idx="801">
                  <c:v>-213.68239090817909</c:v>
                </c:pt>
                <c:pt idx="802">
                  <c:v>-214.57437279898116</c:v>
                </c:pt>
                <c:pt idx="803">
                  <c:v>-215.46705433763404</c:v>
                </c:pt>
                <c:pt idx="804">
                  <c:v>-216.3604333162744</c:v>
                </c:pt>
                <c:pt idx="805">
                  <c:v>-217.25450753309823</c:v>
                </c:pt>
                <c:pt idx="806">
                  <c:v>-218.14927479234504</c:v>
                </c:pt>
                <c:pt idx="807">
                  <c:v>-219.04473290428183</c:v>
                </c:pt>
                <c:pt idx="808">
                  <c:v>-219.94087968518738</c:v>
                </c:pt>
                <c:pt idx="809">
                  <c:v>-220.83771295733629</c:v>
                </c:pt>
                <c:pt idx="810">
                  <c:v>-221.73523054898317</c:v>
                </c:pt>
                <c:pt idx="811">
                  <c:v>-222.63343029434674</c:v>
                </c:pt>
                <c:pt idx="812">
                  <c:v>-223.53231003359406</c:v>
                </c:pt>
                <c:pt idx="813">
                  <c:v>-224.43186761282462</c:v>
                </c:pt>
                <c:pt idx="814">
                  <c:v>-225.33210088405457</c:v>
                </c:pt>
                <c:pt idx="815">
                  <c:v>-226.23300770520083</c:v>
                </c:pt>
                <c:pt idx="816">
                  <c:v>-227.13458594006539</c:v>
                </c:pt>
                <c:pt idx="817">
                  <c:v>-228.03683345831945</c:v>
                </c:pt>
                <c:pt idx="818">
                  <c:v>-228.9397481354876</c:v>
                </c:pt>
                <c:pt idx="819">
                  <c:v>-229.84332785293219</c:v>
                </c:pt>
                <c:pt idx="820">
                  <c:v>-230.74757049783742</c:v>
                </c:pt>
                <c:pt idx="821">
                  <c:v>-231.65247396319367</c:v>
                </c:pt>
                <c:pt idx="822">
                  <c:v>-232.55803614778185</c:v>
                </c:pt>
                <c:pt idx="823">
                  <c:v>-233.4642549561575</c:v>
                </c:pt>
                <c:pt idx="824">
                  <c:v>-234.37112829863531</c:v>
                </c:pt>
                <c:pt idx="825">
                  <c:v>-235.2786540912733</c:v>
                </c:pt>
                <c:pt idx="826">
                  <c:v>-236.18683025585725</c:v>
                </c:pt>
                <c:pt idx="827">
                  <c:v>-237.095654719885</c:v>
                </c:pt>
                <c:pt idx="828">
                  <c:v>-238.0051254165509</c:v>
                </c:pt>
                <c:pt idx="829">
                  <c:v>-238.91524028473012</c:v>
                </c:pt>
                <c:pt idx="830">
                  <c:v>-239.82599726896322</c:v>
                </c:pt>
                <c:pt idx="831">
                  <c:v>-240.7373943194404</c:v>
                </c:pt>
                <c:pt idx="832">
                  <c:v>-241.64942939198613</c:v>
                </c:pt>
                <c:pt idx="833">
                  <c:v>-242.56210044804359</c:v>
                </c:pt>
                <c:pt idx="834">
                  <c:v>-243.47540545465912</c:v>
                </c:pt>
                <c:pt idx="835">
                  <c:v>-244.38934238446683</c:v>
                </c:pt>
                <c:pt idx="836">
                  <c:v>-245.30390921567314</c:v>
                </c:pt>
                <c:pt idx="837">
                  <c:v>-246.21910393204138</c:v>
                </c:pt>
                <c:pt idx="838">
                  <c:v>-247.13492452287633</c:v>
                </c:pt>
                <c:pt idx="839">
                  <c:v>-248.05136898300898</c:v>
                </c:pt>
                <c:pt idx="840">
                  <c:v>-248.96843531278105</c:v>
                </c:pt>
                <c:pt idx="841">
                  <c:v>-249.88612151802977</c:v>
                </c:pt>
                <c:pt idx="842">
                  <c:v>-250.80442561007257</c:v>
                </c:pt>
                <c:pt idx="843">
                  <c:v>-251.7233456056918</c:v>
                </c:pt>
                <c:pt idx="844">
                  <c:v>-252.64287952711962</c:v>
                </c:pt>
                <c:pt idx="845">
                  <c:v>-253.56302540202256</c:v>
                </c:pt>
                <c:pt idx="846">
                  <c:v>-254.48378126348663</c:v>
                </c:pt>
                <c:pt idx="847">
                  <c:v>-255.40514515000197</c:v>
                </c:pt>
                <c:pt idx="848">
                  <c:v>-256.32711510544783</c:v>
                </c:pt>
                <c:pt idx="849">
                  <c:v>-257.24968917907751</c:v>
                </c:pt>
                <c:pt idx="850">
                  <c:v>-258.17286542550318</c:v>
                </c:pt>
                <c:pt idx="851">
                  <c:v>-259.09664190468106</c:v>
                </c:pt>
                <c:pt idx="852">
                  <c:v>-260.02101668189624</c:v>
                </c:pt>
                <c:pt idx="853">
                  <c:v>-260.9459878277479</c:v>
                </c:pt>
                <c:pt idx="854">
                  <c:v>-261.87155341813423</c:v>
                </c:pt>
                <c:pt idx="855">
                  <c:v>-262.79771153423758</c:v>
                </c:pt>
                <c:pt idx="856">
                  <c:v>-263.72446026250969</c:v>
                </c:pt>
                <c:pt idx="857">
                  <c:v>-264.65179769465681</c:v>
                </c:pt>
                <c:pt idx="858">
                  <c:v>-265.57972192762486</c:v>
                </c:pt>
                <c:pt idx="859">
                  <c:v>-266.50823106358473</c:v>
                </c:pt>
                <c:pt idx="860">
                  <c:v>-267.43732320991757</c:v>
                </c:pt>
                <c:pt idx="861">
                  <c:v>-268.36699647920005</c:v>
                </c:pt>
                <c:pt idx="862">
                  <c:v>-269.29724898918977</c:v>
                </c:pt>
                <c:pt idx="863">
                  <c:v>-270.22807886281061</c:v>
                </c:pt>
                <c:pt idx="864">
                  <c:v>-271.15948422813813</c:v>
                </c:pt>
                <c:pt idx="865">
                  <c:v>-272.09146321838506</c:v>
                </c:pt>
                <c:pt idx="866">
                  <c:v>-273.02401397188675</c:v>
                </c:pt>
                <c:pt idx="867">
                  <c:v>-273.95713463208676</c:v>
                </c:pt>
                <c:pt idx="868">
                  <c:v>-274.89082334752231</c:v>
                </c:pt>
                <c:pt idx="869">
                  <c:v>-275.82507827180996</c:v>
                </c:pt>
                <c:pt idx="870">
                  <c:v>-276.7598975636314</c:v>
                </c:pt>
                <c:pt idx="871">
                  <c:v>-277.69527938671877</c:v>
                </c:pt>
                <c:pt idx="872">
                  <c:v>-278.63122190984069</c:v>
                </c:pt>
                <c:pt idx="873">
                  <c:v>-279.56772330678785</c:v>
                </c:pt>
                <c:pt idx="874">
                  <c:v>-280.50478175635885</c:v>
                </c:pt>
                <c:pt idx="875">
                  <c:v>-281.44239544234597</c:v>
                </c:pt>
                <c:pt idx="876">
                  <c:v>-282.38056255352114</c:v>
                </c:pt>
                <c:pt idx="877">
                  <c:v>-283.31928128362176</c:v>
                </c:pt>
                <c:pt idx="878">
                  <c:v>-284.25854983133667</c:v>
                </c:pt>
                <c:pt idx="879">
                  <c:v>-285.19836640029212</c:v>
                </c:pt>
                <c:pt idx="880">
                  <c:v>-286.13872919903781</c:v>
                </c:pt>
                <c:pt idx="881">
                  <c:v>-287.07963644103296</c:v>
                </c:pt>
                <c:pt idx="882">
                  <c:v>-288.02108634463229</c:v>
                </c:pt>
                <c:pt idx="883">
                  <c:v>-288.96307713307237</c:v>
                </c:pt>
                <c:pt idx="884">
                  <c:v>-289.90560703445772</c:v>
                </c:pt>
                <c:pt idx="885">
                  <c:v>-290.84867428174681</c:v>
                </c:pt>
                <c:pt idx="886">
                  <c:v>-291.7922771127387</c:v>
                </c:pt>
                <c:pt idx="887">
                  <c:v>-292.73641377005896</c:v>
                </c:pt>
                <c:pt idx="888">
                  <c:v>-293.68108250114636</c:v>
                </c:pt>
                <c:pt idx="889">
                  <c:v>-294.62628155823899</c:v>
                </c:pt>
                <c:pt idx="890">
                  <c:v>-295.57200919836083</c:v>
                </c:pt>
                <c:pt idx="891">
                  <c:v>-296.51826368330808</c:v>
                </c:pt>
                <c:pt idx="892">
                  <c:v>-297.46504327963578</c:v>
                </c:pt>
                <c:pt idx="893">
                  <c:v>-298.41234625864433</c:v>
                </c:pt>
                <c:pt idx="894">
                  <c:v>-299.36017089636601</c:v>
                </c:pt>
                <c:pt idx="895">
                  <c:v>-300.30851547355172</c:v>
                </c:pt>
                <c:pt idx="896">
                  <c:v>-301.25737827565746</c:v>
                </c:pt>
                <c:pt idx="897">
                  <c:v>-302.2067575928312</c:v>
                </c:pt>
                <c:pt idx="898">
                  <c:v>-303.15665171989968</c:v>
                </c:pt>
                <c:pt idx="899">
                  <c:v>-304.10705895635493</c:v>
                </c:pt>
                <c:pt idx="900">
                  <c:v>-305.05797760634141</c:v>
                </c:pt>
                <c:pt idx="901">
                  <c:v>-306.00940597864269</c:v>
                </c:pt>
                <c:pt idx="902">
                  <c:v>-306.96134238666838</c:v>
                </c:pt>
                <c:pt idx="903">
                  <c:v>-307.91378514844121</c:v>
                </c:pt>
                <c:pt idx="904">
                  <c:v>-308.86673258658385</c:v>
                </c:pt>
                <c:pt idx="905">
                  <c:v>-309.82018302830619</c:v>
                </c:pt>
                <c:pt idx="906">
                  <c:v>-310.77413480539207</c:v>
                </c:pt>
                <c:pt idx="907">
                  <c:v>-311.72858625418672</c:v>
                </c:pt>
                <c:pt idx="908">
                  <c:v>-312.6835357155839</c:v>
                </c:pt>
                <c:pt idx="909">
                  <c:v>-313.63898153501287</c:v>
                </c:pt>
                <c:pt idx="910">
                  <c:v>-314.59492206242584</c:v>
                </c:pt>
                <c:pt idx="911">
                  <c:v>-315.55135565228517</c:v>
                </c:pt>
                <c:pt idx="912">
                  <c:v>-316.50828066355086</c:v>
                </c:pt>
                <c:pt idx="913">
                  <c:v>-317.46569545966764</c:v>
                </c:pt>
                <c:pt idx="914">
                  <c:v>-318.42359840855266</c:v>
                </c:pt>
                <c:pt idx="915">
                  <c:v>-319.38198788258279</c:v>
                </c:pt>
                <c:pt idx="916">
                  <c:v>-320.34086225858221</c:v>
                </c:pt>
                <c:pt idx="917">
                  <c:v>-321.3002199178099</c:v>
                </c:pt>
                <c:pt idx="918">
                  <c:v>-322.2600592459471</c:v>
                </c:pt>
                <c:pt idx="919">
                  <c:v>-323.22037863308532</c:v>
                </c:pt>
                <c:pt idx="920">
                  <c:v>-324.18117647371349</c:v>
                </c:pt>
                <c:pt idx="921">
                  <c:v>-325.14245116670617</c:v>
                </c:pt>
                <c:pt idx="922">
                  <c:v>-326.1042011153109</c:v>
                </c:pt>
                <c:pt idx="923">
                  <c:v>-327.06642472713617</c:v>
                </c:pt>
                <c:pt idx="924">
                  <c:v>-328.0291204141393</c:v>
                </c:pt>
                <c:pt idx="925">
                  <c:v>-328.99228659261416</c:v>
                </c:pt>
                <c:pt idx="926">
                  <c:v>-329.95592168317938</c:v>
                </c:pt>
                <c:pt idx="927">
                  <c:v>-330.92002411076589</c:v>
                </c:pt>
                <c:pt idx="928">
                  <c:v>-331.88459230460523</c:v>
                </c:pt>
                <c:pt idx="929">
                  <c:v>-332.84962469821755</c:v>
                </c:pt>
                <c:pt idx="930">
                  <c:v>-333.81511972939961</c:v>
                </c:pt>
                <c:pt idx="931">
                  <c:v>-334.78107584021296</c:v>
                </c:pt>
                <c:pt idx="932">
                  <c:v>-335.74749147697202</c:v>
                </c:pt>
                <c:pt idx="933">
                  <c:v>-336.71436509023243</c:v>
                </c:pt>
                <c:pt idx="934">
                  <c:v>-337.68169513477926</c:v>
                </c:pt>
                <c:pt idx="935">
                  <c:v>-338.64948006961521</c:v>
                </c:pt>
                <c:pt idx="936">
                  <c:v>-339.617718357949</c:v>
                </c:pt>
                <c:pt idx="937">
                  <c:v>-340.58640846718379</c:v>
                </c:pt>
                <c:pt idx="938">
                  <c:v>-341.55554886890548</c:v>
                </c:pt>
                <c:pt idx="939">
                  <c:v>-342.52513803887132</c:v>
                </c:pt>
                <c:pt idx="940">
                  <c:v>-343.49517445699826</c:v>
                </c:pt>
                <c:pt idx="941">
                  <c:v>-344.46565660735155</c:v>
                </c:pt>
                <c:pt idx="942">
                  <c:v>-345.43658297813329</c:v>
                </c:pt>
                <c:pt idx="943">
                  <c:v>-346.40795206167115</c:v>
                </c:pt>
                <c:pt idx="944">
                  <c:v>-347.37976235440686</c:v>
                </c:pt>
                <c:pt idx="945">
                  <c:v>-348.3520123568851</c:v>
                </c:pt>
                <c:pt idx="946">
                  <c:v>-349.32470057374201</c:v>
                </c:pt>
                <c:pt idx="947">
                  <c:v>-350.29782551369425</c:v>
                </c:pt>
                <c:pt idx="948">
                  <c:v>-351.27138568952751</c:v>
                </c:pt>
                <c:pt idx="949">
                  <c:v>-352.24537961808562</c:v>
                </c:pt>
                <c:pt idx="950">
                  <c:v>-353.21980582025935</c:v>
                </c:pt>
                <c:pt idx="951">
                  <c:v>-354.19466282097528</c:v>
                </c:pt>
                <c:pt idx="952">
                  <c:v>-355.16994914918496</c:v>
                </c:pt>
                <c:pt idx="953">
                  <c:v>-356.14566333785388</c:v>
                </c:pt>
                <c:pt idx="954">
                  <c:v>-357.12180392395027</c:v>
                </c:pt>
                <c:pt idx="955">
                  <c:v>-358.09836944843454</c:v>
                </c:pt>
                <c:pt idx="956">
                  <c:v>-359.07535845624835</c:v>
                </c:pt>
                <c:pt idx="957">
                  <c:v>-360.05276949630365</c:v>
                </c:pt>
                <c:pt idx="958">
                  <c:v>-361.03060112147193</c:v>
                </c:pt>
                <c:pt idx="959">
                  <c:v>-362.00885188857359</c:v>
                </c:pt>
                <c:pt idx="960">
                  <c:v>-362.98752035836714</c:v>
                </c:pt>
                <c:pt idx="961">
                  <c:v>-363.96660509553851</c:v>
                </c:pt>
                <c:pt idx="962">
                  <c:v>-364.94610466869051</c:v>
                </c:pt>
                <c:pt idx="963">
                  <c:v>-365.9260176503322</c:v>
                </c:pt>
                <c:pt idx="964">
                  <c:v>-366.90634261686841</c:v>
                </c:pt>
                <c:pt idx="965">
                  <c:v>-367.88707814858901</c:v>
                </c:pt>
                <c:pt idx="966">
                  <c:v>-368.86822282965875</c:v>
                </c:pt>
                <c:pt idx="967">
                  <c:v>-369.8497752481066</c:v>
                </c:pt>
                <c:pt idx="968">
                  <c:v>-370.8317339958154</c:v>
                </c:pt>
                <c:pt idx="969">
                  <c:v>-371.81409766851147</c:v>
                </c:pt>
                <c:pt idx="970">
                  <c:v>-372.79686486575446</c:v>
                </c:pt>
                <c:pt idx="971">
                  <c:v>-373.78003419092693</c:v>
                </c:pt>
                <c:pt idx="972">
                  <c:v>-374.76360425122402</c:v>
                </c:pt>
                <c:pt idx="973">
                  <c:v>-375.74757365764344</c:v>
                </c:pt>
                <c:pt idx="974">
                  <c:v>-376.73194102497519</c:v>
                </c:pt>
                <c:pt idx="975">
                  <c:v>-377.71670497179139</c:v>
                </c:pt>
                <c:pt idx="976">
                  <c:v>-378.70186412043637</c:v>
                </c:pt>
                <c:pt idx="977">
                  <c:v>-379.68741709701629</c:v>
                </c:pt>
                <c:pt idx="978">
                  <c:v>-380.67336253138939</c:v>
                </c:pt>
                <c:pt idx="979">
                  <c:v>-381.65969905715593</c:v>
                </c:pt>
                <c:pt idx="980">
                  <c:v>-382.64642531164833</c:v>
                </c:pt>
                <c:pt idx="981">
                  <c:v>-383.63353993592102</c:v>
                </c:pt>
                <c:pt idx="982">
                  <c:v>-384.62104157474073</c:v>
                </c:pt>
                <c:pt idx="983">
                  <c:v>-385.60892887657661</c:v>
                </c:pt>
                <c:pt idx="984">
                  <c:v>-386.59720049359055</c:v>
                </c:pt>
                <c:pt idx="985">
                  <c:v>-387.58585508162724</c:v>
                </c:pt>
                <c:pt idx="986">
                  <c:v>-388.57489130020446</c:v>
                </c:pt>
                <c:pt idx="987">
                  <c:v>-389.5643078125035</c:v>
                </c:pt>
                <c:pt idx="988">
                  <c:v>-390.55410328535936</c:v>
                </c:pt>
                <c:pt idx="989">
                  <c:v>-391.54427638925125</c:v>
                </c:pt>
                <c:pt idx="990">
                  <c:v>-392.53482579829296</c:v>
                </c:pt>
                <c:pt idx="991">
                  <c:v>-393.52575019022316</c:v>
                </c:pt>
                <c:pt idx="992">
                  <c:v>-394.51704824639614</c:v>
                </c:pt>
                <c:pt idx="993">
                  <c:v>-395.5087186517722</c:v>
                </c:pt>
                <c:pt idx="994">
                  <c:v>-396.50076009490812</c:v>
                </c:pt>
                <c:pt idx="995">
                  <c:v>-397.49317126794784</c:v>
                </c:pt>
                <c:pt idx="996">
                  <c:v>-398.48595086661311</c:v>
                </c:pt>
                <c:pt idx="997">
                  <c:v>-399.47909759019399</c:v>
                </c:pt>
                <c:pt idx="998">
                  <c:v>-400.47261014153975</c:v>
                </c:pt>
                <c:pt idx="999">
                  <c:v>-401.46648722704936</c:v>
                </c:pt>
                <c:pt idx="1000">
                  <c:v>-402.4607275566625</c:v>
                </c:pt>
                <c:pt idx="1001">
                  <c:v>-403.45532984385011</c:v>
                </c:pt>
                <c:pt idx="1002">
                  <c:v>-404.45029280560544</c:v>
                </c:pt>
                <c:pt idx="1003">
                  <c:v>-405.44561516243471</c:v>
                </c:pt>
                <c:pt idx="1004">
                  <c:v>-406.44129563834798</c:v>
                </c:pt>
                <c:pt idx="1005">
                  <c:v>-407.43733296085031</c:v>
                </c:pt>
                <c:pt idx="1006">
                  <c:v>-408.4337258609325</c:v>
                </c:pt>
                <c:pt idx="1007">
                  <c:v>-409.43047307306216</c:v>
                </c:pt>
                <c:pt idx="1008">
                  <c:v>-410.42757333517483</c:v>
                </c:pt>
                <c:pt idx="1009">
                  <c:v>-411.42502538866472</c:v>
                </c:pt>
                <c:pt idx="1010">
                  <c:v>-412.42282797837618</c:v>
                </c:pt>
                <c:pt idx="1011">
                  <c:v>-413.42097985259454</c:v>
                </c:pt>
                <c:pt idx="1012">
                  <c:v>-414.41947976303743</c:v>
                </c:pt>
                <c:pt idx="1013">
                  <c:v>-415.41832646484579</c:v>
                </c:pt>
                <c:pt idx="1014">
                  <c:v>-416.41751871657527</c:v>
                </c:pt>
                <c:pt idx="1015">
                  <c:v>-417.41705528018741</c:v>
                </c:pt>
                <c:pt idx="1016">
                  <c:v>-418.41693492104082</c:v>
                </c:pt>
                <c:pt idx="1017">
                  <c:v>-419.41715640788271</c:v>
                </c:pt>
                <c:pt idx="1018">
                  <c:v>-420.41771851284</c:v>
                </c:pt>
                <c:pt idx="1019">
                  <c:v>-421.41862001141072</c:v>
                </c:pt>
                <c:pt idx="1020">
                  <c:v>-422.41985968245564</c:v>
                </c:pt>
                <c:pt idx="1021">
                  <c:v>-423.42143630818936</c:v>
                </c:pt>
                <c:pt idx="1022">
                  <c:v>-424.42334867417208</c:v>
                </c:pt>
                <c:pt idx="1023">
                  <c:v>-425.42559556930092</c:v>
                </c:pt>
                <c:pt idx="1024">
                  <c:v>-426.4281757858015</c:v>
                </c:pt>
                <c:pt idx="1025">
                  <c:v>-427.43108811921951</c:v>
                </c:pt>
                <c:pt idx="1026">
                  <c:v>-428.43433136841224</c:v>
                </c:pt>
                <c:pt idx="1027">
                  <c:v>-429.43790433554028</c:v>
                </c:pt>
                <c:pt idx="1028">
                  <c:v>-430.44180582605907</c:v>
                </c:pt>
                <c:pt idx="1029">
                  <c:v>-431.44603464871062</c:v>
                </c:pt>
                <c:pt idx="1030">
                  <c:v>-432.4505896155153</c:v>
                </c:pt>
                <c:pt idx="1031">
                  <c:v>-433.45546954176336</c:v>
                </c:pt>
                <c:pt idx="1032">
                  <c:v>-434.46067324600693</c:v>
                </c:pt>
                <c:pt idx="1033">
                  <c:v>-435.46619955005161</c:v>
                </c:pt>
                <c:pt idx="1034">
                  <c:v>-436.47204727894848</c:v>
                </c:pt>
                <c:pt idx="1035">
                  <c:v>-437.47821526098573</c:v>
                </c:pt>
                <c:pt idx="1036">
                  <c:v>-438.48470232768079</c:v>
                </c:pt>
                <c:pt idx="1037">
                  <c:v>-439.4915073137721</c:v>
                </c:pt>
                <c:pt idx="1038">
                  <c:v>-440.49862905721102</c:v>
                </c:pt>
                <c:pt idx="1039">
                  <c:v>-441.50606639915378</c:v>
                </c:pt>
                <c:pt idx="1040">
                  <c:v>-442.51381818395367</c:v>
                </c:pt>
                <c:pt idx="1041">
                  <c:v>-443.52188325915279</c:v>
                </c:pt>
                <c:pt idx="1042">
                  <c:v>-444.53026047547422</c:v>
                </c:pt>
                <c:pt idx="1043">
                  <c:v>-445.53894868681419</c:v>
                </c:pt>
                <c:pt idx="1044">
                  <c:v>-446.54794675023402</c:v>
                </c:pt>
                <c:pt idx="1045">
                  <c:v>-447.55725352595232</c:v>
                </c:pt>
                <c:pt idx="1046">
                  <c:v>-448.56686787733724</c:v>
                </c:pt>
                <c:pt idx="1047">
                  <c:v>-449.5767886708984</c:v>
                </c:pt>
                <c:pt idx="1048">
                  <c:v>-450.58701477627943</c:v>
                </c:pt>
                <c:pt idx="1049">
                  <c:v>-451.59754506624995</c:v>
                </c:pt>
                <c:pt idx="1050">
                  <c:v>-452.60837841669792</c:v>
                </c:pt>
                <c:pt idx="1051">
                  <c:v>-453.61951370662206</c:v>
                </c:pt>
                <c:pt idx="1052">
                  <c:v>-454.63094981812395</c:v>
                </c:pt>
                <c:pt idx="1053">
                  <c:v>-455.64268563640042</c:v>
                </c:pt>
                <c:pt idx="1054">
                  <c:v>-456.65472004973611</c:v>
                </c:pt>
                <c:pt idx="1055">
                  <c:v>-457.66705194949566</c:v>
                </c:pt>
                <c:pt idx="1056">
                  <c:v>-458.67968023011622</c:v>
                </c:pt>
                <c:pt idx="1057">
                  <c:v>-459.69260378909991</c:v>
                </c:pt>
                <c:pt idx="1058">
                  <c:v>-460.70582152700621</c:v>
                </c:pt>
                <c:pt idx="1059">
                  <c:v>-461.71933234744461</c:v>
                </c:pt>
                <c:pt idx="1060">
                  <c:v>-462.73313515706695</c:v>
                </c:pt>
                <c:pt idx="1061">
                  <c:v>-463.74722886556015</c:v>
                </c:pt>
                <c:pt idx="1062">
                  <c:v>-464.76161238563861</c:v>
                </c:pt>
                <c:pt idx="1063">
                  <c:v>-465.77628463303699</c:v>
                </c:pt>
                <c:pt idx="1064">
                  <c:v>-466.79124452650262</c:v>
                </c:pt>
                <c:pt idx="1065">
                  <c:v>-467.80649098778844</c:v>
                </c:pt>
                <c:pt idx="1066">
                  <c:v>-468.8220229416454</c:v>
                </c:pt>
                <c:pt idx="1067">
                  <c:v>-469.83783931581524</c:v>
                </c:pt>
                <c:pt idx="1068">
                  <c:v>-470.85393904102341</c:v>
                </c:pt>
                <c:pt idx="1069">
                  <c:v>-471.87032105097143</c:v>
                </c:pt>
                <c:pt idx="1070">
                  <c:v>-472.88698428232999</c:v>
                </c:pt>
                <c:pt idx="1071">
                  <c:v>-473.90392767473162</c:v>
                </c:pt>
                <c:pt idx="1072">
                  <c:v>-474.92115017076361</c:v>
                </c:pt>
                <c:pt idx="1073">
                  <c:v>-475.93865071596065</c:v>
                </c:pt>
                <c:pt idx="1074">
                  <c:v>-476.95642825879776</c:v>
                </c:pt>
                <c:pt idx="1075">
                  <c:v>-477.97448175068342</c:v>
                </c:pt>
                <c:pt idx="1076">
                  <c:v>-478.99281014595215</c:v>
                </c:pt>
                <c:pt idx="1077">
                  <c:v>-480.01141240185763</c:v>
                </c:pt>
                <c:pt idx="1078">
                  <c:v>-481.03028747856564</c:v>
                </c:pt>
                <c:pt idx="1079">
                  <c:v>-482.0494343391469</c:v>
                </c:pt>
                <c:pt idx="1080">
                  <c:v>-483.06885194957039</c:v>
                </c:pt>
                <c:pt idx="1081">
                  <c:v>-484.08853927869603</c:v>
                </c:pt>
                <c:pt idx="1082">
                  <c:v>-485.10849529826794</c:v>
                </c:pt>
                <c:pt idx="1083">
                  <c:v>-486.1287189829074</c:v>
                </c:pt>
                <c:pt idx="1084">
                  <c:v>-487.14920931010607</c:v>
                </c:pt>
                <c:pt idx="1085">
                  <c:v>-488.16996526021899</c:v>
                </c:pt>
                <c:pt idx="1086">
                  <c:v>-489.19098581645778</c:v>
                </c:pt>
                <c:pt idx="1087">
                  <c:v>-490.21226996488372</c:v>
                </c:pt>
                <c:pt idx="1088">
                  <c:v>-491.23381669440096</c:v>
                </c:pt>
                <c:pt idx="1089">
                  <c:v>-492.25562499674993</c:v>
                </c:pt>
                <c:pt idx="1090">
                  <c:v>-493.27769386650027</c:v>
                </c:pt>
                <c:pt idx="1091">
                  <c:v>-494.30002230104412</c:v>
                </c:pt>
                <c:pt idx="1092">
                  <c:v>-495.32260930058959</c:v>
                </c:pt>
                <c:pt idx="1093">
                  <c:v>-496.34545386815387</c:v>
                </c:pt>
                <c:pt idx="1094">
                  <c:v>-497.36855500955659</c:v>
                </c:pt>
                <c:pt idx="1095">
                  <c:v>-498.39191173341317</c:v>
                </c:pt>
                <c:pt idx="1096">
                  <c:v>-499.41552305112805</c:v>
                </c:pt>
                <c:pt idx="1097">
                  <c:v>-500.43938797688833</c:v>
                </c:pt>
                <c:pt idx="1098">
                  <c:v>-501.46350552765693</c:v>
                </c:pt>
                <c:pt idx="1099">
                  <c:v>-502.48787472316599</c:v>
                </c:pt>
                <c:pt idx="1100">
                  <c:v>-503.51249458591047</c:v>
                </c:pt>
                <c:pt idx="1101">
                  <c:v>-504.53736414114144</c:v>
                </c:pt>
                <c:pt idx="1102">
                  <c:v>-505.56248241685978</c:v>
                </c:pt>
                <c:pt idx="1103">
                  <c:v>-506.58784844380932</c:v>
                </c:pt>
                <c:pt idx="1104">
                  <c:v>-507.61346125547067</c:v>
                </c:pt>
                <c:pt idx="1105">
                  <c:v>-508.63931988805467</c:v>
                </c:pt>
                <c:pt idx="1106">
                  <c:v>-509.66542338049584</c:v>
                </c:pt>
                <c:pt idx="1107">
                  <c:v>-510.69177077444613</c:v>
                </c:pt>
                <c:pt idx="1108">
                  <c:v>-511.71836111426819</c:v>
                </c:pt>
                <c:pt idx="1109">
                  <c:v>-512.74519344702946</c:v>
                </c:pt>
                <c:pt idx="1110">
                  <c:v>-513.77226682249523</c:v>
                </c:pt>
                <c:pt idx="1111">
                  <c:v>-514.79958029312297</c:v>
                </c:pt>
                <c:pt idx="1112">
                  <c:v>-515.82713291405537</c:v>
                </c:pt>
                <c:pt idx="1113">
                  <c:v>-516.85492374311434</c:v>
                </c:pt>
                <c:pt idx="1114">
                  <c:v>-517.8829518407947</c:v>
                </c:pt>
                <c:pt idx="1115">
                  <c:v>-518.9112162702578</c:v>
                </c:pt>
                <c:pt idx="1116">
                  <c:v>-519.93971609732546</c:v>
                </c:pt>
                <c:pt idx="1117">
                  <c:v>-520.96845039047344</c:v>
                </c:pt>
                <c:pt idx="1118">
                  <c:v>-521.99741822082535</c:v>
                </c:pt>
                <c:pt idx="1119">
                  <c:v>-523.02661866214669</c:v>
                </c:pt>
                <c:pt idx="1120">
                  <c:v>-524.0560507908383</c:v>
                </c:pt>
                <c:pt idx="1121">
                  <c:v>-525.08571368593039</c:v>
                </c:pt>
                <c:pt idx="1122">
                  <c:v>-526.11560642907637</c:v>
                </c:pt>
                <c:pt idx="1123">
                  <c:v>-527.14572810454661</c:v>
                </c:pt>
                <c:pt idx="1124">
                  <c:v>-528.17607779922241</c:v>
                </c:pt>
                <c:pt idx="1125">
                  <c:v>-529.20665460259022</c:v>
                </c:pt>
                <c:pt idx="1126">
                  <c:v>-530.23745760673501</c:v>
                </c:pt>
              </c:numCache>
            </c:numRef>
          </c:yVal>
          <c:smooth val="1"/>
        </c:ser>
        <c:dLbls>
          <c:showLegendKey val="0"/>
          <c:showVal val="0"/>
          <c:showCatName val="0"/>
          <c:showSerName val="0"/>
          <c:showPercent val="0"/>
          <c:showBubbleSize val="0"/>
        </c:dLbls>
        <c:axId val="232043264"/>
        <c:axId val="232045184"/>
      </c:scatterChart>
      <c:valAx>
        <c:axId val="232043264"/>
        <c:scaling>
          <c:orientation val="minMax"/>
          <c:max val="500"/>
        </c:scaling>
        <c:delete val="0"/>
        <c:axPos val="b"/>
        <c:title>
          <c:tx>
            <c:rich>
              <a:bodyPr/>
              <a:lstStyle/>
              <a:p>
                <a:pPr>
                  <a:defRPr sz="1200" b="1" i="0" u="none" strike="noStrike" baseline="0">
                    <a:solidFill>
                      <a:srgbClr val="000000"/>
                    </a:solidFill>
                    <a:latin typeface="Arial"/>
                    <a:ea typeface="Arial"/>
                    <a:cs typeface="Arial"/>
                  </a:defRPr>
                </a:pPr>
                <a:r>
                  <a:rPr lang="en-US"/>
                  <a:t>horizontal distance (ft)</a:t>
                </a:r>
              </a:p>
            </c:rich>
          </c:tx>
          <c:layout>
            <c:manualLayout>
              <c:xMode val="edge"/>
              <c:yMode val="edge"/>
              <c:x val="0.44009776300898201"/>
              <c:y val="0.89473804601240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2045184"/>
        <c:crosses val="autoZero"/>
        <c:crossBetween val="midCat"/>
      </c:valAx>
      <c:valAx>
        <c:axId val="232045184"/>
        <c:scaling>
          <c:orientation val="minMax"/>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height above ground (ft)</a:t>
                </a:r>
              </a:p>
            </c:rich>
          </c:tx>
          <c:layout>
            <c:manualLayout>
              <c:xMode val="edge"/>
              <c:yMode val="edge"/>
              <c:x val="1.9559946061788101E-2"/>
              <c:y val="0.224376897021949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204326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Top View</a:t>
            </a:r>
          </a:p>
        </c:rich>
      </c:tx>
      <c:layout>
        <c:manualLayout>
          <c:xMode val="edge"/>
          <c:yMode val="edge"/>
          <c:x val="0.43461595384277402"/>
          <c:y val="4.4585987261146501E-2"/>
        </c:manualLayout>
      </c:layout>
      <c:overlay val="0"/>
      <c:spPr>
        <a:noFill/>
        <a:ln w="25400">
          <a:noFill/>
        </a:ln>
      </c:spPr>
    </c:title>
    <c:autoTitleDeleted val="0"/>
    <c:plotArea>
      <c:layout>
        <c:manualLayout>
          <c:layoutTarget val="inner"/>
          <c:xMode val="edge"/>
          <c:yMode val="edge"/>
          <c:x val="8.33334376670644E-2"/>
          <c:y val="0.115923566878981"/>
          <c:w val="0.87051391039902704"/>
          <c:h val="0.78980891719745205"/>
        </c:manualLayout>
      </c:layout>
      <c:scatterChart>
        <c:scatterStyle val="smoothMarker"/>
        <c:varyColors val="0"/>
        <c:ser>
          <c:idx val="0"/>
          <c:order val="0"/>
          <c:spPr>
            <a:ln w="25400">
              <a:solidFill>
                <a:srgbClr val="000080"/>
              </a:solidFill>
              <a:prstDash val="solid"/>
            </a:ln>
          </c:spPr>
          <c:marker>
            <c:symbol val="none"/>
          </c:marker>
          <c:xVal>
            <c:numRef>
              <c:f>'Batted Ball'!$B$32:$B$1158</c:f>
              <c:numCache>
                <c:formatCode>0.000</c:formatCode>
                <c:ptCount val="112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numCache>
            </c:numRef>
          </c:xVal>
          <c:yVal>
            <c:numRef>
              <c:f>'Batted Ball'!$C$32:$C$1158</c:f>
              <c:numCache>
                <c:formatCode>0.000</c:formatCode>
                <c:ptCount val="1127"/>
                <c:pt idx="0" formatCode="General">
                  <c:v>2</c:v>
                </c:pt>
                <c:pt idx="1">
                  <c:v>3.2932477002712646</c:v>
                </c:pt>
                <c:pt idx="2">
                  <c:v>4.5824322107959521</c:v>
                </c:pt>
                <c:pt idx="3">
                  <c:v>5.867572744039621</c:v>
                </c:pt>
                <c:pt idx="4">
                  <c:v>7.1486883499366929</c:v>
                </c:pt>
                <c:pt idx="5">
                  <c:v>8.4257979182374019</c:v>
                </c:pt>
                <c:pt idx="6">
                  <c:v>9.698920180853845</c:v>
                </c:pt>
                <c:pt idx="7">
                  <c:v>10.968073714205032</c:v>
                </c:pt>
                <c:pt idx="8">
                  <c:v>12.23327694156078</c:v>
                </c:pt>
                <c:pt idx="9">
                  <c:v>13.494548135384276</c:v>
                </c:pt>
                <c:pt idx="10">
                  <c:v>14.751905419673113</c:v>
                </c:pt>
                <c:pt idx="11">
                  <c:v>16.005366772298533</c:v>
                </c:pt>
                <c:pt idx="12">
                  <c:v>17.25495002734263</c:v>
                </c:pt>
                <c:pt idx="13">
                  <c:v>18.50067287743321</c:v>
                </c:pt>
                <c:pt idx="14">
                  <c:v>19.74255287607593</c:v>
                </c:pt>
                <c:pt idx="15">
                  <c:v>20.980607439983395</c:v>
                </c:pt>
                <c:pt idx="16">
                  <c:v>22.214853851400804</c:v>
                </c:pt>
                <c:pt idx="17">
                  <c:v>23.445309260427681</c:v>
                </c:pt>
                <c:pt idx="18">
                  <c:v>24.671990687335263</c:v>
                </c:pt>
                <c:pt idx="19">
                  <c:v>25.894915024879023</c:v>
                </c:pt>
                <c:pt idx="20">
                  <c:v>27.114099040605829</c:v>
                </c:pt>
                <c:pt idx="21">
                  <c:v>28.329559379155171</c:v>
                </c:pt>
                <c:pt idx="22">
                  <c:v>29.541312564553859</c:v>
                </c:pt>
                <c:pt idx="23">
                  <c:v>30.749375002503612</c:v>
                </c:pt>
                <c:pt idx="24">
                  <c:v>31.953762982660862</c:v>
                </c:pt>
                <c:pt idx="25">
                  <c:v>33.154492680908135</c:v>
                </c:pt>
                <c:pt idx="26">
                  <c:v>34.351580161616283</c:v>
                </c:pt>
                <c:pt idx="27">
                  <c:v>35.545041379896894</c:v>
                </c:pt>
                <c:pt idx="28">
                  <c:v>36.734892183844089</c:v>
                </c:pt>
                <c:pt idx="29">
                  <c:v>37.921148316764963</c:v>
                </c:pt>
                <c:pt idx="30">
                  <c:v>39.103825419397893</c:v>
                </c:pt>
                <c:pt idx="31">
                  <c:v>40.282939032117888</c:v>
                </c:pt>
                <c:pt idx="32">
                  <c:v>41.458504597128162</c:v>
                </c:pt>
                <c:pt idx="33">
                  <c:v>42.630537460637072</c:v>
                </c:pt>
                <c:pt idx="34">
                  <c:v>43.799052875019598</c:v>
                </c:pt>
                <c:pt idx="35">
                  <c:v>44.964066000962433</c:v>
                </c:pt>
                <c:pt idx="36">
                  <c:v>46.125591909591847</c:v>
                </c:pt>
                <c:pt idx="37">
                  <c:v>47.283645584583411</c:v>
                </c:pt>
                <c:pt idx="38">
                  <c:v>48.438241924252672</c:v>
                </c:pt>
                <c:pt idx="39">
                  <c:v>49.589395743625822</c:v>
                </c:pt>
                <c:pt idx="40">
                  <c:v>50.737121776489531</c:v>
                </c:pt>
                <c:pt idx="41">
                  <c:v>51.881434677418966</c:v>
                </c:pt>
                <c:pt idx="42">
                  <c:v>53.022349023783008</c:v>
                </c:pt>
                <c:pt idx="43">
                  <c:v>54.159879317725895</c:v>
                </c:pt>
                <c:pt idx="44">
                  <c:v>55.294039988124233</c:v>
                </c:pt>
                <c:pt idx="45">
                  <c:v>56.424845392518492</c:v>
                </c:pt>
                <c:pt idx="46">
                  <c:v>57.552309819018106</c:v>
                </c:pt>
                <c:pt idx="47">
                  <c:v>58.676447488179249</c:v>
                </c:pt>
                <c:pt idx="48">
                  <c:v>59.797272554854416</c:v>
                </c:pt>
                <c:pt idx="49">
                  <c:v>60.914799110012879</c:v>
                </c:pt>
                <c:pt idx="50">
                  <c:v>62.029041182531195</c:v>
                </c:pt>
                <c:pt idx="51">
                  <c:v>63.140012740952926</c:v>
                </c:pt>
                <c:pt idx="52">
                  <c:v>64.247727695216696</c:v>
                </c:pt>
                <c:pt idx="53">
                  <c:v>65.35219989835187</c:v>
                </c:pt>
                <c:pt idx="54">
                  <c:v>66.45344314814092</c:v>
                </c:pt>
                <c:pt idx="55">
                  <c:v>67.551471188747811</c:v>
                </c:pt>
                <c:pt idx="56">
                  <c:v>68.646297712311792</c:v>
                </c:pt>
                <c:pt idx="57">
                  <c:v>69.737936360505572</c:v>
                </c:pt>
                <c:pt idx="58">
                  <c:v>70.826400726057571</c:v>
                </c:pt>
                <c:pt idx="59">
                  <c:v>71.911704354237287</c:v>
                </c:pt>
                <c:pt idx="60">
                  <c:v>72.993860744303475</c:v>
                </c:pt>
                <c:pt idx="61">
                  <c:v>74.072883350914211</c:v>
                </c:pt>
                <c:pt idx="62">
                  <c:v>75.148785585498658</c:v>
                </c:pt>
                <c:pt idx="63">
                  <c:v>76.221580817589853</c:v>
                </c:pt>
                <c:pt idx="64">
                  <c:v>77.291282376118005</c:v>
                </c:pt>
                <c:pt idx="65">
                  <c:v>78.35790355066402</c:v>
                </c:pt>
                <c:pt idx="66">
                  <c:v>79.421457592672837</c:v>
                </c:pt>
                <c:pt idx="67">
                  <c:v>80.481957716626198</c:v>
                </c:pt>
                <c:pt idx="68">
                  <c:v>81.539417101174593</c:v>
                </c:pt>
                <c:pt idx="69">
                  <c:v>82.593848890228145</c:v>
                </c:pt>
                <c:pt idx="70">
                  <c:v>83.645266194006211</c:v>
                </c:pt>
                <c:pt idx="71">
                  <c:v>84.693682090045598</c:v>
                </c:pt>
                <c:pt idx="72">
                  <c:v>85.739109624167142</c:v>
                </c:pt>
                <c:pt idx="73">
                  <c:v>86.78156181140082</c:v>
                </c:pt>
                <c:pt idx="74">
                  <c:v>87.821051636869171</c:v>
                </c:pt>
                <c:pt idx="75">
                  <c:v>88.857592056629102</c:v>
                </c:pt>
                <c:pt idx="76">
                  <c:v>89.89119599847227</c:v>
                </c:pt>
                <c:pt idx="77">
                  <c:v>90.921876362683946</c:v>
                </c:pt>
                <c:pt idx="78">
                  <c:v>91.949646022760817</c:v>
                </c:pt>
                <c:pt idx="79">
                  <c:v>92.974517826087634</c:v>
                </c:pt>
                <c:pt idx="80">
                  <c:v>93.996504594573153</c:v>
                </c:pt>
                <c:pt idx="81">
                  <c:v>95.015619125245621</c:v>
                </c:pt>
                <c:pt idx="82">
                  <c:v>96.031874190808139</c:v>
                </c:pt>
                <c:pt idx="83">
                  <c:v>97.045282540154275</c:v>
                </c:pt>
                <c:pt idx="84">
                  <c:v>98.055856898844382</c:v>
                </c:pt>
                <c:pt idx="85">
                  <c:v>99.063609969543037</c:v>
                </c:pt>
                <c:pt idx="86">
                  <c:v>100.06855443241821</c:v>
                </c:pt>
                <c:pt idx="87">
                  <c:v>101.07070294550256</c:v>
                </c:pt>
                <c:pt idx="88">
                  <c:v>102.07006814501752</c:v>
                </c:pt>
                <c:pt idx="89">
                  <c:v>103.06666264566071</c:v>
                </c:pt>
                <c:pt idx="90">
                  <c:v>104.06049904085756</c:v>
                </c:pt>
                <c:pt idx="91">
                  <c:v>105.05158990297741</c:v>
                </c:pt>
                <c:pt idx="92">
                  <c:v>106.03994778351517</c:v>
                </c:pt>
                <c:pt idx="93">
                  <c:v>107.02558521323904</c:v>
                </c:pt>
                <c:pt idx="94">
                  <c:v>108.00851470230513</c:v>
                </c:pt>
                <c:pt idx="95">
                  <c:v>108.9887487403399</c:v>
                </c:pt>
                <c:pt idx="96">
                  <c:v>109.96629979649089</c:v>
                </c:pt>
                <c:pt idx="97">
                  <c:v>110.94118031944689</c:v>
                </c:pt>
                <c:pt idx="98">
                  <c:v>111.91340273742831</c:v>
                </c:pt>
                <c:pt idx="99">
                  <c:v>112.88297945814853</c:v>
                </c:pt>
                <c:pt idx="100">
                  <c:v>113.84992286874711</c:v>
                </c:pt>
                <c:pt idx="101">
                  <c:v>114.81424533569601</c:v>
                </c:pt>
                <c:pt idx="102">
                  <c:v>115.77595920467935</c:v>
                </c:pt>
                <c:pt idx="103">
                  <c:v>116.73507680044789</c:v>
                </c:pt>
                <c:pt idx="104">
                  <c:v>117.69161042664905</c:v>
                </c:pt>
                <c:pt idx="105">
                  <c:v>118.64557236563357</c:v>
                </c:pt>
                <c:pt idx="106">
                  <c:v>119.59697487823939</c:v>
                </c:pt>
                <c:pt idx="107">
                  <c:v>120.54583020355416</c:v>
                </c:pt>
                <c:pt idx="108">
                  <c:v>121.49215055865689</c:v>
                </c:pt>
                <c:pt idx="109">
                  <c:v>122.43594813834002</c:v>
                </c:pt>
                <c:pt idx="110">
                  <c:v>123.37723511481265</c:v>
                </c:pt>
                <c:pt idx="111">
                  <c:v>124.31602363738597</c:v>
                </c:pt>
                <c:pt idx="112">
                  <c:v>125.25232583214182</c:v>
                </c:pt>
                <c:pt idx="113">
                  <c:v>126.18615380158525</c:v>
                </c:pt>
                <c:pt idx="114">
                  <c:v>127.117519624282</c:v>
                </c:pt>
                <c:pt idx="115">
                  <c:v>128.04643535448201</c:v>
                </c:pt>
                <c:pt idx="116">
                  <c:v>128.97291302172965</c:v>
                </c:pt>
                <c:pt idx="117">
                  <c:v>129.8969646304615</c:v>
                </c:pt>
                <c:pt idx="118">
                  <c:v>130.8186021595929</c:v>
                </c:pt>
                <c:pt idx="119">
                  <c:v>131.73783756209397</c:v>
                </c:pt>
                <c:pt idx="120">
                  <c:v>132.65468276455564</c:v>
                </c:pt>
                <c:pt idx="121">
                  <c:v>133.56914966674719</c:v>
                </c:pt>
                <c:pt idx="122">
                  <c:v>134.4812501411655</c:v>
                </c:pt>
                <c:pt idx="123">
                  <c:v>135.39099603257719</c:v>
                </c:pt>
                <c:pt idx="124">
                  <c:v>136.29839915755434</c:v>
                </c:pt>
                <c:pt idx="125">
                  <c:v>137.20347130400455</c:v>
                </c:pt>
                <c:pt idx="126">
                  <c:v>138.10622423069614</c:v>
                </c:pt>
                <c:pt idx="127">
                  <c:v>139.00666966677909</c:v>
                </c:pt>
                <c:pt idx="128">
                  <c:v>139.90481931130273</c:v>
                </c:pt>
                <c:pt idx="129">
                  <c:v>140.80068483273061</c:v>
                </c:pt>
                <c:pt idx="130">
                  <c:v>141.69427786845318</c:v>
                </c:pt>
                <c:pt idx="131">
                  <c:v>142.58561002429946</c:v>
                </c:pt>
                <c:pt idx="132">
                  <c:v>143.47469287404741</c:v>
                </c:pt>
                <c:pt idx="133">
                  <c:v>144.36153795893472</c:v>
                </c:pt>
                <c:pt idx="134">
                  <c:v>145.24615678716967</c:v>
                </c:pt>
                <c:pt idx="135">
                  <c:v>146.12856083344317</c:v>
                </c:pt>
                <c:pt idx="136">
                  <c:v>147.00876153844246</c:v>
                </c:pt>
                <c:pt idx="137">
                  <c:v>147.88677030836666</c:v>
                </c:pt>
                <c:pt idx="138">
                  <c:v>148.76259851444533</c:v>
                </c:pt>
                <c:pt idx="139">
                  <c:v>149.63625749245978</c:v>
                </c:pt>
                <c:pt idx="140">
                  <c:v>150.50775854226825</c:v>
                </c:pt>
                <c:pt idx="141">
                  <c:v>151.37711292733493</c:v>
                </c:pt>
                <c:pt idx="142">
                  <c:v>152.24433187426357</c:v>
                </c:pt>
                <c:pt idx="143">
                  <c:v>153.10942657233585</c:v>
                </c:pt>
                <c:pt idx="144">
                  <c:v>153.9724081730551</c:v>
                </c:pt>
                <c:pt idx="145">
                  <c:v>154.83328778969559</c:v>
                </c:pt>
                <c:pt idx="146">
                  <c:v>155.69207649685779</c:v>
                </c:pt>
                <c:pt idx="147">
                  <c:v>156.54878533002989</c:v>
                </c:pt>
                <c:pt idx="148">
                  <c:v>157.40342528515598</c:v>
                </c:pt>
                <c:pt idx="149">
                  <c:v>158.25600731821109</c:v>
                </c:pt>
                <c:pt idx="150">
                  <c:v>159.10654234478338</c:v>
                </c:pt>
                <c:pt idx="151">
                  <c:v>159.95504123966376</c:v>
                </c:pt>
                <c:pt idx="152">
                  <c:v>160.80151483644315</c:v>
                </c:pt>
                <c:pt idx="153">
                  <c:v>161.64597392711767</c:v>
                </c:pt>
                <c:pt idx="154">
                  <c:v>162.4884292617017</c:v>
                </c:pt>
                <c:pt idx="155">
                  <c:v>163.32889154784951</c:v>
                </c:pt>
                <c:pt idx="156">
                  <c:v>164.16737145048506</c:v>
                </c:pt>
                <c:pt idx="157">
                  <c:v>165.00387959144047</c:v>
                </c:pt>
                <c:pt idx="158">
                  <c:v>165.83842654910322</c:v>
                </c:pt>
                <c:pt idx="159">
                  <c:v>166.67102285807223</c:v>
                </c:pt>
                <c:pt idx="160">
                  <c:v>167.50167900882286</c:v>
                </c:pt>
                <c:pt idx="161">
                  <c:v>168.33040544738094</c:v>
                </c:pt>
                <c:pt idx="162">
                  <c:v>169.15721257500599</c:v>
                </c:pt>
                <c:pt idx="163">
                  <c:v>169.98211074788372</c:v>
                </c:pt>
                <c:pt idx="164">
                  <c:v>170.8051102768278</c:v>
                </c:pt>
                <c:pt idx="165">
                  <c:v>171.62622142699072</c:v>
                </c:pt>
                <c:pt idx="166">
                  <c:v>172.44545441758444</c:v>
                </c:pt>
                <c:pt idx="167">
                  <c:v>173.26281942161015</c:v>
                </c:pt>
                <c:pt idx="168">
                  <c:v>174.07832656559759</c:v>
                </c:pt>
                <c:pt idx="169">
                  <c:v>174.89198592935369</c:v>
                </c:pt>
                <c:pt idx="170">
                  <c:v>175.70380754572076</c:v>
                </c:pt>
                <c:pt idx="171">
                  <c:v>176.51380140034408</c:v>
                </c:pt>
                <c:pt idx="172">
                  <c:v>177.3219774314488</c:v>
                </c:pt>
                <c:pt idx="173">
                  <c:v>178.12834552962642</c:v>
                </c:pt>
                <c:pt idx="174">
                  <c:v>178.93291553763046</c:v>
                </c:pt>
                <c:pt idx="175">
                  <c:v>179.73569725018149</c:v>
                </c:pt>
                <c:pt idx="176">
                  <c:v>180.53670041378152</c:v>
                </c:pt>
                <c:pt idx="177">
                  <c:v>181.3359347265374</c:v>
                </c:pt>
                <c:pt idx="178">
                  <c:v>182.13340983799367</c:v>
                </c:pt>
                <c:pt idx="179">
                  <c:v>182.92913534897426</c:v>
                </c:pt>
                <c:pt idx="180">
                  <c:v>183.72312081143332</c:v>
                </c:pt>
                <c:pt idx="181">
                  <c:v>184.51537572831504</c:v>
                </c:pt>
                <c:pt idx="182">
                  <c:v>185.30590955342225</c:v>
                </c:pt>
                <c:pt idx="183">
                  <c:v>186.09473169129396</c:v>
                </c:pt>
                <c:pt idx="184">
                  <c:v>186.88185149709136</c:v>
                </c:pt>
                <c:pt idx="185">
                  <c:v>187.66727827649282</c:v>
                </c:pt>
                <c:pt idx="186">
                  <c:v>188.45102128559705</c:v>
                </c:pt>
                <c:pt idx="187">
                  <c:v>189.23308973083476</c:v>
                </c:pt>
                <c:pt idx="188">
                  <c:v>190.01349276888894</c:v>
                </c:pt>
                <c:pt idx="189">
                  <c:v>190.79223950662291</c:v>
                </c:pt>
                <c:pt idx="190">
                  <c:v>191.56933900101691</c:v>
                </c:pt>
                <c:pt idx="191">
                  <c:v>192.34480025911239</c:v>
                </c:pt>
                <c:pt idx="192">
                  <c:v>193.11863223796445</c:v>
                </c:pt>
                <c:pt idx="193">
                  <c:v>193.89084384460185</c:v>
                </c:pt>
                <c:pt idx="194">
                  <c:v>194.66144393599492</c:v>
                </c:pt>
                <c:pt idx="195">
                  <c:v>195.43044131903088</c:v>
                </c:pt>
                <c:pt idx="196">
                  <c:v>196.19784475049661</c:v>
                </c:pt>
                <c:pt idx="197">
                  <c:v>196.96366293706896</c:v>
                </c:pt>
                <c:pt idx="198">
                  <c:v>197.72790453531206</c:v>
                </c:pt>
                <c:pt idx="199">
                  <c:v>198.49057815168186</c:v>
                </c:pt>
                <c:pt idx="200">
                  <c:v>199.25169234253764</c:v>
                </c:pt>
                <c:pt idx="201">
                  <c:v>200.01125561416029</c:v>
                </c:pt>
                <c:pt idx="202">
                  <c:v>200.76927642277758</c:v>
                </c:pt>
                <c:pt idx="203">
                  <c:v>201.52576317459585</c:v>
                </c:pt>
                <c:pt idx="204">
                  <c:v>202.28072422583824</c:v>
                </c:pt>
                <c:pt idx="205">
                  <c:v>203.03416788278955</c:v>
                </c:pt>
                <c:pt idx="206">
                  <c:v>203.78610240184702</c:v>
                </c:pt>
                <c:pt idx="207">
                  <c:v>204.5365359895776</c:v>
                </c:pt>
                <c:pt idx="208">
                  <c:v>205.28547680278118</c:v>
                </c:pt>
                <c:pt idx="209">
                  <c:v>206.03293294855956</c:v>
                </c:pt>
                <c:pt idx="210">
                  <c:v>206.77891248439158</c:v>
                </c:pt>
                <c:pt idx="211">
                  <c:v>207.52342341821378</c:v>
                </c:pt>
                <c:pt idx="212">
                  <c:v>208.26647370850651</c:v>
                </c:pt>
                <c:pt idx="213">
                  <c:v>209.00807126438582</c:v>
                </c:pt>
                <c:pt idx="214">
                  <c:v>209.74822394570054</c:v>
                </c:pt>
                <c:pt idx="215">
                  <c:v>210.4869395631346</c:v>
                </c:pt>
                <c:pt idx="216">
                  <c:v>211.2242258783146</c:v>
                </c:pt>
                <c:pt idx="217">
                  <c:v>211.96009060392237</c:v>
                </c:pt>
                <c:pt idx="218">
                  <c:v>212.69454140381245</c:v>
                </c:pt>
                <c:pt idx="219">
                  <c:v>213.42758589313436</c:v>
                </c:pt>
                <c:pt idx="220">
                  <c:v>214.15923163845974</c:v>
                </c:pt>
                <c:pt idx="221">
                  <c:v>214.88948615791389</c:v>
                </c:pt>
                <c:pt idx="222">
                  <c:v>215.61835692131206</c:v>
                </c:pt>
                <c:pt idx="223">
                  <c:v>216.34585135029991</c:v>
                </c:pt>
                <c:pt idx="224">
                  <c:v>217.0719768184984</c:v>
                </c:pt>
                <c:pt idx="225">
                  <c:v>217.79674065165301</c:v>
                </c:pt>
                <c:pt idx="226">
                  <c:v>218.52015012778682</c:v>
                </c:pt>
                <c:pt idx="227">
                  <c:v>219.24221247735778</c:v>
                </c:pt>
                <c:pt idx="228">
                  <c:v>219.9629348834199</c:v>
                </c:pt>
                <c:pt idx="229">
                  <c:v>220.68232448178813</c:v>
                </c:pt>
                <c:pt idx="230">
                  <c:v>221.40038836120715</c:v>
                </c:pt>
                <c:pt idx="231">
                  <c:v>222.11713356352368</c:v>
                </c:pt>
                <c:pt idx="232">
                  <c:v>222.83256708386239</c:v>
                </c:pt>
                <c:pt idx="233">
                  <c:v>223.54669587080525</c:v>
                </c:pt>
                <c:pt idx="234">
                  <c:v>224.25952682657433</c:v>
                </c:pt>
                <c:pt idx="235">
                  <c:v>224.97106680721774</c:v>
                </c:pt>
                <c:pt idx="236">
                  <c:v>225.68132262279894</c:v>
                </c:pt>
                <c:pt idx="237">
                  <c:v>226.39030103758907</c:v>
                </c:pt>
                <c:pt idx="238">
                  <c:v>227.09800877026228</c:v>
                </c:pt>
                <c:pt idx="239">
                  <c:v>227.80445249409422</c:v>
                </c:pt>
                <c:pt idx="240">
                  <c:v>228.50963883716318</c:v>
                </c:pt>
                <c:pt idx="241">
                  <c:v>229.21357438255413</c:v>
                </c:pt>
                <c:pt idx="242">
                  <c:v>229.91626566856542</c:v>
                </c:pt>
                <c:pt idx="243">
                  <c:v>230.6177191889183</c:v>
                </c:pt>
                <c:pt idx="244">
                  <c:v>231.31794139296881</c:v>
                </c:pt>
                <c:pt idx="245">
                  <c:v>232.01693868592216</c:v>
                </c:pt>
                <c:pt idx="246">
                  <c:v>232.71471742904984</c:v>
                </c:pt>
                <c:pt idx="247">
                  <c:v>233.41128393990863</c:v>
                </c:pt>
                <c:pt idx="248">
                  <c:v>234.10664449256222</c:v>
                </c:pt>
                <c:pt idx="249">
                  <c:v>234.80080531780496</c:v>
                </c:pt>
                <c:pt idx="250">
                  <c:v>235.49377260338767</c:v>
                </c:pt>
                <c:pt idx="251">
                  <c:v>236.18555249424568</c:v>
                </c:pt>
                <c:pt idx="252">
                  <c:v>236.87615109272875</c:v>
                </c:pt>
                <c:pt idx="253">
                  <c:v>237.56557445883286</c:v>
                </c:pt>
                <c:pt idx="254">
                  <c:v>238.25382861043423</c:v>
                </c:pt>
                <c:pt idx="255">
                  <c:v>238.94091952352474</c:v>
                </c:pt>
                <c:pt idx="256">
                  <c:v>239.62685313244938</c:v>
                </c:pt>
                <c:pt idx="257">
                  <c:v>240.31163533014526</c:v>
                </c:pt>
                <c:pt idx="258">
                  <c:v>240.99527196838238</c:v>
                </c:pt>
                <c:pt idx="259">
                  <c:v>241.67776885800572</c:v>
                </c:pt>
                <c:pt idx="260">
                  <c:v>242.35913176917924</c:v>
                </c:pt>
                <c:pt idx="261">
                  <c:v>243.03936643163095</c:v>
                </c:pt>
                <c:pt idx="262">
                  <c:v>243.71847853489962</c:v>
                </c:pt>
                <c:pt idx="263">
                  <c:v>244.39647372858275</c:v>
                </c:pt>
                <c:pt idx="264">
                  <c:v>245.0733576225858</c:v>
                </c:pt>
                <c:pt idx="265">
                  <c:v>245.74913578737278</c:v>
                </c:pt>
                <c:pt idx="266">
                  <c:v>246.42381375421789</c:v>
                </c:pt>
                <c:pt idx="267">
                  <c:v>247.09739701545826</c:v>
                </c:pt>
                <c:pt idx="268">
                  <c:v>247.76989102474801</c:v>
                </c:pt>
                <c:pt idx="269">
                  <c:v>248.44130119731298</c:v>
                </c:pt>
                <c:pt idx="270">
                  <c:v>249.11163291020674</c:v>
                </c:pt>
                <c:pt idx="271">
                  <c:v>249.78089150256739</c:v>
                </c:pt>
                <c:pt idx="272">
                  <c:v>250.44908227587513</c:v>
                </c:pt>
                <c:pt idx="273">
                  <c:v>251.11621049421092</c:v>
                </c:pt>
                <c:pt idx="274">
                  <c:v>251.78228138451567</c:v>
                </c:pt>
                <c:pt idx="275">
                  <c:v>252.44730013685023</c:v>
                </c:pt>
                <c:pt idx="276">
                  <c:v>253.11127190465618</c:v>
                </c:pt>
                <c:pt idx="277">
                  <c:v>253.77420180501713</c:v>
                </c:pt>
                <c:pt idx="278">
                  <c:v>254.43609491892053</c:v>
                </c:pt>
                <c:pt idx="279">
                  <c:v>255.09695629152026</c:v>
                </c:pt>
                <c:pt idx="280">
                  <c:v>255.75679093239953</c:v>
                </c:pt>
                <c:pt idx="281">
                  <c:v>256.41560381583434</c:v>
                </c:pt>
                <c:pt idx="282">
                  <c:v>257.07339988105724</c:v>
                </c:pt>
                <c:pt idx="283">
                  <c:v>257.73018403252149</c:v>
                </c:pt>
                <c:pt idx="284">
                  <c:v>258.38596114016582</c:v>
                </c:pt>
                <c:pt idx="285">
                  <c:v>259.04073603967896</c:v>
                </c:pt>
                <c:pt idx="286">
                  <c:v>259.6945135327648</c:v>
                </c:pt>
                <c:pt idx="287">
                  <c:v>260.34729838740759</c:v>
                </c:pt>
                <c:pt idx="288">
                  <c:v>260.99909533813747</c:v>
                </c:pt>
                <c:pt idx="289">
                  <c:v>261.64990908629585</c:v>
                </c:pt>
                <c:pt idx="290">
                  <c:v>262.2997443003012</c:v>
                </c:pt>
                <c:pt idx="291">
                  <c:v>262.9486056159144</c:v>
                </c:pt>
                <c:pt idx="292">
                  <c:v>263.59649763650464</c:v>
                </c:pt>
                <c:pt idx="293">
                  <c:v>264.243424933315</c:v>
                </c:pt>
                <c:pt idx="294">
                  <c:v>264.88939204572802</c:v>
                </c:pt>
                <c:pt idx="295">
                  <c:v>265.53440348153106</c:v>
                </c:pt>
                <c:pt idx="296">
                  <c:v>266.1784637171815</c:v>
                </c:pt>
                <c:pt idx="297">
                  <c:v>266.82157719807208</c:v>
                </c:pt>
                <c:pt idx="298">
                  <c:v>267.46374833879548</c:v>
                </c:pt>
                <c:pt idx="299">
                  <c:v>268.10498152340932</c:v>
                </c:pt>
                <c:pt idx="300">
                  <c:v>268.7452811057002</c:v>
                </c:pt>
                <c:pt idx="301">
                  <c:v>269.38465140944771</c:v>
                </c:pt>
                <c:pt idx="302">
                  <c:v>270.02309672868824</c:v>
                </c:pt>
                <c:pt idx="303">
                  <c:v>270.66062132797816</c:v>
                </c:pt>
                <c:pt idx="304">
                  <c:v>271.2972294426566</c:v>
                </c:pt>
                <c:pt idx="305">
                  <c:v>271.93292527910779</c:v>
                </c:pt>
                <c:pt idx="306">
                  <c:v>272.56771301502312</c:v>
                </c:pt>
                <c:pt idx="307">
                  <c:v>273.20159679966218</c:v>
                </c:pt>
                <c:pt idx="308">
                  <c:v>273.83458075411386</c:v>
                </c:pt>
                <c:pt idx="309">
                  <c:v>274.46666897155637</c:v>
                </c:pt>
                <c:pt idx="310">
                  <c:v>275.09786551751677</c:v>
                </c:pt>
                <c:pt idx="311">
                  <c:v>275.72817443012997</c:v>
                </c:pt>
                <c:pt idx="312">
                  <c:v>276.35759972039705</c:v>
                </c:pt>
                <c:pt idx="313">
                  <c:v>276.98614537244259</c:v>
                </c:pt>
                <c:pt idx="314">
                  <c:v>277.61381534377165</c:v>
                </c:pt>
                <c:pt idx="315">
                  <c:v>278.24061356552562</c:v>
                </c:pt>
                <c:pt idx="316">
                  <c:v>278.86654394273762</c:v>
                </c:pt>
                <c:pt idx="317">
                  <c:v>279.49161035458673</c:v>
                </c:pt>
                <c:pt idx="318">
                  <c:v>280.11581665465155</c:v>
                </c:pt>
                <c:pt idx="319">
                  <c:v>280.73916667116299</c:v>
                </c:pt>
                <c:pt idx="320">
                  <c:v>281.36166420725584</c:v>
                </c:pt>
                <c:pt idx="321">
                  <c:v>281.98331304121979</c:v>
                </c:pt>
                <c:pt idx="322">
                  <c:v>282.60411692674893</c:v>
                </c:pt>
                <c:pt idx="323">
                  <c:v>283.22407959319105</c:v>
                </c:pt>
                <c:pt idx="324">
                  <c:v>283.84320474579511</c:v>
                </c:pt>
                <c:pt idx="325">
                  <c:v>284.46149606595833</c:v>
                </c:pt>
                <c:pt idx="326">
                  <c:v>285.07895721147179</c:v>
                </c:pt>
                <c:pt idx="327">
                  <c:v>285.69559181676516</c:v>
                </c:pt>
                <c:pt idx="328">
                  <c:v>286.31140349315007</c:v>
                </c:pt>
                <c:pt idx="329">
                  <c:v>286.92639582906287</c:v>
                </c:pt>
                <c:pt idx="330">
                  <c:v>287.54057239030567</c:v>
                </c:pt>
                <c:pt idx="331">
                  <c:v>288.15393672028642</c:v>
                </c:pt>
                <c:pt idx="332">
                  <c:v>288.76649234025786</c:v>
                </c:pt>
                <c:pt idx="333">
                  <c:v>289.37824274955523</c:v>
                </c:pt>
                <c:pt idx="334">
                  <c:v>289.98919142583276</c:v>
                </c:pt>
                <c:pt idx="335">
                  <c:v>290.59934182529855</c:v>
                </c:pt>
                <c:pt idx="336">
                  <c:v>291.2086973829488</c:v>
                </c:pt>
                <c:pt idx="337">
                  <c:v>291.8172615128002</c:v>
                </c:pt>
                <c:pt idx="338">
                  <c:v>292.42503760812127</c:v>
                </c:pt>
                <c:pt idx="339">
                  <c:v>293.03202904166227</c:v>
                </c:pt>
                <c:pt idx="340">
                  <c:v>293.63823916588387</c:v>
                </c:pt>
                <c:pt idx="341">
                  <c:v>294.24367131318417</c:v>
                </c:pt>
                <c:pt idx="342">
                  <c:v>294.84832879612458</c:v>
                </c:pt>
                <c:pt idx="343">
                  <c:v>295.45221490765437</c:v>
                </c:pt>
                <c:pt idx="344">
                  <c:v>296.05533292133339</c:v>
                </c:pt>
                <c:pt idx="345">
                  <c:v>296.65768609155378</c:v>
                </c:pt>
                <c:pt idx="346">
                  <c:v>297.25927765376008</c:v>
                </c:pt>
                <c:pt idx="347">
                  <c:v>297.86011082466763</c:v>
                </c:pt>
                <c:pt idx="348">
                  <c:v>298.46018880247993</c:v>
                </c:pt>
                <c:pt idx="349">
                  <c:v>299.05951476710413</c:v>
                </c:pt>
                <c:pt idx="350">
                  <c:v>299.65809188036525</c:v>
                </c:pt>
                <c:pt idx="351">
                  <c:v>300.25592328621849</c:v>
                </c:pt>
                <c:pt idx="352">
                  <c:v>300.85301211096072</c:v>
                </c:pt>
                <c:pt idx="353">
                  <c:v>301.44936146343952</c:v>
                </c:pt>
                <c:pt idx="354">
                  <c:v>302.04497443526145</c:v>
                </c:pt>
                <c:pt idx="355">
                  <c:v>302.63985410099832</c:v>
                </c:pt>
                <c:pt idx="356">
                  <c:v>303.23400351839183</c:v>
                </c:pt>
                <c:pt idx="357">
                  <c:v>303.82742572855682</c:v>
                </c:pt>
                <c:pt idx="358">
                  <c:v>304.42012375618299</c:v>
                </c:pt>
                <c:pt idx="359">
                  <c:v>305.01210060973472</c:v>
                </c:pt>
                <c:pt idx="360">
                  <c:v>305.60335928164926</c:v>
                </c:pt>
                <c:pt idx="361">
                  <c:v>306.19390274853373</c:v>
                </c:pt>
                <c:pt idx="362">
                  <c:v>306.78373397136005</c:v>
                </c:pt>
                <c:pt idx="363">
                  <c:v>307.37285589565823</c:v>
                </c:pt>
                <c:pt idx="364">
                  <c:v>307.96127145170828</c:v>
                </c:pt>
                <c:pt idx="365">
                  <c:v>308.54898355473034</c:v>
                </c:pt>
                <c:pt idx="366">
                  <c:v>309.13599510507282</c:v>
                </c:pt>
                <c:pt idx="367">
                  <c:v>309.72230898839956</c:v>
                </c:pt>
                <c:pt idx="368">
                  <c:v>310.30792807587454</c:v>
                </c:pt>
                <c:pt idx="369">
                  <c:v>310.8928552243454</c:v>
                </c:pt>
                <c:pt idx="370">
                  <c:v>311.47709327652518</c:v>
                </c:pt>
                <c:pt idx="371">
                  <c:v>312.06064506117218</c:v>
                </c:pt>
                <c:pt idx="372">
                  <c:v>312.64351339326845</c:v>
                </c:pt>
                <c:pt idx="373">
                  <c:v>313.22570107419614</c:v>
                </c:pt>
                <c:pt idx="374">
                  <c:v>313.80721089191258</c:v>
                </c:pt>
                <c:pt idx="375">
                  <c:v>314.38804562112324</c:v>
                </c:pt>
                <c:pt idx="376">
                  <c:v>314.96820802345354</c:v>
                </c:pt>
                <c:pt idx="377">
                  <c:v>315.54770084761822</c:v>
                </c:pt>
                <c:pt idx="378">
                  <c:v>316.12652682958964</c:v>
                </c:pt>
                <c:pt idx="379">
                  <c:v>316.70468869276385</c:v>
                </c:pt>
                <c:pt idx="380">
                  <c:v>317.28218914812555</c:v>
                </c:pt>
                <c:pt idx="381">
                  <c:v>317.85903089441058</c:v>
                </c:pt>
                <c:pt idx="382">
                  <c:v>318.43521661826736</c:v>
                </c:pt>
                <c:pt idx="383">
                  <c:v>319.01074899441619</c:v>
                </c:pt>
                <c:pt idx="384">
                  <c:v>319.58563068580708</c:v>
                </c:pt>
                <c:pt idx="385">
                  <c:v>320.15986434377578</c:v>
                </c:pt>
                <c:pt idx="386">
                  <c:v>320.73345260819787</c:v>
                </c:pt>
                <c:pt idx="387">
                  <c:v>321.30639810764166</c:v>
                </c:pt>
                <c:pt idx="388">
                  <c:v>321.87870345951876</c:v>
                </c:pt>
                <c:pt idx="389">
                  <c:v>322.45037127023352</c:v>
                </c:pt>
                <c:pt idx="390">
                  <c:v>323.02140413533027</c:v>
                </c:pt>
                <c:pt idx="391">
                  <c:v>323.59180463963924</c:v>
                </c:pt>
                <c:pt idx="392">
                  <c:v>324.16157535742047</c:v>
                </c:pt>
                <c:pt idx="393">
                  <c:v>324.73071885250641</c:v>
                </c:pt>
                <c:pt idx="394">
                  <c:v>325.29923767844224</c:v>
                </c:pt>
                <c:pt idx="395">
                  <c:v>325.86713437862517</c:v>
                </c:pt>
                <c:pt idx="396">
                  <c:v>326.43441148644166</c:v>
                </c:pt>
                <c:pt idx="397">
                  <c:v>327.00107152540284</c:v>
                </c:pt>
                <c:pt idx="398">
                  <c:v>327.56711700927872</c:v>
                </c:pt>
                <c:pt idx="399">
                  <c:v>328.13255044223035</c:v>
                </c:pt>
                <c:pt idx="400">
                  <c:v>328.69737431894043</c:v>
                </c:pt>
                <c:pt idx="401">
                  <c:v>329.26159112474215</c:v>
                </c:pt>
                <c:pt idx="402">
                  <c:v>329.82520333574683</c:v>
                </c:pt>
                <c:pt idx="403">
                  <c:v>330.38821341896914</c:v>
                </c:pt>
                <c:pt idx="404">
                  <c:v>330.95062383245158</c:v>
                </c:pt>
                <c:pt idx="405">
                  <c:v>331.51243702538642</c:v>
                </c:pt>
                <c:pt idx="406">
                  <c:v>332.07365543823681</c:v>
                </c:pt>
                <c:pt idx="407">
                  <c:v>332.63428150285569</c:v>
                </c:pt>
                <c:pt idx="408">
                  <c:v>333.19431764260355</c:v>
                </c:pt>
                <c:pt idx="409">
                  <c:v>333.75376627246419</c:v>
                </c:pt>
                <c:pt idx="410">
                  <c:v>334.31262979915903</c:v>
                </c:pt>
                <c:pt idx="411">
                  <c:v>334.87091062126012</c:v>
                </c:pt>
                <c:pt idx="412">
                  <c:v>335.42861112930098</c:v>
                </c:pt>
                <c:pt idx="413">
                  <c:v>335.98573370588645</c:v>
                </c:pt>
                <c:pt idx="414">
                  <c:v>336.54228072580065</c:v>
                </c:pt>
                <c:pt idx="415">
                  <c:v>337.09825455611349</c:v>
                </c:pt>
                <c:pt idx="416">
                  <c:v>337.65365755628557</c:v>
                </c:pt>
                <c:pt idx="417">
                  <c:v>338.20849207827172</c:v>
                </c:pt>
                <c:pt idx="418">
                  <c:v>338.76276046662275</c:v>
                </c:pt>
                <c:pt idx="419">
                  <c:v>339.31646505858583</c:v>
                </c:pt>
                <c:pt idx="420">
                  <c:v>339.86960818420351</c:v>
                </c:pt>
                <c:pt idx="421">
                  <c:v>340.42219216641109</c:v>
                </c:pt>
                <c:pt idx="422">
                  <c:v>340.97421932113235</c:v>
                </c:pt>
                <c:pt idx="423">
                  <c:v>341.52569195737402</c:v>
                </c:pt>
                <c:pt idx="424">
                  <c:v>342.07661237731884</c:v>
                </c:pt>
                <c:pt idx="425">
                  <c:v>342.62698287641695</c:v>
                </c:pt>
                <c:pt idx="426">
                  <c:v>343.176805743476</c:v>
                </c:pt>
                <c:pt idx="427">
                  <c:v>343.72608326074982</c:v>
                </c:pt>
                <c:pt idx="428">
                  <c:v>344.27481770402545</c:v>
                </c:pt>
                <c:pt idx="429">
                  <c:v>344.82301134270915</c:v>
                </c:pt>
                <c:pt idx="430">
                  <c:v>345.37066643991051</c:v>
                </c:pt>
                <c:pt idx="431">
                  <c:v>345.91778525252573</c:v>
                </c:pt>
                <c:pt idx="432">
                  <c:v>346.46437003131916</c:v>
                </c:pt>
                <c:pt idx="433">
                  <c:v>347.01042302100336</c:v>
                </c:pt>
                <c:pt idx="434">
                  <c:v>347.55594646031824</c:v>
                </c:pt>
                <c:pt idx="435">
                  <c:v>348.10094258210847</c:v>
                </c:pt>
                <c:pt idx="436">
                  <c:v>348.64541361339974</c:v>
                </c:pt>
                <c:pt idx="437">
                  <c:v>349.18936177547369</c:v>
                </c:pt>
                <c:pt idx="438">
                  <c:v>349.73278928394132</c:v>
                </c:pt>
                <c:pt idx="439">
                  <c:v>350.27569834881552</c:v>
                </c:pt>
                <c:pt idx="440">
                  <c:v>350.81809117458192</c:v>
                </c:pt>
                <c:pt idx="441">
                  <c:v>351.3599699602687</c:v>
                </c:pt>
                <c:pt idx="442">
                  <c:v>351.90133689951483</c:v>
                </c:pt>
                <c:pt idx="443">
                  <c:v>352.44219418063756</c:v>
                </c:pt>
                <c:pt idx="444">
                  <c:v>352.9825439866982</c:v>
                </c:pt>
                <c:pt idx="445">
                  <c:v>353.52238849556699</c:v>
                </c:pt>
                <c:pt idx="446">
                  <c:v>354.06172987998639</c:v>
                </c:pt>
                <c:pt idx="447">
                  <c:v>354.60057030763369</c:v>
                </c:pt>
                <c:pt idx="448">
                  <c:v>355.13891194118196</c:v>
                </c:pt>
                <c:pt idx="449">
                  <c:v>355.67675693835997</c:v>
                </c:pt>
                <c:pt idx="450">
                  <c:v>356.21410745201104</c:v>
                </c:pt>
                <c:pt idx="451">
                  <c:v>356.75096563015074</c:v>
                </c:pt>
                <c:pt idx="452">
                  <c:v>357.2873336160232</c:v>
                </c:pt>
                <c:pt idx="453">
                  <c:v>357.8232135481565</c:v>
                </c:pt>
                <c:pt idx="454">
                  <c:v>358.35860756041683</c:v>
                </c:pt>
                <c:pt idx="455">
                  <c:v>358.89351778206185</c:v>
                </c:pt>
                <c:pt idx="456">
                  <c:v>359.42794633779249</c:v>
                </c:pt>
                <c:pt idx="457">
                  <c:v>359.96189534780387</c:v>
                </c:pt>
                <c:pt idx="458">
                  <c:v>360.49536692783528</c:v>
                </c:pt>
                <c:pt idx="459">
                  <c:v>361.02836318921896</c:v>
                </c:pt>
                <c:pt idx="460">
                  <c:v>361.56088623892776</c:v>
                </c:pt>
                <c:pt idx="461">
                  <c:v>362.09293817962185</c:v>
                </c:pt>
                <c:pt idx="462">
                  <c:v>362.62452110969468</c:v>
                </c:pt>
                <c:pt idx="463">
                  <c:v>363.15563712331732</c:v>
                </c:pt>
                <c:pt idx="464">
                  <c:v>363.68628831048233</c:v>
                </c:pt>
                <c:pt idx="465">
                  <c:v>364.21647675704634</c:v>
                </c:pt>
                <c:pt idx="466">
                  <c:v>364.7462045447719</c:v>
                </c:pt>
                <c:pt idx="467">
                  <c:v>365.27547375136822</c:v>
                </c:pt>
                <c:pt idx="468">
                  <c:v>365.80428645053081</c:v>
                </c:pt>
                <c:pt idx="469">
                  <c:v>366.33264471198049</c:v>
                </c:pt>
                <c:pt idx="470">
                  <c:v>366.8605506015013</c:v>
                </c:pt>
                <c:pt idx="471">
                  <c:v>367.38800618097741</c:v>
                </c:pt>
                <c:pt idx="472">
                  <c:v>367.91501350842924</c:v>
                </c:pt>
                <c:pt idx="473">
                  <c:v>368.44157463804891</c:v>
                </c:pt>
                <c:pt idx="474">
                  <c:v>368.96769162023423</c:v>
                </c:pt>
                <c:pt idx="475">
                  <c:v>369.4933665016224</c:v>
                </c:pt>
                <c:pt idx="476">
                  <c:v>370.01860132512246</c:v>
                </c:pt>
                <c:pt idx="477">
                  <c:v>370.54339812994709</c:v>
                </c:pt>
                <c:pt idx="478">
                  <c:v>371.0677589516435</c:v>
                </c:pt>
                <c:pt idx="479">
                  <c:v>371.59168582212357</c:v>
                </c:pt>
                <c:pt idx="480">
                  <c:v>372.11518076969304</c:v>
                </c:pt>
                <c:pt idx="481">
                  <c:v>372.63824581908017</c:v>
                </c:pt>
                <c:pt idx="482">
                  <c:v>373.16088299146304</c:v>
                </c:pt>
                <c:pt idx="483">
                  <c:v>373.68309430449682</c:v>
                </c:pt>
                <c:pt idx="484">
                  <c:v>374.20488177233972</c:v>
                </c:pt>
                <c:pt idx="485">
                  <c:v>374.72624740567829</c:v>
                </c:pt>
                <c:pt idx="486">
                  <c:v>375.24719321175223</c:v>
                </c:pt>
                <c:pt idx="487">
                  <c:v>375.767721194378</c:v>
                </c:pt>
                <c:pt idx="488">
                  <c:v>376.2878333539723</c:v>
                </c:pt>
                <c:pt idx="489">
                  <c:v>376.80753168757423</c:v>
                </c:pt>
                <c:pt idx="490">
                  <c:v>377.32681818886709</c:v>
                </c:pt>
                <c:pt idx="491">
                  <c:v>377.84569484819951</c:v>
                </c:pt>
                <c:pt idx="492">
                  <c:v>378.36416365260567</c:v>
                </c:pt>
                <c:pt idx="493">
                  <c:v>378.88222658582504</c:v>
                </c:pt>
                <c:pt idx="494">
                  <c:v>379.39988562832139</c:v>
                </c:pt>
                <c:pt idx="495">
                  <c:v>379.91714275730112</c:v>
                </c:pt>
                <c:pt idx="496">
                  <c:v>380.43399994673103</c:v>
                </c:pt>
                <c:pt idx="497">
                  <c:v>380.95045916735529</c:v>
                </c:pt>
                <c:pt idx="498">
                  <c:v>381.46652238671203</c:v>
                </c:pt>
                <c:pt idx="499">
                  <c:v>381.98219156914911</c:v>
                </c:pt>
                <c:pt idx="500">
                  <c:v>382.49746867583929</c:v>
                </c:pt>
                <c:pt idx="501">
                  <c:v>383.01235566479505</c:v>
                </c:pt>
                <c:pt idx="502">
                  <c:v>383.5268544908825</c:v>
                </c:pt>
                <c:pt idx="503">
                  <c:v>384.04096710583491</c:v>
                </c:pt>
                <c:pt idx="504">
                  <c:v>384.55469545826566</c:v>
                </c:pt>
                <c:pt idx="505">
                  <c:v>385.06804149368065</c:v>
                </c:pt>
                <c:pt idx="506">
                  <c:v>385.58100715448995</c:v>
                </c:pt>
                <c:pt idx="507">
                  <c:v>386.09359438001928</c:v>
                </c:pt>
                <c:pt idx="508">
                  <c:v>386.60580510652062</c:v>
                </c:pt>
                <c:pt idx="509">
                  <c:v>387.11764126718259</c:v>
                </c:pt>
                <c:pt idx="510">
                  <c:v>387.62910479214008</c:v>
                </c:pt>
                <c:pt idx="511">
                  <c:v>388.14019760848339</c:v>
                </c:pt>
                <c:pt idx="512">
                  <c:v>388.6509216402672</c:v>
                </c:pt>
                <c:pt idx="513">
                  <c:v>389.16127880851866</c:v>
                </c:pt>
                <c:pt idx="514">
                  <c:v>389.67127103124528</c:v>
                </c:pt>
                <c:pt idx="515">
                  <c:v>390.18090022344211</c:v>
                </c:pt>
                <c:pt idx="516">
                  <c:v>390.69016829709864</c:v>
                </c:pt>
                <c:pt idx="517">
                  <c:v>391.19907716120537</c:v>
                </c:pt>
                <c:pt idx="518">
                  <c:v>391.70762872175953</c:v>
                </c:pt>
                <c:pt idx="519">
                  <c:v>392.21582488177086</c:v>
                </c:pt>
                <c:pt idx="520">
                  <c:v>392.72366754126654</c:v>
                </c:pt>
                <c:pt idx="521">
                  <c:v>393.23115859729609</c:v>
                </c:pt>
                <c:pt idx="522">
                  <c:v>393.73829994393549</c:v>
                </c:pt>
                <c:pt idx="523">
                  <c:v>394.24509347229116</c:v>
                </c:pt>
                <c:pt idx="524">
                  <c:v>394.75154107050344</c:v>
                </c:pt>
                <c:pt idx="525">
                  <c:v>395.25764462374974</c:v>
                </c:pt>
                <c:pt idx="526">
                  <c:v>395.76340601424738</c:v>
                </c:pt>
                <c:pt idx="527">
                  <c:v>396.2688271212557</c:v>
                </c:pt>
                <c:pt idx="528">
                  <c:v>396.77390982107841</c:v>
                </c:pt>
                <c:pt idx="529">
                  <c:v>397.27865598706506</c:v>
                </c:pt>
                <c:pt idx="530">
                  <c:v>397.78306748961251</c:v>
                </c:pt>
                <c:pt idx="531">
                  <c:v>398.28714619616574</c:v>
                </c:pt>
                <c:pt idx="532">
                  <c:v>398.79089397121862</c:v>
                </c:pt>
                <c:pt idx="533">
                  <c:v>399.29431267631429</c:v>
                </c:pt>
                <c:pt idx="534">
                  <c:v>399.79740417004518</c:v>
                </c:pt>
                <c:pt idx="535">
                  <c:v>400.30017030805249</c:v>
                </c:pt>
                <c:pt idx="536">
                  <c:v>400.80261294302591</c:v>
                </c:pt>
                <c:pt idx="537">
                  <c:v>401.30473392470259</c:v>
                </c:pt>
                <c:pt idx="538">
                  <c:v>401.80653509986604</c:v>
                </c:pt>
                <c:pt idx="539">
                  <c:v>402.30801831234459</c:v>
                </c:pt>
                <c:pt idx="540">
                  <c:v>402.80918540300968</c:v>
                </c:pt>
                <c:pt idx="541">
                  <c:v>403.31003820977389</c:v>
                </c:pt>
                <c:pt idx="542">
                  <c:v>403.81057856758872</c:v>
                </c:pt>
                <c:pt idx="543">
                  <c:v>404.31080830844189</c:v>
                </c:pt>
                <c:pt idx="544">
                  <c:v>404.81072926135494</c:v>
                </c:pt>
                <c:pt idx="545">
                  <c:v>405.31034325237982</c:v>
                </c:pt>
                <c:pt idx="546">
                  <c:v>405.80965210459601</c:v>
                </c:pt>
                <c:pt idx="547">
                  <c:v>406.30865763810675</c:v>
                </c:pt>
                <c:pt idx="548">
                  <c:v>406.80736167003545</c:v>
                </c:pt>
                <c:pt idx="549">
                  <c:v>407.30576601452185</c:v>
                </c:pt>
                <c:pt idx="550">
                  <c:v>407.80387248271791</c:v>
                </c:pt>
                <c:pt idx="551">
                  <c:v>408.30168288278327</c:v>
                </c:pt>
                <c:pt idx="552">
                  <c:v>408.79919901988092</c:v>
                </c:pt>
                <c:pt idx="553">
                  <c:v>409.29642269617239</c:v>
                </c:pt>
                <c:pt idx="554">
                  <c:v>409.79335571081288</c:v>
                </c:pt>
                <c:pt idx="555">
                  <c:v>410.28999985994602</c:v>
                </c:pt>
                <c:pt idx="556">
                  <c:v>410.78635693669878</c:v>
                </c:pt>
                <c:pt idx="557">
                  <c:v>411.28242873117586</c:v>
                </c:pt>
                <c:pt idx="558">
                  <c:v>411.77821703045407</c:v>
                </c:pt>
                <c:pt idx="559">
                  <c:v>412.27372361857675</c:v>
                </c:pt>
                <c:pt idx="560">
                  <c:v>412.76895027654746</c:v>
                </c:pt>
                <c:pt idx="561">
                  <c:v>413.26389878232419</c:v>
                </c:pt>
                <c:pt idx="562">
                  <c:v>413.75857091081303</c:v>
                </c:pt>
                <c:pt idx="563">
                  <c:v>414.25296843386167</c:v>
                </c:pt>
                <c:pt idx="564">
                  <c:v>414.74709312025306</c:v>
                </c:pt>
                <c:pt idx="565">
                  <c:v>415.24094673569851</c:v>
                </c:pt>
                <c:pt idx="566">
                  <c:v>415.73453104283112</c:v>
                </c:pt>
                <c:pt idx="567">
                  <c:v>416.22784780119866</c:v>
                </c:pt>
                <c:pt idx="568">
                  <c:v>416.72089876725687</c:v>
                </c:pt>
                <c:pt idx="569">
                  <c:v>417.21368569436186</c:v>
                </c:pt>
                <c:pt idx="570">
                  <c:v>417.70621033276313</c:v>
                </c:pt>
                <c:pt idx="571">
                  <c:v>418.19847442959622</c:v>
                </c:pt>
                <c:pt idx="572">
                  <c:v>418.69047972887518</c:v>
                </c:pt>
                <c:pt idx="573">
                  <c:v>419.18222797148491</c:v>
                </c:pt>
                <c:pt idx="574">
                  <c:v>419.67372089517363</c:v>
                </c:pt>
                <c:pt idx="575">
                  <c:v>420.16496023454511</c:v>
                </c:pt>
                <c:pt idx="576">
                  <c:v>420.65594772105072</c:v>
                </c:pt>
                <c:pt idx="577">
                  <c:v>421.14668508298172</c:v>
                </c:pt>
                <c:pt idx="578">
                  <c:v>421.63717404546111</c:v>
                </c:pt>
                <c:pt idx="579">
                  <c:v>422.12741633043555</c:v>
                </c:pt>
                <c:pt idx="580">
                  <c:v>422.6174136566674</c:v>
                </c:pt>
                <c:pt idx="581">
                  <c:v>423.10716773972626</c:v>
                </c:pt>
                <c:pt idx="582">
                  <c:v>423.59668029198099</c:v>
                </c:pt>
                <c:pt idx="583">
                  <c:v>424.08595302259118</c:v>
                </c:pt>
                <c:pt idx="584">
                  <c:v>424.57498763749879</c:v>
                </c:pt>
                <c:pt idx="585">
                  <c:v>425.06378583941984</c:v>
                </c:pt>
                <c:pt idx="586">
                  <c:v>425.55234932783583</c:v>
                </c:pt>
                <c:pt idx="587">
                  <c:v>426.04067979898525</c:v>
                </c:pt>
                <c:pt idx="588">
                  <c:v>426.52877894585509</c:v>
                </c:pt>
                <c:pt idx="589">
                  <c:v>427.01664845817203</c:v>
                </c:pt>
                <c:pt idx="590">
                  <c:v>427.50429002239406</c:v>
                </c:pt>
                <c:pt idx="591">
                  <c:v>427.9917053217016</c:v>
                </c:pt>
                <c:pt idx="592">
                  <c:v>428.47889603598907</c:v>
                </c:pt>
                <c:pt idx="593">
                  <c:v>428.96586384185582</c:v>
                </c:pt>
                <c:pt idx="594">
                  <c:v>429.45261041259766</c:v>
                </c:pt>
                <c:pt idx="595">
                  <c:v>429.93913741819802</c:v>
                </c:pt>
                <c:pt idx="596">
                  <c:v>430.4254465253191</c:v>
                </c:pt>
                <c:pt idx="597">
                  <c:v>430.9115393972931</c:v>
                </c:pt>
                <c:pt idx="598">
                  <c:v>431.39741769411359</c:v>
                </c:pt>
                <c:pt idx="599">
                  <c:v>431.88308307242653</c:v>
                </c:pt>
                <c:pt idx="600">
                  <c:v>432.36853718552135</c:v>
                </c:pt>
                <c:pt idx="601">
                  <c:v>432.85378168332238</c:v>
                </c:pt>
                <c:pt idx="602">
                  <c:v>433.33881821237992</c:v>
                </c:pt>
                <c:pt idx="603">
                  <c:v>433.82364841586138</c:v>
                </c:pt>
                <c:pt idx="604">
                  <c:v>434.30827393354252</c:v>
                </c:pt>
                <c:pt idx="605">
                  <c:v>434.79269640179859</c:v>
                </c:pt>
                <c:pt idx="606">
                  <c:v>435.27691745359562</c:v>
                </c:pt>
                <c:pt idx="607">
                  <c:v>435.76093871848167</c:v>
                </c:pt>
                <c:pt idx="608">
                  <c:v>436.2447618225778</c:v>
                </c:pt>
                <c:pt idx="609">
                  <c:v>436.72838838856973</c:v>
                </c:pt>
                <c:pt idx="610">
                  <c:v>437.21182003569862</c:v>
                </c:pt>
                <c:pt idx="611">
                  <c:v>437.69505837975288</c:v>
                </c:pt>
                <c:pt idx="612">
                  <c:v>438.17810503305901</c:v>
                </c:pt>
                <c:pt idx="613">
                  <c:v>438.6609616044733</c:v>
                </c:pt>
                <c:pt idx="614">
                  <c:v>439.14362969937292</c:v>
                </c:pt>
                <c:pt idx="615">
                  <c:v>439.62611091964749</c:v>
                </c:pt>
                <c:pt idx="616">
                  <c:v>440.1084068636905</c:v>
                </c:pt>
                <c:pt idx="617">
                  <c:v>440.59051912639063</c:v>
                </c:pt>
                <c:pt idx="618">
                  <c:v>441.07244929912343</c:v>
                </c:pt>
                <c:pt idx="619">
                  <c:v>441.55419896974269</c:v>
                </c:pt>
                <c:pt idx="620">
                  <c:v>442.03576972257207</c:v>
                </c:pt>
                <c:pt idx="621">
                  <c:v>442.51716313839671</c:v>
                </c:pt>
                <c:pt idx="622">
                  <c:v>442.99838079445487</c:v>
                </c:pt>
                <c:pt idx="623">
                  <c:v>443.47942426442972</c:v>
                </c:pt>
                <c:pt idx="624">
                  <c:v>443.96029511844091</c:v>
                </c:pt>
                <c:pt idx="625">
                  <c:v>444.4409949230365</c:v>
                </c:pt>
                <c:pt idx="626">
                  <c:v>444.92152524118472</c:v>
                </c:pt>
                <c:pt idx="627">
                  <c:v>445.40188763226598</c:v>
                </c:pt>
                <c:pt idx="628">
                  <c:v>445.88208365206452</c:v>
                </c:pt>
                <c:pt idx="629">
                  <c:v>446.36211485276078</c:v>
                </c:pt>
                <c:pt idx="630">
                  <c:v>446.8419827829232</c:v>
                </c:pt>
                <c:pt idx="631">
                  <c:v>447.32168898750029</c:v>
                </c:pt>
                <c:pt idx="632">
                  <c:v>447.80123500781303</c:v>
                </c:pt>
                <c:pt idx="633">
                  <c:v>448.28062238154695</c:v>
                </c:pt>
                <c:pt idx="634">
                  <c:v>448.75985264274431</c:v>
                </c:pt>
                <c:pt idx="635">
                  <c:v>449.23892732179655</c:v>
                </c:pt>
                <c:pt idx="636">
                  <c:v>449.7178479454368</c:v>
                </c:pt>
                <c:pt idx="637">
                  <c:v>450.19661603673205</c:v>
                </c:pt>
                <c:pt idx="638">
                  <c:v>450.67523311507591</c:v>
                </c:pt>
                <c:pt idx="639">
                  <c:v>451.1537006961812</c:v>
                </c:pt>
                <c:pt idx="640">
                  <c:v>451.63202029207264</c:v>
                </c:pt>
                <c:pt idx="641">
                  <c:v>452.11019341107931</c:v>
                </c:pt>
                <c:pt idx="642">
                  <c:v>452.58822155782775</c:v>
                </c:pt>
                <c:pt idx="643">
                  <c:v>453.06610623323479</c:v>
                </c:pt>
                <c:pt idx="644">
                  <c:v>453.54384893450032</c:v>
                </c:pt>
                <c:pt idx="645">
                  <c:v>454.02145115510052</c:v>
                </c:pt>
                <c:pt idx="646">
                  <c:v>454.49891438478073</c:v>
                </c:pt>
                <c:pt idx="647">
                  <c:v>454.97624010954877</c:v>
                </c:pt>
                <c:pt idx="648">
                  <c:v>455.45342981166817</c:v>
                </c:pt>
                <c:pt idx="649">
                  <c:v>455.93048496965133</c:v>
                </c:pt>
                <c:pt idx="650">
                  <c:v>456.40740705825311</c:v>
                </c:pt>
                <c:pt idx="651">
                  <c:v>456.88419754846416</c:v>
                </c:pt>
                <c:pt idx="652">
                  <c:v>457.3608579075044</c:v>
                </c:pt>
                <c:pt idx="653">
                  <c:v>457.83738959881691</c:v>
                </c:pt>
                <c:pt idx="654">
                  <c:v>458.31379408206129</c:v>
                </c:pt>
                <c:pt idx="655">
                  <c:v>458.79007281310766</c:v>
                </c:pt>
                <c:pt idx="656">
                  <c:v>459.26622724403052</c:v>
                </c:pt>
                <c:pt idx="657">
                  <c:v>459.74225882310242</c:v>
                </c:pt>
                <c:pt idx="658">
                  <c:v>460.21816899478841</c:v>
                </c:pt>
                <c:pt idx="659">
                  <c:v>460.69395919973971</c:v>
                </c:pt>
                <c:pt idx="660">
                  <c:v>461.16963087478825</c:v>
                </c:pt>
                <c:pt idx="661">
                  <c:v>461.64518545294078</c:v>
                </c:pt>
                <c:pt idx="662">
                  <c:v>462.12062436337311</c:v>
                </c:pt>
                <c:pt idx="663">
                  <c:v>462.59594903142477</c:v>
                </c:pt>
                <c:pt idx="664">
                  <c:v>463.07116087859339</c:v>
                </c:pt>
                <c:pt idx="665">
                  <c:v>463.54626132252929</c:v>
                </c:pt>
                <c:pt idx="666">
                  <c:v>464.02125177703033</c:v>
                </c:pt>
                <c:pt idx="667">
                  <c:v>464.49613365203641</c:v>
                </c:pt>
                <c:pt idx="668">
                  <c:v>464.97090835362468</c:v>
                </c:pt>
                <c:pt idx="669">
                  <c:v>465.44557728400417</c:v>
                </c:pt>
                <c:pt idx="670">
                  <c:v>465.920141841511</c:v>
                </c:pt>
                <c:pt idx="671">
                  <c:v>466.39460342060352</c:v>
                </c:pt>
                <c:pt idx="672">
                  <c:v>466.86896341185735</c:v>
                </c:pt>
                <c:pt idx="673">
                  <c:v>467.34322320196094</c:v>
                </c:pt>
                <c:pt idx="674">
                  <c:v>467.81738417371071</c:v>
                </c:pt>
                <c:pt idx="675">
                  <c:v>468.29144770600664</c:v>
                </c:pt>
                <c:pt idx="676">
                  <c:v>468.76541517384783</c:v>
                </c:pt>
                <c:pt idx="677">
                  <c:v>469.23928794832813</c:v>
                </c:pt>
                <c:pt idx="678">
                  <c:v>469.71306739663191</c:v>
                </c:pt>
                <c:pt idx="679">
                  <c:v>470.1867548820299</c:v>
                </c:pt>
                <c:pt idx="680">
                  <c:v>470.66035176387493</c:v>
                </c:pt>
                <c:pt idx="681">
                  <c:v>471.13385939759826</c:v>
                </c:pt>
                <c:pt idx="682">
                  <c:v>471.60727913470544</c:v>
                </c:pt>
                <c:pt idx="683">
                  <c:v>472.08061232277254</c:v>
                </c:pt>
                <c:pt idx="684">
                  <c:v>472.55386030544241</c:v>
                </c:pt>
                <c:pt idx="685">
                  <c:v>473.02702442242116</c:v>
                </c:pt>
                <c:pt idx="686">
                  <c:v>473.50010600947451</c:v>
                </c:pt>
                <c:pt idx="687">
                  <c:v>473.97310639842425</c:v>
                </c:pt>
                <c:pt idx="688">
                  <c:v>474.44602691714522</c:v>
                </c:pt>
                <c:pt idx="689">
                  <c:v>474.91886888956157</c:v>
                </c:pt>
                <c:pt idx="690">
                  <c:v>475.39163363564393</c:v>
                </c:pt>
                <c:pt idx="691">
                  <c:v>475.86432247140607</c:v>
                </c:pt>
                <c:pt idx="692">
                  <c:v>476.33693670890216</c:v>
                </c:pt>
                <c:pt idx="693">
                  <c:v>476.80947765622358</c:v>
                </c:pt>
                <c:pt idx="694">
                  <c:v>477.28194661749626</c:v>
                </c:pt>
                <c:pt idx="695">
                  <c:v>477.75434489287795</c:v>
                </c:pt>
                <c:pt idx="696">
                  <c:v>478.22667377855549</c:v>
                </c:pt>
                <c:pt idx="697">
                  <c:v>478.6989345667422</c:v>
                </c:pt>
                <c:pt idx="698">
                  <c:v>479.17112854567551</c:v>
                </c:pt>
                <c:pt idx="699">
                  <c:v>479.64325699961472</c:v>
                </c:pt>
                <c:pt idx="700">
                  <c:v>480.11532120883828</c:v>
                </c:pt>
                <c:pt idx="701">
                  <c:v>480.5873224496421</c:v>
                </c:pt>
                <c:pt idx="702">
                  <c:v>481.05926199433708</c:v>
                </c:pt>
                <c:pt idx="703">
                  <c:v>481.53114111124711</c:v>
                </c:pt>
                <c:pt idx="704">
                  <c:v>482.00296106470734</c:v>
                </c:pt>
                <c:pt idx="705">
                  <c:v>482.4747231150622</c:v>
                </c:pt>
                <c:pt idx="706">
                  <c:v>482.94642851866365</c:v>
                </c:pt>
                <c:pt idx="707">
                  <c:v>483.4180785278694</c:v>
                </c:pt>
                <c:pt idx="708">
                  <c:v>483.88967439104152</c:v>
                </c:pt>
                <c:pt idx="709">
                  <c:v>484.36121735254483</c:v>
                </c:pt>
                <c:pt idx="710">
                  <c:v>484.83270865274551</c:v>
                </c:pt>
                <c:pt idx="711">
                  <c:v>485.3041495280097</c:v>
                </c:pt>
                <c:pt idx="712">
                  <c:v>485.77554121070244</c:v>
                </c:pt>
                <c:pt idx="713">
                  <c:v>486.24688492918636</c:v>
                </c:pt>
                <c:pt idx="714">
                  <c:v>486.71818190782068</c:v>
                </c:pt>
                <c:pt idx="715">
                  <c:v>487.1894333669602</c:v>
                </c:pt>
                <c:pt idx="716">
                  <c:v>487.6606405229544</c:v>
                </c:pt>
                <c:pt idx="717">
                  <c:v>488.13180458814662</c:v>
                </c:pt>
                <c:pt idx="718">
                  <c:v>488.60292677087352</c:v>
                </c:pt>
                <c:pt idx="719">
                  <c:v>489.07400827546422</c:v>
                </c:pt>
                <c:pt idx="720">
                  <c:v>489.54505030223976</c:v>
                </c:pt>
                <c:pt idx="721">
                  <c:v>490.01605404751268</c:v>
                </c:pt>
                <c:pt idx="722">
                  <c:v>490.48702070358667</c:v>
                </c:pt>
                <c:pt idx="723">
                  <c:v>490.95795145875627</c:v>
                </c:pt>
                <c:pt idx="724">
                  <c:v>491.42884749730661</c:v>
                </c:pt>
                <c:pt idx="725">
                  <c:v>491.89970999951328</c:v>
                </c:pt>
                <c:pt idx="726">
                  <c:v>492.37054014164215</c:v>
                </c:pt>
                <c:pt idx="727">
                  <c:v>492.84133909594965</c:v>
                </c:pt>
                <c:pt idx="728">
                  <c:v>493.31210803068262</c:v>
                </c:pt>
                <c:pt idx="729">
                  <c:v>493.78284811007876</c:v>
                </c:pt>
                <c:pt idx="730">
                  <c:v>494.25356049436675</c:v>
                </c:pt>
                <c:pt idx="731">
                  <c:v>494.72424633976652</c:v>
                </c:pt>
                <c:pt idx="732">
                  <c:v>495.19490679848985</c:v>
                </c:pt>
                <c:pt idx="733">
                  <c:v>495.66554301874072</c:v>
                </c:pt>
                <c:pt idx="734">
                  <c:v>496.1361561447161</c:v>
                </c:pt>
                <c:pt idx="735">
                  <c:v>496.60674731660646</c:v>
                </c:pt>
                <c:pt idx="736">
                  <c:v>497.07731767059653</c:v>
                </c:pt>
                <c:pt idx="737">
                  <c:v>497.54786833886624</c:v>
                </c:pt>
                <c:pt idx="738">
                  <c:v>498.01840044959152</c:v>
                </c:pt>
                <c:pt idx="739">
                  <c:v>498.48891512694524</c:v>
                </c:pt>
                <c:pt idx="740">
                  <c:v>498.95941349109842</c:v>
                </c:pt>
                <c:pt idx="741">
                  <c:v>499.4298966582212</c:v>
                </c:pt>
                <c:pt idx="742">
                  <c:v>499.90036574048418</c:v>
                </c:pt>
                <c:pt idx="743">
                  <c:v>500.3708218460597</c:v>
                </c:pt>
                <c:pt idx="744">
                  <c:v>500.84126607912305</c:v>
                </c:pt>
                <c:pt idx="745">
                  <c:v>501.31169953985415</c:v>
                </c:pt>
                <c:pt idx="746">
                  <c:v>501.78212332443877</c:v>
                </c:pt>
                <c:pt idx="747">
                  <c:v>502.25253852507041</c:v>
                </c:pt>
                <c:pt idx="748">
                  <c:v>502.72294622995173</c:v>
                </c:pt>
                <c:pt idx="749">
                  <c:v>503.19334752329644</c:v>
                </c:pt>
                <c:pt idx="750">
                  <c:v>503.663743485331</c:v>
                </c:pt>
                <c:pt idx="751">
                  <c:v>504.13413519229653</c:v>
                </c:pt>
                <c:pt idx="752">
                  <c:v>504.60452371645079</c:v>
                </c:pt>
                <c:pt idx="753">
                  <c:v>505.07491012607017</c:v>
                </c:pt>
                <c:pt idx="754">
                  <c:v>505.54529548545173</c:v>
                </c:pt>
                <c:pt idx="755">
                  <c:v>506.0156808549155</c:v>
                </c:pt>
                <c:pt idx="756">
                  <c:v>506.48606729080655</c:v>
                </c:pt>
                <c:pt idx="757">
                  <c:v>506.95645584549737</c:v>
                </c:pt>
                <c:pt idx="758">
                  <c:v>507.42684756739027</c:v>
                </c:pt>
                <c:pt idx="759">
                  <c:v>507.89724350091973</c:v>
                </c:pt>
                <c:pt idx="760">
                  <c:v>508.36764468655508</c:v>
                </c:pt>
                <c:pt idx="761">
                  <c:v>508.83805216080282</c:v>
                </c:pt>
                <c:pt idx="762">
                  <c:v>509.30846695620937</c:v>
                </c:pt>
                <c:pt idx="763">
                  <c:v>509.77889010136391</c:v>
                </c:pt>
                <c:pt idx="764">
                  <c:v>510.24932262090101</c:v>
                </c:pt>
                <c:pt idx="765">
                  <c:v>510.71976553550343</c:v>
                </c:pt>
                <c:pt idx="766">
                  <c:v>511.19021986190512</c:v>
                </c:pt>
                <c:pt idx="767">
                  <c:v>511.66068661289427</c:v>
                </c:pt>
                <c:pt idx="768">
                  <c:v>512.13116679731604</c:v>
                </c:pt>
                <c:pt idx="769">
                  <c:v>512.60166142007597</c:v>
                </c:pt>
                <c:pt idx="770">
                  <c:v>513.07217148214306</c:v>
                </c:pt>
                <c:pt idx="771">
                  <c:v>513.54269798055282</c:v>
                </c:pt>
                <c:pt idx="772">
                  <c:v>514.01324190841081</c:v>
                </c:pt>
                <c:pt idx="773">
                  <c:v>514.48380425489586</c:v>
                </c:pt>
                <c:pt idx="774">
                  <c:v>514.95438600526336</c:v>
                </c:pt>
                <c:pt idx="775">
                  <c:v>515.42498814084888</c:v>
                </c:pt>
                <c:pt idx="776">
                  <c:v>515.89561163907194</c:v>
                </c:pt>
                <c:pt idx="777">
                  <c:v>516.36625747343896</c:v>
                </c:pt>
                <c:pt idx="778">
                  <c:v>516.83692661354746</c:v>
                </c:pt>
                <c:pt idx="779">
                  <c:v>517.3076200250897</c:v>
                </c:pt>
                <c:pt idx="780">
                  <c:v>517.77833866985611</c:v>
                </c:pt>
                <c:pt idx="781">
                  <c:v>518.24908350573935</c:v>
                </c:pt>
                <c:pt idx="782">
                  <c:v>518.71985548673831</c:v>
                </c:pt>
                <c:pt idx="783">
                  <c:v>519.19065556296209</c:v>
                </c:pt>
                <c:pt idx="784">
                  <c:v>519.66148468063341</c:v>
                </c:pt>
                <c:pt idx="785">
                  <c:v>520.13234378209336</c:v>
                </c:pt>
                <c:pt idx="786">
                  <c:v>520.60323380580519</c:v>
                </c:pt>
                <c:pt idx="787">
                  <c:v>521.07415568635849</c:v>
                </c:pt>
                <c:pt idx="788">
                  <c:v>521.54511035447342</c:v>
                </c:pt>
                <c:pt idx="789">
                  <c:v>522.016098737005</c:v>
                </c:pt>
                <c:pt idx="790">
                  <c:v>522.48712175694732</c:v>
                </c:pt>
                <c:pt idx="791">
                  <c:v>522.95818033343824</c:v>
                </c:pt>
                <c:pt idx="792">
                  <c:v>523.42927538176343</c:v>
                </c:pt>
                <c:pt idx="793">
                  <c:v>523.90040781336108</c:v>
                </c:pt>
                <c:pt idx="794">
                  <c:v>524.37157853582642</c:v>
                </c:pt>
                <c:pt idx="795">
                  <c:v>524.84278845291624</c:v>
                </c:pt>
                <c:pt idx="796">
                  <c:v>525.31403846455362</c:v>
                </c:pt>
                <c:pt idx="797">
                  <c:v>525.78532946683231</c:v>
                </c:pt>
                <c:pt idx="798">
                  <c:v>526.25666235202198</c:v>
                </c:pt>
                <c:pt idx="799">
                  <c:v>526.72803800857264</c:v>
                </c:pt>
                <c:pt idx="800">
                  <c:v>527.19945732111955</c:v>
                </c:pt>
                <c:pt idx="801">
                  <c:v>527.67092117048821</c:v>
                </c:pt>
                <c:pt idx="802">
                  <c:v>528.14243043369913</c:v>
                </c:pt>
                <c:pt idx="803">
                  <c:v>528.61398598397307</c:v>
                </c:pt>
                <c:pt idx="804">
                  <c:v>529.08558869073568</c:v>
                </c:pt>
                <c:pt idx="805">
                  <c:v>529.55723941962287</c:v>
                </c:pt>
                <c:pt idx="806">
                  <c:v>530.02893903248571</c:v>
                </c:pt>
                <c:pt idx="807">
                  <c:v>530.50068838739605</c:v>
                </c:pt>
                <c:pt idx="808">
                  <c:v>530.97248833865103</c:v>
                </c:pt>
                <c:pt idx="809">
                  <c:v>531.44433973677917</c:v>
                </c:pt>
                <c:pt idx="810">
                  <c:v>531.9162434285447</c:v>
                </c:pt>
                <c:pt idx="811">
                  <c:v>532.38820025695372</c:v>
                </c:pt>
                <c:pt idx="812">
                  <c:v>532.86021106125941</c:v>
                </c:pt>
                <c:pt idx="813">
                  <c:v>533.33227667696713</c:v>
                </c:pt>
                <c:pt idx="814">
                  <c:v>533.80439793584014</c:v>
                </c:pt>
                <c:pt idx="815">
                  <c:v>534.27657566590528</c:v>
                </c:pt>
                <c:pt idx="816">
                  <c:v>534.74881069145795</c:v>
                </c:pt>
                <c:pt idx="817">
                  <c:v>535.22110383306847</c:v>
                </c:pt>
                <c:pt idx="818">
                  <c:v>535.69345590758712</c:v>
                </c:pt>
                <c:pt idx="819">
                  <c:v>536.16586772815015</c:v>
                </c:pt>
                <c:pt idx="820">
                  <c:v>536.6383401041852</c:v>
                </c:pt>
                <c:pt idx="821">
                  <c:v>537.11087384141763</c:v>
                </c:pt>
                <c:pt idx="822">
                  <c:v>537.58346974187543</c:v>
                </c:pt>
                <c:pt idx="823">
                  <c:v>538.0561286038959</c:v>
                </c:pt>
                <c:pt idx="824">
                  <c:v>538.52885122213127</c:v>
                </c:pt>
                <c:pt idx="825">
                  <c:v>539.00163838755429</c:v>
                </c:pt>
                <c:pt idx="826">
                  <c:v>539.47449088746441</c:v>
                </c:pt>
                <c:pt idx="827">
                  <c:v>539.94740950549397</c:v>
                </c:pt>
                <c:pt idx="828">
                  <c:v>540.4203950216139</c:v>
                </c:pt>
                <c:pt idx="829">
                  <c:v>540.89344821214013</c:v>
                </c:pt>
                <c:pt idx="830">
                  <c:v>541.36656984973911</c:v>
                </c:pt>
                <c:pt idx="831">
                  <c:v>541.83976070343454</c:v>
                </c:pt>
                <c:pt idx="832">
                  <c:v>542.31302153861316</c:v>
                </c:pt>
                <c:pt idx="833">
                  <c:v>542.78635311703124</c:v>
                </c:pt>
                <c:pt idx="834">
                  <c:v>543.2597561968206</c:v>
                </c:pt>
                <c:pt idx="835">
                  <c:v>543.73323153249487</c:v>
                </c:pt>
                <c:pt idx="836">
                  <c:v>544.20677987495594</c:v>
                </c:pt>
                <c:pt idx="837">
                  <c:v>544.68040197150003</c:v>
                </c:pt>
                <c:pt idx="838">
                  <c:v>545.15409856582448</c:v>
                </c:pt>
                <c:pt idx="839">
                  <c:v>545.62787039803379</c:v>
                </c:pt>
                <c:pt idx="840">
                  <c:v>546.10171820464609</c:v>
                </c:pt>
                <c:pt idx="841">
                  <c:v>546.57564271859974</c:v>
                </c:pt>
                <c:pt idx="842">
                  <c:v>547.04964466925992</c:v>
                </c:pt>
                <c:pt idx="843">
                  <c:v>547.52372478242467</c:v>
                </c:pt>
                <c:pt idx="844">
                  <c:v>547.9978837803319</c:v>
                </c:pt>
                <c:pt idx="845">
                  <c:v>548.47212238166583</c:v>
                </c:pt>
                <c:pt idx="846">
                  <c:v>548.9464413015636</c:v>
                </c:pt>
                <c:pt idx="847">
                  <c:v>549.42084125162182</c:v>
                </c:pt>
                <c:pt idx="848">
                  <c:v>549.89532293990351</c:v>
                </c:pt>
                <c:pt idx="849">
                  <c:v>550.36988707094451</c:v>
                </c:pt>
                <c:pt idx="850">
                  <c:v>550.84453434576028</c:v>
                </c:pt>
                <c:pt idx="851">
                  <c:v>551.31926546185252</c:v>
                </c:pt>
                <c:pt idx="852">
                  <c:v>551.79408111321652</c:v>
                </c:pt>
                <c:pt idx="853">
                  <c:v>552.26898199034702</c:v>
                </c:pt>
                <c:pt idx="854">
                  <c:v>552.74396878024595</c:v>
                </c:pt>
                <c:pt idx="855">
                  <c:v>553.21904216642872</c:v>
                </c:pt>
                <c:pt idx="856">
                  <c:v>553.69420282893134</c:v>
                </c:pt>
                <c:pt idx="857">
                  <c:v>554.16945144431736</c:v>
                </c:pt>
                <c:pt idx="858">
                  <c:v>554.64478868568449</c:v>
                </c:pt>
                <c:pt idx="859">
                  <c:v>555.12021522267196</c:v>
                </c:pt>
                <c:pt idx="860">
                  <c:v>555.59573172146725</c:v>
                </c:pt>
                <c:pt idx="861">
                  <c:v>556.07133884481311</c:v>
                </c:pt>
                <c:pt idx="862">
                  <c:v>556.54703725201477</c:v>
                </c:pt>
                <c:pt idx="863">
                  <c:v>557.02282759894661</c:v>
                </c:pt>
                <c:pt idx="864">
                  <c:v>557.49871053805964</c:v>
                </c:pt>
                <c:pt idx="865">
                  <c:v>557.97468671838863</c:v>
                </c:pt>
                <c:pt idx="866">
                  <c:v>558.45075678555861</c:v>
                </c:pt>
                <c:pt idx="867">
                  <c:v>558.92692138179268</c:v>
                </c:pt>
                <c:pt idx="868">
                  <c:v>559.40318114591889</c:v>
                </c:pt>
                <c:pt idx="869">
                  <c:v>559.87953671337743</c:v>
                </c:pt>
                <c:pt idx="870">
                  <c:v>560.35598871622778</c:v>
                </c:pt>
                <c:pt idx="871">
                  <c:v>560.83253778315623</c:v>
                </c:pt>
                <c:pt idx="872">
                  <c:v>561.30918453948254</c:v>
                </c:pt>
                <c:pt idx="873">
                  <c:v>561.78592960716776</c:v>
                </c:pt>
                <c:pt idx="874">
                  <c:v>562.26277360482118</c:v>
                </c:pt>
                <c:pt idx="875">
                  <c:v>562.73971714770801</c:v>
                </c:pt>
                <c:pt idx="876">
                  <c:v>563.21676084775618</c:v>
                </c:pt>
                <c:pt idx="877">
                  <c:v>563.69390531356385</c:v>
                </c:pt>
                <c:pt idx="878">
                  <c:v>564.17115115040724</c:v>
                </c:pt>
                <c:pt idx="879">
                  <c:v>564.64849896024725</c:v>
                </c:pt>
                <c:pt idx="880">
                  <c:v>565.12594934173728</c:v>
                </c:pt>
                <c:pt idx="881">
                  <c:v>565.60350289023063</c:v>
                </c:pt>
                <c:pt idx="882">
                  <c:v>566.08116019778788</c:v>
                </c:pt>
                <c:pt idx="883">
                  <c:v>566.55892185318419</c:v>
                </c:pt>
                <c:pt idx="884">
                  <c:v>567.036788441917</c:v>
                </c:pt>
                <c:pt idx="885">
                  <c:v>567.51476054621332</c:v>
                </c:pt>
                <c:pt idx="886">
                  <c:v>567.99283874503715</c:v>
                </c:pt>
                <c:pt idx="887">
                  <c:v>568.47102361409713</c:v>
                </c:pt>
                <c:pt idx="888">
                  <c:v>568.94931572585415</c:v>
                </c:pt>
                <c:pt idx="889">
                  <c:v>569.42771564952875</c:v>
                </c:pt>
                <c:pt idx="890">
                  <c:v>569.90622395110859</c:v>
                </c:pt>
                <c:pt idx="891">
                  <c:v>570.38484119335601</c:v>
                </c:pt>
                <c:pt idx="892">
                  <c:v>570.86356793581592</c:v>
                </c:pt>
                <c:pt idx="893">
                  <c:v>571.34240473482294</c:v>
                </c:pt>
                <c:pt idx="894">
                  <c:v>571.82135214350922</c:v>
                </c:pt>
                <c:pt idx="895">
                  <c:v>572.30041071181222</c:v>
                </c:pt>
                <c:pt idx="896">
                  <c:v>572.77958098648207</c:v>
                </c:pt>
                <c:pt idx="897">
                  <c:v>573.25886351108932</c:v>
                </c:pt>
                <c:pt idx="898">
                  <c:v>573.73825882603239</c:v>
                </c:pt>
                <c:pt idx="899">
                  <c:v>574.21776746854562</c:v>
                </c:pt>
                <c:pt idx="900">
                  <c:v>574.69738997270679</c:v>
                </c:pt>
                <c:pt idx="901">
                  <c:v>575.17712686944458</c:v>
                </c:pt>
                <c:pt idx="902">
                  <c:v>575.65697868654649</c:v>
                </c:pt>
                <c:pt idx="903">
                  <c:v>576.13694594866649</c:v>
                </c:pt>
                <c:pt idx="904">
                  <c:v>576.61702917733271</c:v>
                </c:pt>
                <c:pt idx="905">
                  <c:v>577.09722889095542</c:v>
                </c:pt>
                <c:pt idx="906">
                  <c:v>577.57754560483431</c:v>
                </c:pt>
                <c:pt idx="907">
                  <c:v>578.05797983116645</c:v>
                </c:pt>
                <c:pt idx="908">
                  <c:v>578.53853207905422</c:v>
                </c:pt>
                <c:pt idx="909">
                  <c:v>579.01920285451286</c:v>
                </c:pt>
                <c:pt idx="910">
                  <c:v>579.49999266047837</c:v>
                </c:pt>
                <c:pt idx="911">
                  <c:v>579.98090199681519</c:v>
                </c:pt>
                <c:pt idx="912">
                  <c:v>580.461931360324</c:v>
                </c:pt>
                <c:pt idx="913">
                  <c:v>580.94308124474969</c:v>
                </c:pt>
                <c:pt idx="914">
                  <c:v>581.42435214078898</c:v>
                </c:pt>
                <c:pt idx="915">
                  <c:v>581.90574453609827</c:v>
                </c:pt>
                <c:pt idx="916">
                  <c:v>582.38725891530135</c:v>
                </c:pt>
                <c:pt idx="917">
                  <c:v>582.86889575999771</c:v>
                </c:pt>
                <c:pt idx="918">
                  <c:v>583.35065554876985</c:v>
                </c:pt>
                <c:pt idx="919">
                  <c:v>583.83253875719117</c:v>
                </c:pt>
                <c:pt idx="920">
                  <c:v>584.31454585783422</c:v>
                </c:pt>
                <c:pt idx="921">
                  <c:v>584.79667732027804</c:v>
                </c:pt>
                <c:pt idx="922">
                  <c:v>585.2789336111166</c:v>
                </c:pt>
                <c:pt idx="923">
                  <c:v>585.7613151939662</c:v>
                </c:pt>
                <c:pt idx="924">
                  <c:v>586.2438225294735</c:v>
                </c:pt>
                <c:pt idx="925">
                  <c:v>586.72645607532343</c:v>
                </c:pt>
                <c:pt idx="926">
                  <c:v>587.20921628624694</c:v>
                </c:pt>
                <c:pt idx="927">
                  <c:v>587.69210361402918</c:v>
                </c:pt>
                <c:pt idx="928">
                  <c:v>588.17511850751714</c:v>
                </c:pt>
                <c:pt idx="929">
                  <c:v>588.65826141262767</c:v>
                </c:pt>
                <c:pt idx="930">
                  <c:v>589.14153277235528</c:v>
                </c:pt>
                <c:pt idx="931">
                  <c:v>589.62493302678013</c:v>
                </c:pt>
                <c:pt idx="932">
                  <c:v>590.10846261307597</c:v>
                </c:pt>
                <c:pt idx="933">
                  <c:v>590.592121965518</c:v>
                </c:pt>
                <c:pt idx="934">
                  <c:v>591.07591151549082</c:v>
                </c:pt>
                <c:pt idx="935">
                  <c:v>591.55983169149636</c:v>
                </c:pt>
                <c:pt idx="936">
                  <c:v>592.04388291916166</c:v>
                </c:pt>
                <c:pt idx="937">
                  <c:v>592.52806562124704</c:v>
                </c:pt>
                <c:pt idx="938">
                  <c:v>593.01238021765403</c:v>
                </c:pt>
                <c:pt idx="939">
                  <c:v>593.4968271254329</c:v>
                </c:pt>
                <c:pt idx="940">
                  <c:v>593.98140675879119</c:v>
                </c:pt>
                <c:pt idx="941">
                  <c:v>594.46611952910121</c:v>
                </c:pt>
                <c:pt idx="942">
                  <c:v>594.95096584490818</c:v>
                </c:pt>
                <c:pt idx="943">
                  <c:v>595.43594611193805</c:v>
                </c:pt>
                <c:pt idx="944">
                  <c:v>595.92106073310561</c:v>
                </c:pt>
                <c:pt idx="945">
                  <c:v>596.40631010852235</c:v>
                </c:pt>
                <c:pt idx="946">
                  <c:v>596.89169463550422</c:v>
                </c:pt>
                <c:pt idx="947">
                  <c:v>597.37721470858003</c:v>
                </c:pt>
                <c:pt idx="948">
                  <c:v>597.86287071949903</c:v>
                </c:pt>
                <c:pt idx="949">
                  <c:v>598.34866305723881</c:v>
                </c:pt>
                <c:pt idx="950">
                  <c:v>598.83459210801345</c:v>
                </c:pt>
                <c:pt idx="951">
                  <c:v>599.32065825528173</c:v>
                </c:pt>
                <c:pt idx="952">
                  <c:v>599.80686187975448</c:v>
                </c:pt>
                <c:pt idx="953">
                  <c:v>600.29320335940281</c:v>
                </c:pt>
                <c:pt idx="954">
                  <c:v>600.77968306946627</c:v>
                </c:pt>
                <c:pt idx="955">
                  <c:v>601.26630138246037</c:v>
                </c:pt>
                <c:pt idx="956">
                  <c:v>601.75305866818496</c:v>
                </c:pt>
                <c:pt idx="957">
                  <c:v>602.23995529373212</c:v>
                </c:pt>
                <c:pt idx="958">
                  <c:v>602.72699162349363</c:v>
                </c:pt>
                <c:pt idx="959">
                  <c:v>603.21416801916939</c:v>
                </c:pt>
                <c:pt idx="960">
                  <c:v>603.70148483977539</c:v>
                </c:pt>
                <c:pt idx="961">
                  <c:v>604.18894244165142</c:v>
                </c:pt>
                <c:pt idx="962">
                  <c:v>604.67654117846905</c:v>
                </c:pt>
                <c:pt idx="963">
                  <c:v>605.1642814012398</c:v>
                </c:pt>
                <c:pt idx="964">
                  <c:v>605.65216345832278</c:v>
                </c:pt>
                <c:pt idx="965">
                  <c:v>606.14018769543259</c:v>
                </c:pt>
                <c:pt idx="966">
                  <c:v>606.6283544556477</c:v>
                </c:pt>
                <c:pt idx="967">
                  <c:v>607.116664079418</c:v>
                </c:pt>
                <c:pt idx="968">
                  <c:v>607.60511690457281</c:v>
                </c:pt>
                <c:pt idx="969">
                  <c:v>608.0937132663289</c:v>
                </c:pt>
                <c:pt idx="970">
                  <c:v>608.58245349729827</c:v>
                </c:pt>
                <c:pt idx="971">
                  <c:v>609.0713379274963</c:v>
                </c:pt>
                <c:pt idx="972">
                  <c:v>609.56036688434926</c:v>
                </c:pt>
                <c:pt idx="973">
                  <c:v>610.04954069270275</c:v>
                </c:pt>
                <c:pt idx="974">
                  <c:v>610.53885967482938</c:v>
                </c:pt>
                <c:pt idx="975">
                  <c:v>611.02832415043645</c:v>
                </c:pt>
                <c:pt idx="976">
                  <c:v>611.51793443667418</c:v>
                </c:pt>
                <c:pt idx="977">
                  <c:v>612.0076908481434</c:v>
                </c:pt>
                <c:pt idx="978">
                  <c:v>612.49759369690366</c:v>
                </c:pt>
                <c:pt idx="979">
                  <c:v>612.98764329248093</c:v>
                </c:pt>
                <c:pt idx="980">
                  <c:v>613.47783994187569</c:v>
                </c:pt>
                <c:pt idx="981">
                  <c:v>613.96818394957074</c:v>
                </c:pt>
                <c:pt idx="982">
                  <c:v>614.4586756175388</c:v>
                </c:pt>
                <c:pt idx="983">
                  <c:v>614.94931524525066</c:v>
                </c:pt>
                <c:pt idx="984">
                  <c:v>615.44010312968317</c:v>
                </c:pt>
                <c:pt idx="985">
                  <c:v>615.93103956532707</c:v>
                </c:pt>
                <c:pt idx="986">
                  <c:v>616.4221248441944</c:v>
                </c:pt>
                <c:pt idx="987">
                  <c:v>616.913359255827</c:v>
                </c:pt>
                <c:pt idx="988">
                  <c:v>617.40474308730381</c:v>
                </c:pt>
                <c:pt idx="989">
                  <c:v>617.89627662324915</c:v>
                </c:pt>
                <c:pt idx="990">
                  <c:v>618.38796014584045</c:v>
                </c:pt>
                <c:pt idx="991">
                  <c:v>618.87979393481589</c:v>
                </c:pt>
                <c:pt idx="992">
                  <c:v>619.37177826748223</c:v>
                </c:pt>
                <c:pt idx="993">
                  <c:v>619.86391341872297</c:v>
                </c:pt>
                <c:pt idx="994">
                  <c:v>620.35619966100603</c:v>
                </c:pt>
                <c:pt idx="995">
                  <c:v>620.8486372643913</c:v>
                </c:pt>
                <c:pt idx="996">
                  <c:v>621.34122649653864</c:v>
                </c:pt>
                <c:pt idx="997">
                  <c:v>621.83396762271593</c:v>
                </c:pt>
                <c:pt idx="998">
                  <c:v>622.32686090580637</c:v>
                </c:pt>
                <c:pt idx="999">
                  <c:v>622.81990660631675</c:v>
                </c:pt>
                <c:pt idx="1000">
                  <c:v>623.31310498238474</c:v>
                </c:pt>
                <c:pt idx="1001">
                  <c:v>623.80645628978721</c:v>
                </c:pt>
                <c:pt idx="1002">
                  <c:v>624.29996078194745</c:v>
                </c:pt>
                <c:pt idx="1003">
                  <c:v>624.7936187099433</c:v>
                </c:pt>
                <c:pt idx="1004">
                  <c:v>625.28743032251487</c:v>
                </c:pt>
                <c:pt idx="1005">
                  <c:v>625.7813958660721</c:v>
                </c:pt>
                <c:pt idx="1006">
                  <c:v>626.2755155847027</c:v>
                </c:pt>
                <c:pt idx="1007">
                  <c:v>626.7697897201798</c:v>
                </c:pt>
                <c:pt idx="1008">
                  <c:v>627.2642185119696</c:v>
                </c:pt>
                <c:pt idx="1009">
                  <c:v>627.75880219723922</c:v>
                </c:pt>
                <c:pt idx="1010">
                  <c:v>628.2535410108643</c:v>
                </c:pt>
                <c:pt idx="1011">
                  <c:v>628.74843518543685</c:v>
                </c:pt>
                <c:pt idx="1012">
                  <c:v>629.24348495127276</c:v>
                </c:pt>
                <c:pt idx="1013">
                  <c:v>629.73869053641954</c:v>
                </c:pt>
                <c:pt idx="1014">
                  <c:v>630.23405216666413</c:v>
                </c:pt>
                <c:pt idx="1015">
                  <c:v>630.72957006554054</c:v>
                </c:pt>
                <c:pt idx="1016">
                  <c:v>631.22524445433714</c:v>
                </c:pt>
                <c:pt idx="1017">
                  <c:v>631.72107555210494</c:v>
                </c:pt>
                <c:pt idx="1018">
                  <c:v>632.21706357566461</c:v>
                </c:pt>
                <c:pt idx="1019">
                  <c:v>632.71320873961474</c:v>
                </c:pt>
                <c:pt idx="1020">
                  <c:v>633.20951125633906</c:v>
                </c:pt>
                <c:pt idx="1021">
                  <c:v>633.70597133601393</c:v>
                </c:pt>
                <c:pt idx="1022">
                  <c:v>634.20258918661648</c:v>
                </c:pt>
                <c:pt idx="1023">
                  <c:v>634.69936501393158</c:v>
                </c:pt>
                <c:pt idx="1024">
                  <c:v>635.19629902155987</c:v>
                </c:pt>
                <c:pt idx="1025">
                  <c:v>635.69339141092541</c:v>
                </c:pt>
                <c:pt idx="1026">
                  <c:v>636.19064238128283</c:v>
                </c:pt>
                <c:pt idx="1027">
                  <c:v>636.68805212972541</c:v>
                </c:pt>
                <c:pt idx="1028">
                  <c:v>637.18562085119197</c:v>
                </c:pt>
                <c:pt idx="1029">
                  <c:v>637.68334873847516</c:v>
                </c:pt>
                <c:pt idx="1030">
                  <c:v>638.18123598222837</c:v>
                </c:pt>
                <c:pt idx="1031">
                  <c:v>638.67928277097383</c:v>
                </c:pt>
                <c:pt idx="1032">
                  <c:v>639.17748929110974</c:v>
                </c:pt>
                <c:pt idx="1033">
                  <c:v>639.67585572691758</c:v>
                </c:pt>
                <c:pt idx="1034">
                  <c:v>640.17438226057038</c:v>
                </c:pt>
                <c:pt idx="1035">
                  <c:v>640.67306907213936</c:v>
                </c:pt>
                <c:pt idx="1036">
                  <c:v>641.17191633960192</c:v>
                </c:pt>
                <c:pt idx="1037">
                  <c:v>641.67092423884901</c:v>
                </c:pt>
                <c:pt idx="1038">
                  <c:v>642.17009294369257</c:v>
                </c:pt>
                <c:pt idx="1039">
                  <c:v>642.6694226258727</c:v>
                </c:pt>
                <c:pt idx="1040">
                  <c:v>643.16891345506576</c:v>
                </c:pt>
                <c:pt idx="1041">
                  <c:v>643.66856559889118</c:v>
                </c:pt>
                <c:pt idx="1042">
                  <c:v>644.16837922291904</c:v>
                </c:pt>
                <c:pt idx="1043">
                  <c:v>644.66835449067764</c:v>
                </c:pt>
                <c:pt idx="1044">
                  <c:v>645.16849156366072</c:v>
                </c:pt>
                <c:pt idx="1045">
                  <c:v>645.66879060133499</c:v>
                </c:pt>
                <c:pt idx="1046">
                  <c:v>646.16925176114751</c:v>
                </c:pt>
                <c:pt idx="1047">
                  <c:v>646.66987519853285</c:v>
                </c:pt>
                <c:pt idx="1048">
                  <c:v>647.1706610669205</c:v>
                </c:pt>
                <c:pt idx="1049">
                  <c:v>647.67160951774258</c:v>
                </c:pt>
                <c:pt idx="1050">
                  <c:v>648.17272070044078</c:v>
                </c:pt>
                <c:pt idx="1051">
                  <c:v>648.67399476247363</c:v>
                </c:pt>
                <c:pt idx="1052">
                  <c:v>649.17543184932413</c:v>
                </c:pt>
                <c:pt idx="1053">
                  <c:v>649.67703210450679</c:v>
                </c:pt>
                <c:pt idx="1054">
                  <c:v>650.17879566957515</c:v>
                </c:pt>
                <c:pt idx="1055">
                  <c:v>650.6807226841288</c:v>
                </c:pt>
                <c:pt idx="1056">
                  <c:v>651.182813285821</c:v>
                </c:pt>
                <c:pt idx="1057">
                  <c:v>651.68506761036542</c:v>
                </c:pt>
                <c:pt idx="1058">
                  <c:v>652.18748579154396</c:v>
                </c:pt>
                <c:pt idx="1059">
                  <c:v>652.69006796121357</c:v>
                </c:pt>
                <c:pt idx="1060">
                  <c:v>653.19281424931364</c:v>
                </c:pt>
                <c:pt idx="1061">
                  <c:v>653.69572478387306</c:v>
                </c:pt>
                <c:pt idx="1062">
                  <c:v>654.19879969101771</c:v>
                </c:pt>
                <c:pt idx="1063">
                  <c:v>654.70203909497741</c:v>
                </c:pt>
                <c:pt idx="1064">
                  <c:v>655.20544311809317</c:v>
                </c:pt>
                <c:pt idx="1065">
                  <c:v>655.70901188082439</c:v>
                </c:pt>
                <c:pt idx="1066">
                  <c:v>656.21274550175576</c:v>
                </c:pt>
                <c:pt idx="1067">
                  <c:v>656.7166440976049</c:v>
                </c:pt>
                <c:pt idx="1068">
                  <c:v>657.22070778322905</c:v>
                </c:pt>
                <c:pt idx="1069">
                  <c:v>657.72493667163246</c:v>
                </c:pt>
                <c:pt idx="1070">
                  <c:v>658.22933087397314</c:v>
                </c:pt>
                <c:pt idx="1071">
                  <c:v>658.73389049957029</c:v>
                </c:pt>
                <c:pt idx="1072">
                  <c:v>659.23861565591142</c:v>
                </c:pt>
                <c:pt idx="1073">
                  <c:v>659.7435064486591</c:v>
                </c:pt>
                <c:pt idx="1074">
                  <c:v>660.24856298165821</c:v>
                </c:pt>
                <c:pt idx="1075">
                  <c:v>660.75378535694313</c:v>
                </c:pt>
                <c:pt idx="1076">
                  <c:v>661.25917367474437</c:v>
                </c:pt>
                <c:pt idx="1077">
                  <c:v>661.764728033496</c:v>
                </c:pt>
                <c:pt idx="1078">
                  <c:v>662.2704485298425</c:v>
                </c:pt>
                <c:pt idx="1079">
                  <c:v>662.77633525864553</c:v>
                </c:pt>
                <c:pt idx="1080">
                  <c:v>663.28238831299132</c:v>
                </c:pt>
                <c:pt idx="1081">
                  <c:v>663.78860778419732</c:v>
                </c:pt>
                <c:pt idx="1082">
                  <c:v>664.29499376181957</c:v>
                </c:pt>
                <c:pt idx="1083">
                  <c:v>664.80154633365896</c:v>
                </c:pt>
                <c:pt idx="1084">
                  <c:v>665.30826558576882</c:v>
                </c:pt>
                <c:pt idx="1085">
                  <c:v>665.81515160246147</c:v>
                </c:pt>
                <c:pt idx="1086">
                  <c:v>666.32220446631527</c:v>
                </c:pt>
                <c:pt idx="1087">
                  <c:v>666.82942425818169</c:v>
                </c:pt>
                <c:pt idx="1088">
                  <c:v>667.33681105719154</c:v>
                </c:pt>
                <c:pt idx="1089">
                  <c:v>667.84436494076272</c:v>
                </c:pt>
                <c:pt idx="1090">
                  <c:v>668.35208598460645</c:v>
                </c:pt>
                <c:pt idx="1091">
                  <c:v>668.85997426273423</c:v>
                </c:pt>
                <c:pt idx="1092">
                  <c:v>669.36802984746487</c:v>
                </c:pt>
                <c:pt idx="1093">
                  <c:v>669.87625280943132</c:v>
                </c:pt>
                <c:pt idx="1094">
                  <c:v>670.38464321758704</c:v>
                </c:pt>
                <c:pt idx="1095">
                  <c:v>670.89320113921315</c:v>
                </c:pt>
                <c:pt idx="1096">
                  <c:v>671.40192663992548</c:v>
                </c:pt>
                <c:pt idx="1097">
                  <c:v>671.91081978368072</c:v>
                </c:pt>
                <c:pt idx="1098">
                  <c:v>672.41988063278347</c:v>
                </c:pt>
                <c:pt idx="1099">
                  <c:v>672.92910924789305</c:v>
                </c:pt>
                <c:pt idx="1100">
                  <c:v>673.4385056880302</c:v>
                </c:pt>
                <c:pt idx="1101">
                  <c:v>673.94807001058359</c:v>
                </c:pt>
                <c:pt idx="1102">
                  <c:v>674.45780227131672</c:v>
                </c:pt>
                <c:pt idx="1103">
                  <c:v>674.96770252437466</c:v>
                </c:pt>
                <c:pt idx="1104">
                  <c:v>675.47777082229061</c:v>
                </c:pt>
                <c:pt idx="1105">
                  <c:v>675.98800721599241</c:v>
                </c:pt>
                <c:pt idx="1106">
                  <c:v>676.49841175480969</c:v>
                </c:pt>
                <c:pt idx="1107">
                  <c:v>677.0089844864799</c:v>
                </c:pt>
                <c:pt idx="1108">
                  <c:v>677.51972545715523</c:v>
                </c:pt>
                <c:pt idx="1109">
                  <c:v>678.03063471140922</c:v>
                </c:pt>
                <c:pt idx="1110">
                  <c:v>678.54171229224335</c:v>
                </c:pt>
                <c:pt idx="1111">
                  <c:v>679.05295824109362</c:v>
                </c:pt>
                <c:pt idx="1112">
                  <c:v>679.56437259783706</c:v>
                </c:pt>
                <c:pt idx="1113">
                  <c:v>680.07595540079819</c:v>
                </c:pt>
                <c:pt idx="1114">
                  <c:v>680.58770668675572</c:v>
                </c:pt>
                <c:pt idx="1115">
                  <c:v>681.09962649094928</c:v>
                </c:pt>
                <c:pt idx="1116">
                  <c:v>681.61171484708541</c:v>
                </c:pt>
                <c:pt idx="1117">
                  <c:v>682.12397178734466</c:v>
                </c:pt>
                <c:pt idx="1118">
                  <c:v>682.63639734238734</c:v>
                </c:pt>
                <c:pt idx="1119">
                  <c:v>683.14899154136072</c:v>
                </c:pt>
                <c:pt idx="1120">
                  <c:v>683.66175441190489</c:v>
                </c:pt>
                <c:pt idx="1121">
                  <c:v>684.17468598015989</c:v>
                </c:pt>
                <c:pt idx="1122">
                  <c:v>684.68778627077154</c:v>
                </c:pt>
                <c:pt idx="1123">
                  <c:v>685.20105530689807</c:v>
                </c:pt>
                <c:pt idx="1124">
                  <c:v>685.71449311021649</c:v>
                </c:pt>
                <c:pt idx="1125">
                  <c:v>686.22809970092896</c:v>
                </c:pt>
                <c:pt idx="1126">
                  <c:v>686.74187509776937</c:v>
                </c:pt>
              </c:numCache>
            </c:numRef>
          </c:yVal>
          <c:smooth val="1"/>
        </c:ser>
        <c:dLbls>
          <c:showLegendKey val="0"/>
          <c:showVal val="0"/>
          <c:showCatName val="0"/>
          <c:showSerName val="0"/>
          <c:showPercent val="0"/>
          <c:showBubbleSize val="0"/>
        </c:dLbls>
        <c:axId val="232053376"/>
        <c:axId val="227427072"/>
      </c:scatterChart>
      <c:valAx>
        <c:axId val="232053376"/>
        <c:scaling>
          <c:orientation val="minMax"/>
          <c:max val="350"/>
          <c:min val="-350"/>
        </c:scaling>
        <c:delete val="0"/>
        <c:axPos val="b"/>
        <c:title>
          <c:tx>
            <c:rich>
              <a:bodyPr/>
              <a:lstStyle/>
              <a:p>
                <a:pPr>
                  <a:defRPr sz="1400" b="1" i="0" u="none" strike="noStrike" baseline="0">
                    <a:solidFill>
                      <a:srgbClr val="000000"/>
                    </a:solidFill>
                    <a:latin typeface="Arial"/>
                    <a:ea typeface="Arial"/>
                    <a:cs typeface="Arial"/>
                  </a:defRPr>
                </a:pPr>
                <a:r>
                  <a:rPr lang="en-US" sz="1400"/>
                  <a:t>distance from</a:t>
                </a:r>
                <a:r>
                  <a:rPr lang="en-US" sz="1400" baseline="0"/>
                  <a:t> Home-2B  line</a:t>
                </a:r>
                <a:r>
                  <a:rPr lang="en-US" sz="1400"/>
                  <a:t> (ft)</a:t>
                </a:r>
              </a:p>
            </c:rich>
          </c:tx>
          <c:layout>
            <c:manualLayout>
              <c:xMode val="edge"/>
              <c:yMode val="edge"/>
              <c:x val="0.384711922022963"/>
              <c:y val="0.94522292993630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27427072"/>
        <c:crosses val="autoZero"/>
        <c:crossBetween val="midCat"/>
      </c:valAx>
      <c:valAx>
        <c:axId val="227427072"/>
        <c:scaling>
          <c:orientation val="minMax"/>
          <c:max val="4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distance along</a:t>
                </a:r>
                <a:r>
                  <a:rPr lang="en-US" sz="1400" baseline="0"/>
                  <a:t> </a:t>
                </a:r>
                <a:r>
                  <a:rPr lang="en-US" sz="1400"/>
                  <a:t> Home-2B</a:t>
                </a:r>
                <a:r>
                  <a:rPr lang="en-US" sz="1400" baseline="0"/>
                  <a:t> line </a:t>
                </a:r>
                <a:r>
                  <a:rPr lang="en-US" sz="1400"/>
                  <a:t>(ft)</a:t>
                </a:r>
              </a:p>
            </c:rich>
          </c:tx>
          <c:layout>
            <c:manualLayout>
              <c:xMode val="edge"/>
              <c:yMode val="edge"/>
              <c:x val="2.3965335830818502E-2"/>
              <c:y val="0.346670010197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205337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Side View</a:t>
            </a:r>
          </a:p>
        </c:rich>
      </c:tx>
      <c:layout>
        <c:manualLayout>
          <c:xMode val="edge"/>
          <c:yMode val="edge"/>
          <c:x val="0.46215595050618702"/>
          <c:y val="6.14525139664805E-2"/>
        </c:manualLayout>
      </c:layout>
      <c:overlay val="0"/>
      <c:spPr>
        <a:noFill/>
        <a:ln w="25400">
          <a:noFill/>
        </a:ln>
      </c:spPr>
    </c:title>
    <c:autoTitleDeleted val="0"/>
    <c:plotArea>
      <c:layout>
        <c:manualLayout>
          <c:layoutTarget val="inner"/>
          <c:xMode val="edge"/>
          <c:yMode val="edge"/>
          <c:x val="0.102064220183486"/>
          <c:y val="0.206703910614525"/>
          <c:w val="0.86009174311926595"/>
          <c:h val="0.58659217877094905"/>
        </c:manualLayout>
      </c:layout>
      <c:scatterChart>
        <c:scatterStyle val="smoothMarker"/>
        <c:varyColors val="0"/>
        <c:ser>
          <c:idx val="0"/>
          <c:order val="0"/>
          <c:spPr>
            <a:ln w="25400">
              <a:solidFill>
                <a:srgbClr val="000080"/>
              </a:solidFill>
              <a:prstDash val="solid"/>
            </a:ln>
          </c:spPr>
          <c:marker>
            <c:symbol val="none"/>
          </c:marker>
          <c:xVal>
            <c:numRef>
              <c:f>Fitting!$E$32:$E$1158</c:f>
              <c:numCache>
                <c:formatCode>0.0</c:formatCode>
                <c:ptCount val="1127"/>
                <c:pt idx="0" formatCode="General">
                  <c:v>2</c:v>
                </c:pt>
                <c:pt idx="1">
                  <c:v>3.2214342996578433</c:v>
                </c:pt>
                <c:pt idx="2">
                  <c:v>4.4655989309772348</c:v>
                </c:pt>
                <c:pt idx="3">
                  <c:v>5.7153024511875028</c:v>
                </c:pt>
                <c:pt idx="4">
                  <c:v>6.9656405828955972</c:v>
                </c:pt>
                <c:pt idx="5">
                  <c:v>8.2147100935089536</c:v>
                </c:pt>
                <c:pt idx="6">
                  <c:v>9.4616282584475346</c:v>
                </c:pt>
                <c:pt idx="7">
                  <c:v>10.705936388830414</c:v>
                </c:pt>
                <c:pt idx="8">
                  <c:v>11.947377562032983</c:v>
                </c:pt>
                <c:pt idx="9">
                  <c:v>13.185800763666471</c:v>
                </c:pt>
                <c:pt idx="10">
                  <c:v>14.421114870076311</c:v>
                </c:pt>
                <c:pt idx="11">
                  <c:v>15.653264662736799</c:v>
                </c:pt>
                <c:pt idx="12">
                  <c:v>16.882217482645196</c:v>
                </c:pt>
                <c:pt idx="13">
                  <c:v>18.107955399392377</c:v>
                </c:pt>
                <c:pt idx="14">
                  <c:v>19.330470408696993</c:v>
                </c:pt>
                <c:pt idx="15">
                  <c:v>20.549761375351011</c:v>
                </c:pt>
                <c:pt idx="16">
                  <c:v>21.765832024165885</c:v>
                </c:pt>
                <c:pt idx="17">
                  <c:v>22.97868958271577</c:v>
                </c:pt>
                <c:pt idx="18">
                  <c:v>24.188343842054</c:v>
                </c:pt>
                <c:pt idx="19">
                  <c:v>25.394806492751137</c:v>
                </c:pt>
                <c:pt idx="20">
                  <c:v>26.598090646646657</c:v>
                </c:pt>
                <c:pt idx="21">
                  <c:v>27.798210486549102</c:v>
                </c:pt>
                <c:pt idx="22">
                  <c:v>28.995181005775649</c:v>
                </c:pt>
                <c:pt idx="23">
                  <c:v>30.189017811861316</c:v>
                </c:pt>
                <c:pt idx="24">
                  <c:v>31.379736976818993</c:v>
                </c:pt>
                <c:pt idx="25">
                  <c:v>32.567354921649525</c:v>
                </c:pt>
                <c:pt idx="26">
                  <c:v>33.75188832637857</c:v>
                </c:pt>
                <c:pt idx="27">
                  <c:v>34.933354059345795</c:v>
                </c:pt>
                <c:pt idx="28">
                  <c:v>36.111769121173111</c:v>
                </c:pt>
                <c:pt idx="29">
                  <c:v>37.287150600038515</c:v>
                </c:pt>
                <c:pt idx="30">
                  <c:v>38.459515635738583</c:v>
                </c:pt>
                <c:pt idx="31">
                  <c:v>39.628881390642718</c:v>
                </c:pt>
                <c:pt idx="32">
                  <c:v>40.795265026094867</c:v>
                </c:pt>
                <c:pt idx="33">
                  <c:v>41.958683683153836</c:v>
                </c:pt>
                <c:pt idx="34">
                  <c:v>43.119154466812923</c:v>
                </c:pt>
                <c:pt idx="35">
                  <c:v>44.276694433028347</c:v>
                </c:pt>
                <c:pt idx="36">
                  <c:v>45.43132057802876</c:v>
                </c:pt>
                <c:pt idx="37">
                  <c:v>46.58304982948809</c:v>
                </c:pt>
                <c:pt idx="38">
                  <c:v>47.731899039228445</c:v>
                </c:pt>
                <c:pt idx="39">
                  <c:v>48.877884977185893</c:v>
                </c:pt>
                <c:pt idx="40">
                  <c:v>50.021024326423252</c:v>
                </c:pt>
                <c:pt idx="41">
                  <c:v>51.161333679014973</c:v>
                </c:pt>
                <c:pt idx="42">
                  <c:v>52.298829532661188</c:v>
                </c:pt>
                <c:pt idx="43">
                  <c:v>53.433528287913887</c:v>
                </c:pt>
                <c:pt idx="44">
                  <c:v>54.565446245918714</c:v>
                </c:pt>
                <c:pt idx="45">
                  <c:v>55.694599606592647</c:v>
                </c:pt>
                <c:pt idx="46">
                  <c:v>56.821004467171022</c:v>
                </c:pt>
                <c:pt idx="47">
                  <c:v>57.944676821068803</c:v>
                </c:pt>
                <c:pt idx="48">
                  <c:v>59.065632557009494</c:v>
                </c:pt>
                <c:pt idx="49">
                  <c:v>60.183887458382785</c:v>
                </c:pt>
                <c:pt idx="50">
                  <c:v>61.299457202798067</c:v>
                </c:pt>
                <c:pt idx="51">
                  <c:v>62.412357361805824</c:v>
                </c:pt>
                <c:pt idx="52">
                  <c:v>63.522603400763408</c:v>
                </c:pt>
                <c:pt idx="53">
                  <c:v>64.630210678824838</c:v>
                </c:pt>
                <c:pt idx="54">
                  <c:v>65.735194449037607</c:v>
                </c:pt>
                <c:pt idx="55">
                  <c:v>66.837569858531538</c:v>
                </c:pt>
                <c:pt idx="56">
                  <c:v>67.937351948787068</c:v>
                </c:pt>
                <c:pt idx="57">
                  <c:v>69.034555655972213</c:v>
                </c:pt>
                <c:pt idx="58">
                  <c:v>70.129195811338377</c:v>
                </c:pt>
                <c:pt idx="59">
                  <c:v>71.221287141667332</c:v>
                </c:pt>
                <c:pt idx="60">
                  <c:v>72.310844269761915</c:v>
                </c:pt>
                <c:pt idx="61">
                  <c:v>73.397881714974417</c:v>
                </c:pt>
                <c:pt idx="62">
                  <c:v>74.482413893767358</c:v>
                </c:pt>
                <c:pt idx="63">
                  <c:v>75.564455120301943</c:v>
                </c:pt>
                <c:pt idx="64">
                  <c:v>76.644019607050097</c:v>
                </c:pt>
                <c:pt idx="65">
                  <c:v>77.721121465426421</c:v>
                </c:pt>
                <c:pt idx="66">
                  <c:v>78.795774706437257</c:v>
                </c:pt>
                <c:pt idx="67">
                  <c:v>79.867993241343598</c:v>
                </c:pt>
                <c:pt idx="68">
                  <c:v>80.937790882335975</c:v>
                </c:pt>
                <c:pt idx="69">
                  <c:v>82.005181343218709</c:v>
                </c:pt>
                <c:pt idx="70">
                  <c:v>83.070178240102209</c:v>
                </c:pt>
                <c:pt idx="71">
                  <c:v>84.132795092100906</c:v>
                </c:pt>
                <c:pt idx="72">
                  <c:v>85.193045322036198</c:v>
                </c:pt>
                <c:pt idx="73">
                  <c:v>86.250942257142498</c:v>
                </c:pt>
                <c:pt idx="74">
                  <c:v>87.306499129775617</c:v>
                </c:pt>
                <c:pt idx="75">
                  <c:v>88.359729078122129</c:v>
                </c:pt>
                <c:pt idx="76">
                  <c:v>89.410645146909346</c:v>
                </c:pt>
                <c:pt idx="77">
                  <c:v>90.459260288114564</c:v>
                </c:pt>
                <c:pt idx="78">
                  <c:v>91.50558736167325</c:v>
                </c:pt>
                <c:pt idx="79">
                  <c:v>92.549639136185405</c:v>
                </c:pt>
                <c:pt idx="80">
                  <c:v>93.591428289619643</c:v>
                </c:pt>
                <c:pt idx="81">
                  <c:v>94.630967410014421</c:v>
                </c:pt>
                <c:pt idx="82">
                  <c:v>95.668268996176138</c:v>
                </c:pt>
                <c:pt idx="83">
                  <c:v>96.703345458373462</c:v>
                </c:pt>
                <c:pt idx="84">
                  <c:v>97.736209119028004</c:v>
                </c:pt>
                <c:pt idx="85">
                  <c:v>98.766872213400575</c:v>
                </c:pt>
                <c:pt idx="86">
                  <c:v>99.795346890273009</c:v>
                </c:pt>
                <c:pt idx="87">
                  <c:v>100.82164521262544</c:v>
                </c:pt>
                <c:pt idx="88">
                  <c:v>101.84577915830863</c:v>
                </c:pt>
                <c:pt idx="89">
                  <c:v>102.86776062071129</c:v>
                </c:pt>
                <c:pt idx="90">
                  <c:v>103.88760140942229</c:v>
                </c:pt>
                <c:pt idx="91">
                  <c:v>104.9053132508874</c:v>
                </c:pt>
                <c:pt idx="92">
                  <c:v>105.920907789061</c:v>
                </c:pt>
                <c:pt idx="93">
                  <c:v>106.93439658605188</c:v>
                </c:pt>
                <c:pt idx="94">
                  <c:v>107.94579112276385</c:v>
                </c:pt>
                <c:pt idx="95">
                  <c:v>108.95510279953066</c:v>
                </c:pt>
                <c:pt idx="96">
                  <c:v>109.96234293674517</c:v>
                </c:pt>
                <c:pt idx="97">
                  <c:v>110.96752277548293</c:v>
                </c:pt>
                <c:pt idx="98">
                  <c:v>111.9706534781201</c:v>
                </c:pt>
                <c:pt idx="99">
                  <c:v>112.97174612894554</c:v>
                </c:pt>
                <c:pt idx="100">
                  <c:v>113.97081173476728</c:v>
                </c:pt>
                <c:pt idx="101">
                  <c:v>114.96786122551327</c:v>
                </c:pt>
                <c:pt idx="102">
                  <c:v>115.96290545482624</c:v>
                </c:pt>
                <c:pt idx="103">
                  <c:v>116.95595520065311</c:v>
                </c:pt>
                <c:pt idx="104">
                  <c:v>117.9470211658285</c:v>
                </c:pt>
                <c:pt idx="105">
                  <c:v>118.93611397865267</c:v>
                </c:pt>
                <c:pt idx="106">
                  <c:v>119.92324419346379</c:v>
                </c:pt>
                <c:pt idx="107">
                  <c:v>120.90842229120456</c:v>
                </c:pt>
                <c:pt idx="108">
                  <c:v>121.89165867998339</c:v>
                </c:pt>
                <c:pt idx="109">
                  <c:v>122.87296369562974</c:v>
                </c:pt>
                <c:pt idx="110">
                  <c:v>123.85234760224424</c:v>
                </c:pt>
                <c:pt idx="111">
                  <c:v>124.82982059274322</c:v>
                </c:pt>
                <c:pt idx="112">
                  <c:v>125.80539278939776</c:v>
                </c:pt>
                <c:pt idx="113">
                  <c:v>126.77907424436745</c:v>
                </c:pt>
                <c:pt idx="114">
                  <c:v>127.75087494022871</c:v>
                </c:pt>
                <c:pt idx="115">
                  <c:v>128.72080479049794</c:v>
                </c:pt>
                <c:pt idx="116">
                  <c:v>129.68887364014921</c:v>
                </c:pt>
                <c:pt idx="117">
                  <c:v>130.65509126612713</c:v>
                </c:pt>
                <c:pt idx="118">
                  <c:v>131.61946737785402</c:v>
                </c:pt>
                <c:pt idx="119">
                  <c:v>132.5820116177326</c:v>
                </c:pt>
                <c:pt idx="120">
                  <c:v>133.54273356164316</c:v>
                </c:pt>
                <c:pt idx="121">
                  <c:v>134.50164271943592</c:v>
                </c:pt>
                <c:pt idx="122">
                  <c:v>135.45874853541849</c:v>
                </c:pt>
                <c:pt idx="123">
                  <c:v>136.41406038883841</c:v>
                </c:pt>
                <c:pt idx="124">
                  <c:v>137.36758759436083</c:v>
                </c:pt>
                <c:pt idx="125">
                  <c:v>138.31933940254132</c:v>
                </c:pt>
                <c:pt idx="126">
                  <c:v>139.2693250002942</c:v>
                </c:pt>
                <c:pt idx="127">
                  <c:v>140.21755351135607</c:v>
                </c:pt>
                <c:pt idx="128">
                  <c:v>141.16403399674459</c:v>
                </c:pt>
                <c:pt idx="129">
                  <c:v>142.10877545521288</c:v>
                </c:pt>
                <c:pt idx="130">
                  <c:v>143.05178682369933</c:v>
                </c:pt>
                <c:pt idx="131">
                  <c:v>143.99307697777306</c:v>
                </c:pt>
                <c:pt idx="132">
                  <c:v>144.93265473207484</c:v>
                </c:pt>
                <c:pt idx="133">
                  <c:v>145.87052884075365</c:v>
                </c:pt>
                <c:pt idx="134">
                  <c:v>146.80670799789911</c:v>
                </c:pt>
                <c:pt idx="135">
                  <c:v>147.74120083796959</c:v>
                </c:pt>
                <c:pt idx="136">
                  <c:v>148.67401593621599</c:v>
                </c:pt>
                <c:pt idx="137">
                  <c:v>149.60516180910165</c:v>
                </c:pt>
                <c:pt idx="138">
                  <c:v>150.53464691471791</c:v>
                </c:pt>
                <c:pt idx="139">
                  <c:v>151.46247965319591</c:v>
                </c:pt>
                <c:pt idx="140">
                  <c:v>152.38866836711424</c:v>
                </c:pt>
                <c:pt idx="141">
                  <c:v>153.31322134190253</c:v>
                </c:pt>
                <c:pt idx="142">
                  <c:v>154.23614680624158</c:v>
                </c:pt>
                <c:pt idx="143">
                  <c:v>155.15745293245917</c:v>
                </c:pt>
                <c:pt idx="144">
                  <c:v>156.07714783692253</c:v>
                </c:pt>
                <c:pt idx="145">
                  <c:v>156.99523958042687</c:v>
                </c:pt>
                <c:pt idx="146">
                  <c:v>157.91173616858006</c:v>
                </c:pt>
                <c:pt idx="147">
                  <c:v>158.82664555218415</c:v>
                </c:pt>
                <c:pt idx="148">
                  <c:v>159.73997562761284</c:v>
                </c:pt>
                <c:pt idx="149">
                  <c:v>160.65173423718579</c:v>
                </c:pt>
                <c:pt idx="150">
                  <c:v>161.5619291695391</c:v>
                </c:pt>
                <c:pt idx="151">
                  <c:v>162.47056815999275</c:v>
                </c:pt>
                <c:pt idx="152">
                  <c:v>163.37765889091429</c:v>
                </c:pt>
                <c:pt idx="153">
                  <c:v>164.2832089920793</c:v>
                </c:pt>
                <c:pt idx="154">
                  <c:v>165.18722604102879</c:v>
                </c:pt>
                <c:pt idx="155">
                  <c:v>166.08971756342302</c:v>
                </c:pt>
                <c:pt idx="156">
                  <c:v>166.99069103339224</c:v>
                </c:pt>
                <c:pt idx="157">
                  <c:v>167.8901538738844</c:v>
                </c:pt>
                <c:pt idx="158">
                  <c:v>168.78811345700947</c:v>
                </c:pt>
                <c:pt idx="159">
                  <c:v>169.68457710438105</c:v>
                </c:pt>
                <c:pt idx="160">
                  <c:v>170.57955208745452</c:v>
                </c:pt>
                <c:pt idx="161">
                  <c:v>171.47304562786272</c:v>
                </c:pt>
                <c:pt idx="162">
                  <c:v>172.36506489774814</c:v>
                </c:pt>
                <c:pt idx="163">
                  <c:v>173.25561702009261</c:v>
                </c:pt>
                <c:pt idx="164">
                  <c:v>174.14470906904404</c:v>
                </c:pt>
                <c:pt idx="165">
                  <c:v>175.03234807024023</c:v>
                </c:pt>
                <c:pt idx="166">
                  <c:v>175.91854100112991</c:v>
                </c:pt>
                <c:pt idx="167">
                  <c:v>176.80329479129136</c:v>
                </c:pt>
                <c:pt idx="168">
                  <c:v>177.68661632274782</c:v>
                </c:pt>
                <c:pt idx="169">
                  <c:v>178.56851243028058</c:v>
                </c:pt>
                <c:pt idx="170">
                  <c:v>179.44898990173951</c:v>
                </c:pt>
                <c:pt idx="171">
                  <c:v>180.32805547835076</c:v>
                </c:pt>
                <c:pt idx="172">
                  <c:v>181.20571585502205</c:v>
                </c:pt>
                <c:pt idx="173">
                  <c:v>182.08197768064548</c:v>
                </c:pt>
                <c:pt idx="174">
                  <c:v>182.95684755839781</c:v>
                </c:pt>
                <c:pt idx="175">
                  <c:v>183.83033204603842</c:v>
                </c:pt>
                <c:pt idx="176">
                  <c:v>184.70243765620469</c:v>
                </c:pt>
                <c:pt idx="177">
                  <c:v>185.57317085670516</c:v>
                </c:pt>
                <c:pt idx="178">
                  <c:v>186.44253807081049</c:v>
                </c:pt>
                <c:pt idx="179">
                  <c:v>187.31054567754165</c:v>
                </c:pt>
                <c:pt idx="180">
                  <c:v>188.17720001195659</c:v>
                </c:pt>
                <c:pt idx="181">
                  <c:v>189.04250736543398</c:v>
                </c:pt>
                <c:pt idx="182">
                  <c:v>189.90647398595519</c:v>
                </c:pt>
                <c:pt idx="183">
                  <c:v>190.76910607838406</c:v>
                </c:pt>
                <c:pt idx="184">
                  <c:v>191.6304098047444</c:v>
                </c:pt>
                <c:pt idx="185">
                  <c:v>192.49039128449559</c:v>
                </c:pt>
                <c:pt idx="186">
                  <c:v>193.34905659480592</c:v>
                </c:pt>
                <c:pt idx="187">
                  <c:v>194.20641177082419</c:v>
                </c:pt>
                <c:pt idx="188">
                  <c:v>195.06246280594891</c:v>
                </c:pt>
                <c:pt idx="189">
                  <c:v>195.9172156520961</c:v>
                </c:pt>
                <c:pt idx="190">
                  <c:v>196.7706762199646</c:v>
                </c:pt>
                <c:pt idx="191">
                  <c:v>197.62285037929976</c:v>
                </c:pt>
                <c:pt idx="192">
                  <c:v>198.47374395915531</c:v>
                </c:pt>
                <c:pt idx="193">
                  <c:v>199.32336274815333</c:v>
                </c:pt>
                <c:pt idx="194">
                  <c:v>200.17171249474205</c:v>
                </c:pt>
                <c:pt idx="195">
                  <c:v>201.01879890745269</c:v>
                </c:pt>
                <c:pt idx="196">
                  <c:v>201.86462765515367</c:v>
                </c:pt>
                <c:pt idx="197">
                  <c:v>202.70920436730367</c:v>
                </c:pt>
                <c:pt idx="198">
                  <c:v>203.55253463420266</c:v>
                </c:pt>
                <c:pt idx="199">
                  <c:v>204.3946240072415</c:v>
                </c:pt>
                <c:pt idx="200">
                  <c:v>205.23547799914965</c:v>
                </c:pt>
                <c:pt idx="201">
                  <c:v>206.07510208424148</c:v>
                </c:pt>
                <c:pt idx="202">
                  <c:v>206.91350169866084</c:v>
                </c:pt>
                <c:pt idx="203">
                  <c:v>207.75068224062406</c:v>
                </c:pt>
                <c:pt idx="204">
                  <c:v>208.58664907066159</c:v>
                </c:pt>
                <c:pt idx="205">
                  <c:v>209.42140751185781</c:v>
                </c:pt>
                <c:pt idx="206">
                  <c:v>210.25496285008953</c:v>
                </c:pt>
                <c:pt idx="207">
                  <c:v>211.0873203342631</c:v>
                </c:pt>
                <c:pt idx="208">
                  <c:v>211.91848517654981</c:v>
                </c:pt>
                <c:pt idx="209">
                  <c:v>212.74846255262017</c:v>
                </c:pt>
                <c:pt idx="210">
                  <c:v>213.57725760187631</c:v>
                </c:pt>
                <c:pt idx="211">
                  <c:v>214.40487542768369</c:v>
                </c:pt>
                <c:pt idx="212">
                  <c:v>215.23132109760084</c:v>
                </c:pt>
                <c:pt idx="213">
                  <c:v>216.056599643608</c:v>
                </c:pt>
                <c:pt idx="214">
                  <c:v>216.88071606233444</c:v>
                </c:pt>
                <c:pt idx="215">
                  <c:v>217.70367531528441</c:v>
                </c:pt>
                <c:pt idx="216">
                  <c:v>218.52548232906199</c:v>
                </c:pt>
                <c:pt idx="217">
                  <c:v>219.34614199559425</c:v>
                </c:pt>
                <c:pt idx="218">
                  <c:v>220.16565917235388</c:v>
                </c:pt>
                <c:pt idx="219">
                  <c:v>220.98403868257981</c:v>
                </c:pt>
                <c:pt idx="220">
                  <c:v>221.80128531549724</c:v>
                </c:pt>
                <c:pt idx="221">
                  <c:v>222.6174038265361</c:v>
                </c:pt>
                <c:pt idx="222">
                  <c:v>223.43239893754853</c:v>
                </c:pt>
                <c:pt idx="223">
                  <c:v>224.24627533702517</c:v>
                </c:pt>
                <c:pt idx="224">
                  <c:v>225.05903768031033</c:v>
                </c:pt>
                <c:pt idx="225">
                  <c:v>225.87069058981601</c:v>
                </c:pt>
                <c:pt idx="226">
                  <c:v>226.68123865523478</c:v>
                </c:pt>
                <c:pt idx="227">
                  <c:v>227.49068643375179</c:v>
                </c:pt>
                <c:pt idx="228">
                  <c:v>228.29903845025541</c:v>
                </c:pt>
                <c:pt idx="229">
                  <c:v>229.10629919754695</c:v>
                </c:pt>
                <c:pt idx="230">
                  <c:v>229.91247313654949</c:v>
                </c:pt>
                <c:pt idx="231">
                  <c:v>230.7175646965155</c:v>
                </c:pt>
                <c:pt idx="232">
                  <c:v>231.52157827523348</c:v>
                </c:pt>
                <c:pt idx="233">
                  <c:v>232.32451823923367</c:v>
                </c:pt>
                <c:pt idx="234">
                  <c:v>233.12638892399269</c:v>
                </c:pt>
                <c:pt idx="235">
                  <c:v>233.92719463413744</c:v>
                </c:pt>
                <c:pt idx="236">
                  <c:v>234.7269396436476</c:v>
                </c:pt>
                <c:pt idx="237">
                  <c:v>235.52562819605774</c:v>
                </c:pt>
                <c:pt idx="238">
                  <c:v>236.32326450465797</c:v>
                </c:pt>
                <c:pt idx="239">
                  <c:v>237.1198527526943</c:v>
                </c:pt>
                <c:pt idx="240">
                  <c:v>237.91539709356729</c:v>
                </c:pt>
                <c:pt idx="241">
                  <c:v>238.70990165103055</c:v>
                </c:pt>
                <c:pt idx="242">
                  <c:v>239.503370519388</c:v>
                </c:pt>
                <c:pt idx="243">
                  <c:v>240.29580776369014</c:v>
                </c:pt>
                <c:pt idx="244">
                  <c:v>241.08721741992994</c:v>
                </c:pt>
                <c:pt idx="245">
                  <c:v>241.87760349523731</c:v>
                </c:pt>
                <c:pt idx="246">
                  <c:v>242.66696996807309</c:v>
                </c:pt>
                <c:pt idx="247">
                  <c:v>243.45532078842209</c:v>
                </c:pt>
                <c:pt idx="248">
                  <c:v>244.24265987798535</c:v>
                </c:pt>
                <c:pt idx="249">
                  <c:v>245.02899113037154</c:v>
                </c:pt>
                <c:pt idx="250">
                  <c:v>245.81431841128773</c:v>
                </c:pt>
                <c:pt idx="251">
                  <c:v>246.59864555872892</c:v>
                </c:pt>
                <c:pt idx="252">
                  <c:v>247.38197638316726</c:v>
                </c:pt>
                <c:pt idx="253">
                  <c:v>248.1643146677404</c:v>
                </c:pt>
                <c:pt idx="254">
                  <c:v>248.94566416843881</c:v>
                </c:pt>
                <c:pt idx="255">
                  <c:v>249.72602861429246</c:v>
                </c:pt>
                <c:pt idx="256">
                  <c:v>250.50541170755696</c:v>
                </c:pt>
                <c:pt idx="257">
                  <c:v>251.28381712389873</c:v>
                </c:pt>
                <c:pt idx="258">
                  <c:v>252.06124851257931</c:v>
                </c:pt>
                <c:pt idx="259">
                  <c:v>252.83770949663926</c:v>
                </c:pt>
                <c:pt idx="260">
                  <c:v>253.61320367308107</c:v>
                </c:pt>
                <c:pt idx="261">
                  <c:v>254.38773461305141</c:v>
                </c:pt>
                <c:pt idx="262">
                  <c:v>255.16130586202266</c:v>
                </c:pt>
                <c:pt idx="263">
                  <c:v>255.9339209399738</c:v>
                </c:pt>
                <c:pt idx="264">
                  <c:v>256.7055833415705</c:v>
                </c:pt>
                <c:pt idx="265">
                  <c:v>257.47629653634442</c:v>
                </c:pt>
                <c:pt idx="266">
                  <c:v>258.24606396887214</c:v>
                </c:pt>
                <c:pt idx="267">
                  <c:v>259.0148890589528</c:v>
                </c:pt>
                <c:pt idx="268">
                  <c:v>259.7827752017858</c:v>
                </c:pt>
                <c:pt idx="269">
                  <c:v>260.54972576814697</c:v>
                </c:pt>
                <c:pt idx="270">
                  <c:v>261.315744104565</c:v>
                </c:pt>
                <c:pt idx="271">
                  <c:v>262.08083353349622</c:v>
                </c:pt>
                <c:pt idx="272">
                  <c:v>262.84499735349942</c:v>
                </c:pt>
                <c:pt idx="273">
                  <c:v>263.60823883940964</c:v>
                </c:pt>
                <c:pt idx="274">
                  <c:v>264.3705612425112</c:v>
                </c:pt>
                <c:pt idx="275">
                  <c:v>265.13196779071063</c:v>
                </c:pt>
                <c:pt idx="276">
                  <c:v>265.89246168870807</c:v>
                </c:pt>
                <c:pt idx="277">
                  <c:v>266.65204611816876</c:v>
                </c:pt>
                <c:pt idx="278">
                  <c:v>267.41072423789342</c:v>
                </c:pt>
                <c:pt idx="279">
                  <c:v>268.16849918398793</c:v>
                </c:pt>
                <c:pt idx="280">
                  <c:v>268.92537407003294</c:v>
                </c:pt>
                <c:pt idx="281">
                  <c:v>269.6813519872519</c:v>
                </c:pt>
                <c:pt idx="282">
                  <c:v>270.43643600467919</c:v>
                </c:pt>
                <c:pt idx="283">
                  <c:v>271.19062916932722</c:v>
                </c:pt>
                <c:pt idx="284">
                  <c:v>271.94393450635295</c:v>
                </c:pt>
                <c:pt idx="285">
                  <c:v>272.69635501922386</c:v>
                </c:pt>
                <c:pt idx="286">
                  <c:v>273.44789368988273</c:v>
                </c:pt>
                <c:pt idx="287">
                  <c:v>274.19855347891297</c:v>
                </c:pt>
                <c:pt idx="288">
                  <c:v>274.94833732570169</c:v>
                </c:pt>
                <c:pt idx="289">
                  <c:v>275.69724814860325</c:v>
                </c:pt>
                <c:pt idx="290">
                  <c:v>276.44528884510197</c:v>
                </c:pt>
                <c:pt idx="291">
                  <c:v>277.19246229197375</c:v>
                </c:pt>
                <c:pt idx="292">
                  <c:v>277.93877134544755</c:v>
                </c:pt>
                <c:pt idx="293">
                  <c:v>278.68421884136575</c:v>
                </c:pt>
                <c:pt idx="294">
                  <c:v>279.42880759534415</c:v>
                </c:pt>
                <c:pt idx="295">
                  <c:v>280.1725404029313</c:v>
                </c:pt>
                <c:pt idx="296">
                  <c:v>280.9154200397669</c:v>
                </c:pt>
                <c:pt idx="297">
                  <c:v>281.65744926173994</c:v>
                </c:pt>
                <c:pt idx="298">
                  <c:v>282.39863080514579</c:v>
                </c:pt>
                <c:pt idx="299">
                  <c:v>283.13896738684281</c:v>
                </c:pt>
                <c:pt idx="300">
                  <c:v>283.87846170440849</c:v>
                </c:pt>
                <c:pt idx="301">
                  <c:v>284.6171164362944</c:v>
                </c:pt>
                <c:pt idx="302">
                  <c:v>285.35493424198069</c:v>
                </c:pt>
                <c:pt idx="303">
                  <c:v>286.09191776213061</c:v>
                </c:pt>
                <c:pt idx="304">
                  <c:v>286.82806961874303</c:v>
                </c:pt>
                <c:pt idx="305">
                  <c:v>287.56339241530537</c:v>
                </c:pt>
                <c:pt idx="306">
                  <c:v>288.29788873694554</c:v>
                </c:pt>
                <c:pt idx="307">
                  <c:v>289.03156115058295</c:v>
                </c:pt>
                <c:pt idx="308">
                  <c:v>289.764412205079</c:v>
                </c:pt>
                <c:pt idx="309">
                  <c:v>290.49644443138737</c:v>
                </c:pt>
                <c:pt idx="310">
                  <c:v>291.22766034270239</c:v>
                </c:pt>
                <c:pt idx="311">
                  <c:v>291.95806243460856</c:v>
                </c:pt>
                <c:pt idx="312">
                  <c:v>292.68765318522719</c:v>
                </c:pt>
                <c:pt idx="313">
                  <c:v>293.41643505536433</c:v>
                </c:pt>
                <c:pt idx="314">
                  <c:v>294.144410488657</c:v>
                </c:pt>
                <c:pt idx="315">
                  <c:v>294.87158191171869</c:v>
                </c:pt>
                <c:pt idx="316">
                  <c:v>295.59795173428449</c:v>
                </c:pt>
                <c:pt idx="317">
                  <c:v>296.32352234935547</c:v>
                </c:pt>
                <c:pt idx="318">
                  <c:v>297.04829613334215</c:v>
                </c:pt>
                <c:pt idx="319">
                  <c:v>297.77227544620774</c:v>
                </c:pt>
                <c:pt idx="320">
                  <c:v>298.49546263160994</c:v>
                </c:pt>
                <c:pt idx="321">
                  <c:v>299.21786001704271</c:v>
                </c:pt>
                <c:pt idx="322">
                  <c:v>299.93946991397706</c:v>
                </c:pt>
                <c:pt idx="323">
                  <c:v>300.66029461800093</c:v>
                </c:pt>
                <c:pt idx="324">
                  <c:v>301.38033640895895</c:v>
                </c:pt>
                <c:pt idx="325">
                  <c:v>302.09959755109071</c:v>
                </c:pt>
                <c:pt idx="326">
                  <c:v>302.81808029316886</c:v>
                </c:pt>
                <c:pt idx="327">
                  <c:v>303.53578686863648</c:v>
                </c:pt>
                <c:pt idx="328">
                  <c:v>304.25271949574346</c:v>
                </c:pt>
                <c:pt idx="329">
                  <c:v>304.96888037768207</c:v>
                </c:pt>
                <c:pt idx="330">
                  <c:v>305.68427170272247</c:v>
                </c:pt>
                <c:pt idx="331">
                  <c:v>306.39889564434662</c:v>
                </c:pt>
                <c:pt idx="332">
                  <c:v>307.11275436138214</c:v>
                </c:pt>
                <c:pt idx="333">
                  <c:v>307.82584999813531</c:v>
                </c:pt>
                <c:pt idx="334">
                  <c:v>308.53818468452272</c:v>
                </c:pt>
                <c:pt idx="335">
                  <c:v>309.24976053620321</c:v>
                </c:pt>
                <c:pt idx="336">
                  <c:v>309.960579654708</c:v>
                </c:pt>
                <c:pt idx="337">
                  <c:v>310.67064412757111</c:v>
                </c:pt>
                <c:pt idx="338">
                  <c:v>311.37995602845854</c:v>
                </c:pt>
                <c:pt idx="339">
                  <c:v>312.08851741729615</c:v>
                </c:pt>
                <c:pt idx="340">
                  <c:v>312.79633034039801</c:v>
                </c:pt>
                <c:pt idx="341">
                  <c:v>313.50339683059303</c:v>
                </c:pt>
                <c:pt idx="342">
                  <c:v>314.20971890735143</c:v>
                </c:pt>
                <c:pt idx="343">
                  <c:v>314.91529857690972</c:v>
                </c:pt>
                <c:pt idx="344">
                  <c:v>315.62013783239598</c:v>
                </c:pt>
                <c:pt idx="345">
                  <c:v>316.3242386539535</c:v>
                </c:pt>
                <c:pt idx="346">
                  <c:v>317.02760300886399</c:v>
                </c:pt>
                <c:pt idx="347">
                  <c:v>317.73023285167017</c:v>
                </c:pt>
                <c:pt idx="348">
                  <c:v>318.43213012429749</c:v>
                </c:pt>
                <c:pt idx="349">
                  <c:v>319.13329675617484</c:v>
                </c:pt>
                <c:pt idx="350">
                  <c:v>319.83373466435518</c:v>
                </c:pt>
                <c:pt idx="351">
                  <c:v>320.53344575363445</c:v>
                </c:pt>
                <c:pt idx="352">
                  <c:v>321.23243191667058</c:v>
                </c:pt>
                <c:pt idx="353">
                  <c:v>321.9306950341014</c:v>
                </c:pt>
                <c:pt idx="354">
                  <c:v>322.62823697466155</c:v>
                </c:pt>
                <c:pt idx="355">
                  <c:v>323.32505959529914</c:v>
                </c:pt>
                <c:pt idx="356">
                  <c:v>324.02116474129133</c:v>
                </c:pt>
                <c:pt idx="357">
                  <c:v>324.71655424635901</c:v>
                </c:pt>
                <c:pt idx="358">
                  <c:v>325.41122993278105</c:v>
                </c:pt>
                <c:pt idx="359">
                  <c:v>326.10519361150773</c:v>
                </c:pt>
                <c:pt idx="360">
                  <c:v>326.79844708227301</c:v>
                </c:pt>
                <c:pt idx="361">
                  <c:v>327.49099213370658</c:v>
                </c:pt>
                <c:pt idx="362">
                  <c:v>328.18283054344477</c:v>
                </c:pt>
                <c:pt idx="363">
                  <c:v>328.87396407824099</c:v>
                </c:pt>
                <c:pt idx="364">
                  <c:v>329.56439449407509</c:v>
                </c:pt>
                <c:pt idx="365">
                  <c:v>330.25412353626211</c:v>
                </c:pt>
                <c:pt idx="366">
                  <c:v>330.94315293956032</c:v>
                </c:pt>
                <c:pt idx="367">
                  <c:v>331.63148442827838</c:v>
                </c:pt>
                <c:pt idx="368">
                  <c:v>332.31911971638164</c:v>
                </c:pt>
                <c:pt idx="369">
                  <c:v>333.00606050759814</c:v>
                </c:pt>
                <c:pt idx="370">
                  <c:v>333.69230849552332</c:v>
                </c:pt>
                <c:pt idx="371">
                  <c:v>334.37786536372397</c:v>
                </c:pt>
                <c:pt idx="372">
                  <c:v>335.06273278584217</c:v>
                </c:pt>
                <c:pt idx="373">
                  <c:v>335.74691242569725</c:v>
                </c:pt>
                <c:pt idx="374">
                  <c:v>336.43040593738806</c:v>
                </c:pt>
                <c:pt idx="375">
                  <c:v>337.11321496539392</c:v>
                </c:pt>
                <c:pt idx="376">
                  <c:v>337.79534114467504</c:v>
                </c:pt>
                <c:pt idx="377">
                  <c:v>338.47678610077179</c:v>
                </c:pt>
                <c:pt idx="378">
                  <c:v>339.15755144990396</c:v>
                </c:pt>
                <c:pt idx="379">
                  <c:v>339.8376387990682</c:v>
                </c:pt>
                <c:pt idx="380">
                  <c:v>340.51704974613602</c:v>
                </c:pt>
                <c:pt idx="381">
                  <c:v>341.19578587994971</c:v>
                </c:pt>
                <c:pt idx="382">
                  <c:v>341.87384878041831</c:v>
                </c:pt>
                <c:pt idx="383">
                  <c:v>342.55124001861282</c:v>
                </c:pt>
                <c:pt idx="384">
                  <c:v>343.22796115686003</c:v>
                </c:pt>
                <c:pt idx="385">
                  <c:v>343.90401374883646</c:v>
                </c:pt>
                <c:pt idx="386">
                  <c:v>344.57939933966077</c:v>
                </c:pt>
                <c:pt idx="387">
                  <c:v>345.25411946598592</c:v>
                </c:pt>
                <c:pt idx="388">
                  <c:v>345.92817565609045</c:v>
                </c:pt>
                <c:pt idx="389">
                  <c:v>346.60156942996878</c:v>
                </c:pt>
                <c:pt idx="390">
                  <c:v>347.27430229942127</c:v>
                </c:pt>
                <c:pt idx="391">
                  <c:v>347.9463757681429</c:v>
                </c:pt>
                <c:pt idx="392">
                  <c:v>348.61779133181182</c:v>
                </c:pt>
                <c:pt idx="393">
                  <c:v>349.28855047817666</c:v>
                </c:pt>
                <c:pt idx="394">
                  <c:v>349.95865468714356</c:v>
                </c:pt>
                <c:pt idx="395">
                  <c:v>350.62810543086186</c:v>
                </c:pt>
                <c:pt idx="396">
                  <c:v>351.29690417380976</c:v>
                </c:pt>
                <c:pt idx="397">
                  <c:v>351.96505237287892</c:v>
                </c:pt>
                <c:pt idx="398">
                  <c:v>352.63255147745787</c:v>
                </c:pt>
                <c:pt idx="399">
                  <c:v>353.29940292951562</c:v>
                </c:pt>
                <c:pt idx="400">
                  <c:v>353.96560816368384</c:v>
                </c:pt>
                <c:pt idx="401">
                  <c:v>354.63116860733868</c:v>
                </c:pt>
                <c:pt idx="402">
                  <c:v>355.29608568068141</c:v>
                </c:pt>
                <c:pt idx="403">
                  <c:v>355.96036079681915</c:v>
                </c:pt>
                <c:pt idx="404">
                  <c:v>356.62399536184381</c:v>
                </c:pt>
                <c:pt idx="405">
                  <c:v>357.28699077491149</c:v>
                </c:pt>
                <c:pt idx="406">
                  <c:v>357.94934842831998</c:v>
                </c:pt>
                <c:pt idx="407">
                  <c:v>358.61106970758675</c:v>
                </c:pt>
                <c:pt idx="408">
                  <c:v>359.27215599152515</c:v>
                </c:pt>
                <c:pt idx="409">
                  <c:v>359.93260865232065</c:v>
                </c:pt>
                <c:pt idx="410">
                  <c:v>360.59242905560598</c:v>
                </c:pt>
                <c:pt idx="411">
                  <c:v>361.2516185605358</c:v>
                </c:pt>
                <c:pt idx="412">
                  <c:v>361.91017851986066</c:v>
                </c:pt>
                <c:pt idx="413">
                  <c:v>362.56811027999993</c:v>
                </c:pt>
                <c:pt idx="414">
                  <c:v>363.22541518111461</c:v>
                </c:pt>
                <c:pt idx="415">
                  <c:v>363.88209455717879</c:v>
                </c:pt>
                <c:pt idx="416">
                  <c:v>364.53814973605142</c:v>
                </c:pt>
                <c:pt idx="417">
                  <c:v>365.19358203954584</c:v>
                </c:pt>
                <c:pt idx="418">
                  <c:v>365.84839278350057</c:v>
                </c:pt>
                <c:pt idx="419">
                  <c:v>366.50258327784763</c:v>
                </c:pt>
                <c:pt idx="420">
                  <c:v>367.15615482668136</c:v>
                </c:pt>
                <c:pt idx="421">
                  <c:v>367.80910872832612</c:v>
                </c:pt>
                <c:pt idx="422">
                  <c:v>368.46144627540332</c:v>
                </c:pt>
                <c:pt idx="423">
                  <c:v>369.11316875489803</c:v>
                </c:pt>
                <c:pt idx="424">
                  <c:v>369.76427744822462</c:v>
                </c:pt>
                <c:pt idx="425">
                  <c:v>370.41477363129189</c:v>
                </c:pt>
                <c:pt idx="426">
                  <c:v>371.06465857456777</c:v>
                </c:pt>
                <c:pt idx="427">
                  <c:v>371.71393354314284</c:v>
                </c:pt>
                <c:pt idx="428">
                  <c:v>372.36259979679392</c:v>
                </c:pt>
                <c:pt idx="429">
                  <c:v>373.01065859004603</c:v>
                </c:pt>
                <c:pt idx="430">
                  <c:v>373.65811117223518</c:v>
                </c:pt>
                <c:pt idx="431">
                  <c:v>374.30495878756875</c:v>
                </c:pt>
                <c:pt idx="432">
                  <c:v>374.95120267518661</c:v>
                </c:pt>
                <c:pt idx="433">
                  <c:v>375.59684406922133</c:v>
                </c:pt>
                <c:pt idx="434">
                  <c:v>376.24188419885712</c:v>
                </c:pt>
                <c:pt idx="435">
                  <c:v>376.88632428838895</c:v>
                </c:pt>
                <c:pt idx="436">
                  <c:v>377.53016555728067</c:v>
                </c:pt>
                <c:pt idx="437">
                  <c:v>378.1734092202226</c:v>
                </c:pt>
                <c:pt idx="438">
                  <c:v>378.81605648718829</c:v>
                </c:pt>
                <c:pt idx="439">
                  <c:v>379.45810856349107</c:v>
                </c:pt>
                <c:pt idx="440">
                  <c:v>380.0995666498398</c:v>
                </c:pt>
                <c:pt idx="441">
                  <c:v>380.74043194239397</c:v>
                </c:pt>
                <c:pt idx="442">
                  <c:v>381.38070563281809</c:v>
                </c:pt>
                <c:pt idx="443">
                  <c:v>382.02038890833626</c:v>
                </c:pt>
                <c:pt idx="444">
                  <c:v>382.65948295178464</c:v>
                </c:pt>
                <c:pt idx="445">
                  <c:v>383.29798894166527</c:v>
                </c:pt>
                <c:pt idx="446">
                  <c:v>383.93590805219753</c:v>
                </c:pt>
                <c:pt idx="447">
                  <c:v>384.57324145337014</c:v>
                </c:pt>
                <c:pt idx="448">
                  <c:v>385.20999031099217</c:v>
                </c:pt>
                <c:pt idx="449">
                  <c:v>385.84615578674368</c:v>
                </c:pt>
                <c:pt idx="450">
                  <c:v>386.48173903822538</c:v>
                </c:pt>
                <c:pt idx="451">
                  <c:v>387.11674121900842</c:v>
                </c:pt>
                <c:pt idx="452">
                  <c:v>387.75116347868305</c:v>
                </c:pt>
                <c:pt idx="453">
                  <c:v>388.38500696290691</c:v>
                </c:pt>
                <c:pt idx="454">
                  <c:v>389.0182728134526</c:v>
                </c:pt>
                <c:pt idx="455">
                  <c:v>389.65096216825543</c:v>
                </c:pt>
                <c:pt idx="456">
                  <c:v>390.28307616145952</c:v>
                </c:pt>
                <c:pt idx="457">
                  <c:v>390.91461592346417</c:v>
                </c:pt>
                <c:pt idx="458">
                  <c:v>391.54558258096955</c:v>
                </c:pt>
                <c:pt idx="459">
                  <c:v>392.1759772570216</c:v>
                </c:pt>
                <c:pt idx="460">
                  <c:v>392.80580107105669</c:v>
                </c:pt>
                <c:pt idx="461">
                  <c:v>393.43505513894564</c:v>
                </c:pt>
                <c:pt idx="462">
                  <c:v>394.06374057303719</c:v>
                </c:pt>
                <c:pt idx="463">
                  <c:v>394.69185848220121</c:v>
                </c:pt>
                <c:pt idx="464">
                  <c:v>395.3194099718707</c:v>
                </c:pt>
                <c:pt idx="465">
                  <c:v>395.94639614408436</c:v>
                </c:pt>
                <c:pt idx="466">
                  <c:v>396.57281809752789</c:v>
                </c:pt>
                <c:pt idx="467">
                  <c:v>397.1986769275747</c:v>
                </c:pt>
                <c:pt idx="468">
                  <c:v>397.82397372632687</c:v>
                </c:pt>
                <c:pt idx="469">
                  <c:v>398.44870958265477</c:v>
                </c:pt>
                <c:pt idx="470">
                  <c:v>399.07288558223689</c:v>
                </c:pt>
                <c:pt idx="471">
                  <c:v>399.69650280759879</c:v>
                </c:pt>
                <c:pt idx="472">
                  <c:v>400.31956233815157</c:v>
                </c:pt>
                <c:pt idx="473">
                  <c:v>400.94206525023009</c:v>
                </c:pt>
                <c:pt idx="474">
                  <c:v>401.56401261713052</c:v>
                </c:pt>
                <c:pt idx="475">
                  <c:v>402.18540550914776</c:v>
                </c:pt>
                <c:pt idx="476">
                  <c:v>402.80624499361164</c:v>
                </c:pt>
                <c:pt idx="477">
                  <c:v>403.42653213492366</c:v>
                </c:pt>
                <c:pt idx="478">
                  <c:v>404.04626799459265</c:v>
                </c:pt>
                <c:pt idx="479">
                  <c:v>404.66545363126994</c:v>
                </c:pt>
                <c:pt idx="480">
                  <c:v>405.28409010078434</c:v>
                </c:pt>
                <c:pt idx="481">
                  <c:v>405.90217845617661</c:v>
                </c:pt>
                <c:pt idx="482">
                  <c:v>406.51971974773369</c:v>
                </c:pt>
                <c:pt idx="483">
                  <c:v>407.13671502302191</c:v>
                </c:pt>
                <c:pt idx="484">
                  <c:v>407.75316532692028</c:v>
                </c:pt>
                <c:pt idx="485">
                  <c:v>408.36907170165347</c:v>
                </c:pt>
                <c:pt idx="486">
                  <c:v>408.98443518682365</c:v>
                </c:pt>
                <c:pt idx="487">
                  <c:v>409.59925681944276</c:v>
                </c:pt>
                <c:pt idx="488">
                  <c:v>410.21353763396365</c:v>
                </c:pt>
                <c:pt idx="489">
                  <c:v>410.82727866231136</c:v>
                </c:pt>
                <c:pt idx="490">
                  <c:v>411.44048093391376</c:v>
                </c:pt>
                <c:pt idx="491">
                  <c:v>412.05314547573153</c:v>
                </c:pt>
                <c:pt idx="492">
                  <c:v>412.66527331228826</c:v>
                </c:pt>
                <c:pt idx="493">
                  <c:v>413.27686546570004</c:v>
                </c:pt>
                <c:pt idx="494">
                  <c:v>413.8879229557038</c:v>
                </c:pt>
                <c:pt idx="495">
                  <c:v>414.49844679968669</c:v>
                </c:pt>
                <c:pt idx="496">
                  <c:v>415.10843801271398</c:v>
                </c:pt>
                <c:pt idx="497">
                  <c:v>415.71789760755712</c:v>
                </c:pt>
                <c:pt idx="498">
                  <c:v>416.32682659472096</c:v>
                </c:pt>
                <c:pt idx="499">
                  <c:v>416.9352259824712</c:v>
                </c:pt>
                <c:pt idx="500">
                  <c:v>417.54309677686075</c:v>
                </c:pt>
                <c:pt idx="501">
                  <c:v>418.15043998175656</c:v>
                </c:pt>
                <c:pt idx="502">
                  <c:v>418.75725659886535</c:v>
                </c:pt>
                <c:pt idx="503">
                  <c:v>419.36354762775926</c:v>
                </c:pt>
                <c:pt idx="504">
                  <c:v>419.96931406590124</c:v>
                </c:pt>
                <c:pt idx="505">
                  <c:v>420.57455690866988</c:v>
                </c:pt>
                <c:pt idx="506">
                  <c:v>421.17927714938406</c:v>
                </c:pt>
                <c:pt idx="507">
                  <c:v>421.78347577932709</c:v>
                </c:pt>
                <c:pt idx="508">
                  <c:v>422.38715378777073</c:v>
                </c:pt>
                <c:pt idx="509">
                  <c:v>422.99031216199865</c:v>
                </c:pt>
                <c:pt idx="510">
                  <c:v>423.59295188732966</c:v>
                </c:pt>
                <c:pt idx="511">
                  <c:v>424.19507394714066</c:v>
                </c:pt>
                <c:pt idx="512">
                  <c:v>424.79667932288879</c:v>
                </c:pt>
                <c:pt idx="513">
                  <c:v>425.39776899413425</c:v>
                </c:pt>
                <c:pt idx="514">
                  <c:v>425.9983439385615</c:v>
                </c:pt>
                <c:pt idx="515">
                  <c:v>426.59840513200157</c:v>
                </c:pt>
                <c:pt idx="516">
                  <c:v>427.19795354845263</c:v>
                </c:pt>
                <c:pt idx="517">
                  <c:v>427.79699016010113</c:v>
                </c:pt>
                <c:pt idx="518">
                  <c:v>428.39551593734285</c:v>
                </c:pt>
                <c:pt idx="519">
                  <c:v>428.99353184880226</c:v>
                </c:pt>
                <c:pt idx="520">
                  <c:v>429.59103886135347</c:v>
                </c:pt>
                <c:pt idx="521">
                  <c:v>430.18803794013934</c:v>
                </c:pt>
                <c:pt idx="522">
                  <c:v>430.78453004859102</c:v>
                </c:pt>
                <c:pt idx="523">
                  <c:v>431.3805161484471</c:v>
                </c:pt>
                <c:pt idx="524">
                  <c:v>431.97599719977251</c:v>
                </c:pt>
                <c:pt idx="525">
                  <c:v>432.5709741609765</c:v>
                </c:pt>
                <c:pt idx="526">
                  <c:v>433.16544798883154</c:v>
                </c:pt>
                <c:pt idx="527">
                  <c:v>433.75941963849107</c:v>
                </c:pt>
                <c:pt idx="528">
                  <c:v>434.35289006350661</c:v>
                </c:pt>
                <c:pt idx="529">
                  <c:v>434.94586021584593</c:v>
                </c:pt>
                <c:pt idx="530">
                  <c:v>435.53833104590962</c:v>
                </c:pt>
                <c:pt idx="531">
                  <c:v>436.13030350254797</c:v>
                </c:pt>
                <c:pt idx="532">
                  <c:v>436.72177853307784</c:v>
                </c:pt>
                <c:pt idx="533">
                  <c:v>437.31275708329844</c:v>
                </c:pt>
                <c:pt idx="534">
                  <c:v>437.90324009750788</c:v>
                </c:pt>
                <c:pt idx="535">
                  <c:v>438.49322851851849</c:v>
                </c:pt>
                <c:pt idx="536">
                  <c:v>439.08272328767265</c:v>
                </c:pt>
                <c:pt idx="537">
                  <c:v>439.67172534485786</c:v>
                </c:pt>
                <c:pt idx="538">
                  <c:v>440.26023562852163</c:v>
                </c:pt>
                <c:pt idx="539">
                  <c:v>440.84825507568644</c:v>
                </c:pt>
                <c:pt idx="540">
                  <c:v>441.43578462196416</c:v>
                </c:pt>
                <c:pt idx="541">
                  <c:v>442.0228252015703</c:v>
                </c:pt>
                <c:pt idx="542">
                  <c:v>442.60937774733787</c:v>
                </c:pt>
                <c:pt idx="543">
                  <c:v>443.1954431907314</c:v>
                </c:pt>
                <c:pt idx="544">
                  <c:v>443.78102246186035</c:v>
                </c:pt>
                <c:pt idx="545">
                  <c:v>444.3661164894923</c:v>
                </c:pt>
                <c:pt idx="546">
                  <c:v>444.95072620106606</c:v>
                </c:pt>
                <c:pt idx="547">
                  <c:v>445.5348525227048</c:v>
                </c:pt>
                <c:pt idx="548">
                  <c:v>446.11849637922808</c:v>
                </c:pt>
                <c:pt idx="549">
                  <c:v>446.70165869416479</c:v>
                </c:pt>
                <c:pt idx="550">
                  <c:v>447.28434038976513</c:v>
                </c:pt>
                <c:pt idx="551">
                  <c:v>447.86654238701226</c:v>
                </c:pt>
                <c:pt idx="552">
                  <c:v>448.44826560563462</c:v>
                </c:pt>
                <c:pt idx="553">
                  <c:v>449.0295109641167</c:v>
                </c:pt>
                <c:pt idx="554">
                  <c:v>449.61027937971113</c:v>
                </c:pt>
                <c:pt idx="555">
                  <c:v>450.19057176844927</c:v>
                </c:pt>
                <c:pt idx="556">
                  <c:v>450.77038904515211</c:v>
                </c:pt>
                <c:pt idx="557">
                  <c:v>451.34973212344119</c:v>
                </c:pt>
                <c:pt idx="558">
                  <c:v>451.92860191574897</c:v>
                </c:pt>
                <c:pt idx="559">
                  <c:v>452.50699933332913</c:v>
                </c:pt>
                <c:pt idx="560">
                  <c:v>453.08492528626635</c:v>
                </c:pt>
                <c:pt idx="561">
                  <c:v>453.66238068348702</c:v>
                </c:pt>
                <c:pt idx="562">
                  <c:v>454.23936643276789</c:v>
                </c:pt>
                <c:pt idx="563">
                  <c:v>454.81588344074652</c:v>
                </c:pt>
                <c:pt idx="564">
                  <c:v>455.39193261292985</c:v>
                </c:pt>
                <c:pt idx="565">
                  <c:v>455.96751485370402</c:v>
                </c:pt>
                <c:pt idx="566">
                  <c:v>456.54263106634278</c:v>
                </c:pt>
                <c:pt idx="567">
                  <c:v>457.11728215301645</c:v>
                </c:pt>
                <c:pt idx="568">
                  <c:v>457.69146901480059</c:v>
                </c:pt>
                <c:pt idx="569">
                  <c:v>458.26519255168455</c:v>
                </c:pt>
                <c:pt idx="570">
                  <c:v>458.8384536625793</c:v>
                </c:pt>
                <c:pt idx="571">
                  <c:v>459.4112532453259</c:v>
                </c:pt>
                <c:pt idx="572">
                  <c:v>459.98359219670317</c:v>
                </c:pt>
                <c:pt idx="573">
                  <c:v>460.55547141243557</c:v>
                </c:pt>
                <c:pt idx="574">
                  <c:v>461.12689178720075</c:v>
                </c:pt>
                <c:pt idx="575">
                  <c:v>461.69785421463689</c:v>
                </c:pt>
                <c:pt idx="576">
                  <c:v>462.26835958734995</c:v>
                </c:pt>
                <c:pt idx="577">
                  <c:v>462.83840879692093</c:v>
                </c:pt>
                <c:pt idx="578">
                  <c:v>463.40800273391255</c:v>
                </c:pt>
                <c:pt idx="579">
                  <c:v>463.97714228787618</c:v>
                </c:pt>
                <c:pt idx="580">
                  <c:v>464.54582834735845</c:v>
                </c:pt>
                <c:pt idx="581">
                  <c:v>465.11406179990763</c:v>
                </c:pt>
                <c:pt idx="582">
                  <c:v>465.68184353208017</c:v>
                </c:pt>
                <c:pt idx="583">
                  <c:v>466.24917442944667</c:v>
                </c:pt>
                <c:pt idx="584">
                  <c:v>466.81605537659794</c:v>
                </c:pt>
                <c:pt idx="585">
                  <c:v>467.38248725715084</c:v>
                </c:pt>
                <c:pt idx="586">
                  <c:v>467.94847095375434</c:v>
                </c:pt>
                <c:pt idx="587">
                  <c:v>468.51400734809471</c:v>
                </c:pt>
                <c:pt idx="588">
                  <c:v>469.07909732090116</c:v>
                </c:pt>
                <c:pt idx="589">
                  <c:v>469.64374175195132</c:v>
                </c:pt>
                <c:pt idx="590">
                  <c:v>470.20794152007613</c:v>
                </c:pt>
                <c:pt idx="591">
                  <c:v>470.77169750316523</c:v>
                </c:pt>
                <c:pt idx="592">
                  <c:v>471.33501057817153</c:v>
                </c:pt>
                <c:pt idx="593">
                  <c:v>471.89788162111637</c:v>
                </c:pt>
                <c:pt idx="594">
                  <c:v>472.46031150709405</c:v>
                </c:pt>
                <c:pt idx="595">
                  <c:v>473.0223011102762</c:v>
                </c:pt>
                <c:pt idx="596">
                  <c:v>473.58385130391673</c:v>
                </c:pt>
                <c:pt idx="597">
                  <c:v>474.14496296035537</c:v>
                </c:pt>
                <c:pt idx="598">
                  <c:v>474.70563695102265</c:v>
                </c:pt>
                <c:pt idx="599">
                  <c:v>475.26587414644331</c:v>
                </c:pt>
                <c:pt idx="600">
                  <c:v>475.82567541624059</c:v>
                </c:pt>
                <c:pt idx="601">
                  <c:v>476.38504162914023</c:v>
                </c:pt>
                <c:pt idx="602">
                  <c:v>476.9439736529738</c:v>
                </c:pt>
                <c:pt idx="603">
                  <c:v>477.50247235468237</c:v>
                </c:pt>
                <c:pt idx="604">
                  <c:v>478.06053860032029</c:v>
                </c:pt>
                <c:pt idx="605">
                  <c:v>478.61817325505831</c:v>
                </c:pt>
                <c:pt idx="606">
                  <c:v>479.17537718318704</c:v>
                </c:pt>
                <c:pt idx="607">
                  <c:v>479.73215124811998</c:v>
                </c:pt>
                <c:pt idx="608">
                  <c:v>480.28849631239677</c:v>
                </c:pt>
                <c:pt idx="609">
                  <c:v>480.84441323768584</c:v>
                </c:pt>
                <c:pt idx="610">
                  <c:v>481.39990288478776</c:v>
                </c:pt>
                <c:pt idx="611">
                  <c:v>481.95496611363745</c:v>
                </c:pt>
                <c:pt idx="612">
                  <c:v>482.5096037833074</c:v>
                </c:pt>
                <c:pt idx="613">
                  <c:v>483.0638167520097</c:v>
                </c:pt>
                <c:pt idx="614">
                  <c:v>483.61760587709909</c:v>
                </c:pt>
                <c:pt idx="615">
                  <c:v>484.17097201507482</c:v>
                </c:pt>
                <c:pt idx="616">
                  <c:v>484.72391602158319</c:v>
                </c:pt>
                <c:pt idx="617">
                  <c:v>485.27643875141996</c:v>
                </c:pt>
                <c:pt idx="618">
                  <c:v>485.82854105853198</c:v>
                </c:pt>
                <c:pt idx="619">
                  <c:v>486.38022379601949</c:v>
                </c:pt>
                <c:pt idx="620">
                  <c:v>486.9314878161382</c:v>
                </c:pt>
                <c:pt idx="621">
                  <c:v>487.48233397030089</c:v>
                </c:pt>
                <c:pt idx="622">
                  <c:v>488.0327631090791</c:v>
                </c:pt>
                <c:pt idx="623">
                  <c:v>488.58277608220521</c:v>
                </c:pt>
                <c:pt idx="624">
                  <c:v>489.13237373857362</c:v>
                </c:pt>
                <c:pt idx="625">
                  <c:v>489.68155692624254</c:v>
                </c:pt>
                <c:pt idx="626">
                  <c:v>490.23032649243544</c:v>
                </c:pt>
                <c:pt idx="627">
                  <c:v>490.77868328354185</c:v>
                </c:pt>
                <c:pt idx="628">
                  <c:v>491.3266281451198</c:v>
                </c:pt>
                <c:pt idx="629">
                  <c:v>491.87416192189573</c:v>
                </c:pt>
                <c:pt idx="630">
                  <c:v>492.42128545776666</c:v>
                </c:pt>
                <c:pt idx="631">
                  <c:v>492.96799959580051</c:v>
                </c:pt>
                <c:pt idx="632">
                  <c:v>493.51430517823763</c:v>
                </c:pt>
                <c:pt idx="633">
                  <c:v>494.06020304649138</c:v>
                </c:pt>
                <c:pt idx="634">
                  <c:v>494.60569404114926</c:v>
                </c:pt>
                <c:pt idx="635">
                  <c:v>495.15077900197338</c:v>
                </c:pt>
                <c:pt idx="636">
                  <c:v>495.69545876790141</c:v>
                </c:pt>
                <c:pt idx="637">
                  <c:v>496.23973417704718</c:v>
                </c:pt>
                <c:pt idx="638">
                  <c:v>496.78360606670117</c:v>
                </c:pt>
                <c:pt idx="639">
                  <c:v>497.32707527333116</c:v>
                </c:pt>
                <c:pt idx="640">
                  <c:v>497.87014263258266</c:v>
                </c:pt>
                <c:pt idx="641">
                  <c:v>498.41280897927919</c:v>
                </c:pt>
                <c:pt idx="642">
                  <c:v>498.95507514742297</c:v>
                </c:pt>
                <c:pt idx="643">
                  <c:v>499.49694197019465</c:v>
                </c:pt>
                <c:pt idx="644">
                  <c:v>500.03841027995406</c:v>
                </c:pt>
                <c:pt idx="645">
                  <c:v>500.57948090823987</c:v>
                </c:pt>
                <c:pt idx="646">
                  <c:v>501.12015468577022</c:v>
                </c:pt>
                <c:pt idx="647">
                  <c:v>501.66043244244241</c:v>
                </c:pt>
                <c:pt idx="648">
                  <c:v>502.20031500733307</c:v>
                </c:pt>
                <c:pt idx="649">
                  <c:v>502.73980320869811</c:v>
                </c:pt>
                <c:pt idx="650">
                  <c:v>503.2788978739722</c:v>
                </c:pt>
                <c:pt idx="651">
                  <c:v>503.81759982976939</c:v>
                </c:pt>
                <c:pt idx="652">
                  <c:v>504.35590990188234</c:v>
                </c:pt>
                <c:pt idx="653">
                  <c:v>504.89382891528214</c:v>
                </c:pt>
                <c:pt idx="654">
                  <c:v>505.43135769411793</c:v>
                </c:pt>
                <c:pt idx="655">
                  <c:v>505.96849706171696</c:v>
                </c:pt>
                <c:pt idx="656">
                  <c:v>506.50524784058371</c:v>
                </c:pt>
                <c:pt idx="657">
                  <c:v>507.04161085239974</c:v>
                </c:pt>
                <c:pt idx="658">
                  <c:v>507.57758691802303</c:v>
                </c:pt>
                <c:pt idx="659">
                  <c:v>508.11317685748753</c:v>
                </c:pt>
                <c:pt idx="660">
                  <c:v>508.64838149000263</c:v>
                </c:pt>
                <c:pt idx="661">
                  <c:v>509.18320163395248</c:v>
                </c:pt>
                <c:pt idx="662">
                  <c:v>509.71763810689515</c:v>
                </c:pt>
                <c:pt idx="663">
                  <c:v>510.25169172556241</c:v>
                </c:pt>
                <c:pt idx="664">
                  <c:v>510.78536330585854</c:v>
                </c:pt>
                <c:pt idx="665">
                  <c:v>511.31865366285973</c:v>
                </c:pt>
                <c:pt idx="666">
                  <c:v>511.85156361081323</c:v>
                </c:pt>
                <c:pt idx="667">
                  <c:v>512.38409396313648</c:v>
                </c:pt>
                <c:pt idx="668">
                  <c:v>512.91624553241627</c:v>
                </c:pt>
                <c:pt idx="669">
                  <c:v>513.44801913040806</c:v>
                </c:pt>
                <c:pt idx="670">
                  <c:v>513.97941556803426</c:v>
                </c:pt>
                <c:pt idx="671">
                  <c:v>514.51043565538407</c:v>
                </c:pt>
                <c:pt idx="672">
                  <c:v>515.04108020171213</c:v>
                </c:pt>
                <c:pt idx="673">
                  <c:v>515.57135001543725</c:v>
                </c:pt>
                <c:pt idx="674">
                  <c:v>516.10124590414182</c:v>
                </c:pt>
                <c:pt idx="675">
                  <c:v>516.63076867457028</c:v>
                </c:pt>
                <c:pt idx="676">
                  <c:v>517.15991913262781</c:v>
                </c:pt>
                <c:pt idx="677">
                  <c:v>517.68869808338002</c:v>
                </c:pt>
                <c:pt idx="678">
                  <c:v>518.21710633105056</c:v>
                </c:pt>
                <c:pt idx="679">
                  <c:v>518.74514467902077</c:v>
                </c:pt>
                <c:pt idx="680">
                  <c:v>519.27281392982809</c:v>
                </c:pt>
                <c:pt idx="681">
                  <c:v>519.80011488516493</c:v>
                </c:pt>
                <c:pt idx="682">
                  <c:v>520.32704834587707</c:v>
                </c:pt>
                <c:pt idx="683">
                  <c:v>520.85361511196231</c:v>
                </c:pt>
                <c:pt idx="684">
                  <c:v>521.37981598256965</c:v>
                </c:pt>
                <c:pt idx="685">
                  <c:v>521.90565175599738</c:v>
                </c:pt>
                <c:pt idx="686">
                  <c:v>522.43112322969182</c:v>
                </c:pt>
                <c:pt idx="687">
                  <c:v>522.95623120024572</c:v>
                </c:pt>
                <c:pt idx="688">
                  <c:v>523.48097646339727</c:v>
                </c:pt>
                <c:pt idx="689">
                  <c:v>524.00535981402822</c:v>
                </c:pt>
                <c:pt idx="690">
                  <c:v>524.52938204616237</c:v>
                </c:pt>
                <c:pt idx="691">
                  <c:v>525.05304395296423</c:v>
                </c:pt>
                <c:pt idx="692">
                  <c:v>525.57634632673739</c:v>
                </c:pt>
                <c:pt idx="693">
                  <c:v>526.09928995892312</c:v>
                </c:pt>
                <c:pt idx="694">
                  <c:v>526.62187564009866</c:v>
                </c:pt>
                <c:pt idx="695">
                  <c:v>527.14410415997543</c:v>
                </c:pt>
                <c:pt idx="696">
                  <c:v>527.66597630739773</c:v>
                </c:pt>
                <c:pt idx="697">
                  <c:v>528.1874928703412</c:v>
                </c:pt>
                <c:pt idx="698">
                  <c:v>528.70865463591065</c:v>
                </c:pt>
                <c:pt idx="699">
                  <c:v>529.22946239033911</c:v>
                </c:pt>
                <c:pt idx="700">
                  <c:v>529.7499169189856</c:v>
                </c:pt>
                <c:pt idx="701">
                  <c:v>530.27001900633343</c:v>
                </c:pt>
                <c:pt idx="702">
                  <c:v>530.78976943598923</c:v>
                </c:pt>
                <c:pt idx="703">
                  <c:v>531.30916899068029</c:v>
                </c:pt>
                <c:pt idx="704">
                  <c:v>531.8282184522534</c:v>
                </c:pt>
                <c:pt idx="705">
                  <c:v>532.34691860167277</c:v>
                </c:pt>
                <c:pt idx="706">
                  <c:v>532.86527021901884</c:v>
                </c:pt>
                <c:pt idx="707">
                  <c:v>533.38327408348607</c:v>
                </c:pt>
                <c:pt idx="708">
                  <c:v>533.90093097338092</c:v>
                </c:pt>
                <c:pt idx="709">
                  <c:v>534.41824166612082</c:v>
                </c:pt>
                <c:pt idx="710">
                  <c:v>534.93520693823166</c:v>
                </c:pt>
                <c:pt idx="711">
                  <c:v>535.45182756534643</c:v>
                </c:pt>
                <c:pt idx="712">
                  <c:v>535.96810432220309</c:v>
                </c:pt>
                <c:pt idx="713">
                  <c:v>536.48403798264326</c:v>
                </c:pt>
                <c:pt idx="714">
                  <c:v>536.99962931960988</c:v>
                </c:pt>
                <c:pt idx="715">
                  <c:v>537.51487910514527</c:v>
                </c:pt>
                <c:pt idx="716">
                  <c:v>538.02978811038997</c:v>
                </c:pt>
                <c:pt idx="717">
                  <c:v>538.54435710558039</c:v>
                </c:pt>
                <c:pt idx="718">
                  <c:v>539.05858686004694</c:v>
                </c:pt>
                <c:pt idx="719">
                  <c:v>539.57247814221216</c:v>
                </c:pt>
                <c:pt idx="720">
                  <c:v>540.08603171958953</c:v>
                </c:pt>
                <c:pt idx="721">
                  <c:v>540.59924835878041</c:v>
                </c:pt>
                <c:pt idx="722">
                  <c:v>541.11212882547295</c:v>
                </c:pt>
                <c:pt idx="723">
                  <c:v>541.62467388444043</c:v>
                </c:pt>
                <c:pt idx="724">
                  <c:v>542.13688429953845</c:v>
                </c:pt>
                <c:pt idx="725">
                  <c:v>542.64876083370405</c:v>
                </c:pt>
                <c:pt idx="726">
                  <c:v>543.16030424895291</c:v>
                </c:pt>
                <c:pt idx="727">
                  <c:v>543.6715153063783</c:v>
                </c:pt>
                <c:pt idx="728">
                  <c:v>544.1823947661486</c:v>
                </c:pt>
                <c:pt idx="729">
                  <c:v>544.69294338750569</c:v>
                </c:pt>
                <c:pt idx="730">
                  <c:v>545.20316192876271</c:v>
                </c:pt>
                <c:pt idx="731">
                  <c:v>545.71305114730262</c:v>
                </c:pt>
                <c:pt idx="732">
                  <c:v>546.22261179957593</c:v>
                </c:pt>
                <c:pt idx="733">
                  <c:v>546.73184464109909</c:v>
                </c:pt>
                <c:pt idx="734">
                  <c:v>547.24075042645222</c:v>
                </c:pt>
                <c:pt idx="735">
                  <c:v>547.74932990927755</c:v>
                </c:pt>
                <c:pt idx="736">
                  <c:v>548.25758384227754</c:v>
                </c:pt>
                <c:pt idx="737">
                  <c:v>548.76551297721232</c:v>
                </c:pt>
                <c:pt idx="738">
                  <c:v>549.27311806489877</c:v>
                </c:pt>
                <c:pt idx="739">
                  <c:v>549.78039985520809</c:v>
                </c:pt>
                <c:pt idx="740">
                  <c:v>550.28735909706347</c:v>
                </c:pt>
                <c:pt idx="741">
                  <c:v>550.79399653843927</c:v>
                </c:pt>
                <c:pt idx="742">
                  <c:v>551.30031292635829</c:v>
                </c:pt>
                <c:pt idx="743">
                  <c:v>551.80630900688971</c:v>
                </c:pt>
                <c:pt idx="744">
                  <c:v>552.31198552514843</c:v>
                </c:pt>
                <c:pt idx="745">
                  <c:v>552.81734322529155</c:v>
                </c:pt>
                <c:pt idx="746">
                  <c:v>553.32238285051778</c:v>
                </c:pt>
                <c:pt idx="747">
                  <c:v>553.82710514306484</c:v>
                </c:pt>
                <c:pt idx="748">
                  <c:v>554.33151084420786</c:v>
                </c:pt>
                <c:pt idx="749">
                  <c:v>554.83560069425744</c:v>
                </c:pt>
                <c:pt idx="750">
                  <c:v>555.33937543255786</c:v>
                </c:pt>
                <c:pt idx="751">
                  <c:v>555.84283579748501</c:v>
                </c:pt>
                <c:pt idx="752">
                  <c:v>556.34598252644491</c:v>
                </c:pt>
                <c:pt idx="753">
                  <c:v>556.84881635587135</c:v>
                </c:pt>
                <c:pt idx="754">
                  <c:v>557.35133802122448</c:v>
                </c:pt>
                <c:pt idx="755">
                  <c:v>557.85354825698869</c:v>
                </c:pt>
                <c:pt idx="756">
                  <c:v>558.355447796671</c:v>
                </c:pt>
                <c:pt idx="757">
                  <c:v>558.85703737279914</c:v>
                </c:pt>
                <c:pt idx="758">
                  <c:v>559.35831771691949</c:v>
                </c:pt>
                <c:pt idx="759">
                  <c:v>559.85928955959548</c:v>
                </c:pt>
                <c:pt idx="760">
                  <c:v>560.35995363040593</c:v>
                </c:pt>
                <c:pt idx="761">
                  <c:v>560.86031065794316</c:v>
                </c:pt>
                <c:pt idx="762">
                  <c:v>561.36036136981068</c:v>
                </c:pt>
                <c:pt idx="763">
                  <c:v>561.86010649262232</c:v>
                </c:pt>
                <c:pt idx="764">
                  <c:v>562.35954675199969</c:v>
                </c:pt>
                <c:pt idx="765">
                  <c:v>562.85868287257063</c:v>
                </c:pt>
                <c:pt idx="766">
                  <c:v>563.35751557796766</c:v>
                </c:pt>
                <c:pt idx="767">
                  <c:v>563.85604559082594</c:v>
                </c:pt>
                <c:pt idx="768">
                  <c:v>564.35427363278177</c:v>
                </c:pt>
                <c:pt idx="769">
                  <c:v>564.85220042447031</c:v>
                </c:pt>
                <c:pt idx="770">
                  <c:v>565.3498266855247</c:v>
                </c:pt>
                <c:pt idx="771">
                  <c:v>565.84715313457366</c:v>
                </c:pt>
                <c:pt idx="772">
                  <c:v>566.34418048923976</c:v>
                </c:pt>
                <c:pt idx="773">
                  <c:v>566.84090946613867</c:v>
                </c:pt>
                <c:pt idx="774">
                  <c:v>567.33734078087582</c:v>
                </c:pt>
                <c:pt idx="775">
                  <c:v>567.8334751480462</c:v>
                </c:pt>
                <c:pt idx="776">
                  <c:v>568.32931328123198</c:v>
                </c:pt>
                <c:pt idx="777">
                  <c:v>568.82485589300097</c:v>
                </c:pt>
                <c:pt idx="778">
                  <c:v>569.32010369490467</c:v>
                </c:pt>
                <c:pt idx="779">
                  <c:v>569.81505739747763</c:v>
                </c:pt>
                <c:pt idx="780">
                  <c:v>570.30971771023428</c:v>
                </c:pt>
                <c:pt idx="781">
                  <c:v>570.8040853416685</c:v>
                </c:pt>
                <c:pt idx="782">
                  <c:v>571.29816099925165</c:v>
                </c:pt>
                <c:pt idx="783">
                  <c:v>571.79194538943091</c:v>
                </c:pt>
                <c:pt idx="784">
                  <c:v>572.28543921762741</c:v>
                </c:pt>
                <c:pt idx="785">
                  <c:v>572.77864318823561</c:v>
                </c:pt>
                <c:pt idx="786">
                  <c:v>573.27155800462037</c:v>
                </c:pt>
                <c:pt idx="787">
                  <c:v>573.76418436911626</c:v>
                </c:pt>
                <c:pt idx="788">
                  <c:v>574.25652298302623</c:v>
                </c:pt>
                <c:pt idx="789">
                  <c:v>574.74857454661901</c:v>
                </c:pt>
                <c:pt idx="790">
                  <c:v>575.24033975912869</c:v>
                </c:pt>
                <c:pt idx="791">
                  <c:v>575.73181931875263</c:v>
                </c:pt>
                <c:pt idx="792">
                  <c:v>576.22301392265001</c:v>
                </c:pt>
                <c:pt idx="793">
                  <c:v>576.71392426694058</c:v>
                </c:pt>
                <c:pt idx="794">
                  <c:v>577.20455104670282</c:v>
                </c:pt>
                <c:pt idx="795">
                  <c:v>577.69489495597259</c:v>
                </c:pt>
                <c:pt idx="796">
                  <c:v>578.18495668774199</c:v>
                </c:pt>
                <c:pt idx="797">
                  <c:v>578.67473693395743</c:v>
                </c:pt>
                <c:pt idx="798">
                  <c:v>579.16423638551851</c:v>
                </c:pt>
                <c:pt idx="799">
                  <c:v>579.65345573227671</c:v>
                </c:pt>
                <c:pt idx="800">
                  <c:v>580.14239566303365</c:v>
                </c:pt>
                <c:pt idx="801">
                  <c:v>580.63105686553945</c:v>
                </c:pt>
                <c:pt idx="802">
                  <c:v>581.11944002649238</c:v>
                </c:pt>
                <c:pt idx="803">
                  <c:v>581.60754583153641</c:v>
                </c:pt>
                <c:pt idx="804">
                  <c:v>582.0953749652607</c:v>
                </c:pt>
                <c:pt idx="805">
                  <c:v>582.58292811119736</c:v>
                </c:pt>
                <c:pt idx="806">
                  <c:v>583.07020595182098</c:v>
                </c:pt>
                <c:pt idx="807">
                  <c:v>583.55720916854659</c:v>
                </c:pt>
                <c:pt idx="808">
                  <c:v>584.04393844172932</c:v>
                </c:pt>
                <c:pt idx="809">
                  <c:v>584.53039445066179</c:v>
                </c:pt>
                <c:pt idx="810">
                  <c:v>585.01657787357397</c:v>
                </c:pt>
                <c:pt idx="811">
                  <c:v>585.50248938763161</c:v>
                </c:pt>
                <c:pt idx="812">
                  <c:v>585.98812966893445</c:v>
                </c:pt>
                <c:pt idx="813">
                  <c:v>586.47349939251569</c:v>
                </c:pt>
                <c:pt idx="814">
                  <c:v>586.95859923234036</c:v>
                </c:pt>
                <c:pt idx="815">
                  <c:v>587.44342986130448</c:v>
                </c:pt>
                <c:pt idx="816">
                  <c:v>587.92799195123325</c:v>
                </c:pt>
                <c:pt idx="817">
                  <c:v>588.41228617288061</c:v>
                </c:pt>
                <c:pt idx="818">
                  <c:v>588.89631319592752</c:v>
                </c:pt>
                <c:pt idx="819">
                  <c:v>589.38007368898093</c:v>
                </c:pt>
                <c:pt idx="820">
                  <c:v>589.86356831957301</c:v>
                </c:pt>
                <c:pt idx="821">
                  <c:v>590.34679775415907</c:v>
                </c:pt>
                <c:pt idx="822">
                  <c:v>590.82976265811783</c:v>
                </c:pt>
                <c:pt idx="823">
                  <c:v>591.31246369574922</c:v>
                </c:pt>
                <c:pt idx="824">
                  <c:v>591.79490153027359</c:v>
                </c:pt>
                <c:pt idx="825">
                  <c:v>592.27707682383095</c:v>
                </c:pt>
                <c:pt idx="826">
                  <c:v>592.75899023747968</c:v>
                </c:pt>
                <c:pt idx="827">
                  <c:v>593.24064243119517</c:v>
                </c:pt>
                <c:pt idx="828">
                  <c:v>593.7220340638695</c:v>
                </c:pt>
                <c:pt idx="829">
                  <c:v>594.20316579330972</c:v>
                </c:pt>
                <c:pt idx="830">
                  <c:v>594.68403827623729</c:v>
                </c:pt>
                <c:pt idx="831">
                  <c:v>595.16465216828726</c:v>
                </c:pt>
                <c:pt idx="832">
                  <c:v>595.64500812400638</c:v>
                </c:pt>
                <c:pt idx="833">
                  <c:v>596.12510679685352</c:v>
                </c:pt>
                <c:pt idx="834">
                  <c:v>596.60494883919739</c:v>
                </c:pt>
                <c:pt idx="835">
                  <c:v>597.08453490231648</c:v>
                </c:pt>
                <c:pt idx="836">
                  <c:v>597.56386563639796</c:v>
                </c:pt>
                <c:pt idx="837">
                  <c:v>598.04294169053674</c:v>
                </c:pt>
                <c:pt idx="838">
                  <c:v>598.52176371273413</c:v>
                </c:pt>
                <c:pt idx="839">
                  <c:v>599.0003323498978</c:v>
                </c:pt>
                <c:pt idx="840">
                  <c:v>599.47864824784062</c:v>
                </c:pt>
                <c:pt idx="841">
                  <c:v>599.95671205127928</c:v>
                </c:pt>
                <c:pt idx="842">
                  <c:v>600.43452440383419</c:v>
                </c:pt>
                <c:pt idx="843">
                  <c:v>600.91208594802845</c:v>
                </c:pt>
                <c:pt idx="844">
                  <c:v>601.38939732528684</c:v>
                </c:pt>
                <c:pt idx="845">
                  <c:v>601.86645917593512</c:v>
                </c:pt>
                <c:pt idx="846">
                  <c:v>602.3432721391996</c:v>
                </c:pt>
                <c:pt idx="847">
                  <c:v>602.81983685320586</c:v>
                </c:pt>
                <c:pt idx="848">
                  <c:v>603.29615395497831</c:v>
                </c:pt>
                <c:pt idx="849">
                  <c:v>603.77222408043974</c:v>
                </c:pt>
                <c:pt idx="850">
                  <c:v>604.24804786440984</c:v>
                </c:pt>
                <c:pt idx="851">
                  <c:v>604.72362594060519</c:v>
                </c:pt>
                <c:pt idx="852">
                  <c:v>605.19895894163847</c:v>
                </c:pt>
                <c:pt idx="853">
                  <c:v>605.67404749901732</c:v>
                </c:pt>
                <c:pt idx="854">
                  <c:v>606.14889224314459</c:v>
                </c:pt>
                <c:pt idx="855">
                  <c:v>606.62349380331659</c:v>
                </c:pt>
                <c:pt idx="856">
                  <c:v>607.0978528077236</c:v>
                </c:pt>
                <c:pt idx="857">
                  <c:v>607.57196988344822</c:v>
                </c:pt>
                <c:pt idx="858">
                  <c:v>608.04584565646542</c:v>
                </c:pt>
                <c:pt idx="859">
                  <c:v>608.51948075164194</c:v>
                </c:pt>
                <c:pt idx="860">
                  <c:v>608.9928757927355</c:v>
                </c:pt>
                <c:pt idx="861">
                  <c:v>609.46603140239415</c:v>
                </c:pt>
                <c:pt idx="862">
                  <c:v>609.93894820215621</c:v>
                </c:pt>
                <c:pt idx="863">
                  <c:v>610.41162681244953</c:v>
                </c:pt>
                <c:pt idx="864">
                  <c:v>610.88406785259065</c:v>
                </c:pt>
                <c:pt idx="865">
                  <c:v>611.35627194078461</c:v>
                </c:pt>
                <c:pt idx="866">
                  <c:v>611.82823969412448</c:v>
                </c:pt>
                <c:pt idx="867">
                  <c:v>612.29997172859123</c:v>
                </c:pt>
                <c:pt idx="868">
                  <c:v>612.77146865905218</c:v>
                </c:pt>
                <c:pt idx="869">
                  <c:v>613.24273109926185</c:v>
                </c:pt>
                <c:pt idx="870">
                  <c:v>613.71375966186076</c:v>
                </c:pt>
                <c:pt idx="871">
                  <c:v>614.18455495837543</c:v>
                </c:pt>
                <c:pt idx="872">
                  <c:v>614.65511759921765</c:v>
                </c:pt>
                <c:pt idx="873">
                  <c:v>615.12544819368418</c:v>
                </c:pt>
                <c:pt idx="874">
                  <c:v>615.59554734995663</c:v>
                </c:pt>
                <c:pt idx="875">
                  <c:v>616.06541567510089</c:v>
                </c:pt>
                <c:pt idx="876">
                  <c:v>616.53505377506713</c:v>
                </c:pt>
                <c:pt idx="877">
                  <c:v>617.00446225468852</c:v>
                </c:pt>
                <c:pt idx="878">
                  <c:v>617.47364171768231</c:v>
                </c:pt>
                <c:pt idx="879">
                  <c:v>617.94259276664866</c:v>
                </c:pt>
                <c:pt idx="880">
                  <c:v>618.41131600307006</c:v>
                </c:pt>
                <c:pt idx="881">
                  <c:v>618.87981202731225</c:v>
                </c:pt>
                <c:pt idx="882">
                  <c:v>619.34808143862278</c:v>
                </c:pt>
                <c:pt idx="883">
                  <c:v>619.81612483513118</c:v>
                </c:pt>
                <c:pt idx="884">
                  <c:v>620.28394281384931</c:v>
                </c:pt>
                <c:pt idx="885">
                  <c:v>620.75153597067037</c:v>
                </c:pt>
                <c:pt idx="886">
                  <c:v>621.21890490036878</c:v>
                </c:pt>
                <c:pt idx="887">
                  <c:v>621.68605019660038</c:v>
                </c:pt>
                <c:pt idx="888">
                  <c:v>622.1529724519022</c:v>
                </c:pt>
                <c:pt idx="889">
                  <c:v>622.61967225769229</c:v>
                </c:pt>
                <c:pt idx="890">
                  <c:v>623.08615020426907</c:v>
                </c:pt>
                <c:pt idx="891">
                  <c:v>623.55240688081187</c:v>
                </c:pt>
                <c:pt idx="892">
                  <c:v>624.01844287538052</c:v>
                </c:pt>
                <c:pt idx="893">
                  <c:v>624.48425877491525</c:v>
                </c:pt>
                <c:pt idx="894">
                  <c:v>624.94985516523684</c:v>
                </c:pt>
                <c:pt idx="895">
                  <c:v>625.41523263104591</c:v>
                </c:pt>
                <c:pt idx="896">
                  <c:v>625.88039175592405</c:v>
                </c:pt>
                <c:pt idx="897">
                  <c:v>626.34533312233214</c:v>
                </c:pt>
                <c:pt idx="898">
                  <c:v>626.8100573116119</c:v>
                </c:pt>
                <c:pt idx="899">
                  <c:v>627.27456490398481</c:v>
                </c:pt>
                <c:pt idx="900">
                  <c:v>627.73885647855252</c:v>
                </c:pt>
                <c:pt idx="901">
                  <c:v>628.20293261329698</c:v>
                </c:pt>
                <c:pt idx="902">
                  <c:v>628.66679388508021</c:v>
                </c:pt>
                <c:pt idx="903">
                  <c:v>629.13044086964408</c:v>
                </c:pt>
                <c:pt idx="904">
                  <c:v>629.59387414161142</c:v>
                </c:pt>
                <c:pt idx="905">
                  <c:v>630.05709427448448</c:v>
                </c:pt>
                <c:pt idx="906">
                  <c:v>630.52010184064659</c:v>
                </c:pt>
                <c:pt idx="907">
                  <c:v>630.98289741136114</c:v>
                </c:pt>
                <c:pt idx="908">
                  <c:v>631.44548155677205</c:v>
                </c:pt>
                <c:pt idx="909">
                  <c:v>631.90785484590413</c:v>
                </c:pt>
                <c:pt idx="910">
                  <c:v>632.37001784666256</c:v>
                </c:pt>
                <c:pt idx="911">
                  <c:v>632.83197112583389</c:v>
                </c:pt>
                <c:pt idx="912">
                  <c:v>633.29371524908549</c:v>
                </c:pt>
                <c:pt idx="913">
                  <c:v>633.75525078096609</c:v>
                </c:pt>
                <c:pt idx="914">
                  <c:v>634.21657828490561</c:v>
                </c:pt>
                <c:pt idx="915">
                  <c:v>634.67769832321562</c:v>
                </c:pt>
                <c:pt idx="916">
                  <c:v>635.13861145708972</c:v>
                </c:pt>
                <c:pt idx="917">
                  <c:v>635.59931824660305</c:v>
                </c:pt>
                <c:pt idx="918">
                  <c:v>636.05981925071353</c:v>
                </c:pt>
                <c:pt idx="919">
                  <c:v>636.52011502726111</c:v>
                </c:pt>
                <c:pt idx="920">
                  <c:v>636.98020613296853</c:v>
                </c:pt>
                <c:pt idx="921">
                  <c:v>637.44009312344133</c:v>
                </c:pt>
                <c:pt idx="922">
                  <c:v>637.89977655316875</c:v>
                </c:pt>
                <c:pt idx="923">
                  <c:v>638.35925697552329</c:v>
                </c:pt>
                <c:pt idx="924">
                  <c:v>638.81853494276118</c:v>
                </c:pt>
                <c:pt idx="925">
                  <c:v>639.27761100602299</c:v>
                </c:pt>
                <c:pt idx="926">
                  <c:v>639.7364857153334</c:v>
                </c:pt>
                <c:pt idx="927">
                  <c:v>640.19515961960224</c:v>
                </c:pt>
                <c:pt idx="928">
                  <c:v>640.65363326662441</c:v>
                </c:pt>
                <c:pt idx="929">
                  <c:v>641.11190720308014</c:v>
                </c:pt>
                <c:pt idx="930">
                  <c:v>641.56998197453538</c:v>
                </c:pt>
                <c:pt idx="931">
                  <c:v>642.02785812544289</c:v>
                </c:pt>
                <c:pt idx="932">
                  <c:v>642.48553619914151</c:v>
                </c:pt>
                <c:pt idx="933">
                  <c:v>642.94301673785708</c:v>
                </c:pt>
                <c:pt idx="934">
                  <c:v>643.40030028270337</c:v>
                </c:pt>
                <c:pt idx="935">
                  <c:v>643.8573873736816</c:v>
                </c:pt>
                <c:pt idx="936">
                  <c:v>644.31427854968138</c:v>
                </c:pt>
                <c:pt idx="937">
                  <c:v>644.77097434848122</c:v>
                </c:pt>
                <c:pt idx="938">
                  <c:v>645.2274753067486</c:v>
                </c:pt>
                <c:pt idx="939">
                  <c:v>645.68378196004085</c:v>
                </c:pt>
                <c:pt idx="940">
                  <c:v>646.13989484280557</c:v>
                </c:pt>
                <c:pt idx="941">
                  <c:v>646.59581448838094</c:v>
                </c:pt>
                <c:pt idx="942">
                  <c:v>647.05154142899596</c:v>
                </c:pt>
                <c:pt idx="943">
                  <c:v>647.50707619577179</c:v>
                </c:pt>
                <c:pt idx="944">
                  <c:v>647.96241931872169</c:v>
                </c:pt>
                <c:pt idx="945">
                  <c:v>648.41757132675127</c:v>
                </c:pt>
                <c:pt idx="946">
                  <c:v>648.8725327476601</c:v>
                </c:pt>
                <c:pt idx="947">
                  <c:v>649.32730410814111</c:v>
                </c:pt>
                <c:pt idx="948">
                  <c:v>649.78188593378184</c:v>
                </c:pt>
                <c:pt idx="949">
                  <c:v>650.23627874906458</c:v>
                </c:pt>
                <c:pt idx="950">
                  <c:v>650.69048307736773</c:v>
                </c:pt>
                <c:pt idx="951">
                  <c:v>651.14449944096521</c:v>
                </c:pt>
                <c:pt idx="952">
                  <c:v>651.59832836102828</c:v>
                </c:pt>
                <c:pt idx="953">
                  <c:v>652.05197035762535</c:v>
                </c:pt>
                <c:pt idx="954">
                  <c:v>652.50542594972296</c:v>
                </c:pt>
                <c:pt idx="955">
                  <c:v>652.95869565518649</c:v>
                </c:pt>
                <c:pt idx="956">
                  <c:v>653.41177999078036</c:v>
                </c:pt>
                <c:pt idx="957">
                  <c:v>653.8646794721692</c:v>
                </c:pt>
                <c:pt idx="958">
                  <c:v>654.3173946139184</c:v>
                </c:pt>
                <c:pt idx="959">
                  <c:v>654.76992592949466</c:v>
                </c:pt>
                <c:pt idx="960">
                  <c:v>655.2222739312665</c:v>
                </c:pt>
                <c:pt idx="961">
                  <c:v>655.67443913050556</c:v>
                </c:pt>
                <c:pt idx="962">
                  <c:v>656.12642203738687</c:v>
                </c:pt>
                <c:pt idx="963">
                  <c:v>656.57822316098941</c:v>
                </c:pt>
                <c:pt idx="964">
                  <c:v>657.02984300929722</c:v>
                </c:pt>
                <c:pt idx="965">
                  <c:v>657.48128208920036</c:v>
                </c:pt>
                <c:pt idx="966">
                  <c:v>657.93254090649475</c:v>
                </c:pt>
                <c:pt idx="967">
                  <c:v>658.38361996588401</c:v>
                </c:pt>
                <c:pt idx="968">
                  <c:v>658.83451977097923</c:v>
                </c:pt>
                <c:pt idx="969">
                  <c:v>659.28524082430056</c:v>
                </c:pt>
                <c:pt idx="970">
                  <c:v>659.73578362727767</c:v>
                </c:pt>
                <c:pt idx="971">
                  <c:v>660.18614868025031</c:v>
                </c:pt>
                <c:pt idx="972">
                  <c:v>660.6363364824698</c:v>
                </c:pt>
                <c:pt idx="973">
                  <c:v>661.08634753209878</c:v>
                </c:pt>
                <c:pt idx="974">
                  <c:v>661.53618232621341</c:v>
                </c:pt>
                <c:pt idx="975">
                  <c:v>661.98584136080285</c:v>
                </c:pt>
                <c:pt idx="976">
                  <c:v>662.43532513077082</c:v>
                </c:pt>
                <c:pt idx="977">
                  <c:v>662.88463412993667</c:v>
                </c:pt>
                <c:pt idx="978">
                  <c:v>663.33376885103542</c:v>
                </c:pt>
                <c:pt idx="979">
                  <c:v>663.78272978571965</c:v>
                </c:pt>
                <c:pt idx="980">
                  <c:v>664.23151742455946</c:v>
                </c:pt>
                <c:pt idx="981">
                  <c:v>664.68013225704397</c:v>
                </c:pt>
                <c:pt idx="982">
                  <c:v>665.12857477158184</c:v>
                </c:pt>
                <c:pt idx="983">
                  <c:v>665.57684545550262</c:v>
                </c:pt>
                <c:pt idx="984">
                  <c:v>666.02494479505685</c:v>
                </c:pt>
                <c:pt idx="985">
                  <c:v>666.47287327541824</c:v>
                </c:pt>
                <c:pt idx="986">
                  <c:v>666.92063138068318</c:v>
                </c:pt>
                <c:pt idx="987">
                  <c:v>667.36821959387271</c:v>
                </c:pt>
                <c:pt idx="988">
                  <c:v>667.81563839693331</c:v>
                </c:pt>
                <c:pt idx="989">
                  <c:v>668.26288827073722</c:v>
                </c:pt>
                <c:pt idx="990">
                  <c:v>668.70996969508417</c:v>
                </c:pt>
                <c:pt idx="991">
                  <c:v>669.15688314870192</c:v>
                </c:pt>
                <c:pt idx="992">
                  <c:v>669.60362910924755</c:v>
                </c:pt>
                <c:pt idx="993">
                  <c:v>670.05020805330776</c:v>
                </c:pt>
                <c:pt idx="994">
                  <c:v>670.49662045640105</c:v>
                </c:pt>
                <c:pt idx="995">
                  <c:v>670.9428667929775</c:v>
                </c:pt>
                <c:pt idx="996">
                  <c:v>671.38894753642057</c:v>
                </c:pt>
                <c:pt idx="997">
                  <c:v>671.83486315904781</c:v>
                </c:pt>
                <c:pt idx="998">
                  <c:v>672.28061413211185</c:v>
                </c:pt>
                <c:pt idx="999">
                  <c:v>672.72620092580166</c:v>
                </c:pt>
                <c:pt idx="1000">
                  <c:v>673.17162400924326</c:v>
                </c:pt>
                <c:pt idx="1001">
                  <c:v>673.61688385050149</c:v>
                </c:pt>
                <c:pt idx="1002">
                  <c:v>674.06198091657973</c:v>
                </c:pt>
                <c:pt idx="1003">
                  <c:v>674.50691567342255</c:v>
                </c:pt>
                <c:pt idx="1004">
                  <c:v>674.95168858591546</c:v>
                </c:pt>
                <c:pt idx="1005">
                  <c:v>675.39630011788699</c:v>
                </c:pt>
                <c:pt idx="1006">
                  <c:v>675.84075073210886</c:v>
                </c:pt>
                <c:pt idx="1007">
                  <c:v>676.28504089029775</c:v>
                </c:pt>
                <c:pt idx="1008">
                  <c:v>676.72917105311626</c:v>
                </c:pt>
                <c:pt idx="1009">
                  <c:v>677.1731416801739</c:v>
                </c:pt>
                <c:pt idx="1010">
                  <c:v>677.61695323002834</c:v>
                </c:pt>
                <c:pt idx="1011">
                  <c:v>678.06060616018613</c:v>
                </c:pt>
                <c:pt idx="1012">
                  <c:v>678.50410092710456</c:v>
                </c:pt>
                <c:pt idx="1013">
                  <c:v>678.94743798619186</c:v>
                </c:pt>
                <c:pt idx="1014">
                  <c:v>679.39061779180929</c:v>
                </c:pt>
                <c:pt idx="1015">
                  <c:v>679.83364079727187</c:v>
                </c:pt>
                <c:pt idx="1016">
                  <c:v>680.27650745484914</c:v>
                </c:pt>
                <c:pt idx="1017">
                  <c:v>680.719218215767</c:v>
                </c:pt>
                <c:pt idx="1018">
                  <c:v>681.16177353020839</c:v>
                </c:pt>
                <c:pt idx="1019">
                  <c:v>681.604173847315</c:v>
                </c:pt>
                <c:pt idx="1020">
                  <c:v>682.04641961518757</c:v>
                </c:pt>
                <c:pt idx="1021">
                  <c:v>682.48851128088813</c:v>
                </c:pt>
                <c:pt idx="1022">
                  <c:v>682.93044929044027</c:v>
                </c:pt>
                <c:pt idx="1023">
                  <c:v>683.37223408883108</c:v>
                </c:pt>
                <c:pt idx="1024">
                  <c:v>683.81386612001165</c:v>
                </c:pt>
                <c:pt idx="1025">
                  <c:v>684.25534582689897</c:v>
                </c:pt>
                <c:pt idx="1026">
                  <c:v>684.69667365137673</c:v>
                </c:pt>
                <c:pt idx="1027">
                  <c:v>685.13785003429655</c:v>
                </c:pt>
                <c:pt idx="1028">
                  <c:v>685.57887541547939</c:v>
                </c:pt>
                <c:pt idx="1029">
                  <c:v>686.01975023371665</c:v>
                </c:pt>
                <c:pt idx="1030">
                  <c:v>686.46047492677155</c:v>
                </c:pt>
                <c:pt idx="1031">
                  <c:v>686.90104993138027</c:v>
                </c:pt>
                <c:pt idx="1032">
                  <c:v>687.34147568325307</c:v>
                </c:pt>
                <c:pt idx="1033">
                  <c:v>687.78175261707599</c:v>
                </c:pt>
                <c:pt idx="1034">
                  <c:v>688.22188116651148</c:v>
                </c:pt>
                <c:pt idx="1035">
                  <c:v>688.66186176420013</c:v>
                </c:pt>
                <c:pt idx="1036">
                  <c:v>689.10169484176208</c:v>
                </c:pt>
                <c:pt idx="1037">
                  <c:v>689.54138082979784</c:v>
                </c:pt>
                <c:pt idx="1038">
                  <c:v>689.98092015788973</c:v>
                </c:pt>
                <c:pt idx="1039">
                  <c:v>690.42031325460334</c:v>
                </c:pt>
                <c:pt idx="1040">
                  <c:v>690.85956054748874</c:v>
                </c:pt>
                <c:pt idx="1041">
                  <c:v>691.29866246308166</c:v>
                </c:pt>
                <c:pt idx="1042">
                  <c:v>691.73761942690487</c:v>
                </c:pt>
                <c:pt idx="1043">
                  <c:v>692.1764318634697</c:v>
                </c:pt>
                <c:pt idx="1044">
                  <c:v>692.61510019627735</c:v>
                </c:pt>
                <c:pt idx="1045">
                  <c:v>693.05362484781926</c:v>
                </c:pt>
                <c:pt idx="1046">
                  <c:v>693.49200623958006</c:v>
                </c:pt>
                <c:pt idx="1047">
                  <c:v>693.9302447920378</c:v>
                </c:pt>
                <c:pt idx="1048">
                  <c:v>694.36834092466529</c:v>
                </c:pt>
                <c:pt idx="1049">
                  <c:v>694.8062950559322</c:v>
                </c:pt>
                <c:pt idx="1050">
                  <c:v>695.24410760330568</c:v>
                </c:pt>
                <c:pt idx="1051">
                  <c:v>695.68177898325155</c:v>
                </c:pt>
                <c:pt idx="1052">
                  <c:v>696.11930961123676</c:v>
                </c:pt>
                <c:pt idx="1053">
                  <c:v>696.55669990172953</c:v>
                </c:pt>
                <c:pt idx="1054">
                  <c:v>696.9939502682015</c:v>
                </c:pt>
                <c:pt idx="1055">
                  <c:v>697.43106112312864</c:v>
                </c:pt>
                <c:pt idx="1056">
                  <c:v>697.86803287799296</c:v>
                </c:pt>
                <c:pt idx="1057">
                  <c:v>698.30486594328374</c:v>
                </c:pt>
                <c:pt idx="1058">
                  <c:v>698.74156072849905</c:v>
                </c:pt>
                <c:pt idx="1059">
                  <c:v>699.1781176421465</c:v>
                </c:pt>
                <c:pt idx="1060">
                  <c:v>699.61453709174589</c:v>
                </c:pt>
                <c:pt idx="1061">
                  <c:v>700.05081948382917</c:v>
                </c:pt>
                <c:pt idx="1062">
                  <c:v>700.486965223943</c:v>
                </c:pt>
                <c:pt idx="1063">
                  <c:v>700.92297471664949</c:v>
                </c:pt>
                <c:pt idx="1064">
                  <c:v>701.35884836552793</c:v>
                </c:pt>
                <c:pt idx="1065">
                  <c:v>701.79458657317593</c:v>
                </c:pt>
                <c:pt idx="1066">
                  <c:v>702.23018974121112</c:v>
                </c:pt>
                <c:pt idx="1067">
                  <c:v>702.66565827027227</c:v>
                </c:pt>
                <c:pt idx="1068">
                  <c:v>703.10099256002115</c:v>
                </c:pt>
                <c:pt idx="1069">
                  <c:v>703.53619300914352</c:v>
                </c:pt>
                <c:pt idx="1070">
                  <c:v>703.97126001535071</c:v>
                </c:pt>
                <c:pt idx="1071">
                  <c:v>704.40619397538137</c:v>
                </c:pt>
                <c:pt idx="1072">
                  <c:v>704.84099528500224</c:v>
                </c:pt>
                <c:pt idx="1073">
                  <c:v>705.27566433901018</c:v>
                </c:pt>
                <c:pt idx="1074">
                  <c:v>705.71020153123357</c:v>
                </c:pt>
                <c:pt idx="1075">
                  <c:v>706.14460725453341</c:v>
                </c:pt>
                <c:pt idx="1076">
                  <c:v>706.57888190080484</c:v>
                </c:pt>
                <c:pt idx="1077">
                  <c:v>707.01302586097904</c:v>
                </c:pt>
                <c:pt idx="1078">
                  <c:v>707.44703952502437</c:v>
                </c:pt>
                <c:pt idx="1079">
                  <c:v>707.8809232819475</c:v>
                </c:pt>
                <c:pt idx="1080">
                  <c:v>708.31467751979585</c:v>
                </c:pt>
                <c:pt idx="1081">
                  <c:v>708.74830262565786</c:v>
                </c:pt>
                <c:pt idx="1082">
                  <c:v>709.1817989856653</c:v>
                </c:pt>
                <c:pt idx="1083">
                  <c:v>709.61516698499452</c:v>
                </c:pt>
                <c:pt idx="1084">
                  <c:v>710.04840700786781</c:v>
                </c:pt>
                <c:pt idx="1085">
                  <c:v>710.48151943755511</c:v>
                </c:pt>
                <c:pt idx="1086">
                  <c:v>710.91450465637536</c:v>
                </c:pt>
                <c:pt idx="1087">
                  <c:v>711.34736304569799</c:v>
                </c:pt>
                <c:pt idx="1088">
                  <c:v>711.7800949859444</c:v>
                </c:pt>
                <c:pt idx="1089">
                  <c:v>712.21270085658955</c:v>
                </c:pt>
                <c:pt idx="1090">
                  <c:v>712.64518103616331</c:v>
                </c:pt>
                <c:pt idx="1091">
                  <c:v>713.07753590225207</c:v>
                </c:pt>
                <c:pt idx="1092">
                  <c:v>713.50976583150032</c:v>
                </c:pt>
                <c:pt idx="1093">
                  <c:v>713.94187119961191</c:v>
                </c:pt>
                <c:pt idx="1094">
                  <c:v>714.37385238135198</c:v>
                </c:pt>
                <c:pt idx="1095">
                  <c:v>714.80570975054798</c:v>
                </c:pt>
                <c:pt idx="1096">
                  <c:v>715.23744368009147</c:v>
                </c:pt>
                <c:pt idx="1097">
                  <c:v>715.66905454193966</c:v>
                </c:pt>
                <c:pt idx="1098">
                  <c:v>716.10054270711669</c:v>
                </c:pt>
                <c:pt idx="1099">
                  <c:v>716.53190854571574</c:v>
                </c:pt>
                <c:pt idx="1100">
                  <c:v>716.96315242689946</c:v>
                </c:pt>
                <c:pt idx="1101">
                  <c:v>717.39427471890292</c:v>
                </c:pt>
                <c:pt idx="1102">
                  <c:v>717.82527578903398</c:v>
                </c:pt>
                <c:pt idx="1103">
                  <c:v>718.25615600367519</c:v>
                </c:pt>
                <c:pt idx="1104">
                  <c:v>718.68691572828573</c:v>
                </c:pt>
                <c:pt idx="1105">
                  <c:v>719.1175553274021</c:v>
                </c:pt>
                <c:pt idx="1106">
                  <c:v>719.54807516464075</c:v>
                </c:pt>
                <c:pt idx="1107">
                  <c:v>719.97847560269872</c:v>
                </c:pt>
                <c:pt idx="1108">
                  <c:v>720.4087570033555</c:v>
                </c:pt>
                <c:pt idx="1109">
                  <c:v>720.8389197274746</c:v>
                </c:pt>
                <c:pt idx="1110">
                  <c:v>721.26896413500515</c:v>
                </c:pt>
                <c:pt idx="1111">
                  <c:v>721.69889058498325</c:v>
                </c:pt>
                <c:pt idx="1112">
                  <c:v>722.12869943553392</c:v>
                </c:pt>
                <c:pt idx="1113">
                  <c:v>722.55839104387223</c:v>
                </c:pt>
                <c:pt idx="1114">
                  <c:v>722.98796576630502</c:v>
                </c:pt>
                <c:pt idx="1115">
                  <c:v>723.41742395823235</c:v>
                </c:pt>
                <c:pt idx="1116">
                  <c:v>723.84676597414932</c:v>
                </c:pt>
                <c:pt idx="1117">
                  <c:v>724.27599216764747</c:v>
                </c:pt>
                <c:pt idx="1118">
                  <c:v>724.70510289141657</c:v>
                </c:pt>
                <c:pt idx="1119">
                  <c:v>725.13409849724553</c:v>
                </c:pt>
                <c:pt idx="1120">
                  <c:v>725.56297933602468</c:v>
                </c:pt>
                <c:pt idx="1121">
                  <c:v>725.99174575774714</c:v>
                </c:pt>
                <c:pt idx="1122">
                  <c:v>726.42039811151017</c:v>
                </c:pt>
                <c:pt idx="1123">
                  <c:v>726.84893674551722</c:v>
                </c:pt>
                <c:pt idx="1124">
                  <c:v>727.27736200707875</c:v>
                </c:pt>
                <c:pt idx="1125">
                  <c:v>727.70567424261446</c:v>
                </c:pt>
                <c:pt idx="1126">
                  <c:v>728.13387379765493</c:v>
                </c:pt>
              </c:numCache>
            </c:numRef>
          </c:xVal>
          <c:yVal>
            <c:numRef>
              <c:f>Fitting!$D$32:$D$1158</c:f>
              <c:numCache>
                <c:formatCode>0.000</c:formatCode>
                <c:ptCount val="1127"/>
                <c:pt idx="0" formatCode="General">
                  <c:v>3.5</c:v>
                </c:pt>
                <c:pt idx="1">
                  <c:v>4.231435730966691</c:v>
                </c:pt>
                <c:pt idx="2">
                  <c:v>4.9587494508026957</c:v>
                </c:pt>
                <c:pt idx="3">
                  <c:v>5.6819541549380119</c:v>
                </c:pt>
                <c:pt idx="4">
                  <c:v>6.4010627225589944</c:v>
                </c:pt>
                <c:pt idx="5">
                  <c:v>7.116087917879808</c:v>
                </c:pt>
                <c:pt idx="6">
                  <c:v>7.827042391396601</c:v>
                </c:pt>
                <c:pt idx="7">
                  <c:v>8.53393868112469</c:v>
                </c:pt>
                <c:pt idx="8">
                  <c:v>9.2367892138190442</c:v>
                </c:pt>
                <c:pt idx="9">
                  <c:v>9.9356063061783431</c:v>
                </c:pt>
                <c:pt idx="10">
                  <c:v>10.630402166032903</c:v>
                </c:pt>
                <c:pt idx="11">
                  <c:v>11.32118889351673</c:v>
                </c:pt>
                <c:pt idx="12">
                  <c:v>12.007978482223963</c:v>
                </c:pt>
                <c:pt idx="13">
                  <c:v>12.690782820349988</c:v>
                </c:pt>
                <c:pt idx="14">
                  <c:v>13.369613691817452</c:v>
                </c:pt>
                <c:pt idx="15">
                  <c:v>14.044482777387463</c:v>
                </c:pt>
                <c:pt idx="16">
                  <c:v>14.715401655756182</c:v>
                </c:pt>
                <c:pt idx="17">
                  <c:v>15.382381804637093</c:v>
                </c:pt>
                <c:pt idx="18">
                  <c:v>16.045434601829157</c:v>
                </c:pt>
                <c:pt idx="19">
                  <c:v>16.70457132627109</c:v>
                </c:pt>
                <c:pt idx="20">
                  <c:v>17.359803159082013</c:v>
                </c:pt>
                <c:pt idx="21">
                  <c:v>18.011141184588666</c:v>
                </c:pt>
                <c:pt idx="22">
                  <c:v>18.658596391339458</c:v>
                </c:pt>
                <c:pt idx="23">
                  <c:v>19.302179673105485</c:v>
                </c:pt>
                <c:pt idx="24">
                  <c:v>19.941901829868844</c:v>
                </c:pt>
                <c:pt idx="25">
                  <c:v>20.577773568798335</c:v>
                </c:pt>
                <c:pt idx="26">
                  <c:v>21.209805505212852</c:v>
                </c:pt>
                <c:pt idx="27">
                  <c:v>21.838008163532599</c:v>
                </c:pt>
                <c:pt idx="28">
                  <c:v>22.46239197821836</c:v>
                </c:pt>
                <c:pt idx="29">
                  <c:v>23.082967294699007</c:v>
                </c:pt>
                <c:pt idx="30">
                  <c:v>23.699744370287451</c:v>
                </c:pt>
                <c:pt idx="31">
                  <c:v>24.312733375085212</c:v>
                </c:pt>
                <c:pt idx="32">
                  <c:v>24.921944392875773</c:v>
                </c:pt>
                <c:pt idx="33">
                  <c:v>25.527387422006946</c:v>
                </c:pt>
                <c:pt idx="34">
                  <c:v>26.129072376262371</c:v>
                </c:pt>
                <c:pt idx="35">
                  <c:v>26.727009085722386</c:v>
                </c:pt>
                <c:pt idx="36">
                  <c:v>27.321207297614379</c:v>
                </c:pt>
                <c:pt idx="37">
                  <c:v>27.911676677152816</c:v>
                </c:pt>
                <c:pt idx="38">
                  <c:v>28.498426808369128</c:v>
                </c:pt>
                <c:pt idx="39">
                  <c:v>29.081467194931584</c:v>
                </c:pt>
                <c:pt idx="40">
                  <c:v>29.660807260955341</c:v>
                </c:pt>
                <c:pt idx="41">
                  <c:v>30.236456351802815</c:v>
                </c:pt>
                <c:pt idx="42">
                  <c:v>30.808423734874509</c:v>
                </c:pt>
                <c:pt idx="43">
                  <c:v>31.376718600390475</c:v>
                </c:pt>
                <c:pt idx="44">
                  <c:v>31.94135006216257</c:v>
                </c:pt>
                <c:pt idx="45">
                  <c:v>32.502327158357609</c:v>
                </c:pt>
                <c:pt idx="46">
                  <c:v>33.059658852251573</c:v>
                </c:pt>
                <c:pt idx="47">
                  <c:v>33.613354032975082</c:v>
                </c:pt>
                <c:pt idx="48">
                  <c:v>34.163421516250125</c:v>
                </c:pt>
                <c:pt idx="49">
                  <c:v>34.709870045118357</c:v>
                </c:pt>
                <c:pt idx="50">
                  <c:v>35.252708290660941</c:v>
                </c:pt>
                <c:pt idx="51">
                  <c:v>35.791944852710181</c:v>
                </c:pt>
                <c:pt idx="52">
                  <c:v>36.327588260553021</c:v>
                </c:pt>
                <c:pt idx="53">
                  <c:v>36.85964697362656</c:v>
                </c:pt>
                <c:pt idx="54">
                  <c:v>37.388129382205641</c:v>
                </c:pt>
                <c:pt idx="55">
                  <c:v>37.91304380808279</c:v>
                </c:pt>
                <c:pt idx="56">
                  <c:v>38.434398505240424</c:v>
                </c:pt>
                <c:pt idx="57">
                  <c:v>38.952201660515641</c:v>
                </c:pt>
                <c:pt idx="58">
                  <c:v>39.466461394257564</c:v>
                </c:pt>
                <c:pt idx="59">
                  <c:v>39.977185760977441</c:v>
                </c:pt>
                <c:pt idx="60">
                  <c:v>40.484382749991546</c:v>
                </c:pt>
                <c:pt idx="61">
                  <c:v>40.988060286057078</c:v>
                </c:pt>
                <c:pt idx="62">
                  <c:v>41.488226230001096</c:v>
                </c:pt>
                <c:pt idx="63">
                  <c:v>41.984888379342614</c:v>
                </c:pt>
                <c:pt idx="64">
                  <c:v>42.478054468907992</c:v>
                </c:pt>
                <c:pt idx="65">
                  <c:v>42.967732171439678</c:v>
                </c:pt>
                <c:pt idx="66">
                  <c:v>43.453929098198444</c:v>
                </c:pt>
                <c:pt idx="67">
                  <c:v>43.936652799559226</c:v>
                </c:pt>
                <c:pt idx="68">
                  <c:v>44.415910765600579</c:v>
                </c:pt>
                <c:pt idx="69">
                  <c:v>44.891710426687993</c:v>
                </c:pt>
                <c:pt idx="70">
                  <c:v>45.36405915405102</c:v>
                </c:pt>
                <c:pt idx="71">
                  <c:v>45.832964260354395</c:v>
                </c:pt>
                <c:pt idx="72">
                  <c:v>46.29843300026323</c:v>
                </c:pt>
                <c:pt idx="73">
                  <c:v>46.760472571002332</c:v>
                </c:pt>
                <c:pt idx="74">
                  <c:v>47.219090112909768</c:v>
                </c:pt>
                <c:pt idx="75">
                  <c:v>47.674292709984805</c:v>
                </c:pt>
                <c:pt idx="76">
                  <c:v>48.126087390430186</c:v>
                </c:pt>
                <c:pt idx="77">
                  <c:v>48.574481127189017</c:v>
                </c:pt>
                <c:pt idx="78">
                  <c:v>49.019480838476127</c:v>
                </c:pt>
                <c:pt idx="79">
                  <c:v>49.461093388304199</c:v>
                </c:pt>
                <c:pt idx="80">
                  <c:v>49.899325587004597</c:v>
                </c:pt>
                <c:pt idx="81">
                  <c:v>50.334184191743034</c:v>
                </c:pt>
                <c:pt idx="82">
                  <c:v>50.765675907030165</c:v>
                </c:pt>
                <c:pt idx="83">
                  <c:v>51.19380738522716</c:v>
                </c:pt>
                <c:pt idx="84">
                  <c:v>51.618585227046374</c:v>
                </c:pt>
                <c:pt idx="85">
                  <c:v>52.040015982047109</c:v>
                </c:pt>
                <c:pt idx="86">
                  <c:v>52.4581061491266</c:v>
                </c:pt>
                <c:pt idx="87">
                  <c:v>52.872862177006354</c:v>
                </c:pt>
                <c:pt idx="88">
                  <c:v>53.284290464713763</c:v>
                </c:pt>
                <c:pt idx="89">
                  <c:v>53.692397362059218</c:v>
                </c:pt>
                <c:pt idx="90">
                  <c:v>54.097189170108685</c:v>
                </c:pt>
                <c:pt idx="91">
                  <c:v>54.498672141651845</c:v>
                </c:pt>
                <c:pt idx="92">
                  <c:v>54.89685248166591</c:v>
                </c:pt>
                <c:pt idx="93">
                  <c:v>55.291736347775114</c:v>
                </c:pt>
                <c:pt idx="94">
                  <c:v>55.683329850705974</c:v>
                </c:pt>
                <c:pt idx="95">
                  <c:v>56.071639054738412</c:v>
                </c:pt>
                <c:pt idx="96">
                  <c:v>56.456669978152718</c:v>
                </c:pt>
                <c:pt idx="97">
                  <c:v>56.838428593672518</c:v>
                </c:pt>
                <c:pt idx="98">
                  <c:v>57.216920828903746</c:v>
                </c:pt>
                <c:pt idx="99">
                  <c:v>57.59215256676972</c:v>
                </c:pt>
                <c:pt idx="100">
                  <c:v>57.964129645942307</c:v>
                </c:pt>
                <c:pt idx="101">
                  <c:v>58.332857861269325</c:v>
                </c:pt>
                <c:pt idx="102">
                  <c:v>58.698342964198197</c:v>
                </c:pt>
                <c:pt idx="103">
                  <c:v>59.060590663195896</c:v>
                </c:pt>
                <c:pt idx="104">
                  <c:v>59.419606624165283</c:v>
                </c:pt>
                <c:pt idx="105">
                  <c:v>59.775396470857849</c:v>
                </c:pt>
                <c:pt idx="106">
                  <c:v>60.127965785282946</c:v>
                </c:pt>
                <c:pt idx="107">
                  <c:v>60.477320108113545</c:v>
                </c:pt>
                <c:pt idx="108">
                  <c:v>60.823464939088545</c:v>
                </c:pt>
                <c:pt idx="109">
                  <c:v>61.166405737411786</c:v>
                </c:pt>
                <c:pt idx="110">
                  <c:v>61.506147922147662</c:v>
                </c:pt>
                <c:pt idx="111">
                  <c:v>61.842696872613523</c:v>
                </c:pt>
                <c:pt idx="112">
                  <c:v>62.176057928768834</c:v>
                </c:pt>
                <c:pt idx="113">
                  <c:v>62.506236391601185</c:v>
                </c:pt>
                <c:pt idx="114">
                  <c:v>62.833237523509162</c:v>
                </c:pt>
                <c:pt idx="115">
                  <c:v>63.157066548682138</c:v>
                </c:pt>
                <c:pt idx="116">
                  <c:v>63.477728653477058</c:v>
                </c:pt>
                <c:pt idx="117">
                  <c:v>63.795228986792203</c:v>
                </c:pt>
                <c:pt idx="118">
                  <c:v>64.109572660438033</c:v>
                </c:pt>
                <c:pt idx="119">
                  <c:v>64.420764749505182</c:v>
                </c:pt>
                <c:pt idx="120">
                  <c:v>64.728810292729491</c:v>
                </c:pt>
                <c:pt idx="121">
                  <c:v>65.033714292854299</c:v>
                </c:pt>
                <c:pt idx="122">
                  <c:v>65.335481716990017</c:v>
                </c:pt>
                <c:pt idx="123">
                  <c:v>65.634117496970816</c:v>
                </c:pt>
                <c:pt idx="124">
                  <c:v>65.929626529708798</c:v>
                </c:pt>
                <c:pt idx="125">
                  <c:v>66.222013677545405</c:v>
                </c:pt>
                <c:pt idx="126">
                  <c:v>66.511283768600251</c:v>
                </c:pt>
                <c:pt idx="127">
                  <c:v>66.797441597117384</c:v>
                </c:pt>
                <c:pt idx="128">
                  <c:v>67.080491923809021</c:v>
                </c:pt>
                <c:pt idx="129">
                  <c:v>67.360439476196774</c:v>
                </c:pt>
                <c:pt idx="130">
                  <c:v>67.637288948950413</c:v>
                </c:pt>
                <c:pt idx="131">
                  <c:v>67.911045004224178</c:v>
                </c:pt>
                <c:pt idx="132">
                  <c:v>68.181712271990762</c:v>
                </c:pt>
                <c:pt idx="133">
                  <c:v>68.449295350372878</c:v>
                </c:pt>
                <c:pt idx="134">
                  <c:v>68.713798805972559</c:v>
                </c:pt>
                <c:pt idx="135">
                  <c:v>68.975227174198068</c:v>
                </c:pt>
                <c:pt idx="136">
                  <c:v>69.233584959588697</c:v>
                </c:pt>
                <c:pt idx="137">
                  <c:v>69.488876636137206</c:v>
                </c:pt>
                <c:pt idx="138">
                  <c:v>69.741106647610124</c:v>
                </c:pt>
                <c:pt idx="139">
                  <c:v>69.990279407865927</c:v>
                </c:pt>
                <c:pt idx="140">
                  <c:v>70.236399301170962</c:v>
                </c:pt>
                <c:pt idx="141">
                  <c:v>70.479470682513423</c:v>
                </c:pt>
                <c:pt idx="142">
                  <c:v>70.719497877915146</c:v>
                </c:pt>
                <c:pt idx="143">
                  <c:v>70.956485184741382</c:v>
                </c:pt>
                <c:pt idx="144">
                  <c:v>71.190436872008576</c:v>
                </c:pt>
                <c:pt idx="145">
                  <c:v>71.421357180690094</c:v>
                </c:pt>
                <c:pt idx="146">
                  <c:v>71.649250324020088</c:v>
                </c:pt>
                <c:pt idx="147">
                  <c:v>71.874120487795338</c:v>
                </c:pt>
                <c:pt idx="148">
                  <c:v>72.095971830675211</c:v>
                </c:pt>
                <c:pt idx="149">
                  <c:v>72.314808484479769</c:v>
                </c:pt>
                <c:pt idx="150">
                  <c:v>72.530634554485928</c:v>
                </c:pt>
                <c:pt idx="151">
                  <c:v>72.743454119721903</c:v>
                </c:pt>
                <c:pt idx="152">
                  <c:v>72.953271233259713</c:v>
                </c:pt>
                <c:pt idx="153">
                  <c:v>73.160089922506003</c:v>
                </c:pt>
                <c:pt idx="154">
                  <c:v>73.363914189491041</c:v>
                </c:pt>
                <c:pt idx="155">
                  <c:v>73.564748011155999</c:v>
                </c:pt>
                <c:pt idx="156">
                  <c:v>73.762595339638494</c:v>
                </c:pt>
                <c:pt idx="157">
                  <c:v>73.957460102556425</c:v>
                </c:pt>
                <c:pt idx="158">
                  <c:v>74.14934620329015</c:v>
                </c:pt>
                <c:pt idx="159">
                  <c:v>74.338257521263031</c:v>
                </c:pt>
                <c:pt idx="160">
                  <c:v>74.524197912220259</c:v>
                </c:pt>
                <c:pt idx="161">
                  <c:v>74.707171208506139</c:v>
                </c:pt>
                <c:pt idx="162">
                  <c:v>74.887181219339737</c:v>
                </c:pt>
                <c:pt idx="163">
                  <c:v>75.064231731088938</c:v>
                </c:pt>
                <c:pt idx="164">
                  <c:v>75.238326507542979</c:v>
                </c:pt>
                <c:pt idx="165">
                  <c:v>75.409469290183424</c:v>
                </c:pt>
                <c:pt idx="166">
                  <c:v>75.577663798453585</c:v>
                </c:pt>
                <c:pt idx="167">
                  <c:v>75.74291373002643</c:v>
                </c:pt>
                <c:pt idx="168">
                  <c:v>75.905222761071087</c:v>
                </c:pt>
                <c:pt idx="169">
                  <c:v>76.064594546517711</c:v>
                </c:pt>
                <c:pt idx="170">
                  <c:v>76.221032720321034</c:v>
                </c:pt>
                <c:pt idx="171">
                  <c:v>76.374540895722404</c:v>
                </c:pt>
                <c:pt idx="172">
                  <c:v>76.525122665510395</c:v>
                </c:pt>
                <c:pt idx="173">
                  <c:v>76.672781602279997</c:v>
                </c:pt>
                <c:pt idx="174">
                  <c:v>76.817521258690405</c:v>
                </c:pt>
                <c:pt idx="175">
                  <c:v>76.959345167721452</c:v>
                </c:pt>
                <c:pt idx="176">
                  <c:v>77.098256842928578</c:v>
                </c:pt>
                <c:pt idx="177">
                  <c:v>77.23425977869654</c:v>
                </c:pt>
                <c:pt idx="178">
                  <c:v>77.367357450491667</c:v>
                </c:pt>
                <c:pt idx="179">
                  <c:v>77.497553315112881</c:v>
                </c:pt>
                <c:pt idx="180">
                  <c:v>77.624850810941297</c:v>
                </c:pt>
                <c:pt idx="181">
                  <c:v>77.749253358188568</c:v>
                </c:pt>
                <c:pt idx="182">
                  <c:v>77.870764359143863</c:v>
                </c:pt>
                <c:pt idx="183">
                  <c:v>77.989387198419621</c:v>
                </c:pt>
                <c:pt idx="184">
                  <c:v>78.105125243195943</c:v>
                </c:pt>
                <c:pt idx="185">
                  <c:v>78.217981843463804</c:v>
                </c:pt>
                <c:pt idx="186">
                  <c:v>78.327960332266855</c:v>
                </c:pt>
                <c:pt idx="187">
                  <c:v>78.435064025942154</c:v>
                </c:pt>
                <c:pt idx="188">
                  <c:v>78.539296224359461</c:v>
                </c:pt>
                <c:pt idx="189">
                  <c:v>78.6406602111594</c:v>
                </c:pt>
                <c:pt idx="190">
                  <c:v>78.739159253990394</c:v>
                </c:pt>
                <c:pt idx="191">
                  <c:v>78.834796604744312</c:v>
                </c:pt>
                <c:pt idx="192">
                  <c:v>78.927575499790962</c:v>
                </c:pt>
                <c:pt idx="193">
                  <c:v>79.017499160211301</c:v>
                </c:pt>
                <c:pt idx="194">
                  <c:v>79.10457079202952</c:v>
                </c:pt>
                <c:pt idx="195">
                  <c:v>79.188793586443865</c:v>
                </c:pt>
                <c:pt idx="196">
                  <c:v>79.270170720056299</c:v>
                </c:pt>
                <c:pt idx="197">
                  <c:v>79.348705355101004</c:v>
                </c:pt>
                <c:pt idx="198">
                  <c:v>79.424400639671589</c:v>
                </c:pt>
                <c:pt idx="199">
                  <c:v>79.497259707947293</c:v>
                </c:pt>
                <c:pt idx="200">
                  <c:v>79.567285680417868</c:v>
                </c:pt>
                <c:pt idx="201">
                  <c:v>79.634481664107369</c:v>
                </c:pt>
                <c:pt idx="202">
                  <c:v>79.698850752796773</c:v>
                </c:pt>
                <c:pt idx="203">
                  <c:v>79.760396027245434</c:v>
                </c:pt>
                <c:pt idx="204">
                  <c:v>79.819120555411331</c:v>
                </c:pt>
                <c:pt idx="205">
                  <c:v>79.875027392670276</c:v>
                </c:pt>
                <c:pt idx="206">
                  <c:v>79.928119582033887</c:v>
                </c:pt>
                <c:pt idx="207">
                  <c:v>79.978400154366412</c:v>
                </c:pt>
                <c:pt idx="208">
                  <c:v>80.025872128600483</c:v>
                </c:pt>
                <c:pt idx="209">
                  <c:v>80.070538511951625</c:v>
                </c:pt>
                <c:pt idx="210">
                  <c:v>80.11240230013172</c:v>
                </c:pt>
                <c:pt idx="211">
                  <c:v>80.1514664775613</c:v>
                </c:pt>
                <c:pt idx="212">
                  <c:v>80.187734017580638</c:v>
                </c:pt>
                <c:pt idx="213">
                  <c:v>80.22120788265984</c:v>
                </c:pt>
                <c:pt idx="214">
                  <c:v>80.251891024607687</c:v>
                </c:pt>
                <c:pt idx="215">
                  <c:v>80.279786384779371</c:v>
                </c:pt>
                <c:pt idx="216">
                  <c:v>80.304896894283146</c:v>
                </c:pt>
                <c:pt idx="217">
                  <c:v>80.327225474185795</c:v>
                </c:pt>
                <c:pt idx="218">
                  <c:v>80.346775035716988</c:v>
                </c:pt>
                <c:pt idx="219">
                  <c:v>80.363548480472474</c:v>
                </c:pt>
                <c:pt idx="220">
                  <c:v>80.377548700616217</c:v>
                </c:pt>
                <c:pt idx="221">
                  <c:v>80.38877857908129</c:v>
                </c:pt>
                <c:pt idx="222">
                  <c:v>80.397240989769742</c:v>
                </c:pt>
                <c:pt idx="223">
                  <c:v>80.402938797751276</c:v>
                </c:pt>
                <c:pt idx="224">
                  <c:v>80.405874859460781</c:v>
                </c:pt>
                <c:pt idx="225">
                  <c:v>80.406052022894755</c:v>
                </c:pt>
                <c:pt idx="226">
                  <c:v>80.403473127806592</c:v>
                </c:pt>
                <c:pt idx="227">
                  <c:v>80.398141005900698</c:v>
                </c:pt>
                <c:pt idx="228">
                  <c:v>80.390058481025477</c:v>
                </c:pt>
                <c:pt idx="229">
                  <c:v>80.379228369365208</c:v>
                </c:pt>
                <c:pt idx="230">
                  <c:v>80.365653479630751</c:v>
                </c:pt>
                <c:pt idx="231">
                  <c:v>80.349336613249037</c:v>
                </c:pt>
                <c:pt idx="232">
                  <c:v>80.330280564551558</c:v>
                </c:pt>
                <c:pt idx="233">
                  <c:v>80.308488120961584</c:v>
                </c:pt>
                <c:pt idx="234">
                  <c:v>80.28396206318024</c:v>
                </c:pt>
                <c:pt idx="235">
                  <c:v>80.2567051653715</c:v>
                </c:pt>
                <c:pt idx="236">
                  <c:v>80.226720195345905</c:v>
                </c:pt>
                <c:pt idx="237">
                  <c:v>80.194009914743219</c:v>
                </c:pt>
                <c:pt idx="238">
                  <c:v>80.158577079213856</c:v>
                </c:pt>
                <c:pt idx="239">
                  <c:v>80.120424438599144</c:v>
                </c:pt>
                <c:pt idx="240">
                  <c:v>80.079554737110499</c:v>
                </c:pt>
                <c:pt idx="241">
                  <c:v>80.03597071350724</c:v>
                </c:pt>
                <c:pt idx="242">
                  <c:v>79.989675101273448</c:v>
                </c:pt>
                <c:pt idx="243">
                  <c:v>79.94067062879347</c:v>
                </c:pt>
                <c:pt idx="244">
                  <c:v>79.88896001952628</c:v>
                </c:pt>
                <c:pt idx="245">
                  <c:v>79.834545992178704</c:v>
                </c:pt>
                <c:pt idx="246">
                  <c:v>79.777431260877393</c:v>
                </c:pt>
                <c:pt idx="247">
                  <c:v>79.717618535339582</c:v>
                </c:pt>
                <c:pt idx="248">
                  <c:v>79.655110521042758</c:v>
                </c:pt>
                <c:pt idx="249">
                  <c:v>79.589909919392952</c:v>
                </c:pt>
                <c:pt idx="250">
                  <c:v>79.522019427891976</c:v>
                </c:pt>
                <c:pt idx="251">
                  <c:v>79.451441740303324</c:v>
                </c:pt>
                <c:pt idx="252">
                  <c:v>79.378179546816966</c:v>
                </c:pt>
                <c:pt idx="253">
                  <c:v>79.302235534212812</c:v>
                </c:pt>
                <c:pt idx="254">
                  <c:v>79.223612386023035</c:v>
                </c:pt>
                <c:pt idx="255">
                  <c:v>79.142312782693125</c:v>
                </c:pt>
                <c:pt idx="256">
                  <c:v>79.058339401741691</c:v>
                </c:pt>
                <c:pt idx="257">
                  <c:v>78.971694917919052</c:v>
                </c:pt>
                <c:pt idx="258">
                  <c:v>78.882382003364611</c:v>
                </c:pt>
                <c:pt idx="259">
                  <c:v>78.790403327762888</c:v>
                </c:pt>
                <c:pt idx="260">
                  <c:v>78.695761558498432</c:v>
                </c:pt>
                <c:pt idx="261">
                  <c:v>78.598459360809329</c:v>
                </c:pt>
                <c:pt idx="262">
                  <c:v>78.498499397939597</c:v>
                </c:pt>
                <c:pt idx="263">
                  <c:v>78.395884331290205</c:v>
                </c:pt>
                <c:pt idx="264">
                  <c:v>78.290616820568914</c:v>
                </c:pt>
                <c:pt idx="265">
                  <c:v>78.182699523938737</c:v>
                </c:pt>
                <c:pt idx="266">
                  <c:v>78.072135098165248</c:v>
                </c:pt>
                <c:pt idx="267">
                  <c:v>77.958926198762512</c:v>
                </c:pt>
                <c:pt idx="268">
                  <c:v>77.843075480137813</c:v>
                </c:pt>
                <c:pt idx="269">
                  <c:v>77.724585595734993</c:v>
                </c:pt>
                <c:pt idx="270">
                  <c:v>77.603459198176608</c:v>
                </c:pt>
                <c:pt idx="271">
                  <c:v>77.479698939404727</c:v>
                </c:pt>
                <c:pt idx="272">
                  <c:v>77.35330747082044</c:v>
                </c:pt>
                <c:pt idx="273">
                  <c:v>77.224287443422071</c:v>
                </c:pt>
                <c:pt idx="274">
                  <c:v>77.092641507942119</c:v>
                </c:pt>
                <c:pt idx="275">
                  <c:v>76.958372314982782</c:v>
                </c:pt>
                <c:pt idx="276">
                  <c:v>76.821482515150322</c:v>
                </c:pt>
                <c:pt idx="277">
                  <c:v>76.681974759188009</c:v>
                </c:pt>
                <c:pt idx="278">
                  <c:v>76.539851698107768</c:v>
                </c:pt>
                <c:pt idx="279">
                  <c:v>76.39511598332048</c:v>
                </c:pt>
                <c:pt idx="280">
                  <c:v>76.247770266765059</c:v>
                </c:pt>
                <c:pt idx="281">
                  <c:v>76.097817201036065</c:v>
                </c:pt>
                <c:pt idx="282">
                  <c:v>75.945259439510124</c:v>
                </c:pt>
                <c:pt idx="283">
                  <c:v>75.79009963647087</c:v>
                </c:pt>
                <c:pt idx="284">
                  <c:v>75.63234044723265</c:v>
                </c:pt>
                <c:pt idx="285">
                  <c:v>75.47198452826288</c:v>
                </c:pt>
                <c:pt idx="286">
                  <c:v>75.309034537303049</c:v>
                </c:pt>
                <c:pt idx="287">
                  <c:v>75.143493133488377</c:v>
                </c:pt>
                <c:pt idx="288">
                  <c:v>74.975362977466105</c:v>
                </c:pt>
                <c:pt idx="289">
                  <c:v>74.804646731512491</c:v>
                </c:pt>
                <c:pt idx="290">
                  <c:v>74.631347059648391</c:v>
                </c:pt>
                <c:pt idx="291">
                  <c:v>74.455466627753594</c:v>
                </c:pt>
                <c:pt idx="292">
                  <c:v>74.277008103679691</c:v>
                </c:pt>
                <c:pt idx="293">
                  <c:v>74.09597415736161</c:v>
                </c:pt>
                <c:pt idx="294">
                  <c:v>73.912367460927896</c:v>
                </c:pt>
                <c:pt idx="295">
                  <c:v>73.72619068880951</c:v>
                </c:pt>
                <c:pt idx="296">
                  <c:v>73.537446517847357</c:v>
                </c:pt>
                <c:pt idx="297">
                  <c:v>73.346137627398363</c:v>
                </c:pt>
                <c:pt idx="298">
                  <c:v>73.152266699440347</c:v>
                </c:pt>
                <c:pt idx="299">
                  <c:v>72.955836418675347</c:v>
                </c:pt>
                <c:pt idx="300">
                  <c:v>72.756849472631728</c:v>
                </c:pt>
                <c:pt idx="301">
                  <c:v>72.555308551764867</c:v>
                </c:pt>
                <c:pt idx="302">
                  <c:v>72.351216349556481</c:v>
                </c:pt>
                <c:pt idx="303">
                  <c:v>72.144575562612587</c:v>
                </c:pt>
                <c:pt idx="304">
                  <c:v>71.93538889076018</c:v>
                </c:pt>
                <c:pt idx="305">
                  <c:v>71.723659037142397</c:v>
                </c:pt>
                <c:pt idx="306">
                  <c:v>71.509388708312471</c:v>
                </c:pt>
                <c:pt idx="307">
                  <c:v>71.292580614326226</c:v>
                </c:pt>
                <c:pt idx="308">
                  <c:v>71.073237468833284</c:v>
                </c:pt>
                <c:pt idx="309">
                  <c:v>70.851361989166847</c:v>
                </c:pt>
                <c:pt idx="310">
                  <c:v>70.626956896432162</c:v>
                </c:pt>
                <c:pt idx="311">
                  <c:v>70.400024915593633</c:v>
                </c:pt>
                <c:pt idx="312">
                  <c:v>70.170568775560554</c:v>
                </c:pt>
                <c:pt idx="313">
                  <c:v>69.938591209271465</c:v>
                </c:pt>
                <c:pt idx="314">
                  <c:v>69.704094953777272</c:v>
                </c:pt>
                <c:pt idx="315">
                  <c:v>69.467082750322845</c:v>
                </c:pt>
                <c:pt idx="316">
                  <c:v>69.22755734442741</c:v>
                </c:pt>
                <c:pt idx="317">
                  <c:v>68.985521485963517</c:v>
                </c:pt>
                <c:pt idx="318">
                  <c:v>68.740977929234688</c:v>
                </c:pt>
                <c:pt idx="319">
                  <c:v>68.493929433051733</c:v>
                </c:pt>
                <c:pt idx="320">
                  <c:v>68.244378760807692</c:v>
                </c:pt>
                <c:pt idx="321">
                  <c:v>67.992328680551466</c:v>
                </c:pt>
                <c:pt idx="322">
                  <c:v>67.737781965060108</c:v>
                </c:pt>
                <c:pt idx="323">
                  <c:v>67.480741391909802</c:v>
                </c:pt>
                <c:pt idx="324">
                  <c:v>67.221209743545458</c:v>
                </c:pt>
                <c:pt idx="325">
                  <c:v>66.95918980734902</c:v>
                </c:pt>
                <c:pt idx="326">
                  <c:v>66.694684375706458</c:v>
                </c:pt>
                <c:pt idx="327">
                  <c:v>66.427696246073467</c:v>
                </c:pt>
                <c:pt idx="328">
                  <c:v>66.158228221039735</c:v>
                </c:pt>
                <c:pt idx="329">
                  <c:v>65.88628310839205</c:v>
                </c:pt>
                <c:pt idx="330">
                  <c:v>65.611863721175965</c:v>
                </c:pt>
                <c:pt idx="331">
                  <c:v>65.334972877756286</c:v>
                </c:pt>
                <c:pt idx="332">
                  <c:v>65.055613401876158</c:v>
                </c:pt>
                <c:pt idx="333">
                  <c:v>64.773788122714876</c:v>
                </c:pt>
                <c:pt idx="334">
                  <c:v>64.489499874944457</c:v>
                </c:pt>
                <c:pt idx="335">
                  <c:v>64.202751498784906</c:v>
                </c:pt>
                <c:pt idx="336">
                  <c:v>63.913545840058156</c:v>
                </c:pt>
                <c:pt idx="337">
                  <c:v>63.621885750240743</c:v>
                </c:pt>
                <c:pt idx="338">
                  <c:v>63.327774086515291</c:v>
                </c:pt>
                <c:pt idx="339">
                  <c:v>63.031213711820605</c:v>
                </c:pt>
                <c:pt idx="340">
                  <c:v>62.732207494900614</c:v>
                </c:pt>
                <c:pt idx="341">
                  <c:v>62.430758310351969</c:v>
                </c:pt>
                <c:pt idx="342">
                  <c:v>62.126869038670463</c:v>
                </c:pt>
                <c:pt idx="343">
                  <c:v>61.820542566296162</c:v>
                </c:pt>
                <c:pt idx="344">
                  <c:v>61.511781785657305</c:v>
                </c:pt>
                <c:pt idx="345">
                  <c:v>61.200589595212968</c:v>
                </c:pt>
                <c:pt idx="346">
                  <c:v>60.886968899494526</c:v>
                </c:pt>
                <c:pt idx="347">
                  <c:v>60.570922609145875</c:v>
                </c:pt>
                <c:pt idx="348">
                  <c:v>60.252453640962401</c:v>
                </c:pt>
                <c:pt idx="349">
                  <c:v>59.931564917928824</c:v>
                </c:pt>
                <c:pt idx="350">
                  <c:v>59.608259369255755</c:v>
                </c:pt>
                <c:pt idx="351">
                  <c:v>59.282539930415126</c:v>
                </c:pt>
                <c:pt idx="352">
                  <c:v>58.954409543174378</c:v>
                </c:pt>
                <c:pt idx="353">
                  <c:v>58.62387115562948</c:v>
                </c:pt>
                <c:pt idx="354">
                  <c:v>58.290927722236795</c:v>
                </c:pt>
                <c:pt idx="355">
                  <c:v>57.955582203843747</c:v>
                </c:pt>
                <c:pt idx="356">
                  <c:v>57.617837567718361</c:v>
                </c:pt>
                <c:pt idx="357">
                  <c:v>57.27769678757759</c:v>
                </c:pt>
                <c:pt idx="358">
                  <c:v>56.935162843614563</c:v>
                </c:pt>
                <c:pt idx="359">
                  <c:v>56.590238722524617</c:v>
                </c:pt>
                <c:pt idx="360">
                  <c:v>56.242927417530282</c:v>
                </c:pt>
                <c:pt idx="361">
                  <c:v>55.893231928405065</c:v>
                </c:pt>
                <c:pt idx="362">
                  <c:v>55.541155261496144</c:v>
                </c:pt>
                <c:pt idx="363">
                  <c:v>55.186700429745947</c:v>
                </c:pt>
                <c:pt idx="364">
                  <c:v>54.829870452712662</c:v>
                </c:pt>
                <c:pt idx="365">
                  <c:v>54.470668356589577</c:v>
                </c:pt>
                <c:pt idx="366">
                  <c:v>54.109097174223407</c:v>
                </c:pt>
                <c:pt idx="367">
                  <c:v>53.745159945131491</c:v>
                </c:pt>
                <c:pt idx="368">
                  <c:v>53.378859715517919</c:v>
                </c:pt>
                <c:pt idx="369">
                  <c:v>53.010199538288646</c:v>
                </c:pt>
                <c:pt idx="370">
                  <c:v>52.639182473065475</c:v>
                </c:pt>
                <c:pt idx="371">
                  <c:v>52.265811586199057</c:v>
                </c:pt>
                <c:pt idx="372">
                  <c:v>51.890089950780805</c:v>
                </c:pt>
                <c:pt idx="373">
                  <c:v>51.512020646653788</c:v>
                </c:pt>
                <c:pt idx="374">
                  <c:v>51.131606760422621</c:v>
                </c:pt>
                <c:pt idx="375">
                  <c:v>50.748851385462309</c:v>
                </c:pt>
                <c:pt idx="376">
                  <c:v>50.363757621926112</c:v>
                </c:pt>
                <c:pt idx="377">
                  <c:v>49.976328576752373</c:v>
                </c:pt>
                <c:pt idx="378">
                  <c:v>49.586567363670419</c:v>
                </c:pt>
                <c:pt idx="379">
                  <c:v>49.194477103205408</c:v>
                </c:pt>
                <c:pt idx="380">
                  <c:v>48.800060922682235</c:v>
                </c:pt>
                <c:pt idx="381">
                  <c:v>48.403321956228496</c:v>
                </c:pt>
                <c:pt idx="382">
                  <c:v>48.004263344776454</c:v>
                </c:pt>
                <c:pt idx="383">
                  <c:v>47.602888236064068</c:v>
                </c:pt>
                <c:pt idx="384">
                  <c:v>47.199199784635098</c:v>
                </c:pt>
                <c:pt idx="385">
                  <c:v>46.793201151838282</c:v>
                </c:pt>
                <c:pt idx="386">
                  <c:v>46.384895505825575</c:v>
                </c:pt>
                <c:pt idx="387">
                  <c:v>45.974286021549467</c:v>
                </c:pt>
                <c:pt idx="388">
                  <c:v>45.561375880759421</c:v>
                </c:pt>
                <c:pt idx="389">
                  <c:v>45.146168271997389</c:v>
                </c:pt>
                <c:pt idx="390">
                  <c:v>44.728666390592473</c:v>
                </c:pt>
                <c:pt idx="391">
                  <c:v>44.308873438654686</c:v>
                </c:pt>
                <c:pt idx="392">
                  <c:v>43.886792625067834</c:v>
                </c:pt>
                <c:pt idx="393">
                  <c:v>43.462427165481579</c:v>
                </c:pt>
                <c:pt idx="394">
                  <c:v>43.035780282302582</c:v>
                </c:pt>
                <c:pt idx="395">
                  <c:v>42.606855204684884</c:v>
                </c:pt>
                <c:pt idx="396">
                  <c:v>42.175655168519384</c:v>
                </c:pt>
                <c:pt idx="397">
                  <c:v>41.742183416422527</c:v>
                </c:pt>
                <c:pt idx="398">
                  <c:v>41.306443197724185</c:v>
                </c:pt>
                <c:pt idx="399">
                  <c:v>40.868437768454683</c:v>
                </c:pt>
                <c:pt idx="400">
                  <c:v>40.428170391331101</c:v>
                </c:pt>
                <c:pt idx="401">
                  <c:v>39.985644335742691</c:v>
                </c:pt>
                <c:pt idx="402">
                  <c:v>39.540862877735613</c:v>
                </c:pt>
                <c:pt idx="403">
                  <c:v>39.093829299996813</c:v>
                </c:pt>
                <c:pt idx="404">
                  <c:v>38.644546891837201</c:v>
                </c:pt>
                <c:pt idx="405">
                  <c:v>38.193018949174039</c:v>
                </c:pt>
                <c:pt idx="406">
                  <c:v>37.739248774512603</c:v>
                </c:pt>
                <c:pt idx="407">
                  <c:v>37.283239676927089</c:v>
                </c:pt>
                <c:pt idx="408">
                  <c:v>36.824994972040798</c:v>
                </c:pt>
                <c:pt idx="409">
                  <c:v>36.364517982005623</c:v>
                </c:pt>
                <c:pt idx="410">
                  <c:v>35.901812035480781</c:v>
                </c:pt>
                <c:pt idx="411">
                  <c:v>35.436880467610912</c:v>
                </c:pt>
                <c:pt idx="412">
                  <c:v>34.969726620003399</c:v>
                </c:pt>
                <c:pt idx="413">
                  <c:v>34.500353840705088</c:v>
                </c:pt>
                <c:pt idx="414">
                  <c:v>34.028765484178258</c:v>
                </c:pt>
                <c:pt idx="415">
                  <c:v>33.554964911275995</c:v>
                </c:pt>
                <c:pt idx="416">
                  <c:v>33.078955489216852</c:v>
                </c:pt>
                <c:pt idx="417">
                  <c:v>32.600740591558889</c:v>
                </c:pt>
                <c:pt idx="418">
                  <c:v>32.120323598173059</c:v>
                </c:pt>
                <c:pt idx="419">
                  <c:v>31.637707895215982</c:v>
                </c:pt>
                <c:pt idx="420">
                  <c:v>31.152896875102073</c:v>
                </c:pt>
                <c:pt idx="421">
                  <c:v>30.665893936475058</c:v>
                </c:pt>
                <c:pt idx="422">
                  <c:v>30.1767024841789</c:v>
                </c:pt>
                <c:pt idx="423">
                  <c:v>29.685325929228124</c:v>
                </c:pt>
                <c:pt idx="424">
                  <c:v>29.191767688777531</c:v>
                </c:pt>
                <c:pt idx="425">
                  <c:v>28.696031186091354</c:v>
                </c:pt>
                <c:pt idx="426">
                  <c:v>28.19811985051183</c:v>
                </c:pt>
                <c:pt idx="427">
                  <c:v>27.698037117427223</c:v>
                </c:pt>
                <c:pt idx="428">
                  <c:v>27.195786428239277</c:v>
                </c:pt>
                <c:pt idx="429">
                  <c:v>26.69137123033012</c:v>
                </c:pt>
                <c:pt idx="430">
                  <c:v>26.184794977028634</c:v>
                </c:pt>
                <c:pt idx="431">
                  <c:v>25.676061127576308</c:v>
                </c:pt>
                <c:pt idx="432">
                  <c:v>25.165173147092545</c:v>
                </c:pt>
                <c:pt idx="433">
                  <c:v>24.652134506539472</c:v>
                </c:pt>
                <c:pt idx="434">
                  <c:v>24.136948682686228</c:v>
                </c:pt>
                <c:pt idx="435">
                  <c:v>23.619619158072769</c:v>
                </c:pt>
                <c:pt idx="436">
                  <c:v>23.100149420973189</c:v>
                </c:pt>
                <c:pt idx="437">
                  <c:v>22.578542965358523</c:v>
                </c:pt>
                <c:pt idx="438">
                  <c:v>22.05480329085912</c:v>
                </c:pt>
                <c:pt idx="439">
                  <c:v>21.528933902726525</c:v>
                </c:pt>
                <c:pt idx="440">
                  <c:v>21.000938311794911</c:v>
                </c:pt>
                <c:pt idx="441">
                  <c:v>20.470820034442045</c:v>
                </c:pt>
                <c:pt idx="442">
                  <c:v>19.938582592549849</c:v>
                </c:pt>
                <c:pt idx="443">
                  <c:v>19.404229513464475</c:v>
                </c:pt>
                <c:pt idx="444">
                  <c:v>18.867764329956007</c:v>
                </c:pt>
                <c:pt idx="445">
                  <c:v>18.329190580177691</c:v>
                </c:pt>
                <c:pt idx="446">
                  <c:v>17.788511807624801</c:v>
                </c:pt>
                <c:pt idx="447">
                  <c:v>17.245731561093066</c:v>
                </c:pt>
                <c:pt idx="448">
                  <c:v>16.700853394636724</c:v>
                </c:pt>
                <c:pt idx="449">
                  <c:v>16.153880867526162</c:v>
                </c:pt>
                <c:pt idx="450">
                  <c:v>15.60481754420521</c:v>
                </c:pt>
                <c:pt idx="451">
                  <c:v>15.053666994248024</c:v>
                </c:pt>
                <c:pt idx="452">
                  <c:v>14.500432792315628</c:v>
                </c:pt>
                <c:pt idx="453">
                  <c:v>13.945118518112084</c:v>
                </c:pt>
                <c:pt idx="454">
                  <c:v>13.387727756340317</c:v>
                </c:pt>
                <c:pt idx="455">
                  <c:v>12.828264096657586</c:v>
                </c:pt>
                <c:pt idx="456">
                  <c:v>12.266731133630627</c:v>
                </c:pt>
                <c:pt idx="457">
                  <c:v>11.703132466690462</c:v>
                </c:pt>
                <c:pt idx="458">
                  <c:v>11.137471700086886</c:v>
                </c:pt>
                <c:pt idx="459">
                  <c:v>10.569752442842626</c:v>
                </c:pt>
                <c:pt idx="460">
                  <c:v>9.9999783087072132</c:v>
                </c:pt>
                <c:pt idx="461">
                  <c:v>9.4281529161105322</c:v>
                </c:pt>
                <c:pt idx="462">
                  <c:v>8.8542798881160838</c:v>
                </c:pt>
                <c:pt idx="463">
                  <c:v>8.2783628523739559</c:v>
                </c:pt>
                <c:pt idx="464">
                  <c:v>7.7004054410735172</c:v>
                </c:pt>
                <c:pt idx="465">
                  <c:v>7.1204112908958308</c:v>
                </c:pt>
                <c:pt idx="466">
                  <c:v>6.5383840429658013</c:v>
                </c:pt>
                <c:pt idx="467">
                  <c:v>5.9543273428040573</c:v>
                </c:pt>
                <c:pt idx="468">
                  <c:v>5.3682448402785843</c:v>
                </c:pt>
                <c:pt idx="469">
                  <c:v>4.7801401895561018</c:v>
                </c:pt>
                <c:pt idx="470">
                  <c:v>4.1900170490532052</c:v>
                </c:pt>
                <c:pt idx="471">
                  <c:v>3.5978790813872648</c:v>
                </c:pt>
                <c:pt idx="472">
                  <c:v>3.0037299533271016</c:v>
                </c:pt>
                <c:pt idx="473">
                  <c:v>2.407573335743435</c:v>
                </c:pt>
                <c:pt idx="474">
                  <c:v>1.8094129035591169</c:v>
                </c:pt>
                <c:pt idx="475">
                  <c:v>1.2092523356991538</c:v>
                </c:pt>
                <c:pt idx="476">
                  <c:v>0.60709531504052405</c:v>
                </c:pt>
                <c:pt idx="477">
                  <c:v>2.9455283617978146E-3</c:v>
                </c:pt>
                <c:pt idx="478">
                  <c:v>-0.60319333370743555</c:v>
                </c:pt>
                <c:pt idx="479">
                  <c:v>-1.211317576737327</c:v>
                </c:pt>
                <c:pt idx="480">
                  <c:v>-1.8214235025487064</c:v>
                </c:pt>
                <c:pt idx="481">
                  <c:v>-2.4335074092641964</c:v>
                </c:pt>
                <c:pt idx="482">
                  <c:v>-3.0475655913594948</c:v>
                </c:pt>
                <c:pt idx="483">
                  <c:v>-3.6635943397148174</c:v>
                </c:pt>
                <c:pt idx="484">
                  <c:v>-4.2815899416665015</c:v>
                </c:pt>
                <c:pt idx="485">
                  <c:v>-4.9015486810587579</c:v>
                </c:pt>
                <c:pt idx="486">
                  <c:v>-5.5234668382955663</c:v>
                </c:pt>
                <c:pt idx="487">
                  <c:v>-6.147340690392717</c:v>
                </c:pt>
                <c:pt idx="488">
                  <c:v>-6.7731665110299808</c:v>
                </c:pt>
                <c:pt idx="489">
                  <c:v>-7.4009405706034093</c:v>
                </c:pt>
                <c:pt idx="490">
                  <c:v>-8.0306591362777571</c:v>
                </c:pt>
                <c:pt idx="491">
                  <c:v>-8.6623184720390309</c:v>
                </c:pt>
                <c:pt idx="492">
                  <c:v>-9.2959148387471338</c:v>
                </c:pt>
                <c:pt idx="493">
                  <c:v>-9.9314444941886322</c:v>
                </c:pt>
                <c:pt idx="494">
                  <c:v>-10.568903693129618</c:v>
                </c:pt>
                <c:pt idx="495">
                  <c:v>-11.20828868736867</c:v>
                </c:pt>
                <c:pt idx="496">
                  <c:v>-11.8495957257899</c:v>
                </c:pt>
                <c:pt idx="497">
                  <c:v>-12.492821054416096</c:v>
                </c:pt>
                <c:pt idx="498">
                  <c:v>-13.137960916461937</c:v>
                </c:pt>
                <c:pt idx="499">
                  <c:v>-13.785011552387294</c:v>
                </c:pt>
                <c:pt idx="500">
                  <c:v>-14.433969199950585</c:v>
                </c:pt>
                <c:pt idx="501">
                  <c:v>-15.084830094262218</c:v>
                </c:pt>
                <c:pt idx="502">
                  <c:v>-15.73759046783808</c:v>
                </c:pt>
                <c:pt idx="503">
                  <c:v>-16.392246550653095</c:v>
                </c:pt>
                <c:pt idx="504">
                  <c:v>-17.048794570194811</c:v>
                </c:pt>
                <c:pt idx="505">
                  <c:v>-17.707230751517066</c:v>
                </c:pt>
                <c:pt idx="506">
                  <c:v>-18.367551317293671</c:v>
                </c:pt>
                <c:pt idx="507">
                  <c:v>-19.029752487872138</c:v>
                </c:pt>
                <c:pt idx="508">
                  <c:v>-19.693830481327456</c:v>
                </c:pt>
                <c:pt idx="509">
                  <c:v>-20.359781513515866</c:v>
                </c:pt>
                <c:pt idx="510">
                  <c:v>-21.027601798128686</c:v>
                </c:pt>
                <c:pt idx="511">
                  <c:v>-21.69728754674615</c:v>
                </c:pt>
                <c:pt idx="512">
                  <c:v>-22.36883496889125</c:v>
                </c:pt>
                <c:pt idx="513">
                  <c:v>-23.0422402720836</c:v>
                </c:pt>
                <c:pt idx="514">
                  <c:v>-23.71749966189331</c:v>
                </c:pt>
                <c:pt idx="515">
                  <c:v>-24.394609341994855</c:v>
                </c:pt>
                <c:pt idx="516">
                  <c:v>-25.073565514220935</c:v>
                </c:pt>
                <c:pt idx="517">
                  <c:v>-25.754364378616348</c:v>
                </c:pt>
                <c:pt idx="518">
                  <c:v>-26.437002133491848</c:v>
                </c:pt>
                <c:pt idx="519">
                  <c:v>-27.121474975477977</c:v>
                </c:pt>
                <c:pt idx="520">
                  <c:v>-27.807779099578873</c:v>
                </c:pt>
                <c:pt idx="521">
                  <c:v>-28.495910699226094</c:v>
                </c:pt>
                <c:pt idx="522">
                  <c:v>-29.185865966332372</c:v>
                </c:pt>
                <c:pt idx="523">
                  <c:v>-29.877641091345364</c:v>
                </c:pt>
                <c:pt idx="524">
                  <c:v>-30.571232263301358</c:v>
                </c:pt>
                <c:pt idx="525">
                  <c:v>-31.266635669878941</c:v>
                </c:pt>
                <c:pt idx="526">
                  <c:v>-31.96384749745264</c:v>
                </c:pt>
                <c:pt idx="527">
                  <c:v>-32.662863931146482</c:v>
                </c:pt>
                <c:pt idx="528">
                  <c:v>-33.363681154887573</c:v>
                </c:pt>
                <c:pt idx="529">
                  <c:v>-34.066295351459537</c:v>
                </c:pt>
                <c:pt idx="530">
                  <c:v>-34.770702702555958</c:v>
                </c:pt>
                <c:pt idx="531">
                  <c:v>-35.476899388833765</c:v>
                </c:pt>
                <c:pt idx="532">
                  <c:v>-36.184881589966508</c:v>
                </c:pt>
                <c:pt idx="533">
                  <c:v>-36.894645484697627</c:v>
                </c:pt>
                <c:pt idx="534">
                  <c:v>-37.606187250893591</c:v>
                </c:pt>
                <c:pt idx="535">
                  <c:v>-38.319503065597026</c:v>
                </c:pt>
                <c:pt idx="536">
                  <c:v>-39.034589105079696</c:v>
                </c:pt>
                <c:pt idx="537">
                  <c:v>-39.751441544895471</c:v>
                </c:pt>
                <c:pt idx="538">
                  <c:v>-40.470056559933163</c:v>
                </c:pt>
                <c:pt idx="539">
                  <c:v>-41.190430324469325</c:v>
                </c:pt>
                <c:pt idx="540">
                  <c:v>-41.912559012220896</c:v>
                </c:pt>
                <c:pt idx="541">
                  <c:v>-42.636438796397805</c:v>
                </c:pt>
                <c:pt idx="542">
                  <c:v>-43.362065849755474</c:v>
                </c:pt>
                <c:pt idx="543">
                  <c:v>-44.089436344647176</c:v>
                </c:pt>
                <c:pt idx="544">
                  <c:v>-44.818546453076365</c:v>
                </c:pt>
                <c:pt idx="545">
                  <c:v>-45.549392346748846</c:v>
                </c:pt>
                <c:pt idx="546">
                  <c:v>-46.281970197124849</c:v>
                </c:pt>
                <c:pt idx="547">
                  <c:v>-47.016276175471013</c:v>
                </c:pt>
                <c:pt idx="548">
                  <c:v>-47.752306452912215</c:v>
                </c:pt>
                <c:pt idx="549">
                  <c:v>-48.490057200483349</c:v>
                </c:pt>
                <c:pt idx="550">
                  <c:v>-49.229524589180897</c:v>
                </c:pt>
                <c:pt idx="551">
                  <c:v>-49.970704790014473</c:v>
                </c:pt>
                <c:pt idx="552">
                  <c:v>-50.71359397405817</c:v>
                </c:pt>
                <c:pt idx="553">
                  <c:v>-51.458188312501832</c:v>
                </c:pt>
                <c:pt idx="554">
                  <c:v>-52.204483976702129</c:v>
                </c:pt>
                <c:pt idx="555">
                  <c:v>-52.952477138233597</c:v>
                </c:pt>
                <c:pt idx="556">
                  <c:v>-53.702163968939452</c:v>
                </c:pt>
                <c:pt idx="557">
                  <c:v>-54.453540640982318</c:v>
                </c:pt>
                <c:pt idx="558">
                  <c:v>-55.206603326894793</c:v>
                </c:pt>
                <c:pt idx="559">
                  <c:v>-55.961348199629903</c:v>
                </c:pt>
                <c:pt idx="560">
                  <c:v>-56.717771432611357</c:v>
                </c:pt>
                <c:pt idx="561">
                  <c:v>-57.475869199783723</c:v>
                </c:pt>
                <c:pt idx="562">
                  <c:v>-58.235637675662396</c:v>
                </c:pt>
                <c:pt idx="563">
                  <c:v>-58.997073035383458</c:v>
                </c:pt>
                <c:pt idx="564">
                  <c:v>-59.760171454753348</c:v>
                </c:pt>
                <c:pt idx="565">
                  <c:v>-60.524929110298409</c:v>
                </c:pt>
                <c:pt idx="566">
                  <c:v>-61.291342179314249</c:v>
                </c:pt>
                <c:pt idx="567">
                  <c:v>-62.059406839914971</c:v>
                </c:pt>
                <c:pt idx="568">
                  <c:v>-62.829119271082199</c:v>
                </c:pt>
                <c:pt idx="569">
                  <c:v>-63.600475652713996</c:v>
                </c:pt>
                <c:pt idx="570">
                  <c:v>-64.373472165673562</c:v>
                </c:pt>
                <c:pt idx="571">
                  <c:v>-65.148104991837812</c:v>
                </c:pt>
                <c:pt idx="572">
                  <c:v>-65.924370314145719</c:v>
                </c:pt>
                <c:pt idx="573">
                  <c:v>-66.702264316646577</c:v>
                </c:pt>
                <c:pt idx="574">
                  <c:v>-67.481783184547993</c:v>
                </c:pt>
                <c:pt idx="575">
                  <c:v>-68.262923104263763</c:v>
                </c:pt>
                <c:pt idx="576">
                  <c:v>-69.045680263461563</c:v>
                </c:pt>
                <c:pt idx="577">
                  <c:v>-69.830050851110428</c:v>
                </c:pt>
                <c:pt idx="578">
                  <c:v>-70.616031057528119</c:v>
                </c:pt>
                <c:pt idx="579">
                  <c:v>-71.403617074428212</c:v>
                </c:pt>
                <c:pt idx="580">
                  <c:v>-72.192805094967071</c:v>
                </c:pt>
                <c:pt idx="581">
                  <c:v>-72.983591313790626</c:v>
                </c:pt>
                <c:pt idx="582">
                  <c:v>-73.77597192708096</c:v>
                </c:pt>
                <c:pt idx="583">
                  <c:v>-74.569943132602646</c:v>
                </c:pt>
                <c:pt idx="584">
                  <c:v>-75.36550112974902</c:v>
                </c:pt>
                <c:pt idx="585">
                  <c:v>-76.162642119588114</c:v>
                </c:pt>
                <c:pt idx="586">
                  <c:v>-76.961362304908519</c:v>
                </c:pt>
                <c:pt idx="587">
                  <c:v>-77.761657890264999</c:v>
                </c:pt>
                <c:pt idx="588">
                  <c:v>-78.563525082023858</c:v>
                </c:pt>
                <c:pt idx="589">
                  <c:v>-79.366960088408234</c:v>
                </c:pt>
                <c:pt idx="590">
                  <c:v>-80.171959119543033</c:v>
                </c:pt>
                <c:pt idx="591">
                  <c:v>-80.978518387499818</c:v>
                </c:pt>
                <c:pt idx="592">
                  <c:v>-81.786634106341396</c:v>
                </c:pt>
                <c:pt idx="593">
                  <c:v>-82.596302492166217</c:v>
                </c:pt>
                <c:pt idx="594">
                  <c:v>-83.407519763152592</c:v>
                </c:pt>
                <c:pt idx="595">
                  <c:v>-84.220282139602702</c:v>
                </c:pt>
                <c:pt idx="596">
                  <c:v>-85.034585843986363</c:v>
                </c:pt>
                <c:pt idx="597">
                  <c:v>-85.850427100984618</c:v>
                </c:pt>
                <c:pt idx="598">
                  <c:v>-86.667802137533087</c:v>
                </c:pt>
                <c:pt idx="599">
                  <c:v>-87.486707182865203</c:v>
                </c:pt>
                <c:pt idx="600">
                  <c:v>-88.307138468555038</c:v>
                </c:pt>
                <c:pt idx="601">
                  <c:v>-89.129092228560154</c:v>
                </c:pt>
                <c:pt idx="602">
                  <c:v>-89.95256469926403</c:v>
                </c:pt>
                <c:pt idx="603">
                  <c:v>-90.777552119518433</c:v>
                </c:pt>
                <c:pt idx="604">
                  <c:v>-91.604050730685415</c:v>
                </c:pt>
                <c:pt idx="605">
                  <c:v>-92.432056776679275</c:v>
                </c:pt>
                <c:pt idx="606">
                  <c:v>-93.261566504008172</c:v>
                </c:pt>
                <c:pt idx="607">
                  <c:v>-94.092576161815543</c:v>
                </c:pt>
                <c:pt idx="608">
                  <c:v>-94.925082001921297</c:v>
                </c:pt>
                <c:pt idx="609">
                  <c:v>-95.759080278862854</c:v>
                </c:pt>
                <c:pt idx="610">
                  <c:v>-96.594567249935849</c:v>
                </c:pt>
                <c:pt idx="611">
                  <c:v>-97.431539175234704</c:v>
                </c:pt>
                <c:pt idx="612">
                  <c:v>-98.269992317692953</c:v>
                </c:pt>
                <c:pt idx="613">
                  <c:v>-99.109922943123323</c:v>
                </c:pt>
                <c:pt idx="614">
                  <c:v>-99.951327320257562</c:v>
                </c:pt>
                <c:pt idx="615">
                  <c:v>-100.79420172078616</c:v>
                </c:pt>
                <c:pt idx="616">
                  <c:v>-101.63854241939769</c:v>
                </c:pt>
                <c:pt idx="617">
                  <c:v>-102.48434569381806</c:v>
                </c:pt>
                <c:pt idx="618">
                  <c:v>-103.33160782484937</c:v>
                </c:pt>
                <c:pt idx="619">
                  <c:v>-104.18032509640875</c:v>
                </c:pt>
                <c:pt idx="620">
                  <c:v>-105.03049379556677</c:v>
                </c:pt>
                <c:pt idx="621">
                  <c:v>-105.88211021258577</c:v>
                </c:pt>
                <c:pt idx="622">
                  <c:v>-106.73517064095785</c:v>
                </c:pt>
                <c:pt idx="623">
                  <c:v>-107.58967137744271</c:v>
                </c:pt>
                <c:pt idx="624">
                  <c:v>-108.44560872210522</c:v>
                </c:pt>
                <c:pt idx="625">
                  <c:v>-109.30297897835273</c:v>
                </c:pt>
                <c:pt idx="626">
                  <c:v>-110.1617784529722</c:v>
                </c:pt>
                <c:pt idx="627">
                  <c:v>-111.02200345616708</c:v>
                </c:pt>
                <c:pt idx="628">
                  <c:v>-111.88365030159395</c:v>
                </c:pt>
                <c:pt idx="629">
                  <c:v>-112.74671530639887</c:v>
                </c:pt>
                <c:pt idx="630">
                  <c:v>-113.61119479125365</c:v>
                </c:pt>
                <c:pt idx="631">
                  <c:v>-114.47708508039173</c:v>
                </c:pt>
                <c:pt idx="632">
                  <c:v>-115.34438250164388</c:v>
                </c:pt>
                <c:pt idx="633">
                  <c:v>-116.21308338647363</c:v>
                </c:pt>
                <c:pt idx="634">
                  <c:v>-117.08318407001259</c:v>
                </c:pt>
                <c:pt idx="635">
                  <c:v>-117.95468089109538</c:v>
                </c:pt>
                <c:pt idx="636">
                  <c:v>-118.82757019229436</c:v>
                </c:pt>
                <c:pt idx="637">
                  <c:v>-119.70184831995422</c:v>
                </c:pt>
                <c:pt idx="638">
                  <c:v>-120.57751162422622</c:v>
                </c:pt>
                <c:pt idx="639">
                  <c:v>-121.45455645910222</c:v>
                </c:pt>
                <c:pt idx="640">
                  <c:v>-122.33297918244851</c:v>
                </c:pt>
                <c:pt idx="641">
                  <c:v>-123.21277615603937</c:v>
                </c:pt>
                <c:pt idx="642">
                  <c:v>-124.09394374559039</c:v>
                </c:pt>
                <c:pt idx="643">
                  <c:v>-124.9764783207916</c:v>
                </c:pt>
                <c:pt idx="644">
                  <c:v>-125.86037625534027</c:v>
                </c:pt>
                <c:pt idx="645">
                  <c:v>-126.74563392697354</c:v>
                </c:pt>
                <c:pt idx="646">
                  <c:v>-127.6322477175008</c:v>
                </c:pt>
                <c:pt idx="647">
                  <c:v>-128.52021401283588</c:v>
                </c:pt>
                <c:pt idx="648">
                  <c:v>-129.40952920302882</c:v>
                </c:pt>
                <c:pt idx="649">
                  <c:v>-130.30018968229766</c:v>
                </c:pt>
                <c:pt idx="650">
                  <c:v>-131.19219184905981</c:v>
                </c:pt>
                <c:pt idx="651">
                  <c:v>-132.08553210596318</c:v>
                </c:pt>
                <c:pt idx="652">
                  <c:v>-132.98020685991719</c:v>
                </c:pt>
                <c:pt idx="653">
                  <c:v>-133.87621252212347</c:v>
                </c:pt>
                <c:pt idx="654">
                  <c:v>-134.77354550810631</c:v>
                </c:pt>
                <c:pt idx="655">
                  <c:v>-135.67220223774288</c:v>
                </c:pt>
                <c:pt idx="656">
                  <c:v>-136.5721791352932</c:v>
                </c:pt>
                <c:pt idx="657">
                  <c:v>-137.47347262942992</c:v>
                </c:pt>
                <c:pt idx="658">
                  <c:v>-138.37607915326782</c:v>
                </c:pt>
                <c:pt idx="659">
                  <c:v>-139.27999514439307</c:v>
                </c:pt>
                <c:pt idx="660">
                  <c:v>-140.18521704489231</c:v>
                </c:pt>
                <c:pt idx="661">
                  <c:v>-141.09174130138135</c:v>
                </c:pt>
                <c:pt idx="662">
                  <c:v>-141.99956436503379</c:v>
                </c:pt>
                <c:pt idx="663">
                  <c:v>-142.90868269160939</c:v>
                </c:pt>
                <c:pt idx="664">
                  <c:v>-143.81909274148202</c:v>
                </c:pt>
                <c:pt idx="665">
                  <c:v>-144.73079097966763</c:v>
                </c:pt>
                <c:pt idx="666">
                  <c:v>-145.64377387585176</c:v>
                </c:pt>
                <c:pt idx="667">
                  <c:v>-146.55803790441698</c:v>
                </c:pt>
                <c:pt idx="668">
                  <c:v>-147.47357954447</c:v>
                </c:pt>
                <c:pt idx="669">
                  <c:v>-148.39039527986853</c:v>
                </c:pt>
                <c:pt idx="670">
                  <c:v>-149.30848159924795</c:v>
                </c:pt>
                <c:pt idx="671">
                  <c:v>-150.22783499604779</c:v>
                </c:pt>
                <c:pt idx="672">
                  <c:v>-151.14845196853787</c:v>
                </c:pt>
                <c:pt idx="673">
                  <c:v>-152.07032901984425</c:v>
                </c:pt>
                <c:pt idx="674">
                  <c:v>-152.99346265797493</c:v>
                </c:pt>
                <c:pt idx="675">
                  <c:v>-153.91784939584537</c:v>
                </c:pt>
                <c:pt idx="676">
                  <c:v>-154.84348575130375</c:v>
                </c:pt>
                <c:pt idx="677">
                  <c:v>-155.77036824715591</c:v>
                </c:pt>
                <c:pt idx="678">
                  <c:v>-156.69849341119021</c:v>
                </c:pt>
                <c:pt idx="679">
                  <c:v>-157.62785777620203</c:v>
                </c:pt>
                <c:pt idx="680">
                  <c:v>-158.5584578800181</c:v>
                </c:pt>
                <c:pt idx="681">
                  <c:v>-159.49029026552054</c:v>
                </c:pt>
                <c:pt idx="682">
                  <c:v>-160.42335148067076</c:v>
                </c:pt>
                <c:pt idx="683">
                  <c:v>-161.35763807853306</c:v>
                </c:pt>
                <c:pt idx="684">
                  <c:v>-162.29314661729796</c:v>
                </c:pt>
                <c:pt idx="685">
                  <c:v>-163.22987366030549</c:v>
                </c:pt>
                <c:pt idx="686">
                  <c:v>-164.16781577606795</c:v>
                </c:pt>
                <c:pt idx="687">
                  <c:v>-165.10696953829273</c:v>
                </c:pt>
                <c:pt idx="688">
                  <c:v>-166.0473315259047</c:v>
                </c:pt>
                <c:pt idx="689">
                  <c:v>-166.98889832306841</c:v>
                </c:pt>
                <c:pt idx="690">
                  <c:v>-167.93166651921027</c:v>
                </c:pt>
                <c:pt idx="691">
                  <c:v>-168.87563270904013</c:v>
                </c:pt>
                <c:pt idx="692">
                  <c:v>-169.82079349257293</c:v>
                </c:pt>
                <c:pt idx="693">
                  <c:v>-170.76714547514996</c:v>
                </c:pt>
                <c:pt idx="694">
                  <c:v>-171.71468526746008</c:v>
                </c:pt>
                <c:pt idx="695">
                  <c:v>-172.66340948556046</c:v>
                </c:pt>
                <c:pt idx="696">
                  <c:v>-173.61331475089727</c:v>
                </c:pt>
                <c:pt idx="697">
                  <c:v>-174.5643976903261</c:v>
                </c:pt>
                <c:pt idx="698">
                  <c:v>-175.5166549361322</c:v>
                </c:pt>
                <c:pt idx="699">
                  <c:v>-176.47008312605038</c:v>
                </c:pt>
                <c:pt idx="700">
                  <c:v>-177.42467890328481</c:v>
                </c:pt>
                <c:pt idx="701">
                  <c:v>-178.38043891652853</c:v>
                </c:pt>
                <c:pt idx="702">
                  <c:v>-179.33735981998271</c:v>
                </c:pt>
                <c:pt idx="703">
                  <c:v>-180.29543827337582</c:v>
                </c:pt>
                <c:pt idx="704">
                  <c:v>-181.25467094198248</c:v>
                </c:pt>
                <c:pt idx="705">
                  <c:v>-182.21505449664201</c:v>
                </c:pt>
                <c:pt idx="706">
                  <c:v>-183.17658561377698</c:v>
                </c:pt>
                <c:pt idx="707">
                  <c:v>-184.1392609754113</c:v>
                </c:pt>
                <c:pt idx="708">
                  <c:v>-185.10307726918828</c:v>
                </c:pt>
                <c:pt idx="709">
                  <c:v>-186.06803118838835</c:v>
                </c:pt>
                <c:pt idx="710">
                  <c:v>-187.03411943194666</c:v>
                </c:pt>
                <c:pt idx="711">
                  <c:v>-188.00133870447044</c:v>
                </c:pt>
                <c:pt idx="712">
                  <c:v>-188.96968571625601</c:v>
                </c:pt>
                <c:pt idx="713">
                  <c:v>-189.93915718330578</c:v>
                </c:pt>
                <c:pt idx="714">
                  <c:v>-190.90974982734494</c:v>
                </c:pt>
                <c:pt idx="715">
                  <c:v>-191.88146037583789</c:v>
                </c:pt>
                <c:pt idx="716">
                  <c:v>-192.85428556200449</c:v>
                </c:pt>
                <c:pt idx="717">
                  <c:v>-193.82822212483626</c:v>
                </c:pt>
                <c:pt idx="718">
                  <c:v>-194.80326680911199</c:v>
                </c:pt>
                <c:pt idx="719">
                  <c:v>-195.77941636541362</c:v>
                </c:pt>
                <c:pt idx="720">
                  <c:v>-196.75666755014146</c:v>
                </c:pt>
                <c:pt idx="721">
                  <c:v>-197.73501712552951</c:v>
                </c:pt>
                <c:pt idx="722">
                  <c:v>-198.71446185966045</c:v>
                </c:pt>
                <c:pt idx="723">
                  <c:v>-199.69499852648045</c:v>
                </c:pt>
                <c:pt idx="724">
                  <c:v>-200.67662390581373</c:v>
                </c:pt>
                <c:pt idx="725">
                  <c:v>-201.65933478337692</c:v>
                </c:pt>
                <c:pt idx="726">
                  <c:v>-202.64312795079334</c:v>
                </c:pt>
                <c:pt idx="727">
                  <c:v>-203.62800020560687</c:v>
                </c:pt>
                <c:pt idx="728">
                  <c:v>-204.61394835129579</c:v>
                </c:pt>
                <c:pt idx="729">
                  <c:v>-205.6009691972863</c:v>
                </c:pt>
                <c:pt idx="730">
                  <c:v>-206.58905955896594</c:v>
                </c:pt>
                <c:pt idx="731">
                  <c:v>-207.57821625769674</c:v>
                </c:pt>
                <c:pt idx="732">
                  <c:v>-208.56843612082812</c:v>
                </c:pt>
                <c:pt idx="733">
                  <c:v>-209.55971598170976</c:v>
                </c:pt>
                <c:pt idx="734">
                  <c:v>-210.5520526797041</c:v>
                </c:pt>
                <c:pt idx="735">
                  <c:v>-211.54544306019878</c:v>
                </c:pt>
                <c:pt idx="736">
                  <c:v>-212.53988397461865</c:v>
                </c:pt>
                <c:pt idx="737">
                  <c:v>-213.53537228043794</c:v>
                </c:pt>
                <c:pt idx="738">
                  <c:v>-214.5319048411919</c:v>
                </c:pt>
                <c:pt idx="739">
                  <c:v>-215.5294785264885</c:v>
                </c:pt>
                <c:pt idx="740">
                  <c:v>-216.52809021201969</c:v>
                </c:pt>
                <c:pt idx="741">
                  <c:v>-217.52773677957273</c:v>
                </c:pt>
                <c:pt idx="742">
                  <c:v>-218.52841511704111</c:v>
                </c:pt>
                <c:pt idx="743">
                  <c:v>-219.53012211843534</c:v>
                </c:pt>
                <c:pt idx="744">
                  <c:v>-220.53285468389367</c:v>
                </c:pt>
                <c:pt idx="745">
                  <c:v>-221.53660971969251</c:v>
                </c:pt>
                <c:pt idx="746">
                  <c:v>-222.54138413825655</c:v>
                </c:pt>
                <c:pt idx="747">
                  <c:v>-223.54717485816897</c:v>
                </c:pt>
                <c:pt idx="748">
                  <c:v>-224.55397880418124</c:v>
                </c:pt>
                <c:pt idx="749">
                  <c:v>-225.56179290722278</c:v>
                </c:pt>
                <c:pt idx="750">
                  <c:v>-226.57061410441051</c:v>
                </c:pt>
                <c:pt idx="751">
                  <c:v>-227.58043933905813</c:v>
                </c:pt>
                <c:pt idx="752">
                  <c:v>-228.59126556068531</c:v>
                </c:pt>
                <c:pt idx="753">
                  <c:v>-229.60308972502654</c:v>
                </c:pt>
                <c:pt idx="754">
                  <c:v>-230.61590879403991</c:v>
                </c:pt>
                <c:pt idx="755">
                  <c:v>-231.62971973591584</c:v>
                </c:pt>
                <c:pt idx="756">
                  <c:v>-232.64451952508526</c:v>
                </c:pt>
                <c:pt idx="757">
                  <c:v>-233.660305142228</c:v>
                </c:pt>
                <c:pt idx="758">
                  <c:v>-234.67707357428077</c:v>
                </c:pt>
                <c:pt idx="759">
                  <c:v>-235.69482181444505</c:v>
                </c:pt>
                <c:pt idx="760">
                  <c:v>-236.71354686219479</c:v>
                </c:pt>
                <c:pt idx="761">
                  <c:v>-237.73324572328386</c:v>
                </c:pt>
                <c:pt idx="762">
                  <c:v>-238.75391540975349</c:v>
                </c:pt>
                <c:pt idx="763">
                  <c:v>-239.77555293993933</c:v>
                </c:pt>
                <c:pt idx="764">
                  <c:v>-240.79815533847861</c:v>
                </c:pt>
                <c:pt idx="765">
                  <c:v>-241.82171963631674</c:v>
                </c:pt>
                <c:pt idx="766">
                  <c:v>-242.84624287071415</c:v>
                </c:pt>
                <c:pt idx="767">
                  <c:v>-243.87172208525269</c:v>
                </c:pt>
                <c:pt idx="768">
                  <c:v>-244.8981543298419</c:v>
                </c:pt>
                <c:pt idx="769">
                  <c:v>-245.9255366607253</c:v>
                </c:pt>
                <c:pt idx="770">
                  <c:v>-246.95386614048616</c:v>
                </c:pt>
                <c:pt idx="771">
                  <c:v>-247.98313983805346</c:v>
                </c:pt>
                <c:pt idx="772">
                  <c:v>-249.01335482870749</c:v>
                </c:pt>
                <c:pt idx="773">
                  <c:v>-250.04450819408535</c:v>
                </c:pt>
                <c:pt idx="774">
                  <c:v>-251.07659702218621</c:v>
                </c:pt>
                <c:pt idx="775">
                  <c:v>-252.10961840737644</c:v>
                </c:pt>
                <c:pt idx="776">
                  <c:v>-253.14356945039478</c:v>
                </c:pt>
                <c:pt idx="777">
                  <c:v>-254.17844725835695</c:v>
                </c:pt>
                <c:pt idx="778">
                  <c:v>-255.21424894476039</c:v>
                </c:pt>
                <c:pt idx="779">
                  <c:v>-256.25097162948879</c:v>
                </c:pt>
                <c:pt idx="780">
                  <c:v>-257.28861243881647</c:v>
                </c:pt>
                <c:pt idx="781">
                  <c:v>-258.32716850541254</c:v>
                </c:pt>
                <c:pt idx="782">
                  <c:v>-259.36663696834484</c:v>
                </c:pt>
                <c:pt idx="783">
                  <c:v>-260.4070149730839</c:v>
                </c:pt>
                <c:pt idx="784">
                  <c:v>-261.44829967150679</c:v>
                </c:pt>
                <c:pt idx="785">
                  <c:v>-262.49048822190042</c:v>
                </c:pt>
                <c:pt idx="786">
                  <c:v>-263.5335777889652</c:v>
                </c:pt>
                <c:pt idx="787">
                  <c:v>-264.5775655438182</c:v>
                </c:pt>
                <c:pt idx="788">
                  <c:v>-265.62244866399624</c:v>
                </c:pt>
                <c:pt idx="789">
                  <c:v>-266.66822433345891</c:v>
                </c:pt>
                <c:pt idx="790">
                  <c:v>-267.71488974259131</c:v>
                </c:pt>
                <c:pt idx="791">
                  <c:v>-268.76244208820685</c:v>
                </c:pt>
                <c:pt idx="792">
                  <c:v>-269.81087857354959</c:v>
                </c:pt>
                <c:pt idx="793">
                  <c:v>-270.86019640829676</c:v>
                </c:pt>
                <c:pt idx="794">
                  <c:v>-271.91039280856091</c:v>
                </c:pt>
                <c:pt idx="795">
                  <c:v>-272.96146499689195</c:v>
                </c:pt>
                <c:pt idx="796">
                  <c:v>-274.01341020227926</c:v>
                </c:pt>
                <c:pt idx="797">
                  <c:v>-275.06622566015329</c:v>
                </c:pt>
                <c:pt idx="798">
                  <c:v>-276.11990861238735</c:v>
                </c:pt>
                <c:pt idx="799">
                  <c:v>-277.17445630729895</c:v>
                </c:pt>
                <c:pt idx="800">
                  <c:v>-278.22986599965134</c:v>
                </c:pt>
                <c:pt idx="801">
                  <c:v>-279.28613495065468</c:v>
                </c:pt>
                <c:pt idx="802">
                  <c:v>-280.34326042796721</c:v>
                </c:pt>
                <c:pt idx="803">
                  <c:v>-281.40123970569607</c:v>
                </c:pt>
                <c:pt idx="804">
                  <c:v>-282.46007006439805</c:v>
                </c:pt>
                <c:pt idx="805">
                  <c:v>-283.51974879108064</c:v>
                </c:pt>
                <c:pt idx="806">
                  <c:v>-284.58027317920209</c:v>
                </c:pt>
                <c:pt idx="807">
                  <c:v>-285.64164052867227</c:v>
                </c:pt>
                <c:pt idx="808">
                  <c:v>-286.7038481458527</c:v>
                </c:pt>
                <c:pt idx="809">
                  <c:v>-287.7668933435566</c:v>
                </c:pt>
                <c:pt idx="810">
                  <c:v>-288.83077344104925</c:v>
                </c:pt>
                <c:pt idx="811">
                  <c:v>-289.89548576404763</c:v>
                </c:pt>
                <c:pt idx="812">
                  <c:v>-290.96102764472016</c:v>
                </c:pt>
                <c:pt idx="813">
                  <c:v>-292.02739642168643</c:v>
                </c:pt>
                <c:pt idx="814">
                  <c:v>-293.09458944001676</c:v>
                </c:pt>
                <c:pt idx="815">
                  <c:v>-294.16260405123131</c:v>
                </c:pt>
                <c:pt idx="816">
                  <c:v>-295.23143761329965</c:v>
                </c:pt>
                <c:pt idx="817">
                  <c:v>-296.3010874906397</c:v>
                </c:pt>
                <c:pt idx="818">
                  <c:v>-297.37155105411676</c:v>
                </c:pt>
                <c:pt idx="819">
                  <c:v>-298.44282568104245</c:v>
                </c:pt>
                <c:pt idx="820">
                  <c:v>-299.51490875517339</c:v>
                </c:pt>
                <c:pt idx="821">
                  <c:v>-300.58779766670972</c:v>
                </c:pt>
                <c:pt idx="822">
                  <c:v>-301.66148981229395</c:v>
                </c:pt>
                <c:pt idx="823">
                  <c:v>-302.73598259500898</c:v>
                </c:pt>
                <c:pt idx="824">
                  <c:v>-303.81127342437662</c:v>
                </c:pt>
                <c:pt idx="825">
                  <c:v>-304.88735971635566</c:v>
                </c:pt>
                <c:pt idx="826">
                  <c:v>-305.96423889334</c:v>
                </c:pt>
                <c:pt idx="827">
                  <c:v>-307.04190838415633</c:v>
                </c:pt>
                <c:pt idx="828">
                  <c:v>-308.12036562406217</c:v>
                </c:pt>
                <c:pt idx="829">
                  <c:v>-309.19960805474352</c:v>
                </c:pt>
                <c:pt idx="830">
                  <c:v>-310.27963312431245</c:v>
                </c:pt>
                <c:pt idx="831">
                  <c:v>-311.36043828730442</c:v>
                </c:pt>
                <c:pt idx="832">
                  <c:v>-312.44202100467584</c:v>
                </c:pt>
                <c:pt idx="833">
                  <c:v>-313.52437874380115</c:v>
                </c:pt>
                <c:pt idx="834">
                  <c:v>-314.60750897847004</c:v>
                </c:pt>
                <c:pt idx="835">
                  <c:v>-315.69140918888451</c:v>
                </c:pt>
                <c:pt idx="836">
                  <c:v>-316.77607686165572</c:v>
                </c:pt>
                <c:pt idx="837">
                  <c:v>-317.86150948980077</c:v>
                </c:pt>
                <c:pt idx="838">
                  <c:v>-318.94770457273944</c:v>
                </c:pt>
                <c:pt idx="839">
                  <c:v>-320.03465961629092</c:v>
                </c:pt>
                <c:pt idx="840">
                  <c:v>-321.12237213267008</c:v>
                </c:pt>
                <c:pt idx="841">
                  <c:v>-322.21083964048387</c:v>
                </c:pt>
                <c:pt idx="842">
                  <c:v>-323.30005966472783</c:v>
                </c:pt>
                <c:pt idx="843">
                  <c:v>-324.39002973678208</c:v>
                </c:pt>
                <c:pt idx="844">
                  <c:v>-325.48074739440744</c:v>
                </c:pt>
                <c:pt idx="845">
                  <c:v>-326.57221018174141</c:v>
                </c:pt>
                <c:pt idx="846">
                  <c:v>-327.66441564929414</c:v>
                </c:pt>
                <c:pt idx="847">
                  <c:v>-328.75736135394413</c:v>
                </c:pt>
                <c:pt idx="848">
                  <c:v>-329.85104485893373</c:v>
                </c:pt>
                <c:pt idx="849">
                  <c:v>-330.9454637338651</c:v>
                </c:pt>
                <c:pt idx="850">
                  <c:v>-332.04061555469536</c:v>
                </c:pt>
                <c:pt idx="851">
                  <c:v>-333.13649790373233</c:v>
                </c:pt>
                <c:pt idx="852">
                  <c:v>-334.23310836962941</c:v>
                </c:pt>
                <c:pt idx="853">
                  <c:v>-335.33044454738115</c:v>
                </c:pt>
                <c:pt idx="854">
                  <c:v>-336.42850403831812</c:v>
                </c:pt>
                <c:pt idx="855">
                  <c:v>-337.527284450102</c:v>
                </c:pt>
                <c:pt idx="856">
                  <c:v>-338.62678339672055</c:v>
                </c:pt>
                <c:pt idx="857">
                  <c:v>-339.72699849848249</c:v>
                </c:pt>
                <c:pt idx="858">
                  <c:v>-340.82792738201204</c:v>
                </c:pt>
                <c:pt idx="859">
                  <c:v>-341.92956768024374</c:v>
                </c:pt>
                <c:pt idx="860">
                  <c:v>-343.03191703241703</c:v>
                </c:pt>
                <c:pt idx="861">
                  <c:v>-344.13497308407057</c:v>
                </c:pt>
                <c:pt idx="862">
                  <c:v>-345.23873348703688</c:v>
                </c:pt>
                <c:pt idx="863">
                  <c:v>-346.34319589943641</c:v>
                </c:pt>
                <c:pt idx="864">
                  <c:v>-347.44835798567186</c:v>
                </c:pt>
                <c:pt idx="865">
                  <c:v>-348.55421741642226</c:v>
                </c:pt>
                <c:pt idx="866">
                  <c:v>-349.66077186863708</c:v>
                </c:pt>
                <c:pt idx="867">
                  <c:v>-350.76801902553024</c:v>
                </c:pt>
                <c:pt idx="868">
                  <c:v>-351.87595657657386</c:v>
                </c:pt>
                <c:pt idx="869">
                  <c:v>-352.98458221749223</c:v>
                </c:pt>
                <c:pt idx="870">
                  <c:v>-354.09389365025544</c:v>
                </c:pt>
                <c:pt idx="871">
                  <c:v>-355.20388858307285</c:v>
                </c:pt>
                <c:pt idx="872">
                  <c:v>-356.31456473038702</c:v>
                </c:pt>
                <c:pt idx="873">
                  <c:v>-357.42591981286694</c:v>
                </c:pt>
                <c:pt idx="874">
                  <c:v>-358.53795155740147</c:v>
                </c:pt>
                <c:pt idx="875">
                  <c:v>-359.65065769709275</c:v>
                </c:pt>
                <c:pt idx="876">
                  <c:v>-360.76403597124931</c:v>
                </c:pt>
                <c:pt idx="877">
                  <c:v>-361.87808412537942</c:v>
                </c:pt>
                <c:pt idx="878">
                  <c:v>-362.99279991118414</c:v>
                </c:pt>
                <c:pt idx="879">
                  <c:v>-364.10818108655025</c:v>
                </c:pt>
                <c:pt idx="880">
                  <c:v>-365.22422541554323</c:v>
                </c:pt>
                <c:pt idx="881">
                  <c:v>-366.34093066840035</c:v>
                </c:pt>
                <c:pt idx="882">
                  <c:v>-367.45829462152318</c:v>
                </c:pt>
                <c:pt idx="883">
                  <c:v>-368.57631505747048</c:v>
                </c:pt>
                <c:pt idx="884">
                  <c:v>-369.694989764951</c:v>
                </c:pt>
                <c:pt idx="885">
                  <c:v>-370.81431653881572</c:v>
                </c:pt>
                <c:pt idx="886">
                  <c:v>-371.9342931800507</c:v>
                </c:pt>
                <c:pt idx="887">
                  <c:v>-373.05491749576953</c:v>
                </c:pt>
                <c:pt idx="888">
                  <c:v>-374.17618729920542</c:v>
                </c:pt>
                <c:pt idx="889">
                  <c:v>-375.29810040970398</c:v>
                </c:pt>
                <c:pt idx="890">
                  <c:v>-376.42065465271509</c:v>
                </c:pt>
                <c:pt idx="891">
                  <c:v>-377.54384785978527</c:v>
                </c:pt>
                <c:pt idx="892">
                  <c:v>-378.66767786854979</c:v>
                </c:pt>
                <c:pt idx="893">
                  <c:v>-379.79214252272476</c:v>
                </c:pt>
                <c:pt idx="894">
                  <c:v>-380.91723967209907</c:v>
                </c:pt>
                <c:pt idx="895">
                  <c:v>-382.0429671725264</c:v>
                </c:pt>
                <c:pt idx="896">
                  <c:v>-383.16932288591704</c:v>
                </c:pt>
                <c:pt idx="897">
                  <c:v>-384.29630468022975</c:v>
                </c:pt>
                <c:pt idx="898">
                  <c:v>-385.42391042946349</c:v>
                </c:pt>
                <c:pt idx="899">
                  <c:v>-386.55213801364908</c:v>
                </c:pt>
                <c:pt idx="900">
                  <c:v>-387.68098531884101</c:v>
                </c:pt>
                <c:pt idx="901">
                  <c:v>-388.81045023710868</c:v>
                </c:pt>
                <c:pt idx="902">
                  <c:v>-389.94053066652828</c:v>
                </c:pt>
                <c:pt idx="903">
                  <c:v>-391.07122451117414</c:v>
                </c:pt>
                <c:pt idx="904">
                  <c:v>-392.20252968110992</c:v>
                </c:pt>
                <c:pt idx="905">
                  <c:v>-393.33444409238035</c:v>
                </c:pt>
                <c:pt idx="906">
                  <c:v>-394.46696566700206</c:v>
                </c:pt>
                <c:pt idx="907">
                  <c:v>-395.60009233295528</c:v>
                </c:pt>
                <c:pt idx="908">
                  <c:v>-396.73382202417474</c:v>
                </c:pt>
                <c:pt idx="909">
                  <c:v>-397.86815268054079</c:v>
                </c:pt>
                <c:pt idx="910">
                  <c:v>-399.00308224787074</c:v>
                </c:pt>
                <c:pt idx="911">
                  <c:v>-400.13860867790947</c:v>
                </c:pt>
                <c:pt idx="912">
                  <c:v>-401.27472992832088</c:v>
                </c:pt>
                <c:pt idx="913">
                  <c:v>-402.41144396267839</c:v>
                </c:pt>
                <c:pt idx="914">
                  <c:v>-403.54874875045613</c:v>
                </c:pt>
                <c:pt idx="915">
                  <c:v>-404.68664226701958</c:v>
                </c:pt>
                <c:pt idx="916">
                  <c:v>-405.82512249361645</c:v>
                </c:pt>
                <c:pt idx="917">
                  <c:v>-406.96418741736721</c:v>
                </c:pt>
                <c:pt idx="918">
                  <c:v>-408.10383503125604</c:v>
                </c:pt>
                <c:pt idx="919">
                  <c:v>-409.24406333412128</c:v>
                </c:pt>
                <c:pt idx="920">
                  <c:v>-410.38487033064609</c:v>
                </c:pt>
                <c:pt idx="921">
                  <c:v>-411.52625403134886</c:v>
                </c:pt>
                <c:pt idx="922">
                  <c:v>-412.66821245257398</c:v>
                </c:pt>
                <c:pt idx="923">
                  <c:v>-413.810743616482</c:v>
                </c:pt>
                <c:pt idx="924">
                  <c:v>-414.9538455510401</c:v>
                </c:pt>
                <c:pt idx="925">
                  <c:v>-416.09751629001261</c:v>
                </c:pt>
                <c:pt idx="926">
                  <c:v>-417.24175387295116</c:v>
                </c:pt>
                <c:pt idx="927">
                  <c:v>-418.38655634518494</c:v>
                </c:pt>
                <c:pt idx="928">
                  <c:v>-419.53192175781101</c:v>
                </c:pt>
                <c:pt idx="929">
                  <c:v>-420.67784816768454</c:v>
                </c:pt>
                <c:pt idx="930">
                  <c:v>-421.82433363740887</c:v>
                </c:pt>
                <c:pt idx="931">
                  <c:v>-422.97137623532558</c:v>
                </c:pt>
                <c:pt idx="932">
                  <c:v>-424.11897403550461</c:v>
                </c:pt>
                <c:pt idx="933">
                  <c:v>-425.26712511773439</c:v>
                </c:pt>
                <c:pt idx="934">
                  <c:v>-426.41582756751166</c:v>
                </c:pt>
                <c:pt idx="935">
                  <c:v>-427.56507947603149</c:v>
                </c:pt>
                <c:pt idx="936">
                  <c:v>-428.71487894017719</c:v>
                </c:pt>
                <c:pt idx="937">
                  <c:v>-429.86522406251032</c:v>
                </c:pt>
                <c:pt idx="938">
                  <c:v>-431.01611295126037</c:v>
                </c:pt>
                <c:pt idx="939">
                  <c:v>-432.16754372031448</c:v>
                </c:pt>
                <c:pt idx="940">
                  <c:v>-433.31951448920751</c:v>
                </c:pt>
                <c:pt idx="941">
                  <c:v>-434.47202338311149</c:v>
                </c:pt>
                <c:pt idx="942">
                  <c:v>-435.62506853282542</c:v>
                </c:pt>
                <c:pt idx="943">
                  <c:v>-436.77864807476504</c:v>
                </c:pt>
                <c:pt idx="944">
                  <c:v>-437.93276015095233</c:v>
                </c:pt>
                <c:pt idx="945">
                  <c:v>-439.08740290900522</c:v>
                </c:pt>
                <c:pt idx="946">
                  <c:v>-440.24257450212696</c:v>
                </c:pt>
                <c:pt idx="947">
                  <c:v>-441.39827308909594</c:v>
                </c:pt>
                <c:pt idx="948">
                  <c:v>-442.55449683425491</c:v>
                </c:pt>
                <c:pt idx="949">
                  <c:v>-443.71124390750077</c:v>
                </c:pt>
                <c:pt idx="950">
                  <c:v>-444.86851248427365</c:v>
                </c:pt>
                <c:pt idx="951">
                  <c:v>-446.02630074554668</c:v>
                </c:pt>
                <c:pt idx="952">
                  <c:v>-447.1846068778151</c:v>
                </c:pt>
                <c:pt idx="953">
                  <c:v>-448.34342907308582</c:v>
                </c:pt>
                <c:pt idx="954">
                  <c:v>-449.50276552886652</c:v>
                </c:pt>
                <c:pt idx="955">
                  <c:v>-450.66261444815524</c:v>
                </c:pt>
                <c:pt idx="956">
                  <c:v>-451.82297403942937</c:v>
                </c:pt>
                <c:pt idx="957">
                  <c:v>-452.98384251663521</c:v>
                </c:pt>
                <c:pt idx="958">
                  <c:v>-454.14521809917682</c:v>
                </c:pt>
                <c:pt idx="959">
                  <c:v>-455.30709901190556</c:v>
                </c:pt>
                <c:pt idx="960">
                  <c:v>-456.46948348510898</c:v>
                </c:pt>
                <c:pt idx="961">
                  <c:v>-457.63236975450019</c:v>
                </c:pt>
                <c:pt idx="962">
                  <c:v>-458.79575606120687</c:v>
                </c:pt>
                <c:pt idx="963">
                  <c:v>-459.95964065176037</c:v>
                </c:pt>
                <c:pt idx="964">
                  <c:v>-461.12402177808474</c:v>
                </c:pt>
                <c:pt idx="965">
                  <c:v>-462.28889769748594</c:v>
                </c:pt>
                <c:pt idx="966">
                  <c:v>-463.45426667264076</c:v>
                </c:pt>
                <c:pt idx="967">
                  <c:v>-464.62012697158571</c:v>
                </c:pt>
                <c:pt idx="968">
                  <c:v>-465.7864768677062</c:v>
                </c:pt>
                <c:pt idx="969">
                  <c:v>-466.95331463972548</c:v>
                </c:pt>
                <c:pt idx="970">
                  <c:v>-468.12063857169341</c:v>
                </c:pt>
                <c:pt idx="971">
                  <c:v>-469.28844695297556</c:v>
                </c:pt>
                <c:pt idx="972">
                  <c:v>-470.4567380782421</c:v>
                </c:pt>
                <c:pt idx="973">
                  <c:v>-471.62551024745653</c:v>
                </c:pt>
                <c:pt idx="974">
                  <c:v>-472.79476176586479</c:v>
                </c:pt>
                <c:pt idx="975">
                  <c:v>-473.96449094398378</c:v>
                </c:pt>
                <c:pt idx="976">
                  <c:v>-475.13469609759051</c:v>
                </c:pt>
                <c:pt idx="977">
                  <c:v>-476.30537554771075</c:v>
                </c:pt>
                <c:pt idx="978">
                  <c:v>-477.47652762060773</c:v>
                </c:pt>
                <c:pt idx="979">
                  <c:v>-478.64815064777116</c:v>
                </c:pt>
                <c:pt idx="980">
                  <c:v>-479.82024296590578</c:v>
                </c:pt>
                <c:pt idx="981">
                  <c:v>-480.9928029169202</c:v>
                </c:pt>
                <c:pt idx="982">
                  <c:v>-482.16582884791552</c:v>
                </c:pt>
                <c:pt idx="983">
                  <c:v>-483.33931911117423</c:v>
                </c:pt>
                <c:pt idx="984">
                  <c:v>-484.51327206414874</c:v>
                </c:pt>
                <c:pt idx="985">
                  <c:v>-485.68768606945008</c:v>
                </c:pt>
                <c:pt idx="986">
                  <c:v>-486.86255949483666</c:v>
                </c:pt>
                <c:pt idx="987">
                  <c:v>-488.0378907132029</c:v>
                </c:pt>
                <c:pt idx="988">
                  <c:v>-489.21367810256771</c:v>
                </c:pt>
                <c:pt idx="989">
                  <c:v>-490.38992004606331</c:v>
                </c:pt>
                <c:pt idx="990">
                  <c:v>-491.56661493192377</c:v>
                </c:pt>
                <c:pt idx="991">
                  <c:v>-492.74376115347366</c:v>
                </c:pt>
                <c:pt idx="992">
                  <c:v>-493.92135710911651</c:v>
                </c:pt>
                <c:pt idx="993">
                  <c:v>-495.09940120232358</c:v>
                </c:pt>
                <c:pt idx="994">
                  <c:v>-496.27789184162225</c:v>
                </c:pt>
                <c:pt idx="995">
                  <c:v>-497.45682744058468</c:v>
                </c:pt>
                <c:pt idx="996">
                  <c:v>-498.63620641781625</c:v>
                </c:pt>
                <c:pt idx="997">
                  <c:v>-499.81602719694433</c:v>
                </c:pt>
                <c:pt idx="998">
                  <c:v>-500.99628820660649</c:v>
                </c:pt>
                <c:pt idx="999">
                  <c:v>-502.1769878804393</c:v>
                </c:pt>
                <c:pt idx="1000">
                  <c:v>-503.35812465706664</c:v>
                </c:pt>
                <c:pt idx="1001">
                  <c:v>-504.53969698008831</c:v>
                </c:pt>
                <c:pt idx="1002">
                  <c:v>-505.72170329806846</c:v>
                </c:pt>
                <c:pt idx="1003">
                  <c:v>-506.90414206452419</c:v>
                </c:pt>
                <c:pt idx="1004">
                  <c:v>-508.08701173791383</c:v>
                </c:pt>
                <c:pt idx="1005">
                  <c:v>-509.2703107816256</c:v>
                </c:pt>
                <c:pt idx="1006">
                  <c:v>-510.45403766396595</c:v>
                </c:pt>
                <c:pt idx="1007">
                  <c:v>-511.63819085814799</c:v>
                </c:pt>
                <c:pt idx="1008">
                  <c:v>-512.8227688422802</c:v>
                </c:pt>
                <c:pt idx="1009">
                  <c:v>-514.00777009935439</c:v>
                </c:pt>
                <c:pt idx="1010">
                  <c:v>-515.19319311723473</c:v>
                </c:pt>
                <c:pt idx="1011">
                  <c:v>-516.37903638864577</c:v>
                </c:pt>
                <c:pt idx="1012">
                  <c:v>-517.56529841116094</c:v>
                </c:pt>
                <c:pt idx="1013">
                  <c:v>-518.7519776871909</c:v>
                </c:pt>
                <c:pt idx="1014">
                  <c:v>-519.93907272397234</c:v>
                </c:pt>
                <c:pt idx="1015">
                  <c:v>-521.12658203355591</c:v>
                </c:pt>
                <c:pt idx="1016">
                  <c:v>-522.31450413279492</c:v>
                </c:pt>
                <c:pt idx="1017">
                  <c:v>-523.50283754333384</c:v>
                </c:pt>
                <c:pt idx="1018">
                  <c:v>-524.69158079159627</c:v>
                </c:pt>
                <c:pt idx="1019">
                  <c:v>-525.88073240877372</c:v>
                </c:pt>
                <c:pt idx="1020">
                  <c:v>-527.07029093081394</c:v>
                </c:pt>
                <c:pt idx="1021">
                  <c:v>-528.26025489840924</c:v>
                </c:pt>
                <c:pt idx="1022">
                  <c:v>-529.45062285698498</c:v>
                </c:pt>
                <c:pt idx="1023">
                  <c:v>-530.6413933566879</c:v>
                </c:pt>
                <c:pt idx="1024">
                  <c:v>-531.83256495237447</c:v>
                </c:pt>
                <c:pt idx="1025">
                  <c:v>-533.02413620359937</c:v>
                </c:pt>
                <c:pt idx="1026">
                  <c:v>-534.21610567460391</c:v>
                </c:pt>
                <c:pt idx="1027">
                  <c:v>-535.40847193430432</c:v>
                </c:pt>
                <c:pt idx="1028">
                  <c:v>-536.60123355628002</c:v>
                </c:pt>
                <c:pt idx="1029">
                  <c:v>-537.79438911876252</c:v>
                </c:pt>
                <c:pt idx="1030">
                  <c:v>-538.98793720462322</c:v>
                </c:pt>
                <c:pt idx="1031">
                  <c:v>-540.18187640136216</c:v>
                </c:pt>
                <c:pt idx="1032">
                  <c:v>-541.37620530109621</c:v>
                </c:pt>
                <c:pt idx="1033">
                  <c:v>-542.57092250054757</c:v>
                </c:pt>
                <c:pt idx="1034">
                  <c:v>-543.76602660103219</c:v>
                </c:pt>
                <c:pt idx="1035">
                  <c:v>-544.9615162084483</c:v>
                </c:pt>
                <c:pt idx="1036">
                  <c:v>-546.15738993326431</c:v>
                </c:pt>
                <c:pt idx="1037">
                  <c:v>-547.35364639050772</c:v>
                </c:pt>
                <c:pt idx="1038">
                  <c:v>-548.55028419975338</c:v>
                </c:pt>
                <c:pt idx="1039">
                  <c:v>-549.74730198511179</c:v>
                </c:pt>
                <c:pt idx="1040">
                  <c:v>-550.94469837521763</c:v>
                </c:pt>
                <c:pt idx="1041">
                  <c:v>-552.14247200321824</c:v>
                </c:pt>
                <c:pt idx="1042">
                  <c:v>-553.34062150676164</c:v>
                </c:pt>
                <c:pt idx="1043">
                  <c:v>-554.53914552798562</c:v>
                </c:pt>
                <c:pt idx="1044">
                  <c:v>-555.73804271350559</c:v>
                </c:pt>
                <c:pt idx="1045">
                  <c:v>-556.93731171440311</c:v>
                </c:pt>
                <c:pt idx="1046">
                  <c:v>-558.13695118621456</c:v>
                </c:pt>
                <c:pt idx="1047">
                  <c:v>-559.33695978891944</c:v>
                </c:pt>
                <c:pt idx="1048">
                  <c:v>-560.53733618692877</c:v>
                </c:pt>
                <c:pt idx="1049">
                  <c:v>-561.73807904907369</c:v>
                </c:pt>
                <c:pt idx="1050">
                  <c:v>-562.93918704859357</c:v>
                </c:pt>
                <c:pt idx="1051">
                  <c:v>-564.14065886312505</c:v>
                </c:pt>
                <c:pt idx="1052">
                  <c:v>-565.34249317468993</c:v>
                </c:pt>
                <c:pt idx="1053">
                  <c:v>-566.54468866968398</c:v>
                </c:pt>
                <c:pt idx="1054">
                  <c:v>-567.74724403886523</c:v>
                </c:pt>
                <c:pt idx="1055">
                  <c:v>-568.95015797734277</c:v>
                </c:pt>
                <c:pt idx="1056">
                  <c:v>-570.15342918456474</c:v>
                </c:pt>
                <c:pt idx="1057">
                  <c:v>-571.35705636430737</c:v>
                </c:pt>
                <c:pt idx="1058">
                  <c:v>-572.56103822466287</c:v>
                </c:pt>
                <c:pt idx="1059">
                  <c:v>-573.76537347802878</c:v>
                </c:pt>
                <c:pt idx="1060">
                  <c:v>-574.97006084109557</c:v>
                </c:pt>
                <c:pt idx="1061">
                  <c:v>-576.17509903483597</c:v>
                </c:pt>
                <c:pt idx="1062">
                  <c:v>-577.38048678449286</c:v>
                </c:pt>
                <c:pt idx="1063">
                  <c:v>-578.58622281956832</c:v>
                </c:pt>
                <c:pt idx="1064">
                  <c:v>-579.79230587381187</c:v>
                </c:pt>
                <c:pt idx="1065">
                  <c:v>-580.99873468520912</c:v>
                </c:pt>
                <c:pt idx="1066">
                  <c:v>-582.20550799597049</c:v>
                </c:pt>
                <c:pt idx="1067">
                  <c:v>-583.41262455251956</c:v>
                </c:pt>
                <c:pt idx="1068">
                  <c:v>-584.62008310548163</c:v>
                </c:pt>
                <c:pt idx="1069">
                  <c:v>-585.82788240967272</c:v>
                </c:pt>
                <c:pt idx="1070">
                  <c:v>-587.0360212240879</c:v>
                </c:pt>
                <c:pt idx="1071">
                  <c:v>-588.24449831188963</c:v>
                </c:pt>
                <c:pt idx="1072">
                  <c:v>-589.45331244039687</c:v>
                </c:pt>
                <c:pt idx="1073">
                  <c:v>-590.66246238107362</c:v>
                </c:pt>
                <c:pt idx="1074">
                  <c:v>-591.87194690951719</c:v>
                </c:pt>
                <c:pt idx="1075">
                  <c:v>-593.08176480544739</c:v>
                </c:pt>
                <c:pt idx="1076">
                  <c:v>-594.29191485269507</c:v>
                </c:pt>
                <c:pt idx="1077">
                  <c:v>-595.50239583919029</c:v>
                </c:pt>
                <c:pt idx="1078">
                  <c:v>-596.71320655695183</c:v>
                </c:pt>
                <c:pt idx="1079">
                  <c:v>-597.92434580207521</c:v>
                </c:pt>
                <c:pt idx="1080">
                  <c:v>-599.13581237472181</c:v>
                </c:pt>
                <c:pt idx="1081">
                  <c:v>-600.34760507910732</c:v>
                </c:pt>
                <c:pt idx="1082">
                  <c:v>-601.55972272349095</c:v>
                </c:pt>
                <c:pt idx="1083">
                  <c:v>-602.77216412016344</c:v>
                </c:pt>
                <c:pt idx="1084">
                  <c:v>-603.98492808543654</c:v>
                </c:pt>
                <c:pt idx="1085">
                  <c:v>-605.19801343963127</c:v>
                </c:pt>
                <c:pt idx="1086">
                  <c:v>-606.41141900706702</c:v>
                </c:pt>
                <c:pt idx="1087">
                  <c:v>-607.62514361605031</c:v>
                </c:pt>
                <c:pt idx="1088">
                  <c:v>-608.83918609886348</c:v>
                </c:pt>
                <c:pt idx="1089">
                  <c:v>-610.05354529175349</c:v>
                </c:pt>
                <c:pt idx="1090">
                  <c:v>-611.26822003492111</c:v>
                </c:pt>
                <c:pt idx="1091">
                  <c:v>-612.48320917250919</c:v>
                </c:pt>
                <c:pt idx="1092">
                  <c:v>-613.69851155259209</c:v>
                </c:pt>
                <c:pt idx="1093">
                  <c:v>-614.91412602716423</c:v>
                </c:pt>
                <c:pt idx="1094">
                  <c:v>-616.13005145212901</c:v>
                </c:pt>
                <c:pt idx="1095">
                  <c:v>-617.34628668728794</c:v>
                </c:pt>
                <c:pt idx="1096">
                  <c:v>-618.56283059632915</c:v>
                </c:pt>
                <c:pt idx="1097">
                  <c:v>-619.77968204681667</c:v>
                </c:pt>
                <c:pt idx="1098">
                  <c:v>-620.99683991017946</c:v>
                </c:pt>
                <c:pt idx="1099">
                  <c:v>-622.21430306169987</c:v>
                </c:pt>
                <c:pt idx="1100">
                  <c:v>-623.43207038050309</c:v>
                </c:pt>
                <c:pt idx="1101">
                  <c:v>-624.65014074954615</c:v>
                </c:pt>
                <c:pt idx="1102">
                  <c:v>-625.8685130556064</c:v>
                </c:pt>
                <c:pt idx="1103">
                  <c:v>-627.08718618927116</c:v>
                </c:pt>
                <c:pt idx="1104">
                  <c:v>-628.30615904492652</c:v>
                </c:pt>
                <c:pt idx="1105">
                  <c:v>-629.52543052074611</c:v>
                </c:pt>
                <c:pt idx="1106">
                  <c:v>-630.74499951868063</c:v>
                </c:pt>
                <c:pt idx="1107">
                  <c:v>-631.96486494444673</c:v>
                </c:pt>
                <c:pt idx="1108">
                  <c:v>-633.18502570751593</c:v>
                </c:pt>
                <c:pt idx="1109">
                  <c:v>-634.40548072110403</c:v>
                </c:pt>
                <c:pt idx="1110">
                  <c:v>-635.62622890216005</c:v>
                </c:pt>
                <c:pt idx="1111">
                  <c:v>-636.84726917135538</c:v>
                </c:pt>
                <c:pt idx="1112">
                  <c:v>-638.06860045307303</c:v>
                </c:pt>
                <c:pt idx="1113">
                  <c:v>-639.29022167539688</c:v>
                </c:pt>
                <c:pt idx="1114">
                  <c:v>-640.51213177010061</c:v>
                </c:pt>
                <c:pt idx="1115">
                  <c:v>-641.73432967263705</c:v>
                </c:pt>
                <c:pt idx="1116">
                  <c:v>-642.95681432212757</c:v>
                </c:pt>
                <c:pt idx="1117">
                  <c:v>-644.17958466135099</c:v>
                </c:pt>
                <c:pt idx="1118">
                  <c:v>-645.40263963673306</c:v>
                </c:pt>
                <c:pt idx="1119">
                  <c:v>-646.62597819833582</c:v>
                </c:pt>
                <c:pt idx="1120">
                  <c:v>-647.84959929984655</c:v>
                </c:pt>
                <c:pt idx="1121">
                  <c:v>-649.07350189856732</c:v>
                </c:pt>
                <c:pt idx="1122">
                  <c:v>-650.29768495540441</c:v>
                </c:pt>
                <c:pt idx="1123">
                  <c:v>-651.5221474348574</c:v>
                </c:pt>
                <c:pt idx="1124">
                  <c:v>-652.74688830500861</c:v>
                </c:pt>
                <c:pt idx="1125">
                  <c:v>-653.97190653751261</c:v>
                </c:pt>
                <c:pt idx="1126">
                  <c:v>-655.19720110758556</c:v>
                </c:pt>
              </c:numCache>
            </c:numRef>
          </c:yVal>
          <c:smooth val="1"/>
        </c:ser>
        <c:dLbls>
          <c:showLegendKey val="0"/>
          <c:showVal val="0"/>
          <c:showCatName val="0"/>
          <c:showSerName val="0"/>
          <c:showPercent val="0"/>
          <c:showBubbleSize val="0"/>
        </c:dLbls>
        <c:axId val="230945920"/>
        <c:axId val="230947840"/>
      </c:scatterChart>
      <c:valAx>
        <c:axId val="230945920"/>
        <c:scaling>
          <c:orientation val="minMax"/>
          <c:min val="0"/>
        </c:scaling>
        <c:delete val="0"/>
        <c:axPos val="b"/>
        <c:title>
          <c:tx>
            <c:rich>
              <a:bodyPr/>
              <a:lstStyle/>
              <a:p>
                <a:pPr>
                  <a:defRPr sz="1200" b="1" i="0" u="none" strike="noStrike" baseline="0">
                    <a:solidFill>
                      <a:srgbClr val="000000"/>
                    </a:solidFill>
                    <a:latin typeface="Arial"/>
                    <a:ea typeface="Arial"/>
                    <a:cs typeface="Arial"/>
                  </a:defRPr>
                </a:pPr>
                <a:r>
                  <a:rPr lang="en-US"/>
                  <a:t>horizontal distance (ft)</a:t>
                </a:r>
              </a:p>
            </c:rich>
          </c:tx>
          <c:layout>
            <c:manualLayout>
              <c:xMode val="edge"/>
              <c:yMode val="edge"/>
              <c:x val="0.44009778777652803"/>
              <c:y val="0.89473804601240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0947840"/>
        <c:crosses val="autoZero"/>
        <c:crossBetween val="midCat"/>
      </c:valAx>
      <c:valAx>
        <c:axId val="230947840"/>
        <c:scaling>
          <c:orientation val="minMax"/>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height above ground (ft)</a:t>
                </a:r>
              </a:p>
            </c:rich>
          </c:tx>
          <c:layout>
            <c:manualLayout>
              <c:xMode val="edge"/>
              <c:yMode val="edge"/>
              <c:x val="1.95599550056243E-2"/>
              <c:y val="0.224376897021949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094592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Top View</a:t>
            </a:r>
          </a:p>
        </c:rich>
      </c:tx>
      <c:layout>
        <c:manualLayout>
          <c:xMode val="edge"/>
          <c:yMode val="edge"/>
          <c:x val="0.43461595384277402"/>
          <c:y val="4.4585987261146501E-2"/>
        </c:manualLayout>
      </c:layout>
      <c:overlay val="0"/>
      <c:spPr>
        <a:noFill/>
        <a:ln w="25400">
          <a:noFill/>
        </a:ln>
      </c:spPr>
    </c:title>
    <c:autoTitleDeleted val="0"/>
    <c:plotArea>
      <c:layout>
        <c:manualLayout>
          <c:layoutTarget val="inner"/>
          <c:xMode val="edge"/>
          <c:yMode val="edge"/>
          <c:x val="8.33334376670644E-2"/>
          <c:y val="0.115923566878981"/>
          <c:w val="0.87051391039902704"/>
          <c:h val="0.78980891719745205"/>
        </c:manualLayout>
      </c:layout>
      <c:scatterChart>
        <c:scatterStyle val="smoothMarker"/>
        <c:varyColors val="0"/>
        <c:ser>
          <c:idx val="0"/>
          <c:order val="0"/>
          <c:spPr>
            <a:ln w="25400">
              <a:solidFill>
                <a:srgbClr val="000080"/>
              </a:solidFill>
              <a:prstDash val="solid"/>
            </a:ln>
          </c:spPr>
          <c:marker>
            <c:symbol val="none"/>
          </c:marker>
          <c:xVal>
            <c:numRef>
              <c:f>Fitting!$B$32:$B$1158</c:f>
              <c:numCache>
                <c:formatCode>0.000</c:formatCode>
                <c:ptCount val="1127"/>
                <c:pt idx="0" formatCode="General">
                  <c:v>0</c:v>
                </c:pt>
                <c:pt idx="1">
                  <c:v>-0.43417370495132823</c:v>
                </c:pt>
                <c:pt idx="2">
                  <c:v>-0.86765158035564216</c:v>
                </c:pt>
                <c:pt idx="3">
                  <c:v>-1.3004377730361945</c:v>
                </c:pt>
                <c:pt idx="4">
                  <c:v>-1.732536395770006</c:v>
                </c:pt>
                <c:pt idx="5">
                  <c:v>-2.1639515276476748</c:v>
                </c:pt>
                <c:pt idx="6">
                  <c:v>-2.5946872144280522</c:v>
                </c:pt>
                <c:pt idx="7">
                  <c:v>-3.0247474688878673</c:v>
                </c:pt>
                <c:pt idx="8">
                  <c:v>-3.4541362711663908</c:v>
                </c:pt>
                <c:pt idx="9">
                  <c:v>-3.8828575691052123</c:v>
                </c:pt>
                <c:pt idx="10">
                  <c:v>-4.3109152785832148</c:v>
                </c:pt>
                <c:pt idx="11">
                  <c:v>-4.7383132838468276</c:v>
                </c:pt>
                <c:pt idx="12">
                  <c:v>-5.165055437835627</c:v>
                </c:pt>
                <c:pt idx="13">
                  <c:v>-5.5911455625033657</c:v>
                </c:pt>
                <c:pt idx="14">
                  <c:v>-6.0165874491345086</c:v>
                </c:pt>
                <c:pt idx="15">
                  <c:v>-6.4413848586563383</c:v>
                </c:pt>
                <c:pt idx="16">
                  <c:v>-6.8655415219467102</c:v>
                </c:pt>
                <c:pt idx="17">
                  <c:v>-7.2890611401375214</c:v>
                </c:pt>
                <c:pt idx="18">
                  <c:v>-7.7119473849139677</c:v>
                </c:pt>
                <c:pt idx="19">
                  <c:v>-8.1342038988096501</c:v>
                </c:pt>
                <c:pt idx="20">
                  <c:v>-8.5558342954975988</c:v>
                </c:pt>
                <c:pt idx="21">
                  <c:v>-8.9768421600772879</c:v>
                </c:pt>
                <c:pt idx="22">
                  <c:v>-9.3972310493576909</c:v>
                </c:pt>
                <c:pt idx="23">
                  <c:v>-9.8170044921364479</c:v>
                </c:pt>
                <c:pt idx="24">
                  <c:v>-10.2361659894752</c:v>
                </c:pt>
                <c:pt idx="25">
                  <c:v>-10.654719014971169</c:v>
                </c:pt>
                <c:pt idx="26">
                  <c:v>-11.072667015025011</c:v>
                </c:pt>
                <c:pt idx="27">
                  <c:v>-11.490013409105032</c:v>
                </c:pt>
                <c:pt idx="28">
                  <c:v>-11.906761590007799</c:v>
                </c:pt>
                <c:pt idx="29">
                  <c:v>-12.322914924115221</c:v>
                </c:pt>
                <c:pt idx="30">
                  <c:v>-12.738476751648147</c:v>
                </c:pt>
                <c:pt idx="31">
                  <c:v>-13.15345038691653</c:v>
                </c:pt>
                <c:pt idx="32">
                  <c:v>-13.567839118566221</c:v>
                </c:pt>
                <c:pt idx="33">
                  <c:v>-13.981646209822429</c:v>
                </c:pt>
                <c:pt idx="34">
                  <c:v>-14.394874898729928</c:v>
                </c:pt>
                <c:pt idx="35">
                  <c:v>-14.807528398390017</c:v>
                </c:pt>
                <c:pt idx="36">
                  <c:v>-15.21960989719433</c:v>
                </c:pt>
                <c:pt idx="37">
                  <c:v>-15.631122559055504</c:v>
                </c:pt>
                <c:pt idx="38">
                  <c:v>-16.04206952363478</c:v>
                </c:pt>
                <c:pt idx="39">
                  <c:v>-16.452453906566575</c:v>
                </c:pt>
                <c:pt idx="40">
                  <c:v>-16.862278799680062</c:v>
                </c:pt>
                <c:pt idx="41">
                  <c:v>-17.271547271217816</c:v>
                </c:pt>
                <c:pt idx="42">
                  <c:v>-17.680262366051569</c:v>
                </c:pt>
                <c:pt idx="43">
                  <c:v>-18.0884271058951</c:v>
                </c:pt>
                <c:pt idx="44">
                  <c:v>-18.496044489514347</c:v>
                </c:pt>
                <c:pt idx="45">
                  <c:v>-18.903117492934722</c:v>
                </c:pt>
                <c:pt idx="46">
                  <c:v>-19.309649069645708</c:v>
                </c:pt>
                <c:pt idx="47">
                  <c:v>-19.715642150802786</c:v>
                </c:pt>
                <c:pt idx="48">
                  <c:v>-20.121099645426714</c:v>
                </c:pt>
                <c:pt idx="49">
                  <c:v>-20.526024440600189</c:v>
                </c:pt>
                <c:pt idx="50">
                  <c:v>-20.930419401661961</c:v>
                </c:pt>
                <c:pt idx="51">
                  <c:v>-21.3342873723984</c:v>
                </c:pt>
                <c:pt idx="52">
                  <c:v>-21.737631175232593</c:v>
                </c:pt>
                <c:pt idx="53">
                  <c:v>-22.140453611410972</c:v>
                </c:pt>
                <c:pt idx="54">
                  <c:v>-22.542757461187531</c:v>
                </c:pt>
                <c:pt idx="55">
                  <c:v>-22.944545484005662</c:v>
                </c:pt>
                <c:pt idx="56">
                  <c:v>-23.345820418677643</c:v>
                </c:pt>
                <c:pt idx="57">
                  <c:v>-23.746584983561814</c:v>
                </c:pt>
                <c:pt idx="58">
                  <c:v>-24.146841876737458</c:v>
                </c:pt>
                <c:pt idx="59">
                  <c:v>-24.546593776177478</c:v>
                </c:pt>
                <c:pt idx="60">
                  <c:v>-24.94584333991881</c:v>
                </c:pt>
                <c:pt idx="61">
                  <c:v>-25.344593206230691</c:v>
                </c:pt>
                <c:pt idx="62">
                  <c:v>-25.742845993780762</c:v>
                </c:pt>
                <c:pt idx="63">
                  <c:v>-26.140604301799062</c:v>
                </c:pt>
                <c:pt idx="64">
                  <c:v>-26.537870710239922</c:v>
                </c:pt>
                <c:pt idx="65">
                  <c:v>-26.934647779941809</c:v>
                </c:pt>
                <c:pt idx="66">
                  <c:v>-27.330938052785154</c:v>
                </c:pt>
                <c:pt idx="67">
                  <c:v>-27.726744051848154</c:v>
                </c:pt>
                <c:pt idx="68">
                  <c:v>-28.12206828156064</c:v>
                </c:pt>
                <c:pt idx="69">
                  <c:v>-28.516913227855962</c:v>
                </c:pt>
                <c:pt idx="70">
                  <c:v>-28.911281358320995</c:v>
                </c:pt>
                <c:pt idx="71">
                  <c:v>-29.305175122344234</c:v>
                </c:pt>
                <c:pt idx="72">
                  <c:v>-29.698596951262058</c:v>
                </c:pt>
                <c:pt idx="73">
                  <c:v>-30.091549258503129</c:v>
                </c:pt>
                <c:pt idx="74">
                  <c:v>-30.484034439731005</c:v>
                </c:pt>
                <c:pt idx="75">
                  <c:v>-30.876054872984959</c:v>
                </c:pt>
                <c:pt idx="76">
                  <c:v>-31.267612918819061</c:v>
                </c:pt>
                <c:pt idx="77">
                  <c:v>-31.6587109204395</c:v>
                </c:pt>
                <c:pt idx="78">
                  <c:v>-32.049351203840232</c:v>
                </c:pt>
                <c:pt idx="79">
                  <c:v>-32.439536077936921</c:v>
                </c:pt>
                <c:pt idx="80">
                  <c:v>-32.829267834699245</c:v>
                </c:pt>
                <c:pt idx="81">
                  <c:v>-33.21854874928151</c:v>
                </c:pt>
                <c:pt idx="82">
                  <c:v>-33.607381080151754</c:v>
                </c:pt>
                <c:pt idx="83">
                  <c:v>-33.995767069219156</c:v>
                </c:pt>
                <c:pt idx="84">
                  <c:v>-34.383708941959945</c:v>
                </c:pt>
                <c:pt idx="85">
                  <c:v>-34.771208907541748</c:v>
                </c:pt>
                <c:pt idx="86">
                  <c:v>-35.158269158946389</c:v>
                </c:pt>
                <c:pt idx="87">
                  <c:v>-35.544891873091224</c:v>
                </c:pt>
                <c:pt idx="88">
                  <c:v>-35.931079210948973</c:v>
                </c:pt>
                <c:pt idx="89">
                  <c:v>-36.316833317666109</c:v>
                </c:pt>
                <c:pt idx="90">
                  <c:v>-36.702156322679791</c:v>
                </c:pt>
                <c:pt idx="91">
                  <c:v>-37.087050339833368</c:v>
                </c:pt>
                <c:pt idx="92">
                  <c:v>-37.471517467490528</c:v>
                </c:pt>
                <c:pt idx="93">
                  <c:v>-37.855559788648016</c:v>
                </c:pt>
                <c:pt idx="94">
                  <c:v>-38.239179371047037</c:v>
                </c:pt>
                <c:pt idx="95">
                  <c:v>-38.622378267283274</c:v>
                </c:pt>
                <c:pt idx="96">
                  <c:v>-39.005158514915621</c:v>
                </c:pt>
                <c:pt idx="97">
                  <c:v>-39.387522136573601</c:v>
                </c:pt>
                <c:pt idx="98">
                  <c:v>-39.769471140063473</c:v>
                </c:pt>
                <c:pt idx="99">
                  <c:v>-40.151007518473122</c:v>
                </c:pt>
                <c:pt idx="100">
                  <c:v>-40.532133250275635</c:v>
                </c:pt>
                <c:pt idx="101">
                  <c:v>-40.912850299431724</c:v>
                </c:pt>
                <c:pt idx="102">
                  <c:v>-41.293160615490855</c:v>
                </c:pt>
                <c:pt idx="103">
                  <c:v>-41.673066133691229</c:v>
                </c:pt>
                <c:pt idx="104">
                  <c:v>-42.052568775058567</c:v>
                </c:pt>
                <c:pt idx="105">
                  <c:v>-42.43167044650373</c:v>
                </c:pt>
                <c:pt idx="106">
                  <c:v>-42.810373040919202</c:v>
                </c:pt>
                <c:pt idx="107">
                  <c:v>-43.188678437274405</c:v>
                </c:pt>
                <c:pt idx="108">
                  <c:v>-43.566588500709948</c:v>
                </c:pt>
                <c:pt idx="109">
                  <c:v>-43.944105082630742</c:v>
                </c:pt>
                <c:pt idx="110">
                  <c:v>-44.321230020798062</c:v>
                </c:pt>
                <c:pt idx="111">
                  <c:v>-44.697965139420482</c:v>
                </c:pt>
                <c:pt idx="112">
                  <c:v>-45.074312249243825</c:v>
                </c:pt>
                <c:pt idx="113">
                  <c:v>-45.450273147640004</c:v>
                </c:pt>
                <c:pt idx="114">
                  <c:v>-45.825849618694917</c:v>
                </c:pt>
                <c:pt idx="115">
                  <c:v>-46.201043433295261</c:v>
                </c:pt>
                <c:pt idx="116">
                  <c:v>-46.575856349214384</c:v>
                </c:pt>
                <c:pt idx="117">
                  <c:v>-46.950290111197148</c:v>
                </c:pt>
                <c:pt idx="118">
                  <c:v>-47.324346451043851</c:v>
                </c:pt>
                <c:pt idx="119">
                  <c:v>-47.698027087693134</c:v>
                </c:pt>
                <c:pt idx="120">
                  <c:v>-48.071333727304022</c:v>
                </c:pt>
                <c:pt idx="121">
                  <c:v>-48.44426806333697</c:v>
                </c:pt>
                <c:pt idx="122">
                  <c:v>-48.816831776634032</c:v>
                </c:pt>
                <c:pt idx="123">
                  <c:v>-49.189026535498144</c:v>
                </c:pt>
                <c:pt idx="124">
                  <c:v>-49.560853995771488</c:v>
                </c:pt>
                <c:pt idx="125">
                  <c:v>-49.932315800912988</c:v>
                </c:pt>
                <c:pt idx="126">
                  <c:v>-50.303413582074974</c:v>
                </c:pt>
                <c:pt idx="127">
                  <c:v>-50.674148958178932</c:v>
                </c:pt>
                <c:pt idx="128">
                  <c:v>-51.0445235359905</c:v>
                </c:pt>
                <c:pt idx="129">
                  <c:v>-51.414538910193578</c:v>
                </c:pt>
                <c:pt idx="130">
                  <c:v>-51.784196663463639</c:v>
                </c:pt>
                <c:pt idx="131">
                  <c:v>-52.153498366540269</c:v>
                </c:pt>
                <c:pt idx="132">
                  <c:v>-52.522445578298878</c:v>
                </c:pt>
                <c:pt idx="133">
                  <c:v>-52.891039845821638</c:v>
                </c:pt>
                <c:pt idx="134">
                  <c:v>-53.259282704467694</c:v>
                </c:pt>
                <c:pt idx="135">
                  <c:v>-53.627175677942589</c:v>
                </c:pt>
                <c:pt idx="136">
                  <c:v>-53.994720278366941</c:v>
                </c:pt>
                <c:pt idx="137">
                  <c:v>-54.361918006344403</c:v>
                </c:pt>
                <c:pt idx="138">
                  <c:v>-54.728770351028892</c:v>
                </c:pt>
                <c:pt idx="139">
                  <c:v>-55.095278790191138</c:v>
                </c:pt>
                <c:pt idx="140">
                  <c:v>-55.461444790284489</c:v>
                </c:pt>
                <c:pt idx="141">
                  <c:v>-55.827269806510039</c:v>
                </c:pt>
                <c:pt idx="142">
                  <c:v>-56.192755282881116</c:v>
                </c:pt>
                <c:pt idx="143">
                  <c:v>-56.557902652287041</c:v>
                </c:pt>
                <c:pt idx="144">
                  <c:v>-56.922713336556299</c:v>
                </c:pt>
                <c:pt idx="145">
                  <c:v>-57.287188746518993</c:v>
                </c:pt>
                <c:pt idx="146">
                  <c:v>-57.651330282068706</c:v>
                </c:pt>
                <c:pt idx="147">
                  <c:v>-58.015139332223711</c:v>
                </c:pt>
                <c:pt idx="148">
                  <c:v>-58.378617275187615</c:v>
                </c:pt>
                <c:pt idx="149">
                  <c:v>-58.741765478409299</c:v>
                </c:pt>
                <c:pt idx="150">
                  <c:v>-59.104585298642363</c:v>
                </c:pt>
                <c:pt idx="151">
                  <c:v>-59.467078082003908</c:v>
                </c:pt>
                <c:pt idx="152">
                  <c:v>-59.829245164032784</c:v>
                </c:pt>
                <c:pt idx="153">
                  <c:v>-60.191087869747243</c:v>
                </c:pt>
                <c:pt idx="154">
                  <c:v>-60.552607513702043</c:v>
                </c:pt>
                <c:pt idx="155">
                  <c:v>-60.913805400044986</c:v>
                </c:pt>
                <c:pt idx="156">
                  <c:v>-61.274682822572949</c:v>
                </c:pt>
                <c:pt idx="157">
                  <c:v>-61.63524106478733</c:v>
                </c:pt>
                <c:pt idx="158">
                  <c:v>-61.995481399949014</c:v>
                </c:pt>
                <c:pt idx="159">
                  <c:v>-62.355405091132788</c:v>
                </c:pt>
                <c:pt idx="160">
                  <c:v>-62.715013391281289</c:v>
                </c:pt>
                <c:pt idx="161">
                  <c:v>-63.074307543258413</c:v>
                </c:pt>
                <c:pt idx="162">
                  <c:v>-63.433288779902256</c:v>
                </c:pt>
                <c:pt idx="163">
                  <c:v>-63.791958324077562</c:v>
                </c:pt>
                <c:pt idx="164">
                  <c:v>-64.150317388727714</c:v>
                </c:pt>
                <c:pt idx="165">
                  <c:v>-64.508367176926214</c:v>
                </c:pt>
                <c:pt idx="166">
                  <c:v>-64.866108881927801</c:v>
                </c:pt>
                <c:pt idx="167">
                  <c:v>-65.223543687219021</c:v>
                </c:pt>
                <c:pt idx="168">
                  <c:v>-65.58067276656837</c:v>
                </c:pt>
                <c:pt idx="169">
                  <c:v>-65.937497284076088</c:v>
                </c:pt>
                <c:pt idx="170">
                  <c:v>-66.294018394223386</c:v>
                </c:pt>
                <c:pt idx="171">
                  <c:v>-66.650237241921417</c:v>
                </c:pt>
                <c:pt idx="172">
                  <c:v>-67.006154962559677</c:v>
                </c:pt>
                <c:pt idx="173">
                  <c:v>-67.361772682054166</c:v>
                </c:pt>
                <c:pt idx="174">
                  <c:v>-67.717091516894968</c:v>
                </c:pt>
                <c:pt idx="175">
                  <c:v>-68.072112574193625</c:v>
                </c:pt>
                <c:pt idx="176">
                  <c:v>-68.42683695173001</c:v>
                </c:pt>
                <c:pt idx="177">
                  <c:v>-68.781265737998837</c:v>
                </c:pt>
                <c:pt idx="178">
                  <c:v>-69.1354000122559</c:v>
                </c:pt>
                <c:pt idx="179">
                  <c:v>-69.489240844563824</c:v>
                </c:pt>
                <c:pt idx="180">
                  <c:v>-69.842789295837548</c:v>
                </c:pt>
                <c:pt idx="181">
                  <c:v>-70.196046417889434</c:v>
                </c:pt>
                <c:pt idx="182">
                  <c:v>-70.54901325347403</c:v>
                </c:pt>
                <c:pt idx="183">
                  <c:v>-70.901690836332534</c:v>
                </c:pt>
                <c:pt idx="184">
                  <c:v>-71.254080191236866</c:v>
                </c:pt>
                <c:pt idx="185">
                  <c:v>-71.606182334033534</c:v>
                </c:pt>
                <c:pt idx="186">
                  <c:v>-71.95799827168706</c:v>
                </c:pt>
                <c:pt idx="187">
                  <c:v>-72.309529002323174</c:v>
                </c:pt>
                <c:pt idx="188">
                  <c:v>-72.660775515271709</c:v>
                </c:pt>
                <c:pt idx="189">
                  <c:v>-73.011738791109181</c:v>
                </c:pt>
                <c:pt idx="190">
                  <c:v>-73.36241980170108</c:v>
                </c:pt>
                <c:pt idx="191">
                  <c:v>-73.712819510243904</c:v>
                </c:pt>
                <c:pt idx="192">
                  <c:v>-74.062938871306883</c:v>
                </c:pt>
                <c:pt idx="193">
                  <c:v>-74.412778830873478</c:v>
                </c:pt>
                <c:pt idx="194">
                  <c:v>-74.762340326382599</c:v>
                </c:pt>
                <c:pt idx="195">
                  <c:v>-75.111624286769526</c:v>
                </c:pt>
                <c:pt idx="196">
                  <c:v>-75.460631632506676</c:v>
                </c:pt>
                <c:pt idx="197">
                  <c:v>-75.809363275644003</c:v>
                </c:pt>
                <c:pt idx="198">
                  <c:v>-76.157820119849248</c:v>
                </c:pt>
                <c:pt idx="199">
                  <c:v>-76.506003060447966</c:v>
                </c:pt>
                <c:pt idx="200">
                  <c:v>-76.853912984463207</c:v>
                </c:pt>
                <c:pt idx="201">
                  <c:v>-77.201550770655132</c:v>
                </c:pt>
                <c:pt idx="202">
                  <c:v>-77.548917289560265</c:v>
                </c:pt>
                <c:pt idx="203">
                  <c:v>-77.89601340353066</c:v>
                </c:pt>
                <c:pt idx="204">
                  <c:v>-78.242839966772792</c:v>
                </c:pt>
                <c:pt idx="205">
                  <c:v>-78.589397825386229</c:v>
                </c:pt>
                <c:pt idx="206">
                  <c:v>-78.935687817402169</c:v>
                </c:pt>
                <c:pt idx="207">
                  <c:v>-79.281710772821739</c:v>
                </c:pt>
                <c:pt idx="208">
                  <c:v>-79.627467513654125</c:v>
                </c:pt>
                <c:pt idx="209">
                  <c:v>-79.972958853954523</c:v>
                </c:pt>
                <c:pt idx="210">
                  <c:v>-80.318185599861906</c:v>
                </c:pt>
                <c:pt idx="211">
                  <c:v>-80.663148549636617</c:v>
                </c:pt>
                <c:pt idx="212">
                  <c:v>-81.007848493697836</c:v>
                </c:pt>
                <c:pt idx="213">
                  <c:v>-81.352286214660779</c:v>
                </c:pt>
                <c:pt idx="214">
                  <c:v>-81.696462487373893</c:v>
                </c:pt>
                <c:pt idx="215">
                  <c:v>-82.040378078955754</c:v>
                </c:pt>
                <c:pt idx="216">
                  <c:v>-82.384033748831911</c:v>
                </c:pt>
                <c:pt idx="217">
                  <c:v>-82.72743024877154</c:v>
                </c:pt>
                <c:pt idx="218">
                  <c:v>-83.070568322923975</c:v>
                </c:pt>
                <c:pt idx="219">
                  <c:v>-83.41344870785511</c:v>
                </c:pt>
                <c:pt idx="220">
                  <c:v>-83.756072132583625</c:v>
                </c:pt>
                <c:pt idx="221">
                  <c:v>-84.098439318617153</c:v>
                </c:pt>
                <c:pt idx="222">
                  <c:v>-84.440550979988302</c:v>
                </c:pt>
                <c:pt idx="223">
                  <c:v>-84.782407823290484</c:v>
                </c:pt>
                <c:pt idx="224">
                  <c:v>-85.124010547713752</c:v>
                </c:pt>
                <c:pt idx="225">
                  <c:v>-85.465359845080457</c:v>
                </c:pt>
                <c:pt idx="226">
                  <c:v>-85.806456399880773</c:v>
                </c:pt>
                <c:pt idx="227">
                  <c:v>-86.14730088930817</c:v>
                </c:pt>
                <c:pt idx="228">
                  <c:v>-86.487893983294768</c:v>
                </c:pt>
                <c:pt idx="229">
                  <c:v>-86.828236344546596</c:v>
                </c:pt>
                <c:pt idx="230">
                  <c:v>-87.168328628578749</c:v>
                </c:pt>
                <c:pt idx="231">
                  <c:v>-87.508171483750445</c:v>
                </c:pt>
                <c:pt idx="232">
                  <c:v>-87.847765551300085</c:v>
                </c:pt>
                <c:pt idx="233">
                  <c:v>-88.187111465380056</c:v>
                </c:pt>
                <c:pt idx="234">
                  <c:v>-88.526209853091629</c:v>
                </c:pt>
                <c:pt idx="235">
                  <c:v>-88.865061334519694</c:v>
                </c:pt>
                <c:pt idx="236">
                  <c:v>-89.203666522767435</c:v>
                </c:pt>
                <c:pt idx="237">
                  <c:v>-89.5420260239909</c:v>
                </c:pt>
                <c:pt idx="238">
                  <c:v>-89.880140437433596</c:v>
                </c:pt>
                <c:pt idx="239">
                  <c:v>-90.218010355460933</c:v>
                </c:pt>
                <c:pt idx="240">
                  <c:v>-90.555636363594658</c:v>
                </c:pt>
                <c:pt idx="241">
                  <c:v>-90.893019040547216</c:v>
                </c:pt>
                <c:pt idx="242">
                  <c:v>-91.230158958255984</c:v>
                </c:pt>
                <c:pt idx="243">
                  <c:v>-91.567056681917606</c:v>
                </c:pt>
                <c:pt idx="244">
                  <c:v>-91.903712770022139</c:v>
                </c:pt>
                <c:pt idx="245">
                  <c:v>-92.240127774387233</c:v>
                </c:pt>
                <c:pt idx="246">
                  <c:v>-92.576302240192192</c:v>
                </c:pt>
                <c:pt idx="247">
                  <c:v>-92.912236706012095</c:v>
                </c:pt>
                <c:pt idx="248">
                  <c:v>-93.247931703851734</c:v>
                </c:pt>
                <c:pt idx="249">
                  <c:v>-93.583387759179701</c:v>
                </c:pt>
                <c:pt idx="250">
                  <c:v>-93.918605390962227</c:v>
                </c:pt>
                <c:pt idx="251">
                  <c:v>-94.253585111697177</c:v>
                </c:pt>
                <c:pt idx="252">
                  <c:v>-94.588327427447908</c:v>
                </c:pt>
                <c:pt idx="253">
                  <c:v>-94.922832837877081</c:v>
                </c:pt>
                <c:pt idx="254">
                  <c:v>-95.257101836280526</c:v>
                </c:pt>
                <c:pt idx="255">
                  <c:v>-95.591134909621061</c:v>
                </c:pt>
                <c:pt idx="256">
                  <c:v>-95.924932538562189</c:v>
                </c:pt>
                <c:pt idx="257">
                  <c:v>-96.258495197501929</c:v>
                </c:pt>
                <c:pt idx="258">
                  <c:v>-96.591823354606504</c:v>
                </c:pt>
                <c:pt idx="259">
                  <c:v>-96.924917471844054</c:v>
                </c:pt>
                <c:pt idx="260">
                  <c:v>-97.257778005018352</c:v>
                </c:pt>
                <c:pt idx="261">
                  <c:v>-97.590405403802492</c:v>
                </c:pt>
                <c:pt idx="262">
                  <c:v>-97.922800111772489</c:v>
                </c:pt>
                <c:pt idx="263">
                  <c:v>-98.254962566441037</c:v>
                </c:pt>
                <c:pt idx="264">
                  <c:v>-98.586893199291069</c:v>
                </c:pt>
                <c:pt idx="265">
                  <c:v>-98.918592435809401</c:v>
                </c:pt>
                <c:pt idx="266">
                  <c:v>-99.250060695520403</c:v>
                </c:pt>
                <c:pt idx="267">
                  <c:v>-99.581298392019548</c:v>
                </c:pt>
                <c:pt idx="268">
                  <c:v>-99.912305933007104</c:v>
                </c:pt>
                <c:pt idx="269">
                  <c:v>-100.24308372032165</c:v>
                </c:pt>
                <c:pt idx="270">
                  <c:v>-100.57363214997372</c:v>
                </c:pt>
                <c:pt idx="271">
                  <c:v>-100.90395161217943</c:v>
                </c:pt>
                <c:pt idx="272">
                  <c:v>-101.23404249139402</c:v>
                </c:pt>
                <c:pt idx="273">
                  <c:v>-101.56390516634548</c:v>
                </c:pt>
                <c:pt idx="274">
                  <c:v>-101.89354001006809</c:v>
                </c:pt>
                <c:pt idx="275">
                  <c:v>-102.22294738993611</c:v>
                </c:pt>
                <c:pt idx="276">
                  <c:v>-102.55212766769728</c:v>
                </c:pt>
                <c:pt idx="277">
                  <c:v>-102.88108119950645</c:v>
                </c:pt>
                <c:pt idx="278">
                  <c:v>-103.20980833595922</c:v>
                </c:pt>
                <c:pt idx="279">
                  <c:v>-103.53830942212544</c:v>
                </c:pt>
                <c:pt idx="280">
                  <c:v>-103.86658479758289</c:v>
                </c:pt>
                <c:pt idx="281">
                  <c:v>-104.19463479645086</c:v>
                </c:pt>
                <c:pt idx="282">
                  <c:v>-104.52245974742377</c:v>
                </c:pt>
                <c:pt idx="283">
                  <c:v>-104.85005997380475</c:v>
                </c:pt>
                <c:pt idx="284">
                  <c:v>-105.17743579353932</c:v>
                </c:pt>
                <c:pt idx="285">
                  <c:v>-105.50458751924894</c:v>
                </c:pt>
                <c:pt idx="286">
                  <c:v>-105.83151545826468</c:v>
                </c:pt>
                <c:pt idx="287">
                  <c:v>-106.15821991266083</c:v>
                </c:pt>
                <c:pt idx="288">
                  <c:v>-106.48470117928854</c:v>
                </c:pt>
                <c:pt idx="289">
                  <c:v>-106.81095954980948</c:v>
                </c:pt>
                <c:pt idx="290">
                  <c:v>-107.13699531072949</c:v>
                </c:pt>
                <c:pt idx="291">
                  <c:v>-107.46280874343215</c:v>
                </c:pt>
                <c:pt idx="292">
                  <c:v>-107.78840012421254</c:v>
                </c:pt>
                <c:pt idx="293">
                  <c:v>-108.11376972431086</c:v>
                </c:pt>
                <c:pt idx="294">
                  <c:v>-108.43891780994605</c:v>
                </c:pt>
                <c:pt idx="295">
                  <c:v>-108.76384464234953</c:v>
                </c:pt>
                <c:pt idx="296">
                  <c:v>-109.08855047779882</c:v>
                </c:pt>
                <c:pt idx="297">
                  <c:v>-109.41303556765124</c:v>
                </c:pt>
                <c:pt idx="298">
                  <c:v>-109.73730015837759</c:v>
                </c:pt>
                <c:pt idx="299">
                  <c:v>-110.06134449159582</c:v>
                </c:pt>
                <c:pt idx="300">
                  <c:v>-110.38516880410471</c:v>
                </c:pt>
                <c:pt idx="301">
                  <c:v>-110.70877332791754</c:v>
                </c:pt>
                <c:pt idx="302">
                  <c:v>-111.03215829029585</c:v>
                </c:pt>
                <c:pt idx="303">
                  <c:v>-111.35532391378305</c:v>
                </c:pt>
                <c:pt idx="304">
                  <c:v>-111.67827041623812</c:v>
                </c:pt>
                <c:pt idx="305">
                  <c:v>-112.00099801086931</c:v>
                </c:pt>
                <c:pt idx="306">
                  <c:v>-112.32350690626785</c:v>
                </c:pt>
                <c:pt idx="307">
                  <c:v>-112.64579730644161</c:v>
                </c:pt>
                <c:pt idx="308">
                  <c:v>-112.96786941084873</c:v>
                </c:pt>
                <c:pt idx="309">
                  <c:v>-113.28972341443142</c:v>
                </c:pt>
                <c:pt idx="310">
                  <c:v>-113.61135950764951</c:v>
                </c:pt>
                <c:pt idx="311">
                  <c:v>-113.93277787651419</c:v>
                </c:pt>
                <c:pt idx="312">
                  <c:v>-114.25397870262168</c:v>
                </c:pt>
                <c:pt idx="313">
                  <c:v>-114.57496216318681</c:v>
                </c:pt>
                <c:pt idx="314">
                  <c:v>-114.89572843107676</c:v>
                </c:pt>
                <c:pt idx="315">
                  <c:v>-115.21627767484466</c:v>
                </c:pt>
                <c:pt idx="316">
                  <c:v>-115.53661005876322</c:v>
                </c:pt>
                <c:pt idx="317">
                  <c:v>-115.85672574285832</c:v>
                </c:pt>
                <c:pt idx="318">
                  <c:v>-116.17662488294268</c:v>
                </c:pt>
                <c:pt idx="319">
                  <c:v>-116.49630763064944</c:v>
                </c:pt>
                <c:pt idx="320">
                  <c:v>-116.81577413346569</c:v>
                </c:pt>
                <c:pt idx="321">
                  <c:v>-117.13502453476613</c:v>
                </c:pt>
                <c:pt idx="322">
                  <c:v>-117.45405897384651</c:v>
                </c:pt>
                <c:pt idx="323">
                  <c:v>-117.77287758595729</c:v>
                </c:pt>
                <c:pt idx="324">
                  <c:v>-118.09148050233703</c:v>
                </c:pt>
                <c:pt idx="325">
                  <c:v>-118.409867850246</c:v>
                </c:pt>
                <c:pt idx="326">
                  <c:v>-118.72803975299956</c:v>
                </c:pt>
                <c:pt idx="327">
                  <c:v>-119.04599633000169</c:v>
                </c:pt>
                <c:pt idx="328">
                  <c:v>-119.36373769677839</c:v>
                </c:pt>
                <c:pt idx="329">
                  <c:v>-119.68126396501108</c:v>
                </c:pt>
                <c:pt idx="330">
                  <c:v>-119.99857524257004</c:v>
                </c:pt>
                <c:pt idx="331">
                  <c:v>-120.31567163354765</c:v>
                </c:pt>
                <c:pt idx="332">
                  <c:v>-120.63255323829183</c:v>
                </c:pt>
                <c:pt idx="333">
                  <c:v>-120.94922015343931</c:v>
                </c:pt>
                <c:pt idx="334">
                  <c:v>-121.26567247194886</c:v>
                </c:pt>
                <c:pt idx="335">
                  <c:v>-121.58191028313453</c:v>
                </c:pt>
                <c:pt idx="336">
                  <c:v>-121.89793367269893</c:v>
                </c:pt>
                <c:pt idx="337">
                  <c:v>-122.21374272276627</c:v>
                </c:pt>
                <c:pt idx="338">
                  <c:v>-122.52933751191563</c:v>
                </c:pt>
                <c:pt idx="339">
                  <c:v>-122.84471811521395</c:v>
                </c:pt>
                <c:pt idx="340">
                  <c:v>-123.1598846042491</c:v>
                </c:pt>
                <c:pt idx="341">
                  <c:v>-123.47483704716296</c:v>
                </c:pt>
                <c:pt idx="342">
                  <c:v>-123.78957550868431</c:v>
                </c:pt>
                <c:pt idx="343">
                  <c:v>-124.10410005016182</c:v>
                </c:pt>
                <c:pt idx="344">
                  <c:v>-124.4184107295969</c:v>
                </c:pt>
                <c:pt idx="345">
                  <c:v>-124.73250760167656</c:v>
                </c:pt>
                <c:pt idx="346">
                  <c:v>-125.04639071780618</c:v>
                </c:pt>
                <c:pt idx="347">
                  <c:v>-125.36006012614227</c:v>
                </c:pt>
                <c:pt idx="348">
                  <c:v>-125.67351587162517</c:v>
                </c:pt>
                <c:pt idx="349">
                  <c:v>-125.98675799601168</c:v>
                </c:pt>
                <c:pt idx="350">
                  <c:v>-126.29978653790764</c:v>
                </c:pt>
                <c:pt idx="351">
                  <c:v>-126.61260153280047</c:v>
                </c:pt>
                <c:pt idx="352">
                  <c:v>-126.92520301309165</c:v>
                </c:pt>
                <c:pt idx="353">
                  <c:v>-127.23759100812913</c:v>
                </c:pt>
                <c:pt idx="354">
                  <c:v>-127.54976554423972</c:v>
                </c:pt>
                <c:pt idx="355">
                  <c:v>-127.86172664476135</c:v>
                </c:pt>
                <c:pt idx="356">
                  <c:v>-128.17347433007532</c:v>
                </c:pt>
                <c:pt idx="357">
                  <c:v>-128.48500861763853</c:v>
                </c:pt>
                <c:pt idx="358">
                  <c:v>-128.79632952201544</c:v>
                </c:pt>
                <c:pt idx="359">
                  <c:v>-129.10743705491035</c:v>
                </c:pt>
                <c:pt idx="360">
                  <c:v>-129.41833122519913</c:v>
                </c:pt>
                <c:pt idx="361">
                  <c:v>-129.72901203896126</c:v>
                </c:pt>
                <c:pt idx="362">
                  <c:v>-130.03947949951166</c:v>
                </c:pt>
                <c:pt idx="363">
                  <c:v>-130.34973360743246</c:v>
                </c:pt>
                <c:pt idx="364">
                  <c:v>-130.65977436060464</c:v>
                </c:pt>
                <c:pt idx="365">
                  <c:v>-130.9696017542397</c:v>
                </c:pt>
                <c:pt idx="366">
                  <c:v>-131.27921578091116</c:v>
                </c:pt>
                <c:pt idx="367">
                  <c:v>-131.588616430586</c:v>
                </c:pt>
                <c:pt idx="368">
                  <c:v>-131.89780369065616</c:v>
                </c:pt>
                <c:pt idx="369">
                  <c:v>-132.20677754596969</c:v>
                </c:pt>
                <c:pt idx="370">
                  <c:v>-132.51553797886211</c:v>
                </c:pt>
                <c:pt idx="371">
                  <c:v>-132.82408496918745</c:v>
                </c:pt>
                <c:pt idx="372">
                  <c:v>-133.13241849434931</c:v>
                </c:pt>
                <c:pt idx="373">
                  <c:v>-133.44053852933186</c:v>
                </c:pt>
                <c:pt idx="374">
                  <c:v>-133.74844504673078</c:v>
                </c:pt>
                <c:pt idx="375">
                  <c:v>-134.05613801678388</c:v>
                </c:pt>
                <c:pt idx="376">
                  <c:v>-134.36361740740196</c:v>
                </c:pt>
                <c:pt idx="377">
                  <c:v>-134.67088318419937</c:v>
                </c:pt>
                <c:pt idx="378">
                  <c:v>-134.97793531052449</c:v>
                </c:pt>
                <c:pt idx="379">
                  <c:v>-135.28477374749022</c:v>
                </c:pt>
                <c:pt idx="380">
                  <c:v>-135.59139845400421</c:v>
                </c:pt>
                <c:pt idx="381">
                  <c:v>-135.8978093867992</c:v>
                </c:pt>
                <c:pt idx="382">
                  <c:v>-136.20400650046307</c:v>
                </c:pt>
                <c:pt idx="383">
                  <c:v>-136.50998974746895</c:v>
                </c:pt>
                <c:pt idx="384">
                  <c:v>-136.81575907820505</c:v>
                </c:pt>
                <c:pt idx="385">
                  <c:v>-137.12131444100464</c:v>
                </c:pt>
                <c:pt idx="386">
                  <c:v>-137.42665578217566</c:v>
                </c:pt>
                <c:pt idx="387">
                  <c:v>-137.7317830460303</c:v>
                </c:pt>
                <c:pt idx="388">
                  <c:v>-138.03669617491468</c:v>
                </c:pt>
                <c:pt idx="389">
                  <c:v>-138.34139510923819</c:v>
                </c:pt>
                <c:pt idx="390">
                  <c:v>-138.64587978750279</c:v>
                </c:pt>
                <c:pt idx="391">
                  <c:v>-138.95015014633213</c:v>
                </c:pt>
                <c:pt idx="392">
                  <c:v>-139.25420612050081</c:v>
                </c:pt>
                <c:pt idx="393">
                  <c:v>-139.5580476429632</c:v>
                </c:pt>
                <c:pt idx="394">
                  <c:v>-139.86167464488238</c:v>
                </c:pt>
                <c:pt idx="395">
                  <c:v>-140.16508705565892</c:v>
                </c:pt>
                <c:pt idx="396">
                  <c:v>-140.46828480295943</c:v>
                </c:pt>
                <c:pt idx="397">
                  <c:v>-140.77126781274512</c:v>
                </c:pt>
                <c:pt idx="398">
                  <c:v>-141.07403600930027</c:v>
                </c:pt>
                <c:pt idx="399">
                  <c:v>-141.37658931526045</c:v>
                </c:pt>
                <c:pt idx="400">
                  <c:v>-141.67892765164063</c:v>
                </c:pt>
                <c:pt idx="401">
                  <c:v>-141.98105093786339</c:v>
                </c:pt>
                <c:pt idx="402">
                  <c:v>-142.28295909178669</c:v>
                </c:pt>
                <c:pt idx="403">
                  <c:v>-142.58465202973184</c:v>
                </c:pt>
                <c:pt idx="404">
                  <c:v>-142.88612966651101</c:v>
                </c:pt>
                <c:pt idx="405">
                  <c:v>-143.18739191545492</c:v>
                </c:pt>
                <c:pt idx="406">
                  <c:v>-143.48843868844028</c:v>
                </c:pt>
                <c:pt idx="407">
                  <c:v>-143.78926989591699</c:v>
                </c:pt>
                <c:pt idx="408">
                  <c:v>-144.08988544693545</c:v>
                </c:pt>
                <c:pt idx="409">
                  <c:v>-144.39028524917359</c:v>
                </c:pt>
                <c:pt idx="410">
                  <c:v>-144.69046920896369</c:v>
                </c:pt>
                <c:pt idx="411">
                  <c:v>-144.99043723131942</c:v>
                </c:pt>
                <c:pt idx="412">
                  <c:v>-145.29018921996226</c:v>
                </c:pt>
                <c:pt idx="413">
                  <c:v>-145.58972507734822</c:v>
                </c:pt>
                <c:pt idx="414">
                  <c:v>-145.88904470469419</c:v>
                </c:pt>
                <c:pt idx="415">
                  <c:v>-146.1881480020042</c:v>
                </c:pt>
                <c:pt idx="416">
                  <c:v>-146.48703486809563</c:v>
                </c:pt>
                <c:pt idx="417">
                  <c:v>-146.78570520062519</c:v>
                </c:pt>
                <c:pt idx="418">
                  <c:v>-147.08415889611476</c:v>
                </c:pt>
                <c:pt idx="419">
                  <c:v>-147.38239584997723</c:v>
                </c:pt>
                <c:pt idx="420">
                  <c:v>-147.68041595654208</c:v>
                </c:pt>
                <c:pt idx="421">
                  <c:v>-147.97821910908075</c:v>
                </c:pt>
                <c:pt idx="422">
                  <c:v>-148.27580519983218</c:v>
                </c:pt>
                <c:pt idx="423">
                  <c:v>-148.57317412002783</c:v>
                </c:pt>
                <c:pt idx="424">
                  <c:v>-148.87032575991685</c:v>
                </c:pt>
                <c:pt idx="425">
                  <c:v>-149.16726000879098</c:v>
                </c:pt>
                <c:pt idx="426">
                  <c:v>-149.46397675500924</c:v>
                </c:pt>
                <c:pt idx="427">
                  <c:v>-149.76047588602276</c:v>
                </c:pt>
                <c:pt idx="428">
                  <c:v>-150.05675728839915</c:v>
                </c:pt>
                <c:pt idx="429">
                  <c:v>-150.35282084784691</c:v>
                </c:pt>
                <c:pt idx="430">
                  <c:v>-150.64866644923964</c:v>
                </c:pt>
                <c:pt idx="431">
                  <c:v>-150.94429397664013</c:v>
                </c:pt>
                <c:pt idx="432">
                  <c:v>-151.23970331332427</c:v>
                </c:pt>
                <c:pt idx="433">
                  <c:v>-151.53489434180491</c:v>
                </c:pt>
                <c:pt idx="434">
                  <c:v>-151.82986694385545</c:v>
                </c:pt>
                <c:pt idx="435">
                  <c:v>-152.12462100053338</c:v>
                </c:pt>
                <c:pt idx="436">
                  <c:v>-152.41915639220363</c:v>
                </c:pt>
                <c:pt idx="437">
                  <c:v>-152.71347299856183</c:v>
                </c:pt>
                <c:pt idx="438">
                  <c:v>-153.00757069865728</c:v>
                </c:pt>
                <c:pt idx="439">
                  <c:v>-153.30144937091598</c:v>
                </c:pt>
                <c:pt idx="440">
                  <c:v>-153.5951088931634</c:v>
                </c:pt>
                <c:pt idx="441">
                  <c:v>-153.88854914264709</c:v>
                </c:pt>
                <c:pt idx="442">
                  <c:v>-154.18176999605916</c:v>
                </c:pt>
                <c:pt idx="443">
                  <c:v>-154.47477132955868</c:v>
                </c:pt>
                <c:pt idx="444">
                  <c:v>-154.76755301879379</c:v>
                </c:pt>
                <c:pt idx="445">
                  <c:v>-155.06011493892385</c:v>
                </c:pt>
                <c:pt idx="446">
                  <c:v>-155.35245696464122</c:v>
                </c:pt>
                <c:pt idx="447">
                  <c:v>-155.64457897019318</c:v>
                </c:pt>
                <c:pt idx="448">
                  <c:v>-155.93648082940334</c:v>
                </c:pt>
                <c:pt idx="449">
                  <c:v>-156.22816241569322</c:v>
                </c:pt>
                <c:pt idx="450">
                  <c:v>-156.51962360210354</c:v>
                </c:pt>
                <c:pt idx="451">
                  <c:v>-156.81086426131537</c:v>
                </c:pt>
                <c:pt idx="452">
                  <c:v>-157.10188426567115</c:v>
                </c:pt>
                <c:pt idx="453">
                  <c:v>-157.39268348719548</c:v>
                </c:pt>
                <c:pt idx="454">
                  <c:v>-157.68326179761596</c:v>
                </c:pt>
                <c:pt idx="455">
                  <c:v>-157.97361906838364</c:v>
                </c:pt>
                <c:pt idx="456">
                  <c:v>-158.26375517069351</c:v>
                </c:pt>
                <c:pt idx="457">
                  <c:v>-158.55366997550468</c:v>
                </c:pt>
                <c:pt idx="458">
                  <c:v>-158.84336335356056</c:v>
                </c:pt>
                <c:pt idx="459">
                  <c:v>-159.13283517540879</c:v>
                </c:pt>
                <c:pt idx="460">
                  <c:v>-159.42208531142103</c:v>
                </c:pt>
                <c:pt idx="461">
                  <c:v>-159.71111363181274</c:v>
                </c:pt>
                <c:pt idx="462">
                  <c:v>-159.99992000666248</c:v>
                </c:pt>
                <c:pt idx="463">
                  <c:v>-160.28850430593153</c:v>
                </c:pt>
                <c:pt idx="464">
                  <c:v>-160.57686639948284</c:v>
                </c:pt>
                <c:pt idx="465">
                  <c:v>-160.86500615710031</c:v>
                </c:pt>
                <c:pt idx="466">
                  <c:v>-161.15292344850755</c:v>
                </c:pt>
                <c:pt idx="467">
                  <c:v>-161.4406181433867</c:v>
                </c:pt>
                <c:pt idx="468">
                  <c:v>-161.72809011139711</c:v>
                </c:pt>
                <c:pt idx="469">
                  <c:v>-162.01533922219363</c:v>
                </c:pt>
                <c:pt idx="470">
                  <c:v>-162.30236534544505</c:v>
                </c:pt>
                <c:pt idx="471">
                  <c:v>-162.5891683508523</c:v>
                </c:pt>
                <c:pt idx="472">
                  <c:v>-162.87574810816631</c:v>
                </c:pt>
                <c:pt idx="473">
                  <c:v>-163.16210448720594</c:v>
                </c:pt>
                <c:pt idx="474">
                  <c:v>-163.44823735787574</c:v>
                </c:pt>
                <c:pt idx="475">
                  <c:v>-163.73414659018349</c:v>
                </c:pt>
                <c:pt idx="476">
                  <c:v>-164.01983205425753</c:v>
                </c:pt>
                <c:pt idx="477">
                  <c:v>-164.30529362036413</c:v>
                </c:pt>
                <c:pt idx="478">
                  <c:v>-164.59053115892451</c:v>
                </c:pt>
                <c:pt idx="479">
                  <c:v>-164.87554454053191</c:v>
                </c:pt>
                <c:pt idx="480">
                  <c:v>-165.16033363596827</c:v>
                </c:pt>
                <c:pt idx="481">
                  <c:v>-165.44489831622104</c:v>
                </c:pt>
                <c:pt idx="482">
                  <c:v>-165.72923845249957</c:v>
                </c:pt>
                <c:pt idx="483">
                  <c:v>-166.01335391625159</c:v>
                </c:pt>
                <c:pt idx="484">
                  <c:v>-166.29724457917931</c:v>
                </c:pt>
                <c:pt idx="485">
                  <c:v>-166.58091031325563</c:v>
                </c:pt>
                <c:pt idx="486">
                  <c:v>-166.86435099073995</c:v>
                </c:pt>
                <c:pt idx="487">
                  <c:v>-167.14756648419402</c:v>
                </c:pt>
                <c:pt idx="488">
                  <c:v>-167.43055666649752</c:v>
                </c:pt>
                <c:pt idx="489">
                  <c:v>-167.71332141086356</c:v>
                </c:pt>
                <c:pt idx="490">
                  <c:v>-167.99586059085402</c:v>
                </c:pt>
                <c:pt idx="491">
                  <c:v>-168.27817408039476</c:v>
                </c:pt>
                <c:pt idx="492">
                  <c:v>-168.56026175379068</c:v>
                </c:pt>
                <c:pt idx="493">
                  <c:v>-168.84212348574053</c:v>
                </c:pt>
                <c:pt idx="494">
                  <c:v>-169.12375915135175</c:v>
                </c:pt>
                <c:pt idx="495">
                  <c:v>-169.40516862615505</c:v>
                </c:pt>
                <c:pt idx="496">
                  <c:v>-169.68635178611888</c:v>
                </c:pt>
                <c:pt idx="497">
                  <c:v>-169.96730850766369</c:v>
                </c:pt>
                <c:pt idx="498">
                  <c:v>-170.24803866767618</c:v>
                </c:pt>
                <c:pt idx="499">
                  <c:v>-170.52854214352331</c:v>
                </c:pt>
                <c:pt idx="500">
                  <c:v>-170.80881881306618</c:v>
                </c:pt>
                <c:pt idx="501">
                  <c:v>-171.08886855467378</c:v>
                </c:pt>
                <c:pt idx="502">
                  <c:v>-171.36869124723657</c:v>
                </c:pt>
                <c:pt idx="503">
                  <c:v>-171.64828677017999</c:v>
                </c:pt>
                <c:pt idx="504">
                  <c:v>-171.9276550034777</c:v>
                </c:pt>
                <c:pt idx="505">
                  <c:v>-172.20679582766482</c:v>
                </c:pt>
                <c:pt idx="506">
                  <c:v>-172.48570912385094</c:v>
                </c:pt>
                <c:pt idx="507">
                  <c:v>-172.76439477373299</c:v>
                </c:pt>
                <c:pt idx="508">
                  <c:v>-173.04285265960806</c:v>
                </c:pt>
                <c:pt idx="509">
                  <c:v>-173.32108266438593</c:v>
                </c:pt>
                <c:pt idx="510">
                  <c:v>-173.59908467160159</c:v>
                </c:pt>
                <c:pt idx="511">
                  <c:v>-173.8768585654276</c:v>
                </c:pt>
                <c:pt idx="512">
                  <c:v>-174.1544042306862</c:v>
                </c:pt>
                <c:pt idx="513">
                  <c:v>-174.43172155286146</c:v>
                </c:pt>
                <c:pt idx="514">
                  <c:v>-174.7088104181112</c:v>
                </c:pt>
                <c:pt idx="515">
                  <c:v>-174.98567071327864</c:v>
                </c:pt>
                <c:pt idx="516">
                  <c:v>-175.26230232590419</c:v>
                </c:pt>
                <c:pt idx="517">
                  <c:v>-175.5387051442369</c:v>
                </c:pt>
                <c:pt idx="518">
                  <c:v>-175.81487905724586</c:v>
                </c:pt>
                <c:pt idx="519">
                  <c:v>-176.09082395463145</c:v>
                </c:pt>
                <c:pt idx="520">
                  <c:v>-176.36653972683632</c:v>
                </c:pt>
                <c:pt idx="521">
                  <c:v>-176.64202626505653</c:v>
                </c:pt>
                <c:pt idx="522">
                  <c:v>-176.91728346125228</c:v>
                </c:pt>
                <c:pt idx="523">
                  <c:v>-177.19231120815866</c:v>
                </c:pt>
                <c:pt idx="524">
                  <c:v>-177.46710939929619</c:v>
                </c:pt>
                <c:pt idx="525">
                  <c:v>-177.74167792898126</c:v>
                </c:pt>
                <c:pt idx="526">
                  <c:v>-178.01601669233648</c:v>
                </c:pt>
                <c:pt idx="527">
                  <c:v>-178.29012558530079</c:v>
                </c:pt>
                <c:pt idx="528">
                  <c:v>-178.56400450463948</c:v>
                </c:pt>
                <c:pt idx="529">
                  <c:v>-178.83765334795427</c:v>
                </c:pt>
                <c:pt idx="530">
                  <c:v>-179.1110720136929</c:v>
                </c:pt>
                <c:pt idx="531">
                  <c:v>-179.38426040115891</c:v>
                </c:pt>
                <c:pt idx="532">
                  <c:v>-179.65721841052104</c:v>
                </c:pt>
                <c:pt idx="533">
                  <c:v>-179.92994594282277</c:v>
                </c:pt>
                <c:pt idx="534">
                  <c:v>-180.2024428999915</c:v>
                </c:pt>
                <c:pt idx="535">
                  <c:v>-180.47470918484771</c:v>
                </c:pt>
                <c:pt idx="536">
                  <c:v>-180.74674470111407</c:v>
                </c:pt>
                <c:pt idx="537">
                  <c:v>-181.01854935342411</c:v>
                </c:pt>
                <c:pt idx="538">
                  <c:v>-181.29012304733124</c:v>
                </c:pt>
                <c:pt idx="539">
                  <c:v>-181.56146568931726</c:v>
                </c:pt>
                <c:pt idx="540">
                  <c:v>-181.83257718680085</c:v>
                </c:pt>
                <c:pt idx="541">
                  <c:v>-182.10345744814606</c:v>
                </c:pt>
                <c:pt idx="542">
                  <c:v>-182.37410638267048</c:v>
                </c:pt>
                <c:pt idx="543">
                  <c:v>-182.6445239006535</c:v>
                </c:pt>
                <c:pt idx="544">
                  <c:v>-182.91470991334427</c:v>
                </c:pt>
                <c:pt idx="545">
                  <c:v>-183.18466433296959</c:v>
                </c:pt>
                <c:pt idx="546">
                  <c:v>-183.45438707274175</c:v>
                </c:pt>
                <c:pt idx="547">
                  <c:v>-183.72387804686613</c:v>
                </c:pt>
                <c:pt idx="548">
                  <c:v>-183.99313717054886</c:v>
                </c:pt>
                <c:pt idx="549">
                  <c:v>-184.26216436000414</c:v>
                </c:pt>
                <c:pt idx="550">
                  <c:v>-184.53095953246159</c:v>
                </c:pt>
                <c:pt idx="551">
                  <c:v>-184.79952260617344</c:v>
                </c:pt>
                <c:pt idx="552">
                  <c:v>-185.06785350042165</c:v>
                </c:pt>
                <c:pt idx="553">
                  <c:v>-185.33595213552479</c:v>
                </c:pt>
                <c:pt idx="554">
                  <c:v>-185.60381843284497</c:v>
                </c:pt>
                <c:pt idx="555">
                  <c:v>-185.87145231479448</c:v>
                </c:pt>
                <c:pt idx="556">
                  <c:v>-186.13885370484249</c:v>
                </c:pt>
                <c:pt idx="557">
                  <c:v>-186.40602252752151</c:v>
                </c:pt>
                <c:pt idx="558">
                  <c:v>-186.67295870843381</c:v>
                </c:pt>
                <c:pt idx="559">
                  <c:v>-186.93966217425765</c:v>
                </c:pt>
                <c:pt idx="560">
                  <c:v>-187.20613285275348</c:v>
                </c:pt>
                <c:pt idx="561">
                  <c:v>-187.47237067277001</c:v>
                </c:pt>
                <c:pt idx="562">
                  <c:v>-187.73837556425011</c:v>
                </c:pt>
                <c:pt idx="563">
                  <c:v>-188.0041474582367</c:v>
                </c:pt>
                <c:pt idx="564">
                  <c:v>-188.2696862868784</c:v>
                </c:pt>
                <c:pt idx="565">
                  <c:v>-188.53499198343522</c:v>
                </c:pt>
                <c:pt idx="566">
                  <c:v>-188.80006448228406</c:v>
                </c:pt>
                <c:pt idx="567">
                  <c:v>-189.06490371892403</c:v>
                </c:pt>
                <c:pt idx="568">
                  <c:v>-189.32950962998186</c:v>
                </c:pt>
                <c:pt idx="569">
                  <c:v>-189.59388215321704</c:v>
                </c:pt>
                <c:pt idx="570">
                  <c:v>-189.85802122752685</c:v>
                </c:pt>
                <c:pt idx="571">
                  <c:v>-190.12192679295146</c:v>
                </c:pt>
                <c:pt idx="572">
                  <c:v>-190.3855987906787</c:v>
                </c:pt>
                <c:pt idx="573">
                  <c:v>-190.64903716304889</c:v>
                </c:pt>
                <c:pt idx="574">
                  <c:v>-190.91224185355944</c:v>
                </c:pt>
                <c:pt idx="575">
                  <c:v>-191.17521280686952</c:v>
                </c:pt>
                <c:pt idx="576">
                  <c:v>-191.43794996880447</c:v>
                </c:pt>
                <c:pt idx="577">
                  <c:v>-191.70045328636019</c:v>
                </c:pt>
                <c:pt idx="578">
                  <c:v>-191.96272270770729</c:v>
                </c:pt>
                <c:pt idx="579">
                  <c:v>-192.22475818219544</c:v>
                </c:pt>
                <c:pt idx="580">
                  <c:v>-192.48655966035739</c:v>
                </c:pt>
                <c:pt idx="581">
                  <c:v>-192.74812709391276</c:v>
                </c:pt>
                <c:pt idx="582">
                  <c:v>-193.00946043577213</c:v>
                </c:pt>
                <c:pt idx="583">
                  <c:v>-193.27055964004074</c:v>
                </c:pt>
                <c:pt idx="584">
                  <c:v>-193.53142466202218</c:v>
                </c:pt>
                <c:pt idx="585">
                  <c:v>-193.79205545822191</c:v>
                </c:pt>
                <c:pt idx="586">
                  <c:v>-194.05245198635083</c:v>
                </c:pt>
                <c:pt idx="587">
                  <c:v>-194.31261420532863</c:v>
                </c:pt>
                <c:pt idx="588">
                  <c:v>-194.57254207528709</c:v>
                </c:pt>
                <c:pt idx="589">
                  <c:v>-194.83223555757334</c:v>
                </c:pt>
                <c:pt idx="590">
                  <c:v>-195.09169461475292</c:v>
                </c:pt>
                <c:pt idx="591">
                  <c:v>-195.35091921061283</c:v>
                </c:pt>
                <c:pt idx="592">
                  <c:v>-195.6099093101644</c:v>
                </c:pt>
                <c:pt idx="593">
                  <c:v>-195.86866487964627</c:v>
                </c:pt>
                <c:pt idx="594">
                  <c:v>-196.127185886527</c:v>
                </c:pt>
                <c:pt idx="595">
                  <c:v>-196.3854722995078</c:v>
                </c:pt>
                <c:pt idx="596">
                  <c:v>-196.64352408852514</c:v>
                </c:pt>
                <c:pt idx="597">
                  <c:v>-196.9013412247532</c:v>
                </c:pt>
                <c:pt idx="598">
                  <c:v>-197.15892368060625</c:v>
                </c:pt>
                <c:pt idx="599">
                  <c:v>-197.41627142974099</c:v>
                </c:pt>
                <c:pt idx="600">
                  <c:v>-197.67338444705879</c:v>
                </c:pt>
                <c:pt idx="601">
                  <c:v>-197.93026270870786</c:v>
                </c:pt>
                <c:pt idx="602">
                  <c:v>-198.18690619208522</c:v>
                </c:pt>
                <c:pt idx="603">
                  <c:v>-198.44331487583875</c:v>
                </c:pt>
                <c:pt idx="604">
                  <c:v>-198.69948873986908</c:v>
                </c:pt>
                <c:pt idx="605">
                  <c:v>-198.95542776533136</c:v>
                </c:pt>
                <c:pt idx="606">
                  <c:v>-199.21113193463708</c:v>
                </c:pt>
                <c:pt idx="607">
                  <c:v>-199.46660123145563</c:v>
                </c:pt>
                <c:pt idx="608">
                  <c:v>-199.72183564071582</c:v>
                </c:pt>
                <c:pt idx="609">
                  <c:v>-199.97683514860753</c:v>
                </c:pt>
                <c:pt idx="610">
                  <c:v>-200.23159974258303</c:v>
                </c:pt>
                <c:pt idx="611">
                  <c:v>-200.48612941135826</c:v>
                </c:pt>
                <c:pt idx="612">
                  <c:v>-200.74042414491416</c:v>
                </c:pt>
                <c:pt idx="613">
                  <c:v>-200.99448393449782</c:v>
                </c:pt>
                <c:pt idx="614">
                  <c:v>-201.24830877262357</c:v>
                </c:pt>
                <c:pt idx="615">
                  <c:v>-201.50189865307402</c:v>
                </c:pt>
                <c:pt idx="616">
                  <c:v>-201.75525357090103</c:v>
                </c:pt>
                <c:pt idx="617">
                  <c:v>-202.00837352242647</c:v>
                </c:pt>
                <c:pt idx="618">
                  <c:v>-202.26125850524315</c:v>
                </c:pt>
                <c:pt idx="619">
                  <c:v>-202.51390851821552</c:v>
                </c:pt>
                <c:pt idx="620">
                  <c:v>-202.76632356148022</c:v>
                </c:pt>
                <c:pt idx="621">
                  <c:v>-203.01850363644678</c:v>
                </c:pt>
                <c:pt idx="622">
                  <c:v>-203.27044874579809</c:v>
                </c:pt>
                <c:pt idx="623">
                  <c:v>-203.5221588934908</c:v>
                </c:pt>
                <c:pt idx="624">
                  <c:v>-203.77363408475571</c:v>
                </c:pt>
                <c:pt idx="625">
                  <c:v>-204.02487432609814</c:v>
                </c:pt>
                <c:pt idx="626">
                  <c:v>-204.27587962529799</c:v>
                </c:pt>
                <c:pt idx="627">
                  <c:v>-204.52664999141004</c:v>
                </c:pt>
                <c:pt idx="628">
                  <c:v>-204.77718543476399</c:v>
                </c:pt>
                <c:pt idx="629">
                  <c:v>-205.02748596696455</c:v>
                </c:pt>
                <c:pt idx="630">
                  <c:v>-205.27755160089129</c:v>
                </c:pt>
                <c:pt idx="631">
                  <c:v>-205.52738235069856</c:v>
                </c:pt>
                <c:pt idx="632">
                  <c:v>-205.77697823181538</c:v>
                </c:pt>
                <c:pt idx="633">
                  <c:v>-206.02633926094512</c:v>
                </c:pt>
                <c:pt idx="634">
                  <c:v>-206.27546545606529</c:v>
                </c:pt>
                <c:pt idx="635">
                  <c:v>-206.52435683642707</c:v>
                </c:pt>
                <c:pt idx="636">
                  <c:v>-206.77301342255493</c:v>
                </c:pt>
                <c:pt idx="637">
                  <c:v>-207.02143523624613</c:v>
                </c:pt>
                <c:pt idx="638">
                  <c:v>-207.26962230057021</c:v>
                </c:pt>
                <c:pt idx="639">
                  <c:v>-207.51757463986826</c:v>
                </c:pt>
                <c:pt idx="640">
                  <c:v>-207.76529227975237</c:v>
                </c:pt>
                <c:pt idx="641">
                  <c:v>-208.0127752471048</c:v>
                </c:pt>
                <c:pt idx="642">
                  <c:v>-208.26002357007729</c:v>
                </c:pt>
                <c:pt idx="643">
                  <c:v>-208.50703727809008</c:v>
                </c:pt>
                <c:pt idx="644">
                  <c:v>-208.75381640183107</c:v>
                </c:pt>
                <c:pt idx="645">
                  <c:v>-209.00036097325483</c:v>
                </c:pt>
                <c:pt idx="646">
                  <c:v>-209.24667102558155</c:v>
                </c:pt>
                <c:pt idx="647">
                  <c:v>-209.49274659329603</c:v>
                </c:pt>
                <c:pt idx="648">
                  <c:v>-209.73858771214645</c:v>
                </c:pt>
                <c:pt idx="649">
                  <c:v>-209.98419441914322</c:v>
                </c:pt>
                <c:pt idx="650">
                  <c:v>-210.22956675255776</c:v>
                </c:pt>
                <c:pt idx="651">
                  <c:v>-210.47470475192105</c:v>
                </c:pt>
                <c:pt idx="652">
                  <c:v>-210.71960845802249</c:v>
                </c:pt>
                <c:pt idx="653">
                  <c:v>-210.9642779129083</c:v>
                </c:pt>
                <c:pt idx="654">
                  <c:v>-211.20871315988015</c:v>
                </c:pt>
                <c:pt idx="655">
                  <c:v>-211.45291424349361</c:v>
                </c:pt>
                <c:pt idx="656">
                  <c:v>-211.69688120955658</c:v>
                </c:pt>
                <c:pt idx="657">
                  <c:v>-211.94061410512771</c:v>
                </c:pt>
                <c:pt idx="658">
                  <c:v>-212.18411297851466</c:v>
                </c:pt>
                <c:pt idx="659">
                  <c:v>-212.42737787927246</c:v>
                </c:pt>
                <c:pt idx="660">
                  <c:v>-212.67040885820163</c:v>
                </c:pt>
                <c:pt idx="661">
                  <c:v>-212.9132059673465</c:v>
                </c:pt>
                <c:pt idx="662">
                  <c:v>-213.15576925999321</c:v>
                </c:pt>
                <c:pt idx="663">
                  <c:v>-213.39809879066794</c:v>
                </c:pt>
                <c:pt idx="664">
                  <c:v>-213.64019461513479</c:v>
                </c:pt>
                <c:pt idx="665">
                  <c:v>-213.8820567903939</c:v>
                </c:pt>
                <c:pt idx="666">
                  <c:v>-214.1236853746793</c:v>
                </c:pt>
                <c:pt idx="667">
                  <c:v>-214.36508042745686</c:v>
                </c:pt>
                <c:pt idx="668">
                  <c:v>-214.60624200942215</c:v>
                </c:pt>
                <c:pt idx="669">
                  <c:v>-214.84717018249827</c:v>
                </c:pt>
                <c:pt idx="670">
                  <c:v>-215.08786500983354</c:v>
                </c:pt>
                <c:pt idx="671">
                  <c:v>-215.32832655579924</c:v>
                </c:pt>
                <c:pt idx="672">
                  <c:v>-215.5685548859874</c:v>
                </c:pt>
                <c:pt idx="673">
                  <c:v>-215.8085500672083</c:v>
                </c:pt>
                <c:pt idx="674">
                  <c:v>-216.04831216748812</c:v>
                </c:pt>
                <c:pt idx="675">
                  <c:v>-216.28784125606654</c:v>
                </c:pt>
                <c:pt idx="676">
                  <c:v>-216.52713740339416</c:v>
                </c:pt>
                <c:pt idx="677">
                  <c:v>-216.76620068113004</c:v>
                </c:pt>
                <c:pt idx="678">
                  <c:v>-217.00503116213912</c:v>
                </c:pt>
                <c:pt idx="679">
                  <c:v>-217.24362892048956</c:v>
                </c:pt>
                <c:pt idx="680">
                  <c:v>-217.48199403145017</c:v>
                </c:pt>
                <c:pt idx="681">
                  <c:v>-217.72012657148773</c:v>
                </c:pt>
                <c:pt idx="682">
                  <c:v>-217.95802661826417</c:v>
                </c:pt>
                <c:pt idx="683">
                  <c:v>-218.19569425063392</c:v>
                </c:pt>
                <c:pt idx="684">
                  <c:v>-218.43312954864109</c:v>
                </c:pt>
                <c:pt idx="685">
                  <c:v>-218.67033259351655</c:v>
                </c:pt>
                <c:pt idx="686">
                  <c:v>-218.90730346767518</c:v>
                </c:pt>
                <c:pt idx="687">
                  <c:v>-219.14404225471284</c:v>
                </c:pt>
                <c:pt idx="688">
                  <c:v>-219.38054903940358</c:v>
                </c:pt>
                <c:pt idx="689">
                  <c:v>-219.61682390769656</c:v>
                </c:pt>
                <c:pt idx="690">
                  <c:v>-219.85286694671305</c:v>
                </c:pt>
                <c:pt idx="691">
                  <c:v>-220.08867824474342</c:v>
                </c:pt>
                <c:pt idx="692">
                  <c:v>-220.32425789124406</c:v>
                </c:pt>
                <c:pt idx="693">
                  <c:v>-220.55960597683426</c:v>
                </c:pt>
                <c:pt idx="694">
                  <c:v>-220.79472259329307</c:v>
                </c:pt>
                <c:pt idx="695">
                  <c:v>-221.0296078335561</c:v>
                </c:pt>
                <c:pt idx="696">
                  <c:v>-221.26426179171239</c:v>
                </c:pt>
                <c:pt idx="697">
                  <c:v>-221.49868456300106</c:v>
                </c:pt>
                <c:pt idx="698">
                  <c:v>-221.73287624380825</c:v>
                </c:pt>
                <c:pt idx="699">
                  <c:v>-221.96683693166355</c:v>
                </c:pt>
                <c:pt idx="700">
                  <c:v>-222.20056672523691</c:v>
                </c:pt>
                <c:pt idx="701">
                  <c:v>-222.43406572433511</c:v>
                </c:pt>
                <c:pt idx="702">
                  <c:v>-222.66733402989857</c:v>
                </c:pt>
                <c:pt idx="703">
                  <c:v>-222.90037174399771</c:v>
                </c:pt>
                <c:pt idx="704">
                  <c:v>-223.13317896982971</c:v>
                </c:pt>
                <c:pt idx="705">
                  <c:v>-223.36575581171496</c:v>
                </c:pt>
                <c:pt idx="706">
                  <c:v>-223.5981023750935</c:v>
                </c:pt>
                <c:pt idx="707">
                  <c:v>-223.83021876652168</c:v>
                </c:pt>
                <c:pt idx="708">
                  <c:v>-224.06210509366841</c:v>
                </c:pt>
                <c:pt idx="709">
                  <c:v>-224.29376146531175</c:v>
                </c:pt>
                <c:pt idx="710">
                  <c:v>-224.52518799133517</c:v>
                </c:pt>
                <c:pt idx="711">
                  <c:v>-224.75638478272404</c:v>
                </c:pt>
                <c:pt idx="712">
                  <c:v>-224.987351951562</c:v>
                </c:pt>
                <c:pt idx="713">
                  <c:v>-225.21808961102715</c:v>
                </c:pt>
                <c:pt idx="714">
                  <c:v>-225.44859787538851</c:v>
                </c:pt>
                <c:pt idx="715">
                  <c:v>-225.67887686000219</c:v>
                </c:pt>
                <c:pt idx="716">
                  <c:v>-225.90892668130772</c:v>
                </c:pt>
                <c:pt idx="717">
                  <c:v>-226.13874745682423</c:v>
                </c:pt>
                <c:pt idx="718">
                  <c:v>-226.36833930514672</c:v>
                </c:pt>
                <c:pt idx="719">
                  <c:v>-226.59770234594222</c:v>
                </c:pt>
                <c:pt idx="720">
                  <c:v>-226.826836699946</c:v>
                </c:pt>
                <c:pt idx="721">
                  <c:v>-227.05574248895761</c:v>
                </c:pt>
                <c:pt idx="722">
                  <c:v>-227.28441983583716</c:v>
                </c:pt>
                <c:pt idx="723">
                  <c:v>-227.51286886450134</c:v>
                </c:pt>
                <c:pt idx="724">
                  <c:v>-227.74108969991951</c:v>
                </c:pt>
                <c:pt idx="725">
                  <c:v>-227.96908246810983</c:v>
                </c:pt>
                <c:pt idx="726">
                  <c:v>-228.19684729613525</c:v>
                </c:pt>
                <c:pt idx="727">
                  <c:v>-228.42438431209956</c:v>
                </c:pt>
                <c:pt idx="728">
                  <c:v>-228.65169364514341</c:v>
                </c:pt>
                <c:pt idx="729">
                  <c:v>-228.87877542544032</c:v>
                </c:pt>
                <c:pt idx="730">
                  <c:v>-229.10562978419262</c:v>
                </c:pt>
                <c:pt idx="731">
                  <c:v>-229.33225685362746</c:v>
                </c:pt>
                <c:pt idx="732">
                  <c:v>-229.55865676699273</c:v>
                </c:pt>
                <c:pt idx="733">
                  <c:v>-229.78482965855295</c:v>
                </c:pt>
                <c:pt idx="734">
                  <c:v>-230.01077566358526</c:v>
                </c:pt>
                <c:pt idx="735">
                  <c:v>-230.23649491837529</c:v>
                </c:pt>
                <c:pt idx="736">
                  <c:v>-230.46198756021298</c:v>
                </c:pt>
                <c:pt idx="737">
                  <c:v>-230.68725372738851</c:v>
                </c:pt>
                <c:pt idx="738">
                  <c:v>-230.91229355918819</c:v>
                </c:pt>
                <c:pt idx="739">
                  <c:v>-231.13710719589014</c:v>
                </c:pt>
                <c:pt idx="740">
                  <c:v>-231.36169477876027</c:v>
                </c:pt>
                <c:pt idx="741">
                  <c:v>-231.58605645004803</c:v>
                </c:pt>
                <c:pt idx="742">
                  <c:v>-231.81019235298217</c:v>
                </c:pt>
                <c:pt idx="743">
                  <c:v>-232.03410263176659</c:v>
                </c:pt>
                <c:pt idx="744">
                  <c:v>-232.25778743157605</c:v>
                </c:pt>
                <c:pt idx="745">
                  <c:v>-232.481246898552</c:v>
                </c:pt>
                <c:pt idx="746">
                  <c:v>-232.70448117979819</c:v>
                </c:pt>
                <c:pt idx="747">
                  <c:v>-232.92749042337653</c:v>
                </c:pt>
                <c:pt idx="748">
                  <c:v>-233.15027477830276</c:v>
                </c:pt>
                <c:pt idx="749">
                  <c:v>-233.37283439454217</c:v>
                </c:pt>
                <c:pt idx="750">
                  <c:v>-233.5951694230053</c:v>
                </c:pt>
                <c:pt idx="751">
                  <c:v>-233.81728001554362</c:v>
                </c:pt>
                <c:pt idx="752">
                  <c:v>-234.03916632494514</c:v>
                </c:pt>
                <c:pt idx="753">
                  <c:v>-234.26082850493026</c:v>
                </c:pt>
                <c:pt idx="754">
                  <c:v>-234.4822667101472</c:v>
                </c:pt>
                <c:pt idx="755">
                  <c:v>-234.70348109616785</c:v>
                </c:pt>
                <c:pt idx="756">
                  <c:v>-234.92447181948324</c:v>
                </c:pt>
                <c:pt idx="757">
                  <c:v>-235.14523903749929</c:v>
                </c:pt>
                <c:pt idx="758">
                  <c:v>-235.36578290853242</c:v>
                </c:pt>
                <c:pt idx="759">
                  <c:v>-235.58610359180503</c:v>
                </c:pt>
                <c:pt idx="760">
                  <c:v>-235.80620124744129</c:v>
                </c:pt>
                <c:pt idx="761">
                  <c:v>-236.02607603646263</c:v>
                </c:pt>
                <c:pt idx="762">
                  <c:v>-236.24572812078335</c:v>
                </c:pt>
                <c:pt idx="763">
                  <c:v>-236.46515766320621</c:v>
                </c:pt>
                <c:pt idx="764">
                  <c:v>-236.68436482741802</c:v>
                </c:pt>
                <c:pt idx="765">
                  <c:v>-236.90334977798514</c:v>
                </c:pt>
                <c:pt idx="766">
                  <c:v>-237.12211268034912</c:v>
                </c:pt>
                <c:pt idx="767">
                  <c:v>-237.34065370082226</c:v>
                </c:pt>
                <c:pt idx="768">
                  <c:v>-237.55897300658307</c:v>
                </c:pt>
                <c:pt idx="769">
                  <c:v>-237.77707076567191</c:v>
                </c:pt>
                <c:pt idx="770">
                  <c:v>-237.9949471469865</c:v>
                </c:pt>
                <c:pt idx="771">
                  <c:v>-238.2126023202774</c:v>
                </c:pt>
                <c:pt idx="772">
                  <c:v>-238.43003645614365</c:v>
                </c:pt>
                <c:pt idx="773">
                  <c:v>-238.64724972602824</c:v>
                </c:pt>
                <c:pt idx="774">
                  <c:v>-238.86424230221357</c:v>
                </c:pt>
                <c:pt idx="775">
                  <c:v>-239.08101435781705</c:v>
                </c:pt>
                <c:pt idx="776">
                  <c:v>-239.2975660667866</c:v>
                </c:pt>
                <c:pt idx="777">
                  <c:v>-239.51389760389614</c:v>
                </c:pt>
                <c:pt idx="778">
                  <c:v>-239.73000914474108</c:v>
                </c:pt>
                <c:pt idx="779">
                  <c:v>-239.94590086573385</c:v>
                </c:pt>
                <c:pt idx="780">
                  <c:v>-240.16157294409945</c:v>
                </c:pt>
                <c:pt idx="781">
                  <c:v>-240.37702555787084</c:v>
                </c:pt>
                <c:pt idx="782">
                  <c:v>-240.59225888588446</c:v>
                </c:pt>
                <c:pt idx="783">
                  <c:v>-240.80727310777581</c:v>
                </c:pt>
                <c:pt idx="784">
                  <c:v>-241.02206840397491</c:v>
                </c:pt>
                <c:pt idx="785">
                  <c:v>-241.23664495570171</c:v>
                </c:pt>
                <c:pt idx="786">
                  <c:v>-241.45100294496163</c:v>
                </c:pt>
                <c:pt idx="787">
                  <c:v>-241.66514255454109</c:v>
                </c:pt>
                <c:pt idx="788">
                  <c:v>-241.87906396800292</c:v>
                </c:pt>
                <c:pt idx="789">
                  <c:v>-242.09276736968189</c:v>
                </c:pt>
                <c:pt idx="790">
                  <c:v>-242.30625294468024</c:v>
                </c:pt>
                <c:pt idx="791">
                  <c:v>-242.51952087886303</c:v>
                </c:pt>
                <c:pt idx="792">
                  <c:v>-242.73257135885373</c:v>
                </c:pt>
                <c:pt idx="793">
                  <c:v>-242.9454045720297</c:v>
                </c:pt>
                <c:pt idx="794">
                  <c:v>-243.15802070651765</c:v>
                </c:pt>
                <c:pt idx="795">
                  <c:v>-243.37041995118909</c:v>
                </c:pt>
                <c:pt idx="796">
                  <c:v>-243.58260249565592</c:v>
                </c:pt>
                <c:pt idx="797">
                  <c:v>-243.79456853026579</c:v>
                </c:pt>
                <c:pt idx="798">
                  <c:v>-244.00631824609769</c:v>
                </c:pt>
                <c:pt idx="799">
                  <c:v>-244.21785183495734</c:v>
                </c:pt>
                <c:pt idx="800">
                  <c:v>-244.42916948937281</c:v>
                </c:pt>
                <c:pt idx="801">
                  <c:v>-244.64027140258986</c:v>
                </c:pt>
                <c:pt idx="802">
                  <c:v>-244.85115776856759</c:v>
                </c:pt>
                <c:pt idx="803">
                  <c:v>-245.06182878197382</c:v>
                </c:pt>
                <c:pt idx="804">
                  <c:v>-245.27228463818059</c:v>
                </c:pt>
                <c:pt idx="805">
                  <c:v>-245.4825255332598</c:v>
                </c:pt>
                <c:pt idx="806">
                  <c:v>-245.69255166397849</c:v>
                </c:pt>
                <c:pt idx="807">
                  <c:v>-245.9023632277945</c:v>
                </c:pt>
                <c:pt idx="808">
                  <c:v>-246.11196042285195</c:v>
                </c:pt>
                <c:pt idx="809">
                  <c:v>-246.3213434479768</c:v>
                </c:pt>
                <c:pt idx="810">
                  <c:v>-246.5305125026722</c:v>
                </c:pt>
                <c:pt idx="811">
                  <c:v>-246.73946778711419</c:v>
                </c:pt>
                <c:pt idx="812">
                  <c:v>-246.94820950214714</c:v>
                </c:pt>
                <c:pt idx="813">
                  <c:v>-247.15673784927927</c:v>
                </c:pt>
                <c:pt idx="814">
                  <c:v>-247.36505303067815</c:v>
                </c:pt>
                <c:pt idx="815">
                  <c:v>-247.57315524916635</c:v>
                </c:pt>
                <c:pt idx="816">
                  <c:v>-247.78104470821688</c:v>
                </c:pt>
                <c:pt idx="817">
                  <c:v>-247.98872161194873</c:v>
                </c:pt>
                <c:pt idx="818">
                  <c:v>-248.19618616512247</c:v>
                </c:pt>
                <c:pt idx="819">
                  <c:v>-248.40343857313573</c:v>
                </c:pt>
                <c:pt idx="820">
                  <c:v>-248.61047904201888</c:v>
                </c:pt>
                <c:pt idx="821">
                  <c:v>-248.81730777843043</c:v>
                </c:pt>
                <c:pt idx="822">
                  <c:v>-249.02392498965276</c:v>
                </c:pt>
                <c:pt idx="823">
                  <c:v>-249.23033088358753</c:v>
                </c:pt>
                <c:pt idx="824">
                  <c:v>-249.43652566875136</c:v>
                </c:pt>
                <c:pt idx="825">
                  <c:v>-249.64250955427141</c:v>
                </c:pt>
                <c:pt idx="826">
                  <c:v>-249.84828274988098</c:v>
                </c:pt>
                <c:pt idx="827">
                  <c:v>-250.053845465915</c:v>
                </c:pt>
                <c:pt idx="828">
                  <c:v>-250.2591979133058</c:v>
                </c:pt>
                <c:pt idx="829">
                  <c:v>-250.4643403035785</c:v>
                </c:pt>
                <c:pt idx="830">
                  <c:v>-250.66927284884682</c:v>
                </c:pt>
                <c:pt idx="831">
                  <c:v>-250.87399576180866</c:v>
                </c:pt>
                <c:pt idx="832">
                  <c:v>-251.07850925574164</c:v>
                </c:pt>
                <c:pt idx="833">
                  <c:v>-251.28281354449879</c:v>
                </c:pt>
                <c:pt idx="834">
                  <c:v>-251.48690884250419</c:v>
                </c:pt>
                <c:pt idx="835">
                  <c:v>-251.6907953647486</c:v>
                </c:pt>
                <c:pt idx="836">
                  <c:v>-251.89447332678517</c:v>
                </c:pt>
                <c:pt idx="837">
                  <c:v>-252.09794294472502</c:v>
                </c:pt>
                <c:pt idx="838">
                  <c:v>-252.30120443523296</c:v>
                </c:pt>
                <c:pt idx="839">
                  <c:v>-252.50425801552313</c:v>
                </c:pt>
                <c:pt idx="840">
                  <c:v>-252.70710390335478</c:v>
                </c:pt>
                <c:pt idx="841">
                  <c:v>-252.90974231702779</c:v>
                </c:pt>
                <c:pt idx="842">
                  <c:v>-253.11217347537854</c:v>
                </c:pt>
                <c:pt idx="843">
                  <c:v>-253.31439759777552</c:v>
                </c:pt>
                <c:pt idx="844">
                  <c:v>-253.51641490411509</c:v>
                </c:pt>
                <c:pt idx="845">
                  <c:v>-253.71822561481716</c:v>
                </c:pt>
                <c:pt idx="846">
                  <c:v>-253.91982995082097</c:v>
                </c:pt>
                <c:pt idx="847">
                  <c:v>-254.12122813358076</c:v>
                </c:pt>
                <c:pt idx="848">
                  <c:v>-254.3224203850616</c:v>
                </c:pt>
                <c:pt idx="849">
                  <c:v>-254.52340692773518</c:v>
                </c:pt>
                <c:pt idx="850">
                  <c:v>-254.72418798457539</c:v>
                </c:pt>
                <c:pt idx="851">
                  <c:v>-254.9247637790543</c:v>
                </c:pt>
                <c:pt idx="852">
                  <c:v>-255.12513453513782</c:v>
                </c:pt>
                <c:pt idx="853">
                  <c:v>-255.32530047728156</c:v>
                </c:pt>
                <c:pt idx="854">
                  <c:v>-255.52526183042659</c:v>
                </c:pt>
                <c:pt idx="855">
                  <c:v>-255.72501881999526</c:v>
                </c:pt>
                <c:pt idx="856">
                  <c:v>-255.92457167188704</c:v>
                </c:pt>
                <c:pt idx="857">
                  <c:v>-256.12392061247431</c:v>
                </c:pt>
                <c:pt idx="858">
                  <c:v>-256.32306586859829</c:v>
                </c:pt>
                <c:pt idx="859">
                  <c:v>-256.52200766756476</c:v>
                </c:pt>
                <c:pt idx="860">
                  <c:v>-256.72074623714002</c:v>
                </c:pt>
                <c:pt idx="861">
                  <c:v>-256.91928180554669</c:v>
                </c:pt>
                <c:pt idx="862">
                  <c:v>-257.11761460145971</c:v>
                </c:pt>
                <c:pt idx="863">
                  <c:v>-257.31574485400199</c:v>
                </c:pt>
                <c:pt idx="864">
                  <c:v>-257.51367279274064</c:v>
                </c:pt>
                <c:pt idx="865">
                  <c:v>-257.71139864768253</c:v>
                </c:pt>
                <c:pt idx="866">
                  <c:v>-257.90892264927049</c:v>
                </c:pt>
                <c:pt idx="867">
                  <c:v>-258.10624502837908</c:v>
                </c:pt>
                <c:pt idx="868">
                  <c:v>-258.30336601631058</c:v>
                </c:pt>
                <c:pt idx="869">
                  <c:v>-258.50028584479094</c:v>
                </c:pt>
                <c:pt idx="870">
                  <c:v>-258.69700474596573</c:v>
                </c:pt>
                <c:pt idx="871">
                  <c:v>-258.89352295239615</c:v>
                </c:pt>
                <c:pt idx="872">
                  <c:v>-259.08984069705497</c:v>
                </c:pt>
                <c:pt idx="873">
                  <c:v>-259.28595821332249</c:v>
                </c:pt>
                <c:pt idx="874">
                  <c:v>-259.48187573498257</c:v>
                </c:pt>
                <c:pt idx="875">
                  <c:v>-259.67759349621872</c:v>
                </c:pt>
                <c:pt idx="876">
                  <c:v>-259.87311173161009</c:v>
                </c:pt>
                <c:pt idx="877">
                  <c:v>-260.06843067612738</c:v>
                </c:pt>
                <c:pt idx="878">
                  <c:v>-260.26355056512909</c:v>
                </c:pt>
                <c:pt idx="879">
                  <c:v>-260.45847163435735</c:v>
                </c:pt>
                <c:pt idx="880">
                  <c:v>-260.6531941199342</c:v>
                </c:pt>
                <c:pt idx="881">
                  <c:v>-260.84771825835765</c:v>
                </c:pt>
                <c:pt idx="882">
                  <c:v>-261.04204428649757</c:v>
                </c:pt>
                <c:pt idx="883">
                  <c:v>-261.23617244159198</c:v>
                </c:pt>
                <c:pt idx="884">
                  <c:v>-261.43010296124316</c:v>
                </c:pt>
                <c:pt idx="885">
                  <c:v>-261.62383608341366</c:v>
                </c:pt>
                <c:pt idx="886">
                  <c:v>-261.81737204642263</c:v>
                </c:pt>
                <c:pt idx="887">
                  <c:v>-262.01071108894166</c:v>
                </c:pt>
                <c:pt idx="888">
                  <c:v>-262.2038534499913</c:v>
                </c:pt>
                <c:pt idx="889">
                  <c:v>-262.39679936893697</c:v>
                </c:pt>
                <c:pt idx="890">
                  <c:v>-262.58954908548532</c:v>
                </c:pt>
                <c:pt idx="891">
                  <c:v>-262.78210283968025</c:v>
                </c:pt>
                <c:pt idx="892">
                  <c:v>-262.97446087189928</c:v>
                </c:pt>
                <c:pt idx="893">
                  <c:v>-263.16662342284968</c:v>
                </c:pt>
                <c:pt idx="894">
                  <c:v>-263.35859073356471</c:v>
                </c:pt>
                <c:pt idx="895">
                  <c:v>-263.55036304539993</c:v>
                </c:pt>
                <c:pt idx="896">
                  <c:v>-263.74194060002935</c:v>
                </c:pt>
                <c:pt idx="897">
                  <c:v>-263.93332363944177</c:v>
                </c:pt>
                <c:pt idx="898">
                  <c:v>-264.12451240593708</c:v>
                </c:pt>
                <c:pt idx="899">
                  <c:v>-264.31550714212256</c:v>
                </c:pt>
                <c:pt idx="900">
                  <c:v>-264.50630809090899</c:v>
                </c:pt>
                <c:pt idx="901">
                  <c:v>-264.6969154955072</c:v>
                </c:pt>
                <c:pt idx="902">
                  <c:v>-264.88732959942439</c:v>
                </c:pt>
                <c:pt idx="903">
                  <c:v>-265.07755064646028</c:v>
                </c:pt>
                <c:pt idx="904">
                  <c:v>-265.26757888070375</c:v>
                </c:pt>
                <c:pt idx="905">
                  <c:v>-265.45741454652887</c:v>
                </c:pt>
                <c:pt idx="906">
                  <c:v>-265.64705788859158</c:v>
                </c:pt>
                <c:pt idx="907">
                  <c:v>-265.83650915182585</c:v>
                </c:pt>
                <c:pt idx="908">
                  <c:v>-266.02576858144027</c:v>
                </c:pt>
                <c:pt idx="909">
                  <c:v>-266.21483642291435</c:v>
                </c:pt>
                <c:pt idx="910">
                  <c:v>-266.40371292199507</c:v>
                </c:pt>
                <c:pt idx="911">
                  <c:v>-266.59239832469308</c:v>
                </c:pt>
                <c:pt idx="912">
                  <c:v>-266.78089287727948</c:v>
                </c:pt>
                <c:pt idx="913">
                  <c:v>-266.96919682628197</c:v>
                </c:pt>
                <c:pt idx="914">
                  <c:v>-267.15731041848159</c:v>
                </c:pt>
                <c:pt idx="915">
                  <c:v>-267.34523390090908</c:v>
                </c:pt>
                <c:pt idx="916">
                  <c:v>-267.5329675208414</c:v>
                </c:pt>
                <c:pt idx="917">
                  <c:v>-267.72051152579826</c:v>
                </c:pt>
                <c:pt idx="918">
                  <c:v>-267.90786616353864</c:v>
                </c:pt>
                <c:pt idx="919">
                  <c:v>-268.09503168205742</c:v>
                </c:pt>
                <c:pt idx="920">
                  <c:v>-268.28200832958174</c:v>
                </c:pt>
                <c:pt idx="921">
                  <c:v>-268.4687963545677</c:v>
                </c:pt>
                <c:pt idx="922">
                  <c:v>-268.65539600569701</c:v>
                </c:pt>
                <c:pt idx="923">
                  <c:v>-268.84180753187354</c:v>
                </c:pt>
                <c:pt idx="924">
                  <c:v>-269.02803118221976</c:v>
                </c:pt>
                <c:pt idx="925">
                  <c:v>-269.21406720607365</c:v>
                </c:pt>
                <c:pt idx="926">
                  <c:v>-269.39991585298515</c:v>
                </c:pt>
                <c:pt idx="927">
                  <c:v>-269.58557737271269</c:v>
                </c:pt>
                <c:pt idx="928">
                  <c:v>-269.77105201522022</c:v>
                </c:pt>
                <c:pt idx="929">
                  <c:v>-269.95634003067357</c:v>
                </c:pt>
                <c:pt idx="930">
                  <c:v>-270.1414416694372</c:v>
                </c:pt>
                <c:pt idx="931">
                  <c:v>-270.32635718207104</c:v>
                </c:pt>
                <c:pt idx="932">
                  <c:v>-270.51108681932698</c:v>
                </c:pt>
                <c:pt idx="933">
                  <c:v>-270.69563083214587</c:v>
                </c:pt>
                <c:pt idx="934">
                  <c:v>-270.87998947165391</c:v>
                </c:pt>
                <c:pt idx="935">
                  <c:v>-271.06416298915968</c:v>
                </c:pt>
                <c:pt idx="936">
                  <c:v>-271.24815163615085</c:v>
                </c:pt>
                <c:pt idx="937">
                  <c:v>-271.43195566429097</c:v>
                </c:pt>
                <c:pt idx="938">
                  <c:v>-271.6155753254161</c:v>
                </c:pt>
                <c:pt idx="939">
                  <c:v>-271.79901087153189</c:v>
                </c:pt>
                <c:pt idx="940">
                  <c:v>-271.98226255481006</c:v>
                </c:pt>
                <c:pt idx="941">
                  <c:v>-272.16533062758555</c:v>
                </c:pt>
                <c:pt idx="942">
                  <c:v>-272.34821534235323</c:v>
                </c:pt>
                <c:pt idx="943">
                  <c:v>-272.53091695176471</c:v>
                </c:pt>
                <c:pt idx="944">
                  <c:v>-272.71343570862524</c:v>
                </c:pt>
                <c:pt idx="945">
                  <c:v>-272.89577186589071</c:v>
                </c:pt>
                <c:pt idx="946">
                  <c:v>-273.07792567666428</c:v>
                </c:pt>
                <c:pt idx="947">
                  <c:v>-273.25989739419367</c:v>
                </c:pt>
                <c:pt idx="948">
                  <c:v>-273.44168727186781</c:v>
                </c:pt>
                <c:pt idx="949">
                  <c:v>-273.62329556321373</c:v>
                </c:pt>
                <c:pt idx="950">
                  <c:v>-273.80472252189378</c:v>
                </c:pt>
                <c:pt idx="951">
                  <c:v>-273.98596840170234</c:v>
                </c:pt>
                <c:pt idx="952">
                  <c:v>-274.16703345656288</c:v>
                </c:pt>
                <c:pt idx="953">
                  <c:v>-274.34791794052495</c:v>
                </c:pt>
                <c:pt idx="954">
                  <c:v>-274.52862210776135</c:v>
                </c:pt>
                <c:pt idx="955">
                  <c:v>-274.70914621256486</c:v>
                </c:pt>
                <c:pt idx="956">
                  <c:v>-274.88949050934536</c:v>
                </c:pt>
                <c:pt idx="957">
                  <c:v>-275.06965525262706</c:v>
                </c:pt>
                <c:pt idx="958">
                  <c:v>-275.24964069704527</c:v>
                </c:pt>
                <c:pt idx="959">
                  <c:v>-275.42944709734371</c:v>
                </c:pt>
                <c:pt idx="960">
                  <c:v>-275.60907470837139</c:v>
                </c:pt>
                <c:pt idx="961">
                  <c:v>-275.78852378507992</c:v>
                </c:pt>
                <c:pt idx="962">
                  <c:v>-275.96779458252036</c:v>
                </c:pt>
                <c:pt idx="963">
                  <c:v>-276.14688735584059</c:v>
                </c:pt>
                <c:pt idx="964">
                  <c:v>-276.32580236028241</c:v>
                </c:pt>
                <c:pt idx="965">
                  <c:v>-276.50453985117844</c:v>
                </c:pt>
                <c:pt idx="966">
                  <c:v>-276.68310008394957</c:v>
                </c:pt>
                <c:pt idx="967">
                  <c:v>-276.86148331410203</c:v>
                </c:pt>
                <c:pt idx="968">
                  <c:v>-277.03968979722453</c:v>
                </c:pt>
                <c:pt idx="969">
                  <c:v>-277.21771978898545</c:v>
                </c:pt>
                <c:pt idx="970">
                  <c:v>-277.39557354513028</c:v>
                </c:pt>
                <c:pt idx="971">
                  <c:v>-277.57325132147855</c:v>
                </c:pt>
                <c:pt idx="972">
                  <c:v>-277.75075337392116</c:v>
                </c:pt>
                <c:pt idx="973">
                  <c:v>-277.92807995841775</c:v>
                </c:pt>
                <c:pt idx="974">
                  <c:v>-278.10523133099383</c:v>
                </c:pt>
                <c:pt idx="975">
                  <c:v>-278.28220774773814</c:v>
                </c:pt>
                <c:pt idx="976">
                  <c:v>-278.45900946479992</c:v>
                </c:pt>
                <c:pt idx="977">
                  <c:v>-278.63563673838615</c:v>
                </c:pt>
                <c:pt idx="978">
                  <c:v>-278.81208982475903</c:v>
                </c:pt>
                <c:pt idx="979">
                  <c:v>-278.98836898023308</c:v>
                </c:pt>
                <c:pt idx="980">
                  <c:v>-279.16447446117269</c:v>
                </c:pt>
                <c:pt idx="981">
                  <c:v>-279.34040652398943</c:v>
                </c:pt>
                <c:pt idx="982">
                  <c:v>-279.51616542513926</c:v>
                </c:pt>
                <c:pt idx="983">
                  <c:v>-279.69175142112016</c:v>
                </c:pt>
                <c:pt idx="984">
                  <c:v>-279.86716476846942</c:v>
                </c:pt>
                <c:pt idx="985">
                  <c:v>-280.04240572376102</c:v>
                </c:pt>
                <c:pt idx="986">
                  <c:v>-280.21747454360298</c:v>
                </c:pt>
                <c:pt idx="987">
                  <c:v>-280.39237148463502</c:v>
                </c:pt>
                <c:pt idx="988">
                  <c:v>-280.56709680352571</c:v>
                </c:pt>
                <c:pt idx="989">
                  <c:v>-280.74165075697022</c:v>
                </c:pt>
                <c:pt idx="990">
                  <c:v>-280.91603360168767</c:v>
                </c:pt>
                <c:pt idx="991">
                  <c:v>-281.09024559441855</c:v>
                </c:pt>
                <c:pt idx="992">
                  <c:v>-281.26428699192235</c:v>
                </c:pt>
                <c:pt idx="993">
                  <c:v>-281.43815805097483</c:v>
                </c:pt>
                <c:pt idx="994">
                  <c:v>-281.61185902836598</c:v>
                </c:pt>
                <c:pt idx="995">
                  <c:v>-281.78539018089714</c:v>
                </c:pt>
                <c:pt idx="996">
                  <c:v>-281.95875176537868</c:v>
                </c:pt>
                <c:pt idx="997">
                  <c:v>-282.13194403862769</c:v>
                </c:pt>
                <c:pt idx="998">
                  <c:v>-282.30496725746531</c:v>
                </c:pt>
                <c:pt idx="999">
                  <c:v>-282.47782167871463</c:v>
                </c:pt>
                <c:pt idx="1000">
                  <c:v>-282.65050755919793</c:v>
                </c:pt>
                <c:pt idx="1001">
                  <c:v>-282.82302515573468</c:v>
                </c:pt>
                <c:pt idx="1002">
                  <c:v>-282.9953747251389</c:v>
                </c:pt>
                <c:pt idx="1003">
                  <c:v>-283.16755652421682</c:v>
                </c:pt>
                <c:pt idx="1004">
                  <c:v>-283.33957080976461</c:v>
                </c:pt>
                <c:pt idx="1005">
                  <c:v>-283.51141783856599</c:v>
                </c:pt>
                <c:pt idx="1006">
                  <c:v>-283.68309786738996</c:v>
                </c:pt>
                <c:pt idx="1007">
                  <c:v>-283.85461115298847</c:v>
                </c:pt>
                <c:pt idx="1008">
                  <c:v>-284.02595795209402</c:v>
                </c:pt>
                <c:pt idx="1009">
                  <c:v>-284.19713852141757</c:v>
                </c:pt>
                <c:pt idx="1010">
                  <c:v>-284.3681531176461</c:v>
                </c:pt>
                <c:pt idx="1011">
                  <c:v>-284.53900199744049</c:v>
                </c:pt>
                <c:pt idx="1012">
                  <c:v>-284.70968541743304</c:v>
                </c:pt>
                <c:pt idx="1013">
                  <c:v>-284.88020363422544</c:v>
                </c:pt>
                <c:pt idx="1014">
                  <c:v>-285.05055690438655</c:v>
                </c:pt>
                <c:pt idx="1015">
                  <c:v>-285.22074548444999</c:v>
                </c:pt>
                <c:pt idx="1016">
                  <c:v>-285.39076963091219</c:v>
                </c:pt>
                <c:pt idx="1017">
                  <c:v>-285.56062960023002</c:v>
                </c:pt>
                <c:pt idx="1018">
                  <c:v>-285.73032564881868</c:v>
                </c:pt>
                <c:pt idx="1019">
                  <c:v>-285.89985803304955</c:v>
                </c:pt>
                <c:pt idx="1020">
                  <c:v>-286.06922700924804</c:v>
                </c:pt>
                <c:pt idx="1021">
                  <c:v>-286.23843283369132</c:v>
                </c:pt>
                <c:pt idx="1022">
                  <c:v>-286.40747576260634</c:v>
                </c:pt>
                <c:pt idx="1023">
                  <c:v>-286.5763560521678</c:v>
                </c:pt>
                <c:pt idx="1024">
                  <c:v>-286.74507395849588</c:v>
                </c:pt>
                <c:pt idx="1025">
                  <c:v>-286.91362973765405</c:v>
                </c:pt>
                <c:pt idx="1026">
                  <c:v>-287.08202364564727</c:v>
                </c:pt>
                <c:pt idx="1027">
                  <c:v>-287.25025593841968</c:v>
                </c:pt>
                <c:pt idx="1028">
                  <c:v>-287.4183268718528</c:v>
                </c:pt>
                <c:pt idx="1029">
                  <c:v>-287.5862367017632</c:v>
                </c:pt>
                <c:pt idx="1030">
                  <c:v>-287.75398568390062</c:v>
                </c:pt>
                <c:pt idx="1031">
                  <c:v>-287.92157407394598</c:v>
                </c:pt>
                <c:pt idx="1032">
                  <c:v>-288.08900212750933</c:v>
                </c:pt>
                <c:pt idx="1033">
                  <c:v>-288.25627010012772</c:v>
                </c:pt>
                <c:pt idx="1034">
                  <c:v>-288.42337824726354</c:v>
                </c:pt>
                <c:pt idx="1035">
                  <c:v>-288.59032682430222</c:v>
                </c:pt>
                <c:pt idx="1036">
                  <c:v>-288.75711608655041</c:v>
                </c:pt>
                <c:pt idx="1037">
                  <c:v>-288.92374628923403</c:v>
                </c:pt>
                <c:pt idx="1038">
                  <c:v>-289.09021768749625</c:v>
                </c:pt>
                <c:pt idx="1039">
                  <c:v>-289.25653053639581</c:v>
                </c:pt>
                <c:pt idx="1040">
                  <c:v>-289.42268509090474</c:v>
                </c:pt>
                <c:pt idx="1041">
                  <c:v>-289.5886816059068</c:v>
                </c:pt>
                <c:pt idx="1042">
                  <c:v>-289.75452033619524</c:v>
                </c:pt>
                <c:pt idx="1043">
                  <c:v>-289.92020153647132</c:v>
                </c:pt>
                <c:pt idx="1044">
                  <c:v>-290.08572546134207</c:v>
                </c:pt>
                <c:pt idx="1045">
                  <c:v>-290.25109236531864</c:v>
                </c:pt>
                <c:pt idx="1046">
                  <c:v>-290.41630250281446</c:v>
                </c:pt>
                <c:pt idx="1047">
                  <c:v>-290.58135612814328</c:v>
                </c:pt>
                <c:pt idx="1048">
                  <c:v>-290.74625349551746</c:v>
                </c:pt>
                <c:pt idx="1049">
                  <c:v>-290.91099485904607</c:v>
                </c:pt>
                <c:pt idx="1050">
                  <c:v>-291.07558047273324</c:v>
                </c:pt>
                <c:pt idx="1051">
                  <c:v>-291.24001059047606</c:v>
                </c:pt>
                <c:pt idx="1052">
                  <c:v>-291.40428546606324</c:v>
                </c:pt>
                <c:pt idx="1053">
                  <c:v>-291.56840535317298</c:v>
                </c:pt>
                <c:pt idx="1054">
                  <c:v>-291.73237050537131</c:v>
                </c:pt>
                <c:pt idx="1055">
                  <c:v>-291.89618117611042</c:v>
                </c:pt>
                <c:pt idx="1056">
                  <c:v>-292.05983761872687</c:v>
                </c:pt>
                <c:pt idx="1057">
                  <c:v>-292.22334008643992</c:v>
                </c:pt>
                <c:pt idx="1058">
                  <c:v>-292.38668883234965</c:v>
                </c:pt>
                <c:pt idx="1059">
                  <c:v>-292.54988410943554</c:v>
                </c:pt>
                <c:pt idx="1060">
                  <c:v>-292.71292617055445</c:v>
                </c:pt>
                <c:pt idx="1061">
                  <c:v>-292.87581526843923</c:v>
                </c:pt>
                <c:pt idx="1062">
                  <c:v>-293.03855165569684</c:v>
                </c:pt>
                <c:pt idx="1063">
                  <c:v>-293.20113558480693</c:v>
                </c:pt>
                <c:pt idx="1064">
                  <c:v>-293.36356730811985</c:v>
                </c:pt>
                <c:pt idx="1065">
                  <c:v>-293.5258470778553</c:v>
                </c:pt>
                <c:pt idx="1066">
                  <c:v>-293.6879751461006</c:v>
                </c:pt>
                <c:pt idx="1067">
                  <c:v>-293.84995176480908</c:v>
                </c:pt>
                <c:pt idx="1068">
                  <c:v>-294.01177718579856</c:v>
                </c:pt>
                <c:pt idx="1069">
                  <c:v>-294.17345166074949</c:v>
                </c:pt>
                <c:pt idx="1070">
                  <c:v>-294.33497544120365</c:v>
                </c:pt>
                <c:pt idx="1071">
                  <c:v>-294.49634877856249</c:v>
                </c:pt>
                <c:pt idx="1072">
                  <c:v>-294.65757192408557</c:v>
                </c:pt>
                <c:pt idx="1073">
                  <c:v>-294.81864512888893</c:v>
                </c:pt>
                <c:pt idx="1074">
                  <c:v>-294.97956864394365</c:v>
                </c:pt>
                <c:pt idx="1075">
                  <c:v>-295.14034272007422</c:v>
                </c:pt>
                <c:pt idx="1076">
                  <c:v>-295.30096760795709</c:v>
                </c:pt>
                <c:pt idx="1077">
                  <c:v>-295.46144355811924</c:v>
                </c:pt>
                <c:pt idx="1078">
                  <c:v>-295.62177082093643</c:v>
                </c:pt>
                <c:pt idx="1079">
                  <c:v>-295.78194964663197</c:v>
                </c:pt>
                <c:pt idx="1080">
                  <c:v>-295.94198028527512</c:v>
                </c:pt>
                <c:pt idx="1081">
                  <c:v>-296.10186298677957</c:v>
                </c:pt>
                <c:pt idx="1082">
                  <c:v>-296.26159800090204</c:v>
                </c:pt>
                <c:pt idx="1083">
                  <c:v>-296.42118557724086</c:v>
                </c:pt>
                <c:pt idx="1084">
                  <c:v>-296.58062596523456</c:v>
                </c:pt>
                <c:pt idx="1085">
                  <c:v>-296.73991941416034</c:v>
                </c:pt>
                <c:pt idx="1086">
                  <c:v>-296.89906617313255</c:v>
                </c:pt>
                <c:pt idx="1087">
                  <c:v>-297.05806649110167</c:v>
                </c:pt>
                <c:pt idx="1088">
                  <c:v>-297.21692061685241</c:v>
                </c:pt>
                <c:pt idx="1089">
                  <c:v>-297.37562879900275</c:v>
                </c:pt>
                <c:pt idx="1090">
                  <c:v>-297.53419128600228</c:v>
                </c:pt>
                <c:pt idx="1091">
                  <c:v>-297.69260832613105</c:v>
                </c:pt>
                <c:pt idx="1092">
                  <c:v>-297.85088016749791</c:v>
                </c:pt>
                <c:pt idx="1093">
                  <c:v>-298.0090070580394</c:v>
                </c:pt>
                <c:pt idx="1094">
                  <c:v>-298.16698924551844</c:v>
                </c:pt>
                <c:pt idx="1095">
                  <c:v>-298.32482697752272</c:v>
                </c:pt>
                <c:pt idx="1096">
                  <c:v>-298.4825205014638</c:v>
                </c:pt>
                <c:pt idx="1097">
                  <c:v>-298.6400700645753</c:v>
                </c:pt>
                <c:pt idx="1098">
                  <c:v>-298.79747591391202</c:v>
                </c:pt>
                <c:pt idx="1099">
                  <c:v>-298.95473829634847</c:v>
                </c:pt>
                <c:pt idx="1100">
                  <c:v>-299.11185745857745</c:v>
                </c:pt>
                <c:pt idx="1101">
                  <c:v>-299.26883364710915</c:v>
                </c:pt>
                <c:pt idx="1102">
                  <c:v>-299.42566710826952</c:v>
                </c:pt>
                <c:pt idx="1103">
                  <c:v>-299.5823580881991</c:v>
                </c:pt>
                <c:pt idx="1104">
                  <c:v>-299.73890683285197</c:v>
                </c:pt>
                <c:pt idx="1105">
                  <c:v>-299.89531358799422</c:v>
                </c:pt>
                <c:pt idx="1106">
                  <c:v>-300.05157859920303</c:v>
                </c:pt>
                <c:pt idx="1107">
                  <c:v>-300.2077021118651</c:v>
                </c:pt>
                <c:pt idx="1108">
                  <c:v>-300.36368437117579</c:v>
                </c:pt>
                <c:pt idx="1109">
                  <c:v>-300.51952562213768</c:v>
                </c:pt>
                <c:pt idx="1110">
                  <c:v>-300.6752261095595</c:v>
                </c:pt>
                <c:pt idx="1111">
                  <c:v>-300.83078607805481</c:v>
                </c:pt>
                <c:pt idx="1112">
                  <c:v>-300.98620577204105</c:v>
                </c:pt>
                <c:pt idx="1113">
                  <c:v>-301.14148543573822</c:v>
                </c:pt>
                <c:pt idx="1114">
                  <c:v>-301.29662531316768</c:v>
                </c:pt>
                <c:pt idx="1115">
                  <c:v>-301.45162564815109</c:v>
                </c:pt>
                <c:pt idx="1116">
                  <c:v>-301.60648668430935</c:v>
                </c:pt>
                <c:pt idx="1117">
                  <c:v>-301.7612086650613</c:v>
                </c:pt>
                <c:pt idx="1118">
                  <c:v>-301.91579183362279</c:v>
                </c:pt>
                <c:pt idx="1119">
                  <c:v>-302.07023643300533</c:v>
                </c:pt>
                <c:pt idx="1120">
                  <c:v>-302.2245427060152</c:v>
                </c:pt>
                <c:pt idx="1121">
                  <c:v>-302.3787108952522</c:v>
                </c:pt>
                <c:pt idx="1122">
                  <c:v>-302.53274124310866</c:v>
                </c:pt>
                <c:pt idx="1123">
                  <c:v>-302.68663399176847</c:v>
                </c:pt>
                <c:pt idx="1124">
                  <c:v>-302.84038938320577</c:v>
                </c:pt>
                <c:pt idx="1125">
                  <c:v>-302.99400765918404</c:v>
                </c:pt>
                <c:pt idx="1126">
                  <c:v>-303.14748906125499</c:v>
                </c:pt>
              </c:numCache>
            </c:numRef>
          </c:xVal>
          <c:yVal>
            <c:numRef>
              <c:f>Fitting!$C$32:$C$1158</c:f>
              <c:numCache>
                <c:formatCode>0.000</c:formatCode>
                <c:ptCount val="1127"/>
                <c:pt idx="0" formatCode="General">
                  <c:v>2</c:v>
                </c:pt>
                <c:pt idx="1">
                  <c:v>3.1920420017507376</c:v>
                </c:pt>
                <c:pt idx="2">
                  <c:v>4.3804970662530271</c:v>
                </c:pt>
                <c:pt idx="3">
                  <c:v>5.5653880104634696</c:v>
                </c:pt>
                <c:pt idx="4">
                  <c:v>6.7467374609817439</c:v>
                </c:pt>
                <c:pt idx="5">
                  <c:v>7.9245678561287596</c:v>
                </c:pt>
                <c:pt idx="6">
                  <c:v>9.0989014479956047</c:v>
                </c:pt>
                <c:pt idx="7">
                  <c:v>10.269760304463764</c:v>
                </c:pt>
                <c:pt idx="8">
                  <c:v>11.437166311197101</c:v>
                </c:pt>
                <c:pt idx="9">
                  <c:v>12.601141173606049</c:v>
                </c:pt>
                <c:pt idx="10">
                  <c:v>13.761706418784478</c:v>
                </c:pt>
                <c:pt idx="11">
                  <c:v>14.918883397419703</c:v>
                </c:pt>
                <c:pt idx="12">
                  <c:v>16.072693285676042</c:v>
                </c:pt>
                <c:pt idx="13">
                  <c:v>17.223157087052378</c:v>
                </c:pt>
                <c:pt idx="14">
                  <c:v>18.370295634214141</c:v>
                </c:pt>
                <c:pt idx="15">
                  <c:v>19.514129590800128</c:v>
                </c:pt>
                <c:pt idx="16">
                  <c:v>20.654679453204565</c:v>
                </c:pt>
                <c:pt idx="17">
                  <c:v>21.791965552334819</c:v>
                </c:pt>
                <c:pt idx="18">
                  <c:v>22.92600805534514</c:v>
                </c:pt>
                <c:pt idx="19">
                  <c:v>24.056826967346819</c:v>
                </c:pt>
                <c:pt idx="20">
                  <c:v>25.184442133095175</c:v>
                </c:pt>
                <c:pt idx="21">
                  <c:v>26.308873238653671</c:v>
                </c:pt>
                <c:pt idx="22">
                  <c:v>27.430139813035602</c:v>
                </c:pt>
                <c:pt idx="23">
                  <c:v>28.548261229823655</c:v>
                </c:pt>
                <c:pt idx="24">
                  <c:v>29.663256708767708</c:v>
                </c:pt>
                <c:pt idx="25">
                  <c:v>30.775145317361236</c:v>
                </c:pt>
                <c:pt idx="26">
                  <c:v>31.883945972396624</c:v>
                </c:pt>
                <c:pt idx="27">
                  <c:v>32.989677441499751</c:v>
                </c:pt>
                <c:pt idx="28">
                  <c:v>34.09235834464414</c:v>
                </c:pt>
                <c:pt idx="29">
                  <c:v>35.19200715564503</c:v>
                </c:pt>
                <c:pt idx="30">
                  <c:v>36.288642203633636</c:v>
                </c:pt>
                <c:pt idx="31">
                  <c:v>37.382281674511979</c:v>
                </c:pt>
                <c:pt idx="32">
                  <c:v>38.472943612388477</c:v>
                </c:pt>
                <c:pt idx="33">
                  <c:v>39.560645920994745</c:v>
                </c:pt>
                <c:pt idx="34">
                  <c:v>40.645406365083716</c:v>
                </c:pt>
                <c:pt idx="35">
                  <c:v>41.727242571809569</c:v>
                </c:pt>
                <c:pt idx="36">
                  <c:v>42.806172032089535</c:v>
                </c:pt>
                <c:pt idx="37">
                  <c:v>43.882212101948056</c:v>
                </c:pt>
                <c:pt idx="38">
                  <c:v>44.95538000384343</c:v>
                </c:pt>
                <c:pt idx="39">
                  <c:v>46.025692827977252</c:v>
                </c:pt>
                <c:pt idx="40">
                  <c:v>47.093167533586943</c:v>
                </c:pt>
                <c:pt idx="41">
                  <c:v>48.157820950221577</c:v>
                </c:pt>
                <c:pt idx="42">
                  <c:v>49.219669779001308</c:v>
                </c:pt>
                <c:pt idx="43">
                  <c:v>50.278730593860587</c:v>
                </c:pt>
                <c:pt idx="44">
                  <c:v>51.335019842775466</c:v>
                </c:pt>
                <c:pt idx="45">
                  <c:v>52.388553848975207</c:v>
                </c:pt>
                <c:pt idx="46">
                  <c:v>53.439348812138419</c:v>
                </c:pt>
                <c:pt idx="47">
                  <c:v>54.48742080957399</c:v>
                </c:pt>
                <c:pt idx="48">
                  <c:v>55.532785797387014</c:v>
                </c:pt>
                <c:pt idx="49">
                  <c:v>56.575459611629924</c:v>
                </c:pt>
                <c:pt idx="50">
                  <c:v>57.615457969439106</c:v>
                </c:pt>
                <c:pt idx="51">
                  <c:v>58.652796470157156</c:v>
                </c:pt>
                <c:pt idx="52">
                  <c:v>59.687490596441016</c:v>
                </c:pt>
                <c:pt idx="53">
                  <c:v>60.719555715356179</c:v>
                </c:pt>
                <c:pt idx="54">
                  <c:v>61.749007079457229</c:v>
                </c:pt>
                <c:pt idx="55">
                  <c:v>62.775859827854838</c:v>
                </c:pt>
                <c:pt idx="56">
                  <c:v>63.800128987269431</c:v>
                </c:pt>
                <c:pt idx="57">
                  <c:v>64.821829473071816</c:v>
                </c:pt>
                <c:pt idx="58">
                  <c:v>65.840976090310804</c:v>
                </c:pt>
                <c:pt idx="59">
                  <c:v>66.857583534728164</c:v>
                </c:pt>
                <c:pt idx="60">
                  <c:v>67.871666393761018</c:v>
                </c:pt>
                <c:pt idx="61">
                  <c:v>68.883239147531825</c:v>
                </c:pt>
                <c:pt idx="62">
                  <c:v>69.892316169826245</c:v>
                </c:pt>
                <c:pt idx="63">
                  <c:v>70.898911729058938</c:v>
                </c:pt>
                <c:pt idx="64">
                  <c:v>71.903039989227636</c:v>
                </c:pt>
                <c:pt idx="65">
                  <c:v>72.904715010855398</c:v>
                </c:pt>
                <c:pt idx="66">
                  <c:v>73.903950751921499</c:v>
                </c:pt>
                <c:pt idx="67">
                  <c:v>74.900761068780938</c:v>
                </c:pt>
                <c:pt idx="68">
                  <c:v>75.895159717072787</c:v>
                </c:pt>
                <c:pt idx="69">
                  <c:v>76.887160352617528</c:v>
                </c:pt>
                <c:pt idx="70">
                  <c:v>77.87677653230358</c:v>
                </c:pt>
                <c:pt idx="71">
                  <c:v>78.864021714963116</c:v>
                </c:pt>
                <c:pt idx="72">
                  <c:v>79.848909262237271</c:v>
                </c:pt>
                <c:pt idx="73">
                  <c:v>80.831452439431089</c:v>
                </c:pt>
                <c:pt idx="74">
                  <c:v>81.811664416358155</c:v>
                </c:pt>
                <c:pt idx="75">
                  <c:v>82.789558268175114</c:v>
                </c:pt>
                <c:pt idx="76">
                  <c:v>83.765146976206296</c:v>
                </c:pt>
                <c:pt idx="77">
                  <c:v>84.738443428758501</c:v>
                </c:pt>
                <c:pt idx="78">
                  <c:v>85.709460421926124</c:v>
                </c:pt>
                <c:pt idx="79">
                  <c:v>86.678210660386682</c:v>
                </c:pt>
                <c:pt idx="80">
                  <c:v>87.644706758187041</c:v>
                </c:pt>
                <c:pt idx="81">
                  <c:v>88.608961239520355</c:v>
                </c:pt>
                <c:pt idx="82">
                  <c:v>89.570986539493759</c:v>
                </c:pt>
                <c:pt idx="83">
                  <c:v>90.530795004887224</c:v>
                </c:pt>
                <c:pt idx="84">
                  <c:v>91.488398894903384</c:v>
                </c:pt>
                <c:pt idx="85">
                  <c:v>92.44381038190869</c:v>
                </c:pt>
                <c:pt idx="86">
                  <c:v>93.397041552165888</c:v>
                </c:pt>
                <c:pt idx="87">
                  <c:v>94.348104406558008</c:v>
                </c:pt>
                <c:pt idx="88">
                  <c:v>95.297010861303946</c:v>
                </c:pt>
                <c:pt idx="89">
                  <c:v>96.243772748665762</c:v>
                </c:pt>
                <c:pt idx="90">
                  <c:v>97.188401817647843</c:v>
                </c:pt>
                <c:pt idx="91">
                  <c:v>98.130909734687975</c:v>
                </c:pt>
                <c:pt idx="92">
                  <c:v>99.071308084340515</c:v>
                </c:pt>
                <c:pt idx="93">
                  <c:v>100.00960836995172</c:v>
                </c:pt>
                <c:pt idx="94">
                  <c:v>100.94582201432733</c:v>
                </c:pt>
                <c:pt idx="95">
                  <c:v>101.87996036039266</c:v>
                </c:pt>
                <c:pt idx="96">
                  <c:v>102.81203467184498</c:v>
                </c:pt>
                <c:pt idx="97">
                  <c:v>103.74205613379874</c:v>
                </c:pt>
                <c:pt idx="98">
                  <c:v>104.67003585342324</c:v>
                </c:pt>
                <c:pt idx="99">
                  <c:v>105.59598486057335</c:v>
                </c:pt>
                <c:pt idx="100">
                  <c:v>106.51991410841293</c:v>
                </c:pt>
                <c:pt idx="101">
                  <c:v>107.44183447403142</c:v>
                </c:pt>
                <c:pt idx="102">
                  <c:v>108.36175675905335</c:v>
                </c:pt>
                <c:pt idx="103">
                  <c:v>109.27969169024121</c:v>
                </c:pt>
                <c:pt idx="104">
                  <c:v>110.19564992009151</c:v>
                </c:pt>
                <c:pt idx="105">
                  <c:v>111.10964202742424</c:v>
                </c:pt>
                <c:pt idx="106">
                  <c:v>112.02167851796581</c:v>
                </c:pt>
                <c:pt idx="107">
                  <c:v>112.93176982492554</c:v>
                </c:pt>
                <c:pt idx="108">
                  <c:v>113.83992630956583</c:v>
                </c:pt>
                <c:pt idx="109">
                  <c:v>114.746158261766</c:v>
                </c:pt>
                <c:pt idx="110">
                  <c:v>115.65047590058002</c:v>
                </c:pt>
                <c:pt idx="111">
                  <c:v>116.55288937478817</c:v>
                </c:pt>
                <c:pt idx="112">
                  <c:v>117.45340876344254</c:v>
                </c:pt>
                <c:pt idx="113">
                  <c:v>118.35204407640684</c:v>
                </c:pt>
                <c:pt idx="114">
                  <c:v>119.24880525489014</c:v>
                </c:pt>
                <c:pt idx="115">
                  <c:v>120.14370217197504</c:v>
                </c:pt>
                <c:pt idx="116">
                  <c:v>121.03674463313997</c:v>
                </c:pt>
                <c:pt idx="117">
                  <c:v>121.92794237677609</c:v>
                </c:pt>
                <c:pt idx="118">
                  <c:v>122.81730507469845</c:v>
                </c:pt>
                <c:pt idx="119">
                  <c:v>123.70484233265194</c:v>
                </c:pt>
                <c:pt idx="120">
                  <c:v>124.59056369081158</c:v>
                </c:pt>
                <c:pt idx="121">
                  <c:v>125.47447862427776</c:v>
                </c:pt>
                <c:pt idx="122">
                  <c:v>126.35659654356616</c:v>
                </c:pt>
                <c:pt idx="123">
                  <c:v>127.23692679509244</c:v>
                </c:pt>
                <c:pt idx="124">
                  <c:v>128.11547866165202</c:v>
                </c:pt>
                <c:pt idx="125">
                  <c:v>128.9922613628946</c:v>
                </c:pt>
                <c:pt idx="126">
                  <c:v>129.86728405579402</c:v>
                </c:pt>
                <c:pt idx="127">
                  <c:v>130.74055583511299</c:v>
                </c:pt>
                <c:pt idx="128">
                  <c:v>131.61208573386327</c:v>
                </c:pt>
                <c:pt idx="129">
                  <c:v>132.48188272376078</c:v>
                </c:pt>
                <c:pt idx="130">
                  <c:v>133.34995571567632</c:v>
                </c:pt>
                <c:pt idx="131">
                  <c:v>134.21631356008166</c:v>
                </c:pt>
                <c:pt idx="132">
                  <c:v>135.08096504749085</c:v>
                </c:pt>
                <c:pt idx="133">
                  <c:v>135.94391890889733</c:v>
                </c:pt>
                <c:pt idx="134">
                  <c:v>136.80518381620635</c:v>
                </c:pt>
                <c:pt idx="135">
                  <c:v>137.66476838266337</c:v>
                </c:pt>
                <c:pt idx="136">
                  <c:v>138.52268116327781</c:v>
                </c:pt>
                <c:pt idx="137">
                  <c:v>139.37893065524278</c:v>
                </c:pt>
                <c:pt idx="138">
                  <c:v>140.23352529835057</c:v>
                </c:pt>
                <c:pt idx="139">
                  <c:v>141.08647347540409</c:v>
                </c:pt>
                <c:pt idx="140">
                  <c:v>141.93778351262412</c:v>
                </c:pt>
                <c:pt idx="141">
                  <c:v>142.78746368005258</c:v>
                </c:pt>
                <c:pt idx="142">
                  <c:v>143.63552219195202</c:v>
                </c:pt>
                <c:pt idx="143">
                  <c:v>144.481967207201</c:v>
                </c:pt>
                <c:pt idx="144">
                  <c:v>145.32680682968581</c:v>
                </c:pt>
                <c:pt idx="145">
                  <c:v>146.17004910868826</c:v>
                </c:pt>
                <c:pt idx="146">
                  <c:v>147.01170203926986</c:v>
                </c:pt>
                <c:pt idx="147">
                  <c:v>147.85177356265228</c:v>
                </c:pt>
                <c:pt idx="148">
                  <c:v>148.69027156659413</c:v>
                </c:pt>
                <c:pt idx="149">
                  <c:v>149.52720388576432</c:v>
                </c:pt>
                <c:pt idx="150">
                  <c:v>150.36257830211173</c:v>
                </c:pt>
                <c:pt idx="151">
                  <c:v>151.19640254523156</c:v>
                </c:pt>
                <c:pt idx="152">
                  <c:v>152.02868429272814</c:v>
                </c:pt>
                <c:pt idx="153">
                  <c:v>152.8594311705744</c:v>
                </c:pt>
                <c:pt idx="154">
                  <c:v>153.68865075346812</c:v>
                </c:pt>
                <c:pt idx="155">
                  <c:v>154.51635056518478</c:v>
                </c:pt>
                <c:pt idx="156">
                  <c:v>155.34253807892722</c:v>
                </c:pt>
                <c:pt idx="157">
                  <c:v>156.16722071767217</c:v>
                </c:pt>
                <c:pt idx="158">
                  <c:v>156.99040585451354</c:v>
                </c:pt>
                <c:pt idx="159">
                  <c:v>157.81210081300281</c:v>
                </c:pt>
                <c:pt idx="160">
                  <c:v>158.63231286748618</c:v>
                </c:pt>
                <c:pt idx="161">
                  <c:v>159.4510492434388</c:v>
                </c:pt>
                <c:pt idx="162">
                  <c:v>160.2683171177961</c:v>
                </c:pt>
                <c:pt idx="163">
                  <c:v>161.08412361928211</c:v>
                </c:pt>
                <c:pt idx="164">
                  <c:v>161.898475828735</c:v>
                </c:pt>
                <c:pt idx="165">
                  <c:v>162.71138077942979</c:v>
                </c:pt>
                <c:pt idx="166">
                  <c:v>163.52284545739815</c:v>
                </c:pt>
                <c:pt idx="167">
                  <c:v>164.33287680174564</c:v>
                </c:pt>
                <c:pt idx="168">
                  <c:v>165.14148170496614</c:v>
                </c:pt>
                <c:pt idx="169">
                  <c:v>165.94866701325361</c:v>
                </c:pt>
                <c:pt idx="170">
                  <c:v>166.75443952681135</c:v>
                </c:pt>
                <c:pt idx="171">
                  <c:v>167.55880600015848</c:v>
                </c:pt>
                <c:pt idx="172">
                  <c:v>168.36177314243406</c:v>
                </c:pt>
                <c:pt idx="173">
                  <c:v>169.16334761769861</c:v>
                </c:pt>
                <c:pt idx="174">
                  <c:v>169.96353604523321</c:v>
                </c:pt>
                <c:pt idx="175">
                  <c:v>170.7623449998361</c:v>
                </c:pt>
                <c:pt idx="176">
                  <c:v>171.55978101211699</c:v>
                </c:pt>
                <c:pt idx="177">
                  <c:v>172.35585056878887</c:v>
                </c:pt>
                <c:pt idx="178">
                  <c:v>173.15056011295772</c:v>
                </c:pt>
                <c:pt idx="179">
                  <c:v>173.94391604440963</c:v>
                </c:pt>
                <c:pt idx="180">
                  <c:v>174.73592471989599</c:v>
                </c:pt>
                <c:pt idx="181">
                  <c:v>175.52659245341621</c:v>
                </c:pt>
                <c:pt idx="182">
                  <c:v>176.31592551649842</c:v>
                </c:pt>
                <c:pt idx="183">
                  <c:v>177.10393013847792</c:v>
                </c:pt>
                <c:pt idx="184">
                  <c:v>177.89061250677358</c:v>
                </c:pt>
                <c:pt idx="185">
                  <c:v>178.67597876716209</c:v>
                </c:pt>
                <c:pt idx="186">
                  <c:v>179.46003502405026</c:v>
                </c:pt>
                <c:pt idx="187">
                  <c:v>180.2427873407452</c:v>
                </c:pt>
                <c:pt idx="188">
                  <c:v>181.0242417397225</c:v>
                </c:pt>
                <c:pt idx="189">
                  <c:v>181.80440420289264</c:v>
                </c:pt>
                <c:pt idx="190">
                  <c:v>182.58328067186523</c:v>
                </c:pt>
                <c:pt idx="191">
                  <c:v>183.36087704821142</c:v>
                </c:pt>
                <c:pt idx="192">
                  <c:v>184.1371991937246</c:v>
                </c:pt>
                <c:pt idx="193">
                  <c:v>184.91225293067905</c:v>
                </c:pt>
                <c:pt idx="194">
                  <c:v>185.68604404208685</c:v>
                </c:pt>
                <c:pt idx="195">
                  <c:v>186.45857827195314</c:v>
                </c:pt>
                <c:pt idx="196">
                  <c:v>187.22986132552938</c:v>
                </c:pt>
                <c:pt idx="197">
                  <c:v>187.99989886956516</c:v>
                </c:pt>
                <c:pt idx="198">
                  <c:v>188.76869653255795</c:v>
                </c:pt>
                <c:pt idx="199">
                  <c:v>189.53625990500169</c:v>
                </c:pt>
                <c:pt idx="200">
                  <c:v>190.30259453963311</c:v>
                </c:pt>
                <c:pt idx="201">
                  <c:v>191.067705951677</c:v>
                </c:pt>
                <c:pt idx="202">
                  <c:v>191.8315996190895</c:v>
                </c:pt>
                <c:pt idx="203">
                  <c:v>192.5942809828</c:v>
                </c:pt>
                <c:pt idx="204">
                  <c:v>193.35575544695149</c:v>
                </c:pt>
                <c:pt idx="205">
                  <c:v>194.11602837913924</c:v>
                </c:pt>
                <c:pt idx="206">
                  <c:v>194.87510511064815</c:v>
                </c:pt>
                <c:pt idx="207">
                  <c:v>195.63299093668851</c:v>
                </c:pt>
                <c:pt idx="208">
                  <c:v>196.38969111663047</c:v>
                </c:pt>
                <c:pt idx="209">
                  <c:v>197.14521087423685</c:v>
                </c:pt>
                <c:pt idx="210">
                  <c:v>197.89955539789463</c:v>
                </c:pt>
                <c:pt idx="211">
                  <c:v>198.65272984084518</c:v>
                </c:pt>
                <c:pt idx="212">
                  <c:v>199.40473932141296</c:v>
                </c:pt>
                <c:pt idx="213">
                  <c:v>200.15558892323298</c:v>
                </c:pt>
                <c:pt idx="214">
                  <c:v>200.90528369547687</c:v>
                </c:pt>
                <c:pt idx="215">
                  <c:v>201.6538286530776</c:v>
                </c:pt>
                <c:pt idx="216">
                  <c:v>202.40122877695308</c:v>
                </c:pt>
                <c:pt idx="217">
                  <c:v>203.14748901422837</c:v>
                </c:pt>
                <c:pt idx="218">
                  <c:v>203.89261427845668</c:v>
                </c:pt>
                <c:pt idx="219">
                  <c:v>204.63660944983906</c:v>
                </c:pt>
                <c:pt idx="220">
                  <c:v>205.37947937544311</c:v>
                </c:pt>
                <c:pt idx="221">
                  <c:v>206.12122886942024</c:v>
                </c:pt>
                <c:pt idx="222">
                  <c:v>206.86186271322183</c:v>
                </c:pt>
                <c:pt idx="223">
                  <c:v>207.60138565581434</c:v>
                </c:pt>
                <c:pt idx="224">
                  <c:v>208.33980241389321</c:v>
                </c:pt>
                <c:pt idx="225">
                  <c:v>209.0771176720956</c:v>
                </c:pt>
                <c:pt idx="226">
                  <c:v>209.81333608321199</c:v>
                </c:pt>
                <c:pt idx="227">
                  <c:v>210.54846226839697</c:v>
                </c:pt>
                <c:pt idx="228">
                  <c:v>211.28250081737852</c:v>
                </c:pt>
                <c:pt idx="229">
                  <c:v>212.01545628866648</c:v>
                </c:pt>
                <c:pt idx="230">
                  <c:v>212.74733320976009</c:v>
                </c:pt>
                <c:pt idx="231">
                  <c:v>213.47813607735415</c:v>
                </c:pt>
                <c:pt idx="232">
                  <c:v>214.20786935754455</c:v>
                </c:pt>
                <c:pt idx="233">
                  <c:v>214.93653748603248</c:v>
                </c:pt>
                <c:pt idx="234">
                  <c:v>215.66414486832781</c:v>
                </c:pt>
                <c:pt idx="235">
                  <c:v>216.39069587995152</c:v>
                </c:pt>
                <c:pt idx="236">
                  <c:v>217.11619486663699</c:v>
                </c:pt>
                <c:pt idx="237">
                  <c:v>217.84064614453052</c:v>
                </c:pt>
                <c:pt idx="238">
                  <c:v>218.56405400039083</c:v>
                </c:pt>
                <c:pt idx="239">
                  <c:v>219.28642269178766</c:v>
                </c:pt>
                <c:pt idx="240">
                  <c:v>220.00775644729941</c:v>
                </c:pt>
                <c:pt idx="241">
                  <c:v>220.72805946670985</c:v>
                </c:pt>
                <c:pt idx="242">
                  <c:v>221.44733592120406</c:v>
                </c:pt>
                <c:pt idx="243">
                  <c:v>222.16558995356328</c:v>
                </c:pt>
                <c:pt idx="244">
                  <c:v>222.88282567835918</c:v>
                </c:pt>
                <c:pt idx="245">
                  <c:v>223.5990471821469</c:v>
                </c:pt>
                <c:pt idx="246">
                  <c:v>224.31425852365754</c:v>
                </c:pt>
                <c:pt idx="247">
                  <c:v>225.02846373398961</c:v>
                </c:pt>
                <c:pt idx="248">
                  <c:v>225.74166681679975</c:v>
                </c:pt>
                <c:pt idx="249">
                  <c:v>226.45387174849256</c:v>
                </c:pt>
                <c:pt idx="250">
                  <c:v>227.16508247840966</c:v>
                </c:pt>
                <c:pt idx="251">
                  <c:v>227.87530292901786</c:v>
                </c:pt>
                <c:pt idx="252">
                  <c:v>228.58453699609655</c:v>
                </c:pt>
                <c:pt idx="253">
                  <c:v>229.29278854892434</c:v>
                </c:pt>
                <c:pt idx="254">
                  <c:v>230.00006143046483</c:v>
                </c:pt>
                <c:pt idx="255">
                  <c:v>230.70635945755166</c:v>
                </c:pt>
                <c:pt idx="256">
                  <c:v>231.41168642107274</c:v>
                </c:pt>
                <c:pt idx="257">
                  <c:v>232.1160460861538</c:v>
                </c:pt>
                <c:pt idx="258">
                  <c:v>232.81944219234089</c:v>
                </c:pt>
                <c:pt idx="259">
                  <c:v>233.52187845378251</c:v>
                </c:pt>
                <c:pt idx="260">
                  <c:v>234.22335855941071</c:v>
                </c:pt>
                <c:pt idx="261">
                  <c:v>234.9238861731215</c:v>
                </c:pt>
                <c:pt idx="262">
                  <c:v>235.62346493395458</c:v>
                </c:pt>
                <c:pt idx="263">
                  <c:v>236.32209845627224</c:v>
                </c:pt>
                <c:pt idx="264">
                  <c:v>237.01979032993759</c:v>
                </c:pt>
                <c:pt idx="265">
                  <c:v>237.71654412049199</c:v>
                </c:pt>
                <c:pt idx="266">
                  <c:v>238.41236336933184</c:v>
                </c:pt>
                <c:pt idx="267">
                  <c:v>239.10725159388454</c:v>
                </c:pt>
                <c:pt idx="268">
                  <c:v>239.80121228778381</c:v>
                </c:pt>
                <c:pt idx="269">
                  <c:v>240.49424892104423</c:v>
                </c:pt>
                <c:pt idx="270">
                  <c:v>241.18636494023511</c:v>
                </c:pt>
                <c:pt idx="271">
                  <c:v>241.87756376865366</c:v>
                </c:pt>
                <c:pt idx="272">
                  <c:v>242.56784880649735</c:v>
                </c:pt>
                <c:pt idx="273">
                  <c:v>243.25722343103567</c:v>
                </c:pt>
                <c:pt idx="274">
                  <c:v>243.94569099678111</c:v>
                </c:pt>
                <c:pt idx="275">
                  <c:v>244.63325483565959</c:v>
                </c:pt>
                <c:pt idx="276">
                  <c:v>245.31991825717986</c:v>
                </c:pt>
                <c:pt idx="277">
                  <c:v>246.00568454860257</c:v>
                </c:pt>
                <c:pt idx="278">
                  <c:v>246.69055697510845</c:v>
                </c:pt>
                <c:pt idx="279">
                  <c:v>247.37453877996569</c:v>
                </c:pt>
                <c:pt idx="280">
                  <c:v>248.05763318469695</c:v>
                </c:pt>
                <c:pt idx="281">
                  <c:v>248.73984338924532</c:v>
                </c:pt>
                <c:pt idx="282">
                  <c:v>249.42117257213977</c:v>
                </c:pt>
                <c:pt idx="283">
                  <c:v>250.10162389065991</c:v>
                </c:pt>
                <c:pt idx="284">
                  <c:v>250.78120048099998</c:v>
                </c:pt>
                <c:pt idx="285">
                  <c:v>251.45990545843227</c:v>
                </c:pt>
                <c:pt idx="286">
                  <c:v>252.13774191746961</c:v>
                </c:pt>
                <c:pt idx="287">
                  <c:v>252.81471293202745</c:v>
                </c:pt>
                <c:pt idx="288">
                  <c:v>253.49082155558506</c:v>
                </c:pt>
                <c:pt idx="289">
                  <c:v>254.16607082134601</c:v>
                </c:pt>
                <c:pt idx="290">
                  <c:v>254.84046374239821</c:v>
                </c:pt>
                <c:pt idx="291">
                  <c:v>255.51400331187293</c:v>
                </c:pt>
                <c:pt idx="292">
                  <c:v>256.18669250310336</c:v>
                </c:pt>
                <c:pt idx="293">
                  <c:v>256.8585342697823</c:v>
                </c:pt>
                <c:pt idx="294">
                  <c:v>257.52953154611924</c:v>
                </c:pt>
                <c:pt idx="295">
                  <c:v>258.19968724699692</c:v>
                </c:pt>
                <c:pt idx="296">
                  <c:v>258.86900426812673</c:v>
                </c:pt>
                <c:pt idx="297">
                  <c:v>259.53748548620388</c:v>
                </c:pt>
                <c:pt idx="298">
                  <c:v>260.20513375906165</c:v>
                </c:pt>
                <c:pt idx="299">
                  <c:v>260.87195192582493</c:v>
                </c:pt>
                <c:pt idx="300">
                  <c:v>261.53794280706313</c:v>
                </c:pt>
                <c:pt idx="301">
                  <c:v>262.20310920494234</c:v>
                </c:pt>
                <c:pt idx="302">
                  <c:v>262.8674539033766</c:v>
                </c:pt>
                <c:pt idx="303">
                  <c:v>263.53097966817899</c:v>
                </c:pt>
                <c:pt idx="304">
                  <c:v>264.19368924721135</c:v>
                </c:pt>
                <c:pt idx="305">
                  <c:v>264.85558537053384</c:v>
                </c:pt>
                <c:pt idx="306">
                  <c:v>265.51667075055349</c:v>
                </c:pt>
                <c:pt idx="307">
                  <c:v>266.17694808217186</c:v>
                </c:pt>
                <c:pt idx="308">
                  <c:v>266.83642004293262</c:v>
                </c:pt>
                <c:pt idx="309">
                  <c:v>267.49508929316767</c:v>
                </c:pt>
                <c:pt idx="310">
                  <c:v>268.152958476143</c:v>
                </c:pt>
                <c:pt idx="311">
                  <c:v>268.81003021820385</c:v>
                </c:pt>
                <c:pt idx="312">
                  <c:v>269.46630712891863</c:v>
                </c:pt>
                <c:pt idx="313">
                  <c:v>270.1217918012228</c:v>
                </c:pt>
                <c:pt idx="314">
                  <c:v>270.77648681156165</c:v>
                </c:pt>
                <c:pt idx="315">
                  <c:v>271.43039472003227</c:v>
                </c:pt>
                <c:pt idx="316">
                  <c:v>272.08351807052497</c:v>
                </c:pt>
                <c:pt idx="317">
                  <c:v>272.73585939086388</c:v>
                </c:pt>
                <c:pt idx="318">
                  <c:v>273.38742119294693</c:v>
                </c:pt>
                <c:pt idx="319">
                  <c:v>274.0382059728849</c:v>
                </c:pt>
                <c:pt idx="320">
                  <c:v>274.68821621113995</c:v>
                </c:pt>
                <c:pt idx="321">
                  <c:v>275.33745437266305</c:v>
                </c:pt>
                <c:pt idx="322">
                  <c:v>275.98592290703112</c:v>
                </c:pt>
                <c:pt idx="323">
                  <c:v>276.63362424858309</c:v>
                </c:pt>
                <c:pt idx="324">
                  <c:v>277.28056081655529</c:v>
                </c:pt>
                <c:pt idx="325">
                  <c:v>277.92673501521625</c:v>
                </c:pt>
                <c:pt idx="326">
                  <c:v>278.57214923400045</c:v>
                </c:pt>
                <c:pt idx="327">
                  <c:v>279.21680584764152</c:v>
                </c:pt>
                <c:pt idx="328">
                  <c:v>279.86070721630472</c:v>
                </c:pt>
                <c:pt idx="329">
                  <c:v>280.50385568571829</c:v>
                </c:pt>
                <c:pt idx="330">
                  <c:v>281.14625358730478</c:v>
                </c:pt>
                <c:pt idx="331">
                  <c:v>281.78790323831066</c:v>
                </c:pt>
                <c:pt idx="332">
                  <c:v>282.42880694193599</c:v>
                </c:pt>
                <c:pt idx="333">
                  <c:v>283.06896698746294</c:v>
                </c:pt>
                <c:pt idx="334">
                  <c:v>283.70838565038343</c:v>
                </c:pt>
                <c:pt idx="335">
                  <c:v>284.34706519252637</c:v>
                </c:pt>
                <c:pt idx="336">
                  <c:v>284.98500786218364</c:v>
                </c:pt>
                <c:pt idx="337">
                  <c:v>285.62221589423581</c:v>
                </c:pt>
                <c:pt idx="338">
                  <c:v>286.25869151027683</c:v>
                </c:pt>
                <c:pt idx="339">
                  <c:v>286.89443691873771</c:v>
                </c:pt>
                <c:pt idx="340">
                  <c:v>287.52945431501001</c:v>
                </c:pt>
                <c:pt idx="341">
                  <c:v>288.16374588156793</c:v>
                </c:pt>
                <c:pt idx="342">
                  <c:v>288.79731378809004</c:v>
                </c:pt>
                <c:pt idx="343">
                  <c:v>289.43016019157994</c:v>
                </c:pt>
                <c:pt idx="344">
                  <c:v>290.06228723648644</c:v>
                </c:pt>
                <c:pt idx="345">
                  <c:v>290.69369705482268</c:v>
                </c:pt>
                <c:pt idx="346">
                  <c:v>291.32439176628452</c:v>
                </c:pt>
                <c:pt idx="347">
                  <c:v>291.95437347836827</c:v>
                </c:pt>
                <c:pt idx="348">
                  <c:v>292.58364428648758</c:v>
                </c:pt>
                <c:pt idx="349">
                  <c:v>293.2122062740894</c:v>
                </c:pt>
                <c:pt idx="350">
                  <c:v>293.84006151276941</c:v>
                </c:pt>
                <c:pt idx="351">
                  <c:v>294.46721206238635</c:v>
                </c:pt>
                <c:pt idx="352">
                  <c:v>295.09365997117573</c:v>
                </c:pt>
                <c:pt idx="353">
                  <c:v>295.71940727586286</c:v>
                </c:pt>
                <c:pt idx="354">
                  <c:v>296.3444560017748</c:v>
                </c:pt>
                <c:pt idx="355">
                  <c:v>296.9688081629518</c:v>
                </c:pt>
                <c:pt idx="356">
                  <c:v>297.5924657622578</c:v>
                </c:pt>
                <c:pt idx="357">
                  <c:v>298.21543079149001</c:v>
                </c:pt>
                <c:pt idx="358">
                  <c:v>298.83770523148803</c:v>
                </c:pt>
                <c:pt idx="359">
                  <c:v>299.45929105224189</c:v>
                </c:pt>
                <c:pt idx="360">
                  <c:v>300.0801902129993</c:v>
                </c:pt>
                <c:pt idx="361">
                  <c:v>300.70040466237236</c:v>
                </c:pt>
                <c:pt idx="362">
                  <c:v>301.3199363384432</c:v>
                </c:pt>
                <c:pt idx="363">
                  <c:v>301.93878716886894</c:v>
                </c:pt>
                <c:pt idx="364">
                  <c:v>302.5569590709859</c:v>
                </c:pt>
                <c:pt idx="365">
                  <c:v>303.17445395191288</c:v>
                </c:pt>
                <c:pt idx="366">
                  <c:v>303.79127370865376</c:v>
                </c:pt>
                <c:pt idx="367">
                  <c:v>304.40742022819933</c:v>
                </c:pt>
                <c:pt idx="368">
                  <c:v>305.02289538762813</c:v>
                </c:pt>
                <c:pt idx="369">
                  <c:v>305.63770105420667</c:v>
                </c:pt>
                <c:pt idx="370">
                  <c:v>306.251839085489</c:v>
                </c:pt>
                <c:pt idx="371">
                  <c:v>306.86531132941502</c:v>
                </c:pt>
                <c:pt idx="372">
                  <c:v>307.47811962440858</c:v>
                </c:pt>
                <c:pt idx="373">
                  <c:v>308.09026579947425</c:v>
                </c:pt>
                <c:pt idx="374">
                  <c:v>308.7017516742938</c:v>
                </c:pt>
                <c:pt idx="375">
                  <c:v>309.31257905932131</c:v>
                </c:pt>
                <c:pt idx="376">
                  <c:v>309.92274975587821</c:v>
                </c:pt>
                <c:pt idx="377">
                  <c:v>310.53226555624678</c:v>
                </c:pt>
                <c:pt idx="378">
                  <c:v>311.14112824376355</c:v>
                </c:pt>
                <c:pt idx="379">
                  <c:v>311.74933959291133</c:v>
                </c:pt>
                <c:pt idx="380">
                  <c:v>312.35690136941099</c:v>
                </c:pt>
                <c:pt idx="381">
                  <c:v>312.96381533031206</c:v>
                </c:pt>
                <c:pt idx="382">
                  <c:v>313.57008322408268</c:v>
                </c:pt>
                <c:pt idx="383">
                  <c:v>314.17570679069888</c:v>
                </c:pt>
                <c:pt idx="384">
                  <c:v>314.78068776173285</c:v>
                </c:pt>
                <c:pt idx="385">
                  <c:v>315.3850278604408</c:v>
                </c:pt>
                <c:pt idx="386">
                  <c:v>315.9887288018495</c:v>
                </c:pt>
                <c:pt idx="387">
                  <c:v>316.5917922928428</c:v>
                </c:pt>
                <c:pt idx="388">
                  <c:v>317.19422003224656</c:v>
                </c:pt>
                <c:pt idx="389">
                  <c:v>317.79601371091348</c:v>
                </c:pt>
                <c:pt idx="390">
                  <c:v>318.39717501180684</c:v>
                </c:pt>
                <c:pt idx="391">
                  <c:v>318.99770561008341</c:v>
                </c:pt>
                <c:pt idx="392">
                  <c:v>319.59760717317607</c:v>
                </c:pt>
                <c:pt idx="393">
                  <c:v>320.1968813608749</c:v>
                </c:pt>
                <c:pt idx="394">
                  <c:v>320.79552982540832</c:v>
                </c:pt>
                <c:pt idx="395">
                  <c:v>321.39355421152294</c:v>
                </c:pt>
                <c:pt idx="396">
                  <c:v>321.99095615656285</c:v>
                </c:pt>
                <c:pt idx="397">
                  <c:v>322.58773729054826</c:v>
                </c:pt>
                <c:pt idx="398">
                  <c:v>323.18389923625313</c:v>
                </c:pt>
                <c:pt idx="399">
                  <c:v>323.77944360928228</c:v>
                </c:pt>
                <c:pt idx="400">
                  <c:v>324.37437201814782</c:v>
                </c:pt>
                <c:pt idx="401">
                  <c:v>324.96868606434452</c:v>
                </c:pt>
                <c:pt idx="402">
                  <c:v>325.56238734242487</c:v>
                </c:pt>
                <c:pt idx="403">
                  <c:v>326.15547744007296</c:v>
                </c:pt>
                <c:pt idx="404">
                  <c:v>326.7479579381781</c:v>
                </c:pt>
                <c:pt idx="405">
                  <c:v>327.33983041090738</c:v>
                </c:pt>
                <c:pt idx="406">
                  <c:v>327.93109642577747</c:v>
                </c:pt>
                <c:pt idx="407">
                  <c:v>328.52175754372615</c:v>
                </c:pt>
                <c:pt idx="408">
                  <c:v>329.11181531918265</c:v>
                </c:pt>
                <c:pt idx="409">
                  <c:v>329.70127130013753</c:v>
                </c:pt>
                <c:pt idx="410">
                  <c:v>330.2901270282116</c:v>
                </c:pt>
                <c:pt idx="411">
                  <c:v>330.87838403872456</c:v>
                </c:pt>
                <c:pt idx="412">
                  <c:v>331.46604386076257</c:v>
                </c:pt>
                <c:pt idx="413">
                  <c:v>332.05310801724528</c:v>
                </c:pt>
                <c:pt idx="414">
                  <c:v>332.63957802499209</c:v>
                </c:pt>
                <c:pt idx="415">
                  <c:v>333.22545539478784</c:v>
                </c:pt>
                <c:pt idx="416">
                  <c:v>333.81074163144774</c:v>
                </c:pt>
                <c:pt idx="417">
                  <c:v>334.39543823388152</c:v>
                </c:pt>
                <c:pt idx="418">
                  <c:v>334.97954669515718</c:v>
                </c:pt>
                <c:pt idx="419">
                  <c:v>335.56306850256368</c:v>
                </c:pt>
                <c:pt idx="420">
                  <c:v>336.1460051376734</c:v>
                </c:pt>
                <c:pt idx="421">
                  <c:v>336.72835807640337</c:v>
                </c:pt>
                <c:pt idx="422">
                  <c:v>337.31012878907649</c:v>
                </c:pt>
                <c:pt idx="423">
                  <c:v>337.89131874048161</c:v>
                </c:pt>
                <c:pt idx="424">
                  <c:v>338.47192938993311</c:v>
                </c:pt>
                <c:pt idx="425">
                  <c:v>339.05196219132984</c:v>
                </c:pt>
                <c:pt idx="426">
                  <c:v>339.63141859321348</c:v>
                </c:pt>
                <c:pt idx="427">
                  <c:v>340.21030003882601</c:v>
                </c:pt>
                <c:pt idx="428">
                  <c:v>340.78860796616686</c:v>
                </c:pt>
                <c:pt idx="429">
                  <c:v>341.36634380804907</c:v>
                </c:pt>
                <c:pt idx="430">
                  <c:v>341.94350899215533</c:v>
                </c:pt>
                <c:pt idx="431">
                  <c:v>342.52010494109271</c:v>
                </c:pt>
                <c:pt idx="432">
                  <c:v>343.0961330724474</c:v>
                </c:pt>
                <c:pt idx="433">
                  <c:v>343.67159479883844</c:v>
                </c:pt>
                <c:pt idx="434">
                  <c:v>344.24649152797093</c:v>
                </c:pt>
                <c:pt idx="435">
                  <c:v>344.82082466268878</c:v>
                </c:pt>
                <c:pt idx="436">
                  <c:v>345.39459560102665</c:v>
                </c:pt>
                <c:pt idx="437">
                  <c:v>345.96780573626137</c:v>
                </c:pt>
                <c:pt idx="438">
                  <c:v>346.54045645696266</c:v>
                </c:pt>
                <c:pt idx="439">
                  <c:v>347.11254914704347</c:v>
                </c:pt>
                <c:pt idx="440">
                  <c:v>347.68408518580958</c:v>
                </c:pt>
                <c:pt idx="441">
                  <c:v>348.25506594800856</c:v>
                </c:pt>
                <c:pt idx="442">
                  <c:v>348.82549280387832</c:v>
                </c:pt>
                <c:pt idx="443">
                  <c:v>349.39536711919493</c:v>
                </c:pt>
                <c:pt idx="444">
                  <c:v>349.96469025531991</c:v>
                </c:pt>
                <c:pt idx="445">
                  <c:v>350.53346356924709</c:v>
                </c:pt>
                <c:pt idx="446">
                  <c:v>351.10168841364856</c:v>
                </c:pt>
                <c:pt idx="447">
                  <c:v>351.66936613692047</c:v>
                </c:pt>
                <c:pt idx="448">
                  <c:v>352.2364980832279</c:v>
                </c:pt>
                <c:pt idx="449">
                  <c:v>352.80308559254956</c:v>
                </c:pt>
                <c:pt idx="450">
                  <c:v>353.36913000072144</c:v>
                </c:pt>
                <c:pt idx="451">
                  <c:v>353.93463263948058</c:v>
                </c:pt>
                <c:pt idx="452">
                  <c:v>354.49959483650764</c:v>
                </c:pt>
                <c:pt idx="453">
                  <c:v>355.06401791546932</c:v>
                </c:pt>
                <c:pt idx="454">
                  <c:v>355.62790319606017</c:v>
                </c:pt>
                <c:pt idx="455">
                  <c:v>356.19125199404385</c:v>
                </c:pt>
                <c:pt idx="456">
                  <c:v>356.75406562129376</c:v>
                </c:pt>
                <c:pt idx="457">
                  <c:v>357.31634538583347</c:v>
                </c:pt>
                <c:pt idx="458">
                  <c:v>357.87809259187628</c:v>
                </c:pt>
                <c:pt idx="459">
                  <c:v>358.43930853986438</c:v>
                </c:pt>
                <c:pt idx="460">
                  <c:v>358.99999452650769</c:v>
                </c:pt>
                <c:pt idx="461">
                  <c:v>359.56015184482192</c:v>
                </c:pt>
                <c:pt idx="462">
                  <c:v>360.11978178416632</c:v>
                </c:pt>
                <c:pt idx="463">
                  <c:v>360.67888563028094</c:v>
                </c:pt>
                <c:pt idx="464">
                  <c:v>361.23746466532316</c:v>
                </c:pt>
                <c:pt idx="465">
                  <c:v>361.79552016790404</c:v>
                </c:pt>
                <c:pt idx="466">
                  <c:v>362.35305341312414</c:v>
                </c:pt>
                <c:pt idx="467">
                  <c:v>362.9100656726086</c:v>
                </c:pt>
                <c:pt idx="468">
                  <c:v>363.46655821454198</c:v>
                </c:pt>
                <c:pt idx="469">
                  <c:v>364.02253230370275</c:v>
                </c:pt>
                <c:pt idx="470">
                  <c:v>364.57798920149696</c:v>
                </c:pt>
                <c:pt idx="471">
                  <c:v>365.13293016599181</c:v>
                </c:pt>
                <c:pt idx="472">
                  <c:v>365.6873564519484</c:v>
                </c:pt>
                <c:pt idx="473">
                  <c:v>366.24126931085448</c:v>
                </c:pt>
                <c:pt idx="474">
                  <c:v>366.79466999095621</c:v>
                </c:pt>
                <c:pt idx="475">
                  <c:v>367.34755973729006</c:v>
                </c:pt>
                <c:pt idx="476">
                  <c:v>367.89993979171379</c:v>
                </c:pt>
                <c:pt idx="477">
                  <c:v>368.4518113929372</c:v>
                </c:pt>
                <c:pt idx="478">
                  <c:v>369.0031757765525</c:v>
                </c:pt>
                <c:pt idx="479">
                  <c:v>369.55403417506426</c:v>
                </c:pt>
                <c:pt idx="480">
                  <c:v>370.10438781791862</c:v>
                </c:pt>
                <c:pt idx="481">
                  <c:v>370.65423793153252</c:v>
                </c:pt>
                <c:pt idx="482">
                  <c:v>371.20358573932242</c:v>
                </c:pt>
                <c:pt idx="483">
                  <c:v>371.75243246173216</c:v>
                </c:pt>
                <c:pt idx="484">
                  <c:v>372.30077931626118</c:v>
                </c:pt>
                <c:pt idx="485">
                  <c:v>372.84862751749171</c:v>
                </c:pt>
                <c:pt idx="486">
                  <c:v>373.39597827711577</c:v>
                </c:pt>
                <c:pt idx="487">
                  <c:v>373.94283280396183</c:v>
                </c:pt>
                <c:pt idx="488">
                  <c:v>374.48919230402106</c:v>
                </c:pt>
                <c:pt idx="489">
                  <c:v>375.03505798047308</c:v>
                </c:pt>
                <c:pt idx="490">
                  <c:v>375.58043103371159</c:v>
                </c:pt>
                <c:pt idx="491">
                  <c:v>376.12531266136915</c:v>
                </c:pt>
                <c:pt idx="492">
                  <c:v>376.66970405834229</c:v>
                </c:pt>
                <c:pt idx="493">
                  <c:v>377.21360641681559</c:v>
                </c:pt>
                <c:pt idx="494">
                  <c:v>377.75702092628558</c:v>
                </c:pt>
                <c:pt idx="495">
                  <c:v>378.2999487735845</c:v>
                </c:pt>
                <c:pt idx="496">
                  <c:v>378.84239114290358</c:v>
                </c:pt>
                <c:pt idx="497">
                  <c:v>379.38434921581575</c:v>
                </c:pt>
                <c:pt idx="498">
                  <c:v>379.92582417129836</c:v>
                </c:pt>
                <c:pt idx="499">
                  <c:v>380.46681718575525</c:v>
                </c:pt>
                <c:pt idx="500">
                  <c:v>381.00732943303865</c:v>
                </c:pt>
                <c:pt idx="501">
                  <c:v>381.54736208447065</c:v>
                </c:pt>
                <c:pt idx="502">
                  <c:v>382.08691630886455</c:v>
                </c:pt>
                <c:pt idx="503">
                  <c:v>382.62599327254543</c:v>
                </c:pt>
                <c:pt idx="504">
                  <c:v>383.16459413937082</c:v>
                </c:pt>
                <c:pt idx="505">
                  <c:v>383.70272007075084</c:v>
                </c:pt>
                <c:pt idx="506">
                  <c:v>384.24037222566807</c:v>
                </c:pt>
                <c:pt idx="507">
                  <c:v>384.77755176069707</c:v>
                </c:pt>
                <c:pt idx="508">
                  <c:v>385.31425983002373</c:v>
                </c:pt>
                <c:pt idx="509">
                  <c:v>385.85049758546398</c:v>
                </c:pt>
                <c:pt idx="510">
                  <c:v>386.38626617648265</c:v>
                </c:pt>
                <c:pt idx="511">
                  <c:v>386.92156675021153</c:v>
                </c:pt>
                <c:pt idx="512">
                  <c:v>387.45640045146752</c:v>
                </c:pt>
                <c:pt idx="513">
                  <c:v>387.99076842277032</c:v>
                </c:pt>
                <c:pt idx="514">
                  <c:v>388.52467180435974</c:v>
                </c:pt>
                <c:pt idx="515">
                  <c:v>389.05811173421301</c:v>
                </c:pt>
                <c:pt idx="516">
                  <c:v>389.59108934806147</c:v>
                </c:pt>
                <c:pt idx="517">
                  <c:v>390.12360577940723</c:v>
                </c:pt>
                <c:pt idx="518">
                  <c:v>390.65566215953936</c:v>
                </c:pt>
                <c:pt idx="519">
                  <c:v>391.18725961754978</c:v>
                </c:pt>
                <c:pt idx="520">
                  <c:v>391.71839928034933</c:v>
                </c:pt>
                <c:pt idx="521">
                  <c:v>392.24908227268276</c:v>
                </c:pt>
                <c:pt idx="522">
                  <c:v>392.77930971714426</c:v>
                </c:pt>
                <c:pt idx="523">
                  <c:v>393.30908273419226</c:v>
                </c:pt>
                <c:pt idx="524">
                  <c:v>393.83840244216418</c:v>
                </c:pt>
                <c:pt idx="525">
                  <c:v>394.36726995729055</c:v>
                </c:pt>
                <c:pt idx="526">
                  <c:v>394.89568639370947</c:v>
                </c:pt>
                <c:pt idx="527">
                  <c:v>395.42365286348041</c:v>
                </c:pt>
                <c:pt idx="528">
                  <c:v>395.95117047659772</c:v>
                </c:pt>
                <c:pt idx="529">
                  <c:v>396.47824034100427</c:v>
                </c:pt>
                <c:pt idx="530">
                  <c:v>397.00486356260433</c:v>
                </c:pt>
                <c:pt idx="531">
                  <c:v>397.53104124527664</c:v>
                </c:pt>
                <c:pt idx="532">
                  <c:v>398.05677449088716</c:v>
                </c:pt>
                <c:pt idx="533">
                  <c:v>398.58206439930143</c:v>
                </c:pt>
                <c:pt idx="534">
                  <c:v>399.1069120683967</c:v>
                </c:pt>
                <c:pt idx="535">
                  <c:v>399.63131859407406</c:v>
                </c:pt>
                <c:pt idx="536">
                  <c:v>400.15528507027022</c:v>
                </c:pt>
                <c:pt idx="537">
                  <c:v>400.67881258896892</c:v>
                </c:pt>
                <c:pt idx="538">
                  <c:v>401.20190224021229</c:v>
                </c:pt>
                <c:pt idx="539">
                  <c:v>401.72455511211206</c:v>
                </c:pt>
                <c:pt idx="540">
                  <c:v>402.24677229086035</c:v>
                </c:pt>
                <c:pt idx="541">
                  <c:v>402.76855486074038</c:v>
                </c:pt>
                <c:pt idx="542">
                  <c:v>403.28990390413696</c:v>
                </c:pt>
                <c:pt idx="543">
                  <c:v>403.8108205015468</c:v>
                </c:pt>
                <c:pt idx="544">
                  <c:v>404.33130573158854</c:v>
                </c:pt>
                <c:pt idx="545">
                  <c:v>404.85136067101257</c:v>
                </c:pt>
                <c:pt idx="546">
                  <c:v>405.37098639471071</c:v>
                </c:pt>
                <c:pt idx="547">
                  <c:v>405.89018397572585</c:v>
                </c:pt>
                <c:pt idx="548">
                  <c:v>406.40895448526095</c:v>
                </c:pt>
                <c:pt idx="549">
                  <c:v>406.92729899268852</c:v>
                </c:pt>
                <c:pt idx="550">
                  <c:v>407.44521856555917</c:v>
                </c:pt>
                <c:pt idx="551">
                  <c:v>407.9627142696105</c:v>
                </c:pt>
                <c:pt idx="552">
                  <c:v>408.47978716877566</c:v>
                </c:pt>
                <c:pt idx="553">
                  <c:v>408.9964383251916</c:v>
                </c:pt>
                <c:pt idx="554">
                  <c:v>409.51266879920752</c:v>
                </c:pt>
                <c:pt idx="555">
                  <c:v>410.02847964939258</c:v>
                </c:pt>
                <c:pt idx="556">
                  <c:v>410.54387193254394</c:v>
                </c:pt>
                <c:pt idx="557">
                  <c:v>411.05884670369431</c:v>
                </c:pt>
                <c:pt idx="558">
                  <c:v>411.57340501611969</c:v>
                </c:pt>
                <c:pt idx="559">
                  <c:v>412.08754792134636</c:v>
                </c:pt>
                <c:pt idx="560">
                  <c:v>412.60127646915828</c:v>
                </c:pt>
                <c:pt idx="561">
                  <c:v>413.11459170760429</c:v>
                </c:pt>
                <c:pt idx="562">
                  <c:v>413.62749468300456</c:v>
                </c:pt>
                <c:pt idx="563">
                  <c:v>414.13998643995762</c:v>
                </c:pt>
                <c:pt idx="564">
                  <c:v>414.65206802134685</c:v>
                </c:pt>
                <c:pt idx="565">
                  <c:v>415.16374046834682</c:v>
                </c:pt>
                <c:pt idx="566">
                  <c:v>415.67500482042959</c:v>
                </c:pt>
                <c:pt idx="567">
                  <c:v>416.18586211537081</c:v>
                </c:pt>
                <c:pt idx="568">
                  <c:v>416.69631338925569</c:v>
                </c:pt>
                <c:pt idx="569">
                  <c:v>417.20635967648496</c:v>
                </c:pt>
                <c:pt idx="570">
                  <c:v>417.71600200978042</c:v>
                </c:pt>
                <c:pt idx="571">
                  <c:v>418.2252414201904</c:v>
                </c:pt>
                <c:pt idx="572">
                  <c:v>418.73407893709538</c:v>
                </c:pt>
                <c:pt idx="573">
                  <c:v>419.24251558821317</c:v>
                </c:pt>
                <c:pt idx="574">
                  <c:v>419.75055239960409</c:v>
                </c:pt>
                <c:pt idx="575">
                  <c:v>420.25819039567597</c:v>
                </c:pt>
                <c:pt idx="576">
                  <c:v>420.76543059918907</c:v>
                </c:pt>
                <c:pt idx="577">
                  <c:v>421.27227403126085</c:v>
                </c:pt>
                <c:pt idx="578">
                  <c:v>421.77872171137057</c:v>
                </c:pt>
                <c:pt idx="579">
                  <c:v>422.28477465736387</c:v>
                </c:pt>
                <c:pt idx="580">
                  <c:v>422.79043388545711</c:v>
                </c:pt>
                <c:pt idx="581">
                  <c:v>423.29570041024175</c:v>
                </c:pt>
                <c:pt idx="582">
                  <c:v>423.80057524468856</c:v>
                </c:pt>
                <c:pt idx="583">
                  <c:v>424.30505940015144</c:v>
                </c:pt>
                <c:pt idx="584">
                  <c:v>424.80915388637163</c:v>
                </c:pt>
                <c:pt idx="585">
                  <c:v>425.31285971148134</c:v>
                </c:pt>
                <c:pt idx="586">
                  <c:v>425.81617788200776</c:v>
                </c:pt>
                <c:pt idx="587">
                  <c:v>426.31910940287634</c:v>
                </c:pt>
                <c:pt idx="588">
                  <c:v>426.82165527741455</c:v>
                </c:pt>
                <c:pt idx="589">
                  <c:v>427.32381650735522</c:v>
                </c:pt>
                <c:pt idx="590">
                  <c:v>427.82559409283982</c:v>
                </c:pt>
                <c:pt idx="591">
                  <c:v>428.32698903242175</c:v>
                </c:pt>
                <c:pt idx="592">
                  <c:v>428.82800232306931</c:v>
                </c:pt>
                <c:pt idx="593">
                  <c:v>429.32863496016893</c:v>
                </c:pt>
                <c:pt idx="594">
                  <c:v>429.82888793752801</c:v>
                </c:pt>
                <c:pt idx="595">
                  <c:v>430.32876224737765</c:v>
                </c:pt>
                <c:pt idx="596">
                  <c:v>430.82825888037559</c:v>
                </c:pt>
                <c:pt idx="597">
                  <c:v>431.3273788256086</c:v>
                </c:pt>
                <c:pt idx="598">
                  <c:v>431.82612307059537</c:v>
                </c:pt>
                <c:pt idx="599">
                  <c:v>432.32449260128868</c:v>
                </c:pt>
                <c:pt idx="600">
                  <c:v>432.82248840207791</c:v>
                </c:pt>
                <c:pt idx="601">
                  <c:v>433.3201114557915</c:v>
                </c:pt>
                <c:pt idx="602">
                  <c:v>433.81736274369905</c:v>
                </c:pt>
                <c:pt idx="603">
                  <c:v>434.3142432455133</c:v>
                </c:pt>
                <c:pt idx="604">
                  <c:v>434.8107539393925</c:v>
                </c:pt>
                <c:pt idx="605">
                  <c:v>435.30689580194223</c:v>
                </c:pt>
                <c:pt idx="606">
                  <c:v>435.80266980821739</c:v>
                </c:pt>
                <c:pt idx="607">
                  <c:v>436.29807693172398</c:v>
                </c:pt>
                <c:pt idx="608">
                  <c:v>436.79311814442093</c:v>
                </c:pt>
                <c:pt idx="609">
                  <c:v>437.28779441672168</c:v>
                </c:pt>
                <c:pt idx="610">
                  <c:v>437.78210671749605</c:v>
                </c:pt>
                <c:pt idx="611">
                  <c:v>438.27605601407151</c:v>
                </c:pt>
                <c:pt idx="612">
                  <c:v>438.76964327223487</c:v>
                </c:pt>
                <c:pt idx="613">
                  <c:v>439.2628694562336</c:v>
                </c:pt>
                <c:pt idx="614">
                  <c:v>439.75573552877728</c:v>
                </c:pt>
                <c:pt idx="615">
                  <c:v>440.24824245103878</c:v>
                </c:pt>
                <c:pt idx="616">
                  <c:v>440.74039118265557</c:v>
                </c:pt>
                <c:pt idx="617">
                  <c:v>441.23218268173105</c:v>
                </c:pt>
                <c:pt idx="618">
                  <c:v>441.72361790483524</c:v>
                </c:pt>
                <c:pt idx="619">
                  <c:v>442.21469780700625</c:v>
                </c:pt>
                <c:pt idx="620">
                  <c:v>442.7054233417511</c:v>
                </c:pt>
                <c:pt idx="621">
                  <c:v>443.19579546104677</c:v>
                </c:pt>
                <c:pt idx="622">
                  <c:v>443.6858151153408</c:v>
                </c:pt>
                <c:pt idx="623">
                  <c:v>444.17548325355256</c:v>
                </c:pt>
                <c:pt idx="624">
                  <c:v>444.66480082307362</c:v>
                </c:pt>
                <c:pt idx="625">
                  <c:v>445.15376876976882</c:v>
                </c:pt>
                <c:pt idx="626">
                  <c:v>445.64238803797667</c:v>
                </c:pt>
                <c:pt idx="627">
                  <c:v>446.13065957051009</c:v>
                </c:pt>
                <c:pt idx="628">
                  <c:v>446.61858430865715</c:v>
                </c:pt>
                <c:pt idx="629">
                  <c:v>447.10616319218133</c:v>
                </c:pt>
                <c:pt idx="630">
                  <c:v>447.59339715932219</c:v>
                </c:pt>
                <c:pt idx="631">
                  <c:v>448.08028714679574</c:v>
                </c:pt>
                <c:pt idx="632">
                  <c:v>448.56683408979495</c:v>
                </c:pt>
                <c:pt idx="633">
                  <c:v>449.05303892198998</c:v>
                </c:pt>
                <c:pt idx="634">
                  <c:v>449.53890257552854</c:v>
                </c:pt>
                <c:pt idx="635">
                  <c:v>450.0244259810363</c:v>
                </c:pt>
                <c:pt idx="636">
                  <c:v>450.50961006761685</c:v>
                </c:pt>
                <c:pt idx="637">
                  <c:v>450.99445576285211</c:v>
                </c:pt>
                <c:pt idx="638">
                  <c:v>451.47896399280251</c:v>
                </c:pt>
                <c:pt idx="639">
                  <c:v>451.96313568200702</c:v>
                </c:pt>
                <c:pt idx="640">
                  <c:v>452.44697175348324</c:v>
                </c:pt>
                <c:pt idx="641">
                  <c:v>452.9304731287275</c:v>
                </c:pt>
                <c:pt idx="642">
                  <c:v>453.41364072771495</c:v>
                </c:pt>
                <c:pt idx="643">
                  <c:v>453.89647546889938</c:v>
                </c:pt>
                <c:pt idx="644">
                  <c:v>454.37897826921335</c:v>
                </c:pt>
                <c:pt idx="645">
                  <c:v>454.86115004406793</c:v>
                </c:pt>
                <c:pt idx="646">
                  <c:v>455.34299170735278</c:v>
                </c:pt>
                <c:pt idx="647">
                  <c:v>455.82450417143593</c:v>
                </c:pt>
                <c:pt idx="648">
                  <c:v>456.30568834716365</c:v>
                </c:pt>
                <c:pt idx="649">
                  <c:v>456.78654514386028</c:v>
                </c:pt>
                <c:pt idx="650">
                  <c:v>457.26707546932789</c:v>
                </c:pt>
                <c:pt idx="651">
                  <c:v>457.74728022984618</c:v>
                </c:pt>
                <c:pt idx="652">
                  <c:v>458.22716033017224</c:v>
                </c:pt>
                <c:pt idx="653">
                  <c:v>458.70671667354009</c:v>
                </c:pt>
                <c:pt idx="654">
                  <c:v>459.1859501616604</c:v>
                </c:pt>
                <c:pt idx="655">
                  <c:v>459.6648616947204</c:v>
                </c:pt>
                <c:pt idx="656">
                  <c:v>460.14345217138322</c:v>
                </c:pt>
                <c:pt idx="657">
                  <c:v>460.62172248878767</c:v>
                </c:pt>
                <c:pt idx="658">
                  <c:v>461.09967354254781</c:v>
                </c:pt>
                <c:pt idx="659">
                  <c:v>461.57730622675246</c:v>
                </c:pt>
                <c:pt idx="660">
                  <c:v>462.05462143396494</c:v>
                </c:pt>
                <c:pt idx="661">
                  <c:v>462.53162005522239</c:v>
                </c:pt>
                <c:pt idx="662">
                  <c:v>463.00830298003541</c:v>
                </c:pt>
                <c:pt idx="663">
                  <c:v>463.48467109638773</c:v>
                </c:pt>
                <c:pt idx="664">
                  <c:v>463.96072529073541</c:v>
                </c:pt>
                <c:pt idx="665">
                  <c:v>464.43646644800646</c:v>
                </c:pt>
                <c:pt idx="666">
                  <c:v>464.91189545160029</c:v>
                </c:pt>
                <c:pt idx="667">
                  <c:v>465.38701318338718</c:v>
                </c:pt>
                <c:pt idx="668">
                  <c:v>465.86182052370776</c:v>
                </c:pt>
                <c:pt idx="669">
                  <c:v>466.33631835137231</c:v>
                </c:pt>
                <c:pt idx="670">
                  <c:v>466.81050754366021</c:v>
                </c:pt>
                <c:pt idx="671">
                  <c:v>467.28438897631941</c:v>
                </c:pt>
                <c:pt idx="672">
                  <c:v>467.75796352356576</c:v>
                </c:pt>
                <c:pt idx="673">
                  <c:v>468.23123205808236</c:v>
                </c:pt>
                <c:pt idx="674">
                  <c:v>468.70419545101907</c:v>
                </c:pt>
                <c:pt idx="675">
                  <c:v>469.17685457199173</c:v>
                </c:pt>
                <c:pt idx="676">
                  <c:v>469.64921028908145</c:v>
                </c:pt>
                <c:pt idx="677">
                  <c:v>470.12126346883417</c:v>
                </c:pt>
                <c:pt idx="678">
                  <c:v>470.59301497625989</c:v>
                </c:pt>
                <c:pt idx="679">
                  <c:v>471.06446567483187</c:v>
                </c:pt>
                <c:pt idx="680">
                  <c:v>471.53561642648606</c:v>
                </c:pt>
                <c:pt idx="681">
                  <c:v>472.0064680916206</c:v>
                </c:pt>
                <c:pt idx="682">
                  <c:v>472.47702152909477</c:v>
                </c:pt>
                <c:pt idx="683">
                  <c:v>472.9472775962285</c:v>
                </c:pt>
                <c:pt idx="684">
                  <c:v>473.41723714880175</c:v>
                </c:pt>
                <c:pt idx="685">
                  <c:v>473.88690104105353</c:v>
                </c:pt>
                <c:pt idx="686">
                  <c:v>474.35627012568159</c:v>
                </c:pt>
                <c:pt idx="687">
                  <c:v>474.82534525384125</c:v>
                </c:pt>
                <c:pt idx="688">
                  <c:v>475.29412727514506</c:v>
                </c:pt>
                <c:pt idx="689">
                  <c:v>475.76261703766198</c:v>
                </c:pt>
                <c:pt idx="690">
                  <c:v>476.23081538791655</c:v>
                </c:pt>
                <c:pt idx="691">
                  <c:v>476.69872317088829</c:v>
                </c:pt>
                <c:pt idx="692">
                  <c:v>477.16634123001091</c:v>
                </c:pt>
                <c:pt idx="693">
                  <c:v>477.63367040717173</c:v>
                </c:pt>
                <c:pt idx="694">
                  <c:v>478.10071154271077</c:v>
                </c:pt>
                <c:pt idx="695">
                  <c:v>478.56746547542008</c:v>
                </c:pt>
                <c:pt idx="696">
                  <c:v>479.0339330425432</c:v>
                </c:pt>
                <c:pt idx="697">
                  <c:v>479.50011507977433</c:v>
                </c:pt>
                <c:pt idx="698">
                  <c:v>479.96601242125746</c:v>
                </c:pt>
                <c:pt idx="699">
                  <c:v>480.43162589958587</c:v>
                </c:pt>
                <c:pt idx="700">
                  <c:v>480.89695634580141</c:v>
                </c:pt>
                <c:pt idx="701">
                  <c:v>481.36200458939362</c:v>
                </c:pt>
                <c:pt idx="702">
                  <c:v>481.82677145829933</c:v>
                </c:pt>
                <c:pt idx="703">
                  <c:v>482.29125777890158</c:v>
                </c:pt>
                <c:pt idx="704">
                  <c:v>482.75546437602924</c:v>
                </c:pt>
                <c:pt idx="705">
                  <c:v>483.21939207295617</c:v>
                </c:pt>
                <c:pt idx="706">
                  <c:v>483.68304169140066</c:v>
                </c:pt>
                <c:pt idx="707">
                  <c:v>484.14641405152457</c:v>
                </c:pt>
                <c:pt idx="708">
                  <c:v>484.60950997193277</c:v>
                </c:pt>
                <c:pt idx="709">
                  <c:v>485.07233026967242</c:v>
                </c:pt>
                <c:pt idx="710">
                  <c:v>485.53487576023241</c:v>
                </c:pt>
                <c:pt idx="711">
                  <c:v>485.99714725754257</c:v>
                </c:pt>
                <c:pt idx="712">
                  <c:v>486.45914557397316</c:v>
                </c:pt>
                <c:pt idx="713">
                  <c:v>486.920871520334</c:v>
                </c:pt>
                <c:pt idx="714">
                  <c:v>487.38232590587415</c:v>
                </c:pt>
                <c:pt idx="715">
                  <c:v>487.84350953828101</c:v>
                </c:pt>
                <c:pt idx="716">
                  <c:v>488.30442322367986</c:v>
                </c:pt>
                <c:pt idx="717">
                  <c:v>488.76506776663319</c:v>
                </c:pt>
                <c:pt idx="718">
                  <c:v>489.22544397014008</c:v>
                </c:pt>
                <c:pt idx="719">
                  <c:v>489.68555263563559</c:v>
                </c:pt>
                <c:pt idx="720">
                  <c:v>490.14539456299036</c:v>
                </c:pt>
                <c:pt idx="721">
                  <c:v>490.60497055050968</c:v>
                </c:pt>
                <c:pt idx="722">
                  <c:v>491.06428139493323</c:v>
                </c:pt>
                <c:pt idx="723">
                  <c:v>491.52332789143452</c:v>
                </c:pt>
                <c:pt idx="724">
                  <c:v>491.98211083362003</c:v>
                </c:pt>
                <c:pt idx="725">
                  <c:v>492.44063101352901</c:v>
                </c:pt>
                <c:pt idx="726">
                  <c:v>492.89888922163283</c:v>
                </c:pt>
                <c:pt idx="727">
                  <c:v>493.35688624683434</c:v>
                </c:pt>
                <c:pt idx="728">
                  <c:v>493.81462287646764</c:v>
                </c:pt>
                <c:pt idx="729">
                  <c:v>494.27209989629733</c:v>
                </c:pt>
                <c:pt idx="730">
                  <c:v>494.72931809051818</c:v>
                </c:pt>
                <c:pt idx="731">
                  <c:v>495.18627824175451</c:v>
                </c:pt>
                <c:pt idx="732">
                  <c:v>495.64298113105997</c:v>
                </c:pt>
                <c:pt idx="733">
                  <c:v>496.09942753791677</c:v>
                </c:pt>
                <c:pt idx="734">
                  <c:v>496.55561824023545</c:v>
                </c:pt>
                <c:pt idx="735">
                  <c:v>497.01155401435449</c:v>
                </c:pt>
                <c:pt idx="736">
                  <c:v>497.4672356350398</c:v>
                </c:pt>
                <c:pt idx="737">
                  <c:v>497.92266387548426</c:v>
                </c:pt>
                <c:pt idx="738">
                  <c:v>498.3778395073075</c:v>
                </c:pt>
                <c:pt idx="739">
                  <c:v>498.83276330055548</c:v>
                </c:pt>
                <c:pt idx="740">
                  <c:v>499.28743602369997</c:v>
                </c:pt>
                <c:pt idx="741">
                  <c:v>499.74185844363831</c:v>
                </c:pt>
                <c:pt idx="742">
                  <c:v>500.19603132569324</c:v>
                </c:pt>
                <c:pt idx="743">
                  <c:v>500.64995543361221</c:v>
                </c:pt>
                <c:pt idx="744">
                  <c:v>501.10363152956751</c:v>
                </c:pt>
                <c:pt idx="745">
                  <c:v>501.55706037415553</c:v>
                </c:pt>
                <c:pt idx="746">
                  <c:v>502.01024272639688</c:v>
                </c:pt>
                <c:pt idx="747">
                  <c:v>502.46317934373582</c:v>
                </c:pt>
                <c:pt idx="748">
                  <c:v>502.91587098204013</c:v>
                </c:pt>
                <c:pt idx="749">
                  <c:v>503.36831839560091</c:v>
                </c:pt>
                <c:pt idx="750">
                  <c:v>503.82052233713233</c:v>
                </c:pt>
                <c:pt idx="751">
                  <c:v>504.27248355777135</c:v>
                </c:pt>
                <c:pt idx="752">
                  <c:v>504.72420280707757</c:v>
                </c:pt>
                <c:pt idx="753">
                  <c:v>505.17568083303314</c:v>
                </c:pt>
                <c:pt idx="754">
                  <c:v>505.62691838204245</c:v>
                </c:pt>
                <c:pt idx="755">
                  <c:v>506.07791619893197</c:v>
                </c:pt>
                <c:pt idx="756">
                  <c:v>506.52867502695034</c:v>
                </c:pt>
                <c:pt idx="757">
                  <c:v>506.97919560776802</c:v>
                </c:pt>
                <c:pt idx="758">
                  <c:v>507.42947868147724</c:v>
                </c:pt>
                <c:pt idx="759">
                  <c:v>507.87952498659195</c:v>
                </c:pt>
                <c:pt idx="760">
                  <c:v>508.32933526004769</c:v>
                </c:pt>
                <c:pt idx="761">
                  <c:v>508.77891023720161</c:v>
                </c:pt>
                <c:pt idx="762">
                  <c:v>509.22825065183235</c:v>
                </c:pt>
                <c:pt idx="763">
                  <c:v>509.67735723614004</c:v>
                </c:pt>
                <c:pt idx="764">
                  <c:v>510.12623072074638</c:v>
                </c:pt>
                <c:pt idx="765">
                  <c:v>510.57487183469442</c:v>
                </c:pt>
                <c:pt idx="766">
                  <c:v>511.02328130544885</c:v>
                </c:pt>
                <c:pt idx="767">
                  <c:v>511.47145985889574</c:v>
                </c:pt>
                <c:pt idx="768">
                  <c:v>511.91940821934287</c:v>
                </c:pt>
                <c:pt idx="769">
                  <c:v>512.36712710951963</c:v>
                </c:pt>
                <c:pt idx="770">
                  <c:v>512.81461725057716</c:v>
                </c:pt>
                <c:pt idx="771">
                  <c:v>513.26187936208839</c:v>
                </c:pt>
                <c:pt idx="772">
                  <c:v>513.70891416204825</c:v>
                </c:pt>
                <c:pt idx="773">
                  <c:v>514.15572236687387</c:v>
                </c:pt>
                <c:pt idx="774">
                  <c:v>514.60230469140447</c:v>
                </c:pt>
                <c:pt idx="775">
                  <c:v>515.04866184890159</c:v>
                </c:pt>
                <c:pt idx="776">
                  <c:v>515.49479455104938</c:v>
                </c:pt>
                <c:pt idx="777">
                  <c:v>515.94070350795505</c:v>
                </c:pt>
                <c:pt idx="778">
                  <c:v>516.3863894281485</c:v>
                </c:pt>
                <c:pt idx="779">
                  <c:v>516.83185301858293</c:v>
                </c:pt>
                <c:pt idx="780">
                  <c:v>517.27709498463491</c:v>
                </c:pt>
                <c:pt idx="781">
                  <c:v>517.72211603010498</c:v>
                </c:pt>
                <c:pt idx="782">
                  <c:v>518.16691685721742</c:v>
                </c:pt>
                <c:pt idx="783">
                  <c:v>518.61149816662089</c:v>
                </c:pt>
                <c:pt idx="784">
                  <c:v>519.05586065738862</c:v>
                </c:pt>
                <c:pt idx="785">
                  <c:v>519.50000502701903</c:v>
                </c:pt>
                <c:pt idx="786">
                  <c:v>519.94393197143563</c:v>
                </c:pt>
                <c:pt idx="787">
                  <c:v>520.3876421849875</c:v>
                </c:pt>
                <c:pt idx="788">
                  <c:v>520.83113636044993</c:v>
                </c:pt>
                <c:pt idx="789">
                  <c:v>521.27441518902447</c:v>
                </c:pt>
                <c:pt idx="790">
                  <c:v>521.71747936033967</c:v>
                </c:pt>
                <c:pt idx="791">
                  <c:v>522.16032956245112</c:v>
                </c:pt>
                <c:pt idx="792">
                  <c:v>522.60296648184226</c:v>
                </c:pt>
                <c:pt idx="793">
                  <c:v>523.04539080342477</c:v>
                </c:pt>
                <c:pt idx="794">
                  <c:v>523.48760321053874</c:v>
                </c:pt>
                <c:pt idx="795">
                  <c:v>523.92960438495368</c:v>
                </c:pt>
                <c:pt idx="796">
                  <c:v>524.37139500686851</c:v>
                </c:pt>
                <c:pt idx="797">
                  <c:v>524.81297575491249</c:v>
                </c:pt>
                <c:pt idx="798">
                  <c:v>525.25434730614552</c:v>
                </c:pt>
                <c:pt idx="799">
                  <c:v>525.69551033605887</c:v>
                </c:pt>
                <c:pt idx="800">
                  <c:v>526.13646551857562</c:v>
                </c:pt>
                <c:pt idx="801">
                  <c:v>526.5772135260512</c:v>
                </c:pt>
                <c:pt idx="802">
                  <c:v>527.01775502927421</c:v>
                </c:pt>
                <c:pt idx="803">
                  <c:v>527.45809069746701</c:v>
                </c:pt>
                <c:pt idx="804">
                  <c:v>527.89822119828625</c:v>
                </c:pt>
                <c:pt idx="805">
                  <c:v>528.33814719782345</c:v>
                </c:pt>
                <c:pt idx="806">
                  <c:v>528.77786936060602</c:v>
                </c:pt>
                <c:pt idx="807">
                  <c:v>529.21738834959751</c:v>
                </c:pt>
                <c:pt idx="808">
                  <c:v>529.65670482619873</c:v>
                </c:pt>
                <c:pt idx="809">
                  <c:v>530.0958194502482</c:v>
                </c:pt>
                <c:pt idx="810">
                  <c:v>530.53473288002294</c:v>
                </c:pt>
                <c:pt idx="811">
                  <c:v>530.97344577223942</c:v>
                </c:pt>
                <c:pt idx="812">
                  <c:v>531.41195878205406</c:v>
                </c:pt>
                <c:pt idx="813">
                  <c:v>531.85027256306421</c:v>
                </c:pt>
                <c:pt idx="814">
                  <c:v>532.28838776730879</c:v>
                </c:pt>
                <c:pt idx="815">
                  <c:v>532.72630504526944</c:v>
                </c:pt>
                <c:pt idx="816">
                  <c:v>533.16402504587086</c:v>
                </c:pt>
                <c:pt idx="817">
                  <c:v>533.60154841648216</c:v>
                </c:pt>
                <c:pt idx="818">
                  <c:v>534.03887580291735</c:v>
                </c:pt>
                <c:pt idx="819">
                  <c:v>534.47600784943654</c:v>
                </c:pt>
                <c:pt idx="820">
                  <c:v>534.91294519874668</c:v>
                </c:pt>
                <c:pt idx="821">
                  <c:v>535.3496884920022</c:v>
                </c:pt>
                <c:pt idx="822">
                  <c:v>535.78623836880661</c:v>
                </c:pt>
                <c:pt idx="823">
                  <c:v>536.22259546721284</c:v>
                </c:pt>
                <c:pt idx="824">
                  <c:v>536.65876042372452</c:v>
                </c:pt>
                <c:pt idx="825">
                  <c:v>537.09473387329695</c:v>
                </c:pt>
                <c:pt idx="826">
                  <c:v>537.53051644933805</c:v>
                </c:pt>
                <c:pt idx="827">
                  <c:v>537.96610878370905</c:v>
                </c:pt>
                <c:pt idx="828">
                  <c:v>538.40151150672625</c:v>
                </c:pt>
                <c:pt idx="829">
                  <c:v>538.83672524716121</c:v>
                </c:pt>
                <c:pt idx="830">
                  <c:v>539.27175063224263</c:v>
                </c:pt>
                <c:pt idx="831">
                  <c:v>539.70658828765681</c:v>
                </c:pt>
                <c:pt idx="832">
                  <c:v>540.14123883754894</c:v>
                </c:pt>
                <c:pt idx="833">
                  <c:v>540.57570290452441</c:v>
                </c:pt>
                <c:pt idx="834">
                  <c:v>541.00998110964952</c:v>
                </c:pt>
                <c:pt idx="835">
                  <c:v>541.44407407245285</c:v>
                </c:pt>
                <c:pt idx="836">
                  <c:v>541.87798241092673</c:v>
                </c:pt>
                <c:pt idx="837">
                  <c:v>542.31170674152781</c:v>
                </c:pt>
                <c:pt idx="838">
                  <c:v>542.74524767917842</c:v>
                </c:pt>
                <c:pt idx="839">
                  <c:v>543.17860583726804</c:v>
                </c:pt>
                <c:pt idx="840">
                  <c:v>543.61178182765434</c:v>
                </c:pt>
                <c:pt idx="841">
                  <c:v>544.04477626066421</c:v>
                </c:pt>
                <c:pt idx="842">
                  <c:v>544.47758974509543</c:v>
                </c:pt>
                <c:pt idx="843">
                  <c:v>544.9102228882175</c:v>
                </c:pt>
                <c:pt idx="844">
                  <c:v>545.342676295773</c:v>
                </c:pt>
                <c:pt idx="845">
                  <c:v>545.77495057197916</c:v>
                </c:pt>
                <c:pt idx="846">
                  <c:v>546.2070463195289</c:v>
                </c:pt>
                <c:pt idx="847">
                  <c:v>546.63896413959219</c:v>
                </c:pt>
                <c:pt idx="848">
                  <c:v>547.07070463181719</c:v>
                </c:pt>
                <c:pt idx="849">
                  <c:v>547.50226839433208</c:v>
                </c:pt>
                <c:pt idx="850">
                  <c:v>547.93365602374604</c:v>
                </c:pt>
                <c:pt idx="851">
                  <c:v>548.36486811515044</c:v>
                </c:pt>
                <c:pt idx="852">
                  <c:v>548.79590526212087</c:v>
                </c:pt>
                <c:pt idx="853">
                  <c:v>549.2267680567179</c:v>
                </c:pt>
                <c:pt idx="854">
                  <c:v>549.65745708948884</c:v>
                </c:pt>
                <c:pt idx="855">
                  <c:v>550.08797294946885</c:v>
                </c:pt>
                <c:pt idx="856">
                  <c:v>550.51831622418297</c:v>
                </c:pt>
                <c:pt idx="857">
                  <c:v>550.94848749964694</c:v>
                </c:pt>
                <c:pt idx="858">
                  <c:v>551.37848736036881</c:v>
                </c:pt>
                <c:pt idx="859">
                  <c:v>551.80831638935069</c:v>
                </c:pt>
                <c:pt idx="860">
                  <c:v>552.23797516809009</c:v>
                </c:pt>
                <c:pt idx="861">
                  <c:v>552.6674642765812</c:v>
                </c:pt>
                <c:pt idx="862">
                  <c:v>553.09678429331689</c:v>
                </c:pt>
                <c:pt idx="863">
                  <c:v>553.5259357952898</c:v>
                </c:pt>
                <c:pt idx="864">
                  <c:v>553.95491935799419</c:v>
                </c:pt>
                <c:pt idx="865">
                  <c:v>554.38373555542717</c:v>
                </c:pt>
                <c:pt idx="866">
                  <c:v>554.81238496009053</c:v>
                </c:pt>
                <c:pt idx="867">
                  <c:v>555.24086814299244</c:v>
                </c:pt>
                <c:pt idx="868">
                  <c:v>555.66918567364849</c:v>
                </c:pt>
                <c:pt idx="869">
                  <c:v>556.09733812008392</c:v>
                </c:pt>
                <c:pt idx="870">
                  <c:v>556.52532604883493</c:v>
                </c:pt>
                <c:pt idx="871">
                  <c:v>556.95315002495033</c:v>
                </c:pt>
                <c:pt idx="872">
                  <c:v>557.3808106119933</c:v>
                </c:pt>
                <c:pt idx="873">
                  <c:v>557.8083083720428</c:v>
                </c:pt>
                <c:pt idx="874">
                  <c:v>558.23564386569558</c:v>
                </c:pt>
                <c:pt idx="875">
                  <c:v>558.6628176520677</c:v>
                </c:pt>
                <c:pt idx="876">
                  <c:v>559.08983028879618</c:v>
                </c:pt>
                <c:pt idx="877">
                  <c:v>559.51668233204066</c:v>
                </c:pt>
                <c:pt idx="878">
                  <c:v>559.94337433648525</c:v>
                </c:pt>
                <c:pt idx="879">
                  <c:v>560.36990685534033</c:v>
                </c:pt>
                <c:pt idx="880">
                  <c:v>560.79628044034393</c:v>
                </c:pt>
                <c:pt idx="881">
                  <c:v>561.222495641764</c:v>
                </c:pt>
                <c:pt idx="882">
                  <c:v>561.64855300839963</c:v>
                </c:pt>
                <c:pt idx="883">
                  <c:v>562.07445308758315</c:v>
                </c:pt>
                <c:pt idx="884">
                  <c:v>562.50019642518214</c:v>
                </c:pt>
                <c:pt idx="885">
                  <c:v>562.92578356560068</c:v>
                </c:pt>
                <c:pt idx="886">
                  <c:v>563.35121505178142</c:v>
                </c:pt>
                <c:pt idx="887">
                  <c:v>563.7764914252075</c:v>
                </c:pt>
                <c:pt idx="888">
                  <c:v>564.20161322590434</c:v>
                </c:pt>
                <c:pt idx="889">
                  <c:v>564.6265809924414</c:v>
                </c:pt>
                <c:pt idx="890">
                  <c:v>565.05139526193409</c:v>
                </c:pt>
                <c:pt idx="891">
                  <c:v>565.47605657004544</c:v>
                </c:pt>
                <c:pt idx="892">
                  <c:v>565.90056545098844</c:v>
                </c:pt>
                <c:pt idx="893">
                  <c:v>566.32492243752733</c:v>
                </c:pt>
                <c:pt idx="894">
                  <c:v>566.74912806098007</c:v>
                </c:pt>
                <c:pt idx="895">
                  <c:v>567.17318285121985</c:v>
                </c:pt>
                <c:pt idx="896">
                  <c:v>567.59708733667719</c:v>
                </c:pt>
                <c:pt idx="897">
                  <c:v>568.02084204434163</c:v>
                </c:pt>
                <c:pt idx="898">
                  <c:v>568.44444749976424</c:v>
                </c:pt>
                <c:pt idx="899">
                  <c:v>568.86790422705872</c:v>
                </c:pt>
                <c:pt idx="900">
                  <c:v>569.29121274890406</c:v>
                </c:pt>
                <c:pt idx="901">
                  <c:v>569.71437358654634</c:v>
                </c:pt>
                <c:pt idx="902">
                  <c:v>570.13738725980056</c:v>
                </c:pt>
                <c:pt idx="903">
                  <c:v>570.56025428705254</c:v>
                </c:pt>
                <c:pt idx="904">
                  <c:v>570.98297518526135</c:v>
                </c:pt>
                <c:pt idx="905">
                  <c:v>571.40555046996087</c:v>
                </c:pt>
                <c:pt idx="906">
                  <c:v>571.82798065526197</c:v>
                </c:pt>
                <c:pt idx="907">
                  <c:v>572.25026625385465</c:v>
                </c:pt>
                <c:pt idx="908">
                  <c:v>572.67240777700977</c:v>
                </c:pt>
                <c:pt idx="909">
                  <c:v>573.09440573458153</c:v>
                </c:pt>
                <c:pt idx="910">
                  <c:v>573.51626063500896</c:v>
                </c:pt>
                <c:pt idx="911">
                  <c:v>573.93797298531877</c:v>
                </c:pt>
                <c:pt idx="912">
                  <c:v>574.35954329112644</c:v>
                </c:pt>
                <c:pt idx="913">
                  <c:v>574.78097205663926</c:v>
                </c:pt>
                <c:pt idx="914">
                  <c:v>575.20225978465771</c:v>
                </c:pt>
                <c:pt idx="915">
                  <c:v>575.62340697657783</c:v>
                </c:pt>
                <c:pt idx="916">
                  <c:v>576.0444141323934</c:v>
                </c:pt>
                <c:pt idx="917">
                  <c:v>576.46528175069795</c:v>
                </c:pt>
                <c:pt idx="918">
                  <c:v>576.88601032868689</c:v>
                </c:pt>
                <c:pt idx="919">
                  <c:v>577.30660036215966</c:v>
                </c:pt>
                <c:pt idx="920">
                  <c:v>577.72705234552177</c:v>
                </c:pt>
                <c:pt idx="921">
                  <c:v>578.14736677178701</c:v>
                </c:pt>
                <c:pt idx="922">
                  <c:v>578.56754413257988</c:v>
                </c:pt>
                <c:pt idx="923">
                  <c:v>578.98758491813726</c:v>
                </c:pt>
                <c:pt idx="924">
                  <c:v>579.40748961731106</c:v>
                </c:pt>
                <c:pt idx="925">
                  <c:v>579.82725871756986</c:v>
                </c:pt>
                <c:pt idx="926">
                  <c:v>580.24689270500153</c:v>
                </c:pt>
                <c:pt idx="927">
                  <c:v>580.66639206431535</c:v>
                </c:pt>
                <c:pt idx="928">
                  <c:v>581.0857572788442</c:v>
                </c:pt>
                <c:pt idx="929">
                  <c:v>581.50498883054661</c:v>
                </c:pt>
                <c:pt idx="930">
                  <c:v>581.92408720000913</c:v>
                </c:pt>
                <c:pt idx="931">
                  <c:v>582.34305286644849</c:v>
                </c:pt>
                <c:pt idx="932">
                  <c:v>582.76188630771389</c:v>
                </c:pt>
                <c:pt idx="933">
                  <c:v>583.18058800028916</c:v>
                </c:pt>
                <c:pt idx="934">
                  <c:v>583.59915841929512</c:v>
                </c:pt>
                <c:pt idx="935">
                  <c:v>584.01759803849177</c:v>
                </c:pt>
                <c:pt idx="936">
                  <c:v>584.43590733028043</c:v>
                </c:pt>
                <c:pt idx="937">
                  <c:v>584.85408676570614</c:v>
                </c:pt>
                <c:pt idx="938">
                  <c:v>585.27213681446005</c:v>
                </c:pt>
                <c:pt idx="939">
                  <c:v>585.69005794488135</c:v>
                </c:pt>
                <c:pt idx="940">
                  <c:v>586.10785062395996</c:v>
                </c:pt>
                <c:pt idx="941">
                  <c:v>586.52551531733866</c:v>
                </c:pt>
                <c:pt idx="942">
                  <c:v>586.94305248931505</c:v>
                </c:pt>
                <c:pt idx="943">
                  <c:v>587.36046260284445</c:v>
                </c:pt>
                <c:pt idx="944">
                  <c:v>587.77774611954169</c:v>
                </c:pt>
                <c:pt idx="945">
                  <c:v>588.19490349968385</c:v>
                </c:pt>
                <c:pt idx="946">
                  <c:v>588.61193520221241</c:v>
                </c:pt>
                <c:pt idx="947">
                  <c:v>589.02884168473543</c:v>
                </c:pt>
                <c:pt idx="948">
                  <c:v>589.44562340353013</c:v>
                </c:pt>
                <c:pt idx="949">
                  <c:v>589.862280813545</c:v>
                </c:pt>
                <c:pt idx="950">
                  <c:v>590.27881436840244</c:v>
                </c:pt>
                <c:pt idx="951">
                  <c:v>590.69522452040064</c:v>
                </c:pt>
                <c:pt idx="952">
                  <c:v>591.11151172051655</c:v>
                </c:pt>
                <c:pt idx="953">
                  <c:v>591.52767641840774</c:v>
                </c:pt>
                <c:pt idx="954">
                  <c:v>591.94371906241508</c:v>
                </c:pt>
                <c:pt idx="955">
                  <c:v>592.3596400995649</c:v>
                </c:pt>
                <c:pt idx="956">
                  <c:v>592.77543997557154</c:v>
                </c:pt>
                <c:pt idx="957">
                  <c:v>593.1911191348396</c:v>
                </c:pt>
                <c:pt idx="958">
                  <c:v>593.60667802046646</c:v>
                </c:pt>
                <c:pt idx="959">
                  <c:v>594.02211707424453</c:v>
                </c:pt>
                <c:pt idx="960">
                  <c:v>594.4374367366637</c:v>
                </c:pt>
                <c:pt idx="961">
                  <c:v>594.85263744691383</c:v>
                </c:pt>
                <c:pt idx="962">
                  <c:v>595.26771964288719</c:v>
                </c:pt>
                <c:pt idx="963">
                  <c:v>595.68268376118056</c:v>
                </c:pt>
                <c:pt idx="964">
                  <c:v>596.097530237098</c:v>
                </c:pt>
                <c:pt idx="965">
                  <c:v>596.51225950465323</c:v>
                </c:pt>
                <c:pt idx="966">
                  <c:v>596.92687199657178</c:v>
                </c:pt>
                <c:pt idx="967">
                  <c:v>597.34136814429382</c:v>
                </c:pt>
                <c:pt idx="968">
                  <c:v>597.75574837797626</c:v>
                </c:pt>
                <c:pt idx="969">
                  <c:v>598.17001312649529</c:v>
                </c:pt>
                <c:pt idx="970">
                  <c:v>598.58416281744906</c:v>
                </c:pt>
                <c:pt idx="971">
                  <c:v>598.99819787715967</c:v>
                </c:pt>
                <c:pt idx="972">
                  <c:v>599.41211873067618</c:v>
                </c:pt>
                <c:pt idx="973">
                  <c:v>599.82592580177652</c:v>
                </c:pt>
                <c:pt idx="974">
                  <c:v>600.23961951297042</c:v>
                </c:pt>
                <c:pt idx="975">
                  <c:v>600.6532002855015</c:v>
                </c:pt>
                <c:pt idx="976">
                  <c:v>601.06666853934973</c:v>
                </c:pt>
                <c:pt idx="977">
                  <c:v>601.48002469323455</c:v>
                </c:pt>
                <c:pt idx="978">
                  <c:v>601.89326916461641</c:v>
                </c:pt>
                <c:pt idx="979">
                  <c:v>602.30640236970009</c:v>
                </c:pt>
                <c:pt idx="980">
                  <c:v>602.71942472343642</c:v>
                </c:pt>
                <c:pt idx="981">
                  <c:v>603.13233663952542</c:v>
                </c:pt>
                <c:pt idx="982">
                  <c:v>603.5451385304184</c:v>
                </c:pt>
                <c:pt idx="983">
                  <c:v>603.95783080732076</c:v>
                </c:pt>
                <c:pt idx="984">
                  <c:v>604.37041388019395</c:v>
                </c:pt>
                <c:pt idx="985">
                  <c:v>604.78288815775875</c:v>
                </c:pt>
                <c:pt idx="986">
                  <c:v>605.19525404749686</c:v>
                </c:pt>
                <c:pt idx="987">
                  <c:v>605.60751195565433</c:v>
                </c:pt>
                <c:pt idx="988">
                  <c:v>606.01966228724348</c:v>
                </c:pt>
                <c:pt idx="989">
                  <c:v>606.43170544604538</c:v>
                </c:pt>
                <c:pt idx="990">
                  <c:v>606.84364183461287</c:v>
                </c:pt>
                <c:pt idx="991">
                  <c:v>607.2554718542724</c:v>
                </c:pt>
                <c:pt idx="992">
                  <c:v>607.66719590512719</c:v>
                </c:pt>
                <c:pt idx="993">
                  <c:v>608.07881438605932</c:v>
                </c:pt>
                <c:pt idx="994">
                  <c:v>608.4903276947324</c:v>
                </c:pt>
                <c:pt idx="995">
                  <c:v>608.90173622759426</c:v>
                </c:pt>
                <c:pt idx="996">
                  <c:v>609.313040379879</c:v>
                </c:pt>
                <c:pt idx="997">
                  <c:v>609.7242405456102</c:v>
                </c:pt>
                <c:pt idx="998">
                  <c:v>610.13533711760283</c:v>
                </c:pt>
                <c:pt idx="999">
                  <c:v>610.54633048746621</c:v>
                </c:pt>
                <c:pt idx="1000">
                  <c:v>610.95722104560627</c:v>
                </c:pt>
                <c:pt idx="1001">
                  <c:v>611.36800918122844</c:v>
                </c:pt>
                <c:pt idx="1002">
                  <c:v>611.77869528233964</c:v>
                </c:pt>
                <c:pt idx="1003">
                  <c:v>612.18927973575137</c:v>
                </c:pt>
                <c:pt idx="1004">
                  <c:v>612.599762927082</c:v>
                </c:pt>
                <c:pt idx="1005">
                  <c:v>613.01014524075936</c:v>
                </c:pt>
                <c:pt idx="1006">
                  <c:v>613.42042706002326</c:v>
                </c:pt>
                <c:pt idx="1007">
                  <c:v>613.83060876692798</c:v>
                </c:pt>
                <c:pt idx="1008">
                  <c:v>614.24069074234512</c:v>
                </c:pt>
                <c:pt idx="1009">
                  <c:v>614.65067336596576</c:v>
                </c:pt>
                <c:pt idx="1010">
                  <c:v>615.06055701630339</c:v>
                </c:pt>
                <c:pt idx="1011">
                  <c:v>615.47034207069601</c:v>
                </c:pt>
                <c:pt idx="1012">
                  <c:v>615.88002890530936</c:v>
                </c:pt>
                <c:pt idx="1013">
                  <c:v>616.28961789513869</c:v>
                </c:pt>
                <c:pt idx="1014">
                  <c:v>616.6991094140119</c:v>
                </c:pt>
                <c:pt idx="1015">
                  <c:v>617.10850383459194</c:v>
                </c:pt>
                <c:pt idx="1016">
                  <c:v>617.51780152837944</c:v>
                </c:pt>
                <c:pt idx="1017">
                  <c:v>617.92700286571494</c:v>
                </c:pt>
                <c:pt idx="1018">
                  <c:v>618.33610821578179</c:v>
                </c:pt>
                <c:pt idx="1019">
                  <c:v>618.74511794660884</c:v>
                </c:pt>
                <c:pt idx="1020">
                  <c:v>619.15403242507261</c:v>
                </c:pt>
                <c:pt idx="1021">
                  <c:v>619.56285201690014</c:v>
                </c:pt>
                <c:pt idx="1022">
                  <c:v>619.97157708667157</c:v>
                </c:pt>
                <c:pt idx="1023">
                  <c:v>620.38020799782237</c:v>
                </c:pt>
                <c:pt idx="1024">
                  <c:v>620.78874511264621</c:v>
                </c:pt>
                <c:pt idx="1025">
                  <c:v>621.19718879229765</c:v>
                </c:pt>
                <c:pt idx="1026">
                  <c:v>621.60553939679448</c:v>
                </c:pt>
                <c:pt idx="1027">
                  <c:v>622.01379728502047</c:v>
                </c:pt>
                <c:pt idx="1028">
                  <c:v>622.42196281472764</c:v>
                </c:pt>
                <c:pt idx="1029">
                  <c:v>622.83003634253896</c:v>
                </c:pt>
                <c:pt idx="1030">
                  <c:v>623.23801822395137</c:v>
                </c:pt>
                <c:pt idx="1031">
                  <c:v>623.64590881333766</c:v>
                </c:pt>
                <c:pt idx="1032">
                  <c:v>624.05370846394942</c:v>
                </c:pt>
                <c:pt idx="1033">
                  <c:v>624.46141752791971</c:v>
                </c:pt>
                <c:pt idx="1034">
                  <c:v>624.86903635626538</c:v>
                </c:pt>
                <c:pt idx="1035">
                  <c:v>625.27656529888975</c:v>
                </c:pt>
                <c:pt idx="1036">
                  <c:v>625.68400470458528</c:v>
                </c:pt>
                <c:pt idx="1037">
                  <c:v>626.09135492103599</c:v>
                </c:pt>
                <c:pt idx="1038">
                  <c:v>626.49861629482007</c:v>
                </c:pt>
                <c:pt idx="1039">
                  <c:v>626.90578917141272</c:v>
                </c:pt>
                <c:pt idx="1040">
                  <c:v>627.3128738951882</c:v>
                </c:pt>
                <c:pt idx="1041">
                  <c:v>627.71987080942279</c:v>
                </c:pt>
                <c:pt idx="1042">
                  <c:v>628.12678025629737</c:v>
                </c:pt>
                <c:pt idx="1043">
                  <c:v>628.53360257689997</c:v>
                </c:pt>
                <c:pt idx="1044">
                  <c:v>628.94033811122824</c:v>
                </c:pt>
                <c:pt idx="1045">
                  <c:v>629.34698719819187</c:v>
                </c:pt>
                <c:pt idx="1046">
                  <c:v>629.7535501756156</c:v>
                </c:pt>
                <c:pt idx="1047">
                  <c:v>630.16002738024144</c:v>
                </c:pt>
                <c:pt idx="1048">
                  <c:v>630.56641914773149</c:v>
                </c:pt>
                <c:pt idx="1049">
                  <c:v>630.97272581267032</c:v>
                </c:pt>
                <c:pt idx="1050">
                  <c:v>631.37894770856769</c:v>
                </c:pt>
                <c:pt idx="1051">
                  <c:v>631.78508516786076</c:v>
                </c:pt>
                <c:pt idx="1052">
                  <c:v>632.19113852191731</c:v>
                </c:pt>
                <c:pt idx="1053">
                  <c:v>632.59710810103763</c:v>
                </c:pt>
                <c:pt idx="1054">
                  <c:v>633.00299423445767</c:v>
                </c:pt>
                <c:pt idx="1055">
                  <c:v>633.4087972503512</c:v>
                </c:pt>
                <c:pt idx="1056">
                  <c:v>633.81451747583253</c:v>
                </c:pt>
                <c:pt idx="1057">
                  <c:v>634.22015523695904</c:v>
                </c:pt>
                <c:pt idx="1058">
                  <c:v>634.62571085873401</c:v>
                </c:pt>
                <c:pt idx="1059">
                  <c:v>635.03118466510853</c:v>
                </c:pt>
                <c:pt idx="1060">
                  <c:v>635.43657697898493</c:v>
                </c:pt>
                <c:pt idx="1061">
                  <c:v>635.84188812221851</c:v>
                </c:pt>
                <c:pt idx="1062">
                  <c:v>636.24711841562078</c:v>
                </c:pt>
                <c:pt idx="1063">
                  <c:v>636.65226817896166</c:v>
                </c:pt>
                <c:pt idx="1064">
                  <c:v>637.05733773097211</c:v>
                </c:pt>
                <c:pt idx="1065">
                  <c:v>637.46232738934657</c:v>
                </c:pt>
                <c:pt idx="1066">
                  <c:v>637.86723747074575</c:v>
                </c:pt>
                <c:pt idx="1067">
                  <c:v>638.27206829079898</c:v>
                </c:pt>
                <c:pt idx="1068">
                  <c:v>638.67682016410708</c:v>
                </c:pt>
                <c:pt idx="1069">
                  <c:v>639.08149340424461</c:v>
                </c:pt>
                <c:pt idx="1070">
                  <c:v>639.48608832376226</c:v>
                </c:pt>
                <c:pt idx="1071">
                  <c:v>639.89060523418993</c:v>
                </c:pt>
                <c:pt idx="1072">
                  <c:v>640.2950444460389</c:v>
                </c:pt>
                <c:pt idx="1073">
                  <c:v>640.69940626880441</c:v>
                </c:pt>
                <c:pt idx="1074">
                  <c:v>641.10369101096842</c:v>
                </c:pt>
                <c:pt idx="1075">
                  <c:v>641.50789898000187</c:v>
                </c:pt>
                <c:pt idx="1076">
                  <c:v>641.91203048236741</c:v>
                </c:pt>
                <c:pt idx="1077">
                  <c:v>642.3160858235218</c:v>
                </c:pt>
                <c:pt idx="1078">
                  <c:v>642.72006530791862</c:v>
                </c:pt>
                <c:pt idx="1079">
                  <c:v>643.12396923901053</c:v>
                </c:pt>
                <c:pt idx="1080">
                  <c:v>643.52779791925241</c:v>
                </c:pt>
                <c:pt idx="1081">
                  <c:v>643.93155165010319</c:v>
                </c:pt>
                <c:pt idx="1082">
                  <c:v>644.33523073202855</c:v>
                </c:pt>
                <c:pt idx="1083">
                  <c:v>644.73883546450384</c:v>
                </c:pt>
                <c:pt idx="1084">
                  <c:v>645.14236614601612</c:v>
                </c:pt>
                <c:pt idx="1085">
                  <c:v>645.54582307406702</c:v>
                </c:pt>
                <c:pt idx="1086">
                  <c:v>645.94920654517523</c:v>
                </c:pt>
                <c:pt idx="1087">
                  <c:v>646.35251685487879</c:v>
                </c:pt>
                <c:pt idx="1088">
                  <c:v>646.75575429773778</c:v>
                </c:pt>
                <c:pt idx="1089">
                  <c:v>647.15891916733688</c:v>
                </c:pt>
                <c:pt idx="1090">
                  <c:v>647.5620117562878</c:v>
                </c:pt>
                <c:pt idx="1091">
                  <c:v>647.96503235623163</c:v>
                </c:pt>
                <c:pt idx="1092">
                  <c:v>648.36798125784185</c:v>
                </c:pt>
                <c:pt idx="1093">
                  <c:v>648.77085875082639</c:v>
                </c:pt>
                <c:pt idx="1094">
                  <c:v>649.17366512393016</c:v>
                </c:pt>
                <c:pt idx="1095">
                  <c:v>649.57640066493775</c:v>
                </c:pt>
                <c:pt idx="1096">
                  <c:v>649.97906566067593</c:v>
                </c:pt>
                <c:pt idx="1097">
                  <c:v>650.38166039701593</c:v>
                </c:pt>
                <c:pt idx="1098">
                  <c:v>650.78418515887608</c:v>
                </c:pt>
                <c:pt idx="1099">
                  <c:v>651.18664023022438</c:v>
                </c:pt>
                <c:pt idx="1100">
                  <c:v>651.58902589408081</c:v>
                </c:pt>
                <c:pt idx="1101">
                  <c:v>651.99134243252001</c:v>
                </c:pt>
                <c:pt idx="1102">
                  <c:v>652.39359012667376</c:v>
                </c:pt>
                <c:pt idx="1103">
                  <c:v>652.79576925673302</c:v>
                </c:pt>
                <c:pt idx="1104">
                  <c:v>653.19788010195111</c:v>
                </c:pt>
                <c:pt idx="1105">
                  <c:v>653.59992294064557</c:v>
                </c:pt>
                <c:pt idx="1106">
                  <c:v>654.00189805020125</c:v>
                </c:pt>
                <c:pt idx="1107">
                  <c:v>654.40380570707225</c:v>
                </c:pt>
                <c:pt idx="1108">
                  <c:v>654.80564618678454</c:v>
                </c:pt>
                <c:pt idx="1109">
                  <c:v>655.20741976393845</c:v>
                </c:pt>
                <c:pt idx="1110">
                  <c:v>655.60912671221149</c:v>
                </c:pt>
                <c:pt idx="1111">
                  <c:v>656.01076730436012</c:v>
                </c:pt>
                <c:pt idx="1112">
                  <c:v>656.41234181222273</c:v>
                </c:pt>
                <c:pt idx="1113">
                  <c:v>656.81385050672191</c:v>
                </c:pt>
                <c:pt idx="1114">
                  <c:v>657.21529365786705</c:v>
                </c:pt>
                <c:pt idx="1115">
                  <c:v>657.61667153475651</c:v>
                </c:pt>
                <c:pt idx="1116">
                  <c:v>658.01798440558025</c:v>
                </c:pt>
                <c:pt idx="1117">
                  <c:v>658.41923253762229</c:v>
                </c:pt>
                <c:pt idx="1118">
                  <c:v>658.82041619726328</c:v>
                </c:pt>
                <c:pt idx="1119">
                  <c:v>659.22153564998257</c:v>
                </c:pt>
                <c:pt idx="1120">
                  <c:v>659.62259116036091</c:v>
                </c:pt>
                <c:pt idx="1121">
                  <c:v>660.02358299208288</c:v>
                </c:pt>
                <c:pt idx="1122">
                  <c:v>660.42451140793924</c:v>
                </c:pt>
                <c:pt idx="1123">
                  <c:v>660.82537666982955</c:v>
                </c:pt>
                <c:pt idx="1124">
                  <c:v>661.22617903876414</c:v>
                </c:pt>
                <c:pt idx="1125">
                  <c:v>661.62691877486702</c:v>
                </c:pt>
                <c:pt idx="1126">
                  <c:v>662.02759613737817</c:v>
                </c:pt>
              </c:numCache>
            </c:numRef>
          </c:yVal>
          <c:smooth val="1"/>
        </c:ser>
        <c:dLbls>
          <c:showLegendKey val="0"/>
          <c:showVal val="0"/>
          <c:showCatName val="0"/>
          <c:showSerName val="0"/>
          <c:showPercent val="0"/>
          <c:showBubbleSize val="0"/>
        </c:dLbls>
        <c:axId val="231943168"/>
        <c:axId val="231961728"/>
      </c:scatterChart>
      <c:valAx>
        <c:axId val="231943168"/>
        <c:scaling>
          <c:orientation val="minMax"/>
          <c:max val="350"/>
          <c:min val="-350"/>
        </c:scaling>
        <c:delete val="0"/>
        <c:axPos val="b"/>
        <c:title>
          <c:tx>
            <c:rich>
              <a:bodyPr/>
              <a:lstStyle/>
              <a:p>
                <a:pPr>
                  <a:defRPr sz="1200" b="1" i="0" u="none" strike="noStrike" baseline="0">
                    <a:solidFill>
                      <a:srgbClr val="000000"/>
                    </a:solidFill>
                    <a:latin typeface="Arial"/>
                    <a:ea typeface="Arial"/>
                    <a:cs typeface="Arial"/>
                  </a:defRPr>
                </a:pPr>
                <a:r>
                  <a:rPr lang="en-US"/>
                  <a:t>horizontal distance (ft)</a:t>
                </a:r>
              </a:p>
            </c:rich>
          </c:tx>
          <c:layout>
            <c:manualLayout>
              <c:xMode val="edge"/>
              <c:yMode val="edge"/>
              <c:x val="0.42435949911547399"/>
              <c:y val="0.94522292993630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1961728"/>
        <c:crosses val="autoZero"/>
        <c:crossBetween val="midCat"/>
      </c:valAx>
      <c:valAx>
        <c:axId val="231961728"/>
        <c:scaling>
          <c:orientation val="minMax"/>
          <c:max val="400"/>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height above ground (ft)</a:t>
                </a:r>
              </a:p>
            </c:rich>
          </c:tx>
          <c:layout>
            <c:manualLayout>
              <c:xMode val="edge"/>
              <c:yMode val="edge"/>
              <c:x val="1.9560049487206198E-2"/>
              <c:y val="0.2243770165671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3194316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8</xdr:col>
      <xdr:colOff>28575</xdr:colOff>
      <xdr:row>24</xdr:row>
      <xdr:rowOff>9525</xdr:rowOff>
    </xdr:to>
    <xdr:sp macro="" textlink="">
      <xdr:nvSpPr>
        <xdr:cNvPr id="13316" name="Text Box 1"/>
        <xdr:cNvSpPr txBox="1">
          <a:spLocks noChangeArrowheads="1"/>
        </xdr:cNvSpPr>
      </xdr:nvSpPr>
      <xdr:spPr bwMode="auto">
        <a:xfrm>
          <a:off x="200025" y="76200"/>
          <a:ext cx="4705350" cy="3819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 on revisions: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July 17, 2011  version 9.0</a:t>
          </a:r>
        </a:p>
        <a:p>
          <a:pPr algn="l" rtl="0">
            <a:defRPr sz="1000"/>
          </a:pPr>
          <a:r>
            <a:rPr lang="en-US" sz="1000" b="0" i="0" u="none" strike="noStrike" baseline="0">
              <a:solidFill>
                <a:srgbClr val="000000"/>
              </a:solidFill>
              <a:latin typeface="Arial"/>
              <a:cs typeface="Arial"/>
            </a:rPr>
            <a:t>1.  New prescription for the drag coefficient Cd (H6-H9)</a:t>
          </a:r>
        </a:p>
        <a:p>
          <a:pPr algn="l" rtl="0">
            <a:defRPr sz="1000"/>
          </a:pPr>
          <a:r>
            <a:rPr lang="en-US" sz="1000" b="0" i="0" u="none" strike="noStrike" baseline="0">
              <a:solidFill>
                <a:srgbClr val="000000"/>
              </a:solidFill>
              <a:latin typeface="Arial"/>
              <a:cs typeface="Arial"/>
            </a:rPr>
            <a:t>2.  Additional of a possible gyro component to the spin (B11)</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July 5, 2012</a:t>
          </a:r>
        </a:p>
        <a:p>
          <a:pPr algn="l" rtl="0">
            <a:defRPr sz="1000"/>
          </a:pPr>
          <a:r>
            <a:rPr lang="en-US" sz="1000" b="0" i="0" u="none" strike="noStrike" baseline="0">
              <a:solidFill>
                <a:srgbClr val="000000"/>
              </a:solidFill>
              <a:latin typeface="Arial"/>
              <a:cs typeface="Arial"/>
            </a:rPr>
            <a:t>3.  Added new  calculation of air density, to include effects of both barometric pressure and relative humidity, in addition to the effects of temperature and elevation that were already there.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November 7, 2012</a:t>
          </a:r>
        </a:p>
        <a:p>
          <a:pPr algn="l" rtl="0">
            <a:defRPr sz="1000"/>
          </a:pPr>
          <a:r>
            <a:rPr lang="en-US" sz="1000" b="0" i="0" u="none" strike="noStrike" baseline="0">
              <a:solidFill>
                <a:srgbClr val="000000"/>
              </a:solidFill>
              <a:latin typeface="Arial"/>
              <a:cs typeface="Arial"/>
            </a:rPr>
            <a:t>4.  Added calculation of Reynold's number for 100 mph, then used this to scale appropriately the drag, so that Cd is a function of Reynold's number rather than velocity.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November 27, 2012</a:t>
          </a:r>
        </a:p>
        <a:p>
          <a:pPr algn="l" rtl="0">
            <a:defRPr sz="1000"/>
          </a:pPr>
          <a:r>
            <a:rPr lang="en-US" sz="1000" b="0" i="0" u="none" strike="noStrike" baseline="0">
              <a:solidFill>
                <a:srgbClr val="000000"/>
              </a:solidFill>
              <a:latin typeface="Arial"/>
              <a:cs typeface="Arial"/>
            </a:rPr>
            <a:t>5.  Added fitting worksheet.  Input is initial position and velocity (B3-B8) and target landing point and hang time (K7-K10).  SOLVER is then used to adjust wb, ws, and cdfit to minimize rms of actual from target landing point.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October 13, 1014</a:t>
          </a:r>
        </a:p>
        <a:p>
          <a:pPr algn="l" rtl="0">
            <a:defRPr sz="1000"/>
          </a:pPr>
          <a:r>
            <a:rPr lang="en-US" sz="1000" b="0" i="0" u="none" strike="noStrike" baseline="0">
              <a:solidFill>
                <a:srgbClr val="000000"/>
              </a:solidFill>
              <a:latin typeface="Arial"/>
              <a:cs typeface="Arial"/>
            </a:rPr>
            <a:t>6.  Added hwind in B19.  It is the height below which the wind speed is 0.  Starting at hwind, wind speed is as specified in B17</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371475</xdr:colOff>
      <xdr:row>5</xdr:row>
      <xdr:rowOff>95250</xdr:rowOff>
    </xdr:from>
    <xdr:to>
      <xdr:col>15</xdr:col>
      <xdr:colOff>114300</xdr:colOff>
      <xdr:row>22</xdr:row>
      <xdr:rowOff>28575</xdr:rowOff>
    </xdr:to>
    <xdr:graphicFrame macro="">
      <xdr:nvGraphicFramePr>
        <xdr:cNvPr id="143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571500</xdr:colOff>
      <xdr:row>3</xdr:row>
      <xdr:rowOff>0</xdr:rowOff>
    </xdr:from>
    <xdr:to>
      <xdr:col>7</xdr:col>
      <xdr:colOff>1228725</xdr:colOff>
      <xdr:row>22</xdr:row>
      <xdr:rowOff>104775</xdr:rowOff>
    </xdr:to>
    <xdr:grpSp>
      <xdr:nvGrpSpPr>
        <xdr:cNvPr id="18184" name="Group 15"/>
        <xdr:cNvGrpSpPr>
          <a:grpSpLocks/>
        </xdr:cNvGrpSpPr>
      </xdr:nvGrpSpPr>
      <xdr:grpSpPr bwMode="auto">
        <a:xfrm>
          <a:off x="8896350" y="495300"/>
          <a:ext cx="3095625" cy="3200400"/>
          <a:chOff x="3221" y="912"/>
          <a:chExt cx="1953" cy="2017"/>
        </a:xfrm>
      </xdr:grpSpPr>
      <xdr:sp macro="" textlink="">
        <xdr:nvSpPr>
          <xdr:cNvPr id="18192" name="Arc 16"/>
          <xdr:cNvSpPr>
            <a:spLocks/>
          </xdr:cNvSpPr>
        </xdr:nvSpPr>
        <xdr:spPr bwMode="auto">
          <a:xfrm>
            <a:off x="4224" y="1536"/>
            <a:ext cx="267" cy="313"/>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8575">
            <a:solidFill>
              <a:srgbClr val="000000"/>
            </a:solidFill>
            <a:prstDash val="dash"/>
            <a:round/>
            <a:headEnd/>
            <a:tailEnd type="triangle" w="med" len="med"/>
          </a:ln>
          <a:effectLst/>
          <a:extLst>
            <a:ext uri="{909E8E84-426E-40DD-AFC4-6F175D3DCCD1}">
              <a14:hiddenFill xmlns:a14="http://schemas.microsoft.com/office/drawing/2010/main">
                <a:solidFill>
                  <a:srgbClr val="BBE0E3"/>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193" name="Group 17"/>
          <xdr:cNvGrpSpPr>
            <a:grpSpLocks/>
          </xdr:cNvGrpSpPr>
        </xdr:nvGrpSpPr>
        <xdr:grpSpPr bwMode="auto">
          <a:xfrm rot="3620211">
            <a:off x="3881" y="1591"/>
            <a:ext cx="559" cy="546"/>
            <a:chOff x="521" y="1367"/>
            <a:chExt cx="532" cy="534"/>
          </a:xfrm>
        </xdr:grpSpPr>
        <xdr:sp macro="" textlink="">
          <xdr:nvSpPr>
            <xdr:cNvPr id="18203" name="Oval 18"/>
            <xdr:cNvSpPr>
              <a:spLocks noChangeArrowheads="1"/>
            </xdr:cNvSpPr>
          </xdr:nvSpPr>
          <xdr:spPr bwMode="auto">
            <a:xfrm>
              <a:off x="523" y="1369"/>
              <a:ext cx="526" cy="529"/>
            </a:xfrm>
            <a:prstGeom prst="ellipse">
              <a:avLst/>
            </a:prstGeom>
            <a:solidFill>
              <a:srgbClr val="DFDFDF"/>
            </a:solidFill>
            <a:ln w="7938">
              <a:solidFill>
                <a:srgbClr val="C0C0C0"/>
              </a:solidFill>
              <a:round/>
              <a:headEnd/>
              <a:tailEnd/>
            </a:ln>
          </xdr:spPr>
        </xdr:sp>
        <xdr:grpSp>
          <xdr:nvGrpSpPr>
            <xdr:cNvPr id="18204" name="Group 19"/>
            <xdr:cNvGrpSpPr>
              <a:grpSpLocks/>
            </xdr:cNvGrpSpPr>
          </xdr:nvGrpSpPr>
          <xdr:grpSpPr bwMode="auto">
            <a:xfrm>
              <a:off x="673" y="1481"/>
              <a:ext cx="366" cy="400"/>
              <a:chOff x="673" y="1481"/>
              <a:chExt cx="366" cy="400"/>
            </a:xfrm>
          </xdr:grpSpPr>
          <xdr:grpSp>
            <xdr:nvGrpSpPr>
              <xdr:cNvPr id="18208" name="Group 20"/>
              <xdr:cNvGrpSpPr>
                <a:grpSpLocks/>
              </xdr:cNvGrpSpPr>
            </xdr:nvGrpSpPr>
            <xdr:grpSpPr bwMode="auto">
              <a:xfrm>
                <a:off x="673" y="1481"/>
                <a:ext cx="364" cy="397"/>
                <a:chOff x="673" y="1481"/>
                <a:chExt cx="364" cy="397"/>
              </a:xfrm>
            </xdr:grpSpPr>
            <xdr:sp macro="" textlink="">
              <xdr:nvSpPr>
                <xdr:cNvPr id="18235" name="Freeform 21"/>
                <xdr:cNvSpPr>
                  <a:spLocks/>
                </xdr:cNvSpPr>
              </xdr:nvSpPr>
              <xdr:spPr bwMode="auto">
                <a:xfrm>
                  <a:off x="678" y="1509"/>
                  <a:ext cx="357" cy="364"/>
                </a:xfrm>
                <a:custGeom>
                  <a:avLst/>
                  <a:gdLst>
                    <a:gd name="T0" fmla="*/ 0 w 714"/>
                    <a:gd name="T1" fmla="*/ 22 h 729"/>
                    <a:gd name="T2" fmla="*/ 1 w 714"/>
                    <a:gd name="T3" fmla="*/ 22 h 729"/>
                    <a:gd name="T4" fmla="*/ 2 w 714"/>
                    <a:gd name="T5" fmla="*/ 21 h 729"/>
                    <a:gd name="T6" fmla="*/ 2 w 714"/>
                    <a:gd name="T7" fmla="*/ 21 h 729"/>
                    <a:gd name="T8" fmla="*/ 3 w 714"/>
                    <a:gd name="T9" fmla="*/ 20 h 729"/>
                    <a:gd name="T10" fmla="*/ 3 w 714"/>
                    <a:gd name="T11" fmla="*/ 20 h 729"/>
                    <a:gd name="T12" fmla="*/ 4 w 714"/>
                    <a:gd name="T13" fmla="*/ 19 h 729"/>
                    <a:gd name="T14" fmla="*/ 4 w 714"/>
                    <a:gd name="T15" fmla="*/ 18 h 729"/>
                    <a:gd name="T16" fmla="*/ 4 w 714"/>
                    <a:gd name="T17" fmla="*/ 17 h 729"/>
                    <a:gd name="T18" fmla="*/ 4 w 714"/>
                    <a:gd name="T19" fmla="*/ 16 h 729"/>
                    <a:gd name="T20" fmla="*/ 4 w 714"/>
                    <a:gd name="T21" fmla="*/ 15 h 729"/>
                    <a:gd name="T22" fmla="*/ 4 w 714"/>
                    <a:gd name="T23" fmla="*/ 14 h 729"/>
                    <a:gd name="T24" fmla="*/ 4 w 714"/>
                    <a:gd name="T25" fmla="*/ 14 h 729"/>
                    <a:gd name="T26" fmla="*/ 4 w 714"/>
                    <a:gd name="T27" fmla="*/ 13 h 729"/>
                    <a:gd name="T28" fmla="*/ 4 w 714"/>
                    <a:gd name="T29" fmla="*/ 12 h 729"/>
                    <a:gd name="T30" fmla="*/ 4 w 714"/>
                    <a:gd name="T31" fmla="*/ 11 h 729"/>
                    <a:gd name="T32" fmla="*/ 4 w 714"/>
                    <a:gd name="T33" fmla="*/ 10 h 729"/>
                    <a:gd name="T34" fmla="*/ 4 w 714"/>
                    <a:gd name="T35" fmla="*/ 8 h 729"/>
                    <a:gd name="T36" fmla="*/ 4 w 714"/>
                    <a:gd name="T37" fmla="*/ 8 h 729"/>
                    <a:gd name="T38" fmla="*/ 4 w 714"/>
                    <a:gd name="T39" fmla="*/ 7 h 729"/>
                    <a:gd name="T40" fmla="*/ 5 w 714"/>
                    <a:gd name="T41" fmla="*/ 6 h 729"/>
                    <a:gd name="T42" fmla="*/ 5 w 714"/>
                    <a:gd name="T43" fmla="*/ 5 h 729"/>
                    <a:gd name="T44" fmla="*/ 5 w 714"/>
                    <a:gd name="T45" fmla="*/ 4 h 729"/>
                    <a:gd name="T46" fmla="*/ 6 w 714"/>
                    <a:gd name="T47" fmla="*/ 3 h 729"/>
                    <a:gd name="T48" fmla="*/ 6 w 714"/>
                    <a:gd name="T49" fmla="*/ 3 h 729"/>
                    <a:gd name="T50" fmla="*/ 7 w 714"/>
                    <a:gd name="T51" fmla="*/ 2 h 729"/>
                    <a:gd name="T52" fmla="*/ 7 w 714"/>
                    <a:gd name="T53" fmla="*/ 2 h 729"/>
                    <a:gd name="T54" fmla="*/ 8 w 714"/>
                    <a:gd name="T55" fmla="*/ 1 h 729"/>
                    <a:gd name="T56" fmla="*/ 9 w 714"/>
                    <a:gd name="T57" fmla="*/ 1 h 729"/>
                    <a:gd name="T58" fmla="*/ 10 w 714"/>
                    <a:gd name="T59" fmla="*/ 0 h 729"/>
                    <a:gd name="T60" fmla="*/ 11 w 714"/>
                    <a:gd name="T61" fmla="*/ 0 h 729"/>
                    <a:gd name="T62" fmla="*/ 11 w 714"/>
                    <a:gd name="T63" fmla="*/ 0 h 729"/>
                    <a:gd name="T64" fmla="*/ 12 w 714"/>
                    <a:gd name="T65" fmla="*/ 0 h 729"/>
                    <a:gd name="T66" fmla="*/ 13 w 714"/>
                    <a:gd name="T67" fmla="*/ 0 h 729"/>
                    <a:gd name="T68" fmla="*/ 14 w 714"/>
                    <a:gd name="T69" fmla="*/ 0 h 729"/>
                    <a:gd name="T70" fmla="*/ 15 w 714"/>
                    <a:gd name="T71" fmla="*/ 0 h 729"/>
                    <a:gd name="T72" fmla="*/ 15 w 714"/>
                    <a:gd name="T73" fmla="*/ 0 h 729"/>
                    <a:gd name="T74" fmla="*/ 16 w 714"/>
                    <a:gd name="T75" fmla="*/ 0 h 729"/>
                    <a:gd name="T76" fmla="*/ 17 w 714"/>
                    <a:gd name="T77" fmla="*/ 0 h 729"/>
                    <a:gd name="T78" fmla="*/ 17 w 714"/>
                    <a:gd name="T79" fmla="*/ 1 h 729"/>
                    <a:gd name="T80" fmla="*/ 18 w 714"/>
                    <a:gd name="T81" fmla="*/ 1 h 729"/>
                    <a:gd name="T82" fmla="*/ 18 w 714"/>
                    <a:gd name="T83" fmla="*/ 2 h 729"/>
                    <a:gd name="T84" fmla="*/ 19 w 714"/>
                    <a:gd name="T85" fmla="*/ 3 h 729"/>
                    <a:gd name="T86" fmla="*/ 19 w 714"/>
                    <a:gd name="T87" fmla="*/ 3 h 729"/>
                    <a:gd name="T88" fmla="*/ 20 w 714"/>
                    <a:gd name="T89" fmla="*/ 4 h 729"/>
                    <a:gd name="T90" fmla="*/ 20 w 714"/>
                    <a:gd name="T91" fmla="*/ 4 h 729"/>
                    <a:gd name="T92" fmla="*/ 20 w 714"/>
                    <a:gd name="T93" fmla="*/ 5 h 729"/>
                    <a:gd name="T94" fmla="*/ 21 w 714"/>
                    <a:gd name="T95" fmla="*/ 6 h 729"/>
                    <a:gd name="T96" fmla="*/ 21 w 714"/>
                    <a:gd name="T97" fmla="*/ 6 h 729"/>
                    <a:gd name="T98" fmla="*/ 21 w 714"/>
                    <a:gd name="T99" fmla="*/ 7 h 729"/>
                    <a:gd name="T100" fmla="*/ 21 w 714"/>
                    <a:gd name="T101" fmla="*/ 8 h 729"/>
                    <a:gd name="T102" fmla="*/ 22 w 714"/>
                    <a:gd name="T103" fmla="*/ 9 h 729"/>
                    <a:gd name="T104" fmla="*/ 22 w 714"/>
                    <a:gd name="T105" fmla="*/ 10 h 729"/>
                    <a:gd name="T106" fmla="*/ 22 w 714"/>
                    <a:gd name="T107" fmla="*/ 11 h 729"/>
                    <a:gd name="T108" fmla="*/ 22 w 714"/>
                    <a:gd name="T109" fmla="*/ 11 h 729"/>
                    <a:gd name="T110" fmla="*/ 23 w 714"/>
                    <a:gd name="T111" fmla="*/ 12 h 729"/>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714" h="729">
                      <a:moveTo>
                        <a:pt x="0" y="729"/>
                      </a:moveTo>
                      <a:lnTo>
                        <a:pt x="20" y="718"/>
                      </a:lnTo>
                      <a:lnTo>
                        <a:pt x="42" y="703"/>
                      </a:lnTo>
                      <a:lnTo>
                        <a:pt x="62" y="684"/>
                      </a:lnTo>
                      <a:lnTo>
                        <a:pt x="79" y="665"/>
                      </a:lnTo>
                      <a:lnTo>
                        <a:pt x="95" y="643"/>
                      </a:lnTo>
                      <a:lnTo>
                        <a:pt x="105" y="623"/>
                      </a:lnTo>
                      <a:lnTo>
                        <a:pt x="112" y="599"/>
                      </a:lnTo>
                      <a:lnTo>
                        <a:pt x="115" y="575"/>
                      </a:lnTo>
                      <a:lnTo>
                        <a:pt x="116" y="539"/>
                      </a:lnTo>
                      <a:lnTo>
                        <a:pt x="116" y="509"/>
                      </a:lnTo>
                      <a:lnTo>
                        <a:pt x="114" y="477"/>
                      </a:lnTo>
                      <a:lnTo>
                        <a:pt x="112" y="452"/>
                      </a:lnTo>
                      <a:lnTo>
                        <a:pt x="110" y="426"/>
                      </a:lnTo>
                      <a:lnTo>
                        <a:pt x="107" y="393"/>
                      </a:lnTo>
                      <a:lnTo>
                        <a:pt x="106" y="357"/>
                      </a:lnTo>
                      <a:lnTo>
                        <a:pt x="107" y="322"/>
                      </a:lnTo>
                      <a:lnTo>
                        <a:pt x="111" y="287"/>
                      </a:lnTo>
                      <a:lnTo>
                        <a:pt x="115" y="258"/>
                      </a:lnTo>
                      <a:lnTo>
                        <a:pt x="124" y="227"/>
                      </a:lnTo>
                      <a:lnTo>
                        <a:pt x="131" y="198"/>
                      </a:lnTo>
                      <a:lnTo>
                        <a:pt x="142" y="172"/>
                      </a:lnTo>
                      <a:lnTo>
                        <a:pt x="153" y="147"/>
                      </a:lnTo>
                      <a:lnTo>
                        <a:pt x="167" y="127"/>
                      </a:lnTo>
                      <a:lnTo>
                        <a:pt x="180" y="108"/>
                      </a:lnTo>
                      <a:lnTo>
                        <a:pt x="196" y="88"/>
                      </a:lnTo>
                      <a:lnTo>
                        <a:pt x="220" y="65"/>
                      </a:lnTo>
                      <a:lnTo>
                        <a:pt x="247" y="47"/>
                      </a:lnTo>
                      <a:lnTo>
                        <a:pt x="271" y="35"/>
                      </a:lnTo>
                      <a:lnTo>
                        <a:pt x="297" y="22"/>
                      </a:lnTo>
                      <a:lnTo>
                        <a:pt x="326" y="13"/>
                      </a:lnTo>
                      <a:lnTo>
                        <a:pt x="352" y="7"/>
                      </a:lnTo>
                      <a:lnTo>
                        <a:pt x="377" y="1"/>
                      </a:lnTo>
                      <a:lnTo>
                        <a:pt x="405" y="0"/>
                      </a:lnTo>
                      <a:lnTo>
                        <a:pt x="429" y="0"/>
                      </a:lnTo>
                      <a:lnTo>
                        <a:pt x="450" y="2"/>
                      </a:lnTo>
                      <a:lnTo>
                        <a:pt x="473" y="7"/>
                      </a:lnTo>
                      <a:lnTo>
                        <a:pt x="494" y="16"/>
                      </a:lnTo>
                      <a:lnTo>
                        <a:pt x="515" y="30"/>
                      </a:lnTo>
                      <a:lnTo>
                        <a:pt x="538" y="45"/>
                      </a:lnTo>
                      <a:lnTo>
                        <a:pt x="558" y="62"/>
                      </a:lnTo>
                      <a:lnTo>
                        <a:pt x="576" y="80"/>
                      </a:lnTo>
                      <a:lnTo>
                        <a:pt x="593" y="100"/>
                      </a:lnTo>
                      <a:lnTo>
                        <a:pt x="606" y="118"/>
                      </a:lnTo>
                      <a:lnTo>
                        <a:pt x="618" y="135"/>
                      </a:lnTo>
                      <a:lnTo>
                        <a:pt x="630" y="157"/>
                      </a:lnTo>
                      <a:lnTo>
                        <a:pt x="638" y="175"/>
                      </a:lnTo>
                      <a:lnTo>
                        <a:pt x="646" y="196"/>
                      </a:lnTo>
                      <a:lnTo>
                        <a:pt x="654" y="222"/>
                      </a:lnTo>
                      <a:lnTo>
                        <a:pt x="661" y="252"/>
                      </a:lnTo>
                      <a:lnTo>
                        <a:pt x="669" y="276"/>
                      </a:lnTo>
                      <a:lnTo>
                        <a:pt x="678" y="303"/>
                      </a:lnTo>
                      <a:lnTo>
                        <a:pt x="686" y="329"/>
                      </a:lnTo>
                      <a:lnTo>
                        <a:pt x="694" y="354"/>
                      </a:lnTo>
                      <a:lnTo>
                        <a:pt x="703" y="378"/>
                      </a:lnTo>
                      <a:lnTo>
                        <a:pt x="714" y="404"/>
                      </a:lnTo>
                    </a:path>
                  </a:pathLst>
                </a:custGeom>
                <a:noFill/>
                <a:ln w="14288">
                  <a:solidFill>
                    <a:srgbClr val="C0C0C0"/>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18236" name="Group 22"/>
                <xdr:cNvGrpSpPr>
                  <a:grpSpLocks/>
                </xdr:cNvGrpSpPr>
              </xdr:nvGrpSpPr>
              <xdr:grpSpPr bwMode="auto">
                <a:xfrm>
                  <a:off x="673" y="1481"/>
                  <a:ext cx="364" cy="397"/>
                  <a:chOff x="673" y="1481"/>
                  <a:chExt cx="364" cy="397"/>
                </a:xfrm>
              </xdr:grpSpPr>
              <xdr:sp macro="" textlink="">
                <xdr:nvSpPr>
                  <xdr:cNvPr id="18237" name="Line 23"/>
                  <xdr:cNvSpPr>
                    <a:spLocks noChangeShapeType="1"/>
                  </xdr:cNvSpPr>
                </xdr:nvSpPr>
                <xdr:spPr bwMode="auto">
                  <a:xfrm flipH="1">
                    <a:off x="1009" y="1662"/>
                    <a:ext cx="28" cy="28"/>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38" name="Line 24"/>
                  <xdr:cNvSpPr>
                    <a:spLocks noChangeShapeType="1"/>
                  </xdr:cNvSpPr>
                </xdr:nvSpPr>
                <xdr:spPr bwMode="auto">
                  <a:xfrm flipH="1">
                    <a:off x="999" y="1632"/>
                    <a:ext cx="26" cy="25"/>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39" name="Line 25"/>
                  <xdr:cNvSpPr>
                    <a:spLocks noChangeShapeType="1"/>
                  </xdr:cNvSpPr>
                </xdr:nvSpPr>
                <xdr:spPr bwMode="auto">
                  <a:xfrm flipH="1">
                    <a:off x="990" y="1601"/>
                    <a:ext cx="27" cy="27"/>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0" name="Line 26"/>
                  <xdr:cNvSpPr>
                    <a:spLocks noChangeShapeType="1"/>
                  </xdr:cNvSpPr>
                </xdr:nvSpPr>
                <xdr:spPr bwMode="auto">
                  <a:xfrm flipH="1">
                    <a:off x="977" y="1572"/>
                    <a:ext cx="26" cy="26"/>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1" name="Line 27"/>
                  <xdr:cNvSpPr>
                    <a:spLocks noChangeShapeType="1"/>
                  </xdr:cNvSpPr>
                </xdr:nvSpPr>
                <xdr:spPr bwMode="auto">
                  <a:xfrm flipH="1">
                    <a:off x="957" y="1541"/>
                    <a:ext cx="30" cy="31"/>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2" name="Line 28"/>
                  <xdr:cNvSpPr>
                    <a:spLocks noChangeShapeType="1"/>
                  </xdr:cNvSpPr>
                </xdr:nvSpPr>
                <xdr:spPr bwMode="auto">
                  <a:xfrm flipH="1">
                    <a:off x="935" y="1514"/>
                    <a:ext cx="28" cy="33"/>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3" name="Line 29"/>
                  <xdr:cNvSpPr>
                    <a:spLocks noChangeShapeType="1"/>
                  </xdr:cNvSpPr>
                </xdr:nvSpPr>
                <xdr:spPr bwMode="auto">
                  <a:xfrm flipH="1">
                    <a:off x="909" y="1495"/>
                    <a:ext cx="25" cy="38"/>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4" name="Line 30"/>
                  <xdr:cNvSpPr>
                    <a:spLocks noChangeShapeType="1"/>
                  </xdr:cNvSpPr>
                </xdr:nvSpPr>
                <xdr:spPr bwMode="auto">
                  <a:xfrm flipH="1">
                    <a:off x="886" y="1481"/>
                    <a:ext cx="12" cy="54"/>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5" name="Line 31"/>
                  <xdr:cNvSpPr>
                    <a:spLocks noChangeShapeType="1"/>
                  </xdr:cNvSpPr>
                </xdr:nvSpPr>
                <xdr:spPr bwMode="auto">
                  <a:xfrm>
                    <a:off x="860" y="1484"/>
                    <a:ext cx="2" cy="53"/>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6" name="Line 32"/>
                  <xdr:cNvSpPr>
                    <a:spLocks noChangeShapeType="1"/>
                  </xdr:cNvSpPr>
                </xdr:nvSpPr>
                <xdr:spPr bwMode="auto">
                  <a:xfrm>
                    <a:off x="820" y="1496"/>
                    <a:ext cx="22" cy="45"/>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7" name="Line 33"/>
                  <xdr:cNvSpPr>
                    <a:spLocks noChangeShapeType="1"/>
                  </xdr:cNvSpPr>
                </xdr:nvSpPr>
                <xdr:spPr bwMode="auto">
                  <a:xfrm>
                    <a:off x="787" y="1513"/>
                    <a:ext cx="24" cy="40"/>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8" name="Line 34"/>
                  <xdr:cNvSpPr>
                    <a:spLocks noChangeShapeType="1"/>
                  </xdr:cNvSpPr>
                </xdr:nvSpPr>
                <xdr:spPr bwMode="auto">
                  <a:xfrm>
                    <a:off x="755" y="1539"/>
                    <a:ext cx="30" cy="38"/>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49" name="Line 35"/>
                  <xdr:cNvSpPr>
                    <a:spLocks noChangeShapeType="1"/>
                  </xdr:cNvSpPr>
                </xdr:nvSpPr>
                <xdr:spPr bwMode="auto">
                  <a:xfrm>
                    <a:off x="734" y="1573"/>
                    <a:ext cx="39" cy="28"/>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0" name="Line 36"/>
                  <xdr:cNvSpPr>
                    <a:spLocks noChangeShapeType="1"/>
                  </xdr:cNvSpPr>
                </xdr:nvSpPr>
                <xdr:spPr bwMode="auto">
                  <a:xfrm>
                    <a:off x="720" y="1609"/>
                    <a:ext cx="43" cy="19"/>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1" name="Line 37"/>
                  <xdr:cNvSpPr>
                    <a:spLocks noChangeShapeType="1"/>
                  </xdr:cNvSpPr>
                </xdr:nvSpPr>
                <xdr:spPr bwMode="auto">
                  <a:xfrm>
                    <a:off x="712" y="1648"/>
                    <a:ext cx="44" cy="10"/>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2" name="Line 38"/>
                  <xdr:cNvSpPr>
                    <a:spLocks noChangeShapeType="1"/>
                  </xdr:cNvSpPr>
                </xdr:nvSpPr>
                <xdr:spPr bwMode="auto">
                  <a:xfrm>
                    <a:off x="706" y="1680"/>
                    <a:ext cx="47" cy="9"/>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3" name="Line 39"/>
                  <xdr:cNvSpPr>
                    <a:spLocks noChangeShapeType="1"/>
                  </xdr:cNvSpPr>
                </xdr:nvSpPr>
                <xdr:spPr bwMode="auto">
                  <a:xfrm>
                    <a:off x="705" y="1715"/>
                    <a:ext cx="48" cy="1"/>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4" name="Line 40"/>
                  <xdr:cNvSpPr>
                    <a:spLocks noChangeShapeType="1"/>
                  </xdr:cNvSpPr>
                </xdr:nvSpPr>
                <xdr:spPr bwMode="auto">
                  <a:xfrm>
                    <a:off x="708" y="1747"/>
                    <a:ext cx="48" cy="1"/>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5" name="Line 41"/>
                  <xdr:cNvSpPr>
                    <a:spLocks noChangeShapeType="1"/>
                  </xdr:cNvSpPr>
                </xdr:nvSpPr>
                <xdr:spPr bwMode="auto">
                  <a:xfrm>
                    <a:off x="713" y="1771"/>
                    <a:ext cx="48" cy="7"/>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6" name="Line 42"/>
                  <xdr:cNvSpPr>
                    <a:spLocks noChangeShapeType="1"/>
                  </xdr:cNvSpPr>
                </xdr:nvSpPr>
                <xdr:spPr bwMode="auto">
                  <a:xfrm>
                    <a:off x="711" y="1799"/>
                    <a:ext cx="45" cy="15"/>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7" name="Line 43"/>
                  <xdr:cNvSpPr>
                    <a:spLocks noChangeShapeType="1"/>
                  </xdr:cNvSpPr>
                </xdr:nvSpPr>
                <xdr:spPr bwMode="auto">
                  <a:xfrm>
                    <a:off x="706" y="1822"/>
                    <a:ext cx="34" cy="23"/>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8" name="Line 44"/>
                  <xdr:cNvSpPr>
                    <a:spLocks noChangeShapeType="1"/>
                  </xdr:cNvSpPr>
                </xdr:nvSpPr>
                <xdr:spPr bwMode="auto">
                  <a:xfrm>
                    <a:off x="689" y="1842"/>
                    <a:ext cx="36" cy="26"/>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sp macro="" textlink="">
                <xdr:nvSpPr>
                  <xdr:cNvPr id="18259" name="Line 45"/>
                  <xdr:cNvSpPr>
                    <a:spLocks noChangeShapeType="1"/>
                  </xdr:cNvSpPr>
                </xdr:nvSpPr>
                <xdr:spPr bwMode="auto">
                  <a:xfrm>
                    <a:off x="673" y="1858"/>
                    <a:ext cx="31" cy="20"/>
                  </a:xfrm>
                  <a:prstGeom prst="line">
                    <a:avLst/>
                  </a:prstGeom>
                  <a:noFill/>
                  <a:ln w="7938">
                    <a:solidFill>
                      <a:srgbClr val="C0C0C0"/>
                    </a:solidFill>
                    <a:round/>
                    <a:headEnd/>
                    <a:tailEnd/>
                  </a:ln>
                  <a:extLst>
                    <a:ext uri="{909E8E84-426E-40DD-AFC4-6F175D3DCCD1}">
                      <a14:hiddenFill xmlns:a14="http://schemas.microsoft.com/office/drawing/2010/main">
                        <a:noFill/>
                      </a14:hiddenFill>
                    </a:ext>
                  </a:extLst>
                </xdr:spPr>
              </xdr:sp>
            </xdr:grpSp>
          </xdr:grpSp>
          <xdr:grpSp>
            <xdr:nvGrpSpPr>
              <xdr:cNvPr id="18209" name="Group 46"/>
              <xdr:cNvGrpSpPr>
                <a:grpSpLocks/>
              </xdr:cNvGrpSpPr>
            </xdr:nvGrpSpPr>
            <xdr:grpSpPr bwMode="auto">
              <a:xfrm>
                <a:off x="676" y="1485"/>
                <a:ext cx="363" cy="396"/>
                <a:chOff x="676" y="1485"/>
                <a:chExt cx="363" cy="396"/>
              </a:xfrm>
            </xdr:grpSpPr>
            <xdr:sp macro="" textlink="">
              <xdr:nvSpPr>
                <xdr:cNvPr id="18210" name="Freeform 47"/>
                <xdr:cNvSpPr>
                  <a:spLocks/>
                </xdr:cNvSpPr>
              </xdr:nvSpPr>
              <xdr:spPr bwMode="auto">
                <a:xfrm>
                  <a:off x="681" y="1511"/>
                  <a:ext cx="357" cy="365"/>
                </a:xfrm>
                <a:custGeom>
                  <a:avLst/>
                  <a:gdLst>
                    <a:gd name="T0" fmla="*/ 0 w 714"/>
                    <a:gd name="T1" fmla="*/ 23 h 729"/>
                    <a:gd name="T2" fmla="*/ 1 w 714"/>
                    <a:gd name="T3" fmla="*/ 23 h 729"/>
                    <a:gd name="T4" fmla="*/ 2 w 714"/>
                    <a:gd name="T5" fmla="*/ 22 h 729"/>
                    <a:gd name="T6" fmla="*/ 2 w 714"/>
                    <a:gd name="T7" fmla="*/ 22 h 729"/>
                    <a:gd name="T8" fmla="*/ 3 w 714"/>
                    <a:gd name="T9" fmla="*/ 21 h 729"/>
                    <a:gd name="T10" fmla="*/ 3 w 714"/>
                    <a:gd name="T11" fmla="*/ 21 h 729"/>
                    <a:gd name="T12" fmla="*/ 4 w 714"/>
                    <a:gd name="T13" fmla="*/ 20 h 729"/>
                    <a:gd name="T14" fmla="*/ 4 w 714"/>
                    <a:gd name="T15" fmla="*/ 19 h 729"/>
                    <a:gd name="T16" fmla="*/ 4 w 714"/>
                    <a:gd name="T17" fmla="*/ 18 h 729"/>
                    <a:gd name="T18" fmla="*/ 4 w 714"/>
                    <a:gd name="T19" fmla="*/ 17 h 729"/>
                    <a:gd name="T20" fmla="*/ 4 w 714"/>
                    <a:gd name="T21" fmla="*/ 16 h 729"/>
                    <a:gd name="T22" fmla="*/ 4 w 714"/>
                    <a:gd name="T23" fmla="*/ 15 h 729"/>
                    <a:gd name="T24" fmla="*/ 4 w 714"/>
                    <a:gd name="T25" fmla="*/ 15 h 729"/>
                    <a:gd name="T26" fmla="*/ 4 w 714"/>
                    <a:gd name="T27" fmla="*/ 14 h 729"/>
                    <a:gd name="T28" fmla="*/ 4 w 714"/>
                    <a:gd name="T29" fmla="*/ 13 h 729"/>
                    <a:gd name="T30" fmla="*/ 4 w 714"/>
                    <a:gd name="T31" fmla="*/ 12 h 729"/>
                    <a:gd name="T32" fmla="*/ 4 w 714"/>
                    <a:gd name="T33" fmla="*/ 11 h 729"/>
                    <a:gd name="T34" fmla="*/ 4 w 714"/>
                    <a:gd name="T35" fmla="*/ 9 h 729"/>
                    <a:gd name="T36" fmla="*/ 4 w 714"/>
                    <a:gd name="T37" fmla="*/ 9 h 729"/>
                    <a:gd name="T38" fmla="*/ 4 w 714"/>
                    <a:gd name="T39" fmla="*/ 8 h 729"/>
                    <a:gd name="T40" fmla="*/ 5 w 714"/>
                    <a:gd name="T41" fmla="*/ 7 h 729"/>
                    <a:gd name="T42" fmla="*/ 5 w 714"/>
                    <a:gd name="T43" fmla="*/ 6 h 729"/>
                    <a:gd name="T44" fmla="*/ 5 w 714"/>
                    <a:gd name="T45" fmla="*/ 5 h 729"/>
                    <a:gd name="T46" fmla="*/ 6 w 714"/>
                    <a:gd name="T47" fmla="*/ 4 h 729"/>
                    <a:gd name="T48" fmla="*/ 6 w 714"/>
                    <a:gd name="T49" fmla="*/ 4 h 729"/>
                    <a:gd name="T50" fmla="*/ 7 w 714"/>
                    <a:gd name="T51" fmla="*/ 3 h 729"/>
                    <a:gd name="T52" fmla="*/ 7 w 714"/>
                    <a:gd name="T53" fmla="*/ 3 h 729"/>
                    <a:gd name="T54" fmla="*/ 8 w 714"/>
                    <a:gd name="T55" fmla="*/ 2 h 729"/>
                    <a:gd name="T56" fmla="*/ 9 w 714"/>
                    <a:gd name="T57" fmla="*/ 2 h 729"/>
                    <a:gd name="T58" fmla="*/ 10 w 714"/>
                    <a:gd name="T59" fmla="*/ 1 h 729"/>
                    <a:gd name="T60" fmla="*/ 11 w 714"/>
                    <a:gd name="T61" fmla="*/ 1 h 729"/>
                    <a:gd name="T62" fmla="*/ 11 w 714"/>
                    <a:gd name="T63" fmla="*/ 1 h 729"/>
                    <a:gd name="T64" fmla="*/ 12 w 714"/>
                    <a:gd name="T65" fmla="*/ 1 h 729"/>
                    <a:gd name="T66" fmla="*/ 13 w 714"/>
                    <a:gd name="T67" fmla="*/ 0 h 729"/>
                    <a:gd name="T68" fmla="*/ 14 w 714"/>
                    <a:gd name="T69" fmla="*/ 0 h 729"/>
                    <a:gd name="T70" fmla="*/ 15 w 714"/>
                    <a:gd name="T71" fmla="*/ 1 h 729"/>
                    <a:gd name="T72" fmla="*/ 15 w 714"/>
                    <a:gd name="T73" fmla="*/ 1 h 729"/>
                    <a:gd name="T74" fmla="*/ 16 w 714"/>
                    <a:gd name="T75" fmla="*/ 1 h 729"/>
                    <a:gd name="T76" fmla="*/ 17 w 714"/>
                    <a:gd name="T77" fmla="*/ 1 h 729"/>
                    <a:gd name="T78" fmla="*/ 17 w 714"/>
                    <a:gd name="T79" fmla="*/ 2 h 729"/>
                    <a:gd name="T80" fmla="*/ 18 w 714"/>
                    <a:gd name="T81" fmla="*/ 2 h 729"/>
                    <a:gd name="T82" fmla="*/ 19 w 714"/>
                    <a:gd name="T83" fmla="*/ 3 h 729"/>
                    <a:gd name="T84" fmla="*/ 19 w 714"/>
                    <a:gd name="T85" fmla="*/ 4 h 729"/>
                    <a:gd name="T86" fmla="*/ 19 w 714"/>
                    <a:gd name="T87" fmla="*/ 4 h 729"/>
                    <a:gd name="T88" fmla="*/ 20 w 714"/>
                    <a:gd name="T89" fmla="*/ 5 h 729"/>
                    <a:gd name="T90" fmla="*/ 20 w 714"/>
                    <a:gd name="T91" fmla="*/ 5 h 729"/>
                    <a:gd name="T92" fmla="*/ 20 w 714"/>
                    <a:gd name="T93" fmla="*/ 6 h 729"/>
                    <a:gd name="T94" fmla="*/ 21 w 714"/>
                    <a:gd name="T95" fmla="*/ 7 h 729"/>
                    <a:gd name="T96" fmla="*/ 21 w 714"/>
                    <a:gd name="T97" fmla="*/ 7 h 729"/>
                    <a:gd name="T98" fmla="*/ 21 w 714"/>
                    <a:gd name="T99" fmla="*/ 8 h 729"/>
                    <a:gd name="T100" fmla="*/ 21 w 714"/>
                    <a:gd name="T101" fmla="*/ 9 h 729"/>
                    <a:gd name="T102" fmla="*/ 22 w 714"/>
                    <a:gd name="T103" fmla="*/ 10 h 729"/>
                    <a:gd name="T104" fmla="*/ 22 w 714"/>
                    <a:gd name="T105" fmla="*/ 11 h 729"/>
                    <a:gd name="T106" fmla="*/ 22 w 714"/>
                    <a:gd name="T107" fmla="*/ 12 h 729"/>
                    <a:gd name="T108" fmla="*/ 22 w 714"/>
                    <a:gd name="T109" fmla="*/ 12 h 729"/>
                    <a:gd name="T110" fmla="*/ 23 w 714"/>
                    <a:gd name="T111" fmla="*/ 13 h 729"/>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714" h="729">
                      <a:moveTo>
                        <a:pt x="0" y="729"/>
                      </a:moveTo>
                      <a:lnTo>
                        <a:pt x="20" y="717"/>
                      </a:lnTo>
                      <a:lnTo>
                        <a:pt x="43" y="701"/>
                      </a:lnTo>
                      <a:lnTo>
                        <a:pt x="61" y="684"/>
                      </a:lnTo>
                      <a:lnTo>
                        <a:pt x="78" y="665"/>
                      </a:lnTo>
                      <a:lnTo>
                        <a:pt x="94" y="643"/>
                      </a:lnTo>
                      <a:lnTo>
                        <a:pt x="105" y="622"/>
                      </a:lnTo>
                      <a:lnTo>
                        <a:pt x="112" y="598"/>
                      </a:lnTo>
                      <a:lnTo>
                        <a:pt x="115" y="574"/>
                      </a:lnTo>
                      <a:lnTo>
                        <a:pt x="116" y="539"/>
                      </a:lnTo>
                      <a:lnTo>
                        <a:pt x="116" y="510"/>
                      </a:lnTo>
                      <a:lnTo>
                        <a:pt x="114" y="477"/>
                      </a:lnTo>
                      <a:lnTo>
                        <a:pt x="112" y="452"/>
                      </a:lnTo>
                      <a:lnTo>
                        <a:pt x="109" y="426"/>
                      </a:lnTo>
                      <a:lnTo>
                        <a:pt x="108" y="392"/>
                      </a:lnTo>
                      <a:lnTo>
                        <a:pt x="106" y="357"/>
                      </a:lnTo>
                      <a:lnTo>
                        <a:pt x="108" y="321"/>
                      </a:lnTo>
                      <a:lnTo>
                        <a:pt x="110" y="287"/>
                      </a:lnTo>
                      <a:lnTo>
                        <a:pt x="115" y="257"/>
                      </a:lnTo>
                      <a:lnTo>
                        <a:pt x="124" y="226"/>
                      </a:lnTo>
                      <a:lnTo>
                        <a:pt x="131" y="199"/>
                      </a:lnTo>
                      <a:lnTo>
                        <a:pt x="141" y="172"/>
                      </a:lnTo>
                      <a:lnTo>
                        <a:pt x="154" y="146"/>
                      </a:lnTo>
                      <a:lnTo>
                        <a:pt x="166" y="127"/>
                      </a:lnTo>
                      <a:lnTo>
                        <a:pt x="180" y="107"/>
                      </a:lnTo>
                      <a:lnTo>
                        <a:pt x="196" y="89"/>
                      </a:lnTo>
                      <a:lnTo>
                        <a:pt x="220" y="65"/>
                      </a:lnTo>
                      <a:lnTo>
                        <a:pt x="246" y="47"/>
                      </a:lnTo>
                      <a:lnTo>
                        <a:pt x="271" y="34"/>
                      </a:lnTo>
                      <a:lnTo>
                        <a:pt x="297" y="22"/>
                      </a:lnTo>
                      <a:lnTo>
                        <a:pt x="325" y="14"/>
                      </a:lnTo>
                      <a:lnTo>
                        <a:pt x="352" y="7"/>
                      </a:lnTo>
                      <a:lnTo>
                        <a:pt x="377" y="1"/>
                      </a:lnTo>
                      <a:lnTo>
                        <a:pt x="405" y="0"/>
                      </a:lnTo>
                      <a:lnTo>
                        <a:pt x="428" y="0"/>
                      </a:lnTo>
                      <a:lnTo>
                        <a:pt x="451" y="3"/>
                      </a:lnTo>
                      <a:lnTo>
                        <a:pt x="473" y="7"/>
                      </a:lnTo>
                      <a:lnTo>
                        <a:pt x="493" y="16"/>
                      </a:lnTo>
                      <a:lnTo>
                        <a:pt x="516" y="30"/>
                      </a:lnTo>
                      <a:lnTo>
                        <a:pt x="538" y="45"/>
                      </a:lnTo>
                      <a:lnTo>
                        <a:pt x="557" y="62"/>
                      </a:lnTo>
                      <a:lnTo>
                        <a:pt x="577" y="80"/>
                      </a:lnTo>
                      <a:lnTo>
                        <a:pt x="593" y="99"/>
                      </a:lnTo>
                      <a:lnTo>
                        <a:pt x="605" y="118"/>
                      </a:lnTo>
                      <a:lnTo>
                        <a:pt x="618" y="135"/>
                      </a:lnTo>
                      <a:lnTo>
                        <a:pt x="628" y="157"/>
                      </a:lnTo>
                      <a:lnTo>
                        <a:pt x="638" y="175"/>
                      </a:lnTo>
                      <a:lnTo>
                        <a:pt x="647" y="196"/>
                      </a:lnTo>
                      <a:lnTo>
                        <a:pt x="654" y="222"/>
                      </a:lnTo>
                      <a:lnTo>
                        <a:pt x="662" y="252"/>
                      </a:lnTo>
                      <a:lnTo>
                        <a:pt x="668" y="276"/>
                      </a:lnTo>
                      <a:lnTo>
                        <a:pt x="678" y="303"/>
                      </a:lnTo>
                      <a:lnTo>
                        <a:pt x="687" y="328"/>
                      </a:lnTo>
                      <a:lnTo>
                        <a:pt x="694" y="353"/>
                      </a:lnTo>
                      <a:lnTo>
                        <a:pt x="703" y="377"/>
                      </a:lnTo>
                      <a:lnTo>
                        <a:pt x="714" y="404"/>
                      </a:lnTo>
                    </a:path>
                  </a:pathLst>
                </a:custGeom>
                <a:noFill/>
                <a:ln w="14288">
                  <a:solidFill>
                    <a:srgbClr val="FF0000"/>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18211" name="Group 48"/>
                <xdr:cNvGrpSpPr>
                  <a:grpSpLocks/>
                </xdr:cNvGrpSpPr>
              </xdr:nvGrpSpPr>
              <xdr:grpSpPr bwMode="auto">
                <a:xfrm>
                  <a:off x="676" y="1485"/>
                  <a:ext cx="363" cy="396"/>
                  <a:chOff x="676" y="1485"/>
                  <a:chExt cx="363" cy="396"/>
                </a:xfrm>
              </xdr:grpSpPr>
              <xdr:sp macro="" textlink="">
                <xdr:nvSpPr>
                  <xdr:cNvPr id="18212" name="Line 49"/>
                  <xdr:cNvSpPr>
                    <a:spLocks noChangeShapeType="1"/>
                  </xdr:cNvSpPr>
                </xdr:nvSpPr>
                <xdr:spPr bwMode="auto">
                  <a:xfrm flipH="1">
                    <a:off x="1013" y="1666"/>
                    <a:ext cx="26" cy="27"/>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3" name="Line 50"/>
                  <xdr:cNvSpPr>
                    <a:spLocks noChangeShapeType="1"/>
                  </xdr:cNvSpPr>
                </xdr:nvSpPr>
                <xdr:spPr bwMode="auto">
                  <a:xfrm flipH="1">
                    <a:off x="1003" y="1634"/>
                    <a:ext cx="27" cy="27"/>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4" name="Line 51"/>
                  <xdr:cNvSpPr>
                    <a:spLocks noChangeShapeType="1"/>
                  </xdr:cNvSpPr>
                </xdr:nvSpPr>
                <xdr:spPr bwMode="auto">
                  <a:xfrm flipH="1">
                    <a:off x="993" y="1604"/>
                    <a:ext cx="27" cy="27"/>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5" name="Line 52"/>
                  <xdr:cNvSpPr>
                    <a:spLocks noChangeShapeType="1"/>
                  </xdr:cNvSpPr>
                </xdr:nvSpPr>
                <xdr:spPr bwMode="auto">
                  <a:xfrm flipH="1">
                    <a:off x="980" y="1574"/>
                    <a:ext cx="26" cy="26"/>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6" name="Line 53"/>
                  <xdr:cNvSpPr>
                    <a:spLocks noChangeShapeType="1"/>
                  </xdr:cNvSpPr>
                </xdr:nvSpPr>
                <xdr:spPr bwMode="auto">
                  <a:xfrm flipH="1">
                    <a:off x="960" y="1545"/>
                    <a:ext cx="30" cy="30"/>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7" name="Line 54"/>
                  <xdr:cNvSpPr>
                    <a:spLocks noChangeShapeType="1"/>
                  </xdr:cNvSpPr>
                </xdr:nvSpPr>
                <xdr:spPr bwMode="auto">
                  <a:xfrm flipH="1">
                    <a:off x="939" y="1517"/>
                    <a:ext cx="28" cy="33"/>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8" name="Line 55"/>
                  <xdr:cNvSpPr>
                    <a:spLocks noChangeShapeType="1"/>
                  </xdr:cNvSpPr>
                </xdr:nvSpPr>
                <xdr:spPr bwMode="auto">
                  <a:xfrm flipH="1">
                    <a:off x="912" y="1498"/>
                    <a:ext cx="26" cy="39"/>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19" name="Line 56"/>
                  <xdr:cNvSpPr>
                    <a:spLocks noChangeShapeType="1"/>
                  </xdr:cNvSpPr>
                </xdr:nvSpPr>
                <xdr:spPr bwMode="auto">
                  <a:xfrm flipH="1">
                    <a:off x="889" y="1485"/>
                    <a:ext cx="12" cy="54"/>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0" name="Line 57"/>
                  <xdr:cNvSpPr>
                    <a:spLocks noChangeShapeType="1"/>
                  </xdr:cNvSpPr>
                </xdr:nvSpPr>
                <xdr:spPr bwMode="auto">
                  <a:xfrm>
                    <a:off x="862" y="1486"/>
                    <a:ext cx="2" cy="54"/>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1" name="Line 58"/>
                  <xdr:cNvSpPr>
                    <a:spLocks noChangeShapeType="1"/>
                  </xdr:cNvSpPr>
                </xdr:nvSpPr>
                <xdr:spPr bwMode="auto">
                  <a:xfrm>
                    <a:off x="823" y="1499"/>
                    <a:ext cx="22" cy="45"/>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2" name="Line 59"/>
                  <xdr:cNvSpPr>
                    <a:spLocks noChangeShapeType="1"/>
                  </xdr:cNvSpPr>
                </xdr:nvSpPr>
                <xdr:spPr bwMode="auto">
                  <a:xfrm>
                    <a:off x="790" y="1516"/>
                    <a:ext cx="25" cy="40"/>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3" name="Line 60"/>
                  <xdr:cNvSpPr>
                    <a:spLocks noChangeShapeType="1"/>
                  </xdr:cNvSpPr>
                </xdr:nvSpPr>
                <xdr:spPr bwMode="auto">
                  <a:xfrm>
                    <a:off x="758" y="1541"/>
                    <a:ext cx="31" cy="39"/>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4" name="Line 61"/>
                  <xdr:cNvSpPr>
                    <a:spLocks noChangeShapeType="1"/>
                  </xdr:cNvSpPr>
                </xdr:nvSpPr>
                <xdr:spPr bwMode="auto">
                  <a:xfrm>
                    <a:off x="736" y="1575"/>
                    <a:ext cx="40" cy="30"/>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5" name="Line 62"/>
                  <xdr:cNvSpPr>
                    <a:spLocks noChangeShapeType="1"/>
                  </xdr:cNvSpPr>
                </xdr:nvSpPr>
                <xdr:spPr bwMode="auto">
                  <a:xfrm>
                    <a:off x="723" y="1612"/>
                    <a:ext cx="42" cy="19"/>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6" name="Line 63"/>
                  <xdr:cNvSpPr>
                    <a:spLocks noChangeShapeType="1"/>
                  </xdr:cNvSpPr>
                </xdr:nvSpPr>
                <xdr:spPr bwMode="auto">
                  <a:xfrm>
                    <a:off x="715" y="1651"/>
                    <a:ext cx="44" cy="10"/>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7" name="Line 64"/>
                  <xdr:cNvSpPr>
                    <a:spLocks noChangeShapeType="1"/>
                  </xdr:cNvSpPr>
                </xdr:nvSpPr>
                <xdr:spPr bwMode="auto">
                  <a:xfrm>
                    <a:off x="709" y="1683"/>
                    <a:ext cx="47" cy="9"/>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8" name="Line 65"/>
                  <xdr:cNvSpPr>
                    <a:spLocks noChangeShapeType="1"/>
                  </xdr:cNvSpPr>
                </xdr:nvSpPr>
                <xdr:spPr bwMode="auto">
                  <a:xfrm>
                    <a:off x="708" y="1718"/>
                    <a:ext cx="48" cy="2"/>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29" name="Line 66"/>
                  <xdr:cNvSpPr>
                    <a:spLocks noChangeShapeType="1"/>
                  </xdr:cNvSpPr>
                </xdr:nvSpPr>
                <xdr:spPr bwMode="auto">
                  <a:xfrm>
                    <a:off x="710" y="1749"/>
                    <a:ext cx="49" cy="1"/>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30" name="Line 67"/>
                  <xdr:cNvSpPr>
                    <a:spLocks noChangeShapeType="1"/>
                  </xdr:cNvSpPr>
                </xdr:nvSpPr>
                <xdr:spPr bwMode="auto">
                  <a:xfrm>
                    <a:off x="715" y="1775"/>
                    <a:ext cx="49" cy="7"/>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31" name="Line 68"/>
                  <xdr:cNvSpPr>
                    <a:spLocks noChangeShapeType="1"/>
                  </xdr:cNvSpPr>
                </xdr:nvSpPr>
                <xdr:spPr bwMode="auto">
                  <a:xfrm>
                    <a:off x="714" y="1802"/>
                    <a:ext cx="45" cy="15"/>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32" name="Line 69"/>
                  <xdr:cNvSpPr>
                    <a:spLocks noChangeShapeType="1"/>
                  </xdr:cNvSpPr>
                </xdr:nvSpPr>
                <xdr:spPr bwMode="auto">
                  <a:xfrm>
                    <a:off x="708" y="1824"/>
                    <a:ext cx="35" cy="26"/>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33" name="Line 70"/>
                  <xdr:cNvSpPr>
                    <a:spLocks noChangeShapeType="1"/>
                  </xdr:cNvSpPr>
                </xdr:nvSpPr>
                <xdr:spPr bwMode="auto">
                  <a:xfrm>
                    <a:off x="693" y="1846"/>
                    <a:ext cx="35" cy="25"/>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234" name="Line 71"/>
                  <xdr:cNvSpPr>
                    <a:spLocks noChangeShapeType="1"/>
                  </xdr:cNvSpPr>
                </xdr:nvSpPr>
                <xdr:spPr bwMode="auto">
                  <a:xfrm>
                    <a:off x="676" y="1860"/>
                    <a:ext cx="32" cy="21"/>
                  </a:xfrm>
                  <a:prstGeom prst="line">
                    <a:avLst/>
                  </a:prstGeom>
                  <a:noFill/>
                  <a:ln w="7938">
                    <a:solidFill>
                      <a:srgbClr val="FF0000"/>
                    </a:solidFill>
                    <a:round/>
                    <a:headEnd/>
                    <a:tailEnd/>
                  </a:ln>
                  <a:extLst>
                    <a:ext uri="{909E8E84-426E-40DD-AFC4-6F175D3DCCD1}">
                      <a14:hiddenFill xmlns:a14="http://schemas.microsoft.com/office/drawing/2010/main">
                        <a:noFill/>
                      </a14:hiddenFill>
                    </a:ext>
                  </a:extLst>
                </xdr:spPr>
              </xdr:sp>
            </xdr:grpSp>
          </xdr:grpSp>
        </xdr:grpSp>
        <xdr:sp macro="" textlink="">
          <xdr:nvSpPr>
            <xdr:cNvPr id="18205" name="Oval 72"/>
            <xdr:cNvSpPr>
              <a:spLocks noChangeArrowheads="1"/>
            </xdr:cNvSpPr>
          </xdr:nvSpPr>
          <xdr:spPr bwMode="auto">
            <a:xfrm>
              <a:off x="521" y="1367"/>
              <a:ext cx="532" cy="534"/>
            </a:xfrm>
            <a:prstGeom prst="ellipse">
              <a:avLst/>
            </a:prstGeom>
            <a:noFill/>
            <a:ln w="7938">
              <a:solidFill>
                <a:srgbClr val="BFBFB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8206" name="Freeform 73"/>
            <xdr:cNvSpPr>
              <a:spLocks/>
            </xdr:cNvSpPr>
          </xdr:nvSpPr>
          <xdr:spPr bwMode="auto">
            <a:xfrm>
              <a:off x="849" y="1720"/>
              <a:ext cx="126" cy="125"/>
            </a:xfrm>
            <a:custGeom>
              <a:avLst/>
              <a:gdLst>
                <a:gd name="T0" fmla="*/ 8 w 251"/>
                <a:gd name="T1" fmla="*/ 0 h 251"/>
                <a:gd name="T2" fmla="*/ 8 w 251"/>
                <a:gd name="T3" fmla="*/ 1 h 251"/>
                <a:gd name="T4" fmla="*/ 8 w 251"/>
                <a:gd name="T5" fmla="*/ 1 h 251"/>
                <a:gd name="T6" fmla="*/ 8 w 251"/>
                <a:gd name="T7" fmla="*/ 2 h 251"/>
                <a:gd name="T8" fmla="*/ 8 w 251"/>
                <a:gd name="T9" fmla="*/ 3 h 251"/>
                <a:gd name="T10" fmla="*/ 7 w 251"/>
                <a:gd name="T11" fmla="*/ 4 h 251"/>
                <a:gd name="T12" fmla="*/ 7 w 251"/>
                <a:gd name="T13" fmla="*/ 5 h 251"/>
                <a:gd name="T14" fmla="*/ 6 w 251"/>
                <a:gd name="T15" fmla="*/ 5 h 251"/>
                <a:gd name="T16" fmla="*/ 6 w 251"/>
                <a:gd name="T17" fmla="*/ 6 h 251"/>
                <a:gd name="T18" fmla="*/ 5 w 251"/>
                <a:gd name="T19" fmla="*/ 6 h 251"/>
                <a:gd name="T20" fmla="*/ 4 w 251"/>
                <a:gd name="T21" fmla="*/ 7 h 251"/>
                <a:gd name="T22" fmla="*/ 3 w 251"/>
                <a:gd name="T23" fmla="*/ 7 h 251"/>
                <a:gd name="T24" fmla="*/ 3 w 251"/>
                <a:gd name="T25" fmla="*/ 7 h 251"/>
                <a:gd name="T26" fmla="*/ 2 w 251"/>
                <a:gd name="T27" fmla="*/ 7 h 251"/>
                <a:gd name="T28" fmla="*/ 2 w 251"/>
                <a:gd name="T29" fmla="*/ 7 h 251"/>
                <a:gd name="T30" fmla="*/ 1 w 251"/>
                <a:gd name="T31" fmla="*/ 7 h 251"/>
                <a:gd name="T32" fmla="*/ 0 w 251"/>
                <a:gd name="T33" fmla="*/ 7 h 251"/>
                <a:gd name="T34" fmla="*/ 1 w 251"/>
                <a:gd name="T35" fmla="*/ 7 h 251"/>
                <a:gd name="T36" fmla="*/ 2 w 251"/>
                <a:gd name="T37" fmla="*/ 7 h 251"/>
                <a:gd name="T38" fmla="*/ 3 w 251"/>
                <a:gd name="T39" fmla="*/ 7 h 251"/>
                <a:gd name="T40" fmla="*/ 4 w 251"/>
                <a:gd name="T41" fmla="*/ 7 h 251"/>
                <a:gd name="T42" fmla="*/ 5 w 251"/>
                <a:gd name="T43" fmla="*/ 7 h 251"/>
                <a:gd name="T44" fmla="*/ 5 w 251"/>
                <a:gd name="T45" fmla="*/ 7 h 251"/>
                <a:gd name="T46" fmla="*/ 6 w 251"/>
                <a:gd name="T47" fmla="*/ 6 h 251"/>
                <a:gd name="T48" fmla="*/ 6 w 251"/>
                <a:gd name="T49" fmla="*/ 6 h 251"/>
                <a:gd name="T50" fmla="*/ 7 w 251"/>
                <a:gd name="T51" fmla="*/ 6 h 251"/>
                <a:gd name="T52" fmla="*/ 7 w 251"/>
                <a:gd name="T53" fmla="*/ 5 h 251"/>
                <a:gd name="T54" fmla="*/ 8 w 251"/>
                <a:gd name="T55" fmla="*/ 5 h 251"/>
                <a:gd name="T56" fmla="*/ 8 w 251"/>
                <a:gd name="T57" fmla="*/ 4 h 251"/>
                <a:gd name="T58" fmla="*/ 8 w 251"/>
                <a:gd name="T59" fmla="*/ 3 h 251"/>
                <a:gd name="T60" fmla="*/ 8 w 251"/>
                <a:gd name="T61" fmla="*/ 2 h 251"/>
                <a:gd name="T62" fmla="*/ 8 w 251"/>
                <a:gd name="T63" fmla="*/ 1 h 251"/>
                <a:gd name="T64" fmla="*/ 8 w 251"/>
                <a:gd name="T65" fmla="*/ 0 h 251"/>
                <a:gd name="T66" fmla="*/ 8 w 251"/>
                <a:gd name="T67" fmla="*/ 0 h 25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51" h="251">
                  <a:moveTo>
                    <a:pt x="235" y="0"/>
                  </a:moveTo>
                  <a:lnTo>
                    <a:pt x="241" y="36"/>
                  </a:lnTo>
                  <a:lnTo>
                    <a:pt x="241" y="60"/>
                  </a:lnTo>
                  <a:lnTo>
                    <a:pt x="236" y="90"/>
                  </a:lnTo>
                  <a:lnTo>
                    <a:pt x="226" y="118"/>
                  </a:lnTo>
                  <a:lnTo>
                    <a:pt x="215" y="141"/>
                  </a:lnTo>
                  <a:lnTo>
                    <a:pt x="199" y="171"/>
                  </a:lnTo>
                  <a:lnTo>
                    <a:pt x="183" y="188"/>
                  </a:lnTo>
                  <a:lnTo>
                    <a:pt x="162" y="204"/>
                  </a:lnTo>
                  <a:lnTo>
                    <a:pt x="141" y="216"/>
                  </a:lnTo>
                  <a:lnTo>
                    <a:pt x="120" y="226"/>
                  </a:lnTo>
                  <a:lnTo>
                    <a:pt x="93" y="235"/>
                  </a:lnTo>
                  <a:lnTo>
                    <a:pt x="72" y="240"/>
                  </a:lnTo>
                  <a:lnTo>
                    <a:pt x="52" y="242"/>
                  </a:lnTo>
                  <a:lnTo>
                    <a:pt x="37" y="244"/>
                  </a:lnTo>
                  <a:lnTo>
                    <a:pt x="26" y="241"/>
                  </a:lnTo>
                  <a:lnTo>
                    <a:pt x="0" y="236"/>
                  </a:lnTo>
                  <a:lnTo>
                    <a:pt x="21" y="245"/>
                  </a:lnTo>
                  <a:lnTo>
                    <a:pt x="50" y="250"/>
                  </a:lnTo>
                  <a:lnTo>
                    <a:pt x="72" y="251"/>
                  </a:lnTo>
                  <a:lnTo>
                    <a:pt x="106" y="246"/>
                  </a:lnTo>
                  <a:lnTo>
                    <a:pt x="131" y="240"/>
                  </a:lnTo>
                  <a:lnTo>
                    <a:pt x="155" y="230"/>
                  </a:lnTo>
                  <a:lnTo>
                    <a:pt x="171" y="221"/>
                  </a:lnTo>
                  <a:lnTo>
                    <a:pt x="187" y="213"/>
                  </a:lnTo>
                  <a:lnTo>
                    <a:pt x="203" y="198"/>
                  </a:lnTo>
                  <a:lnTo>
                    <a:pt x="216" y="185"/>
                  </a:lnTo>
                  <a:lnTo>
                    <a:pt x="226" y="165"/>
                  </a:lnTo>
                  <a:lnTo>
                    <a:pt x="236" y="143"/>
                  </a:lnTo>
                  <a:lnTo>
                    <a:pt x="245" y="114"/>
                  </a:lnTo>
                  <a:lnTo>
                    <a:pt x="251" y="82"/>
                  </a:lnTo>
                  <a:lnTo>
                    <a:pt x="250" y="55"/>
                  </a:lnTo>
                  <a:lnTo>
                    <a:pt x="244" y="24"/>
                  </a:lnTo>
                  <a:lnTo>
                    <a:pt x="235"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207" name="Freeform 74"/>
            <xdr:cNvSpPr>
              <a:spLocks/>
            </xdr:cNvSpPr>
          </xdr:nvSpPr>
          <xdr:spPr bwMode="auto">
            <a:xfrm>
              <a:off x="557" y="1403"/>
              <a:ext cx="263" cy="271"/>
            </a:xfrm>
            <a:custGeom>
              <a:avLst/>
              <a:gdLst>
                <a:gd name="T0" fmla="*/ 2 w 526"/>
                <a:gd name="T1" fmla="*/ 17 h 541"/>
                <a:gd name="T2" fmla="*/ 1 w 526"/>
                <a:gd name="T3" fmla="*/ 16 h 541"/>
                <a:gd name="T4" fmla="*/ 1 w 526"/>
                <a:gd name="T5" fmla="*/ 14 h 541"/>
                <a:gd name="T6" fmla="*/ 1 w 526"/>
                <a:gd name="T7" fmla="*/ 13 h 541"/>
                <a:gd name="T8" fmla="*/ 1 w 526"/>
                <a:gd name="T9" fmla="*/ 11 h 541"/>
                <a:gd name="T10" fmla="*/ 2 w 526"/>
                <a:gd name="T11" fmla="*/ 10 h 541"/>
                <a:gd name="T12" fmla="*/ 3 w 526"/>
                <a:gd name="T13" fmla="*/ 8 h 541"/>
                <a:gd name="T14" fmla="*/ 4 w 526"/>
                <a:gd name="T15" fmla="*/ 6 h 541"/>
                <a:gd name="T16" fmla="*/ 5 w 526"/>
                <a:gd name="T17" fmla="*/ 5 h 541"/>
                <a:gd name="T18" fmla="*/ 6 w 526"/>
                <a:gd name="T19" fmla="*/ 4 h 541"/>
                <a:gd name="T20" fmla="*/ 8 w 526"/>
                <a:gd name="T21" fmla="*/ 3 h 541"/>
                <a:gd name="T22" fmla="*/ 9 w 526"/>
                <a:gd name="T23" fmla="*/ 2 h 541"/>
                <a:gd name="T24" fmla="*/ 11 w 526"/>
                <a:gd name="T25" fmla="*/ 2 h 541"/>
                <a:gd name="T26" fmla="*/ 12 w 526"/>
                <a:gd name="T27" fmla="*/ 1 h 541"/>
                <a:gd name="T28" fmla="*/ 13 w 526"/>
                <a:gd name="T29" fmla="*/ 1 h 541"/>
                <a:gd name="T30" fmla="*/ 14 w 526"/>
                <a:gd name="T31" fmla="*/ 1 h 541"/>
                <a:gd name="T32" fmla="*/ 15 w 526"/>
                <a:gd name="T33" fmla="*/ 1 h 541"/>
                <a:gd name="T34" fmla="*/ 17 w 526"/>
                <a:gd name="T35" fmla="*/ 1 h 541"/>
                <a:gd name="T36" fmla="*/ 15 w 526"/>
                <a:gd name="T37" fmla="*/ 1 h 541"/>
                <a:gd name="T38" fmla="*/ 14 w 526"/>
                <a:gd name="T39" fmla="*/ 1 h 541"/>
                <a:gd name="T40" fmla="*/ 12 w 526"/>
                <a:gd name="T41" fmla="*/ 0 h 541"/>
                <a:gd name="T42" fmla="*/ 10 w 526"/>
                <a:gd name="T43" fmla="*/ 1 h 541"/>
                <a:gd name="T44" fmla="*/ 8 w 526"/>
                <a:gd name="T45" fmla="*/ 1 h 541"/>
                <a:gd name="T46" fmla="*/ 7 w 526"/>
                <a:gd name="T47" fmla="*/ 2 h 541"/>
                <a:gd name="T48" fmla="*/ 6 w 526"/>
                <a:gd name="T49" fmla="*/ 3 h 541"/>
                <a:gd name="T50" fmla="*/ 5 w 526"/>
                <a:gd name="T51" fmla="*/ 3 h 541"/>
                <a:gd name="T52" fmla="*/ 4 w 526"/>
                <a:gd name="T53" fmla="*/ 4 h 541"/>
                <a:gd name="T54" fmla="*/ 3 w 526"/>
                <a:gd name="T55" fmla="*/ 5 h 541"/>
                <a:gd name="T56" fmla="*/ 2 w 526"/>
                <a:gd name="T57" fmla="*/ 6 h 541"/>
                <a:gd name="T58" fmla="*/ 1 w 526"/>
                <a:gd name="T59" fmla="*/ 8 h 541"/>
                <a:gd name="T60" fmla="*/ 1 w 526"/>
                <a:gd name="T61" fmla="*/ 10 h 541"/>
                <a:gd name="T62" fmla="*/ 0 w 526"/>
                <a:gd name="T63" fmla="*/ 11 h 541"/>
                <a:gd name="T64" fmla="*/ 1 w 526"/>
                <a:gd name="T65" fmla="*/ 13 h 541"/>
                <a:gd name="T66" fmla="*/ 1 w 526"/>
                <a:gd name="T67" fmla="*/ 15 h 541"/>
                <a:gd name="T68" fmla="*/ 1 w 526"/>
                <a:gd name="T69" fmla="*/ 16 h 541"/>
                <a:gd name="T70" fmla="*/ 2 w 526"/>
                <a:gd name="T71" fmla="*/ 17 h 54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26" h="541">
                  <a:moveTo>
                    <a:pt x="36" y="541"/>
                  </a:moveTo>
                  <a:lnTo>
                    <a:pt x="25" y="484"/>
                  </a:lnTo>
                  <a:lnTo>
                    <a:pt x="19" y="444"/>
                  </a:lnTo>
                  <a:lnTo>
                    <a:pt x="21" y="396"/>
                  </a:lnTo>
                  <a:lnTo>
                    <a:pt x="29" y="344"/>
                  </a:lnTo>
                  <a:lnTo>
                    <a:pt x="49" y="290"/>
                  </a:lnTo>
                  <a:lnTo>
                    <a:pt x="76" y="235"/>
                  </a:lnTo>
                  <a:lnTo>
                    <a:pt x="120" y="172"/>
                  </a:lnTo>
                  <a:lnTo>
                    <a:pt x="148" y="138"/>
                  </a:lnTo>
                  <a:lnTo>
                    <a:pt x="186" y="106"/>
                  </a:lnTo>
                  <a:lnTo>
                    <a:pt x="229" y="76"/>
                  </a:lnTo>
                  <a:lnTo>
                    <a:pt x="274" y="52"/>
                  </a:lnTo>
                  <a:lnTo>
                    <a:pt x="330" y="34"/>
                  </a:lnTo>
                  <a:lnTo>
                    <a:pt x="372" y="25"/>
                  </a:lnTo>
                  <a:lnTo>
                    <a:pt x="401" y="20"/>
                  </a:lnTo>
                  <a:lnTo>
                    <a:pt x="426" y="19"/>
                  </a:lnTo>
                  <a:lnTo>
                    <a:pt x="471" y="21"/>
                  </a:lnTo>
                  <a:lnTo>
                    <a:pt x="526" y="31"/>
                  </a:lnTo>
                  <a:lnTo>
                    <a:pt x="475" y="11"/>
                  </a:lnTo>
                  <a:lnTo>
                    <a:pt x="420" y="1"/>
                  </a:lnTo>
                  <a:lnTo>
                    <a:pt x="372" y="0"/>
                  </a:lnTo>
                  <a:lnTo>
                    <a:pt x="304" y="9"/>
                  </a:lnTo>
                  <a:lnTo>
                    <a:pt x="251" y="21"/>
                  </a:lnTo>
                  <a:lnTo>
                    <a:pt x="202" y="44"/>
                  </a:lnTo>
                  <a:lnTo>
                    <a:pt x="167" y="66"/>
                  </a:lnTo>
                  <a:lnTo>
                    <a:pt x="140" y="87"/>
                  </a:lnTo>
                  <a:lnTo>
                    <a:pt x="115" y="112"/>
                  </a:lnTo>
                  <a:lnTo>
                    <a:pt x="82" y="150"/>
                  </a:lnTo>
                  <a:lnTo>
                    <a:pt x="52" y="191"/>
                  </a:lnTo>
                  <a:lnTo>
                    <a:pt x="30" y="235"/>
                  </a:lnTo>
                  <a:lnTo>
                    <a:pt x="10" y="299"/>
                  </a:lnTo>
                  <a:lnTo>
                    <a:pt x="0" y="350"/>
                  </a:lnTo>
                  <a:lnTo>
                    <a:pt x="1" y="406"/>
                  </a:lnTo>
                  <a:lnTo>
                    <a:pt x="9" y="456"/>
                  </a:lnTo>
                  <a:lnTo>
                    <a:pt x="17" y="492"/>
                  </a:lnTo>
                  <a:lnTo>
                    <a:pt x="36" y="5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18194" name="Line 75"/>
          <xdr:cNvSpPr>
            <a:spLocks noChangeShapeType="1"/>
          </xdr:cNvSpPr>
        </xdr:nvSpPr>
        <xdr:spPr bwMode="auto">
          <a:xfrm rot="3003040" flipH="1">
            <a:off x="3518" y="1474"/>
            <a:ext cx="549" cy="1"/>
          </a:xfrm>
          <a:prstGeom prst="line">
            <a:avLst/>
          </a:prstGeom>
          <a:noFill/>
          <a:ln w="28575">
            <a:solidFill>
              <a:srgbClr val="000000"/>
            </a:solidFill>
            <a:prstDash val="dash"/>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195" name="Line 76"/>
          <xdr:cNvSpPr>
            <a:spLocks noChangeShapeType="1"/>
          </xdr:cNvSpPr>
        </xdr:nvSpPr>
        <xdr:spPr bwMode="auto">
          <a:xfrm>
            <a:off x="4176" y="2160"/>
            <a:ext cx="0" cy="514"/>
          </a:xfrm>
          <a:prstGeom prst="line">
            <a:avLst/>
          </a:prstGeom>
          <a:noFill/>
          <a:ln w="5715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196" name="Line 77"/>
          <xdr:cNvSpPr>
            <a:spLocks noChangeShapeType="1"/>
          </xdr:cNvSpPr>
        </xdr:nvSpPr>
        <xdr:spPr bwMode="auto">
          <a:xfrm rot="9020211" flipV="1">
            <a:off x="4320" y="1536"/>
            <a:ext cx="336" cy="48"/>
          </a:xfrm>
          <a:prstGeom prst="line">
            <a:avLst/>
          </a:prstGeom>
          <a:noFill/>
          <a:ln w="57150">
            <a:solidFill>
              <a:srgbClr val="0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486" name="Text Box 78"/>
          <xdr:cNvSpPr txBox="1">
            <a:spLocks noChangeArrowheads="1"/>
          </xdr:cNvSpPr>
        </xdr:nvSpPr>
        <xdr:spPr bwMode="auto">
          <a:xfrm>
            <a:off x="3762" y="2605"/>
            <a:ext cx="1052" cy="324"/>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lnSpc>
                <a:spcPts val="2500"/>
              </a:lnSpc>
              <a:defRPr sz="1000"/>
            </a:pPr>
            <a:r>
              <a:rPr lang="en-US" sz="2800" b="0" i="0" u="none" strike="noStrike" baseline="0">
                <a:solidFill>
                  <a:srgbClr val="000000"/>
                </a:solidFill>
                <a:latin typeface="Arial"/>
                <a:cs typeface="Arial"/>
              </a:rPr>
              <a:t>gravity</a:t>
            </a:r>
          </a:p>
          <a:p>
            <a:pPr algn="l" rtl="0">
              <a:lnSpc>
                <a:spcPts val="1100"/>
              </a:lnSpc>
              <a:defRPr sz="1000"/>
            </a:pPr>
            <a:endParaRPr lang="en-US"/>
          </a:p>
        </xdr:txBody>
      </xdr:sp>
      <xdr:sp macro="" textlink="">
        <xdr:nvSpPr>
          <xdr:cNvPr id="17487" name="Text Box 79"/>
          <xdr:cNvSpPr txBox="1">
            <a:spLocks noChangeArrowheads="1"/>
          </xdr:cNvSpPr>
        </xdr:nvSpPr>
        <xdr:spPr bwMode="auto">
          <a:xfrm>
            <a:off x="4609" y="2305"/>
            <a:ext cx="565" cy="324"/>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2800" b="0" i="0" u="none" strike="noStrike" baseline="0">
                <a:solidFill>
                  <a:srgbClr val="000000"/>
                </a:solidFill>
                <a:latin typeface="Arial"/>
                <a:cs typeface="Arial"/>
              </a:rPr>
              <a:t>drag</a:t>
            </a:r>
          </a:p>
          <a:p>
            <a:pPr algn="l" rtl="0">
              <a:defRPr sz="1000"/>
            </a:pPr>
            <a:endParaRPr lang="en-US"/>
          </a:p>
        </xdr:txBody>
      </xdr:sp>
      <xdr:sp macro="" textlink="">
        <xdr:nvSpPr>
          <xdr:cNvPr id="18199" name="Line 80"/>
          <xdr:cNvSpPr>
            <a:spLocks noChangeShapeType="1"/>
          </xdr:cNvSpPr>
        </xdr:nvSpPr>
        <xdr:spPr bwMode="auto">
          <a:xfrm>
            <a:off x="4320" y="2064"/>
            <a:ext cx="336" cy="384"/>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8200" name="Oval 81"/>
          <xdr:cNvSpPr>
            <a:spLocks noChangeArrowheads="1"/>
          </xdr:cNvSpPr>
        </xdr:nvSpPr>
        <xdr:spPr bwMode="auto">
          <a:xfrm>
            <a:off x="4128" y="1872"/>
            <a:ext cx="48" cy="48"/>
          </a:xfrm>
          <a:prstGeom prst="ellipse">
            <a:avLst/>
          </a:prstGeom>
          <a:solidFill>
            <a:srgbClr val="000000"/>
          </a:solidFill>
          <a:ln w="9525">
            <a:solidFill>
              <a:srgbClr val="000000"/>
            </a:solidFill>
            <a:round/>
            <a:headEnd/>
            <a:tailEnd/>
          </a:ln>
        </xdr:spPr>
      </xdr:sp>
      <xdr:sp macro="" textlink="">
        <xdr:nvSpPr>
          <xdr:cNvPr id="17490" name="Text Box 82"/>
          <xdr:cNvSpPr txBox="1">
            <a:spLocks noChangeArrowheads="1"/>
          </xdr:cNvSpPr>
        </xdr:nvSpPr>
        <xdr:spPr bwMode="auto">
          <a:xfrm>
            <a:off x="4465" y="1728"/>
            <a:ext cx="529" cy="324"/>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2800" b="0" i="0" u="none" strike="noStrike" baseline="0">
                <a:solidFill>
                  <a:srgbClr val="000000"/>
                </a:solidFill>
                <a:latin typeface="Arial"/>
                <a:cs typeface="Arial"/>
              </a:rPr>
              <a:t>spin</a:t>
            </a:r>
          </a:p>
          <a:p>
            <a:pPr algn="l" rtl="0">
              <a:defRPr sz="1000"/>
            </a:pPr>
            <a:endParaRPr lang="en-US"/>
          </a:p>
        </xdr:txBody>
      </xdr:sp>
      <xdr:sp macro="" textlink="">
        <xdr:nvSpPr>
          <xdr:cNvPr id="17491" name="Text Box 83"/>
          <xdr:cNvSpPr txBox="1">
            <a:spLocks noChangeArrowheads="1"/>
          </xdr:cNvSpPr>
        </xdr:nvSpPr>
        <xdr:spPr bwMode="auto">
          <a:xfrm>
            <a:off x="3221" y="912"/>
            <a:ext cx="865" cy="324"/>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US" sz="2800" b="0" i="0" u="none" strike="noStrike" baseline="0">
                <a:solidFill>
                  <a:srgbClr val="000000"/>
                </a:solidFill>
                <a:latin typeface="Arial"/>
                <a:cs typeface="Arial"/>
              </a:rPr>
              <a:t>velocity</a:t>
            </a:r>
          </a:p>
          <a:p>
            <a:pPr algn="l" rtl="0">
              <a:defRPr sz="1000"/>
            </a:pPr>
            <a:endParaRPr lang="en-US"/>
          </a:p>
        </xdr:txBody>
      </xdr:sp>
    </xdr:grpSp>
    <xdr:clientData/>
  </xdr:twoCellAnchor>
  <xdr:twoCellAnchor>
    <xdr:from>
      <xdr:col>4</xdr:col>
      <xdr:colOff>152400</xdr:colOff>
      <xdr:row>25</xdr:row>
      <xdr:rowOff>0</xdr:rowOff>
    </xdr:from>
    <xdr:to>
      <xdr:col>7</xdr:col>
      <xdr:colOff>1304925</xdr:colOff>
      <xdr:row>44</xdr:row>
      <xdr:rowOff>152400</xdr:rowOff>
    </xdr:to>
    <xdr:grpSp>
      <xdr:nvGrpSpPr>
        <xdr:cNvPr id="18185" name="Group 84"/>
        <xdr:cNvGrpSpPr>
          <a:grpSpLocks/>
        </xdr:cNvGrpSpPr>
      </xdr:nvGrpSpPr>
      <xdr:grpSpPr bwMode="auto">
        <a:xfrm>
          <a:off x="9086850" y="4086225"/>
          <a:ext cx="2981325" cy="3276600"/>
          <a:chOff x="672" y="912"/>
          <a:chExt cx="1878" cy="2055"/>
        </a:xfrm>
      </xdr:grpSpPr>
      <xdr:pic>
        <xdr:nvPicPr>
          <xdr:cNvPr id="18186" name="Picture 85" descr="GCS-pitchfx"/>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 y="1152"/>
            <a:ext cx="1830" cy="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494" name="Text Box 86"/>
          <xdr:cNvSpPr txBox="1">
            <a:spLocks noChangeArrowheads="1"/>
          </xdr:cNvSpPr>
        </xdr:nvSpPr>
        <xdr:spPr bwMode="auto">
          <a:xfrm>
            <a:off x="1104" y="2734"/>
            <a:ext cx="1068" cy="233"/>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800" b="0" i="0" u="none" strike="noStrike" baseline="0">
                <a:solidFill>
                  <a:srgbClr val="000000"/>
                </a:solidFill>
                <a:latin typeface="Arial"/>
                <a:cs typeface="Arial"/>
              </a:rPr>
              <a:t>z vertically up</a:t>
            </a:r>
          </a:p>
          <a:p>
            <a:pPr algn="l" rtl="0">
              <a:defRPr sz="1000"/>
            </a:pPr>
            <a:endParaRPr lang="en-US"/>
          </a:p>
        </xdr:txBody>
      </xdr:sp>
      <xdr:sp macro="" textlink="">
        <xdr:nvSpPr>
          <xdr:cNvPr id="18188" name="Line 87"/>
          <xdr:cNvSpPr>
            <a:spLocks noChangeShapeType="1"/>
          </xdr:cNvSpPr>
        </xdr:nvSpPr>
        <xdr:spPr bwMode="auto">
          <a:xfrm flipH="1" flipV="1">
            <a:off x="672" y="1497"/>
            <a:ext cx="1296" cy="86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8189" name="Arc 88"/>
          <xdr:cNvSpPr>
            <a:spLocks/>
          </xdr:cNvSpPr>
        </xdr:nvSpPr>
        <xdr:spPr bwMode="auto">
          <a:xfrm flipH="1">
            <a:off x="1104" y="1881"/>
            <a:ext cx="144" cy="48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prstDash val="dash"/>
            <a:round/>
            <a:headEnd type="triangle" w="med" len="med"/>
            <a:tailEnd/>
          </a:ln>
          <a:extLst>
            <a:ext uri="{909E8E84-426E-40DD-AFC4-6F175D3DCCD1}">
              <a14:hiddenFill xmlns:a14="http://schemas.microsoft.com/office/drawing/2010/main">
                <a:solidFill>
                  <a:srgbClr val="BBE0E3"/>
                </a:solidFill>
              </a14:hiddenFill>
            </a:ext>
          </a:extLst>
        </xdr:spPr>
      </xdr:sp>
      <xdr:sp macro="" textlink="">
        <xdr:nvSpPr>
          <xdr:cNvPr id="17497" name="Text Box 89"/>
          <xdr:cNvSpPr txBox="1">
            <a:spLocks noChangeArrowheads="1"/>
          </xdr:cNvSpPr>
        </xdr:nvSpPr>
        <xdr:spPr bwMode="auto">
          <a:xfrm>
            <a:off x="768" y="1784"/>
            <a:ext cx="264" cy="40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n-US" sz="3600" b="0" i="0" u="none" strike="noStrike" baseline="0">
              <a:solidFill>
                <a:srgbClr val="000000"/>
              </a:solidFill>
              <a:latin typeface="Arial"/>
              <a:cs typeface="Arial"/>
            </a:endParaRPr>
          </a:p>
          <a:p>
            <a:pPr algn="l" rtl="0">
              <a:defRPr sz="1000"/>
            </a:pPr>
            <a:endParaRPr lang="en-US"/>
          </a:p>
        </xdr:txBody>
      </xdr:sp>
      <xdr:sp macro="" textlink="">
        <xdr:nvSpPr>
          <xdr:cNvPr id="17498" name="Text Box 90"/>
          <xdr:cNvSpPr txBox="1">
            <a:spLocks noChangeArrowheads="1"/>
          </xdr:cNvSpPr>
        </xdr:nvSpPr>
        <xdr:spPr bwMode="auto">
          <a:xfrm>
            <a:off x="816" y="912"/>
            <a:ext cx="1188" cy="233"/>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800" b="0" i="0" u="none" strike="noStrike" baseline="0">
                <a:solidFill>
                  <a:srgbClr val="000000"/>
                </a:solidFill>
                <a:latin typeface="Arial"/>
                <a:cs typeface="Arial"/>
              </a:rPr>
              <a:t>View from above</a:t>
            </a:r>
          </a:p>
          <a:p>
            <a:pPr algn="l" rtl="0">
              <a:defRPr sz="1000"/>
            </a:pPr>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30</xdr:row>
      <xdr:rowOff>38100</xdr:rowOff>
    </xdr:from>
    <xdr:to>
      <xdr:col>7</xdr:col>
      <xdr:colOff>419100</xdr:colOff>
      <xdr:row>53</xdr:row>
      <xdr:rowOff>66675</xdr:rowOff>
    </xdr:to>
    <xdr:graphicFrame macro="">
      <xdr:nvGraphicFramePr>
        <xdr:cNvPr id="11307"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333375</xdr:colOff>
      <xdr:row>34</xdr:row>
      <xdr:rowOff>57150</xdr:rowOff>
    </xdr:from>
    <xdr:to>
      <xdr:col>24</xdr:col>
      <xdr:colOff>0</xdr:colOff>
      <xdr:row>75</xdr:row>
      <xdr:rowOff>9525</xdr:rowOff>
    </xdr:to>
    <xdr:graphicFrame macro="">
      <xdr:nvGraphicFramePr>
        <xdr:cNvPr id="1130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32</xdr:row>
      <xdr:rowOff>0</xdr:rowOff>
    </xdr:from>
    <xdr:to>
      <xdr:col>9</xdr:col>
      <xdr:colOff>371475</xdr:colOff>
      <xdr:row>53</xdr:row>
      <xdr:rowOff>9525</xdr:rowOff>
    </xdr:to>
    <xdr:graphicFrame macro="">
      <xdr:nvGraphicFramePr>
        <xdr:cNvPr id="413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39</xdr:row>
      <xdr:rowOff>142875</xdr:rowOff>
    </xdr:from>
    <xdr:to>
      <xdr:col>23</xdr:col>
      <xdr:colOff>276225</xdr:colOff>
      <xdr:row>86</xdr:row>
      <xdr:rowOff>9525</xdr:rowOff>
    </xdr:to>
    <xdr:graphicFrame macro="">
      <xdr:nvGraphicFramePr>
        <xdr:cNvPr id="4140"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32</xdr:row>
      <xdr:rowOff>0</xdr:rowOff>
    </xdr:from>
    <xdr:to>
      <xdr:col>9</xdr:col>
      <xdr:colOff>371475</xdr:colOff>
      <xdr:row>53</xdr:row>
      <xdr:rowOff>9525</xdr:rowOff>
    </xdr:to>
    <xdr:graphicFrame macro="">
      <xdr:nvGraphicFramePr>
        <xdr:cNvPr id="4201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352425</xdr:colOff>
      <xdr:row>38</xdr:row>
      <xdr:rowOff>28575</xdr:rowOff>
    </xdr:from>
    <xdr:to>
      <xdr:col>22</xdr:col>
      <xdr:colOff>219075</xdr:colOff>
      <xdr:row>84</xdr:row>
      <xdr:rowOff>57150</xdr:rowOff>
    </xdr:to>
    <xdr:graphicFrame macro="">
      <xdr:nvGraphicFramePr>
        <xdr:cNvPr id="4201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2" sqref="H42"/>
    </sheetView>
  </sheetViews>
  <sheetFormatPr defaultColWidth="8.85546875" defaultRowHeight="12.75" x14ac:dyDescent="0.2"/>
  <sheetData/>
  <phoneticPr fontId="3" type="noConversion"/>
  <pageMargins left="0.75" right="0.75" top="1" bottom="1" header="0.5" footer="0.5"/>
  <headerFooter alignWithMargins="0"/>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K42" sqref="K42"/>
    </sheetView>
  </sheetViews>
  <sheetFormatPr defaultColWidth="8.85546875" defaultRowHeight="12.75" x14ac:dyDescent="0.2"/>
  <cols>
    <col min="3" max="3" width="10" style="2" bestFit="1" customWidth="1"/>
    <col min="4" max="4" width="9.7109375" bestFit="1" customWidth="1"/>
    <col min="10" max="10" width="12.42578125" bestFit="1" customWidth="1"/>
  </cols>
  <sheetData>
    <row r="1" spans="1:5" s="1" customFormat="1" x14ac:dyDescent="0.2">
      <c r="A1" s="1" t="s">
        <v>119</v>
      </c>
      <c r="B1" s="1" t="s">
        <v>121</v>
      </c>
      <c r="C1" s="9" t="s">
        <v>36</v>
      </c>
      <c r="D1" s="1" t="s">
        <v>37</v>
      </c>
      <c r="E1" s="1" t="s">
        <v>38</v>
      </c>
    </row>
    <row r="2" spans="1:5" x14ac:dyDescent="0.2">
      <c r="A2">
        <v>0</v>
      </c>
      <c r="B2">
        <v>0</v>
      </c>
      <c r="C2" s="2">
        <v>29.9</v>
      </c>
      <c r="D2">
        <v>760</v>
      </c>
      <c r="E2" s="2">
        <f>760.85*EXP(-0.0000371*A2)</f>
        <v>760.85</v>
      </c>
    </row>
    <row r="3" spans="1:5" x14ac:dyDescent="0.2">
      <c r="A3">
        <v>500</v>
      </c>
      <c r="B3">
        <v>152</v>
      </c>
      <c r="C3" s="2">
        <v>29.4</v>
      </c>
      <c r="D3">
        <v>746</v>
      </c>
      <c r="E3" s="2">
        <f t="shared" ref="E3:E14" si="0">760.85*EXP(-0.0000371*A3)</f>
        <v>746.86633200296592</v>
      </c>
    </row>
    <row r="4" spans="1:5" x14ac:dyDescent="0.2">
      <c r="A4">
        <v>1000</v>
      </c>
      <c r="B4">
        <v>305</v>
      </c>
      <c r="C4" s="2">
        <v>28.9</v>
      </c>
      <c r="D4">
        <v>733</v>
      </c>
      <c r="E4" s="2">
        <f t="shared" si="0"/>
        <v>733.13966994751206</v>
      </c>
    </row>
    <row r="5" spans="1:5" x14ac:dyDescent="0.2">
      <c r="A5">
        <v>1500</v>
      </c>
      <c r="B5">
        <v>457</v>
      </c>
      <c r="C5" s="2">
        <v>28.3</v>
      </c>
      <c r="D5">
        <v>720</v>
      </c>
      <c r="E5" s="2">
        <f t="shared" si="0"/>
        <v>719.665290319463</v>
      </c>
    </row>
    <row r="6" spans="1:5" x14ac:dyDescent="0.2">
      <c r="A6">
        <v>2000</v>
      </c>
      <c r="B6">
        <v>610</v>
      </c>
      <c r="C6" s="2">
        <v>27.8</v>
      </c>
      <c r="D6">
        <v>707</v>
      </c>
      <c r="E6" s="2">
        <f t="shared" si="0"/>
        <v>706.43855641814673</v>
      </c>
    </row>
    <row r="7" spans="1:5" x14ac:dyDescent="0.2">
      <c r="A7">
        <v>2500</v>
      </c>
      <c r="B7">
        <v>762</v>
      </c>
      <c r="C7" s="2">
        <v>27.3</v>
      </c>
      <c r="D7">
        <v>694</v>
      </c>
      <c r="E7" s="2">
        <f t="shared" si="0"/>
        <v>693.45491676084839</v>
      </c>
    </row>
    <row r="8" spans="1:5" x14ac:dyDescent="0.2">
      <c r="A8">
        <v>3000</v>
      </c>
      <c r="B8">
        <v>914</v>
      </c>
      <c r="C8" s="2">
        <v>26.8</v>
      </c>
      <c r="D8">
        <v>681</v>
      </c>
      <c r="E8" s="2">
        <f t="shared" si="0"/>
        <v>680.70990351658918</v>
      </c>
    </row>
    <row r="9" spans="1:5" x14ac:dyDescent="0.2">
      <c r="A9">
        <v>3500</v>
      </c>
      <c r="B9">
        <v>1067</v>
      </c>
      <c r="C9" s="2">
        <v>26.3</v>
      </c>
      <c r="D9">
        <v>669</v>
      </c>
      <c r="E9" s="2">
        <f t="shared" si="0"/>
        <v>668.19913096869004</v>
      </c>
    </row>
    <row r="10" spans="1:5" x14ac:dyDescent="0.2">
      <c r="A10">
        <v>4000</v>
      </c>
      <c r="B10">
        <v>1219</v>
      </c>
      <c r="C10" s="2">
        <v>25.8</v>
      </c>
      <c r="D10">
        <v>656</v>
      </c>
      <c r="E10" s="2">
        <f t="shared" si="0"/>
        <v>655.91829400559232</v>
      </c>
    </row>
    <row r="11" spans="1:5" x14ac:dyDescent="0.2">
      <c r="A11">
        <v>4500</v>
      </c>
      <c r="B11">
        <v>1372</v>
      </c>
      <c r="C11" s="2">
        <v>25.4</v>
      </c>
      <c r="D11">
        <v>644</v>
      </c>
      <c r="E11" s="2">
        <f t="shared" si="0"/>
        <v>643.86316663941614</v>
      </c>
    </row>
    <row r="12" spans="1:5" x14ac:dyDescent="0.2">
      <c r="A12">
        <v>5000</v>
      </c>
      <c r="B12">
        <v>1524</v>
      </c>
      <c r="C12" s="2">
        <v>24.9</v>
      </c>
      <c r="D12">
        <v>632</v>
      </c>
      <c r="E12" s="2">
        <f t="shared" si="0"/>
        <v>632.02960055174492</v>
      </c>
    </row>
    <row r="13" spans="1:5" x14ac:dyDescent="0.2">
      <c r="A13">
        <v>6000</v>
      </c>
      <c r="B13">
        <v>1829</v>
      </c>
      <c r="C13" s="2">
        <v>24</v>
      </c>
      <c r="D13">
        <v>609</v>
      </c>
      <c r="E13" s="2">
        <f t="shared" si="0"/>
        <v>609.0109387468807</v>
      </c>
    </row>
    <row r="14" spans="1:5" x14ac:dyDescent="0.2">
      <c r="A14">
        <v>7000</v>
      </c>
      <c r="B14">
        <v>2134</v>
      </c>
      <c r="C14" s="2">
        <v>23.1</v>
      </c>
      <c r="D14">
        <v>586</v>
      </c>
      <c r="E14" s="2">
        <f t="shared" si="0"/>
        <v>586.83062184045809</v>
      </c>
    </row>
  </sheetData>
  <phoneticPr fontId="3" type="noConversion"/>
  <pageMargins left="0.75" right="0.75" top="1" bottom="1" header="0.5" footer="0.5"/>
  <headerFooter alignWithMargins="0"/>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C76"/>
  <sheetViews>
    <sheetView topLeftCell="D35" workbookViewId="0">
      <selection activeCell="B41" sqref="B41"/>
    </sheetView>
  </sheetViews>
  <sheetFormatPr defaultColWidth="8.85546875" defaultRowHeight="12.75" x14ac:dyDescent="0.2"/>
  <cols>
    <col min="1" max="1" width="26.140625" bestFit="1" customWidth="1"/>
    <col min="2" max="2" width="6" bestFit="1" customWidth="1"/>
    <col min="3" max="3" width="92.7109375" bestFit="1" customWidth="1"/>
    <col min="8" max="8" width="79.7109375" bestFit="1" customWidth="1"/>
  </cols>
  <sheetData>
    <row r="3" spans="1:3" ht="13.5" thickBot="1" x14ac:dyDescent="0.25"/>
    <row r="4" spans="1:3" ht="13.5" thickBot="1" x14ac:dyDescent="0.25">
      <c r="A4" s="158" t="s">
        <v>25</v>
      </c>
      <c r="B4" s="159"/>
      <c r="C4" s="160"/>
    </row>
    <row r="5" spans="1:3" ht="13.5" thickBot="1" x14ac:dyDescent="0.25">
      <c r="A5" s="98" t="s">
        <v>164</v>
      </c>
      <c r="B5" s="98" t="s">
        <v>163</v>
      </c>
      <c r="C5" s="97" t="s">
        <v>162</v>
      </c>
    </row>
    <row r="6" spans="1:3" x14ac:dyDescent="0.2">
      <c r="A6" s="99" t="s">
        <v>32</v>
      </c>
      <c r="B6" s="101">
        <v>5.125</v>
      </c>
      <c r="C6" s="95" t="s">
        <v>165</v>
      </c>
    </row>
    <row r="7" spans="1:3" x14ac:dyDescent="0.2">
      <c r="A7" s="99" t="s">
        <v>33</v>
      </c>
      <c r="B7" s="101">
        <v>9.125</v>
      </c>
      <c r="C7" s="95" t="s">
        <v>69</v>
      </c>
    </row>
    <row r="8" spans="1:3" x14ac:dyDescent="0.2">
      <c r="A8" s="100" t="s">
        <v>101</v>
      </c>
      <c r="B8" s="103">
        <v>-3</v>
      </c>
      <c r="C8" s="95" t="s">
        <v>51</v>
      </c>
    </row>
    <row r="9" spans="1:3" x14ac:dyDescent="0.2">
      <c r="A9" s="100" t="s">
        <v>102</v>
      </c>
      <c r="B9" s="104">
        <v>55</v>
      </c>
      <c r="C9" s="95" t="s">
        <v>52</v>
      </c>
    </row>
    <row r="10" spans="1:3" x14ac:dyDescent="0.2">
      <c r="A10" s="100" t="s">
        <v>0</v>
      </c>
      <c r="B10" s="103">
        <v>6</v>
      </c>
      <c r="C10" s="95" t="s">
        <v>53</v>
      </c>
    </row>
    <row r="11" spans="1:3" x14ac:dyDescent="0.2">
      <c r="A11" s="100" t="s">
        <v>1</v>
      </c>
      <c r="B11" s="103">
        <v>95</v>
      </c>
      <c r="C11" s="95" t="s">
        <v>54</v>
      </c>
    </row>
    <row r="12" spans="1:3" x14ac:dyDescent="0.2">
      <c r="A12" s="100" t="s">
        <v>93</v>
      </c>
      <c r="B12" s="104">
        <v>-2</v>
      </c>
      <c r="C12" s="95" t="s">
        <v>70</v>
      </c>
    </row>
    <row r="13" spans="1:3" x14ac:dyDescent="0.2">
      <c r="A13" s="100" t="s">
        <v>2</v>
      </c>
      <c r="B13" s="104">
        <v>178</v>
      </c>
      <c r="C13" s="95" t="s">
        <v>71</v>
      </c>
    </row>
    <row r="14" spans="1:3" x14ac:dyDescent="0.2">
      <c r="A14" s="100" t="s">
        <v>3</v>
      </c>
      <c r="B14" s="104">
        <v>1000</v>
      </c>
      <c r="C14" s="95" t="s">
        <v>175</v>
      </c>
    </row>
    <row r="15" spans="1:3" x14ac:dyDescent="0.2">
      <c r="A15" s="100" t="s">
        <v>4</v>
      </c>
      <c r="B15" s="104">
        <v>500</v>
      </c>
      <c r="C15" s="95" t="s">
        <v>176</v>
      </c>
    </row>
    <row r="16" spans="1:3" x14ac:dyDescent="0.2">
      <c r="A16" s="100" t="s">
        <v>34</v>
      </c>
      <c r="B16" s="104">
        <v>0</v>
      </c>
      <c r="C16" s="95" t="s">
        <v>55</v>
      </c>
    </row>
    <row r="17" spans="1:3" x14ac:dyDescent="0.2">
      <c r="A17" s="99" t="s">
        <v>5</v>
      </c>
      <c r="B17" s="101">
        <v>10000</v>
      </c>
      <c r="C17" s="95" t="s">
        <v>56</v>
      </c>
    </row>
    <row r="18" spans="1:3" x14ac:dyDescent="0.2">
      <c r="A18" s="99" t="s">
        <v>6</v>
      </c>
      <c r="B18" s="101">
        <v>1E-3</v>
      </c>
      <c r="C18" s="95" t="s">
        <v>23</v>
      </c>
    </row>
    <row r="19" spans="1:3" x14ac:dyDescent="0.2">
      <c r="A19" s="101"/>
      <c r="B19" s="101"/>
      <c r="C19" s="95"/>
    </row>
    <row r="20" spans="1:3" x14ac:dyDescent="0.2">
      <c r="A20" s="100" t="s">
        <v>118</v>
      </c>
      <c r="B20" s="104">
        <v>80</v>
      </c>
      <c r="C20" s="95" t="s">
        <v>24</v>
      </c>
    </row>
    <row r="21" spans="1:3" x14ac:dyDescent="0.2">
      <c r="A21" s="100" t="s">
        <v>119</v>
      </c>
      <c r="B21" s="104">
        <v>865</v>
      </c>
      <c r="C21" s="95" t="s">
        <v>57</v>
      </c>
    </row>
    <row r="22" spans="1:3" x14ac:dyDescent="0.2">
      <c r="A22" s="100" t="s">
        <v>124</v>
      </c>
      <c r="B22" s="104">
        <v>0</v>
      </c>
      <c r="C22" s="95" t="s">
        <v>58</v>
      </c>
    </row>
    <row r="23" spans="1:3" x14ac:dyDescent="0.2">
      <c r="A23" s="100" t="s">
        <v>123</v>
      </c>
      <c r="B23" s="104">
        <v>0</v>
      </c>
      <c r="C23" s="95" t="s">
        <v>159</v>
      </c>
    </row>
    <row r="24" spans="1:3" x14ac:dyDescent="0.2">
      <c r="A24" s="100" t="s">
        <v>39</v>
      </c>
      <c r="B24" s="104">
        <v>50</v>
      </c>
      <c r="C24" s="95" t="s">
        <v>160</v>
      </c>
    </row>
    <row r="25" spans="1:3" ht="13.5" thickBot="1" x14ac:dyDescent="0.25">
      <c r="A25" s="102" t="s">
        <v>137</v>
      </c>
      <c r="B25" s="105">
        <v>29.92</v>
      </c>
      <c r="C25" s="96" t="s">
        <v>161</v>
      </c>
    </row>
    <row r="27" spans="1:3" ht="13.5" thickBot="1" x14ac:dyDescent="0.25"/>
    <row r="28" spans="1:3" x14ac:dyDescent="0.2">
      <c r="A28" s="106" t="s">
        <v>142</v>
      </c>
      <c r="B28" s="111"/>
      <c r="C28" s="94"/>
    </row>
    <row r="29" spans="1:3" x14ac:dyDescent="0.2">
      <c r="A29" s="107" t="s">
        <v>29</v>
      </c>
      <c r="B29" s="112">
        <v>1</v>
      </c>
      <c r="C29" s="95" t="s">
        <v>103</v>
      </c>
    </row>
    <row r="30" spans="1:3" ht="13.5" thickBot="1" x14ac:dyDescent="0.25">
      <c r="A30" s="108" t="s">
        <v>30</v>
      </c>
      <c r="B30" s="113">
        <v>2</v>
      </c>
      <c r="C30" s="96" t="s">
        <v>26</v>
      </c>
    </row>
    <row r="31" spans="1:3" x14ac:dyDescent="0.2">
      <c r="A31" s="109" t="s">
        <v>140</v>
      </c>
      <c r="B31" s="114"/>
      <c r="C31" s="94"/>
    </row>
    <row r="32" spans="1:3" ht="13.5" thickBot="1" x14ac:dyDescent="0.25">
      <c r="A32" s="110" t="s">
        <v>138</v>
      </c>
      <c r="B32" s="115">
        <v>0.33</v>
      </c>
      <c r="C32" s="96" t="s">
        <v>104</v>
      </c>
    </row>
    <row r="36" spans="1:3" ht="13.5" thickBot="1" x14ac:dyDescent="0.25"/>
    <row r="37" spans="1:3" x14ac:dyDescent="0.2">
      <c r="A37" s="158" t="s">
        <v>45</v>
      </c>
      <c r="B37" s="159"/>
      <c r="C37" s="160"/>
    </row>
    <row r="38" spans="1:3" x14ac:dyDescent="0.2">
      <c r="A38" s="125"/>
      <c r="B38" s="23"/>
      <c r="C38" s="95"/>
    </row>
    <row r="39" spans="1:3" x14ac:dyDescent="0.2">
      <c r="A39" s="136" t="s">
        <v>144</v>
      </c>
      <c r="B39" s="127"/>
      <c r="C39" s="95"/>
    </row>
    <row r="40" spans="1:3" x14ac:dyDescent="0.2">
      <c r="A40" s="126" t="s">
        <v>113</v>
      </c>
      <c r="B40" s="128">
        <v>0.42604473469775073</v>
      </c>
      <c r="C40" s="95" t="s">
        <v>42</v>
      </c>
    </row>
    <row r="41" spans="1:3" x14ac:dyDescent="0.2">
      <c r="A41" s="126" t="s">
        <v>114</v>
      </c>
      <c r="B41" s="128">
        <f>17/12</f>
        <v>1.4166666666666667</v>
      </c>
      <c r="C41" s="95" t="s">
        <v>108</v>
      </c>
    </row>
    <row r="42" spans="1:3" x14ac:dyDescent="0.2">
      <c r="A42" s="126" t="s">
        <v>115</v>
      </c>
      <c r="B42" s="128">
        <v>3.0415432850444915</v>
      </c>
      <c r="C42" s="95" t="s">
        <v>107</v>
      </c>
    </row>
    <row r="43" spans="1:3" x14ac:dyDescent="0.2">
      <c r="A43" s="126" t="s">
        <v>116</v>
      </c>
      <c r="B43" s="128">
        <v>0.40302734910204452</v>
      </c>
      <c r="C43" s="95" t="s">
        <v>43</v>
      </c>
    </row>
    <row r="44" spans="1:3" ht="13.5" thickBot="1" x14ac:dyDescent="0.25">
      <c r="A44" s="129" t="s">
        <v>145</v>
      </c>
      <c r="B44" s="130">
        <v>86.931885710357321</v>
      </c>
      <c r="C44" s="96" t="s">
        <v>44</v>
      </c>
    </row>
    <row r="45" spans="1:3" x14ac:dyDescent="0.2">
      <c r="A45" s="135" t="s">
        <v>50</v>
      </c>
      <c r="B45" s="131"/>
      <c r="C45" s="94"/>
    </row>
    <row r="46" spans="1:3" x14ac:dyDescent="0.2">
      <c r="A46" s="126" t="s">
        <v>35</v>
      </c>
      <c r="B46" s="132">
        <v>95</v>
      </c>
      <c r="C46" s="95" t="s">
        <v>54</v>
      </c>
    </row>
    <row r="47" spans="1:3" x14ac:dyDescent="0.2">
      <c r="A47" s="126" t="s">
        <v>145</v>
      </c>
      <c r="B47" s="132">
        <v>86.931885710357321</v>
      </c>
      <c r="C47" s="95" t="s">
        <v>46</v>
      </c>
    </row>
    <row r="48" spans="1:3" x14ac:dyDescent="0.2">
      <c r="A48" s="126" t="s">
        <v>147</v>
      </c>
      <c r="B48" s="132">
        <v>-1</v>
      </c>
      <c r="C48" s="95" t="s">
        <v>47</v>
      </c>
    </row>
    <row r="49" spans="1:3" x14ac:dyDescent="0.2">
      <c r="A49" s="126" t="s">
        <v>148</v>
      </c>
      <c r="B49" s="132">
        <v>6</v>
      </c>
      <c r="C49" s="95" t="s">
        <v>126</v>
      </c>
    </row>
    <row r="50" spans="1:3" x14ac:dyDescent="0.2">
      <c r="A50" s="133" t="s">
        <v>149</v>
      </c>
      <c r="B50" s="128">
        <v>0.42604473469775073</v>
      </c>
      <c r="C50" s="95" t="s">
        <v>127</v>
      </c>
    </row>
    <row r="51" spans="1:3" x14ac:dyDescent="0.2">
      <c r="A51" s="134" t="s">
        <v>150</v>
      </c>
      <c r="B51" s="128">
        <v>3.0415432850444915</v>
      </c>
      <c r="C51" s="95" t="s">
        <v>128</v>
      </c>
    </row>
    <row r="52" spans="1:3" x14ac:dyDescent="0.2">
      <c r="A52" s="126" t="s">
        <v>48</v>
      </c>
      <c r="B52" s="132">
        <v>5.8889300675291469</v>
      </c>
      <c r="C52" s="95" t="s">
        <v>129</v>
      </c>
    </row>
    <row r="53" spans="1:3" ht="13.5" thickBot="1" x14ac:dyDescent="0.25">
      <c r="A53" s="129" t="s">
        <v>49</v>
      </c>
      <c r="B53" s="130">
        <v>-13.044005414029398</v>
      </c>
      <c r="C53" s="96" t="s">
        <v>62</v>
      </c>
    </row>
    <row r="55" spans="1:3" ht="13.5" thickBot="1" x14ac:dyDescent="0.25"/>
    <row r="56" spans="1:3" x14ac:dyDescent="0.2">
      <c r="A56" s="158" t="s">
        <v>154</v>
      </c>
      <c r="B56" s="159"/>
      <c r="C56" s="160"/>
    </row>
    <row r="57" spans="1:3" x14ac:dyDescent="0.2">
      <c r="A57" s="125"/>
      <c r="B57" s="23"/>
      <c r="C57" s="95"/>
    </row>
    <row r="58" spans="1:3" x14ac:dyDescent="0.2">
      <c r="A58" s="136" t="s">
        <v>112</v>
      </c>
      <c r="B58" s="127"/>
      <c r="C58" s="95"/>
    </row>
    <row r="59" spans="1:3" x14ac:dyDescent="0.2">
      <c r="A59" s="126" t="s">
        <v>113</v>
      </c>
      <c r="B59" s="132">
        <v>-160.42980489291199</v>
      </c>
      <c r="C59" s="95" t="s">
        <v>130</v>
      </c>
    </row>
    <row r="60" spans="1:3" x14ac:dyDescent="0.2">
      <c r="A60" s="126" t="s">
        <v>114</v>
      </c>
      <c r="B60" s="132">
        <v>359.03409212380956</v>
      </c>
      <c r="C60" s="95" t="s">
        <v>131</v>
      </c>
    </row>
    <row r="61" spans="1:3" x14ac:dyDescent="0.2">
      <c r="A61" s="126" t="s">
        <v>115</v>
      </c>
      <c r="B61" s="132">
        <v>0</v>
      </c>
      <c r="C61" s="95" t="s">
        <v>132</v>
      </c>
    </row>
    <row r="62" spans="1:3" x14ac:dyDescent="0.2">
      <c r="A62" s="126" t="s">
        <v>116</v>
      </c>
      <c r="B62" s="128">
        <v>5.5160013957818101</v>
      </c>
      <c r="C62" s="95" t="s">
        <v>133</v>
      </c>
    </row>
    <row r="63" spans="1:3" x14ac:dyDescent="0.2">
      <c r="A63" s="126" t="s">
        <v>105</v>
      </c>
      <c r="B63" s="132">
        <v>-24.109595367413672</v>
      </c>
      <c r="C63" s="95" t="s">
        <v>59</v>
      </c>
    </row>
    <row r="64" spans="1:3" ht="13.5" thickBot="1" x14ac:dyDescent="0.25">
      <c r="A64" s="129" t="s">
        <v>117</v>
      </c>
      <c r="B64" s="130">
        <v>393.246998215048</v>
      </c>
      <c r="C64" s="96" t="s">
        <v>60</v>
      </c>
    </row>
    <row r="65" spans="1:3" ht="13.5" thickBot="1" x14ac:dyDescent="0.25"/>
    <row r="66" spans="1:3" ht="13.5" thickBot="1" x14ac:dyDescent="0.25">
      <c r="A66" s="147"/>
      <c r="B66" s="148"/>
      <c r="C66" s="149" t="s">
        <v>155</v>
      </c>
    </row>
    <row r="67" spans="1:3" x14ac:dyDescent="0.2">
      <c r="A67" s="125"/>
      <c r="B67" s="23"/>
      <c r="C67" s="155" t="s">
        <v>167</v>
      </c>
    </row>
    <row r="68" spans="1:3" ht="13.5" thickBot="1" x14ac:dyDescent="0.25">
      <c r="A68" s="125"/>
      <c r="B68" s="23"/>
      <c r="C68" s="156" t="s">
        <v>166</v>
      </c>
    </row>
    <row r="69" spans="1:3" x14ac:dyDescent="0.2">
      <c r="A69" s="150" t="s">
        <v>65</v>
      </c>
      <c r="B69" s="151">
        <v>-160</v>
      </c>
      <c r="C69" s="95" t="s">
        <v>156</v>
      </c>
    </row>
    <row r="70" spans="1:3" x14ac:dyDescent="0.2">
      <c r="A70" s="150" t="s">
        <v>66</v>
      </c>
      <c r="B70" s="151">
        <v>359</v>
      </c>
      <c r="C70" s="95" t="s">
        <v>157</v>
      </c>
    </row>
    <row r="71" spans="1:3" x14ac:dyDescent="0.2">
      <c r="A71" s="150" t="s">
        <v>67</v>
      </c>
      <c r="B71" s="151">
        <v>10</v>
      </c>
      <c r="C71" s="95" t="s">
        <v>158</v>
      </c>
    </row>
    <row r="72" spans="1:3" ht="13.5" thickBot="1" x14ac:dyDescent="0.25">
      <c r="A72" s="153" t="s">
        <v>68</v>
      </c>
      <c r="B72" s="154">
        <v>5.6219999999999999</v>
      </c>
      <c r="C72" s="96" t="s">
        <v>72</v>
      </c>
    </row>
    <row r="73" spans="1:3" x14ac:dyDescent="0.2">
      <c r="A73" s="47" t="s">
        <v>81</v>
      </c>
      <c r="B73" s="61">
        <v>-160.00004772491616</v>
      </c>
      <c r="C73" s="95" t="s">
        <v>77</v>
      </c>
    </row>
    <row r="74" spans="1:3" x14ac:dyDescent="0.2">
      <c r="A74" s="48" t="s">
        <v>82</v>
      </c>
      <c r="B74" s="62">
        <v>359.00016955281666</v>
      </c>
      <c r="C74" s="95" t="s">
        <v>78</v>
      </c>
    </row>
    <row r="75" spans="1:3" x14ac:dyDescent="0.2">
      <c r="A75" s="48" t="s">
        <v>83</v>
      </c>
      <c r="B75" s="62">
        <v>10.000031633291405</v>
      </c>
      <c r="C75" s="95" t="s">
        <v>79</v>
      </c>
    </row>
    <row r="76" spans="1:3" ht="13.5" thickBot="1" x14ac:dyDescent="0.25">
      <c r="A76" s="50" t="s">
        <v>84</v>
      </c>
      <c r="B76" s="152">
        <v>5.6219999999999999</v>
      </c>
      <c r="C76" s="96" t="s">
        <v>80</v>
      </c>
    </row>
  </sheetData>
  <mergeCells count="3">
    <mergeCell ref="A56:C56"/>
    <mergeCell ref="A4:C4"/>
    <mergeCell ref="A37:C37"/>
  </mergeCells>
  <phoneticPr fontId="26" type="noConversion"/>
  <pageMargins left="0.75" right="0.75" top="1" bottom="1" header="0.5" footer="0.5"/>
  <headerFooter alignWithMargins="0"/>
  <drawing r:id="rId1"/>
  <legacy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56"/>
  <sheetViews>
    <sheetView tabSelected="1" workbookViewId="0">
      <selection activeCell="B27" sqref="B27"/>
    </sheetView>
  </sheetViews>
  <sheetFormatPr defaultColWidth="8.85546875" defaultRowHeight="12.75" x14ac:dyDescent="0.2"/>
  <cols>
    <col min="1" max="1" width="26.140625" bestFit="1" customWidth="1"/>
    <col min="2" max="2" width="6.140625" bestFit="1" customWidth="1"/>
    <col min="3" max="3" width="26.7109375" bestFit="1" customWidth="1"/>
    <col min="4" max="4" width="10" bestFit="1" customWidth="1"/>
    <col min="5" max="5" width="8" customWidth="1"/>
    <col min="6" max="7" width="8" bestFit="1" customWidth="1"/>
    <col min="8" max="8" width="6.42578125" bestFit="1" customWidth="1"/>
    <col min="9" max="11" width="5.42578125" bestFit="1" customWidth="1"/>
    <col min="12" max="12" width="7.7109375" bestFit="1" customWidth="1"/>
    <col min="13" max="13" width="6.42578125" bestFit="1" customWidth="1"/>
    <col min="14" max="14" width="7.42578125" bestFit="1" customWidth="1"/>
    <col min="15" max="16" width="7.28515625" bestFit="1" customWidth="1"/>
    <col min="17" max="17" width="8.42578125" bestFit="1" customWidth="1"/>
    <col min="18" max="18" width="7.140625" bestFit="1" customWidth="1"/>
    <col min="19" max="20" width="7" bestFit="1" customWidth="1"/>
    <col min="21" max="22" width="6.42578125" bestFit="1" customWidth="1"/>
    <col min="23" max="23" width="7.140625" bestFit="1" customWidth="1"/>
    <col min="24" max="24" width="4.42578125" bestFit="1" customWidth="1"/>
  </cols>
  <sheetData>
    <row r="1" spans="1:23" x14ac:dyDescent="0.2">
      <c r="A1" s="28" t="s">
        <v>32</v>
      </c>
      <c r="B1" s="29">
        <v>5.125</v>
      </c>
      <c r="C1" s="30" t="s">
        <v>135</v>
      </c>
      <c r="D1" s="31">
        <f>D2*0.06261</f>
        <v>7.4019813804413956E-2</v>
      </c>
      <c r="E1" s="32"/>
      <c r="F1" t="s">
        <v>63</v>
      </c>
      <c r="G1">
        <v>1.512</v>
      </c>
      <c r="L1" s="83"/>
      <c r="W1" s="13" t="s">
        <v>139</v>
      </c>
    </row>
    <row r="2" spans="1:23" x14ac:dyDescent="0.2">
      <c r="A2" s="7" t="s">
        <v>33</v>
      </c>
      <c r="B2" s="8">
        <v>9.125</v>
      </c>
      <c r="C2" s="33" t="s">
        <v>134</v>
      </c>
      <c r="D2" s="34">
        <f>1.2929*(273/(temp+273)*(pressure*EXP(-beta*elev)-0.3783*RH*SVP/100)/760)</f>
        <v>1.1822362850090076</v>
      </c>
      <c r="E2" s="35"/>
    </row>
    <row r="3" spans="1:23" x14ac:dyDescent="0.2">
      <c r="A3" s="14" t="s">
        <v>101</v>
      </c>
      <c r="B3" s="66">
        <v>-1</v>
      </c>
      <c r="C3" s="36" t="s">
        <v>92</v>
      </c>
      <c r="D3" s="37">
        <f>c0</f>
        <v>5.3161030274330098E-3</v>
      </c>
      <c r="E3" s="38"/>
    </row>
    <row r="4" spans="1:23" ht="13.5" thickBot="1" x14ac:dyDescent="0.25">
      <c r="A4" s="14" t="s">
        <v>102</v>
      </c>
      <c r="B4" s="15">
        <v>55</v>
      </c>
      <c r="C4" s="33" t="s">
        <v>120</v>
      </c>
      <c r="D4" s="37">
        <f>0.07182*rho*(5.125/mass)*(circ/9.125)^2</f>
        <v>5.3161030274330098E-3</v>
      </c>
      <c r="E4" s="38"/>
    </row>
    <row r="5" spans="1:23" ht="13.5" thickBot="1" x14ac:dyDescent="0.25">
      <c r="A5" s="14" t="s">
        <v>0</v>
      </c>
      <c r="B5" s="66">
        <v>6</v>
      </c>
      <c r="C5" s="33" t="s">
        <v>122</v>
      </c>
      <c r="D5" s="33">
        <v>1.217E-4</v>
      </c>
      <c r="E5" s="35"/>
      <c r="F5" s="168" t="s">
        <v>141</v>
      </c>
      <c r="G5" s="169"/>
      <c r="H5" s="82"/>
    </row>
    <row r="6" spans="1:23" x14ac:dyDescent="0.2">
      <c r="A6" s="14" t="s">
        <v>1</v>
      </c>
      <c r="B6" s="66">
        <v>95</v>
      </c>
      <c r="C6" s="33" t="s">
        <v>35</v>
      </c>
      <c r="D6" s="33">
        <f>v0*1.467</f>
        <v>139.36500000000001</v>
      </c>
      <c r="E6" s="39"/>
      <c r="F6" s="74" t="s">
        <v>97</v>
      </c>
      <c r="G6" s="75">
        <v>0.5</v>
      </c>
      <c r="H6" s="76"/>
      <c r="P6" s="165" t="s">
        <v>106</v>
      </c>
      <c r="Q6" s="166"/>
      <c r="R6" s="167"/>
    </row>
    <row r="7" spans="1:23" ht="13.5" thickBot="1" x14ac:dyDescent="0.25">
      <c r="A7" s="14" t="s">
        <v>93</v>
      </c>
      <c r="B7" s="15">
        <v>-2</v>
      </c>
      <c r="C7" s="33" t="s">
        <v>87</v>
      </c>
      <c r="D7" s="40">
        <f>1.467*v0*COS(theta*PI()/180)*SIN(phi*PI()/180)</f>
        <v>2.430772959332915</v>
      </c>
      <c r="E7" s="39"/>
      <c r="F7" s="74" t="s">
        <v>98</v>
      </c>
      <c r="G7" s="77">
        <v>-0.22700000000000001</v>
      </c>
      <c r="H7" s="76"/>
      <c r="P7" s="116" t="s">
        <v>86</v>
      </c>
      <c r="Q7" s="117" t="s">
        <v>11</v>
      </c>
      <c r="R7" s="118" t="s">
        <v>89</v>
      </c>
    </row>
    <row r="8" spans="1:23" x14ac:dyDescent="0.2">
      <c r="A8" s="14" t="s">
        <v>2</v>
      </c>
      <c r="B8" s="15">
        <v>179</v>
      </c>
      <c r="C8" s="33" t="s">
        <v>88</v>
      </c>
      <c r="D8" s="40">
        <f>1.467*v0*COS(theta*PI()/180)*COS(phi*PI()/180)</f>
        <v>-139.25888957327084</v>
      </c>
      <c r="E8" s="39"/>
      <c r="F8" s="74" t="s">
        <v>99</v>
      </c>
      <c r="G8" s="78">
        <f>74.1*1.467*210000/_Re100</f>
        <v>108.67882750012467</v>
      </c>
      <c r="H8" s="139">
        <f>vel/1.467</f>
        <v>74.082363667433313</v>
      </c>
      <c r="L8" s="163" t="s">
        <v>50</v>
      </c>
      <c r="M8" s="164"/>
      <c r="P8" s="119">
        <f>x0</f>
        <v>-1</v>
      </c>
      <c r="Q8" s="120">
        <f>z0</f>
        <v>6</v>
      </c>
      <c r="R8" s="121">
        <f>y0</f>
        <v>55</v>
      </c>
    </row>
    <row r="9" spans="1:23" ht="13.5" thickBot="1" x14ac:dyDescent="0.25">
      <c r="A9" s="14" t="s">
        <v>3</v>
      </c>
      <c r="B9" s="15">
        <v>1500</v>
      </c>
      <c r="C9" s="33" t="s">
        <v>7</v>
      </c>
      <c r="D9" s="40">
        <f>1.467*v0*SIN(theta*PI()/180)</f>
        <v>-4.863768357944048</v>
      </c>
      <c r="E9" s="39"/>
      <c r="F9" s="79" t="s">
        <v>96</v>
      </c>
      <c r="G9" s="80">
        <f>14.3*1.467*210000/_Re100</f>
        <v>20.973107061427566</v>
      </c>
      <c r="H9" s="81">
        <f>dv/1.467</f>
        <v>14.29659649722397</v>
      </c>
      <c r="L9" s="48" t="s">
        <v>35</v>
      </c>
      <c r="M9" s="89">
        <f>v0</f>
        <v>95</v>
      </c>
      <c r="P9" s="122">
        <f>x0+(v0x/v0y)*(R9-R8)</f>
        <v>-3.9971428948036847E-2</v>
      </c>
      <c r="Q9" s="123">
        <f>z0+(v0z/v0y)*(R9-R8)</f>
        <v>4.0790651102659119</v>
      </c>
      <c r="R9" s="124">
        <v>0</v>
      </c>
    </row>
    <row r="10" spans="1:23" x14ac:dyDescent="0.2">
      <c r="A10" s="14" t="s">
        <v>4</v>
      </c>
      <c r="B10" s="15">
        <v>1000</v>
      </c>
      <c r="C10" s="33" t="s">
        <v>8</v>
      </c>
      <c r="D10" s="40">
        <f>(wb*COS(phi*PI()/180)-ws*SIN(theta*PI()/180)*SIN(phi*PI()/180)+wg*v0x/D6)*PI()/30</f>
        <v>-156.99192596111291</v>
      </c>
      <c r="E10" s="39"/>
      <c r="F10" s="170" t="s">
        <v>140</v>
      </c>
      <c r="G10" s="171"/>
      <c r="L10" s="48" t="s">
        <v>145</v>
      </c>
      <c r="M10" s="89">
        <f ca="1">B27</f>
        <v>86.960567889087102</v>
      </c>
    </row>
    <row r="11" spans="1:23" ht="13.5" thickBot="1" x14ac:dyDescent="0.25">
      <c r="A11" s="14" t="s">
        <v>34</v>
      </c>
      <c r="B11" s="15">
        <v>0</v>
      </c>
      <c r="C11" s="33" t="s">
        <v>9</v>
      </c>
      <c r="D11" s="40">
        <f>(-wb*SIN(phi*PI()/180)-ws*SIN(theta*PI()/180)*COS(phi*PI()/180)+wg*v0y/D6)*PI()/30</f>
        <v>-6.3955277175793475</v>
      </c>
      <c r="E11" s="39"/>
      <c r="F11" s="16" t="s">
        <v>138</v>
      </c>
      <c r="G11" s="17">
        <v>0.33</v>
      </c>
      <c r="L11" s="48" t="s">
        <v>147</v>
      </c>
      <c r="M11" s="89">
        <f>x0</f>
        <v>-1</v>
      </c>
    </row>
    <row r="12" spans="1:23" x14ac:dyDescent="0.2">
      <c r="A12" s="7" t="s">
        <v>5</v>
      </c>
      <c r="B12" s="8">
        <v>10000</v>
      </c>
      <c r="C12" s="33" t="s">
        <v>10</v>
      </c>
      <c r="D12" s="40">
        <f>(ws*COS(theta*PI()/180)+wg*v0z/D6)*PI()/30</f>
        <v>104.65596267427397</v>
      </c>
      <c r="E12" s="39"/>
      <c r="I12" s="84"/>
      <c r="J12" s="85"/>
      <c r="K12" s="86"/>
      <c r="L12" s="48" t="s">
        <v>148</v>
      </c>
      <c r="M12" s="89">
        <f>z0</f>
        <v>6</v>
      </c>
    </row>
    <row r="13" spans="1:23" ht="13.5" customHeight="1" x14ac:dyDescent="0.2">
      <c r="A13" s="7" t="s">
        <v>6</v>
      </c>
      <c r="B13" s="8">
        <v>1E-3</v>
      </c>
      <c r="C13" s="33" t="s">
        <v>100</v>
      </c>
      <c r="D13" s="40">
        <f>SQRT(wx^2+wy^2+wz^2)</f>
        <v>188.78622331898296</v>
      </c>
      <c r="E13" s="39"/>
      <c r="F13" s="88"/>
      <c r="G13" s="88"/>
      <c r="I13" s="83"/>
      <c r="J13" s="83"/>
      <c r="K13" s="87"/>
      <c r="L13" s="90" t="s">
        <v>149</v>
      </c>
      <c r="M13" s="91">
        <f ca="1">B23</f>
        <v>0.84108391365064683</v>
      </c>
    </row>
    <row r="14" spans="1:23" x14ac:dyDescent="0.2">
      <c r="A14" s="41"/>
      <c r="B14" s="8"/>
      <c r="C14" s="33" t="s">
        <v>16</v>
      </c>
      <c r="D14" s="40">
        <f>(circ/2/PI())*omega/12</f>
        <v>22.847677353200627</v>
      </c>
      <c r="E14" s="39"/>
      <c r="F14" s="88"/>
      <c r="G14" s="88"/>
      <c r="L14" s="92" t="s">
        <v>150</v>
      </c>
      <c r="M14" s="91">
        <f ca="1">B25</f>
        <v>2.9523853189843909</v>
      </c>
    </row>
    <row r="15" spans="1:23" x14ac:dyDescent="0.2">
      <c r="A15" s="14" t="s">
        <v>118</v>
      </c>
      <c r="B15" s="15">
        <v>75</v>
      </c>
      <c r="C15" s="33" t="s">
        <v>41</v>
      </c>
      <c r="D15" s="40">
        <f>(5/9)*(B15-32)</f>
        <v>23.888888888888889</v>
      </c>
      <c r="E15" s="39"/>
      <c r="F15" s="172" t="s">
        <v>142</v>
      </c>
      <c r="G15" s="172"/>
      <c r="L15" s="48" t="s">
        <v>48</v>
      </c>
      <c r="M15" s="89">
        <f ca="1">12*(M13-(x0+(v0x/v0y)*(17/12-y0)))</f>
        <v>10.8694002149639</v>
      </c>
    </row>
    <row r="16" spans="1:23" ht="13.5" thickBot="1" x14ac:dyDescent="0.25">
      <c r="A16" s="14" t="s">
        <v>119</v>
      </c>
      <c r="B16" s="15">
        <v>0</v>
      </c>
      <c r="C16" s="33" t="s">
        <v>121</v>
      </c>
      <c r="D16" s="40">
        <f>B16/3.2808</f>
        <v>0</v>
      </c>
      <c r="E16" s="39"/>
      <c r="F16" s="11" t="s">
        <v>29</v>
      </c>
      <c r="G16" s="12">
        <v>2</v>
      </c>
      <c r="L16" s="50" t="s">
        <v>49</v>
      </c>
      <c r="M16" s="93">
        <f ca="1">12*(M14-(z0+(v0z/v0y)*(17/12-y0)))</f>
        <v>-14.113901006750604</v>
      </c>
    </row>
    <row r="17" spans="1:24" x14ac:dyDescent="0.2">
      <c r="A17" s="14" t="s">
        <v>124</v>
      </c>
      <c r="B17" s="15">
        <v>0</v>
      </c>
      <c r="C17" s="33" t="s">
        <v>125</v>
      </c>
      <c r="D17" s="40">
        <f>vwind*1.467*SIN(phiwind*PI()/180)</f>
        <v>0</v>
      </c>
      <c r="E17" s="39"/>
      <c r="F17" s="11" t="s">
        <v>30</v>
      </c>
      <c r="G17" s="12">
        <v>2</v>
      </c>
    </row>
    <row r="18" spans="1:24" x14ac:dyDescent="0.2">
      <c r="A18" s="14" t="s">
        <v>123</v>
      </c>
      <c r="B18" s="15">
        <v>0</v>
      </c>
      <c r="C18" s="33" t="s">
        <v>28</v>
      </c>
      <c r="D18" s="40">
        <f>vwind*1.467*COS(phiwind*PI()/180)</f>
        <v>0</v>
      </c>
      <c r="E18" s="39"/>
    </row>
    <row r="19" spans="1:24" x14ac:dyDescent="0.2">
      <c r="A19" s="14" t="s">
        <v>39</v>
      </c>
      <c r="B19" s="15">
        <v>50</v>
      </c>
      <c r="C19" s="33" t="s">
        <v>40</v>
      </c>
      <c r="D19" s="40">
        <f>4.5841*EXP((18.687-temp/234.5)*temp/(257.14+temp))</f>
        <v>22.251835475721585</v>
      </c>
      <c r="E19" s="39"/>
    </row>
    <row r="20" spans="1:24" ht="13.5" thickBot="1" x14ac:dyDescent="0.25">
      <c r="A20" s="42" t="s">
        <v>137</v>
      </c>
      <c r="B20" s="27">
        <v>29.92</v>
      </c>
      <c r="C20" s="33" t="s">
        <v>136</v>
      </c>
      <c r="D20" s="40">
        <f>B20*1000/39.37</f>
        <v>759.96951993903997</v>
      </c>
      <c r="E20" s="39"/>
      <c r="G20" s="138" t="s">
        <v>61</v>
      </c>
    </row>
    <row r="21" spans="1:24" ht="13.5" thickBot="1" x14ac:dyDescent="0.25">
      <c r="A21" s="42"/>
      <c r="B21" s="27"/>
      <c r="C21" s="33" t="s">
        <v>64</v>
      </c>
      <c r="D21" s="37">
        <f>D2*44.7*(circ/(PI()*39.37))*(temp+273.16+120)/(0.000001512*(temp+273.16)^1.5)</f>
        <v>210049.99340808875</v>
      </c>
      <c r="E21" s="39"/>
      <c r="G21" s="138"/>
    </row>
    <row r="22" spans="1:24" ht="13.5" thickBot="1" x14ac:dyDescent="0.25">
      <c r="A22" s="161" t="s">
        <v>144</v>
      </c>
      <c r="B22" s="162"/>
      <c r="C22" s="45">
        <f>MATCH(1,X30:X1056,0)+29</f>
        <v>433</v>
      </c>
      <c r="D22" s="46">
        <f>C22+1</f>
        <v>434</v>
      </c>
      <c r="E22" s="52"/>
      <c r="G22" s="137">
        <f ca="1">B27/v0</f>
        <v>0.91537439883249583</v>
      </c>
    </row>
    <row r="23" spans="1:24" x14ac:dyDescent="0.2">
      <c r="A23" s="47" t="s">
        <v>113</v>
      </c>
      <c r="B23" s="60">
        <f ca="1">D23-E24*(D23-C23)</f>
        <v>0.84108391365064683</v>
      </c>
      <c r="C23" s="53">
        <f ca="1">INDIRECT(ADDRESS(C$22,2,1,TRUE))</f>
        <v>0.840002555168469</v>
      </c>
      <c r="D23" s="54">
        <f ca="1">INDIRECT(ADDRESS(D$22,2,1,TRUE))</f>
        <v>0.84654839695210871</v>
      </c>
      <c r="E23" s="64"/>
    </row>
    <row r="24" spans="1:24" x14ac:dyDescent="0.2">
      <c r="A24" s="48" t="s">
        <v>114</v>
      </c>
      <c r="B24" s="49">
        <f ca="1">D24-E24*(D24-C24)</f>
        <v>1.4166666666666667</v>
      </c>
      <c r="C24" s="53">
        <f ca="1">INDIRECT(ADDRESS(C$22,3,1,TRUE))</f>
        <v>1.4376377304694232</v>
      </c>
      <c r="D24" s="54">
        <f ca="1">INDIRECT(ADDRESS(D$22,3,1,TRUE))</f>
        <v>1.3106925333401656</v>
      </c>
      <c r="E24" s="56">
        <f ca="1">(D24-17/12)/(D24-C24)</f>
        <v>0.83480222744147303</v>
      </c>
    </row>
    <row r="25" spans="1:24" x14ac:dyDescent="0.2">
      <c r="A25" s="48" t="s">
        <v>115</v>
      </c>
      <c r="B25" s="49">
        <f ca="1">D25-E24*(D25-C25)</f>
        <v>2.9523853189843909</v>
      </c>
      <c r="C25" s="53">
        <f ca="1">INDIRECT(ADDRESS(C$22,4,1,TRUE))</f>
        <v>2.9540930066472333</v>
      </c>
      <c r="D25" s="54">
        <f ca="1">INDIRECT(ADDRESS(D$22,4,1,TRUE))</f>
        <v>2.9437557748771295</v>
      </c>
      <c r="E25" s="64"/>
    </row>
    <row r="26" spans="1:24" x14ac:dyDescent="0.2">
      <c r="A26" s="48" t="s">
        <v>116</v>
      </c>
      <c r="B26" s="49">
        <f ca="1">D26-E24*(D26-C26)</f>
        <v>0.40316519777255883</v>
      </c>
      <c r="C26" s="53">
        <f ca="1">INDIRECT(ADDRESS(C$22,1,1,TRUE))</f>
        <v>0.4030000000000003</v>
      </c>
      <c r="D26" s="54">
        <f ca="1">INDIRECT(ADDRESS(D$22,1,1,TRUE))</f>
        <v>0.4040000000000003</v>
      </c>
      <c r="E26" s="64"/>
    </row>
    <row r="27" spans="1:24" ht="13.5" thickBot="1" x14ac:dyDescent="0.25">
      <c r="A27" s="50" t="s">
        <v>145</v>
      </c>
      <c r="B27" s="51">
        <f ca="1">(D27-E24*(D27-C27))*3600/5280</f>
        <v>86.960567889087102</v>
      </c>
      <c r="C27" s="58">
        <f ca="1">INDIRECT(ADDRESS(C$22,9,1,TRUE))</f>
        <v>127.54645015624104</v>
      </c>
      <c r="D27" s="59">
        <f ca="1">INDIRECT(ADDRESS(D$22,9,1,TRUE))</f>
        <v>127.52051809404102</v>
      </c>
      <c r="E27" s="57"/>
    </row>
    <row r="28" spans="1:24" ht="13.5" thickBot="1" x14ac:dyDescent="0.25"/>
    <row r="29" spans="1:24" s="1" customFormat="1" ht="13.5" thickBot="1" x14ac:dyDescent="0.25">
      <c r="A29" s="43" t="s">
        <v>85</v>
      </c>
      <c r="B29" s="44" t="s">
        <v>86</v>
      </c>
      <c r="C29" s="44" t="s">
        <v>89</v>
      </c>
      <c r="D29" s="44" t="s">
        <v>11</v>
      </c>
      <c r="E29" s="44" t="s">
        <v>31</v>
      </c>
      <c r="F29" s="44" t="s">
        <v>90</v>
      </c>
      <c r="G29" s="44" t="s">
        <v>91</v>
      </c>
      <c r="H29" s="44" t="s">
        <v>12</v>
      </c>
      <c r="I29" s="44" t="s">
        <v>14</v>
      </c>
      <c r="J29" s="44" t="s">
        <v>27</v>
      </c>
      <c r="K29" s="44" t="s">
        <v>17</v>
      </c>
      <c r="L29" s="44" t="s">
        <v>19</v>
      </c>
      <c r="M29" s="44" t="s">
        <v>18</v>
      </c>
      <c r="N29" s="44" t="s">
        <v>20</v>
      </c>
      <c r="O29" s="44" t="s">
        <v>21</v>
      </c>
      <c r="P29" s="44" t="s">
        <v>22</v>
      </c>
      <c r="Q29" s="44" t="s">
        <v>15</v>
      </c>
      <c r="R29" s="44" t="s">
        <v>109</v>
      </c>
      <c r="S29" s="44" t="s">
        <v>110</v>
      </c>
      <c r="T29" s="44" t="s">
        <v>111</v>
      </c>
      <c r="U29" s="44" t="s">
        <v>94</v>
      </c>
      <c r="V29" s="44" t="s">
        <v>95</v>
      </c>
      <c r="W29" s="44" t="s">
        <v>13</v>
      </c>
      <c r="X29" s="10" t="s">
        <v>143</v>
      </c>
    </row>
    <row r="30" spans="1:24" x14ac:dyDescent="0.2">
      <c r="A30" s="3">
        <v>0</v>
      </c>
      <c r="B30">
        <f>x0</f>
        <v>-1</v>
      </c>
      <c r="C30">
        <f>y0</f>
        <v>55</v>
      </c>
      <c r="D30">
        <f>z0</f>
        <v>6</v>
      </c>
      <c r="E30" s="2">
        <f>SQRT(B30^2+C30^2)</f>
        <v>55.009090157900268</v>
      </c>
      <c r="F30" s="3">
        <f>v0x</f>
        <v>2.430772959332915</v>
      </c>
      <c r="G30" s="3">
        <f>v0y</f>
        <v>-139.25888957327084</v>
      </c>
      <c r="H30" s="3">
        <f>v0z</f>
        <v>-4.863768357944048</v>
      </c>
      <c r="I30" s="2">
        <f>SQRT(F30^2+G30^2+H30^2)</f>
        <v>139.36500000000001</v>
      </c>
      <c r="J30" s="2">
        <f t="shared" ref="J30:J93" si="0">SQRT((F30-vxw)^2+(G30-vyw)^2+H30^2)</f>
        <v>139.36500000000001</v>
      </c>
      <c r="K30" s="5">
        <f t="shared" ref="K30:K93" si="1">IF(drag=1,(cda+cdb/(1+EXP(-(J30-vel)/dv))),IF(drag=2,$G$11,0))</f>
        <v>0.33</v>
      </c>
      <c r="L30" s="4">
        <f>(romega/J30)*EXP(-A30/tau)</f>
        <v>0.16394128621390325</v>
      </c>
      <c r="M30" s="4">
        <f t="shared" ref="M30:M93" si="2">IF(Magnus=1,(IF(L30&lt;0.1,1.5*L30,0.09+0.6*L30)),IF(Magnus=2,1/(2.32+0.4/L30),0))</f>
        <v>0.21008853991267026</v>
      </c>
      <c r="N30" s="5">
        <f t="shared" ref="N30:N93" si="3">-const*$K30*$J30*(F30-vxw)</f>
        <v>-0.59429960906604085</v>
      </c>
      <c r="O30" s="5">
        <f t="shared" ref="O30:O93" si="4">-const*$K30*$J30*(G30-vyw)</f>
        <v>34.047401800568956</v>
      </c>
      <c r="P30" s="5">
        <f t="shared" ref="P30:P93" si="5">-const*$K30*$J30*H30</f>
        <v>1.1891425822456025</v>
      </c>
      <c r="Q30" s="6">
        <f t="shared" ref="Q30:Q93" si="6">omega*EXP(-A30/tau)*30/PI()</f>
        <v>1802.7756377319947</v>
      </c>
      <c r="R30" s="5">
        <f t="shared" ref="R30:R93" si="7">const*($M30/omega)*J30*(wy*H30-wz*(G30-vyw))</f>
        <v>12.041816889976356</v>
      </c>
      <c r="S30" s="5">
        <f t="shared" ref="S30:S93" si="8">const*($M30/omega)*J30*(wz*(F30-vxw)-wx*H30)</f>
        <v>-0.41980572613914274</v>
      </c>
      <c r="T30" s="5">
        <f t="shared" ref="T30:T93" si="9">const*($M30/omega)*J30*(wx*(G30-vyw)-wy*(F30-vxw))</f>
        <v>18.03798941056391</v>
      </c>
      <c r="U30" s="5">
        <f t="shared" ref="U30:V93" si="10">N30+R30</f>
        <v>11.447517280910315</v>
      </c>
      <c r="V30" s="5">
        <f t="shared" si="10"/>
        <v>33.62759607442981</v>
      </c>
      <c r="W30" s="5">
        <f t="shared" ref="W30:W93" si="11">P30+T30-32.174</f>
        <v>-12.946868007190488</v>
      </c>
      <c r="X30">
        <f>IF((C30-17/12)*(C31-17/12)&lt;0,1,0)</f>
        <v>0</v>
      </c>
    </row>
    <row r="31" spans="1:24" x14ac:dyDescent="0.2">
      <c r="A31">
        <f t="shared" ref="A31:A94" si="12">A30+dt</f>
        <v>1E-3</v>
      </c>
      <c r="B31" s="5">
        <f t="shared" ref="B31:B94" si="13">B30+F30*dt+0.5*U30*dt*dt</f>
        <v>-0.99756350328202659</v>
      </c>
      <c r="C31" s="5">
        <f t="shared" ref="C31:C94" si="14">C30+G30*dt+0.5*V30*dt*dt</f>
        <v>54.860757924224764</v>
      </c>
      <c r="D31" s="5">
        <f t="shared" ref="D31:D94" si="15">D30+H30*dt+0.5*W30*dt*dt</f>
        <v>5.9951297582080523</v>
      </c>
      <c r="E31" s="2">
        <f t="shared" ref="E31:E94" si="16">SQRT(B31^2+C31^2)</f>
        <v>54.869826799102171</v>
      </c>
      <c r="F31" s="3">
        <f t="shared" ref="F31:F94" si="17">F30+U30*dt</f>
        <v>2.4422204766138256</v>
      </c>
      <c r="G31" s="3">
        <f t="shared" ref="G31:G94" si="18">G30+V30*dt</f>
        <v>-139.2252619771964</v>
      </c>
      <c r="H31" s="3">
        <f t="shared" ref="H31:H94" si="19">H30+W30*dt</f>
        <v>-4.876715225951239</v>
      </c>
      <c r="I31" s="2">
        <f t="shared" ref="I31:I94" si="20">SQRT(F31^2+G31^2+H31^2)</f>
        <v>139.33205074522655</v>
      </c>
      <c r="J31" s="2">
        <f t="shared" si="0"/>
        <v>139.33205074522655</v>
      </c>
      <c r="K31" s="5">
        <f t="shared" si="1"/>
        <v>0.33</v>
      </c>
      <c r="L31" s="4">
        <f t="shared" ref="L31:L94" si="21">(romega/J31)*EXP(-A31/tau)</f>
        <v>0.16398003866469149</v>
      </c>
      <c r="M31" s="4">
        <f t="shared" si="2"/>
        <v>0.21011399280736814</v>
      </c>
      <c r="N31" s="5">
        <f t="shared" si="3"/>
        <v>-0.59695724373020076</v>
      </c>
      <c r="O31" s="5">
        <f t="shared" si="4"/>
        <v>34.031132505594925</v>
      </c>
      <c r="P31" s="5">
        <f t="shared" si="5"/>
        <v>1.1920260711995025</v>
      </c>
      <c r="Q31" s="6">
        <f t="shared" si="6"/>
        <v>1802.7754574544401</v>
      </c>
      <c r="R31" s="5">
        <f t="shared" si="7"/>
        <v>12.037595458497066</v>
      </c>
      <c r="S31" s="5">
        <f t="shared" si="8"/>
        <v>-0.42044527272364463</v>
      </c>
      <c r="T31" s="5">
        <f t="shared" si="9"/>
        <v>18.031617858679859</v>
      </c>
      <c r="U31" s="5">
        <f t="shared" si="10"/>
        <v>11.440638214766865</v>
      </c>
      <c r="V31" s="5">
        <f t="shared" si="10"/>
        <v>33.610687232871278</v>
      </c>
      <c r="W31" s="5">
        <f t="shared" si="11"/>
        <v>-12.950356070120637</v>
      </c>
      <c r="X31">
        <f t="shared" ref="X31:X94" si="22">IF((C31-17/12)*(C32-17/12)&lt;0,1,0)</f>
        <v>0</v>
      </c>
    </row>
    <row r="32" spans="1:24" x14ac:dyDescent="0.2">
      <c r="A32">
        <f t="shared" si="12"/>
        <v>2E-3</v>
      </c>
      <c r="B32" s="5">
        <f t="shared" si="13"/>
        <v>-0.99511556248630539</v>
      </c>
      <c r="C32" s="5">
        <f t="shared" si="14"/>
        <v>54.721549467591188</v>
      </c>
      <c r="D32" s="5">
        <f t="shared" si="15"/>
        <v>5.9902465678040659</v>
      </c>
      <c r="E32" s="2">
        <f t="shared" si="16"/>
        <v>54.730596845975761</v>
      </c>
      <c r="F32" s="3">
        <f t="shared" si="17"/>
        <v>2.4536611148285923</v>
      </c>
      <c r="G32" s="3">
        <f t="shared" si="18"/>
        <v>-139.19165128996352</v>
      </c>
      <c r="H32" s="3">
        <f t="shared" si="19"/>
        <v>-4.8896655820213599</v>
      </c>
      <c r="I32" s="2">
        <f t="shared" si="20"/>
        <v>139.29912085579446</v>
      </c>
      <c r="J32" s="2">
        <f t="shared" si="0"/>
        <v>139.29912085579446</v>
      </c>
      <c r="K32" s="5">
        <f t="shared" si="1"/>
        <v>0.33</v>
      </c>
      <c r="L32" s="4">
        <f t="shared" si="21"/>
        <v>0.16401878664631364</v>
      </c>
      <c r="M32" s="4">
        <f t="shared" si="2"/>
        <v>0.21013943690404557</v>
      </c>
      <c r="N32" s="5">
        <f t="shared" si="3"/>
        <v>-0.5996119572754639</v>
      </c>
      <c r="O32" s="5">
        <f t="shared" si="4"/>
        <v>34.014875959025538</v>
      </c>
      <c r="P32" s="5">
        <f t="shared" si="5"/>
        <v>1.1949090819182318</v>
      </c>
      <c r="Q32" s="6">
        <f t="shared" si="6"/>
        <v>1802.775277176903</v>
      </c>
      <c r="R32" s="5">
        <f t="shared" si="7"/>
        <v>12.033376636996014</v>
      </c>
      <c r="S32" s="5">
        <f t="shared" si="8"/>
        <v>-0.421085722242525</v>
      </c>
      <c r="T32" s="5">
        <f t="shared" si="9"/>
        <v>18.025250166783884</v>
      </c>
      <c r="U32" s="5">
        <f t="shared" si="10"/>
        <v>11.43376467972055</v>
      </c>
      <c r="V32" s="5">
        <f t="shared" si="10"/>
        <v>33.593790236783015</v>
      </c>
      <c r="W32" s="5">
        <f t="shared" si="11"/>
        <v>-12.953840751297882</v>
      </c>
      <c r="X32">
        <f t="shared" si="22"/>
        <v>0</v>
      </c>
    </row>
    <row r="33" spans="1:24" x14ac:dyDescent="0.2">
      <c r="A33">
        <f t="shared" si="12"/>
        <v>3.0000000000000001E-3</v>
      </c>
      <c r="B33" s="5">
        <f t="shared" si="13"/>
        <v>-0.99265618448913695</v>
      </c>
      <c r="C33" s="5">
        <f t="shared" si="14"/>
        <v>54.582374613196343</v>
      </c>
      <c r="D33" s="5">
        <f t="shared" si="15"/>
        <v>5.9853504253016689</v>
      </c>
      <c r="E33" s="2">
        <f t="shared" si="16"/>
        <v>54.591400281691854</v>
      </c>
      <c r="F33" s="3">
        <f t="shared" si="17"/>
        <v>2.465094879508313</v>
      </c>
      <c r="G33" s="3">
        <f t="shared" si="18"/>
        <v>-139.15805749972674</v>
      </c>
      <c r="H33" s="3">
        <f t="shared" si="19"/>
        <v>-4.9026194227726574</v>
      </c>
      <c r="I33" s="2">
        <f t="shared" si="20"/>
        <v>139.26621032061863</v>
      </c>
      <c r="J33" s="2">
        <f t="shared" si="0"/>
        <v>139.26621032061863</v>
      </c>
      <c r="K33" s="5">
        <f t="shared" si="1"/>
        <v>0.33</v>
      </c>
      <c r="L33" s="4">
        <f t="shared" si="21"/>
        <v>0.16405753015249391</v>
      </c>
      <c r="M33" s="4">
        <f t="shared" si="2"/>
        <v>0.21016487220263635</v>
      </c>
      <c r="N33" s="5">
        <f t="shared" si="3"/>
        <v>-0.60226375336344418</v>
      </c>
      <c r="O33" s="5">
        <f t="shared" si="4"/>
        <v>33.998632148904584</v>
      </c>
      <c r="P33" s="5">
        <f t="shared" si="5"/>
        <v>1.1977916141956051</v>
      </c>
      <c r="Q33" s="6">
        <f t="shared" si="6"/>
        <v>1802.7750968993846</v>
      </c>
      <c r="R33" s="5">
        <f t="shared" si="7"/>
        <v>12.029160423587756</v>
      </c>
      <c r="S33" s="5">
        <f t="shared" si="8"/>
        <v>-0.42172707350224664</v>
      </c>
      <c r="T33" s="5">
        <f t="shared" si="9"/>
        <v>18.018886332120626</v>
      </c>
      <c r="U33" s="5">
        <f t="shared" si="10"/>
        <v>11.426896670224313</v>
      </c>
      <c r="V33" s="5">
        <f t="shared" si="10"/>
        <v>33.576905075402337</v>
      </c>
      <c r="W33" s="5">
        <f t="shared" si="11"/>
        <v>-12.957322053683768</v>
      </c>
      <c r="X33">
        <f t="shared" si="22"/>
        <v>0</v>
      </c>
    </row>
    <row r="34" spans="1:24" x14ac:dyDescent="0.2">
      <c r="A34">
        <f t="shared" si="12"/>
        <v>4.0000000000000001E-3</v>
      </c>
      <c r="B34" s="5">
        <f t="shared" si="13"/>
        <v>-0.99018537616129354</v>
      </c>
      <c r="C34" s="5">
        <f t="shared" si="14"/>
        <v>54.443233344149156</v>
      </c>
      <c r="D34" s="5">
        <f t="shared" si="15"/>
        <v>5.9804413272178687</v>
      </c>
      <c r="E34" s="2">
        <f t="shared" si="16"/>
        <v>54.452237089440487</v>
      </c>
      <c r="F34" s="3">
        <f t="shared" si="17"/>
        <v>2.4765217761785374</v>
      </c>
      <c r="G34" s="3">
        <f t="shared" si="18"/>
        <v>-139.12448059465135</v>
      </c>
      <c r="H34" s="3">
        <f t="shared" si="19"/>
        <v>-4.9155767448263408</v>
      </c>
      <c r="I34" s="2">
        <f t="shared" si="20"/>
        <v>139.23331912862554</v>
      </c>
      <c r="J34" s="2">
        <f t="shared" si="0"/>
        <v>139.23331912862554</v>
      </c>
      <c r="K34" s="5">
        <f t="shared" si="1"/>
        <v>0.33</v>
      </c>
      <c r="L34" s="4">
        <f t="shared" si="21"/>
        <v>0.16409626917695286</v>
      </c>
      <c r="M34" s="4">
        <f t="shared" si="2"/>
        <v>0.21019029870307315</v>
      </c>
      <c r="N34" s="5">
        <f t="shared" si="3"/>
        <v>-0.60491263565088271</v>
      </c>
      <c r="O34" s="5">
        <f t="shared" si="4"/>
        <v>33.982401063290105</v>
      </c>
      <c r="P34" s="5">
        <f t="shared" si="5"/>
        <v>1.2006736678267445</v>
      </c>
      <c r="Q34" s="6">
        <f t="shared" si="6"/>
        <v>1802.7749166218839</v>
      </c>
      <c r="R34" s="5">
        <f t="shared" si="7"/>
        <v>12.024946816388669</v>
      </c>
      <c r="S34" s="5">
        <f t="shared" si="8"/>
        <v>-0.42236932531080806</v>
      </c>
      <c r="T34" s="5">
        <f t="shared" si="9"/>
        <v>18.012526351937336</v>
      </c>
      <c r="U34" s="5">
        <f t="shared" si="10"/>
        <v>11.420034180737787</v>
      </c>
      <c r="V34" s="5">
        <f t="shared" si="10"/>
        <v>33.560031737979294</v>
      </c>
      <c r="W34" s="5">
        <f t="shared" si="11"/>
        <v>-12.960799980235919</v>
      </c>
      <c r="X34">
        <f t="shared" si="22"/>
        <v>0</v>
      </c>
    </row>
    <row r="35" spans="1:24" x14ac:dyDescent="0.2">
      <c r="A35">
        <f t="shared" si="12"/>
        <v>5.0000000000000001E-3</v>
      </c>
      <c r="B35" s="5">
        <f t="shared" si="13"/>
        <v>-0.98770314436802464</v>
      </c>
      <c r="C35" s="5">
        <f t="shared" si="14"/>
        <v>54.304125643570373</v>
      </c>
      <c r="D35" s="5">
        <f t="shared" si="15"/>
        <v>5.9755192700730522</v>
      </c>
      <c r="E35" s="2">
        <f t="shared" si="16"/>
        <v>54.313107252430989</v>
      </c>
      <c r="F35" s="3">
        <f t="shared" si="17"/>
        <v>2.4879418103592754</v>
      </c>
      <c r="G35" s="3">
        <f t="shared" si="18"/>
        <v>-139.09092056291337</v>
      </c>
      <c r="H35" s="3">
        <f t="shared" si="19"/>
        <v>-4.9285375448065771</v>
      </c>
      <c r="I35" s="2">
        <f t="shared" si="20"/>
        <v>139.20044726875335</v>
      </c>
      <c r="J35" s="2">
        <f t="shared" si="0"/>
        <v>139.20044726875335</v>
      </c>
      <c r="K35" s="5">
        <f t="shared" si="1"/>
        <v>0.33</v>
      </c>
      <c r="L35" s="4">
        <f t="shared" si="21"/>
        <v>0.16413500371340745</v>
      </c>
      <c r="M35" s="4">
        <f t="shared" si="2"/>
        <v>0.21021571640528752</v>
      </c>
      <c r="N35" s="5">
        <f t="shared" si="3"/>
        <v>-0.60755860778965654</v>
      </c>
      <c r="O35" s="5">
        <f t="shared" si="4"/>
        <v>33.966182690254378</v>
      </c>
      <c r="P35" s="5">
        <f t="shared" si="5"/>
        <v>1.2035552426080771</v>
      </c>
      <c r="Q35" s="6">
        <f t="shared" si="6"/>
        <v>1802.7747363444012</v>
      </c>
      <c r="R35" s="5">
        <f t="shared" si="7"/>
        <v>12.020735813516961</v>
      </c>
      <c r="S35" s="5">
        <f t="shared" si="8"/>
        <v>-0.42301247647774176</v>
      </c>
      <c r="T35" s="5">
        <f t="shared" si="9"/>
        <v>18.006170223483931</v>
      </c>
      <c r="U35" s="5">
        <f t="shared" si="10"/>
        <v>11.413177205727305</v>
      </c>
      <c r="V35" s="5">
        <f t="shared" si="10"/>
        <v>33.543170213776634</v>
      </c>
      <c r="W35" s="5">
        <f t="shared" si="11"/>
        <v>-12.964274533907993</v>
      </c>
      <c r="X35">
        <f t="shared" si="22"/>
        <v>0</v>
      </c>
    </row>
    <row r="36" spans="1:24" x14ac:dyDescent="0.2">
      <c r="A36">
        <f t="shared" si="12"/>
        <v>6.0000000000000001E-3</v>
      </c>
      <c r="B36" s="5">
        <f t="shared" si="13"/>
        <v>-0.98520949596906249</v>
      </c>
      <c r="C36" s="5">
        <f t="shared" si="14"/>
        <v>54.165051494592568</v>
      </c>
      <c r="D36" s="5">
        <f t="shared" si="15"/>
        <v>5.9705842503909787</v>
      </c>
      <c r="E36" s="2">
        <f t="shared" si="16"/>
        <v>54.174010753892055</v>
      </c>
      <c r="F36" s="3">
        <f t="shared" si="17"/>
        <v>2.4993549875650025</v>
      </c>
      <c r="G36" s="3">
        <f t="shared" si="18"/>
        <v>-139.05737739269958</v>
      </c>
      <c r="H36" s="3">
        <f t="shared" si="19"/>
        <v>-4.9415018193404849</v>
      </c>
      <c r="I36" s="2">
        <f t="shared" si="20"/>
        <v>139.1675947299517</v>
      </c>
      <c r="J36" s="2">
        <f t="shared" si="0"/>
        <v>139.1675947299517</v>
      </c>
      <c r="K36" s="5">
        <f t="shared" si="1"/>
        <v>0.33</v>
      </c>
      <c r="L36" s="4">
        <f t="shared" si="21"/>
        <v>0.16417373375557121</v>
      </c>
      <c r="M36" s="4">
        <f t="shared" si="2"/>
        <v>0.21024112530920983</v>
      </c>
      <c r="N36" s="5">
        <f t="shared" si="3"/>
        <v>-0.61020167342678522</v>
      </c>
      <c r="O36" s="5">
        <f t="shared" si="4"/>
        <v>33.949977017883882</v>
      </c>
      <c r="P36" s="5">
        <f t="shared" si="5"/>
        <v>1.2064363383373313</v>
      </c>
      <c r="Q36" s="6">
        <f t="shared" si="6"/>
        <v>1802.7745560669364</v>
      </c>
      <c r="R36" s="5">
        <f t="shared" si="7"/>
        <v>12.016527413092662</v>
      </c>
      <c r="S36" s="5">
        <f t="shared" si="8"/>
        <v>-0.42365652581411184</v>
      </c>
      <c r="T36" s="5">
        <f t="shared" si="9"/>
        <v>17.999817944012978</v>
      </c>
      <c r="U36" s="5">
        <f t="shared" si="10"/>
        <v>11.406325739665878</v>
      </c>
      <c r="V36" s="5">
        <f t="shared" si="10"/>
        <v>33.526320492069772</v>
      </c>
      <c r="W36" s="5">
        <f t="shared" si="11"/>
        <v>-12.967745717649692</v>
      </c>
      <c r="X36">
        <f t="shared" si="22"/>
        <v>0</v>
      </c>
    </row>
    <row r="37" spans="1:24" x14ac:dyDescent="0.2">
      <c r="A37">
        <f t="shared" si="12"/>
        <v>7.0000000000000001E-3</v>
      </c>
      <c r="B37" s="5">
        <f t="shared" si="13"/>
        <v>-0.9827044378186276</v>
      </c>
      <c r="C37" s="5">
        <f t="shared" si="14"/>
        <v>54.026010880360111</v>
      </c>
      <c r="D37" s="5">
        <f t="shared" si="15"/>
        <v>5.9656362646987793</v>
      </c>
      <c r="E37" s="2">
        <f t="shared" si="16"/>
        <v>54.034947577071797</v>
      </c>
      <c r="F37" s="3">
        <f t="shared" si="17"/>
        <v>2.5107613133046685</v>
      </c>
      <c r="G37" s="3">
        <f t="shared" si="18"/>
        <v>-139.02385107220752</v>
      </c>
      <c r="H37" s="3">
        <f t="shared" si="19"/>
        <v>-4.954469565058135</v>
      </c>
      <c r="I37" s="2">
        <f t="shared" si="20"/>
        <v>139.13476150118206</v>
      </c>
      <c r="J37" s="2">
        <f t="shared" si="0"/>
        <v>139.13476150118206</v>
      </c>
      <c r="K37" s="5">
        <f t="shared" si="1"/>
        <v>0.33</v>
      </c>
      <c r="L37" s="4">
        <f t="shared" si="21"/>
        <v>0.16421245929715392</v>
      </c>
      <c r="M37" s="4">
        <f t="shared" si="2"/>
        <v>0.21026652541476937</v>
      </c>
      <c r="N37" s="5">
        <f t="shared" si="3"/>
        <v>-0.61284183620443999</v>
      </c>
      <c r="O37" s="5">
        <f t="shared" si="4"/>
        <v>33.93378403427937</v>
      </c>
      <c r="P37" s="5">
        <f t="shared" si="5"/>
        <v>1.2093169548135378</v>
      </c>
      <c r="Q37" s="6">
        <f t="shared" si="6"/>
        <v>1802.7743757894896</v>
      </c>
      <c r="R37" s="5">
        <f t="shared" si="7"/>
        <v>12.012321613237649</v>
      </c>
      <c r="S37" s="5">
        <f t="shared" si="8"/>
        <v>-0.42430147213251351</v>
      </c>
      <c r="T37" s="5">
        <f t="shared" si="9"/>
        <v>17.993469510779715</v>
      </c>
      <c r="U37" s="5">
        <f t="shared" si="10"/>
        <v>11.399479777033209</v>
      </c>
      <c r="V37" s="5">
        <f t="shared" si="10"/>
        <v>33.509482562146857</v>
      </c>
      <c r="W37" s="5">
        <f t="shared" si="11"/>
        <v>-12.971213534406747</v>
      </c>
      <c r="X37">
        <f t="shared" si="22"/>
        <v>0</v>
      </c>
    </row>
    <row r="38" spans="1:24" x14ac:dyDescent="0.2">
      <c r="A38">
        <f t="shared" si="12"/>
        <v>8.0000000000000002E-3</v>
      </c>
      <c r="B38" s="5">
        <f t="shared" si="13"/>
        <v>-0.98018797676543445</v>
      </c>
      <c r="C38" s="5">
        <f t="shared" si="14"/>
        <v>53.887003784029183</v>
      </c>
      <c r="D38" s="5">
        <f t="shared" si="15"/>
        <v>5.9606753095269536</v>
      </c>
      <c r="E38" s="2">
        <f t="shared" si="16"/>
        <v>53.895917705237849</v>
      </c>
      <c r="F38" s="3">
        <f t="shared" si="17"/>
        <v>2.5221607930817016</v>
      </c>
      <c r="G38" s="3">
        <f t="shared" si="18"/>
        <v>-138.99034158964537</v>
      </c>
      <c r="H38" s="3">
        <f t="shared" si="19"/>
        <v>-4.9674407785925414</v>
      </c>
      <c r="I38" s="2">
        <f t="shared" si="20"/>
        <v>139.10194757141716</v>
      </c>
      <c r="J38" s="2">
        <f t="shared" si="0"/>
        <v>139.10194757141716</v>
      </c>
      <c r="K38" s="5">
        <f t="shared" si="1"/>
        <v>0.33</v>
      </c>
      <c r="L38" s="4">
        <f t="shared" si="21"/>
        <v>0.16425118033186203</v>
      </c>
      <c r="M38" s="4">
        <f t="shared" si="2"/>
        <v>0.21029191672189443</v>
      </c>
      <c r="N38" s="5">
        <f t="shared" si="3"/>
        <v>-0.61547909975994852</v>
      </c>
      <c r="O38" s="5">
        <f t="shared" si="4"/>
        <v>33.917603727555658</v>
      </c>
      <c r="P38" s="5">
        <f t="shared" si="5"/>
        <v>1.2121970918370217</v>
      </c>
      <c r="Q38" s="6">
        <f t="shared" si="6"/>
        <v>1802.7741955120616</v>
      </c>
      <c r="R38" s="5">
        <f t="shared" si="7"/>
        <v>12.008118412075605</v>
      </c>
      <c r="S38" s="5">
        <f t="shared" si="8"/>
        <v>-0.42494731424706883</v>
      </c>
      <c r="T38" s="5">
        <f t="shared" si="9"/>
        <v>17.987124921041978</v>
      </c>
      <c r="U38" s="5">
        <f t="shared" si="10"/>
        <v>11.392639312315657</v>
      </c>
      <c r="V38" s="5">
        <f t="shared" si="10"/>
        <v>33.492656413308588</v>
      </c>
      <c r="W38" s="5">
        <f t="shared" si="11"/>
        <v>-12.974677987120998</v>
      </c>
      <c r="X38">
        <f t="shared" si="22"/>
        <v>0</v>
      </c>
    </row>
    <row r="39" spans="1:24" x14ac:dyDescent="0.2">
      <c r="A39">
        <f t="shared" si="12"/>
        <v>9.0000000000000011E-3</v>
      </c>
      <c r="B39" s="5">
        <f t="shared" si="13"/>
        <v>-0.97766011965269661</v>
      </c>
      <c r="C39" s="5">
        <f t="shared" si="14"/>
        <v>53.748030188767743</v>
      </c>
      <c r="D39" s="5">
        <f t="shared" si="15"/>
        <v>5.9557013814093667</v>
      </c>
      <c r="E39" s="2">
        <f t="shared" si="16"/>
        <v>53.756921121677422</v>
      </c>
      <c r="F39" s="3">
        <f t="shared" si="17"/>
        <v>2.5335534323940174</v>
      </c>
      <c r="G39" s="3">
        <f t="shared" si="18"/>
        <v>-138.95684893323207</v>
      </c>
      <c r="H39" s="3">
        <f t="shared" si="19"/>
        <v>-4.9804154565796628</v>
      </c>
      <c r="I39" s="2">
        <f t="shared" si="20"/>
        <v>139.06915292964149</v>
      </c>
      <c r="J39" s="2">
        <f t="shared" si="0"/>
        <v>139.06915292964149</v>
      </c>
      <c r="K39" s="5">
        <f t="shared" si="1"/>
        <v>0.33</v>
      </c>
      <c r="L39" s="4">
        <f t="shared" si="21"/>
        <v>0.16428989685339823</v>
      </c>
      <c r="M39" s="4">
        <f t="shared" si="2"/>
        <v>0.21031729923051209</v>
      </c>
      <c r="N39" s="5">
        <f t="shared" si="3"/>
        <v>-0.61811346772580533</v>
      </c>
      <c r="O39" s="5">
        <f t="shared" si="4"/>
        <v>33.901436085841816</v>
      </c>
      <c r="P39" s="5">
        <f t="shared" si="5"/>
        <v>1.2150767492094059</v>
      </c>
      <c r="Q39" s="6">
        <f t="shared" si="6"/>
        <v>1802.7740152346512</v>
      </c>
      <c r="R39" s="5">
        <f t="shared" si="7"/>
        <v>12.003917807732053</v>
      </c>
      <c r="S39" s="5">
        <f t="shared" si="8"/>
        <v>-0.42559405097342728</v>
      </c>
      <c r="T39" s="5">
        <f t="shared" si="9"/>
        <v>17.980784172060289</v>
      </c>
      <c r="U39" s="5">
        <f t="shared" si="10"/>
        <v>11.385804340006247</v>
      </c>
      <c r="V39" s="5">
        <f t="shared" si="10"/>
        <v>33.475842034868386</v>
      </c>
      <c r="W39" s="5">
        <f t="shared" si="11"/>
        <v>-12.978139078730305</v>
      </c>
      <c r="X39">
        <f t="shared" si="22"/>
        <v>0</v>
      </c>
    </row>
    <row r="40" spans="1:24" x14ac:dyDescent="0.2">
      <c r="A40">
        <f t="shared" si="12"/>
        <v>1.0000000000000002E-2</v>
      </c>
      <c r="B40" s="5">
        <f t="shared" si="13"/>
        <v>-0.97512087331813257</v>
      </c>
      <c r="C40" s="5">
        <f t="shared" si="14"/>
        <v>53.609090077755525</v>
      </c>
      <c r="D40" s="5">
        <f t="shared" si="15"/>
        <v>5.9507144768832472</v>
      </c>
      <c r="E40" s="2">
        <f t="shared" si="16"/>
        <v>53.617957809697366</v>
      </c>
      <c r="F40" s="3">
        <f t="shared" si="17"/>
        <v>2.5449392367340238</v>
      </c>
      <c r="G40" s="3">
        <f t="shared" si="18"/>
        <v>-138.92337309119719</v>
      </c>
      <c r="H40" s="3">
        <f t="shared" si="19"/>
        <v>-4.993393595658393</v>
      </c>
      <c r="I40" s="2">
        <f t="shared" si="20"/>
        <v>139.03637756485102</v>
      </c>
      <c r="J40" s="2">
        <f t="shared" si="0"/>
        <v>139.03637756485102</v>
      </c>
      <c r="K40" s="5">
        <f t="shared" si="1"/>
        <v>0.33</v>
      </c>
      <c r="L40" s="4">
        <f t="shared" si="21"/>
        <v>0.16432860885546172</v>
      </c>
      <c r="M40" s="4">
        <f t="shared" si="2"/>
        <v>0.21034267294054823</v>
      </c>
      <c r="N40" s="5">
        <f t="shared" si="3"/>
        <v>-0.62074494372967726</v>
      </c>
      <c r="O40" s="5">
        <f t="shared" si="4"/>
        <v>33.885281097281002</v>
      </c>
      <c r="P40" s="5">
        <f t="shared" si="5"/>
        <v>1.2179559267336044</v>
      </c>
      <c r="Q40" s="6">
        <f t="shared" si="6"/>
        <v>1802.7738349572585</v>
      </c>
      <c r="R40" s="5">
        <f t="shared" si="7"/>
        <v>11.999719798334311</v>
      </c>
      <c r="S40" s="5">
        <f t="shared" si="8"/>
        <v>-0.42624168112876182</v>
      </c>
      <c r="T40" s="5">
        <f t="shared" si="9"/>
        <v>17.974447261097772</v>
      </c>
      <c r="U40" s="5">
        <f t="shared" si="10"/>
        <v>11.378974854604634</v>
      </c>
      <c r="V40" s="5">
        <f t="shared" si="10"/>
        <v>33.459039416152237</v>
      </c>
      <c r="W40" s="5">
        <f t="shared" si="11"/>
        <v>-12.981596812168622</v>
      </c>
      <c r="X40">
        <f t="shared" si="22"/>
        <v>0</v>
      </c>
    </row>
    <row r="41" spans="1:24" x14ac:dyDescent="0.2">
      <c r="A41">
        <f t="shared" si="12"/>
        <v>1.1000000000000003E-2</v>
      </c>
      <c r="B41" s="5">
        <f t="shared" si="13"/>
        <v>-0.97257024459397123</v>
      </c>
      <c r="C41" s="5">
        <f t="shared" si="14"/>
        <v>53.470183434184037</v>
      </c>
      <c r="D41" s="5">
        <f t="shared" si="15"/>
        <v>5.9457145924891828</v>
      </c>
      <c r="E41" s="2">
        <f t="shared" si="16"/>
        <v>53.479027752624283</v>
      </c>
      <c r="F41" s="3">
        <f t="shared" si="17"/>
        <v>2.5563182115886285</v>
      </c>
      <c r="G41" s="3">
        <f t="shared" si="18"/>
        <v>-138.88991405178103</v>
      </c>
      <c r="H41" s="3">
        <f t="shared" si="19"/>
        <v>-5.0063751924705615</v>
      </c>
      <c r="I41" s="2">
        <f t="shared" si="20"/>
        <v>139.0036214660532</v>
      </c>
      <c r="J41" s="2">
        <f t="shared" si="0"/>
        <v>139.0036214660532</v>
      </c>
      <c r="K41" s="5">
        <f t="shared" si="1"/>
        <v>0.33</v>
      </c>
      <c r="L41" s="4">
        <f t="shared" si="21"/>
        <v>0.16436731633174828</v>
      </c>
      <c r="M41" s="4">
        <f t="shared" si="2"/>
        <v>0.21036803785192792</v>
      </c>
      <c r="N41" s="5">
        <f t="shared" si="3"/>
        <v>-0.62337353139441154</v>
      </c>
      <c r="O41" s="5">
        <f t="shared" si="4"/>
        <v>33.869138750030487</v>
      </c>
      <c r="P41" s="5">
        <f t="shared" si="5"/>
        <v>1.2208346242138211</v>
      </c>
      <c r="Q41" s="6">
        <f t="shared" si="6"/>
        <v>1802.7736546798837</v>
      </c>
      <c r="R41" s="5">
        <f t="shared" si="7"/>
        <v>11.99552438201154</v>
      </c>
      <c r="S41" s="5">
        <f t="shared" si="8"/>
        <v>-0.42689020353176815</v>
      </c>
      <c r="T41" s="5">
        <f t="shared" si="9"/>
        <v>17.968114185420209</v>
      </c>
      <c r="U41" s="5">
        <f t="shared" si="10"/>
        <v>11.372150850617128</v>
      </c>
      <c r="V41" s="5">
        <f t="shared" si="10"/>
        <v>33.442248546498718</v>
      </c>
      <c r="W41" s="5">
        <f t="shared" si="11"/>
        <v>-12.985051190365969</v>
      </c>
      <c r="X41">
        <f t="shared" si="22"/>
        <v>0</v>
      </c>
    </row>
    <row r="42" spans="1:24" x14ac:dyDescent="0.2">
      <c r="A42">
        <f t="shared" si="12"/>
        <v>1.2000000000000004E-2</v>
      </c>
      <c r="B42" s="5">
        <f t="shared" si="13"/>
        <v>-0.97000824030695731</v>
      </c>
      <c r="C42" s="5">
        <f t="shared" si="14"/>
        <v>53.331310241256531</v>
      </c>
      <c r="D42" s="5">
        <f t="shared" si="15"/>
        <v>5.9407017247711167</v>
      </c>
      <c r="E42" s="2">
        <f t="shared" si="16"/>
        <v>53.340130933804588</v>
      </c>
      <c r="F42" s="3">
        <f t="shared" si="17"/>
        <v>2.5676903624392455</v>
      </c>
      <c r="G42" s="3">
        <f t="shared" si="18"/>
        <v>-138.85647180323454</v>
      </c>
      <c r="H42" s="3">
        <f t="shared" si="19"/>
        <v>-5.0193602436609277</v>
      </c>
      <c r="I42" s="2">
        <f t="shared" si="20"/>
        <v>138.97088462226711</v>
      </c>
      <c r="J42" s="2">
        <f t="shared" si="0"/>
        <v>138.97088462226711</v>
      </c>
      <c r="K42" s="5">
        <f t="shared" si="1"/>
        <v>0.33</v>
      </c>
      <c r="L42" s="4">
        <f t="shared" si="21"/>
        <v>0.16440601927594986</v>
      </c>
      <c r="M42" s="4">
        <f t="shared" si="2"/>
        <v>0.21039339396457477</v>
      </c>
      <c r="N42" s="5">
        <f t="shared" si="3"/>
        <v>-0.62599923433804394</v>
      </c>
      <c r="O42" s="5">
        <f t="shared" si="4"/>
        <v>33.853009032261667</v>
      </c>
      <c r="P42" s="5">
        <f t="shared" si="5"/>
        <v>1.2237128414555494</v>
      </c>
      <c r="Q42" s="6">
        <f t="shared" si="6"/>
        <v>1802.7734744025274</v>
      </c>
      <c r="R42" s="5">
        <f t="shared" si="7"/>
        <v>11.991331556894702</v>
      </c>
      <c r="S42" s="5">
        <f t="shared" si="8"/>
        <v>-0.42753961700266252</v>
      </c>
      <c r="T42" s="5">
        <f t="shared" si="9"/>
        <v>17.961784942295996</v>
      </c>
      <c r="U42" s="5">
        <f t="shared" si="10"/>
        <v>11.365332322556657</v>
      </c>
      <c r="V42" s="5">
        <f t="shared" si="10"/>
        <v>33.425469415259002</v>
      </c>
      <c r="W42" s="5">
        <f t="shared" si="11"/>
        <v>-12.988502216248456</v>
      </c>
      <c r="X42">
        <f t="shared" si="22"/>
        <v>0</v>
      </c>
    </row>
    <row r="43" spans="1:24" x14ac:dyDescent="0.2">
      <c r="A43">
        <f t="shared" si="12"/>
        <v>1.3000000000000005E-2</v>
      </c>
      <c r="B43" s="5">
        <f t="shared" si="13"/>
        <v>-0.96743486727835681</v>
      </c>
      <c r="C43" s="5">
        <f t="shared" si="14"/>
        <v>53.192470482188</v>
      </c>
      <c r="D43" s="5">
        <f t="shared" si="15"/>
        <v>5.9356758702763477</v>
      </c>
      <c r="E43" s="2">
        <f t="shared" si="16"/>
        <v>53.201267336604559</v>
      </c>
      <c r="F43" s="3">
        <f t="shared" si="17"/>
        <v>2.5790556947618022</v>
      </c>
      <c r="G43" s="3">
        <f t="shared" si="18"/>
        <v>-138.82304633381929</v>
      </c>
      <c r="H43" s="3">
        <f t="shared" si="19"/>
        <v>-5.0323487458771758</v>
      </c>
      <c r="I43" s="2">
        <f t="shared" si="20"/>
        <v>138.9381670225232</v>
      </c>
      <c r="J43" s="2">
        <f t="shared" si="0"/>
        <v>138.9381670225232</v>
      </c>
      <c r="K43" s="5">
        <f t="shared" si="1"/>
        <v>0.33</v>
      </c>
      <c r="L43" s="4">
        <f t="shared" si="21"/>
        <v>0.16444471768175517</v>
      </c>
      <c r="M43" s="4">
        <f t="shared" si="2"/>
        <v>0.21041874127841162</v>
      </c>
      <c r="N43" s="5">
        <f t="shared" si="3"/>
        <v>-0.6286220561738054</v>
      </c>
      <c r="O43" s="5">
        <f t="shared" si="4"/>
        <v>33.836891932160007</v>
      </c>
      <c r="P43" s="5">
        <f t="shared" si="5"/>
        <v>1.2265905782655664</v>
      </c>
      <c r="Q43" s="6">
        <f t="shared" si="6"/>
        <v>1802.7732941251888</v>
      </c>
      <c r="R43" s="5">
        <f t="shared" si="7"/>
        <v>11.987141321116582</v>
      </c>
      <c r="S43" s="5">
        <f t="shared" si="8"/>
        <v>-0.42818992036317954</v>
      </c>
      <c r="T43" s="5">
        <f t="shared" si="9"/>
        <v>17.95545952899618</v>
      </c>
      <c r="U43" s="5">
        <f t="shared" si="10"/>
        <v>11.358519264942776</v>
      </c>
      <c r="V43" s="5">
        <f t="shared" si="10"/>
        <v>33.408702011796827</v>
      </c>
      <c r="W43" s="5">
        <f t="shared" si="11"/>
        <v>-12.991949892738255</v>
      </c>
      <c r="X43">
        <f t="shared" si="22"/>
        <v>0</v>
      </c>
    </row>
    <row r="44" spans="1:24" x14ac:dyDescent="0.2">
      <c r="A44">
        <f t="shared" si="12"/>
        <v>1.4000000000000005E-2</v>
      </c>
      <c r="B44" s="5">
        <f t="shared" si="13"/>
        <v>-0.96485013232396255</v>
      </c>
      <c r="C44" s="5">
        <f t="shared" si="14"/>
        <v>53.053664140205186</v>
      </c>
      <c r="D44" s="5">
        <f t="shared" si="15"/>
        <v>5.9306370255555239</v>
      </c>
      <c r="E44" s="2">
        <f t="shared" si="16"/>
        <v>53.062436944410493</v>
      </c>
      <c r="F44" s="3">
        <f t="shared" si="17"/>
        <v>2.5904142140267448</v>
      </c>
      <c r="G44" s="3">
        <f t="shared" si="18"/>
        <v>-138.78963763180749</v>
      </c>
      <c r="H44" s="3">
        <f t="shared" si="19"/>
        <v>-5.0453406957699141</v>
      </c>
      <c r="I44" s="2">
        <f t="shared" si="20"/>
        <v>138.90546865586342</v>
      </c>
      <c r="J44" s="2">
        <f t="shared" si="0"/>
        <v>138.90546865586342</v>
      </c>
      <c r="K44" s="5">
        <f t="shared" si="1"/>
        <v>0.33</v>
      </c>
      <c r="L44" s="4">
        <f t="shared" si="21"/>
        <v>0.16448341154284921</v>
      </c>
      <c r="M44" s="4">
        <f t="shared" si="2"/>
        <v>0.21044407979335997</v>
      </c>
      <c r="N44" s="5">
        <f t="shared" si="3"/>
        <v>-0.63124200051012913</v>
      </c>
      <c r="O44" s="5">
        <f t="shared" si="4"/>
        <v>33.820787437924984</v>
      </c>
      <c r="P44" s="5">
        <f t="shared" si="5"/>
        <v>1.2294678344519328</v>
      </c>
      <c r="Q44" s="6">
        <f t="shared" si="6"/>
        <v>1802.7731138478684</v>
      </c>
      <c r="R44" s="5">
        <f t="shared" si="7"/>
        <v>11.982953672811764</v>
      </c>
      <c r="S44" s="5">
        <f t="shared" si="8"/>
        <v>-0.42884111243657075</v>
      </c>
      <c r="T44" s="5">
        <f t="shared" si="9"/>
        <v>17.949137942794398</v>
      </c>
      <c r="U44" s="5">
        <f t="shared" si="10"/>
        <v>11.351711672301635</v>
      </c>
      <c r="V44" s="5">
        <f t="shared" si="10"/>
        <v>33.391946325488412</v>
      </c>
      <c r="W44" s="5">
        <f t="shared" si="11"/>
        <v>-12.995394222753671</v>
      </c>
      <c r="X44">
        <f t="shared" si="22"/>
        <v>0</v>
      </c>
    </row>
    <row r="45" spans="1:24" x14ac:dyDescent="0.2">
      <c r="A45">
        <f t="shared" si="12"/>
        <v>1.5000000000000006E-2</v>
      </c>
      <c r="B45" s="5">
        <f t="shared" si="13"/>
        <v>-0.96225404225409972</v>
      </c>
      <c r="C45" s="5">
        <f t="shared" si="14"/>
        <v>52.914891198546542</v>
      </c>
      <c r="D45" s="5">
        <f t="shared" si="15"/>
        <v>5.9255851871626426</v>
      </c>
      <c r="E45" s="2">
        <f t="shared" si="16"/>
        <v>52.923639740628694</v>
      </c>
      <c r="F45" s="3">
        <f t="shared" si="17"/>
        <v>2.6017659256990462</v>
      </c>
      <c r="G45" s="3">
        <f t="shared" si="18"/>
        <v>-138.75624568548201</v>
      </c>
      <c r="H45" s="3">
        <f t="shared" si="19"/>
        <v>-5.0583360899926681</v>
      </c>
      <c r="I45" s="2">
        <f t="shared" si="20"/>
        <v>138.87278951134127</v>
      </c>
      <c r="J45" s="2">
        <f t="shared" si="0"/>
        <v>138.87278951134127</v>
      </c>
      <c r="K45" s="5">
        <f t="shared" si="1"/>
        <v>0.33</v>
      </c>
      <c r="L45" s="4">
        <f t="shared" si="21"/>
        <v>0.16452210085291338</v>
      </c>
      <c r="M45" s="4">
        <f t="shared" si="2"/>
        <v>0.21046940950934032</v>
      </c>
      <c r="N45" s="5">
        <f t="shared" si="3"/>
        <v>-0.6338590709506593</v>
      </c>
      <c r="O45" s="5">
        <f t="shared" si="4"/>
        <v>33.804695537770186</v>
      </c>
      <c r="P45" s="5">
        <f t="shared" si="5"/>
        <v>1.2323446098239901</v>
      </c>
      <c r="Q45" s="6">
        <f t="shared" si="6"/>
        <v>1802.7729335705662</v>
      </c>
      <c r="R45" s="5">
        <f t="shared" si="7"/>
        <v>11.978768610116653</v>
      </c>
      <c r="S45" s="5">
        <f t="shared" si="8"/>
        <v>-0.42949319204760206</v>
      </c>
      <c r="T45" s="5">
        <f t="shared" si="9"/>
        <v>17.942820180966933</v>
      </c>
      <c r="U45" s="5">
        <f t="shared" si="10"/>
        <v>11.344909539165993</v>
      </c>
      <c r="V45" s="5">
        <f t="shared" si="10"/>
        <v>33.375202345722585</v>
      </c>
      <c r="W45" s="5">
        <f t="shared" si="11"/>
        <v>-12.998835209209076</v>
      </c>
      <c r="X45">
        <f t="shared" si="22"/>
        <v>0</v>
      </c>
    </row>
    <row r="46" spans="1:24" x14ac:dyDescent="0.2">
      <c r="A46">
        <f t="shared" si="12"/>
        <v>1.6000000000000007E-2</v>
      </c>
      <c r="B46" s="5">
        <f t="shared" si="13"/>
        <v>-0.9596466038736311</v>
      </c>
      <c r="C46" s="5">
        <f t="shared" si="14"/>
        <v>52.776151640462231</v>
      </c>
      <c r="D46" s="5">
        <f t="shared" si="15"/>
        <v>5.9205203516550453</v>
      </c>
      <c r="E46" s="2">
        <f t="shared" si="16"/>
        <v>52.784875708685632</v>
      </c>
      <c r="F46" s="3">
        <f t="shared" si="17"/>
        <v>2.6131108352382122</v>
      </c>
      <c r="G46" s="3">
        <f t="shared" si="18"/>
        <v>-138.72287048313629</v>
      </c>
      <c r="H46" s="3">
        <f t="shared" si="19"/>
        <v>-5.0713349252018771</v>
      </c>
      <c r="I46" s="2">
        <f t="shared" si="20"/>
        <v>138.84012957802156</v>
      </c>
      <c r="J46" s="2">
        <f t="shared" si="0"/>
        <v>138.84012957802156</v>
      </c>
      <c r="K46" s="5">
        <f t="shared" si="1"/>
        <v>0.33</v>
      </c>
      <c r="L46" s="4">
        <f t="shared" si="21"/>
        <v>0.16456078560562576</v>
      </c>
      <c r="M46" s="4">
        <f t="shared" si="2"/>
        <v>0.21049473042627215</v>
      </c>
      <c r="N46" s="5">
        <f t="shared" si="3"/>
        <v>-0.63647327109425722</v>
      </c>
      <c r="O46" s="5">
        <f t="shared" si="4"/>
        <v>33.788616219923128</v>
      </c>
      <c r="P46" s="5">
        <f t="shared" si="5"/>
        <v>1.2352209041923568</v>
      </c>
      <c r="Q46" s="6">
        <f t="shared" si="6"/>
        <v>1802.7727532932818</v>
      </c>
      <c r="R46" s="5">
        <f t="shared" si="7"/>
        <v>11.974586131169454</v>
      </c>
      <c r="S46" s="5">
        <f t="shared" si="8"/>
        <v>-0.43014615802255257</v>
      </c>
      <c r="T46" s="5">
        <f t="shared" si="9"/>
        <v>17.936506240792681</v>
      </c>
      <c r="U46" s="5">
        <f t="shared" si="10"/>
        <v>11.338112860075197</v>
      </c>
      <c r="V46" s="5">
        <f t="shared" si="10"/>
        <v>33.358470061900576</v>
      </c>
      <c r="W46" s="5">
        <f t="shared" si="11"/>
        <v>-13.002272855014962</v>
      </c>
      <c r="X46">
        <f t="shared" si="22"/>
        <v>0</v>
      </c>
    </row>
    <row r="47" spans="1:24" x14ac:dyDescent="0.2">
      <c r="A47">
        <f t="shared" si="12"/>
        <v>1.7000000000000008E-2</v>
      </c>
      <c r="B47" s="5">
        <f t="shared" si="13"/>
        <v>-0.95702782398196284</v>
      </c>
      <c r="C47" s="5">
        <f t="shared" si="14"/>
        <v>52.637445449214127</v>
      </c>
      <c r="D47" s="5">
        <f t="shared" si="15"/>
        <v>5.9154425155934156</v>
      </c>
      <c r="E47" s="2">
        <f t="shared" si="16"/>
        <v>52.646144832028</v>
      </c>
      <c r="F47" s="3">
        <f t="shared" si="17"/>
        <v>2.6244489480982875</v>
      </c>
      <c r="G47" s="3">
        <f t="shared" si="18"/>
        <v>-138.68951201307439</v>
      </c>
      <c r="H47" s="3">
        <f t="shared" si="19"/>
        <v>-5.0843371980568923</v>
      </c>
      <c r="I47" s="2">
        <f t="shared" si="20"/>
        <v>138.80748884498064</v>
      </c>
      <c r="J47" s="2">
        <f t="shared" si="0"/>
        <v>138.80748884498064</v>
      </c>
      <c r="K47" s="5">
        <f t="shared" si="1"/>
        <v>0.33</v>
      </c>
      <c r="L47" s="4">
        <f t="shared" si="21"/>
        <v>0.16459946579466073</v>
      </c>
      <c r="M47" s="4">
        <f t="shared" si="2"/>
        <v>0.21052004254407383</v>
      </c>
      <c r="N47" s="5">
        <f t="shared" si="3"/>
        <v>-0.63908460453500937</v>
      </c>
      <c r="O47" s="5">
        <f t="shared" si="4"/>
        <v>33.772549472625386</v>
      </c>
      <c r="P47" s="5">
        <f t="shared" si="5"/>
        <v>1.2380967173689281</v>
      </c>
      <c r="Q47" s="6">
        <f t="shared" si="6"/>
        <v>1802.7725730160157</v>
      </c>
      <c r="R47" s="5">
        <f t="shared" si="7"/>
        <v>11.970406234110186</v>
      </c>
      <c r="S47" s="5">
        <f t="shared" si="8"/>
        <v>-0.43080000918921235</v>
      </c>
      <c r="T47" s="5">
        <f t="shared" si="9"/>
        <v>17.930196119553163</v>
      </c>
      <c r="U47" s="5">
        <f t="shared" si="10"/>
        <v>11.331321629575177</v>
      </c>
      <c r="V47" s="5">
        <f t="shared" si="10"/>
        <v>33.341749463436173</v>
      </c>
      <c r="W47" s="5">
        <f t="shared" si="11"/>
        <v>-13.005707163077908</v>
      </c>
      <c r="X47">
        <f t="shared" si="22"/>
        <v>0</v>
      </c>
    </row>
    <row r="48" spans="1:24" x14ac:dyDescent="0.2">
      <c r="A48">
        <f t="shared" si="12"/>
        <v>1.8000000000000009E-2</v>
      </c>
      <c r="B48" s="5">
        <f t="shared" si="13"/>
        <v>-0.95439770937304969</v>
      </c>
      <c r="C48" s="5">
        <f t="shared" si="14"/>
        <v>52.498772608075782</v>
      </c>
      <c r="D48" s="5">
        <f t="shared" si="15"/>
        <v>5.9103516755417767</v>
      </c>
      <c r="E48" s="2">
        <f t="shared" si="16"/>
        <v>52.507447094122796</v>
      </c>
      <c r="F48" s="3">
        <f t="shared" si="17"/>
        <v>2.6357802697278627</v>
      </c>
      <c r="G48" s="3">
        <f t="shared" si="18"/>
        <v>-138.65617026361096</v>
      </c>
      <c r="H48" s="3">
        <f t="shared" si="19"/>
        <v>-5.0973429052199704</v>
      </c>
      <c r="I48" s="2">
        <f t="shared" si="20"/>
        <v>138.77486730130624</v>
      </c>
      <c r="J48" s="2">
        <f t="shared" si="0"/>
        <v>138.77486730130624</v>
      </c>
      <c r="K48" s="5">
        <f t="shared" si="1"/>
        <v>0.33</v>
      </c>
      <c r="L48" s="4">
        <f t="shared" si="21"/>
        <v>0.16463814141368915</v>
      </c>
      <c r="M48" s="4">
        <f t="shared" si="2"/>
        <v>0.21054534586266246</v>
      </c>
      <c r="N48" s="5">
        <f t="shared" si="3"/>
        <v>-0.64169307486223448</v>
      </c>
      <c r="O48" s="5">
        <f t="shared" si="4"/>
        <v>33.756495284132484</v>
      </c>
      <c r="P48" s="5">
        <f t="shared" si="5"/>
        <v>1.2409720491668728</v>
      </c>
      <c r="Q48" s="6">
        <f t="shared" si="6"/>
        <v>1802.7723927387672</v>
      </c>
      <c r="R48" s="5">
        <f t="shared" si="7"/>
        <v>11.966228917080651</v>
      </c>
      <c r="S48" s="5">
        <f t="shared" si="8"/>
        <v>-0.43145474437688014</v>
      </c>
      <c r="T48" s="5">
        <f t="shared" si="9"/>
        <v>17.92388981453248</v>
      </c>
      <c r="U48" s="5">
        <f t="shared" si="10"/>
        <v>11.324535842218417</v>
      </c>
      <c r="V48" s="5">
        <f t="shared" si="10"/>
        <v>33.325040539755605</v>
      </c>
      <c r="W48" s="5">
        <f t="shared" si="11"/>
        <v>-13.009138136300646</v>
      </c>
      <c r="X48">
        <f t="shared" si="22"/>
        <v>0</v>
      </c>
    </row>
    <row r="49" spans="1:24" x14ac:dyDescent="0.2">
      <c r="A49">
        <f t="shared" si="12"/>
        <v>1.900000000000001E-2</v>
      </c>
      <c r="B49" s="5">
        <f t="shared" si="13"/>
        <v>-0.95175626683540071</v>
      </c>
      <c r="C49" s="5">
        <f t="shared" si="14"/>
        <v>52.36013310033244</v>
      </c>
      <c r="D49" s="5">
        <f t="shared" si="15"/>
        <v>5.9052478280674885</v>
      </c>
      <c r="E49" s="2">
        <f t="shared" si="16"/>
        <v>52.368782478457426</v>
      </c>
      <c r="F49" s="3">
        <f t="shared" si="17"/>
        <v>2.647104805570081</v>
      </c>
      <c r="G49" s="3">
        <f t="shared" si="18"/>
        <v>-138.62284522307121</v>
      </c>
      <c r="H49" s="3">
        <f t="shared" si="19"/>
        <v>-5.1103520433562712</v>
      </c>
      <c r="I49" s="2">
        <f t="shared" si="20"/>
        <v>138.74226493609748</v>
      </c>
      <c r="J49" s="2">
        <f t="shared" si="0"/>
        <v>138.74226493609748</v>
      </c>
      <c r="K49" s="5">
        <f t="shared" si="1"/>
        <v>0.33</v>
      </c>
      <c r="L49" s="4">
        <f t="shared" si="21"/>
        <v>0.16467681245637844</v>
      </c>
      <c r="M49" s="4">
        <f t="shared" si="2"/>
        <v>0.21057064038195425</v>
      </c>
      <c r="N49" s="5">
        <f t="shared" si="3"/>
        <v>-0.6442986856604912</v>
      </c>
      <c r="O49" s="5">
        <f t="shared" si="4"/>
        <v>33.740453642713895</v>
      </c>
      <c r="P49" s="5">
        <f t="shared" si="5"/>
        <v>1.2438468994006295</v>
      </c>
      <c r="Q49" s="6">
        <f t="shared" si="6"/>
        <v>1802.772212461537</v>
      </c>
      <c r="R49" s="5">
        <f t="shared" si="7"/>
        <v>11.962054178224465</v>
      </c>
      <c r="S49" s="5">
        <f t="shared" si="8"/>
        <v>-0.43211036241636192</v>
      </c>
      <c r="T49" s="5">
        <f t="shared" si="9"/>
        <v>17.917587323017358</v>
      </c>
      <c r="U49" s="5">
        <f t="shared" si="10"/>
        <v>11.317755492563974</v>
      </c>
      <c r="V49" s="5">
        <f t="shared" si="10"/>
        <v>33.308343280297535</v>
      </c>
      <c r="W49" s="5">
        <f t="shared" si="11"/>
        <v>-13.012565777582012</v>
      </c>
      <c r="X49">
        <f t="shared" si="22"/>
        <v>0</v>
      </c>
    </row>
    <row r="50" spans="1:24" x14ac:dyDescent="0.2">
      <c r="A50">
        <f t="shared" si="12"/>
        <v>2.0000000000000011E-2</v>
      </c>
      <c r="B50" s="5">
        <f t="shared" si="13"/>
        <v>-0.94910350315208436</v>
      </c>
      <c r="C50" s="5">
        <f t="shared" si="14"/>
        <v>52.22152690928101</v>
      </c>
      <c r="D50" s="5">
        <f t="shared" si="15"/>
        <v>5.9001309697412436</v>
      </c>
      <c r="E50" s="2">
        <f t="shared" si="16"/>
        <v>52.230150968539775</v>
      </c>
      <c r="F50" s="3">
        <f t="shared" si="17"/>
        <v>2.6584225610626451</v>
      </c>
      <c r="G50" s="3">
        <f t="shared" si="18"/>
        <v>-138.5895368797909</v>
      </c>
      <c r="H50" s="3">
        <f t="shared" si="19"/>
        <v>-5.1233646091338532</v>
      </c>
      <c r="I50" s="2">
        <f t="shared" si="20"/>
        <v>138.70968173846487</v>
      </c>
      <c r="J50" s="2">
        <f t="shared" si="0"/>
        <v>138.70968173846487</v>
      </c>
      <c r="K50" s="5">
        <f t="shared" si="1"/>
        <v>0.33</v>
      </c>
      <c r="L50" s="4">
        <f t="shared" si="21"/>
        <v>0.16471547891639246</v>
      </c>
      <c r="M50" s="4">
        <f t="shared" si="2"/>
        <v>0.21059592610186439</v>
      </c>
      <c r="N50" s="5">
        <f t="shared" si="3"/>
        <v>-0.6469014405095852</v>
      </c>
      <c r="O50" s="5">
        <f t="shared" si="4"/>
        <v>33.724424536653018</v>
      </c>
      <c r="P50" s="5">
        <f t="shared" si="5"/>
        <v>1.2467212678859059</v>
      </c>
      <c r="Q50" s="6">
        <f t="shared" si="6"/>
        <v>1802.7720321843251</v>
      </c>
      <c r="R50" s="5">
        <f t="shared" si="7"/>
        <v>11.957882015687042</v>
      </c>
      <c r="S50" s="5">
        <f t="shared" si="8"/>
        <v>-0.43276686213996945</v>
      </c>
      <c r="T50" s="5">
        <f t="shared" si="9"/>
        <v>17.911288642297151</v>
      </c>
      <c r="U50" s="5">
        <f t="shared" si="10"/>
        <v>11.310980575177457</v>
      </c>
      <c r="V50" s="5">
        <f t="shared" si="10"/>
        <v>33.291657674513047</v>
      </c>
      <c r="W50" s="5">
        <f t="shared" si="11"/>
        <v>-13.015990089816942</v>
      </c>
      <c r="X50">
        <f t="shared" si="22"/>
        <v>0</v>
      </c>
    </row>
    <row r="51" spans="1:24" x14ac:dyDescent="0.2">
      <c r="A51">
        <f t="shared" si="12"/>
        <v>2.1000000000000012E-2</v>
      </c>
      <c r="B51" s="5">
        <f t="shared" si="13"/>
        <v>-0.94643942510073409</v>
      </c>
      <c r="C51" s="5">
        <f t="shared" si="14"/>
        <v>52.082954018230055</v>
      </c>
      <c r="D51" s="5">
        <f t="shared" si="15"/>
        <v>5.8950010971370643</v>
      </c>
      <c r="E51" s="2">
        <f t="shared" si="16"/>
        <v>52.09155254789831</v>
      </c>
      <c r="F51" s="3">
        <f t="shared" si="17"/>
        <v>2.6697335416378225</v>
      </c>
      <c r="G51" s="3">
        <f t="shared" si="18"/>
        <v>-138.55624522211639</v>
      </c>
      <c r="H51" s="3">
        <f t="shared" si="19"/>
        <v>-5.1363805992236697</v>
      </c>
      <c r="I51" s="2">
        <f t="shared" si="20"/>
        <v>138.67711769753032</v>
      </c>
      <c r="J51" s="2">
        <f t="shared" si="0"/>
        <v>138.67711769753032</v>
      </c>
      <c r="K51" s="5">
        <f t="shared" si="1"/>
        <v>0.33</v>
      </c>
      <c r="L51" s="4">
        <f t="shared" si="21"/>
        <v>0.16475414078739145</v>
      </c>
      <c r="M51" s="4">
        <f t="shared" si="2"/>
        <v>0.21062120302230675</v>
      </c>
      <c r="N51" s="5">
        <f t="shared" si="3"/>
        <v>-0.64950134298457662</v>
      </c>
      <c r="O51" s="5">
        <f t="shared" si="4"/>
        <v>33.7084079542472</v>
      </c>
      <c r="P51" s="5">
        <f t="shared" si="5"/>
        <v>1.2495951544396759</v>
      </c>
      <c r="Q51" s="6">
        <f t="shared" si="6"/>
        <v>1802.7718519071307</v>
      </c>
      <c r="R51" s="5">
        <f t="shared" si="7"/>
        <v>11.953712427615596</v>
      </c>
      <c r="S51" s="5">
        <f t="shared" si="8"/>
        <v>-0.43342424238151722</v>
      </c>
      <c r="T51" s="5">
        <f t="shared" si="9"/>
        <v>17.904993769663786</v>
      </c>
      <c r="U51" s="5">
        <f t="shared" si="10"/>
        <v>11.304211084631019</v>
      </c>
      <c r="V51" s="5">
        <f t="shared" si="10"/>
        <v>33.27498371186568</v>
      </c>
      <c r="W51" s="5">
        <f t="shared" si="11"/>
        <v>-13.019411075896539</v>
      </c>
      <c r="X51">
        <f t="shared" si="22"/>
        <v>0</v>
      </c>
    </row>
    <row r="52" spans="1:24" x14ac:dyDescent="0.2">
      <c r="A52">
        <f t="shared" si="12"/>
        <v>2.2000000000000013E-2</v>
      </c>
      <c r="B52" s="5">
        <f t="shared" si="13"/>
        <v>-0.94376403945355403</v>
      </c>
      <c r="C52" s="5">
        <f t="shared" si="14"/>
        <v>51.944414410499789</v>
      </c>
      <c r="D52" s="5">
        <f t="shared" si="15"/>
        <v>5.8898582068323027</v>
      </c>
      <c r="E52" s="2">
        <f t="shared" si="16"/>
        <v>51.952987200082191</v>
      </c>
      <c r="F52" s="3">
        <f t="shared" si="17"/>
        <v>2.6810377527224536</v>
      </c>
      <c r="G52" s="3">
        <f t="shared" si="18"/>
        <v>-138.52297023840453</v>
      </c>
      <c r="H52" s="3">
        <f t="shared" si="19"/>
        <v>-5.1494000102995665</v>
      </c>
      <c r="I52" s="2">
        <f t="shared" si="20"/>
        <v>138.64457280242709</v>
      </c>
      <c r="J52" s="2">
        <f t="shared" si="0"/>
        <v>138.64457280242709</v>
      </c>
      <c r="K52" s="5">
        <f t="shared" si="1"/>
        <v>0.33</v>
      </c>
      <c r="L52" s="4">
        <f t="shared" si="21"/>
        <v>0.16479279806303224</v>
      </c>
      <c r="M52" s="4">
        <f t="shared" si="2"/>
        <v>0.21064647114319424</v>
      </c>
      <c r="N52" s="5">
        <f t="shared" si="3"/>
        <v>-0.65209839665578728</v>
      </c>
      <c r="O52" s="5">
        <f t="shared" si="4"/>
        <v>33.69240388380765</v>
      </c>
      <c r="P52" s="5">
        <f t="shared" si="5"/>
        <v>1.2524685588801778</v>
      </c>
      <c r="Q52" s="6">
        <f t="shared" si="6"/>
        <v>1802.7716716299542</v>
      </c>
      <c r="R52" s="5">
        <f t="shared" si="7"/>
        <v>11.949545412159116</v>
      </c>
      <c r="S52" s="5">
        <f t="shared" si="8"/>
        <v>-0.43408250197632148</v>
      </c>
      <c r="T52" s="5">
        <f t="shared" si="9"/>
        <v>17.898702702411786</v>
      </c>
      <c r="U52" s="5">
        <f t="shared" si="10"/>
        <v>11.297447015503328</v>
      </c>
      <c r="V52" s="5">
        <f t="shared" si="10"/>
        <v>33.25832138183133</v>
      </c>
      <c r="W52" s="5">
        <f t="shared" si="11"/>
        <v>-13.022828738708036</v>
      </c>
      <c r="X52">
        <f t="shared" si="22"/>
        <v>0</v>
      </c>
    </row>
    <row r="53" spans="1:24" x14ac:dyDescent="0.2">
      <c r="A53">
        <f t="shared" si="12"/>
        <v>2.3000000000000013E-2</v>
      </c>
      <c r="B53" s="5">
        <f t="shared" si="13"/>
        <v>-0.94107735297732387</v>
      </c>
      <c r="C53" s="5">
        <f t="shared" si="14"/>
        <v>51.805908069422074</v>
      </c>
      <c r="D53" s="5">
        <f t="shared" si="15"/>
        <v>5.8847022954076333</v>
      </c>
      <c r="E53" s="2">
        <f t="shared" si="16"/>
        <v>51.814454908661325</v>
      </c>
      <c r="F53" s="3">
        <f t="shared" si="17"/>
        <v>2.6923351997379568</v>
      </c>
      <c r="G53" s="3">
        <f t="shared" si="18"/>
        <v>-138.4897119170227</v>
      </c>
      <c r="H53" s="3">
        <f t="shared" si="19"/>
        <v>-5.1624228390382747</v>
      </c>
      <c r="I53" s="2">
        <f t="shared" si="20"/>
        <v>138.61204704229974</v>
      </c>
      <c r="J53" s="2">
        <f t="shared" si="0"/>
        <v>138.61204704229974</v>
      </c>
      <c r="K53" s="5">
        <f t="shared" si="1"/>
        <v>0.33</v>
      </c>
      <c r="L53" s="4">
        <f t="shared" si="21"/>
        <v>0.1648314507369682</v>
      </c>
      <c r="M53" s="4">
        <f t="shared" si="2"/>
        <v>0.21067173046443877</v>
      </c>
      <c r="N53" s="5">
        <f t="shared" si="3"/>
        <v>-0.654692605088808</v>
      </c>
      <c r="O53" s="5">
        <f t="shared" si="4"/>
        <v>33.676412313659455</v>
      </c>
      <c r="P53" s="5">
        <f t="shared" si="5"/>
        <v>1.2553414810269099</v>
      </c>
      <c r="Q53" s="6">
        <f t="shared" si="6"/>
        <v>1802.7714913527964</v>
      </c>
      <c r="R53" s="5">
        <f t="shared" si="7"/>
        <v>11.945380967468404</v>
      </c>
      <c r="S53" s="5">
        <f t="shared" si="8"/>
        <v>-0.43474163976119828</v>
      </c>
      <c r="T53" s="5">
        <f t="shared" si="9"/>
        <v>17.892415437838302</v>
      </c>
      <c r="U53" s="5">
        <f t="shared" si="10"/>
        <v>11.290688362379596</v>
      </c>
      <c r="V53" s="5">
        <f t="shared" si="10"/>
        <v>33.241670673898255</v>
      </c>
      <c r="W53" s="5">
        <f t="shared" si="11"/>
        <v>-13.026243081134787</v>
      </c>
      <c r="X53">
        <f t="shared" si="22"/>
        <v>0</v>
      </c>
    </row>
    <row r="54" spans="1:24" x14ac:dyDescent="0.2">
      <c r="A54">
        <f t="shared" si="12"/>
        <v>2.4000000000000014E-2</v>
      </c>
      <c r="B54" s="5">
        <f t="shared" si="13"/>
        <v>-0.93837937243340463</v>
      </c>
      <c r="C54" s="5">
        <f t="shared" si="14"/>
        <v>51.667434978340388</v>
      </c>
      <c r="D54" s="5">
        <f t="shared" si="15"/>
        <v>5.8795333594470547</v>
      </c>
      <c r="E54" s="2">
        <f t="shared" si="16"/>
        <v>51.675955657226503</v>
      </c>
      <c r="F54" s="3">
        <f t="shared" si="17"/>
        <v>2.7036258881003365</v>
      </c>
      <c r="G54" s="3">
        <f t="shared" si="18"/>
        <v>-138.4564702463488</v>
      </c>
      <c r="H54" s="3">
        <f t="shared" si="19"/>
        <v>-5.1754490821194095</v>
      </c>
      <c r="I54" s="2">
        <f t="shared" si="20"/>
        <v>138.57954040630415</v>
      </c>
      <c r="J54" s="2">
        <f t="shared" si="0"/>
        <v>138.57954040630415</v>
      </c>
      <c r="K54" s="5">
        <f t="shared" si="1"/>
        <v>0.33</v>
      </c>
      <c r="L54" s="4">
        <f t="shared" si="21"/>
        <v>0.16487009880284906</v>
      </c>
      <c r="M54" s="4">
        <f t="shared" si="2"/>
        <v>0.21069698098595113</v>
      </c>
      <c r="N54" s="5">
        <f t="shared" si="3"/>
        <v>-0.65728397184450582</v>
      </c>
      <c r="O54" s="5">
        <f t="shared" si="4"/>
        <v>33.66043323214155</v>
      </c>
      <c r="P54" s="5">
        <f t="shared" si="5"/>
        <v>1.25821392070063</v>
      </c>
      <c r="Q54" s="6">
        <f t="shared" si="6"/>
        <v>1802.7713110756563</v>
      </c>
      <c r="R54" s="5">
        <f t="shared" si="7"/>
        <v>11.941219091696032</v>
      </c>
      <c r="S54" s="5">
        <f t="shared" si="8"/>
        <v>-0.43540165457446089</v>
      </c>
      <c r="T54" s="5">
        <f t="shared" si="9"/>
        <v>17.886131973243028</v>
      </c>
      <c r="U54" s="5">
        <f t="shared" si="10"/>
        <v>11.283935119851527</v>
      </c>
      <c r="V54" s="5">
        <f t="shared" si="10"/>
        <v>33.225031577567087</v>
      </c>
      <c r="W54" s="5">
        <f t="shared" si="11"/>
        <v>-13.029654106056341</v>
      </c>
      <c r="X54">
        <f t="shared" si="22"/>
        <v>0</v>
      </c>
    </row>
    <row r="55" spans="1:24" x14ac:dyDescent="0.2">
      <c r="A55">
        <f t="shared" si="12"/>
        <v>2.5000000000000015E-2</v>
      </c>
      <c r="B55" s="5">
        <f t="shared" si="13"/>
        <v>-0.93567010457774435</v>
      </c>
      <c r="C55" s="5">
        <f t="shared" si="14"/>
        <v>51.528995120609828</v>
      </c>
      <c r="D55" s="5">
        <f t="shared" si="15"/>
        <v>5.8743513955378823</v>
      </c>
      <c r="E55" s="2">
        <f t="shared" si="16"/>
        <v>51.537489429389474</v>
      </c>
      <c r="F55" s="3">
        <f t="shared" si="17"/>
        <v>2.714909823220188</v>
      </c>
      <c r="G55" s="3">
        <f t="shared" si="18"/>
        <v>-138.42324521477124</v>
      </c>
      <c r="H55" s="3">
        <f t="shared" si="19"/>
        <v>-5.1884787362254654</v>
      </c>
      <c r="I55" s="2">
        <f t="shared" si="20"/>
        <v>138.54705288360762</v>
      </c>
      <c r="J55" s="2">
        <f t="shared" si="0"/>
        <v>138.54705288360762</v>
      </c>
      <c r="K55" s="5">
        <f t="shared" si="1"/>
        <v>0.33</v>
      </c>
      <c r="L55" s="4">
        <f t="shared" si="21"/>
        <v>0.16490874225432112</v>
      </c>
      <c r="M55" s="4">
        <f t="shared" si="2"/>
        <v>0.21072222270764102</v>
      </c>
      <c r="N55" s="5">
        <f t="shared" si="3"/>
        <v>-0.65987250047903201</v>
      </c>
      <c r="O55" s="5">
        <f t="shared" si="4"/>
        <v>33.644466627606725</v>
      </c>
      <c r="P55" s="5">
        <f t="shared" si="5"/>
        <v>1.2610858777233536</v>
      </c>
      <c r="Q55" s="6">
        <f t="shared" si="6"/>
        <v>1802.7711307985339</v>
      </c>
      <c r="R55" s="5">
        <f t="shared" si="7"/>
        <v>11.937059782996377</v>
      </c>
      <c r="S55" s="5">
        <f t="shared" si="8"/>
        <v>-0.43606254525591881</v>
      </c>
      <c r="T55" s="5">
        <f t="shared" si="9"/>
        <v>17.879852305928299</v>
      </c>
      <c r="U55" s="5">
        <f t="shared" si="10"/>
        <v>11.277187282517344</v>
      </c>
      <c r="V55" s="5">
        <f t="shared" si="10"/>
        <v>33.208404082350803</v>
      </c>
      <c r="W55" s="5">
        <f t="shared" si="11"/>
        <v>-13.033061816348347</v>
      </c>
      <c r="X55">
        <f t="shared" si="22"/>
        <v>0</v>
      </c>
    </row>
    <row r="56" spans="1:24" x14ac:dyDescent="0.2">
      <c r="A56">
        <f t="shared" si="12"/>
        <v>2.6000000000000016E-2</v>
      </c>
      <c r="B56" s="5">
        <f t="shared" si="13"/>
        <v>-0.93294955616088293</v>
      </c>
      <c r="C56" s="5">
        <f t="shared" si="14"/>
        <v>51.390588479597092</v>
      </c>
      <c r="D56" s="5">
        <f t="shared" si="15"/>
        <v>5.8691564002707493</v>
      </c>
      <c r="E56" s="2">
        <f t="shared" si="16"/>
        <v>51.399056208783037</v>
      </c>
      <c r="F56" s="3">
        <f t="shared" si="17"/>
        <v>2.7261870105027053</v>
      </c>
      <c r="G56" s="3">
        <f t="shared" si="18"/>
        <v>-138.39003681068888</v>
      </c>
      <c r="H56" s="3">
        <f t="shared" si="19"/>
        <v>-5.201511798041814</v>
      </c>
      <c r="I56" s="2">
        <f t="shared" si="20"/>
        <v>138.51458446338864</v>
      </c>
      <c r="J56" s="2">
        <f t="shared" si="0"/>
        <v>138.51458446338864</v>
      </c>
      <c r="K56" s="5">
        <f t="shared" si="1"/>
        <v>0.33</v>
      </c>
      <c r="L56" s="4">
        <f t="shared" si="21"/>
        <v>0.16494738108502704</v>
      </c>
      <c r="M56" s="4">
        <f t="shared" si="2"/>
        <v>0.21074745562941699</v>
      </c>
      <c r="N56" s="5">
        <f t="shared" si="3"/>
        <v>-0.66245819454382804</v>
      </c>
      <c r="O56" s="5">
        <f t="shared" si="4"/>
        <v>33.628512488421556</v>
      </c>
      <c r="P56" s="5">
        <f t="shared" si="5"/>
        <v>1.2639573519183493</v>
      </c>
      <c r="Q56" s="6">
        <f t="shared" si="6"/>
        <v>1802.77095052143</v>
      </c>
      <c r="R56" s="5">
        <f t="shared" si="7"/>
        <v>11.932903039525586</v>
      </c>
      <c r="S56" s="5">
        <f t="shared" si="8"/>
        <v>-0.4367243106468755</v>
      </c>
      <c r="T56" s="5">
        <f t="shared" si="9"/>
        <v>17.873576433199002</v>
      </c>
      <c r="U56" s="5">
        <f t="shared" si="10"/>
        <v>11.270444844981759</v>
      </c>
      <c r="V56" s="5">
        <f t="shared" si="10"/>
        <v>33.191788177774683</v>
      </c>
      <c r="W56" s="5">
        <f t="shared" si="11"/>
        <v>-13.036466214882648</v>
      </c>
      <c r="X56">
        <f t="shared" si="22"/>
        <v>0</v>
      </c>
    </row>
    <row r="57" spans="1:24" x14ac:dyDescent="0.2">
      <c r="A57">
        <f t="shared" si="12"/>
        <v>2.7000000000000017E-2</v>
      </c>
      <c r="B57" s="5">
        <f t="shared" si="13"/>
        <v>-0.9302177339279577</v>
      </c>
      <c r="C57" s="5">
        <f t="shared" si="14"/>
        <v>51.25221503868049</v>
      </c>
      <c r="D57" s="5">
        <f t="shared" si="15"/>
        <v>5.8639483702396005</v>
      </c>
      <c r="E57" s="2">
        <f t="shared" si="16"/>
        <v>51.260655979061184</v>
      </c>
      <c r="F57" s="3">
        <f t="shared" si="17"/>
        <v>2.7374574553476871</v>
      </c>
      <c r="G57" s="3">
        <f t="shared" si="18"/>
        <v>-138.3568450225111</v>
      </c>
      <c r="H57" s="3">
        <f t="shared" si="19"/>
        <v>-5.2145482642566963</v>
      </c>
      <c r="I57" s="2">
        <f t="shared" si="20"/>
        <v>138.48213513483699</v>
      </c>
      <c r="J57" s="2">
        <f t="shared" si="0"/>
        <v>138.48213513483699</v>
      </c>
      <c r="K57" s="5">
        <f t="shared" si="1"/>
        <v>0.33</v>
      </c>
      <c r="L57" s="4">
        <f t="shared" si="21"/>
        <v>0.16498601528860624</v>
      </c>
      <c r="M57" s="4">
        <f t="shared" si="2"/>
        <v>0.21077267975118674</v>
      </c>
      <c r="N57" s="5">
        <f t="shared" si="3"/>
        <v>-0.66504105758563392</v>
      </c>
      <c r="O57" s="5">
        <f t="shared" si="4"/>
        <v>33.612570802966424</v>
      </c>
      <c r="P57" s="5">
        <f t="shared" si="5"/>
        <v>1.2668283431101379</v>
      </c>
      <c r="Q57" s="6">
        <f t="shared" si="6"/>
        <v>1802.7707702443438</v>
      </c>
      <c r="R57" s="5">
        <f t="shared" si="7"/>
        <v>11.928748859441594</v>
      </c>
      <c r="S57" s="5">
        <f t="shared" si="8"/>
        <v>-0.43738694959012603</v>
      </c>
      <c r="T57" s="5">
        <f t="shared" si="9"/>
        <v>17.867304352362606</v>
      </c>
      <c r="U57" s="5">
        <f t="shared" si="10"/>
        <v>11.26370780185596</v>
      </c>
      <c r="V57" s="5">
        <f t="shared" si="10"/>
        <v>33.175183853376296</v>
      </c>
      <c r="W57" s="5">
        <f t="shared" si="11"/>
        <v>-13.039867304527256</v>
      </c>
      <c r="X57">
        <f t="shared" si="22"/>
        <v>0</v>
      </c>
    </row>
    <row r="58" spans="1:24" x14ac:dyDescent="0.2">
      <c r="A58">
        <f t="shared" si="12"/>
        <v>2.8000000000000018E-2</v>
      </c>
      <c r="B58" s="5">
        <f t="shared" si="13"/>
        <v>-0.9274746446187091</v>
      </c>
      <c r="C58" s="5">
        <f t="shared" si="14"/>
        <v>51.113874781249905</v>
      </c>
      <c r="D58" s="5">
        <f t="shared" si="15"/>
        <v>5.8587273020416912</v>
      </c>
      <c r="E58" s="2">
        <f t="shared" si="16"/>
        <v>51.122288723899146</v>
      </c>
      <c r="F58" s="3">
        <f t="shared" si="17"/>
        <v>2.748721163149543</v>
      </c>
      <c r="G58" s="3">
        <f t="shared" si="18"/>
        <v>-138.32366983865771</v>
      </c>
      <c r="H58" s="3">
        <f t="shared" si="19"/>
        <v>-5.2275881315612232</v>
      </c>
      <c r="I58" s="2">
        <f t="shared" si="20"/>
        <v>138.44970488715376</v>
      </c>
      <c r="J58" s="2">
        <f t="shared" si="0"/>
        <v>138.44970488715376</v>
      </c>
      <c r="K58" s="5">
        <f t="shared" si="1"/>
        <v>0.33</v>
      </c>
      <c r="L58" s="4">
        <f t="shared" si="21"/>
        <v>0.16502464485869442</v>
      </c>
      <c r="M58" s="4">
        <f t="shared" si="2"/>
        <v>0.21079789507285671</v>
      </c>
      <c r="N58" s="5">
        <f t="shared" si="3"/>
        <v>-0.66762109314649487</v>
      </c>
      <c r="O58" s="5">
        <f t="shared" si="4"/>
        <v>33.596641559635472</v>
      </c>
      <c r="P58" s="5">
        <f t="shared" si="5"/>
        <v>1.26969885112449</v>
      </c>
      <c r="Q58" s="6">
        <f t="shared" si="6"/>
        <v>1802.770589967276</v>
      </c>
      <c r="R58" s="5">
        <f t="shared" si="7"/>
        <v>11.924597240904118</v>
      </c>
      <c r="S58" s="5">
        <f t="shared" si="8"/>
        <v>-0.4380504609299562</v>
      </c>
      <c r="T58" s="5">
        <f t="shared" si="9"/>
        <v>17.86103606072918</v>
      </c>
      <c r="U58" s="5">
        <f t="shared" si="10"/>
        <v>11.256976147757623</v>
      </c>
      <c r="V58" s="5">
        <f t="shared" si="10"/>
        <v>33.158591098705514</v>
      </c>
      <c r="W58" s="5">
        <f t="shared" si="11"/>
        <v>-13.043265088146327</v>
      </c>
      <c r="X58">
        <f t="shared" si="22"/>
        <v>0</v>
      </c>
    </row>
    <row r="59" spans="1:24" x14ac:dyDescent="0.2">
      <c r="A59">
        <f t="shared" si="12"/>
        <v>2.9000000000000019E-2</v>
      </c>
      <c r="B59" s="5">
        <f t="shared" si="13"/>
        <v>-0.92472029496748576</v>
      </c>
      <c r="C59" s="5">
        <f t="shared" si="14"/>
        <v>50.975567690706796</v>
      </c>
      <c r="D59" s="5">
        <f t="shared" si="15"/>
        <v>5.8534931922775861</v>
      </c>
      <c r="E59" s="2">
        <f t="shared" si="16"/>
        <v>50.983954426993549</v>
      </c>
      <c r="F59" s="3">
        <f t="shared" si="17"/>
        <v>2.7599781392973006</v>
      </c>
      <c r="G59" s="3">
        <f t="shared" si="18"/>
        <v>-138.29051124755901</v>
      </c>
      <c r="H59" s="3">
        <f t="shared" si="19"/>
        <v>-5.2406313966493698</v>
      </c>
      <c r="I59" s="2">
        <f t="shared" si="20"/>
        <v>138.4172937095513</v>
      </c>
      <c r="J59" s="2">
        <f t="shared" si="0"/>
        <v>138.4172937095513</v>
      </c>
      <c r="K59" s="5">
        <f t="shared" si="1"/>
        <v>0.33</v>
      </c>
      <c r="L59" s="4">
        <f t="shared" si="21"/>
        <v>0.16506326978892383</v>
      </c>
      <c r="M59" s="4">
        <f t="shared" si="2"/>
        <v>0.21082310159433235</v>
      </c>
      <c r="N59" s="5">
        <f t="shared" si="3"/>
        <v>-0.67019830476376929</v>
      </c>
      <c r="O59" s="5">
        <f t="shared" si="4"/>
        <v>33.580724746836644</v>
      </c>
      <c r="P59" s="5">
        <f t="shared" si="5"/>
        <v>1.2725688757884239</v>
      </c>
      <c r="Q59" s="6">
        <f t="shared" si="6"/>
        <v>1802.770409690226</v>
      </c>
      <c r="R59" s="5">
        <f t="shared" si="7"/>
        <v>11.920448182074653</v>
      </c>
      <c r="S59" s="5">
        <f t="shared" si="8"/>
        <v>-0.43871484351214035</v>
      </c>
      <c r="T59" s="5">
        <f t="shared" si="9"/>
        <v>17.854771555611364</v>
      </c>
      <c r="U59" s="5">
        <f t="shared" si="10"/>
        <v>11.250249877310884</v>
      </c>
      <c r="V59" s="5">
        <f t="shared" si="10"/>
        <v>33.142009903324507</v>
      </c>
      <c r="W59" s="5">
        <f t="shared" si="11"/>
        <v>-13.046659568600212</v>
      </c>
      <c r="X59">
        <f t="shared" si="22"/>
        <v>0</v>
      </c>
    </row>
    <row r="60" spans="1:24" x14ac:dyDescent="0.2">
      <c r="A60">
        <f t="shared" si="12"/>
        <v>3.000000000000002E-2</v>
      </c>
      <c r="B60" s="5">
        <f t="shared" si="13"/>
        <v>-0.92195469170324984</v>
      </c>
      <c r="C60" s="5">
        <f t="shared" si="14"/>
        <v>50.837293750464184</v>
      </c>
      <c r="D60" s="5">
        <f t="shared" si="15"/>
        <v>5.8482460375511529</v>
      </c>
      <c r="E60" s="2">
        <f t="shared" si="16"/>
        <v>50.845653072062497</v>
      </c>
      <c r="F60" s="3">
        <f t="shared" si="17"/>
        <v>2.7712283891746115</v>
      </c>
      <c r="G60" s="3">
        <f t="shared" si="18"/>
        <v>-138.25736923765569</v>
      </c>
      <c r="H60" s="3">
        <f t="shared" si="19"/>
        <v>-5.2536780562179697</v>
      </c>
      <c r="I60" s="2">
        <f t="shared" si="20"/>
        <v>138.38490159125314</v>
      </c>
      <c r="J60" s="2">
        <f t="shared" si="0"/>
        <v>138.38490159125314</v>
      </c>
      <c r="K60" s="5">
        <f t="shared" si="1"/>
        <v>0.33</v>
      </c>
      <c r="L60" s="4">
        <f t="shared" si="21"/>
        <v>0.16510189007292328</v>
      </c>
      <c r="M60" s="4">
        <f t="shared" si="2"/>
        <v>0.21084829931551802</v>
      </c>
      <c r="N60" s="5">
        <f t="shared" si="3"/>
        <v>-0.67277269597013445</v>
      </c>
      <c r="O60" s="5">
        <f t="shared" si="4"/>
        <v>33.564820352991539</v>
      </c>
      <c r="P60" s="5">
        <f t="shared" si="5"/>
        <v>1.2754384169302015</v>
      </c>
      <c r="Q60" s="6">
        <f t="shared" si="6"/>
        <v>1802.7702294131939</v>
      </c>
      <c r="R60" s="5">
        <f t="shared" si="7"/>
        <v>11.916301681116462</v>
      </c>
      <c r="S60" s="5">
        <f t="shared" si="8"/>
        <v>-0.43938009618393842</v>
      </c>
      <c r="T60" s="5">
        <f t="shared" si="9"/>
        <v>17.848510834324351</v>
      </c>
      <c r="U60" s="5">
        <f t="shared" si="10"/>
        <v>11.243528985146327</v>
      </c>
      <c r="V60" s="5">
        <f t="shared" si="10"/>
        <v>33.1254402568076</v>
      </c>
      <c r="W60" s="5">
        <f t="shared" si="11"/>
        <v>-13.050050748745448</v>
      </c>
      <c r="X60">
        <f t="shared" si="22"/>
        <v>0</v>
      </c>
    </row>
    <row r="61" spans="1:24" x14ac:dyDescent="0.2">
      <c r="A61">
        <f t="shared" si="12"/>
        <v>3.1000000000000021E-2</v>
      </c>
      <c r="B61" s="5">
        <f t="shared" si="13"/>
        <v>-0.9191778415495826</v>
      </c>
      <c r="C61" s="5">
        <f t="shared" si="14"/>
        <v>50.699052943946654</v>
      </c>
      <c r="D61" s="5">
        <f t="shared" si="15"/>
        <v>5.8429858344695607</v>
      </c>
      <c r="E61" s="2">
        <f t="shared" si="16"/>
        <v>50.707384642845675</v>
      </c>
      <c r="F61" s="3">
        <f t="shared" si="17"/>
        <v>2.7824719181597577</v>
      </c>
      <c r="G61" s="3">
        <f t="shared" si="18"/>
        <v>-138.22424379739888</v>
      </c>
      <c r="H61" s="3">
        <f t="shared" si="19"/>
        <v>-5.2667281069667151</v>
      </c>
      <c r="I61" s="2">
        <f t="shared" si="20"/>
        <v>138.35252852149407</v>
      </c>
      <c r="J61" s="2">
        <f t="shared" si="0"/>
        <v>138.35252852149407</v>
      </c>
      <c r="K61" s="5">
        <f t="shared" si="1"/>
        <v>0.33</v>
      </c>
      <c r="L61" s="4">
        <f t="shared" si="21"/>
        <v>0.16514050570431804</v>
      </c>
      <c r="M61" s="4">
        <f t="shared" si="2"/>
        <v>0.2108734882363171</v>
      </c>
      <c r="N61" s="5">
        <f t="shared" si="3"/>
        <v>-0.67534427029359556</v>
      </c>
      <c r="O61" s="5">
        <f t="shared" si="4"/>
        <v>33.548928366535527</v>
      </c>
      <c r="P61" s="5">
        <f t="shared" si="5"/>
        <v>1.2783074743793288</v>
      </c>
      <c r="Q61" s="6">
        <f t="shared" si="6"/>
        <v>1802.77004913618</v>
      </c>
      <c r="R61" s="5">
        <f t="shared" si="7"/>
        <v>11.912157736194594</v>
      </c>
      <c r="S61" s="5">
        <f t="shared" si="8"/>
        <v>-0.44004621779409581</v>
      </c>
      <c r="T61" s="5">
        <f t="shared" si="9"/>
        <v>17.842253894185927</v>
      </c>
      <c r="U61" s="5">
        <f t="shared" si="10"/>
        <v>11.236813465900997</v>
      </c>
      <c r="V61" s="5">
        <f t="shared" si="10"/>
        <v>33.108882148741429</v>
      </c>
      <c r="W61" s="5">
        <f t="shared" si="11"/>
        <v>-13.053438631434744</v>
      </c>
      <c r="X61">
        <f t="shared" si="22"/>
        <v>0</v>
      </c>
    </row>
    <row r="62" spans="1:24" x14ac:dyDescent="0.2">
      <c r="A62">
        <f t="shared" si="12"/>
        <v>3.2000000000000021E-2</v>
      </c>
      <c r="B62" s="5">
        <f t="shared" si="13"/>
        <v>-0.91638975122468991</v>
      </c>
      <c r="C62" s="5">
        <f t="shared" si="14"/>
        <v>50.560845254590333</v>
      </c>
      <c r="D62" s="5">
        <f t="shared" si="15"/>
        <v>5.8377125796432781</v>
      </c>
      <c r="E62" s="2">
        <f t="shared" si="16"/>
        <v>50.569149123104488</v>
      </c>
      <c r="F62" s="3">
        <f t="shared" si="17"/>
        <v>2.7937087316256588</v>
      </c>
      <c r="G62" s="3">
        <f t="shared" si="18"/>
        <v>-138.19113491525013</v>
      </c>
      <c r="H62" s="3">
        <f t="shared" si="19"/>
        <v>-5.2797815455981496</v>
      </c>
      <c r="I62" s="2">
        <f t="shared" si="20"/>
        <v>138.32017448952001</v>
      </c>
      <c r="J62" s="2">
        <f t="shared" si="0"/>
        <v>138.32017448952001</v>
      </c>
      <c r="K62" s="5">
        <f t="shared" si="1"/>
        <v>0.33</v>
      </c>
      <c r="L62" s="4">
        <f t="shared" si="21"/>
        <v>0.16517911667672999</v>
      </c>
      <c r="M62" s="4">
        <f t="shared" si="2"/>
        <v>0.21089866835663187</v>
      </c>
      <c r="N62" s="5">
        <f t="shared" si="3"/>
        <v>-0.67791303125749147</v>
      </c>
      <c r="O62" s="5">
        <f t="shared" si="4"/>
        <v>33.533048775917628</v>
      </c>
      <c r="P62" s="5">
        <f t="shared" si="5"/>
        <v>1.2811760479665502</v>
      </c>
      <c r="Q62" s="6">
        <f t="shared" si="6"/>
        <v>1802.7698688591843</v>
      </c>
      <c r="R62" s="5">
        <f t="shared" si="7"/>
        <v>11.908016345475854</v>
      </c>
      <c r="S62" s="5">
        <f t="shared" si="8"/>
        <v>-0.44071320719284013</v>
      </c>
      <c r="T62" s="5">
        <f t="shared" si="9"/>
        <v>17.836000732516428</v>
      </c>
      <c r="U62" s="5">
        <f t="shared" si="10"/>
        <v>11.230103314218363</v>
      </c>
      <c r="V62" s="5">
        <f t="shared" si="10"/>
        <v>33.092335568724785</v>
      </c>
      <c r="W62" s="5">
        <f t="shared" si="11"/>
        <v>-13.056823219517021</v>
      </c>
      <c r="X62">
        <f t="shared" si="22"/>
        <v>0</v>
      </c>
    </row>
    <row r="63" spans="1:24" x14ac:dyDescent="0.2">
      <c r="A63">
        <f t="shared" si="12"/>
        <v>3.3000000000000022E-2</v>
      </c>
      <c r="B63" s="5">
        <f t="shared" si="13"/>
        <v>-0.91359042744140717</v>
      </c>
      <c r="C63" s="5">
        <f t="shared" si="14"/>
        <v>50.422670665842865</v>
      </c>
      <c r="D63" s="5">
        <f t="shared" si="15"/>
        <v>5.8324262696860707</v>
      </c>
      <c r="E63" s="2">
        <f t="shared" si="16"/>
        <v>50.43094649662212</v>
      </c>
      <c r="F63" s="3">
        <f t="shared" si="17"/>
        <v>2.8049388349398772</v>
      </c>
      <c r="G63" s="3">
        <f t="shared" si="18"/>
        <v>-138.15804257968139</v>
      </c>
      <c r="H63" s="3">
        <f t="shared" si="19"/>
        <v>-5.2928383688176668</v>
      </c>
      <c r="I63" s="2">
        <f t="shared" si="20"/>
        <v>138.28783948458823</v>
      </c>
      <c r="J63" s="2">
        <f t="shared" si="0"/>
        <v>138.28783948458823</v>
      </c>
      <c r="K63" s="5">
        <f t="shared" si="1"/>
        <v>0.33</v>
      </c>
      <c r="L63" s="4">
        <f t="shared" si="21"/>
        <v>0.16521772298377738</v>
      </c>
      <c r="M63" s="4">
        <f t="shared" si="2"/>
        <v>0.21092383967636361</v>
      </c>
      <c r="N63" s="5">
        <f t="shared" si="3"/>
        <v>-0.68047898238050297</v>
      </c>
      <c r="O63" s="5">
        <f t="shared" si="4"/>
        <v>33.517181569600588</v>
      </c>
      <c r="P63" s="5">
        <f t="shared" si="5"/>
        <v>1.28404413752385</v>
      </c>
      <c r="Q63" s="6">
        <f t="shared" si="6"/>
        <v>1802.7696885822065</v>
      </c>
      <c r="R63" s="5">
        <f t="shared" si="7"/>
        <v>11.903877507128836</v>
      </c>
      <c r="S63" s="5">
        <f t="shared" si="8"/>
        <v>-0.44138106323188053</v>
      </c>
      <c r="T63" s="5">
        <f t="shared" si="9"/>
        <v>17.829751346638776</v>
      </c>
      <c r="U63" s="5">
        <f t="shared" si="10"/>
        <v>11.223398524748333</v>
      </c>
      <c r="V63" s="5">
        <f t="shared" si="10"/>
        <v>33.075800506368708</v>
      </c>
      <c r="W63" s="5">
        <f t="shared" si="11"/>
        <v>-13.060204515837373</v>
      </c>
      <c r="X63">
        <f t="shared" si="22"/>
        <v>0</v>
      </c>
    </row>
    <row r="64" spans="1:24" x14ac:dyDescent="0.2">
      <c r="A64">
        <f t="shared" si="12"/>
        <v>3.4000000000000023E-2</v>
      </c>
      <c r="B64" s="5">
        <f t="shared" si="13"/>
        <v>-0.91077987690720486</v>
      </c>
      <c r="C64" s="5">
        <f t="shared" si="14"/>
        <v>50.284529161163434</v>
      </c>
      <c r="D64" s="5">
        <f t="shared" si="15"/>
        <v>5.8271269012149949</v>
      </c>
      <c r="E64" s="2">
        <f t="shared" si="16"/>
        <v>50.292776747203717</v>
      </c>
      <c r="F64" s="3">
        <f t="shared" si="17"/>
        <v>2.8161622334646257</v>
      </c>
      <c r="G64" s="3">
        <f t="shared" si="18"/>
        <v>-138.12496677917503</v>
      </c>
      <c r="H64" s="3">
        <f t="shared" si="19"/>
        <v>-5.3058985733335042</v>
      </c>
      <c r="I64" s="2">
        <f t="shared" si="20"/>
        <v>138.25552349596705</v>
      </c>
      <c r="J64" s="2">
        <f t="shared" si="0"/>
        <v>138.25552349596705</v>
      </c>
      <c r="K64" s="5">
        <f t="shared" si="1"/>
        <v>0.33</v>
      </c>
      <c r="L64" s="4">
        <f t="shared" si="21"/>
        <v>0.16525632461907502</v>
      </c>
      <c r="M64" s="4">
        <f t="shared" si="2"/>
        <v>0.21094900219541238</v>
      </c>
      <c r="N64" s="5">
        <f t="shared" si="3"/>
        <v>-0.68304212717665913</v>
      </c>
      <c r="O64" s="5">
        <f t="shared" si="4"/>
        <v>33.501326736060768</v>
      </c>
      <c r="P64" s="5">
        <f t="shared" si="5"/>
        <v>1.2869117428844468</v>
      </c>
      <c r="Q64" s="6">
        <f t="shared" si="6"/>
        <v>1802.7695083052463</v>
      </c>
      <c r="R64" s="5">
        <f t="shared" si="7"/>
        <v>11.899741219323886</v>
      </c>
      <c r="S64" s="5">
        <f t="shared" si="8"/>
        <v>-0.44204978476440454</v>
      </c>
      <c r="T64" s="5">
        <f t="shared" si="9"/>
        <v>17.823505733878427</v>
      </c>
      <c r="U64" s="5">
        <f t="shared" si="10"/>
        <v>11.216699092147227</v>
      </c>
      <c r="V64" s="5">
        <f t="shared" si="10"/>
        <v>33.059276951296361</v>
      </c>
      <c r="W64" s="5">
        <f t="shared" si="11"/>
        <v>-13.063582523237127</v>
      </c>
      <c r="X64">
        <f t="shared" si="22"/>
        <v>0</v>
      </c>
    </row>
    <row r="65" spans="1:24" x14ac:dyDescent="0.2">
      <c r="A65">
        <f t="shared" si="12"/>
        <v>3.5000000000000024E-2</v>
      </c>
      <c r="B65" s="5">
        <f t="shared" si="13"/>
        <v>-0.90795810632419416</v>
      </c>
      <c r="C65" s="5">
        <f t="shared" si="14"/>
        <v>50.146420724022732</v>
      </c>
      <c r="D65" s="5">
        <f t="shared" si="15"/>
        <v>5.8218144708503994</v>
      </c>
      <c r="E65" s="2">
        <f t="shared" si="16"/>
        <v>50.154639858676447</v>
      </c>
      <c r="F65" s="3">
        <f t="shared" si="17"/>
        <v>2.8273789325567731</v>
      </c>
      <c r="G65" s="3">
        <f t="shared" si="18"/>
        <v>-138.09190750222373</v>
      </c>
      <c r="H65" s="3">
        <f t="shared" si="19"/>
        <v>-5.3189621558567417</v>
      </c>
      <c r="I65" s="2">
        <f t="shared" si="20"/>
        <v>138.22322651293601</v>
      </c>
      <c r="J65" s="2">
        <f t="shared" si="0"/>
        <v>138.22322651293601</v>
      </c>
      <c r="K65" s="5">
        <f t="shared" si="1"/>
        <v>0.33</v>
      </c>
      <c r="L65" s="4">
        <f t="shared" si="21"/>
        <v>0.16529492157623432</v>
      </c>
      <c r="M65" s="4">
        <f t="shared" si="2"/>
        <v>0.21097415591367732</v>
      </c>
      <c r="N65" s="5">
        <f t="shared" si="3"/>
        <v>-0.68560246915534484</v>
      </c>
      <c r="O65" s="5">
        <f t="shared" si="4"/>
        <v>33.485484263788194</v>
      </c>
      <c r="P65" s="5">
        <f t="shared" si="5"/>
        <v>1.2897788638827927</v>
      </c>
      <c r="Q65" s="6">
        <f t="shared" si="6"/>
        <v>1802.7693280283045</v>
      </c>
      <c r="R65" s="5">
        <f t="shared" si="7"/>
        <v>11.895607480233121</v>
      </c>
      <c r="S65" s="5">
        <f t="shared" si="8"/>
        <v>-0.4427193706450771</v>
      </c>
      <c r="T65" s="5">
        <f t="shared" si="9"/>
        <v>17.817263891563403</v>
      </c>
      <c r="U65" s="5">
        <f t="shared" si="10"/>
        <v>11.210005011077776</v>
      </c>
      <c r="V65" s="5">
        <f t="shared" si="10"/>
        <v>33.042764893143115</v>
      </c>
      <c r="W65" s="5">
        <f t="shared" si="11"/>
        <v>-13.066957244553805</v>
      </c>
      <c r="X65">
        <f t="shared" si="22"/>
        <v>0</v>
      </c>
    </row>
    <row r="66" spans="1:24" x14ac:dyDescent="0.2">
      <c r="A66">
        <f t="shared" si="12"/>
        <v>3.6000000000000025E-2</v>
      </c>
      <c r="B66" s="5">
        <f t="shared" si="13"/>
        <v>-0.90512512238913179</v>
      </c>
      <c r="C66" s="5">
        <f t="shared" si="14"/>
        <v>50.008345337902959</v>
      </c>
      <c r="D66" s="5">
        <f t="shared" si="15"/>
        <v>5.8164889752159201</v>
      </c>
      <c r="E66" s="2">
        <f t="shared" si="16"/>
        <v>50.016535814889664</v>
      </c>
      <c r="F66" s="3">
        <f t="shared" si="17"/>
        <v>2.838588937567851</v>
      </c>
      <c r="G66" s="3">
        <f t="shared" si="18"/>
        <v>-138.05886473733059</v>
      </c>
      <c r="H66" s="3">
        <f t="shared" si="19"/>
        <v>-5.3320291131012958</v>
      </c>
      <c r="I66" s="2">
        <f t="shared" si="20"/>
        <v>138.19094852478577</v>
      </c>
      <c r="J66" s="2">
        <f t="shared" si="0"/>
        <v>138.19094852478577</v>
      </c>
      <c r="K66" s="5">
        <f t="shared" si="1"/>
        <v>0.33</v>
      </c>
      <c r="L66" s="4">
        <f t="shared" si="21"/>
        <v>0.16533351384886319</v>
      </c>
      <c r="M66" s="4">
        <f t="shared" si="2"/>
        <v>0.21099930083105661</v>
      </c>
      <c r="N66" s="5">
        <f t="shared" si="3"/>
        <v>-0.68816001182130793</v>
      </c>
      <c r="O66" s="5">
        <f t="shared" si="4"/>
        <v>33.469654141286469</v>
      </c>
      <c r="P66" s="5">
        <f t="shared" si="5"/>
        <v>1.2926455003545714</v>
      </c>
      <c r="Q66" s="6">
        <f t="shared" si="6"/>
        <v>1802.7691477513808</v>
      </c>
      <c r="R66" s="5">
        <f t="shared" si="7"/>
        <v>11.891476288030415</v>
      </c>
      <c r="S66" s="5">
        <f t="shared" si="8"/>
        <v>-0.44338981973003866</v>
      </c>
      <c r="T66" s="5">
        <f t="shared" si="9"/>
        <v>17.811025817024298</v>
      </c>
      <c r="U66" s="5">
        <f t="shared" si="10"/>
        <v>11.203316276209106</v>
      </c>
      <c r="V66" s="5">
        <f t="shared" si="10"/>
        <v>33.026264321556432</v>
      </c>
      <c r="W66" s="5">
        <f t="shared" si="11"/>
        <v>-13.070328682621131</v>
      </c>
      <c r="X66">
        <f t="shared" si="22"/>
        <v>0</v>
      </c>
    </row>
    <row r="67" spans="1:24" x14ac:dyDescent="0.2">
      <c r="A67">
        <f t="shared" si="12"/>
        <v>3.7000000000000026E-2</v>
      </c>
      <c r="B67" s="5">
        <f t="shared" si="13"/>
        <v>-0.90228093179342583</v>
      </c>
      <c r="C67" s="5">
        <f t="shared" si="14"/>
        <v>49.870302986297787</v>
      </c>
      <c r="D67" s="5">
        <f t="shared" si="15"/>
        <v>5.8111504109384775</v>
      </c>
      <c r="E67" s="2">
        <f t="shared" si="16"/>
        <v>49.878464599714981</v>
      </c>
      <c r="F67" s="3">
        <f t="shared" si="17"/>
        <v>2.8497922538440603</v>
      </c>
      <c r="G67" s="3">
        <f t="shared" si="18"/>
        <v>-138.02583847300903</v>
      </c>
      <c r="H67" s="3">
        <f t="shared" si="19"/>
        <v>-5.3450994417839173</v>
      </c>
      <c r="I67" s="2">
        <f t="shared" si="20"/>
        <v>138.15868952081806</v>
      </c>
      <c r="J67" s="2">
        <f t="shared" si="0"/>
        <v>138.15868952081806</v>
      </c>
      <c r="K67" s="5">
        <f t="shared" si="1"/>
        <v>0.33</v>
      </c>
      <c r="L67" s="4">
        <f t="shared" si="21"/>
        <v>0.1653721014305661</v>
      </c>
      <c r="M67" s="4">
        <f t="shared" si="2"/>
        <v>0.21102443694744735</v>
      </c>
      <c r="N67" s="5">
        <f t="shared" si="3"/>
        <v>-0.69071475867466581</v>
      </c>
      <c r="O67" s="5">
        <f t="shared" si="4"/>
        <v>33.453836357072788</v>
      </c>
      <c r="P67" s="5">
        <f t="shared" si="5"/>
        <v>1.2955116521366932</v>
      </c>
      <c r="Q67" s="6">
        <f t="shared" si="6"/>
        <v>1802.7689674744752</v>
      </c>
      <c r="R67" s="5">
        <f t="shared" si="7"/>
        <v>11.887347640891416</v>
      </c>
      <c r="S67" s="5">
        <f t="shared" si="8"/>
        <v>-0.44406113087690319</v>
      </c>
      <c r="T67" s="5">
        <f t="shared" si="9"/>
        <v>17.804791507594235</v>
      </c>
      <c r="U67" s="5">
        <f t="shared" si="10"/>
        <v>11.19663288221675</v>
      </c>
      <c r="V67" s="5">
        <f t="shared" si="10"/>
        <v>33.009775226195885</v>
      </c>
      <c r="W67" s="5">
        <f t="shared" si="11"/>
        <v>-13.073696840269072</v>
      </c>
      <c r="X67">
        <f t="shared" si="22"/>
        <v>0</v>
      </c>
    </row>
    <row r="68" spans="1:24" x14ac:dyDescent="0.2">
      <c r="A68">
        <f t="shared" si="12"/>
        <v>3.8000000000000027E-2</v>
      </c>
      <c r="B68" s="5">
        <f t="shared" si="13"/>
        <v>-0.89942554122314067</v>
      </c>
      <c r="C68" s="5">
        <f t="shared" si="14"/>
        <v>49.732293652712393</v>
      </c>
      <c r="D68" s="5">
        <f t="shared" si="15"/>
        <v>5.8057987746482738</v>
      </c>
      <c r="E68" s="2">
        <f t="shared" si="16"/>
        <v>49.740426197046425</v>
      </c>
      <c r="F68" s="3">
        <f t="shared" si="17"/>
        <v>2.8609888867262772</v>
      </c>
      <c r="G68" s="3">
        <f t="shared" si="18"/>
        <v>-137.99282869778284</v>
      </c>
      <c r="H68" s="3">
        <f t="shared" si="19"/>
        <v>-5.3581731386241866</v>
      </c>
      <c r="I68" s="2">
        <f t="shared" si="20"/>
        <v>138.12644949034592</v>
      </c>
      <c r="J68" s="2">
        <f t="shared" si="0"/>
        <v>138.12644949034592</v>
      </c>
      <c r="K68" s="5">
        <f t="shared" si="1"/>
        <v>0.33</v>
      </c>
      <c r="L68" s="4">
        <f t="shared" si="21"/>
        <v>0.16541068431494385</v>
      </c>
      <c r="M68" s="4">
        <f t="shared" si="2"/>
        <v>0.21104956426274535</v>
      </c>
      <c r="N68" s="5">
        <f t="shared" si="3"/>
        <v>-0.69326671321091393</v>
      </c>
      <c r="O68" s="5">
        <f t="shared" si="4"/>
        <v>33.43803089967799</v>
      </c>
      <c r="P68" s="5">
        <f t="shared" si="5"/>
        <v>1.2983773190672978</v>
      </c>
      <c r="Q68" s="6">
        <f t="shared" si="6"/>
        <v>1802.7687871975872</v>
      </c>
      <c r="R68" s="5">
        <f t="shared" si="7"/>
        <v>11.88322153699351</v>
      </c>
      <c r="S68" s="5">
        <f t="shared" si="8"/>
        <v>-0.44473330294475594</v>
      </c>
      <c r="T68" s="5">
        <f t="shared" si="9"/>
        <v>17.798560960608889</v>
      </c>
      <c r="U68" s="5">
        <f t="shared" si="10"/>
        <v>11.189954823782596</v>
      </c>
      <c r="V68" s="5">
        <f t="shared" si="10"/>
        <v>32.993297596733235</v>
      </c>
      <c r="W68" s="5">
        <f t="shared" si="11"/>
        <v>-13.077061720323812</v>
      </c>
      <c r="X68">
        <f t="shared" si="22"/>
        <v>0</v>
      </c>
    </row>
    <row r="69" spans="1:24" x14ac:dyDescent="0.2">
      <c r="A69">
        <f t="shared" si="12"/>
        <v>3.9000000000000028E-2</v>
      </c>
      <c r="B69" s="5">
        <f t="shared" si="13"/>
        <v>-0.89655895735900248</v>
      </c>
      <c r="C69" s="5">
        <f t="shared" si="14"/>
        <v>49.594317320663407</v>
      </c>
      <c r="D69" s="5">
        <f t="shared" si="15"/>
        <v>5.8004340629787894</v>
      </c>
      <c r="E69" s="2">
        <f t="shared" si="16"/>
        <v>49.602420590800556</v>
      </c>
      <c r="F69" s="3">
        <f t="shared" si="17"/>
        <v>2.8721788415500598</v>
      </c>
      <c r="G69" s="3">
        <f t="shared" si="18"/>
        <v>-137.95983540018611</v>
      </c>
      <c r="H69" s="3">
        <f t="shared" si="19"/>
        <v>-5.3712502003445106</v>
      </c>
      <c r="I69" s="2">
        <f t="shared" si="20"/>
        <v>138.09422842269331</v>
      </c>
      <c r="J69" s="2">
        <f t="shared" si="0"/>
        <v>138.09422842269331</v>
      </c>
      <c r="K69" s="5">
        <f t="shared" si="1"/>
        <v>0.33</v>
      </c>
      <c r="L69" s="4">
        <f t="shared" si="21"/>
        <v>0.16544926249559402</v>
      </c>
      <c r="M69" s="4">
        <f t="shared" si="2"/>
        <v>0.21107468277684566</v>
      </c>
      <c r="N69" s="5">
        <f t="shared" si="3"/>
        <v>-0.69581587892093122</v>
      </c>
      <c r="O69" s="5">
        <f t="shared" si="4"/>
        <v>33.4222377576464</v>
      </c>
      <c r="P69" s="5">
        <f t="shared" si="5"/>
        <v>1.3012425009857465</v>
      </c>
      <c r="Q69" s="6">
        <f t="shared" si="6"/>
        <v>1802.7686069207175</v>
      </c>
      <c r="R69" s="5">
        <f t="shared" si="7"/>
        <v>11.879097974515858</v>
      </c>
      <c r="S69" s="5">
        <f t="shared" si="8"/>
        <v>-0.44540633479415248</v>
      </c>
      <c r="T69" s="5">
        <f t="shared" si="9"/>
        <v>17.792334173406488</v>
      </c>
      <c r="U69" s="5">
        <f t="shared" si="10"/>
        <v>11.183282095594926</v>
      </c>
      <c r="V69" s="5">
        <f t="shared" si="10"/>
        <v>32.97683142285225</v>
      </c>
      <c r="W69" s="5">
        <f t="shared" si="11"/>
        <v>-13.080423325607764</v>
      </c>
      <c r="X69">
        <f t="shared" si="22"/>
        <v>0</v>
      </c>
    </row>
    <row r="70" spans="1:24" x14ac:dyDescent="0.2">
      <c r="A70">
        <f t="shared" si="12"/>
        <v>4.0000000000000029E-2</v>
      </c>
      <c r="B70" s="5">
        <f t="shared" si="13"/>
        <v>-0.89368118687640452</v>
      </c>
      <c r="C70" s="5">
        <f t="shared" si="14"/>
        <v>49.456373973678929</v>
      </c>
      <c r="D70" s="5">
        <f t="shared" si="15"/>
        <v>5.7950562725667822</v>
      </c>
      <c r="E70" s="2">
        <f t="shared" si="16"/>
        <v>49.464447764916606</v>
      </c>
      <c r="F70" s="3">
        <f t="shared" si="17"/>
        <v>2.8833621236456546</v>
      </c>
      <c r="G70" s="3">
        <f t="shared" si="18"/>
        <v>-137.92685856876327</v>
      </c>
      <c r="H70" s="3">
        <f t="shared" si="19"/>
        <v>-5.3843306236701185</v>
      </c>
      <c r="I70" s="2">
        <f t="shared" si="20"/>
        <v>138.06202630719531</v>
      </c>
      <c r="J70" s="2">
        <f t="shared" si="0"/>
        <v>138.06202630719531</v>
      </c>
      <c r="K70" s="5">
        <f t="shared" si="1"/>
        <v>0.33</v>
      </c>
      <c r="L70" s="4">
        <f t="shared" si="21"/>
        <v>0.16548783596611069</v>
      </c>
      <c r="M70" s="4">
        <f t="shared" si="2"/>
        <v>0.21109979248964234</v>
      </c>
      <c r="N70" s="5">
        <f t="shared" si="3"/>
        <v>-0.69836225929098794</v>
      </c>
      <c r="O70" s="5">
        <f t="shared" si="4"/>
        <v>33.406456919535891</v>
      </c>
      <c r="P70" s="5">
        <f t="shared" si="5"/>
        <v>1.3041071977326226</v>
      </c>
      <c r="Q70" s="6">
        <f t="shared" si="6"/>
        <v>1802.7684266438662</v>
      </c>
      <c r="R70" s="5">
        <f t="shared" si="7"/>
        <v>11.874976951639368</v>
      </c>
      <c r="S70" s="5">
        <f t="shared" si="8"/>
        <v>-0.44608022528711599</v>
      </c>
      <c r="T70" s="5">
        <f t="shared" si="9"/>
        <v>17.786111143327798</v>
      </c>
      <c r="U70" s="5">
        <f t="shared" si="10"/>
        <v>11.17661469234838</v>
      </c>
      <c r="V70" s="5">
        <f t="shared" si="10"/>
        <v>32.960376694248772</v>
      </c>
      <c r="W70" s="5">
        <f t="shared" si="11"/>
        <v>-13.083781658939579</v>
      </c>
      <c r="X70">
        <f t="shared" si="22"/>
        <v>0</v>
      </c>
    </row>
    <row r="71" spans="1:24" x14ac:dyDescent="0.2">
      <c r="A71">
        <f t="shared" si="12"/>
        <v>4.1000000000000029E-2</v>
      </c>
      <c r="B71" s="5">
        <f t="shared" si="13"/>
        <v>-0.89079223644541261</v>
      </c>
      <c r="C71" s="5">
        <f t="shared" si="14"/>
        <v>49.318463595298518</v>
      </c>
      <c r="D71" s="5">
        <f t="shared" si="15"/>
        <v>5.7896654000522831</v>
      </c>
      <c r="E71" s="2">
        <f t="shared" si="16"/>
        <v>49.326507703356583</v>
      </c>
      <c r="F71" s="3">
        <f t="shared" si="17"/>
        <v>2.894538738338003</v>
      </c>
      <c r="G71" s="3">
        <f t="shared" si="18"/>
        <v>-137.893898192069</v>
      </c>
      <c r="H71" s="3">
        <f t="shared" si="19"/>
        <v>-5.3974144053290578</v>
      </c>
      <c r="I71" s="2">
        <f t="shared" si="20"/>
        <v>138.02984313319814</v>
      </c>
      <c r="J71" s="2">
        <f t="shared" si="0"/>
        <v>138.02984313319814</v>
      </c>
      <c r="K71" s="5">
        <f t="shared" si="1"/>
        <v>0.33</v>
      </c>
      <c r="L71" s="4">
        <f t="shared" si="21"/>
        <v>0.16552640472008434</v>
      </c>
      <c r="M71" s="4">
        <f t="shared" si="2"/>
        <v>0.21112489340102811</v>
      </c>
      <c r="N71" s="5">
        <f t="shared" si="3"/>
        <v>-0.70090585780275327</v>
      </c>
      <c r="O71" s="5">
        <f t="shared" si="4"/>
        <v>33.390688373917868</v>
      </c>
      <c r="P71" s="5">
        <f t="shared" si="5"/>
        <v>1.3069714091497298</v>
      </c>
      <c r="Q71" s="6">
        <f t="shared" si="6"/>
        <v>1802.7682463670324</v>
      </c>
      <c r="R71" s="5">
        <f t="shared" si="7"/>
        <v>11.870858466546695</v>
      </c>
      <c r="S71" s="5">
        <f t="shared" si="8"/>
        <v>-0.44675497328713604</v>
      </c>
      <c r="T71" s="5">
        <f t="shared" si="9"/>
        <v>17.779891867716113</v>
      </c>
      <c r="U71" s="5">
        <f t="shared" si="10"/>
        <v>11.169952608743941</v>
      </c>
      <c r="V71" s="5">
        <f t="shared" si="10"/>
        <v>32.943933400630733</v>
      </c>
      <c r="W71" s="5">
        <f t="shared" si="11"/>
        <v>-13.087136723134158</v>
      </c>
      <c r="X71">
        <f t="shared" si="22"/>
        <v>0</v>
      </c>
    </row>
    <row r="72" spans="1:24" x14ac:dyDescent="0.2">
      <c r="A72">
        <f t="shared" si="12"/>
        <v>4.200000000000003E-2</v>
      </c>
      <c r="B72" s="5">
        <f t="shared" si="13"/>
        <v>-0.88789211273077029</v>
      </c>
      <c r="C72" s="5">
        <f t="shared" si="14"/>
        <v>49.180586169073152</v>
      </c>
      <c r="D72" s="5">
        <f t="shared" si="15"/>
        <v>5.7842614420785923</v>
      </c>
      <c r="E72" s="2">
        <f t="shared" si="16"/>
        <v>49.188600390105421</v>
      </c>
      <c r="F72" s="3">
        <f t="shared" si="17"/>
        <v>2.9057086909467471</v>
      </c>
      <c r="G72" s="3">
        <f t="shared" si="18"/>
        <v>-137.86095425866839</v>
      </c>
      <c r="H72" s="3">
        <f t="shared" si="19"/>
        <v>-5.4105015420521916</v>
      </c>
      <c r="I72" s="2">
        <f t="shared" si="20"/>
        <v>137.99767889005903</v>
      </c>
      <c r="J72" s="2">
        <f t="shared" si="0"/>
        <v>137.99767889005903</v>
      </c>
      <c r="K72" s="5">
        <f t="shared" si="1"/>
        <v>0.33</v>
      </c>
      <c r="L72" s="4">
        <f t="shared" si="21"/>
        <v>0.16556496875110222</v>
      </c>
      <c r="M72" s="4">
        <f t="shared" si="2"/>
        <v>0.21114998551089492</v>
      </c>
      <c r="N72" s="5">
        <f t="shared" si="3"/>
        <v>-0.7034466779333014</v>
      </c>
      <c r="O72" s="5">
        <f t="shared" si="4"/>
        <v>33.374932109377241</v>
      </c>
      <c r="P72" s="5">
        <f t="shared" si="5"/>
        <v>1.3098351350800883</v>
      </c>
      <c r="Q72" s="6">
        <f t="shared" si="6"/>
        <v>1802.7680660902167</v>
      </c>
      <c r="R72" s="5">
        <f t="shared" si="7"/>
        <v>11.866742517422251</v>
      </c>
      <c r="S72" s="5">
        <f t="shared" si="8"/>
        <v>-0.44743057765916622</v>
      </c>
      <c r="T72" s="5">
        <f t="shared" si="9"/>
        <v>17.77367634391728</v>
      </c>
      <c r="U72" s="5">
        <f t="shared" si="10"/>
        <v>11.163295839488949</v>
      </c>
      <c r="V72" s="5">
        <f t="shared" si="10"/>
        <v>32.927501531718072</v>
      </c>
      <c r="W72" s="5">
        <f t="shared" si="11"/>
        <v>-13.09048852100263</v>
      </c>
      <c r="X72">
        <f t="shared" si="22"/>
        <v>0</v>
      </c>
    </row>
    <row r="73" spans="1:24" x14ac:dyDescent="0.2">
      <c r="A73">
        <f t="shared" si="12"/>
        <v>4.3000000000000031E-2</v>
      </c>
      <c r="B73" s="5">
        <f t="shared" si="13"/>
        <v>-0.88498082239190379</v>
      </c>
      <c r="C73" s="5">
        <f t="shared" si="14"/>
        <v>49.04274167856525</v>
      </c>
      <c r="D73" s="5">
        <f t="shared" si="15"/>
        <v>5.7788443952922801</v>
      </c>
      <c r="E73" s="2">
        <f t="shared" si="16"/>
        <v>49.050725809171084</v>
      </c>
      <c r="F73" s="3">
        <f t="shared" si="17"/>
        <v>2.9168719867862363</v>
      </c>
      <c r="G73" s="3">
        <f t="shared" si="18"/>
        <v>-137.82802675713666</v>
      </c>
      <c r="H73" s="3">
        <f t="shared" si="19"/>
        <v>-5.4235920305731939</v>
      </c>
      <c r="I73" s="2">
        <f t="shared" si="20"/>
        <v>137.96553356714631</v>
      </c>
      <c r="J73" s="2">
        <f t="shared" si="0"/>
        <v>137.96553356714631</v>
      </c>
      <c r="K73" s="5">
        <f t="shared" si="1"/>
        <v>0.33</v>
      </c>
      <c r="L73" s="4">
        <f t="shared" si="21"/>
        <v>0.16560352805274783</v>
      </c>
      <c r="M73" s="4">
        <f t="shared" si="2"/>
        <v>0.21117506881913359</v>
      </c>
      <c r="N73" s="5">
        <f t="shared" si="3"/>
        <v>-0.70598472315511951</v>
      </c>
      <c r="O73" s="5">
        <f t="shared" si="4"/>
        <v>33.359188114512378</v>
      </c>
      <c r="P73" s="5">
        <f t="shared" si="5"/>
        <v>1.3126983753679335</v>
      </c>
      <c r="Q73" s="6">
        <f t="shared" si="6"/>
        <v>1802.7678858134188</v>
      </c>
      <c r="R73" s="5">
        <f t="shared" si="7"/>
        <v>11.862629102452196</v>
      </c>
      <c r="S73" s="5">
        <f t="shared" si="8"/>
        <v>-0.44810703726962309</v>
      </c>
      <c r="T73" s="5">
        <f t="shared" si="9"/>
        <v>17.767464569279671</v>
      </c>
      <c r="U73" s="5">
        <f t="shared" si="10"/>
        <v>11.156644379297077</v>
      </c>
      <c r="V73" s="5">
        <f t="shared" si="10"/>
        <v>32.911081077242756</v>
      </c>
      <c r="W73" s="5">
        <f t="shared" si="11"/>
        <v>-13.093837055352395</v>
      </c>
      <c r="X73">
        <f t="shared" si="22"/>
        <v>0</v>
      </c>
    </row>
    <row r="74" spans="1:24" x14ac:dyDescent="0.2">
      <c r="A74">
        <f t="shared" si="12"/>
        <v>4.4000000000000032E-2</v>
      </c>
      <c r="B74" s="5">
        <f t="shared" si="13"/>
        <v>-0.88205837208292792</v>
      </c>
      <c r="C74" s="5">
        <f t="shared" si="14"/>
        <v>48.904930107348655</v>
      </c>
      <c r="D74" s="5">
        <f t="shared" si="15"/>
        <v>5.7734142563431794</v>
      </c>
      <c r="E74" s="2">
        <f t="shared" si="16"/>
        <v>48.912883944584763</v>
      </c>
      <c r="F74" s="3">
        <f t="shared" si="17"/>
        <v>2.9280286311655335</v>
      </c>
      <c r="G74" s="3">
        <f t="shared" si="18"/>
        <v>-137.79511567605942</v>
      </c>
      <c r="H74" s="3">
        <f t="shared" si="19"/>
        <v>-5.4366858676285466</v>
      </c>
      <c r="I74" s="2">
        <f t="shared" si="20"/>
        <v>137.93340715383925</v>
      </c>
      <c r="J74" s="2">
        <f t="shared" si="0"/>
        <v>137.93340715383925</v>
      </c>
      <c r="K74" s="5">
        <f t="shared" si="1"/>
        <v>0.33</v>
      </c>
      <c r="L74" s="4">
        <f t="shared" si="21"/>
        <v>0.16564208261860147</v>
      </c>
      <c r="M74" s="4">
        <f t="shared" si="2"/>
        <v>0.21120014332563394</v>
      </c>
      <c r="N74" s="5">
        <f t="shared" si="3"/>
        <v>-0.70851999693611356</v>
      </c>
      <c r="O74" s="5">
        <f t="shared" si="4"/>
        <v>33.343456377935119</v>
      </c>
      <c r="P74" s="5">
        <f t="shared" si="5"/>
        <v>1.3155611298587129</v>
      </c>
      <c r="Q74" s="6">
        <f t="shared" si="6"/>
        <v>1802.7677055366394</v>
      </c>
      <c r="R74" s="5">
        <f t="shared" si="7"/>
        <v>11.858518219824431</v>
      </c>
      <c r="S74" s="5">
        <f t="shared" si="8"/>
        <v>-0.44878435098638336</v>
      </c>
      <c r="T74" s="5">
        <f t="shared" si="9"/>
        <v>17.761256541154182</v>
      </c>
      <c r="U74" s="5">
        <f t="shared" si="10"/>
        <v>11.149998222888318</v>
      </c>
      <c r="V74" s="5">
        <f t="shared" si="10"/>
        <v>32.894672026948733</v>
      </c>
      <c r="W74" s="5">
        <f t="shared" si="11"/>
        <v>-13.097182328987103</v>
      </c>
      <c r="X74">
        <f t="shared" si="22"/>
        <v>0</v>
      </c>
    </row>
    <row r="75" spans="1:24" x14ac:dyDescent="0.2">
      <c r="A75">
        <f t="shared" si="12"/>
        <v>4.5000000000000033E-2</v>
      </c>
      <c r="B75" s="5">
        <f t="shared" si="13"/>
        <v>-0.87912476845265097</v>
      </c>
      <c r="C75" s="5">
        <f t="shared" si="14"/>
        <v>48.767151439008614</v>
      </c>
      <c r="D75" s="5">
        <f t="shared" si="15"/>
        <v>5.767971021884386</v>
      </c>
      <c r="E75" s="2">
        <f t="shared" si="16"/>
        <v>48.775074780400971</v>
      </c>
      <c r="F75" s="3">
        <f t="shared" si="17"/>
        <v>2.9391786293884219</v>
      </c>
      <c r="G75" s="3">
        <f t="shared" si="18"/>
        <v>-137.76222100403248</v>
      </c>
      <c r="H75" s="3">
        <f t="shared" si="19"/>
        <v>-5.4497830499575333</v>
      </c>
      <c r="I75" s="2">
        <f t="shared" si="20"/>
        <v>137.90129963952822</v>
      </c>
      <c r="J75" s="2">
        <f t="shared" si="0"/>
        <v>137.90129963952822</v>
      </c>
      <c r="K75" s="5">
        <f t="shared" si="1"/>
        <v>0.33</v>
      </c>
      <c r="L75" s="4">
        <f t="shared" si="21"/>
        <v>0.16568063244223993</v>
      </c>
      <c r="M75" s="4">
        <f t="shared" si="2"/>
        <v>0.21122520903028474</v>
      </c>
      <c r="N75" s="5">
        <f t="shared" si="3"/>
        <v>-0.71105250273961695</v>
      </c>
      <c r="O75" s="5">
        <f t="shared" si="4"/>
        <v>33.327736888270735</v>
      </c>
      <c r="P75" s="5">
        <f t="shared" si="5"/>
        <v>1.3184233983990845</v>
      </c>
      <c r="Q75" s="6">
        <f t="shared" si="6"/>
        <v>1802.7675252598779</v>
      </c>
      <c r="R75" s="5">
        <f t="shared" si="7"/>
        <v>11.854409867728599</v>
      </c>
      <c r="S75" s="5">
        <f t="shared" si="8"/>
        <v>-0.4494625176787827</v>
      </c>
      <c r="T75" s="5">
        <f t="shared" si="9"/>
        <v>17.755052256894235</v>
      </c>
      <c r="U75" s="5">
        <f t="shared" si="10"/>
        <v>11.143357364988981</v>
      </c>
      <c r="V75" s="5">
        <f t="shared" si="10"/>
        <v>32.878274370591953</v>
      </c>
      <c r="W75" s="5">
        <f t="shared" si="11"/>
        <v>-13.100524344706681</v>
      </c>
      <c r="X75">
        <f t="shared" si="22"/>
        <v>0</v>
      </c>
    </row>
    <row r="76" spans="1:24" x14ac:dyDescent="0.2">
      <c r="A76">
        <f t="shared" si="12"/>
        <v>4.6000000000000034E-2</v>
      </c>
      <c r="B76" s="5">
        <f t="shared" si="13"/>
        <v>-0.87618001814458002</v>
      </c>
      <c r="C76" s="5">
        <f t="shared" si="14"/>
        <v>48.629405657141767</v>
      </c>
      <c r="D76" s="5">
        <f t="shared" si="15"/>
        <v>5.7625146885722556</v>
      </c>
      <c r="E76" s="2">
        <f t="shared" si="16"/>
        <v>48.637298300697658</v>
      </c>
      <c r="F76" s="3">
        <f t="shared" si="17"/>
        <v>2.9503219867534107</v>
      </c>
      <c r="G76" s="3">
        <f t="shared" si="18"/>
        <v>-137.72934272966188</v>
      </c>
      <c r="H76" s="3">
        <f t="shared" si="19"/>
        <v>-5.4628835743022401</v>
      </c>
      <c r="I76" s="2">
        <f t="shared" si="20"/>
        <v>137.86921101361452</v>
      </c>
      <c r="J76" s="2">
        <f t="shared" si="0"/>
        <v>137.86921101361452</v>
      </c>
      <c r="K76" s="5">
        <f t="shared" si="1"/>
        <v>0.33</v>
      </c>
      <c r="L76" s="4">
        <f t="shared" si="21"/>
        <v>0.16571917751723655</v>
      </c>
      <c r="M76" s="4">
        <f t="shared" si="2"/>
        <v>0.21125026593297386</v>
      </c>
      <c r="N76" s="5">
        <f t="shared" si="3"/>
        <v>-0.71358224402439585</v>
      </c>
      <c r="O76" s="5">
        <f t="shared" si="4"/>
        <v>33.312029634157902</v>
      </c>
      <c r="P76" s="5">
        <f t="shared" si="5"/>
        <v>1.3212851808369144</v>
      </c>
      <c r="Q76" s="6">
        <f t="shared" si="6"/>
        <v>1802.7673449831345</v>
      </c>
      <c r="R76" s="5">
        <f t="shared" si="7"/>
        <v>11.850304044356095</v>
      </c>
      <c r="S76" s="5">
        <f t="shared" si="8"/>
        <v>-0.45014153621761438</v>
      </c>
      <c r="T76" s="5">
        <f t="shared" si="9"/>
        <v>17.748851713855792</v>
      </c>
      <c r="U76" s="5">
        <f t="shared" si="10"/>
        <v>11.136721800331699</v>
      </c>
      <c r="V76" s="5">
        <f t="shared" si="10"/>
        <v>32.861888097940287</v>
      </c>
      <c r="W76" s="5">
        <f t="shared" si="11"/>
        <v>-13.103863105307294</v>
      </c>
      <c r="X76">
        <f t="shared" si="22"/>
        <v>0</v>
      </c>
    </row>
    <row r="77" spans="1:24" x14ac:dyDescent="0.2">
      <c r="A77">
        <f t="shared" si="12"/>
        <v>4.7000000000000035E-2</v>
      </c>
      <c r="B77" s="5">
        <f t="shared" si="13"/>
        <v>-0.87322412779692649</v>
      </c>
      <c r="C77" s="5">
        <f t="shared" si="14"/>
        <v>48.491692745356154</v>
      </c>
      <c r="D77" s="5">
        <f t="shared" si="15"/>
        <v>5.7570452530664005</v>
      </c>
      <c r="E77" s="2">
        <f t="shared" si="16"/>
        <v>48.499554489576433</v>
      </c>
      <c r="F77" s="3">
        <f t="shared" si="17"/>
        <v>2.9614587085537423</v>
      </c>
      <c r="G77" s="3">
        <f t="shared" si="18"/>
        <v>-137.69648084156395</v>
      </c>
      <c r="H77" s="3">
        <f t="shared" si="19"/>
        <v>-5.4759874374075475</v>
      </c>
      <c r="I77" s="2">
        <f t="shared" si="20"/>
        <v>137.83714126551052</v>
      </c>
      <c r="J77" s="2">
        <f t="shared" si="0"/>
        <v>137.83714126551052</v>
      </c>
      <c r="K77" s="5">
        <f t="shared" si="1"/>
        <v>0.33</v>
      </c>
      <c r="L77" s="4">
        <f t="shared" si="21"/>
        <v>0.16575771783716117</v>
      </c>
      <c r="M77" s="4">
        <f t="shared" si="2"/>
        <v>0.21127531403358787</v>
      </c>
      <c r="N77" s="5">
        <f t="shared" si="3"/>
        <v>-0.71610922424465795</v>
      </c>
      <c r="O77" s="5">
        <f t="shared" si="4"/>
        <v>33.296334604248749</v>
      </c>
      <c r="P77" s="5">
        <f t="shared" si="5"/>
        <v>1.3241464770212745</v>
      </c>
      <c r="Q77" s="6">
        <f t="shared" si="6"/>
        <v>1802.7671647064089</v>
      </c>
      <c r="R77" s="5">
        <f t="shared" si="7"/>
        <v>11.84620074790004</v>
      </c>
      <c r="S77" s="5">
        <f t="shared" si="8"/>
        <v>-0.450821405475126</v>
      </c>
      <c r="T77" s="5">
        <f t="shared" si="9"/>
        <v>17.742654909397313</v>
      </c>
      <c r="U77" s="5">
        <f t="shared" si="10"/>
        <v>11.130091523655382</v>
      </c>
      <c r="V77" s="5">
        <f t="shared" si="10"/>
        <v>32.845513198773624</v>
      </c>
      <c r="W77" s="5">
        <f t="shared" si="11"/>
        <v>-13.107198613581414</v>
      </c>
      <c r="X77">
        <f t="shared" si="22"/>
        <v>0</v>
      </c>
    </row>
    <row r="78" spans="1:24" x14ac:dyDescent="0.2">
      <c r="A78">
        <f t="shared" si="12"/>
        <v>4.8000000000000036E-2</v>
      </c>
      <c r="B78" s="5">
        <f t="shared" si="13"/>
        <v>-0.87025710404261092</v>
      </c>
      <c r="C78" s="5">
        <f t="shared" si="14"/>
        <v>48.354012687271194</v>
      </c>
      <c r="D78" s="5">
        <f t="shared" si="15"/>
        <v>5.7515627120296857</v>
      </c>
      <c r="E78" s="2">
        <f t="shared" si="16"/>
        <v>48.361843331162639</v>
      </c>
      <c r="F78" s="3">
        <f t="shared" si="17"/>
        <v>2.9725888000773977</v>
      </c>
      <c r="G78" s="3">
        <f t="shared" si="18"/>
        <v>-137.66363532836519</v>
      </c>
      <c r="H78" s="3">
        <f t="shared" si="19"/>
        <v>-5.4890946360211288</v>
      </c>
      <c r="I78" s="2">
        <f t="shared" si="20"/>
        <v>137.8050903846395</v>
      </c>
      <c r="J78" s="2">
        <f t="shared" si="0"/>
        <v>137.8050903846395</v>
      </c>
      <c r="K78" s="5">
        <f t="shared" si="1"/>
        <v>0.33</v>
      </c>
      <c r="L78" s="4">
        <f t="shared" si="21"/>
        <v>0.1657962533955803</v>
      </c>
      <c r="M78" s="4">
        <f t="shared" si="2"/>
        <v>0.21130035333201264</v>
      </c>
      <c r="N78" s="5">
        <f t="shared" si="3"/>
        <v>-0.71863344685005803</v>
      </c>
      <c r="O78" s="5">
        <f t="shared" si="4"/>
        <v>33.280651787208726</v>
      </c>
      <c r="P78" s="5">
        <f t="shared" si="5"/>
        <v>1.3270072868024401</v>
      </c>
      <c r="Q78" s="6">
        <f t="shared" si="6"/>
        <v>1802.7669844297016</v>
      </c>
      <c r="R78" s="5">
        <f t="shared" si="7"/>
        <v>11.842099976555298</v>
      </c>
      <c r="S78" s="5">
        <f t="shared" si="8"/>
        <v>-0.45150212432501879</v>
      </c>
      <c r="T78" s="5">
        <f t="shared" si="9"/>
        <v>17.736461840879791</v>
      </c>
      <c r="U78" s="5">
        <f t="shared" si="10"/>
        <v>11.12346652970524</v>
      </c>
      <c r="V78" s="5">
        <f t="shared" si="10"/>
        <v>32.829149662883708</v>
      </c>
      <c r="W78" s="5">
        <f t="shared" si="11"/>
        <v>-13.110530872317767</v>
      </c>
      <c r="X78">
        <f t="shared" si="22"/>
        <v>0</v>
      </c>
    </row>
    <row r="79" spans="1:24" x14ac:dyDescent="0.2">
      <c r="A79">
        <f t="shared" si="12"/>
        <v>4.9000000000000037E-2</v>
      </c>
      <c r="B79" s="5">
        <f t="shared" si="13"/>
        <v>-0.86727895350926865</v>
      </c>
      <c r="C79" s="5">
        <f t="shared" si="14"/>
        <v>48.216365466517658</v>
      </c>
      <c r="D79" s="5">
        <f t="shared" si="15"/>
        <v>5.7460670621282279</v>
      </c>
      <c r="E79" s="2">
        <f t="shared" si="16"/>
        <v>48.224164809605533</v>
      </c>
      <c r="F79" s="3">
        <f t="shared" si="17"/>
        <v>2.9837122666071028</v>
      </c>
      <c r="G79" s="3">
        <f t="shared" si="18"/>
        <v>-137.6308061787023</v>
      </c>
      <c r="H79" s="3">
        <f t="shared" si="19"/>
        <v>-5.5022051668934466</v>
      </c>
      <c r="I79" s="2">
        <f t="shared" si="20"/>
        <v>137.77305836043567</v>
      </c>
      <c r="J79" s="2">
        <f t="shared" si="0"/>
        <v>137.77305836043567</v>
      </c>
      <c r="K79" s="5">
        <f t="shared" si="1"/>
        <v>0.33</v>
      </c>
      <c r="L79" s="4">
        <f t="shared" si="21"/>
        <v>0.16583478418605696</v>
      </c>
      <c r="M79" s="4">
        <f t="shared" si="2"/>
        <v>0.21132538382813285</v>
      </c>
      <c r="N79" s="5">
        <f t="shared" si="3"/>
        <v>-0.72115491528570508</v>
      </c>
      <c r="O79" s="5">
        <f t="shared" si="4"/>
        <v>33.26498117171667</v>
      </c>
      <c r="P79" s="5">
        <f t="shared" si="5"/>
        <v>1.3298676100318869</v>
      </c>
      <c r="Q79" s="6">
        <f t="shared" si="6"/>
        <v>1802.7668041530121</v>
      </c>
      <c r="R79" s="5">
        <f t="shared" si="7"/>
        <v>11.838001728518467</v>
      </c>
      <c r="S79" s="5">
        <f t="shared" si="8"/>
        <v>-0.45218369164244593</v>
      </c>
      <c r="T79" s="5">
        <f t="shared" si="9"/>
        <v>17.730272505666711</v>
      </c>
      <c r="U79" s="5">
        <f t="shared" si="10"/>
        <v>11.116846813232762</v>
      </c>
      <c r="V79" s="5">
        <f t="shared" si="10"/>
        <v>32.812797480074224</v>
      </c>
      <c r="W79" s="5">
        <f t="shared" si="11"/>
        <v>-13.113859884301402</v>
      </c>
      <c r="X79">
        <f t="shared" si="22"/>
        <v>0</v>
      </c>
    </row>
    <row r="80" spans="1:24" x14ac:dyDescent="0.2">
      <c r="A80">
        <f t="shared" si="12"/>
        <v>5.0000000000000037E-2</v>
      </c>
      <c r="B80" s="5">
        <f t="shared" si="13"/>
        <v>-0.86428968281925489</v>
      </c>
      <c r="C80" s="5">
        <f t="shared" si="14"/>
        <v>48.078751066737695</v>
      </c>
      <c r="D80" s="5">
        <f t="shared" si="15"/>
        <v>5.7405583000313927</v>
      </c>
      <c r="E80" s="2">
        <f t="shared" si="16"/>
        <v>48.086518909078443</v>
      </c>
      <c r="F80" s="3">
        <f t="shared" si="17"/>
        <v>2.9948291134203355</v>
      </c>
      <c r="G80" s="3">
        <f t="shared" si="18"/>
        <v>-137.59799338122224</v>
      </c>
      <c r="H80" s="3">
        <f t="shared" si="19"/>
        <v>-5.5153190267777479</v>
      </c>
      <c r="I80" s="2">
        <f t="shared" si="20"/>
        <v>137.74104518234427</v>
      </c>
      <c r="J80" s="2">
        <f t="shared" si="0"/>
        <v>137.74104518234427</v>
      </c>
      <c r="K80" s="5">
        <f t="shared" si="1"/>
        <v>0.33</v>
      </c>
      <c r="L80" s="4">
        <f t="shared" si="21"/>
        <v>0.16587331020215076</v>
      </c>
      <c r="M80" s="4">
        <f t="shared" si="2"/>
        <v>0.21135040552183218</v>
      </c>
      <c r="N80" s="5">
        <f t="shared" si="3"/>
        <v>-0.72367363299217025</v>
      </c>
      <c r="O80" s="5">
        <f t="shared" si="4"/>
        <v>33.24932274646477</v>
      </c>
      <c r="P80" s="5">
        <f t="shared" si="5"/>
        <v>1.3327274465622909</v>
      </c>
      <c r="Q80" s="6">
        <f t="shared" si="6"/>
        <v>1802.7666238763406</v>
      </c>
      <c r="R80" s="5">
        <f t="shared" si="7"/>
        <v>11.833906001987881</v>
      </c>
      <c r="S80" s="5">
        <f t="shared" si="8"/>
        <v>-0.45286610630400981</v>
      </c>
      <c r="T80" s="5">
        <f t="shared" si="9"/>
        <v>17.7240869011241</v>
      </c>
      <c r="U80" s="5">
        <f t="shared" si="10"/>
        <v>11.11023236899571</v>
      </c>
      <c r="V80" s="5">
        <f t="shared" si="10"/>
        <v>32.796456640160763</v>
      </c>
      <c r="W80" s="5">
        <f t="shared" si="11"/>
        <v>-13.117185652313609</v>
      </c>
      <c r="X80">
        <f t="shared" si="22"/>
        <v>0</v>
      </c>
    </row>
    <row r="81" spans="1:24" x14ac:dyDescent="0.2">
      <c r="A81">
        <f t="shared" si="12"/>
        <v>5.1000000000000038E-2</v>
      </c>
      <c r="B81" s="5">
        <f t="shared" si="13"/>
        <v>-0.86128929858965009</v>
      </c>
      <c r="C81" s="5">
        <f t="shared" si="14"/>
        <v>47.941169471584793</v>
      </c>
      <c r="D81" s="5">
        <f t="shared" si="15"/>
        <v>5.7350364224117891</v>
      </c>
      <c r="E81" s="2">
        <f t="shared" si="16"/>
        <v>47.948905613778912</v>
      </c>
      <c r="F81" s="3">
        <f t="shared" si="17"/>
        <v>3.0059393457893311</v>
      </c>
      <c r="G81" s="3">
        <f t="shared" si="18"/>
        <v>-137.56519692458207</v>
      </c>
      <c r="H81" s="3">
        <f t="shared" si="19"/>
        <v>-5.5284362124300612</v>
      </c>
      <c r="I81" s="2">
        <f t="shared" si="20"/>
        <v>137.7090508398214</v>
      </c>
      <c r="J81" s="2">
        <f t="shared" si="0"/>
        <v>137.7090508398214</v>
      </c>
      <c r="K81" s="5">
        <f t="shared" si="1"/>
        <v>0.33</v>
      </c>
      <c r="L81" s="4">
        <f t="shared" si="21"/>
        <v>0.16591183143741789</v>
      </c>
      <c r="M81" s="4">
        <f t="shared" si="2"/>
        <v>0.2113754184129934</v>
      </c>
      <c r="N81" s="5">
        <f t="shared" si="3"/>
        <v>-0.72618960340549299</v>
      </c>
      <c r="O81" s="5">
        <f t="shared" si="4"/>
        <v>33.233676500158531</v>
      </c>
      <c r="P81" s="5">
        <f t="shared" si="5"/>
        <v>1.3355867962475243</v>
      </c>
      <c r="Q81" s="6">
        <f t="shared" si="6"/>
        <v>1802.7664435996874</v>
      </c>
      <c r="R81" s="5">
        <f t="shared" si="7"/>
        <v>11.829812795163603</v>
      </c>
      <c r="S81" s="5">
        <f t="shared" si="8"/>
        <v>-0.45354936718776134</v>
      </c>
      <c r="T81" s="5">
        <f t="shared" si="9"/>
        <v>17.717905024620464</v>
      </c>
      <c r="U81" s="5">
        <f t="shared" si="10"/>
        <v>11.103623191758111</v>
      </c>
      <c r="V81" s="5">
        <f t="shared" si="10"/>
        <v>32.780127132970769</v>
      </c>
      <c r="W81" s="5">
        <f t="shared" si="11"/>
        <v>-13.12050817913201</v>
      </c>
      <c r="X81">
        <f t="shared" si="22"/>
        <v>0</v>
      </c>
    </row>
    <row r="82" spans="1:24" x14ac:dyDescent="0.2">
      <c r="A82">
        <f t="shared" si="12"/>
        <v>5.2000000000000039E-2</v>
      </c>
      <c r="B82" s="5">
        <f t="shared" si="13"/>
        <v>-0.85827780743226489</v>
      </c>
      <c r="C82" s="5">
        <f t="shared" si="14"/>
        <v>47.803620664723773</v>
      </c>
      <c r="D82" s="5">
        <f t="shared" si="15"/>
        <v>5.7295014259452701</v>
      </c>
      <c r="E82" s="2">
        <f t="shared" si="16"/>
        <v>47.811324907928835</v>
      </c>
      <c r="F82" s="3">
        <f t="shared" si="17"/>
        <v>3.0170429689810891</v>
      </c>
      <c r="G82" s="3">
        <f t="shared" si="18"/>
        <v>-137.53241679744909</v>
      </c>
      <c r="H82" s="3">
        <f t="shared" si="19"/>
        <v>-5.5415567206091936</v>
      </c>
      <c r="I82" s="2">
        <f t="shared" si="20"/>
        <v>137.67707532233413</v>
      </c>
      <c r="J82" s="2">
        <f t="shared" si="0"/>
        <v>137.67707532233413</v>
      </c>
      <c r="K82" s="5">
        <f t="shared" si="1"/>
        <v>0.33</v>
      </c>
      <c r="L82" s="4">
        <f t="shared" si="21"/>
        <v>0.16595034788541105</v>
      </c>
      <c r="M82" s="4">
        <f t="shared" si="2"/>
        <v>0.21140042250149804</v>
      </c>
      <c r="N82" s="5">
        <f t="shared" si="3"/>
        <v>-0.72870282995718827</v>
      </c>
      <c r="O82" s="5">
        <f t="shared" si="4"/>
        <v>33.218042421516756</v>
      </c>
      <c r="P82" s="5">
        <f t="shared" si="5"/>
        <v>1.3384456589426539</v>
      </c>
      <c r="Q82" s="6">
        <f t="shared" si="6"/>
        <v>1802.766263323052</v>
      </c>
      <c r="R82" s="5">
        <f t="shared" si="7"/>
        <v>11.825722106247415</v>
      </c>
      <c r="S82" s="5">
        <f t="shared" si="8"/>
        <v>-0.45423347317319712</v>
      </c>
      <c r="T82" s="5">
        <f t="shared" si="9"/>
        <v>17.711726873526828</v>
      </c>
      <c r="U82" s="5">
        <f t="shared" si="10"/>
        <v>11.097019276290228</v>
      </c>
      <c r="V82" s="5">
        <f t="shared" si="10"/>
        <v>32.763808948343559</v>
      </c>
      <c r="W82" s="5">
        <f t="shared" si="11"/>
        <v>-13.123827467530518</v>
      </c>
      <c r="X82">
        <f t="shared" si="22"/>
        <v>0</v>
      </c>
    </row>
    <row r="83" spans="1:24" x14ac:dyDescent="0.2">
      <c r="A83">
        <f t="shared" si="12"/>
        <v>5.300000000000004E-2</v>
      </c>
      <c r="B83" s="5">
        <f t="shared" si="13"/>
        <v>-0.85525521595364562</v>
      </c>
      <c r="C83" s="5">
        <f t="shared" si="14"/>
        <v>47.666104629830798</v>
      </c>
      <c r="D83" s="5">
        <f t="shared" si="15"/>
        <v>5.7239533073109268</v>
      </c>
      <c r="E83" s="2">
        <f t="shared" si="16"/>
        <v>47.673776775774677</v>
      </c>
      <c r="F83" s="3">
        <f t="shared" si="17"/>
        <v>3.0281399882573794</v>
      </c>
      <c r="G83" s="3">
        <f t="shared" si="18"/>
        <v>-137.49965298850074</v>
      </c>
      <c r="H83" s="3">
        <f t="shared" si="19"/>
        <v>-5.5546805480767238</v>
      </c>
      <c r="I83" s="2">
        <f t="shared" si="20"/>
        <v>137.64511861936037</v>
      </c>
      <c r="J83" s="2">
        <f t="shared" si="0"/>
        <v>137.64511861936037</v>
      </c>
      <c r="K83" s="5">
        <f t="shared" si="1"/>
        <v>0.33</v>
      </c>
      <c r="L83" s="4">
        <f t="shared" si="21"/>
        <v>0.16598885953967962</v>
      </c>
      <c r="M83" s="4">
        <f t="shared" si="2"/>
        <v>0.21142541778722693</v>
      </c>
      <c r="N83" s="5">
        <f t="shared" si="3"/>
        <v>-0.73121331607425299</v>
      </c>
      <c r="O83" s="5">
        <f t="shared" si="4"/>
        <v>33.20242049927154</v>
      </c>
      <c r="P83" s="5">
        <f t="shared" si="5"/>
        <v>1.341304034503938</v>
      </c>
      <c r="Q83" s="6">
        <f t="shared" si="6"/>
        <v>1802.7660830464347</v>
      </c>
      <c r="R83" s="5">
        <f t="shared" si="7"/>
        <v>11.821633933442845</v>
      </c>
      <c r="S83" s="5">
        <f t="shared" si="8"/>
        <v>-0.45491842314125824</v>
      </c>
      <c r="T83" s="5">
        <f t="shared" si="9"/>
        <v>17.705552445216721</v>
      </c>
      <c r="U83" s="5">
        <f t="shared" si="10"/>
        <v>11.090420617368592</v>
      </c>
      <c r="V83" s="5">
        <f t="shared" si="10"/>
        <v>32.747502076130282</v>
      </c>
      <c r="W83" s="5">
        <f t="shared" si="11"/>
        <v>-13.12714352027934</v>
      </c>
      <c r="X83">
        <f t="shared" si="22"/>
        <v>0</v>
      </c>
    </row>
    <row r="84" spans="1:24" x14ac:dyDescent="0.2">
      <c r="A84">
        <f t="shared" si="12"/>
        <v>5.4000000000000041E-2</v>
      </c>
      <c r="B84" s="5">
        <f t="shared" si="13"/>
        <v>-0.85222153075507956</v>
      </c>
      <c r="C84" s="5">
        <f t="shared" si="14"/>
        <v>47.528621350593333</v>
      </c>
      <c r="D84" s="5">
        <f t="shared" si="15"/>
        <v>5.7183920631910903</v>
      </c>
      <c r="E84" s="2">
        <f t="shared" si="16"/>
        <v>47.536261201587564</v>
      </c>
      <c r="F84" s="3">
        <f t="shared" si="17"/>
        <v>3.0392304088747482</v>
      </c>
      <c r="G84" s="3">
        <f t="shared" si="18"/>
        <v>-137.46690548642462</v>
      </c>
      <c r="H84" s="3">
        <f t="shared" si="19"/>
        <v>-5.567807691597003</v>
      </c>
      <c r="I84" s="2">
        <f t="shared" si="20"/>
        <v>137.61318072038898</v>
      </c>
      <c r="J84" s="2">
        <f t="shared" si="0"/>
        <v>137.61318072038898</v>
      </c>
      <c r="K84" s="5">
        <f t="shared" si="1"/>
        <v>0.33</v>
      </c>
      <c r="L84" s="4">
        <f t="shared" si="21"/>
        <v>0.1660273663937695</v>
      </c>
      <c r="M84" s="4">
        <f t="shared" si="2"/>
        <v>0.21145040427005965</v>
      </c>
      <c r="N84" s="5">
        <f t="shared" si="3"/>
        <v>-0.7337210651791739</v>
      </c>
      <c r="O84" s="5">
        <f t="shared" si="4"/>
        <v>33.186810722168254</v>
      </c>
      <c r="P84" s="5">
        <f t="shared" si="5"/>
        <v>1.3441619227888257</v>
      </c>
      <c r="Q84" s="6">
        <f t="shared" si="6"/>
        <v>1802.7659027698355</v>
      </c>
      <c r="R84" s="5">
        <f t="shared" si="7"/>
        <v>11.817548274955126</v>
      </c>
      <c r="S84" s="5">
        <f t="shared" si="8"/>
        <v>-0.45560421597432821</v>
      </c>
      <c r="T84" s="5">
        <f t="shared" si="9"/>
        <v>17.699381737066165</v>
      </c>
      <c r="U84" s="5">
        <f t="shared" si="10"/>
        <v>11.083827209775952</v>
      </c>
      <c r="V84" s="5">
        <f t="shared" si="10"/>
        <v>32.731206506193928</v>
      </c>
      <c r="W84" s="5">
        <f t="shared" si="11"/>
        <v>-13.13045634014501</v>
      </c>
      <c r="X84">
        <f t="shared" si="22"/>
        <v>0</v>
      </c>
    </row>
    <row r="85" spans="1:24" x14ac:dyDescent="0.2">
      <c r="A85">
        <f t="shared" si="12"/>
        <v>5.5000000000000042E-2</v>
      </c>
      <c r="B85" s="5">
        <f t="shared" si="13"/>
        <v>-0.84917675843259988</v>
      </c>
      <c r="C85" s="5">
        <f t="shared" si="14"/>
        <v>47.391170810710157</v>
      </c>
      <c r="D85" s="5">
        <f t="shared" si="15"/>
        <v>5.712817690271323</v>
      </c>
      <c r="E85" s="2">
        <f t="shared" si="16"/>
        <v>47.398778169663487</v>
      </c>
      <c r="F85" s="3">
        <f t="shared" si="17"/>
        <v>3.0503142360845241</v>
      </c>
      <c r="G85" s="3">
        <f t="shared" si="18"/>
        <v>-137.43417427991844</v>
      </c>
      <c r="H85" s="3">
        <f t="shared" si="19"/>
        <v>-5.5809381479371476</v>
      </c>
      <c r="I85" s="2">
        <f t="shared" si="20"/>
        <v>137.58126161491961</v>
      </c>
      <c r="J85" s="2">
        <f t="shared" si="0"/>
        <v>137.58126161491961</v>
      </c>
      <c r="K85" s="5">
        <f t="shared" si="1"/>
        <v>0.33</v>
      </c>
      <c r="L85" s="4">
        <f t="shared" si="21"/>
        <v>0.16606586844122323</v>
      </c>
      <c r="M85" s="4">
        <f t="shared" si="2"/>
        <v>0.21147538194987495</v>
      </c>
      <c r="N85" s="5">
        <f t="shared" si="3"/>
        <v>-0.73622608068993345</v>
      </c>
      <c r="O85" s="5">
        <f t="shared" si="4"/>
        <v>33.171213078965494</v>
      </c>
      <c r="P85" s="5">
        <f t="shared" si="5"/>
        <v>1.3470193236559536</v>
      </c>
      <c r="Q85" s="6">
        <f t="shared" si="6"/>
        <v>1802.7657224932543</v>
      </c>
      <c r="R85" s="5">
        <f t="shared" si="7"/>
        <v>11.813465128991226</v>
      </c>
      <c r="S85" s="5">
        <f t="shared" si="8"/>
        <v>-0.45629085055623164</v>
      </c>
      <c r="T85" s="5">
        <f t="shared" si="9"/>
        <v>17.693214746453677</v>
      </c>
      <c r="U85" s="5">
        <f t="shared" si="10"/>
        <v>11.077239048301292</v>
      </c>
      <c r="V85" s="5">
        <f t="shared" si="10"/>
        <v>32.714922228409264</v>
      </c>
      <c r="W85" s="5">
        <f t="shared" si="11"/>
        <v>-13.13376592989037</v>
      </c>
      <c r="X85">
        <f t="shared" si="22"/>
        <v>0</v>
      </c>
    </row>
    <row r="86" spans="1:24" x14ac:dyDescent="0.2">
      <c r="A86">
        <f t="shared" si="12"/>
        <v>5.6000000000000043E-2</v>
      </c>
      <c r="B86" s="5">
        <f t="shared" si="13"/>
        <v>-0.84612090557699127</v>
      </c>
      <c r="C86" s="5">
        <f t="shared" si="14"/>
        <v>47.253752993891354</v>
      </c>
      <c r="D86" s="5">
        <f t="shared" si="15"/>
        <v>5.7072301852404212</v>
      </c>
      <c r="E86" s="2">
        <f t="shared" si="16"/>
        <v>47.26132766432351</v>
      </c>
      <c r="F86" s="3">
        <f t="shared" si="17"/>
        <v>3.0613914751328255</v>
      </c>
      <c r="G86" s="3">
        <f t="shared" si="18"/>
        <v>-137.40145935769002</v>
      </c>
      <c r="H86" s="3">
        <f t="shared" si="19"/>
        <v>-5.5940719138670376</v>
      </c>
      <c r="I86" s="2">
        <f t="shared" si="20"/>
        <v>137.54936129246283</v>
      </c>
      <c r="J86" s="2">
        <f t="shared" si="0"/>
        <v>137.54936129246283</v>
      </c>
      <c r="K86" s="5">
        <f t="shared" si="1"/>
        <v>0.33</v>
      </c>
      <c r="L86" s="4">
        <f t="shared" si="21"/>
        <v>0.1661043656755799</v>
      </c>
      <c r="M86" s="4">
        <f t="shared" si="2"/>
        <v>0.21150035082655047</v>
      </c>
      <c r="N86" s="5">
        <f t="shared" si="3"/>
        <v>-0.73872836602001746</v>
      </c>
      <c r="O86" s="5">
        <f t="shared" si="4"/>
        <v>33.155627558435093</v>
      </c>
      <c r="P86" s="5">
        <f t="shared" si="5"/>
        <v>1.3498762369651436</v>
      </c>
      <c r="Q86" s="6">
        <f t="shared" si="6"/>
        <v>1802.7655422166908</v>
      </c>
      <c r="R86" s="5">
        <f t="shared" si="7"/>
        <v>11.809384493759826</v>
      </c>
      <c r="S86" s="5">
        <f t="shared" si="8"/>
        <v>-0.45697832577223169</v>
      </c>
      <c r="T86" s="5">
        <f t="shared" si="9"/>
        <v>17.68705147076026</v>
      </c>
      <c r="U86" s="5">
        <f t="shared" si="10"/>
        <v>11.070656127739808</v>
      </c>
      <c r="V86" s="5">
        <f t="shared" si="10"/>
        <v>32.698649232662859</v>
      </c>
      <c r="W86" s="5">
        <f t="shared" si="11"/>
        <v>-13.137072292274595</v>
      </c>
      <c r="X86">
        <f t="shared" si="22"/>
        <v>0</v>
      </c>
    </row>
    <row r="87" spans="1:24" x14ac:dyDescent="0.2">
      <c r="A87">
        <f t="shared" si="12"/>
        <v>5.7000000000000044E-2</v>
      </c>
      <c r="B87" s="5">
        <f t="shared" si="13"/>
        <v>-0.84305397877379451</v>
      </c>
      <c r="C87" s="5">
        <f t="shared" si="14"/>
        <v>47.116367883858281</v>
      </c>
      <c r="D87" s="5">
        <f t="shared" si="15"/>
        <v>5.701629544790408</v>
      </c>
      <c r="E87" s="2">
        <f t="shared" si="16"/>
        <v>47.123909669913829</v>
      </c>
      <c r="F87" s="3">
        <f t="shared" si="17"/>
        <v>3.0724621312605653</v>
      </c>
      <c r="G87" s="3">
        <f t="shared" si="18"/>
        <v>-137.36876070845736</v>
      </c>
      <c r="H87" s="3">
        <f t="shared" si="19"/>
        <v>-5.6072089861593124</v>
      </c>
      <c r="I87" s="2">
        <f t="shared" si="20"/>
        <v>137.51747974254008</v>
      </c>
      <c r="J87" s="2">
        <f t="shared" si="0"/>
        <v>137.51747974254008</v>
      </c>
      <c r="K87" s="5">
        <f t="shared" si="1"/>
        <v>0.33</v>
      </c>
      <c r="L87" s="4">
        <f t="shared" si="21"/>
        <v>0.16614285809037516</v>
      </c>
      <c r="M87" s="4">
        <f t="shared" si="2"/>
        <v>0.21152531089996285</v>
      </c>
      <c r="N87" s="5">
        <f t="shared" si="3"/>
        <v>-0.74122792457842168</v>
      </c>
      <c r="O87" s="5">
        <f t="shared" si="4"/>
        <v>33.140054149362122</v>
      </c>
      <c r="P87" s="5">
        <f t="shared" si="5"/>
        <v>1.3527326625774017</v>
      </c>
      <c r="Q87" s="6">
        <f t="shared" si="6"/>
        <v>1802.7653619401458</v>
      </c>
      <c r="R87" s="5">
        <f t="shared" si="7"/>
        <v>11.805306367471326</v>
      </c>
      <c r="S87" s="5">
        <f t="shared" si="8"/>
        <v>-0.457666640509029</v>
      </c>
      <c r="T87" s="5">
        <f t="shared" si="9"/>
        <v>17.680891907369421</v>
      </c>
      <c r="U87" s="5">
        <f t="shared" si="10"/>
        <v>11.064078442892905</v>
      </c>
      <c r="V87" s="5">
        <f t="shared" si="10"/>
        <v>32.68238750885309</v>
      </c>
      <c r="W87" s="5">
        <f t="shared" si="11"/>
        <v>-13.140375430053176</v>
      </c>
      <c r="X87">
        <f t="shared" si="22"/>
        <v>0</v>
      </c>
    </row>
    <row r="88" spans="1:24" x14ac:dyDescent="0.2">
      <c r="A88">
        <f t="shared" si="12"/>
        <v>5.8000000000000045E-2</v>
      </c>
      <c r="B88" s="5">
        <f t="shared" si="13"/>
        <v>-0.83997598460331246</v>
      </c>
      <c r="C88" s="5">
        <f t="shared" si="14"/>
        <v>46.979015464343583</v>
      </c>
      <c r="D88" s="5">
        <f t="shared" si="15"/>
        <v>5.6960157656165338</v>
      </c>
      <c r="E88" s="2">
        <f t="shared" si="16"/>
        <v>46.986524170806078</v>
      </c>
      <c r="F88" s="3">
        <f t="shared" si="17"/>
        <v>3.0835262097034581</v>
      </c>
      <c r="G88" s="3">
        <f t="shared" si="18"/>
        <v>-137.3360783209485</v>
      </c>
      <c r="H88" s="3">
        <f t="shared" si="19"/>
        <v>-5.6203493615893656</v>
      </c>
      <c r="I88" s="2">
        <f t="shared" si="20"/>
        <v>137.48561695468348</v>
      </c>
      <c r="J88" s="2">
        <f t="shared" si="0"/>
        <v>137.48561695468348</v>
      </c>
      <c r="K88" s="5">
        <f t="shared" si="1"/>
        <v>0.33</v>
      </c>
      <c r="L88" s="4">
        <f t="shared" si="21"/>
        <v>0.16618134567914136</v>
      </c>
      <c r="M88" s="4">
        <f t="shared" si="2"/>
        <v>0.21155026216998779</v>
      </c>
      <c r="N88" s="5">
        <f t="shared" si="3"/>
        <v>-0.74372475976965813</v>
      </c>
      <c r="O88" s="5">
        <f t="shared" si="4"/>
        <v>33.124492840544782</v>
      </c>
      <c r="P88" s="5">
        <f t="shared" si="5"/>
        <v>1.3555886003549136</v>
      </c>
      <c r="Q88" s="6">
        <f t="shared" si="6"/>
        <v>1802.7651816636185</v>
      </c>
      <c r="R88" s="5">
        <f t="shared" si="7"/>
        <v>11.801230748337838</v>
      </c>
      <c r="S88" s="5">
        <f t="shared" si="8"/>
        <v>-0.45835579365475909</v>
      </c>
      <c r="T88" s="5">
        <f t="shared" si="9"/>
        <v>17.674736053667129</v>
      </c>
      <c r="U88" s="5">
        <f t="shared" si="10"/>
        <v>11.057505988568181</v>
      </c>
      <c r="V88" s="5">
        <f t="shared" si="10"/>
        <v>32.666137046890022</v>
      </c>
      <c r="W88" s="5">
        <f t="shared" si="11"/>
        <v>-13.143675345977957</v>
      </c>
      <c r="X88">
        <f t="shared" si="22"/>
        <v>0</v>
      </c>
    </row>
    <row r="89" spans="1:24" x14ac:dyDescent="0.2">
      <c r="A89">
        <f t="shared" si="12"/>
        <v>5.9000000000000045E-2</v>
      </c>
      <c r="B89" s="5">
        <f t="shared" si="13"/>
        <v>-0.83688692964061473</v>
      </c>
      <c r="C89" s="5">
        <f t="shared" si="14"/>
        <v>46.841695719091156</v>
      </c>
      <c r="D89" s="5">
        <f t="shared" si="15"/>
        <v>5.6903888444172717</v>
      </c>
      <c r="E89" s="2">
        <f t="shared" si="16"/>
        <v>46.8491711513974</v>
      </c>
      <c r="F89" s="3">
        <f t="shared" si="17"/>
        <v>3.0945837156920262</v>
      </c>
      <c r="G89" s="3">
        <f t="shared" si="18"/>
        <v>-137.3034121839016</v>
      </c>
      <c r="H89" s="3">
        <f t="shared" si="19"/>
        <v>-5.6334930369353433</v>
      </c>
      <c r="I89" s="2">
        <f t="shared" si="20"/>
        <v>137.45377291843613</v>
      </c>
      <c r="J89" s="2">
        <f t="shared" si="0"/>
        <v>137.45377291843613</v>
      </c>
      <c r="K89" s="5">
        <f t="shared" si="1"/>
        <v>0.33</v>
      </c>
      <c r="L89" s="4">
        <f t="shared" si="21"/>
        <v>0.16621982843540745</v>
      </c>
      <c r="M89" s="4">
        <f t="shared" si="2"/>
        <v>0.21157520463650006</v>
      </c>
      <c r="N89" s="5">
        <f t="shared" si="3"/>
        <v>-0.74621887499376338</v>
      </c>
      <c r="O89" s="5">
        <f t="shared" si="4"/>
        <v>33.108943620794491</v>
      </c>
      <c r="P89" s="5">
        <f t="shared" si="5"/>
        <v>1.3584440501610449</v>
      </c>
      <c r="Q89" s="6">
        <f t="shared" si="6"/>
        <v>1802.7650013871091</v>
      </c>
      <c r="R89" s="5">
        <f t="shared" si="7"/>
        <v>11.797157634573209</v>
      </c>
      <c r="S89" s="5">
        <f t="shared" si="8"/>
        <v>-0.45904578409899155</v>
      </c>
      <c r="T89" s="5">
        <f t="shared" si="9"/>
        <v>17.668583907041874</v>
      </c>
      <c r="U89" s="5">
        <f t="shared" si="10"/>
        <v>11.050938759579445</v>
      </c>
      <c r="V89" s="5">
        <f t="shared" si="10"/>
        <v>32.649897836695501</v>
      </c>
      <c r="W89" s="5">
        <f t="shared" si="11"/>
        <v>-13.146972042797081</v>
      </c>
      <c r="X89">
        <f t="shared" si="22"/>
        <v>0</v>
      </c>
    </row>
    <row r="90" spans="1:24" x14ac:dyDescent="0.2">
      <c r="A90">
        <f t="shared" si="12"/>
        <v>6.0000000000000046E-2</v>
      </c>
      <c r="B90" s="5">
        <f t="shared" si="13"/>
        <v>-0.83378682045554287</v>
      </c>
      <c r="C90" s="5">
        <f t="shared" si="14"/>
        <v>46.704408631856168</v>
      </c>
      <c r="D90" s="5">
        <f t="shared" si="15"/>
        <v>5.6847487778943151</v>
      </c>
      <c r="E90" s="2">
        <f t="shared" si="16"/>
        <v>46.711850596110686</v>
      </c>
      <c r="F90" s="3">
        <f t="shared" si="17"/>
        <v>3.1056346544516056</v>
      </c>
      <c r="G90" s="3">
        <f t="shared" si="18"/>
        <v>-137.27076228606489</v>
      </c>
      <c r="H90" s="3">
        <f t="shared" si="19"/>
        <v>-5.6466400089781406</v>
      </c>
      <c r="I90" s="2">
        <f t="shared" si="20"/>
        <v>137.42194762335185</v>
      </c>
      <c r="J90" s="2">
        <f t="shared" si="0"/>
        <v>137.42194762335185</v>
      </c>
      <c r="K90" s="5">
        <f t="shared" si="1"/>
        <v>0.33</v>
      </c>
      <c r="L90" s="4">
        <f t="shared" si="21"/>
        <v>0.16625830635269884</v>
      </c>
      <c r="M90" s="4">
        <f t="shared" si="2"/>
        <v>0.21160013829937332</v>
      </c>
      <c r="N90" s="5">
        <f t="shared" si="3"/>
        <v>-0.74871027364630394</v>
      </c>
      <c r="O90" s="5">
        <f t="shared" si="4"/>
        <v>33.093406478935826</v>
      </c>
      <c r="P90" s="5">
        <f t="shared" si="5"/>
        <v>1.3612990118603376</v>
      </c>
      <c r="Q90" s="6">
        <f t="shared" si="6"/>
        <v>1802.7648211106184</v>
      </c>
      <c r="R90" s="5">
        <f t="shared" si="7"/>
        <v>11.793087024392964</v>
      </c>
      <c r="S90" s="5">
        <f t="shared" si="8"/>
        <v>-0.45973661073272759</v>
      </c>
      <c r="T90" s="5">
        <f t="shared" si="9"/>
        <v>17.662435464884592</v>
      </c>
      <c r="U90" s="5">
        <f t="shared" si="10"/>
        <v>11.044376750746659</v>
      </c>
      <c r="V90" s="5">
        <f t="shared" si="10"/>
        <v>32.6336698682031</v>
      </c>
      <c r="W90" s="5">
        <f t="shared" si="11"/>
        <v>-13.150265523255069</v>
      </c>
      <c r="X90">
        <f t="shared" si="22"/>
        <v>0</v>
      </c>
    </row>
    <row r="91" spans="1:24" x14ac:dyDescent="0.2">
      <c r="A91">
        <f t="shared" si="12"/>
        <v>6.1000000000000047E-2</v>
      </c>
      <c r="B91" s="5">
        <f t="shared" si="13"/>
        <v>-0.83067566361271594</v>
      </c>
      <c r="C91" s="5">
        <f t="shared" si="14"/>
        <v>46.567154186405041</v>
      </c>
      <c r="D91" s="5">
        <f t="shared" si="15"/>
        <v>5.6790955627525754</v>
      </c>
      <c r="E91" s="2">
        <f t="shared" si="16"/>
        <v>46.574562489394779</v>
      </c>
      <c r="F91" s="3">
        <f t="shared" si="17"/>
        <v>3.1166790312023522</v>
      </c>
      <c r="G91" s="3">
        <f t="shared" si="18"/>
        <v>-137.23812861619669</v>
      </c>
      <c r="H91" s="3">
        <f t="shared" si="19"/>
        <v>-5.6597902745013959</v>
      </c>
      <c r="I91" s="2">
        <f t="shared" si="20"/>
        <v>137.39014105899528</v>
      </c>
      <c r="J91" s="2">
        <f t="shared" si="0"/>
        <v>137.39014105899528</v>
      </c>
      <c r="K91" s="5">
        <f t="shared" si="1"/>
        <v>0.33</v>
      </c>
      <c r="L91" s="4">
        <f t="shared" si="21"/>
        <v>0.16629677942453766</v>
      </c>
      <c r="M91" s="4">
        <f t="shared" si="2"/>
        <v>0.21162506315848026</v>
      </c>
      <c r="N91" s="5">
        <f t="shared" si="3"/>
        <v>-0.75119895911838397</v>
      </c>
      <c r="O91" s="5">
        <f t="shared" si="4"/>
        <v>33.077881403806472</v>
      </c>
      <c r="P91" s="5">
        <f t="shared" si="5"/>
        <v>1.3641534853185084</v>
      </c>
      <c r="Q91" s="6">
        <f t="shared" si="6"/>
        <v>1802.7646408341452</v>
      </c>
      <c r="R91" s="5">
        <f t="shared" si="7"/>
        <v>11.789018916014367</v>
      </c>
      <c r="S91" s="5">
        <f t="shared" si="8"/>
        <v>-0.46042827244839846</v>
      </c>
      <c r="T91" s="5">
        <f t="shared" si="9"/>
        <v>17.656290724588715</v>
      </c>
      <c r="U91" s="5">
        <f t="shared" si="10"/>
        <v>11.037819956895984</v>
      </c>
      <c r="V91" s="5">
        <f t="shared" si="10"/>
        <v>32.617453131358076</v>
      </c>
      <c r="W91" s="5">
        <f t="shared" si="11"/>
        <v>-13.153555790092778</v>
      </c>
      <c r="X91">
        <f t="shared" si="22"/>
        <v>0</v>
      </c>
    </row>
    <row r="92" spans="1:24" x14ac:dyDescent="0.2">
      <c r="A92">
        <f t="shared" si="12"/>
        <v>6.2000000000000048E-2</v>
      </c>
      <c r="B92" s="5">
        <f t="shared" si="13"/>
        <v>-0.82755346567153509</v>
      </c>
      <c r="C92" s="5">
        <f t="shared" si="14"/>
        <v>46.429932366515409</v>
      </c>
      <c r="D92" s="5">
        <f t="shared" si="15"/>
        <v>5.6734291957001792</v>
      </c>
      <c r="E92" s="2">
        <f t="shared" si="16"/>
        <v>46.437306815724575</v>
      </c>
      <c r="F92" s="3">
        <f t="shared" si="17"/>
        <v>3.1277168511592484</v>
      </c>
      <c r="G92" s="3">
        <f t="shared" si="18"/>
        <v>-137.20551116306532</v>
      </c>
      <c r="H92" s="3">
        <f t="shared" si="19"/>
        <v>-5.672943830291489</v>
      </c>
      <c r="I92" s="2">
        <f t="shared" si="20"/>
        <v>137.35835321494181</v>
      </c>
      <c r="J92" s="2">
        <f t="shared" si="0"/>
        <v>137.35835321494181</v>
      </c>
      <c r="K92" s="5">
        <f t="shared" si="1"/>
        <v>0.33</v>
      </c>
      <c r="L92" s="4">
        <f t="shared" si="21"/>
        <v>0.16633524764444263</v>
      </c>
      <c r="M92" s="4">
        <f t="shared" si="2"/>
        <v>0.21164997921369255</v>
      </c>
      <c r="N92" s="5">
        <f t="shared" si="3"/>
        <v>-0.75368493479665144</v>
      </c>
      <c r="O92" s="5">
        <f t="shared" si="4"/>
        <v>33.062368384257233</v>
      </c>
      <c r="P92" s="5">
        <f t="shared" si="5"/>
        <v>1.3670074704024457</v>
      </c>
      <c r="Q92" s="6">
        <f t="shared" si="6"/>
        <v>1802.7644605576902</v>
      </c>
      <c r="R92" s="5">
        <f t="shared" si="7"/>
        <v>11.784953307656366</v>
      </c>
      <c r="S92" s="5">
        <f t="shared" si="8"/>
        <v>-0.46112076813986319</v>
      </c>
      <c r="T92" s="5">
        <f t="shared" si="9"/>
        <v>17.650149683550133</v>
      </c>
      <c r="U92" s="5">
        <f t="shared" si="10"/>
        <v>11.031268372859714</v>
      </c>
      <c r="V92" s="5">
        <f t="shared" si="10"/>
        <v>32.601247616117369</v>
      </c>
      <c r="W92" s="5">
        <f t="shared" si="11"/>
        <v>-13.156842846047422</v>
      </c>
      <c r="X92">
        <f t="shared" si="22"/>
        <v>0</v>
      </c>
    </row>
    <row r="93" spans="1:24" x14ac:dyDescent="0.2">
      <c r="A93">
        <f t="shared" si="12"/>
        <v>6.3000000000000042E-2</v>
      </c>
      <c r="B93" s="5">
        <f t="shared" si="13"/>
        <v>-0.82442023318618951</v>
      </c>
      <c r="C93" s="5">
        <f t="shared" si="14"/>
        <v>46.292743155976147</v>
      </c>
      <c r="D93" s="5">
        <f t="shared" si="15"/>
        <v>5.6677496734484647</v>
      </c>
      <c r="E93" s="2">
        <f t="shared" si="16"/>
        <v>46.300083559601305</v>
      </c>
      <c r="F93" s="3">
        <f t="shared" si="17"/>
        <v>3.1387481195321079</v>
      </c>
      <c r="G93" s="3">
        <f t="shared" si="18"/>
        <v>-137.1729099154492</v>
      </c>
      <c r="H93" s="3">
        <f t="shared" si="19"/>
        <v>-5.6861006731375365</v>
      </c>
      <c r="I93" s="2">
        <f t="shared" si="20"/>
        <v>137.32658408077754</v>
      </c>
      <c r="J93" s="2">
        <f t="shared" si="0"/>
        <v>137.32658408077754</v>
      </c>
      <c r="K93" s="5">
        <f t="shared" si="1"/>
        <v>0.33</v>
      </c>
      <c r="L93" s="4">
        <f t="shared" si="21"/>
        <v>0.16637371100592918</v>
      </c>
      <c r="M93" s="4">
        <f t="shared" si="2"/>
        <v>0.21167488646488114</v>
      </c>
      <c r="N93" s="5">
        <f t="shared" si="3"/>
        <v>-0.75616820406330543</v>
      </c>
      <c r="O93" s="5">
        <f t="shared" si="4"/>
        <v>33.046867409152014</v>
      </c>
      <c r="P93" s="5">
        <f t="shared" si="5"/>
        <v>1.369860966980208</v>
      </c>
      <c r="Q93" s="6">
        <f t="shared" si="6"/>
        <v>1802.7642802812531</v>
      </c>
      <c r="R93" s="5">
        <f t="shared" si="7"/>
        <v>11.780890197539639</v>
      </c>
      <c r="S93" s="5">
        <f t="shared" si="8"/>
        <v>-0.46181409670240836</v>
      </c>
      <c r="T93" s="5">
        <f t="shared" si="9"/>
        <v>17.644012339167229</v>
      </c>
      <c r="U93" s="5">
        <f t="shared" si="10"/>
        <v>11.024721993476334</v>
      </c>
      <c r="V93" s="5">
        <f t="shared" si="10"/>
        <v>32.585053312449602</v>
      </c>
      <c r="W93" s="5">
        <f t="shared" si="11"/>
        <v>-13.160126693852561</v>
      </c>
      <c r="X93">
        <f t="shared" si="22"/>
        <v>0</v>
      </c>
    </row>
    <row r="94" spans="1:24" x14ac:dyDescent="0.2">
      <c r="A94">
        <f t="shared" si="12"/>
        <v>6.4000000000000043E-2</v>
      </c>
      <c r="B94" s="5">
        <f t="shared" si="13"/>
        <v>-0.82127597270566066</v>
      </c>
      <c r="C94" s="5">
        <f t="shared" si="14"/>
        <v>46.155586538587357</v>
      </c>
      <c r="D94" s="5">
        <f t="shared" si="15"/>
        <v>5.6620569927119808</v>
      </c>
      <c r="E94" s="2">
        <f t="shared" si="16"/>
        <v>46.162892705552693</v>
      </c>
      <c r="F94" s="3">
        <f t="shared" si="17"/>
        <v>3.1497728415255843</v>
      </c>
      <c r="G94" s="3">
        <f t="shared" si="18"/>
        <v>-137.14032486213674</v>
      </c>
      <c r="H94" s="3">
        <f t="shared" si="19"/>
        <v>-5.6992607998313893</v>
      </c>
      <c r="I94" s="2">
        <f t="shared" si="20"/>
        <v>137.29483364609939</v>
      </c>
      <c r="J94" s="2">
        <f t="shared" ref="J94:J157" si="23">SQRT((F94-vxw)^2+(G94-vyw)^2+H94^2)</f>
        <v>137.29483364609939</v>
      </c>
      <c r="K94" s="5">
        <f t="shared" ref="K94:K157" si="24">IF(drag=1,(cda+cdb/(1+EXP(-(J94-vel)/dv))),IF(drag=2,$G$11,0))</f>
        <v>0.33</v>
      </c>
      <c r="L94" s="4">
        <f t="shared" si="21"/>
        <v>0.16641216950250914</v>
      </c>
      <c r="M94" s="4">
        <f t="shared" ref="M94:M157" si="25">IF(Magnus=1,(IF(L94&lt;0.1,1.5*L94,0.09+0.6*L94)),IF(Magnus=2,1/(2.32+0.4/L94),0))</f>
        <v>0.21169978491191557</v>
      </c>
      <c r="N94" s="5">
        <f t="shared" ref="N94:N157" si="26">-const*$K94*$J94*(F94-vxw)</f>
        <v>-0.75864877029610289</v>
      </c>
      <c r="O94" s="5">
        <f t="shared" ref="O94:O157" si="27">-const*$K94*$J94*(G94-vyw)</f>
        <v>33.031378467367809</v>
      </c>
      <c r="P94" s="5">
        <f t="shared" ref="P94:P157" si="28">-const*$K94*$J94*H94</f>
        <v>1.372713974921022</v>
      </c>
      <c r="Q94" s="6">
        <f t="shared" ref="Q94:Q157" si="29">omega*EXP(-A94/tau)*30/PI()</f>
        <v>1802.7641000048341</v>
      </c>
      <c r="R94" s="5">
        <f t="shared" ref="R94:R157" si="30">const*($M94/omega)*J94*(wy*H94-wz*(G94-vyw))</f>
        <v>11.77682958388654</v>
      </c>
      <c r="S94" s="5">
        <f t="shared" ref="S94:S157" si="31">const*($M94/omega)*J94*(wz*(F94-vxw)-wx*H94)</f>
        <v>-0.46250825703274373</v>
      </c>
      <c r="T94" s="5">
        <f t="shared" ref="T94:T157" si="32">const*($M94/omega)*J94*(wx*(G94-vyw)-wy*(F94-vxw))</f>
        <v>17.637878688840825</v>
      </c>
      <c r="U94" s="5">
        <f t="shared" ref="U94:V157" si="33">N94+R94</f>
        <v>11.018180813590437</v>
      </c>
      <c r="V94" s="5">
        <f t="shared" si="33"/>
        <v>32.568870210335064</v>
      </c>
      <c r="W94" s="5">
        <f t="shared" ref="W94:W157" si="34">P94+T94-32.174</f>
        <v>-13.163407336238151</v>
      </c>
      <c r="X94">
        <f t="shared" si="22"/>
        <v>0</v>
      </c>
    </row>
    <row r="95" spans="1:24" x14ac:dyDescent="0.2">
      <c r="A95">
        <f t="shared" ref="A95:A158" si="35">A94+dt</f>
        <v>6.5000000000000044E-2</v>
      </c>
      <c r="B95" s="5">
        <f t="shared" ref="B95:B158" si="36">B94+F94*dt+0.5*U94*dt*dt</f>
        <v>-0.81812069077372829</v>
      </c>
      <c r="C95" s="5">
        <f t="shared" ref="C95:C158" si="37">C94+G94*dt+0.5*V94*dt*dt</f>
        <v>46.018462498160325</v>
      </c>
      <c r="D95" s="5">
        <f t="shared" ref="D95:D158" si="38">D94+H94*dt+0.5*W94*dt*dt</f>
        <v>5.6563511502084811</v>
      </c>
      <c r="E95" s="2">
        <f t="shared" ref="E95:E158" si="39">SQRT(B95^2+C95^2)</f>
        <v>46.025734238133126</v>
      </c>
      <c r="F95" s="3">
        <f t="shared" ref="F95:F158" si="40">F94+U94*dt</f>
        <v>3.1607910223391746</v>
      </c>
      <c r="G95" s="3">
        <f t="shared" ref="G95:G158" si="41">G94+V94*dt</f>
        <v>-137.10775599192641</v>
      </c>
      <c r="H95" s="3">
        <f t="shared" ref="H95:H158" si="42">H94+W94*dt</f>
        <v>-5.7124242071676274</v>
      </c>
      <c r="I95" s="2">
        <f t="shared" ref="I95:I158" si="43">SQRT(F95^2+G95^2+H95^2)</f>
        <v>137.26310190051501</v>
      </c>
      <c r="J95" s="2">
        <f t="shared" si="23"/>
        <v>137.26310190051501</v>
      </c>
      <c r="K95" s="5">
        <f t="shared" si="24"/>
        <v>0.33</v>
      </c>
      <c r="L95" s="4">
        <f t="shared" ref="L95:L158" si="44">(romega/J95)*EXP(-A95/tau)</f>
        <v>0.16645062312769113</v>
      </c>
      <c r="M95" s="4">
        <f t="shared" si="25"/>
        <v>0.21172467455466479</v>
      </c>
      <c r="N95" s="5">
        <f t="shared" si="26"/>
        <v>-0.76112663686836535</v>
      </c>
      <c r="O95" s="5">
        <f t="shared" si="27"/>
        <v>33.015901547794662</v>
      </c>
      <c r="P95" s="5">
        <f t="shared" si="28"/>
        <v>1.3755664940952801</v>
      </c>
      <c r="Q95" s="6">
        <f t="shared" si="29"/>
        <v>1802.7639197284329</v>
      </c>
      <c r="R95" s="5">
        <f t="shared" si="30"/>
        <v>11.772771464921155</v>
      </c>
      <c r="S95" s="5">
        <f t="shared" si="31"/>
        <v>-0.46320324802900348</v>
      </c>
      <c r="T95" s="5">
        <f t="shared" si="32"/>
        <v>17.631748729974248</v>
      </c>
      <c r="U95" s="5">
        <f t="shared" si="33"/>
        <v>11.011644828052789</v>
      </c>
      <c r="V95" s="5">
        <f t="shared" si="33"/>
        <v>32.552698299765659</v>
      </c>
      <c r="W95" s="5">
        <f t="shared" si="34"/>
        <v>-13.16668477593047</v>
      </c>
      <c r="X95">
        <f t="shared" ref="X95:X158" si="45">IF((C95-17/12)*(C96-17/12)&lt;0,1,0)</f>
        <v>0</v>
      </c>
    </row>
    <row r="96" spans="1:24" x14ac:dyDescent="0.2">
      <c r="A96">
        <f t="shared" si="35"/>
        <v>6.6000000000000045E-2</v>
      </c>
      <c r="B96" s="5">
        <f t="shared" si="36"/>
        <v>-0.81495439392897517</v>
      </c>
      <c r="C96" s="5">
        <f t="shared" si="37"/>
        <v>45.881371018517548</v>
      </c>
      <c r="D96" s="5">
        <f t="shared" si="38"/>
        <v>5.6506321426589254</v>
      </c>
      <c r="E96" s="2">
        <f t="shared" si="39"/>
        <v>45.888608141923918</v>
      </c>
      <c r="F96" s="3">
        <f t="shared" si="40"/>
        <v>3.1718026671672273</v>
      </c>
      <c r="G96" s="3">
        <f t="shared" si="41"/>
        <v>-137.07520329362666</v>
      </c>
      <c r="H96" s="3">
        <f t="shared" si="42"/>
        <v>-5.7255908919435576</v>
      </c>
      <c r="I96" s="2">
        <f t="shared" si="43"/>
        <v>137.23138883364271</v>
      </c>
      <c r="J96" s="2">
        <f t="shared" si="23"/>
        <v>137.23138883364271</v>
      </c>
      <c r="K96" s="5">
        <f t="shared" si="24"/>
        <v>0.33</v>
      </c>
      <c r="L96" s="4">
        <f t="shared" si="44"/>
        <v>0.16648907187498035</v>
      </c>
      <c r="M96" s="4">
        <f t="shared" si="25"/>
        <v>0.21174955539299647</v>
      </c>
      <c r="N96" s="5">
        <f t="shared" si="26"/>
        <v>-0.76360180714898562</v>
      </c>
      <c r="O96" s="5">
        <f t="shared" si="27"/>
        <v>33.000436639335646</v>
      </c>
      <c r="P96" s="5">
        <f t="shared" si="28"/>
        <v>1.3784185243745379</v>
      </c>
      <c r="Q96" s="6">
        <f t="shared" si="29"/>
        <v>1802.7637394520502</v>
      </c>
      <c r="R96" s="5">
        <f t="shared" si="30"/>
        <v>11.768715838869237</v>
      </c>
      <c r="S96" s="5">
        <f t="shared" si="31"/>
        <v>-0.46389906859074165</v>
      </c>
      <c r="T96" s="5">
        <f t="shared" si="32"/>
        <v>17.625622459973247</v>
      </c>
      <c r="U96" s="5">
        <f t="shared" si="33"/>
        <v>11.005114031720252</v>
      </c>
      <c r="V96" s="5">
        <f t="shared" si="33"/>
        <v>32.536537570744905</v>
      </c>
      <c r="W96" s="5">
        <f t="shared" si="34"/>
        <v>-13.169959015652214</v>
      </c>
      <c r="X96">
        <f t="shared" si="45"/>
        <v>0</v>
      </c>
    </row>
    <row r="97" spans="1:24" x14ac:dyDescent="0.2">
      <c r="A97">
        <f t="shared" si="35"/>
        <v>6.7000000000000046E-2</v>
      </c>
      <c r="B97" s="5">
        <f t="shared" si="36"/>
        <v>-0.81177708870479215</v>
      </c>
      <c r="C97" s="5">
        <f t="shared" si="37"/>
        <v>45.744312083492709</v>
      </c>
      <c r="D97" s="5">
        <f t="shared" si="38"/>
        <v>5.6448999667874746</v>
      </c>
      <c r="E97" s="2">
        <f t="shared" si="39"/>
        <v>45.751514401533456</v>
      </c>
      <c r="F97" s="3">
        <f t="shared" si="40"/>
        <v>3.1828077811989477</v>
      </c>
      <c r="G97" s="3">
        <f t="shared" si="41"/>
        <v>-137.04266675605592</v>
      </c>
      <c r="H97" s="3">
        <f t="shared" si="42"/>
        <v>-5.7387608509592098</v>
      </c>
      <c r="I97" s="2">
        <f t="shared" si="43"/>
        <v>137.19969443511147</v>
      </c>
      <c r="J97" s="2">
        <f t="shared" si="23"/>
        <v>137.19969443511147</v>
      </c>
      <c r="K97" s="5">
        <f t="shared" si="24"/>
        <v>0.33</v>
      </c>
      <c r="L97" s="4">
        <f t="shared" si="44"/>
        <v>0.16652751573787872</v>
      </c>
      <c r="M97" s="4">
        <f t="shared" si="25"/>
        <v>0.2117744274267776</v>
      </c>
      <c r="N97" s="5">
        <f t="shared" si="26"/>
        <v>-0.76607428450243398</v>
      </c>
      <c r="O97" s="5">
        <f t="shared" si="27"/>
        <v>32.984983730906855</v>
      </c>
      <c r="P97" s="5">
        <f t="shared" si="28"/>
        <v>1.3812700656315116</v>
      </c>
      <c r="Q97" s="6">
        <f t="shared" si="29"/>
        <v>1802.763559175685</v>
      </c>
      <c r="R97" s="5">
        <f t="shared" si="30"/>
        <v>11.764662703958258</v>
      </c>
      <c r="S97" s="5">
        <f t="shared" si="31"/>
        <v>-0.46459571761893265</v>
      </c>
      <c r="T97" s="5">
        <f t="shared" si="32"/>
        <v>17.619499876246046</v>
      </c>
      <c r="U97" s="5">
        <f t="shared" si="33"/>
        <v>10.998588419455825</v>
      </c>
      <c r="V97" s="5">
        <f t="shared" si="33"/>
        <v>32.520388013287921</v>
      </c>
      <c r="W97" s="5">
        <f t="shared" si="34"/>
        <v>-13.173230058122442</v>
      </c>
      <c r="X97">
        <f t="shared" si="45"/>
        <v>0</v>
      </c>
    </row>
    <row r="98" spans="1:24" x14ac:dyDescent="0.2">
      <c r="A98">
        <f t="shared" si="35"/>
        <v>6.8000000000000047E-2</v>
      </c>
      <c r="B98" s="5">
        <f t="shared" si="36"/>
        <v>-0.80858878162938352</v>
      </c>
      <c r="C98" s="5">
        <f t="shared" si="37"/>
        <v>45.607285676930658</v>
      </c>
      <c r="D98" s="5">
        <f t="shared" si="38"/>
        <v>5.6391546193214861</v>
      </c>
      <c r="E98" s="2">
        <f t="shared" si="39"/>
        <v>45.614453001597433</v>
      </c>
      <c r="F98" s="3">
        <f t="shared" si="40"/>
        <v>3.1938063696184034</v>
      </c>
      <c r="G98" s="3">
        <f t="shared" si="41"/>
        <v>-137.01014636804263</v>
      </c>
      <c r="H98" s="3">
        <f t="shared" si="42"/>
        <v>-5.7519340810173327</v>
      </c>
      <c r="I98" s="2">
        <f t="shared" si="43"/>
        <v>137.16801869456103</v>
      </c>
      <c r="J98" s="2">
        <f t="shared" si="23"/>
        <v>137.16801869456103</v>
      </c>
      <c r="K98" s="5">
        <f t="shared" si="24"/>
        <v>0.33</v>
      </c>
      <c r="L98" s="4">
        <f t="shared" si="44"/>
        <v>0.16656595470988467</v>
      </c>
      <c r="M98" s="4">
        <f t="shared" si="25"/>
        <v>0.21179929065587402</v>
      </c>
      <c r="N98" s="5">
        <f t="shared" si="26"/>
        <v>-0.76854407228876631</v>
      </c>
      <c r="O98" s="5">
        <f t="shared" si="27"/>
        <v>32.9695428114374</v>
      </c>
      <c r="P98" s="5">
        <f t="shared" si="28"/>
        <v>1.3841211177400776</v>
      </c>
      <c r="Q98" s="6">
        <f t="shared" si="29"/>
        <v>1802.7633788993382</v>
      </c>
      <c r="R98" s="5">
        <f t="shared" si="30"/>
        <v>11.760612058417376</v>
      </c>
      <c r="S98" s="5">
        <f t="shared" si="31"/>
        <v>-0.46529319401596791</v>
      </c>
      <c r="T98" s="5">
        <f t="shared" si="32"/>
        <v>17.613380976203324</v>
      </c>
      <c r="U98" s="5">
        <f t="shared" si="33"/>
        <v>10.99206798612861</v>
      </c>
      <c r="V98" s="5">
        <f t="shared" si="33"/>
        <v>32.504249617421429</v>
      </c>
      <c r="W98" s="5">
        <f t="shared" si="34"/>
        <v>-13.176497906056596</v>
      </c>
      <c r="X98">
        <f t="shared" si="45"/>
        <v>0</v>
      </c>
    </row>
    <row r="99" spans="1:24" x14ac:dyDescent="0.2">
      <c r="A99">
        <f t="shared" si="35"/>
        <v>6.9000000000000047E-2</v>
      </c>
      <c r="B99" s="5">
        <f t="shared" si="36"/>
        <v>-0.80538947922577209</v>
      </c>
      <c r="C99" s="5">
        <f t="shared" si="37"/>
        <v>45.470291782687426</v>
      </c>
      <c r="D99" s="5">
        <f t="shared" si="38"/>
        <v>5.6333960969915164</v>
      </c>
      <c r="E99" s="2">
        <f t="shared" si="39"/>
        <v>45.477423926779089</v>
      </c>
      <c r="F99" s="3">
        <f t="shared" si="40"/>
        <v>3.204798437604532</v>
      </c>
      <c r="G99" s="3">
        <f t="shared" si="41"/>
        <v>-136.97764211842519</v>
      </c>
      <c r="H99" s="3">
        <f t="shared" si="42"/>
        <v>-5.7651105789233892</v>
      </c>
      <c r="I99" s="2">
        <f t="shared" si="43"/>
        <v>137.13636160164182</v>
      </c>
      <c r="J99" s="2">
        <f t="shared" si="23"/>
        <v>137.13636160164182</v>
      </c>
      <c r="K99" s="5">
        <f t="shared" si="24"/>
        <v>0.33</v>
      </c>
      <c r="L99" s="4">
        <f t="shared" si="44"/>
        <v>0.16660438878449318</v>
      </c>
      <c r="M99" s="4">
        <f t="shared" si="25"/>
        <v>0.21182414508015052</v>
      </c>
      <c r="N99" s="5">
        <f t="shared" si="26"/>
        <v>-0.77101117386363005</v>
      </c>
      <c r="O99" s="5">
        <f t="shared" si="27"/>
        <v>32.954113869869381</v>
      </c>
      <c r="P99" s="5">
        <f t="shared" si="28"/>
        <v>1.386971680575269</v>
      </c>
      <c r="Q99" s="6">
        <f t="shared" si="29"/>
        <v>1802.7631986230092</v>
      </c>
      <c r="R99" s="5">
        <f t="shared" si="30"/>
        <v>11.75656390047744</v>
      </c>
      <c r="S99" s="5">
        <f t="shared" si="31"/>
        <v>-0.46599149668565476</v>
      </c>
      <c r="T99" s="5">
        <f t="shared" si="32"/>
        <v>17.607265757258215</v>
      </c>
      <c r="U99" s="5">
        <f t="shared" si="33"/>
        <v>10.985552726613809</v>
      </c>
      <c r="V99" s="5">
        <f t="shared" si="33"/>
        <v>32.488122373183728</v>
      </c>
      <c r="W99" s="5">
        <f t="shared" si="34"/>
        <v>-13.179762562166516</v>
      </c>
      <c r="X99">
        <f t="shared" si="45"/>
        <v>0</v>
      </c>
    </row>
    <row r="100" spans="1:24" x14ac:dyDescent="0.2">
      <c r="A100">
        <f t="shared" si="35"/>
        <v>7.0000000000000048E-2</v>
      </c>
      <c r="B100" s="5">
        <f t="shared" si="36"/>
        <v>-0.80217918801180421</v>
      </c>
      <c r="C100" s="5">
        <f t="shared" si="37"/>
        <v>45.333330384630187</v>
      </c>
      <c r="D100" s="5">
        <f t="shared" si="38"/>
        <v>5.6276243965313126</v>
      </c>
      <c r="E100" s="2">
        <f t="shared" si="39"/>
        <v>45.340427161769377</v>
      </c>
      <c r="F100" s="3">
        <f t="shared" si="40"/>
        <v>3.2157839903311456</v>
      </c>
      <c r="G100" s="3">
        <f t="shared" si="41"/>
        <v>-136.945153996052</v>
      </c>
      <c r="H100" s="3">
        <f t="shared" si="42"/>
        <v>-5.7782903414855555</v>
      </c>
      <c r="I100" s="2">
        <f t="shared" si="43"/>
        <v>137.10472314601481</v>
      </c>
      <c r="J100" s="2">
        <f t="shared" si="23"/>
        <v>137.10472314601481</v>
      </c>
      <c r="K100" s="5">
        <f t="shared" si="24"/>
        <v>0.33</v>
      </c>
      <c r="L100" s="4">
        <f t="shared" si="44"/>
        <v>0.16664281795519623</v>
      </c>
      <c r="M100" s="4">
        <f t="shared" si="25"/>
        <v>0.21184899069947119</v>
      </c>
      <c r="N100" s="5">
        <f t="shared" si="26"/>
        <v>-0.77347559257826992</v>
      </c>
      <c r="O100" s="5">
        <f t="shared" si="27"/>
        <v>32.938696895157825</v>
      </c>
      <c r="P100" s="5">
        <f t="shared" si="28"/>
        <v>1.3898217540132727</v>
      </c>
      <c r="Q100" s="6">
        <f t="shared" si="29"/>
        <v>1802.7630183466986</v>
      </c>
      <c r="R100" s="5">
        <f t="shared" si="30"/>
        <v>11.752518228371008</v>
      </c>
      <c r="S100" s="5">
        <f t="shared" si="31"/>
        <v>-0.46669062453321492</v>
      </c>
      <c r="T100" s="5">
        <f t="shared" si="32"/>
        <v>17.601154216826313</v>
      </c>
      <c r="U100" s="5">
        <f t="shared" si="33"/>
        <v>10.979042635792737</v>
      </c>
      <c r="V100" s="5">
        <f t="shared" si="33"/>
        <v>32.472006270624611</v>
      </c>
      <c r="W100" s="5">
        <f t="shared" si="34"/>
        <v>-13.183024029160414</v>
      </c>
      <c r="X100">
        <f t="shared" si="45"/>
        <v>0</v>
      </c>
    </row>
    <row r="101" spans="1:24" x14ac:dyDescent="0.2">
      <c r="A101">
        <f t="shared" si="35"/>
        <v>7.1000000000000049E-2</v>
      </c>
      <c r="B101" s="5">
        <f t="shared" si="36"/>
        <v>-0.79895791450015519</v>
      </c>
      <c r="C101" s="5">
        <f t="shared" si="37"/>
        <v>45.196401466637269</v>
      </c>
      <c r="D101" s="5">
        <f t="shared" si="38"/>
        <v>5.6218395146778128</v>
      </c>
      <c r="E101" s="2">
        <f t="shared" si="39"/>
        <v>45.2034626912872</v>
      </c>
      <c r="F101" s="3">
        <f t="shared" si="40"/>
        <v>3.2267630329669381</v>
      </c>
      <c r="G101" s="3">
        <f t="shared" si="41"/>
        <v>-136.91268198978136</v>
      </c>
      <c r="H101" s="3">
        <f t="shared" si="42"/>
        <v>-5.7914733655147161</v>
      </c>
      <c r="I101" s="2">
        <f t="shared" si="43"/>
        <v>137.07310331735178</v>
      </c>
      <c r="J101" s="2">
        <f t="shared" si="23"/>
        <v>137.07310331735178</v>
      </c>
      <c r="K101" s="5">
        <f t="shared" si="24"/>
        <v>0.33</v>
      </c>
      <c r="L101" s="4">
        <f t="shared" si="44"/>
        <v>0.16668124221548192</v>
      </c>
      <c r="M101" s="4">
        <f t="shared" si="25"/>
        <v>0.21187382751369879</v>
      </c>
      <c r="N101" s="5">
        <f t="shared" si="26"/>
        <v>-0.77593733177953716</v>
      </c>
      <c r="O101" s="5">
        <f t="shared" si="27"/>
        <v>32.923291876270781</v>
      </c>
      <c r="P101" s="5">
        <f t="shared" si="28"/>
        <v>1.3926713379314302</v>
      </c>
      <c r="Q101" s="6">
        <f t="shared" si="29"/>
        <v>1802.7628380704057</v>
      </c>
      <c r="R101" s="5">
        <f t="shared" si="30"/>
        <v>11.748475040332293</v>
      </c>
      <c r="S101" s="5">
        <f t="shared" si="31"/>
        <v>-0.46739057646528193</v>
      </c>
      <c r="T101" s="5">
        <f t="shared" si="32"/>
        <v>17.595046352325628</v>
      </c>
      <c r="U101" s="5">
        <f t="shared" si="33"/>
        <v>10.972537708552755</v>
      </c>
      <c r="V101" s="5">
        <f t="shared" si="33"/>
        <v>32.455901299805497</v>
      </c>
      <c r="W101" s="5">
        <f t="shared" si="34"/>
        <v>-13.186282309742943</v>
      </c>
      <c r="X101">
        <f t="shared" si="45"/>
        <v>0</v>
      </c>
    </row>
    <row r="102" spans="1:24" x14ac:dyDescent="0.2">
      <c r="A102">
        <f t="shared" si="35"/>
        <v>7.200000000000005E-2</v>
      </c>
      <c r="B102" s="5">
        <f t="shared" si="36"/>
        <v>-0.79572566519833388</v>
      </c>
      <c r="C102" s="5">
        <f t="shared" si="37"/>
        <v>45.059505012598137</v>
      </c>
      <c r="D102" s="5">
        <f t="shared" si="38"/>
        <v>5.6160414481711429</v>
      </c>
      <c r="E102" s="2">
        <f t="shared" si="39"/>
        <v>45.066530500079679</v>
      </c>
      <c r="F102" s="3">
        <f t="shared" si="40"/>
        <v>3.2377355706754907</v>
      </c>
      <c r="G102" s="3">
        <f t="shared" si="41"/>
        <v>-136.88022608848155</v>
      </c>
      <c r="H102" s="3">
        <f t="shared" si="42"/>
        <v>-5.804659647824459</v>
      </c>
      <c r="I102" s="2">
        <f t="shared" si="43"/>
        <v>137.04150210533496</v>
      </c>
      <c r="J102" s="2">
        <f t="shared" si="23"/>
        <v>137.04150210533496</v>
      </c>
      <c r="K102" s="5">
        <f t="shared" si="24"/>
        <v>0.33</v>
      </c>
      <c r="L102" s="4">
        <f t="shared" si="44"/>
        <v>0.16671966155883555</v>
      </c>
      <c r="M102" s="4">
        <f t="shared" si="25"/>
        <v>0.2118986555226956</v>
      </c>
      <c r="N102" s="5">
        <f t="shared" si="26"/>
        <v>-0.77839639480989331</v>
      </c>
      <c r="O102" s="5">
        <f t="shared" si="27"/>
        <v>32.907898802189138</v>
      </c>
      <c r="P102" s="5">
        <f t="shared" si="28"/>
        <v>1.3955204322082309</v>
      </c>
      <c r="Q102" s="6">
        <f t="shared" si="29"/>
        <v>1802.762657794131</v>
      </c>
      <c r="R102" s="5">
        <f t="shared" si="30"/>
        <v>11.744434334597234</v>
      </c>
      <c r="S102" s="5">
        <f t="shared" si="31"/>
        <v>-0.46809135138990077</v>
      </c>
      <c r="T102" s="5">
        <f t="shared" si="32"/>
        <v>17.588942161176657</v>
      </c>
      <c r="U102" s="5">
        <f t="shared" si="33"/>
        <v>10.96603793978734</v>
      </c>
      <c r="V102" s="5">
        <f t="shared" si="33"/>
        <v>32.439807450799236</v>
      </c>
      <c r="W102" s="5">
        <f t="shared" si="34"/>
        <v>-13.189537406615113</v>
      </c>
      <c r="X102">
        <f t="shared" si="45"/>
        <v>0</v>
      </c>
    </row>
    <row r="103" spans="1:24" x14ac:dyDescent="0.2">
      <c r="A103">
        <f t="shared" si="35"/>
        <v>7.3000000000000051E-2</v>
      </c>
      <c r="B103" s="5">
        <f t="shared" si="36"/>
        <v>-0.7924824466086885</v>
      </c>
      <c r="C103" s="5">
        <f t="shared" si="37"/>
        <v>44.922641006413386</v>
      </c>
      <c r="D103" s="5">
        <f t="shared" si="38"/>
        <v>5.6102301937546146</v>
      </c>
      <c r="E103" s="2">
        <f t="shared" si="39"/>
        <v>44.929630572922321</v>
      </c>
      <c r="F103" s="3">
        <f t="shared" si="40"/>
        <v>3.2487016086152778</v>
      </c>
      <c r="G103" s="3">
        <f t="shared" si="41"/>
        <v>-136.84778628103075</v>
      </c>
      <c r="H103" s="3">
        <f t="shared" si="42"/>
        <v>-5.8178491852310739</v>
      </c>
      <c r="I103" s="2">
        <f t="shared" si="43"/>
        <v>137.00991949965734</v>
      </c>
      <c r="J103" s="2">
        <f t="shared" si="23"/>
        <v>137.00991949965734</v>
      </c>
      <c r="K103" s="5">
        <f t="shared" si="24"/>
        <v>0.33</v>
      </c>
      <c r="L103" s="4">
        <f t="shared" si="44"/>
        <v>0.16675807597873865</v>
      </c>
      <c r="M103" s="4">
        <f t="shared" si="25"/>
        <v>0.21192347472632242</v>
      </c>
      <c r="N103" s="5">
        <f t="shared" si="26"/>
        <v>-0.78085278500741895</v>
      </c>
      <c r="O103" s="5">
        <f t="shared" si="27"/>
        <v>32.892517661906759</v>
      </c>
      <c r="P103" s="5">
        <f t="shared" si="28"/>
        <v>1.3983690367233141</v>
      </c>
      <c r="Q103" s="6">
        <f t="shared" si="29"/>
        <v>1802.7624775178742</v>
      </c>
      <c r="R103" s="5">
        <f t="shared" si="30"/>
        <v>11.74039610940342</v>
      </c>
      <c r="S103" s="5">
        <f t="shared" si="31"/>
        <v>-0.46879294821652412</v>
      </c>
      <c r="T103" s="5">
        <f t="shared" si="32"/>
        <v>17.5828416408023</v>
      </c>
      <c r="U103" s="5">
        <f t="shared" si="33"/>
        <v>10.959543324396002</v>
      </c>
      <c r="V103" s="5">
        <f t="shared" si="33"/>
        <v>32.423724713690234</v>
      </c>
      <c r="W103" s="5">
        <f t="shared" si="34"/>
        <v>-13.192789322474386</v>
      </c>
      <c r="X103">
        <f t="shared" si="45"/>
        <v>0</v>
      </c>
    </row>
    <row r="104" spans="1:24" x14ac:dyDescent="0.2">
      <c r="A104">
        <f t="shared" si="35"/>
        <v>7.4000000000000052E-2</v>
      </c>
      <c r="B104" s="5">
        <f t="shared" si="36"/>
        <v>-0.78922826522841105</v>
      </c>
      <c r="C104" s="5">
        <f t="shared" si="37"/>
        <v>44.785809431994714</v>
      </c>
      <c r="D104" s="5">
        <f t="shared" si="38"/>
        <v>5.604405748174722</v>
      </c>
      <c r="E104" s="2">
        <f t="shared" si="39"/>
        <v>44.792762894619287</v>
      </c>
      <c r="F104" s="3">
        <f t="shared" si="40"/>
        <v>3.2596611519396737</v>
      </c>
      <c r="G104" s="3">
        <f t="shared" si="41"/>
        <v>-136.81536255631707</v>
      </c>
      <c r="H104" s="3">
        <f t="shared" si="42"/>
        <v>-5.831041974553548</v>
      </c>
      <c r="I104" s="2">
        <f t="shared" si="43"/>
        <v>136.97835549002244</v>
      </c>
      <c r="J104" s="2">
        <f t="shared" si="23"/>
        <v>136.97835549002244</v>
      </c>
      <c r="K104" s="5">
        <f t="shared" si="24"/>
        <v>0.33</v>
      </c>
      <c r="L104" s="4">
        <f t="shared" si="44"/>
        <v>0.16679648546866954</v>
      </c>
      <c r="M104" s="4">
        <f t="shared" si="25"/>
        <v>0.2119482851244395</v>
      </c>
      <c r="N104" s="5">
        <f t="shared" si="26"/>
        <v>-0.78330650570581972</v>
      </c>
      <c r="O104" s="5">
        <f t="shared" si="27"/>
        <v>32.877148444430375</v>
      </c>
      <c r="P104" s="5">
        <f t="shared" si="28"/>
        <v>1.4012171513574652</v>
      </c>
      <c r="Q104" s="6">
        <f t="shared" si="29"/>
        <v>1802.7622972416355</v>
      </c>
      <c r="R104" s="5">
        <f t="shared" si="30"/>
        <v>11.736360362990151</v>
      </c>
      <c r="S104" s="5">
        <f t="shared" si="31"/>
        <v>-0.46949536585601287</v>
      </c>
      <c r="T104" s="5">
        <f t="shared" si="32"/>
        <v>17.57674478862792</v>
      </c>
      <c r="U104" s="5">
        <f t="shared" si="33"/>
        <v>10.953053857284331</v>
      </c>
      <c r="V104" s="5">
        <f t="shared" si="33"/>
        <v>32.407653078574363</v>
      </c>
      <c r="W104" s="5">
        <f t="shared" si="34"/>
        <v>-13.196038060014615</v>
      </c>
      <c r="X104">
        <f t="shared" si="45"/>
        <v>0</v>
      </c>
    </row>
    <row r="105" spans="1:24" x14ac:dyDescent="0.2">
      <c r="A105">
        <f t="shared" si="35"/>
        <v>7.5000000000000053E-2</v>
      </c>
      <c r="B105" s="5">
        <f t="shared" si="36"/>
        <v>-0.78596312754954278</v>
      </c>
      <c r="C105" s="5">
        <f t="shared" si="37"/>
        <v>44.649010273264935</v>
      </c>
      <c r="D105" s="5">
        <f t="shared" si="38"/>
        <v>5.5985681081811389</v>
      </c>
      <c r="E105" s="2">
        <f t="shared" si="39"/>
        <v>44.655927450003603</v>
      </c>
      <c r="F105" s="3">
        <f t="shared" si="40"/>
        <v>3.2706142057969578</v>
      </c>
      <c r="G105" s="3">
        <f t="shared" si="41"/>
        <v>-136.7829549032385</v>
      </c>
      <c r="H105" s="3">
        <f t="shared" si="42"/>
        <v>-5.8442380126135625</v>
      </c>
      <c r="I105" s="2">
        <f t="shared" si="43"/>
        <v>136.94681006614434</v>
      </c>
      <c r="J105" s="2">
        <f t="shared" si="23"/>
        <v>136.94681006614434</v>
      </c>
      <c r="K105" s="5">
        <f t="shared" si="24"/>
        <v>0.33</v>
      </c>
      <c r="L105" s="4">
        <f t="shared" si="44"/>
        <v>0.16683489002210336</v>
      </c>
      <c r="M105" s="4">
        <f t="shared" si="25"/>
        <v>0.21197308671690593</v>
      </c>
      <c r="N105" s="5">
        <f t="shared" si="26"/>
        <v>-0.78575756023443244</v>
      </c>
      <c r="O105" s="5">
        <f t="shared" si="27"/>
        <v>32.86179113877958</v>
      </c>
      <c r="P105" s="5">
        <f t="shared" si="28"/>
        <v>1.4040647759926124</v>
      </c>
      <c r="Q105" s="6">
        <f t="shared" si="29"/>
        <v>1802.7621169654146</v>
      </c>
      <c r="R105" s="5">
        <f t="shared" si="30"/>
        <v>11.732327093598386</v>
      </c>
      <c r="S105" s="5">
        <f t="shared" si="31"/>
        <v>-0.47019860322063228</v>
      </c>
      <c r="T105" s="5">
        <f t="shared" si="32"/>
        <v>17.570651602081295</v>
      </c>
      <c r="U105" s="5">
        <f t="shared" si="33"/>
        <v>10.946569533363952</v>
      </c>
      <c r="V105" s="5">
        <f t="shared" si="33"/>
        <v>32.391592535558949</v>
      </c>
      <c r="W105" s="5">
        <f t="shared" si="34"/>
        <v>-13.199283621926092</v>
      </c>
      <c r="X105">
        <f t="shared" si="45"/>
        <v>0</v>
      </c>
    </row>
    <row r="106" spans="1:24" x14ac:dyDescent="0.2">
      <c r="A106">
        <f t="shared" si="35"/>
        <v>7.6000000000000054E-2</v>
      </c>
      <c r="B106" s="5">
        <f t="shared" si="36"/>
        <v>-0.78268704005897916</v>
      </c>
      <c r="C106" s="5">
        <f t="shared" si="37"/>
        <v>44.512243514157966</v>
      </c>
      <c r="D106" s="5">
        <f t="shared" si="38"/>
        <v>5.5927172705267143</v>
      </c>
      <c r="E106" s="2">
        <f t="shared" si="39"/>
        <v>44.519124223937446</v>
      </c>
      <c r="F106" s="3">
        <f t="shared" si="40"/>
        <v>3.281560775330322</v>
      </c>
      <c r="G106" s="3">
        <f t="shared" si="41"/>
        <v>-136.75056331070294</v>
      </c>
      <c r="H106" s="3">
        <f t="shared" si="42"/>
        <v>-5.8574372962354886</v>
      </c>
      <c r="I106" s="2">
        <f t="shared" si="43"/>
        <v>136.9152832177478</v>
      </c>
      <c r="J106" s="2">
        <f t="shared" si="23"/>
        <v>136.9152832177478</v>
      </c>
      <c r="K106" s="5">
        <f t="shared" si="24"/>
        <v>0.33</v>
      </c>
      <c r="L106" s="4">
        <f t="shared" si="44"/>
        <v>0.16687328963251158</v>
      </c>
      <c r="M106" s="4">
        <f t="shared" si="25"/>
        <v>0.21199787950357979</v>
      </c>
      <c r="N106" s="5">
        <f t="shared" si="26"/>
        <v>-0.78820595191823317</v>
      </c>
      <c r="O106" s="5">
        <f t="shared" si="27"/>
        <v>32.846445733986847</v>
      </c>
      <c r="P106" s="5">
        <f t="shared" si="28"/>
        <v>1.4069119105118268</v>
      </c>
      <c r="Q106" s="6">
        <f t="shared" si="29"/>
        <v>1802.7619366892118</v>
      </c>
      <c r="R106" s="5">
        <f t="shared" si="30"/>
        <v>11.728296299470765</v>
      </c>
      <c r="S106" s="5">
        <f t="shared" si="31"/>
        <v>-0.47090265922405172</v>
      </c>
      <c r="T106" s="5">
        <f t="shared" si="32"/>
        <v>17.564562078592648</v>
      </c>
      <c r="U106" s="5">
        <f t="shared" si="33"/>
        <v>10.940090347552532</v>
      </c>
      <c r="V106" s="5">
        <f t="shared" si="33"/>
        <v>32.375543074762795</v>
      </c>
      <c r="W106" s="5">
        <f t="shared" si="34"/>
        <v>-13.202526010895525</v>
      </c>
      <c r="X106">
        <f t="shared" si="45"/>
        <v>0</v>
      </c>
    </row>
    <row r="107" spans="1:24" x14ac:dyDescent="0.2">
      <c r="A107">
        <f t="shared" si="35"/>
        <v>7.7000000000000055E-2</v>
      </c>
      <c r="B107" s="5">
        <f t="shared" si="36"/>
        <v>-0.77940000923847497</v>
      </c>
      <c r="C107" s="5">
        <f t="shared" si="37"/>
        <v>44.375509138618796</v>
      </c>
      <c r="D107" s="5">
        <f t="shared" si="38"/>
        <v>5.5868532319674733</v>
      </c>
      <c r="E107" s="2">
        <f t="shared" si="39"/>
        <v>44.382353201312355</v>
      </c>
      <c r="F107" s="3">
        <f t="shared" si="40"/>
        <v>3.2925008656778747</v>
      </c>
      <c r="G107" s="3">
        <f t="shared" si="41"/>
        <v>-136.71818776762819</v>
      </c>
      <c r="H107" s="3">
        <f t="shared" si="42"/>
        <v>-5.8706398222463845</v>
      </c>
      <c r="I107" s="2">
        <f t="shared" si="43"/>
        <v>136.88377493456801</v>
      </c>
      <c r="J107" s="2">
        <f t="shared" si="23"/>
        <v>136.88377493456801</v>
      </c>
      <c r="K107" s="5">
        <f t="shared" si="24"/>
        <v>0.33</v>
      </c>
      <c r="L107" s="4">
        <f t="shared" si="44"/>
        <v>0.16691168429336264</v>
      </c>
      <c r="M107" s="4">
        <f t="shared" si="25"/>
        <v>0.21202266348431847</v>
      </c>
      <c r="N107" s="5">
        <f t="shared" si="26"/>
        <v>-0.79065168407784214</v>
      </c>
      <c r="O107" s="5">
        <f t="shared" si="27"/>
        <v>32.83111221909747</v>
      </c>
      <c r="P107" s="5">
        <f t="shared" si="28"/>
        <v>1.4097585547993192</v>
      </c>
      <c r="Q107" s="6">
        <f t="shared" si="29"/>
        <v>1802.7617564130273</v>
      </c>
      <c r="R107" s="5">
        <f t="shared" si="30"/>
        <v>11.724267978851621</v>
      </c>
      <c r="S107" s="5">
        <f t="shared" si="31"/>
        <v>-0.47160753278134254</v>
      </c>
      <c r="T107" s="5">
        <f t="shared" si="32"/>
        <v>17.558476215594624</v>
      </c>
      <c r="U107" s="5">
        <f t="shared" si="33"/>
        <v>10.933616294773779</v>
      </c>
      <c r="V107" s="5">
        <f t="shared" si="33"/>
        <v>32.359504686316129</v>
      </c>
      <c r="W107" s="5">
        <f t="shared" si="34"/>
        <v>-13.205765229606058</v>
      </c>
      <c r="X107">
        <f t="shared" si="45"/>
        <v>0</v>
      </c>
    </row>
    <row r="108" spans="1:24" x14ac:dyDescent="0.2">
      <c r="A108">
        <f t="shared" si="35"/>
        <v>7.8000000000000055E-2</v>
      </c>
      <c r="B108" s="5">
        <f t="shared" si="36"/>
        <v>-0.77610204156464968</v>
      </c>
      <c r="C108" s="5">
        <f t="shared" si="37"/>
        <v>44.238807130603512</v>
      </c>
      <c r="D108" s="5">
        <f t="shared" si="38"/>
        <v>5.5809759892626118</v>
      </c>
      <c r="E108" s="2">
        <f t="shared" si="39"/>
        <v>44.245614367049498</v>
      </c>
      <c r="F108" s="3">
        <f t="shared" si="40"/>
        <v>3.3034344819726487</v>
      </c>
      <c r="G108" s="3">
        <f t="shared" si="41"/>
        <v>-136.68582826294187</v>
      </c>
      <c r="H108" s="3">
        <f t="shared" si="42"/>
        <v>-5.8838455874759905</v>
      </c>
      <c r="I108" s="2">
        <f t="shared" si="43"/>
        <v>136.85228520635079</v>
      </c>
      <c r="J108" s="2">
        <f t="shared" si="23"/>
        <v>136.85228520635079</v>
      </c>
      <c r="K108" s="5">
        <f t="shared" si="24"/>
        <v>0.33</v>
      </c>
      <c r="L108" s="4">
        <f t="shared" si="44"/>
        <v>0.16695007399812151</v>
      </c>
      <c r="M108" s="4">
        <f t="shared" si="25"/>
        <v>0.21204743865897824</v>
      </c>
      <c r="N108" s="5">
        <f t="shared" si="26"/>
        <v>-0.79309476002953139</v>
      </c>
      <c r="O108" s="5">
        <f t="shared" si="27"/>
        <v>32.815790583169552</v>
      </c>
      <c r="P108" s="5">
        <f t="shared" si="28"/>
        <v>1.4126047087404363</v>
      </c>
      <c r="Q108" s="6">
        <f t="shared" si="29"/>
        <v>1802.7615761368606</v>
      </c>
      <c r="R108" s="5">
        <f t="shared" si="30"/>
        <v>11.72024212998695</v>
      </c>
      <c r="S108" s="5">
        <f t="shared" si="31"/>
        <v>-0.47231322280897592</v>
      </c>
      <c r="T108" s="5">
        <f t="shared" si="32"/>
        <v>17.552394010522313</v>
      </c>
      <c r="U108" s="5">
        <f t="shared" si="33"/>
        <v>10.927147369957419</v>
      </c>
      <c r="V108" s="5">
        <f t="shared" si="33"/>
        <v>32.343477360360573</v>
      </c>
      <c r="W108" s="5">
        <f t="shared" si="34"/>
        <v>-13.209001280737251</v>
      </c>
      <c r="X108">
        <f t="shared" si="45"/>
        <v>0</v>
      </c>
    </row>
    <row r="109" spans="1:24" x14ac:dyDescent="0.2">
      <c r="A109">
        <f t="shared" si="35"/>
        <v>7.9000000000000056E-2</v>
      </c>
      <c r="B109" s="5">
        <f t="shared" si="36"/>
        <v>-0.77279314350899198</v>
      </c>
      <c r="C109" s="5">
        <f t="shared" si="37"/>
        <v>44.10213747407925</v>
      </c>
      <c r="D109" s="5">
        <f t="shared" si="38"/>
        <v>5.5750855391744949</v>
      </c>
      <c r="E109" s="2">
        <f t="shared" si="39"/>
        <v>44.108907706099906</v>
      </c>
      <c r="F109" s="3">
        <f t="shared" si="40"/>
        <v>3.3143616293426059</v>
      </c>
      <c r="G109" s="3">
        <f t="shared" si="41"/>
        <v>-136.6534847855815</v>
      </c>
      <c r="H109" s="3">
        <f t="shared" si="42"/>
        <v>-5.8970545887567276</v>
      </c>
      <c r="I109" s="2">
        <f t="shared" si="43"/>
        <v>136.82081402285249</v>
      </c>
      <c r="J109" s="2">
        <f t="shared" si="23"/>
        <v>136.82081402285249</v>
      </c>
      <c r="K109" s="5">
        <f t="shared" si="24"/>
        <v>0.33</v>
      </c>
      <c r="L109" s="4">
        <f t="shared" si="44"/>
        <v>0.16698845874024981</v>
      </c>
      <c r="M109" s="4">
        <f t="shared" si="25"/>
        <v>0.21207220502741428</v>
      </c>
      <c r="N109" s="5">
        <f t="shared" si="26"/>
        <v>-0.79553518308523163</v>
      </c>
      <c r="O109" s="5">
        <f t="shared" si="27"/>
        <v>32.800480815274021</v>
      </c>
      <c r="P109" s="5">
        <f t="shared" si="28"/>
        <v>1.4154503722216629</v>
      </c>
      <c r="Q109" s="6">
        <f t="shared" si="29"/>
        <v>1802.7613958607121</v>
      </c>
      <c r="R109" s="5">
        <f t="shared" si="30"/>
        <v>11.716218751124407</v>
      </c>
      <c r="S109" s="5">
        <f t="shared" si="31"/>
        <v>-0.47301972822482113</v>
      </c>
      <c r="T109" s="5">
        <f t="shared" si="32"/>
        <v>17.546315460813194</v>
      </c>
      <c r="U109" s="5">
        <f t="shared" si="33"/>
        <v>10.920683568039175</v>
      </c>
      <c r="V109" s="5">
        <f t="shared" si="33"/>
        <v>32.327461087049201</v>
      </c>
      <c r="W109" s="5">
        <f t="shared" si="34"/>
        <v>-13.212234166965143</v>
      </c>
      <c r="X109">
        <f t="shared" si="45"/>
        <v>0</v>
      </c>
    </row>
    <row r="110" spans="1:24" x14ac:dyDescent="0.2">
      <c r="A110">
        <f t="shared" si="35"/>
        <v>8.0000000000000057E-2</v>
      </c>
      <c r="B110" s="5">
        <f t="shared" si="36"/>
        <v>-0.7694733215378653</v>
      </c>
      <c r="C110" s="5">
        <f t="shared" si="37"/>
        <v>43.965500153024209</v>
      </c>
      <c r="D110" s="5">
        <f t="shared" si="38"/>
        <v>5.5691818784686546</v>
      </c>
      <c r="E110" s="2">
        <f t="shared" si="39"/>
        <v>43.972233203444766</v>
      </c>
      <c r="F110" s="3">
        <f t="shared" si="40"/>
        <v>3.325282312910645</v>
      </c>
      <c r="G110" s="3">
        <f t="shared" si="41"/>
        <v>-136.62115732449445</v>
      </c>
      <c r="H110" s="3">
        <f t="shared" si="42"/>
        <v>-5.9102668229236928</v>
      </c>
      <c r="I110" s="2">
        <f t="shared" si="43"/>
        <v>136.78936137383994</v>
      </c>
      <c r="J110" s="2">
        <f t="shared" si="23"/>
        <v>136.78936137383994</v>
      </c>
      <c r="K110" s="5">
        <f t="shared" si="24"/>
        <v>0.33</v>
      </c>
      <c r="L110" s="4">
        <f t="shared" si="44"/>
        <v>0.16702683851320588</v>
      </c>
      <c r="M110" s="4">
        <f t="shared" si="25"/>
        <v>0.21209696258948119</v>
      </c>
      <c r="N110" s="5">
        <f t="shared" si="26"/>
        <v>-0.79797295655253775</v>
      </c>
      <c r="O110" s="5">
        <f t="shared" si="27"/>
        <v>32.785182904494569</v>
      </c>
      <c r="P110" s="5">
        <f t="shared" si="28"/>
        <v>1.4182955451306143</v>
      </c>
      <c r="Q110" s="6">
        <f t="shared" si="29"/>
        <v>1802.7612155845816</v>
      </c>
      <c r="R110" s="5">
        <f t="shared" si="30"/>
        <v>11.712197840513349</v>
      </c>
      <c r="S110" s="5">
        <f t="shared" si="31"/>
        <v>-0.47372704794814502</v>
      </c>
      <c r="T110" s="5">
        <f t="shared" si="32"/>
        <v>17.540240563907211</v>
      </c>
      <c r="U110" s="5">
        <f t="shared" si="33"/>
        <v>10.914224883960811</v>
      </c>
      <c r="V110" s="5">
        <f t="shared" si="33"/>
        <v>32.311455856546424</v>
      </c>
      <c r="W110" s="5">
        <f t="shared" si="34"/>
        <v>-13.215463890962173</v>
      </c>
      <c r="X110">
        <f t="shared" si="45"/>
        <v>0</v>
      </c>
    </row>
    <row r="111" spans="1:24" x14ac:dyDescent="0.2">
      <c r="A111">
        <f t="shared" si="35"/>
        <v>8.1000000000000058E-2</v>
      </c>
      <c r="B111" s="5">
        <f t="shared" si="36"/>
        <v>-0.76614258211251274</v>
      </c>
      <c r="C111" s="5">
        <f t="shared" si="37"/>
        <v>43.828895151427645</v>
      </c>
      <c r="D111" s="5">
        <f t="shared" si="38"/>
        <v>5.5632650039137852</v>
      </c>
      <c r="E111" s="2">
        <f t="shared" si="39"/>
        <v>43.835590844095663</v>
      </c>
      <c r="F111" s="3">
        <f t="shared" si="40"/>
        <v>3.3361965377946059</v>
      </c>
      <c r="G111" s="3">
        <f t="shared" si="41"/>
        <v>-136.58884586863789</v>
      </c>
      <c r="H111" s="3">
        <f t="shared" si="42"/>
        <v>-5.9234822868146546</v>
      </c>
      <c r="I111" s="2">
        <f t="shared" si="43"/>
        <v>136.75792724909044</v>
      </c>
      <c r="J111" s="2">
        <f t="shared" si="23"/>
        <v>136.75792724909044</v>
      </c>
      <c r="K111" s="5">
        <f t="shared" si="24"/>
        <v>0.33</v>
      </c>
      <c r="L111" s="4">
        <f t="shared" si="44"/>
        <v>0.16706521331044477</v>
      </c>
      <c r="M111" s="4">
        <f t="shared" si="25"/>
        <v>0.2121217113450323</v>
      </c>
      <c r="N111" s="5">
        <f t="shared" si="26"/>
        <v>-0.8004080837347165</v>
      </c>
      <c r="O111" s="5">
        <f t="shared" si="27"/>
        <v>32.769896839927647</v>
      </c>
      <c r="P111" s="5">
        <f t="shared" si="28"/>
        <v>1.4211402273560383</v>
      </c>
      <c r="Q111" s="6">
        <f t="shared" si="29"/>
        <v>1802.7610353084688</v>
      </c>
      <c r="R111" s="5">
        <f t="shared" si="30"/>
        <v>11.708179396404772</v>
      </c>
      <c r="S111" s="5">
        <f t="shared" si="31"/>
        <v>-0.47443518089960829</v>
      </c>
      <c r="T111" s="5">
        <f t="shared" si="32"/>
        <v>17.534169317246672</v>
      </c>
      <c r="U111" s="5">
        <f t="shared" si="33"/>
        <v>10.907771312670056</v>
      </c>
      <c r="V111" s="5">
        <f t="shared" si="33"/>
        <v>32.295461659028035</v>
      </c>
      <c r="W111" s="5">
        <f t="shared" si="34"/>
        <v>-13.21869045539729</v>
      </c>
      <c r="X111">
        <f t="shared" si="45"/>
        <v>0</v>
      </c>
    </row>
    <row r="112" spans="1:24" x14ac:dyDescent="0.2">
      <c r="A112">
        <f t="shared" si="35"/>
        <v>8.2000000000000059E-2</v>
      </c>
      <c r="B112" s="5">
        <f t="shared" si="36"/>
        <v>-0.76280093168906182</v>
      </c>
      <c r="C112" s="5">
        <f t="shared" si="37"/>
        <v>43.69232245328984</v>
      </c>
      <c r="D112" s="5">
        <f t="shared" si="38"/>
        <v>5.5573349122817426</v>
      </c>
      <c r="E112" s="2">
        <f t="shared" si="39"/>
        <v>43.698980613094868</v>
      </c>
      <c r="F112" s="3">
        <f t="shared" si="40"/>
        <v>3.3471043091072761</v>
      </c>
      <c r="G112" s="3">
        <f t="shared" si="41"/>
        <v>-136.55655040697886</v>
      </c>
      <c r="H112" s="3">
        <f t="shared" si="42"/>
        <v>-5.9367009772700516</v>
      </c>
      <c r="I112" s="2">
        <f t="shared" si="43"/>
        <v>136.72651163839191</v>
      </c>
      <c r="J112" s="2">
        <f t="shared" si="23"/>
        <v>136.72651163839191</v>
      </c>
      <c r="K112" s="5">
        <f t="shared" si="24"/>
        <v>0.33</v>
      </c>
      <c r="L112" s="4">
        <f t="shared" si="44"/>
        <v>0.16710358312541809</v>
      </c>
      <c r="M112" s="4">
        <f t="shared" si="25"/>
        <v>0.21214645129392018</v>
      </c>
      <c r="N112" s="5">
        <f t="shared" si="26"/>
        <v>-0.8028405679307129</v>
      </c>
      <c r="O112" s="5">
        <f t="shared" si="27"/>
        <v>32.754622610682475</v>
      </c>
      <c r="P112" s="5">
        <f t="shared" si="28"/>
        <v>1.4239844187878123</v>
      </c>
      <c r="Q112" s="6">
        <f t="shared" si="29"/>
        <v>1802.7608550323744</v>
      </c>
      <c r="R112" s="5">
        <f t="shared" si="30"/>
        <v>11.704163417051355</v>
      </c>
      <c r="S112" s="5">
        <f t="shared" si="31"/>
        <v>-0.47514412600126543</v>
      </c>
      <c r="T112" s="5">
        <f t="shared" si="32"/>
        <v>17.528101718276346</v>
      </c>
      <c r="U112" s="5">
        <f t="shared" si="33"/>
        <v>10.901322849120643</v>
      </c>
      <c r="V112" s="5">
        <f t="shared" si="33"/>
        <v>32.279478484681206</v>
      </c>
      <c r="W112" s="5">
        <f t="shared" si="34"/>
        <v>-13.221913862935843</v>
      </c>
      <c r="X112">
        <f t="shared" si="45"/>
        <v>0</v>
      </c>
    </row>
    <row r="113" spans="1:24" x14ac:dyDescent="0.2">
      <c r="A113">
        <f t="shared" si="35"/>
        <v>8.300000000000006E-2</v>
      </c>
      <c r="B113" s="5">
        <f t="shared" si="36"/>
        <v>-0.75944837671853005</v>
      </c>
      <c r="C113" s="5">
        <f t="shared" si="37"/>
        <v>43.555782042622106</v>
      </c>
      <c r="D113" s="5">
        <f t="shared" si="38"/>
        <v>5.5513916003475412</v>
      </c>
      <c r="E113" s="2">
        <f t="shared" si="39"/>
        <v>43.562402495515585</v>
      </c>
      <c r="F113" s="3">
        <f t="shared" si="40"/>
        <v>3.3580056319563969</v>
      </c>
      <c r="G113" s="3">
        <f t="shared" si="41"/>
        <v>-136.52427092849419</v>
      </c>
      <c r="H113" s="3">
        <f t="shared" si="42"/>
        <v>-5.9499228911329878</v>
      </c>
      <c r="I113" s="2">
        <f t="shared" si="43"/>
        <v>136.69511453154266</v>
      </c>
      <c r="J113" s="2">
        <f t="shared" si="23"/>
        <v>136.69511453154266</v>
      </c>
      <c r="K113" s="5">
        <f t="shared" si="24"/>
        <v>0.33</v>
      </c>
      <c r="L113" s="4">
        <f t="shared" si="44"/>
        <v>0.16714194795157425</v>
      </c>
      <c r="M113" s="4">
        <f t="shared" si="25"/>
        <v>0.21217118243599631</v>
      </c>
      <c r="N113" s="5">
        <f t="shared" si="26"/>
        <v>-0.80527041243515607</v>
      </c>
      <c r="O113" s="5">
        <f t="shared" si="27"/>
        <v>32.739360205880992</v>
      </c>
      <c r="P113" s="5">
        <f t="shared" si="28"/>
        <v>1.4268281193169396</v>
      </c>
      <c r="Q113" s="6">
        <f t="shared" si="29"/>
        <v>1802.7606747562977</v>
      </c>
      <c r="R113" s="5">
        <f t="shared" si="30"/>
        <v>11.700149900707435</v>
      </c>
      <c r="S113" s="5">
        <f t="shared" si="31"/>
        <v>-0.47585388217656238</v>
      </c>
      <c r="T113" s="5">
        <f t="shared" si="32"/>
        <v>17.52203776444339</v>
      </c>
      <c r="U113" s="5">
        <f t="shared" si="33"/>
        <v>10.894879488272279</v>
      </c>
      <c r="V113" s="5">
        <f t="shared" si="33"/>
        <v>32.263506323704426</v>
      </c>
      <c r="W113" s="5">
        <f t="shared" si="34"/>
        <v>-13.225134116239669</v>
      </c>
      <c r="X113">
        <f t="shared" si="45"/>
        <v>0</v>
      </c>
    </row>
    <row r="114" spans="1:24" x14ac:dyDescent="0.2">
      <c r="A114">
        <f t="shared" si="35"/>
        <v>8.4000000000000061E-2</v>
      </c>
      <c r="B114" s="5">
        <f t="shared" si="36"/>
        <v>-0.75608492364682944</v>
      </c>
      <c r="C114" s="5">
        <f t="shared" si="37"/>
        <v>43.419273903446772</v>
      </c>
      <c r="D114" s="5">
        <f t="shared" si="38"/>
        <v>5.5454350648893502</v>
      </c>
      <c r="E114" s="2">
        <f t="shared" si="39"/>
        <v>43.425856476462265</v>
      </c>
      <c r="F114" s="3">
        <f t="shared" si="40"/>
        <v>3.3689005114446693</v>
      </c>
      <c r="G114" s="3">
        <f t="shared" si="41"/>
        <v>-136.49200742217047</v>
      </c>
      <c r="H114" s="3">
        <f t="shared" si="42"/>
        <v>-5.963148025249227</v>
      </c>
      <c r="I114" s="2">
        <f t="shared" si="43"/>
        <v>136.66373591835136</v>
      </c>
      <c r="J114" s="2">
        <f t="shared" si="23"/>
        <v>136.66373591835136</v>
      </c>
      <c r="K114" s="5">
        <f t="shared" si="24"/>
        <v>0.33</v>
      </c>
      <c r="L114" s="4">
        <f t="shared" si="44"/>
        <v>0.16718030778235834</v>
      </c>
      <c r="M114" s="4">
        <f t="shared" si="25"/>
        <v>0.21219590477111147</v>
      </c>
      <c r="N114" s="5">
        <f t="shared" si="26"/>
        <v>-0.80769762053836591</v>
      </c>
      <c r="O114" s="5">
        <f t="shared" si="27"/>
        <v>32.724109614657799</v>
      </c>
      <c r="P114" s="5">
        <f t="shared" si="28"/>
        <v>1.4296713288355476</v>
      </c>
      <c r="Q114" s="6">
        <f t="shared" si="29"/>
        <v>1802.7604944802395</v>
      </c>
      <c r="R114" s="5">
        <f t="shared" si="30"/>
        <v>11.696138845629006</v>
      </c>
      <c r="S114" s="5">
        <f t="shared" si="31"/>
        <v>-0.47656444835033468</v>
      </c>
      <c r="T114" s="5">
        <f t="shared" si="32"/>
        <v>17.515977453197372</v>
      </c>
      <c r="U114" s="5">
        <f t="shared" si="33"/>
        <v>10.88844122509064</v>
      </c>
      <c r="V114" s="5">
        <f t="shared" si="33"/>
        <v>32.247545166307461</v>
      </c>
      <c r="W114" s="5">
        <f t="shared" si="34"/>
        <v>-13.228351217967081</v>
      </c>
      <c r="X114">
        <f t="shared" si="45"/>
        <v>0</v>
      </c>
    </row>
    <row r="115" spans="1:24" x14ac:dyDescent="0.2">
      <c r="A115">
        <f t="shared" si="35"/>
        <v>8.5000000000000062E-2</v>
      </c>
      <c r="B115" s="5">
        <f t="shared" si="36"/>
        <v>-0.75271057891477222</v>
      </c>
      <c r="C115" s="5">
        <f t="shared" si="37"/>
        <v>43.282798019797184</v>
      </c>
      <c r="D115" s="5">
        <f t="shared" si="38"/>
        <v>5.5394653026884919</v>
      </c>
      <c r="E115" s="2">
        <f t="shared" si="39"/>
        <v>43.28934254107088</v>
      </c>
      <c r="F115" s="3">
        <f t="shared" si="40"/>
        <v>3.37978895266976</v>
      </c>
      <c r="G115" s="3">
        <f t="shared" si="41"/>
        <v>-136.45975987700416</v>
      </c>
      <c r="H115" s="3">
        <f t="shared" si="42"/>
        <v>-5.9763763764671944</v>
      </c>
      <c r="I115" s="2">
        <f t="shared" si="43"/>
        <v>136.63237578863735</v>
      </c>
      <c r="J115" s="2">
        <f t="shared" si="23"/>
        <v>136.63237578863735</v>
      </c>
      <c r="K115" s="5">
        <f t="shared" si="24"/>
        <v>0.33</v>
      </c>
      <c r="L115" s="4">
        <f t="shared" si="44"/>
        <v>0.1672186626112121</v>
      </c>
      <c r="M115" s="4">
        <f t="shared" si="25"/>
        <v>0.21222061829911526</v>
      </c>
      <c r="N115" s="5">
        <f t="shared" si="26"/>
        <v>-0.81012219552636122</v>
      </c>
      <c r="O115" s="5">
        <f t="shared" si="27"/>
        <v>32.708870826160265</v>
      </c>
      <c r="P115" s="5">
        <f t="shared" si="28"/>
        <v>1.4325140472368885</v>
      </c>
      <c r="Q115" s="6">
        <f t="shared" si="29"/>
        <v>1802.7603142041989</v>
      </c>
      <c r="R115" s="5">
        <f t="shared" si="30"/>
        <v>11.692130250073733</v>
      </c>
      <c r="S115" s="5">
        <f t="shared" si="31"/>
        <v>-0.47727582344880565</v>
      </c>
      <c r="T115" s="5">
        <f t="shared" si="32"/>
        <v>17.509920781990264</v>
      </c>
      <c r="U115" s="5">
        <f t="shared" si="33"/>
        <v>10.882008054547372</v>
      </c>
      <c r="V115" s="5">
        <f t="shared" si="33"/>
        <v>32.231595002711458</v>
      </c>
      <c r="W115" s="5">
        <f t="shared" si="34"/>
        <v>-13.231565170772846</v>
      </c>
      <c r="X115">
        <f t="shared" si="45"/>
        <v>0</v>
      </c>
    </row>
    <row r="116" spans="1:24" x14ac:dyDescent="0.2">
      <c r="A116">
        <f t="shared" si="35"/>
        <v>8.6000000000000063E-2</v>
      </c>
      <c r="B116" s="5">
        <f t="shared" si="36"/>
        <v>-0.74932534895807512</v>
      </c>
      <c r="C116" s="5">
        <f t="shared" si="37"/>
        <v>43.146354375717678</v>
      </c>
      <c r="D116" s="5">
        <f t="shared" si="38"/>
        <v>5.5334823105294388</v>
      </c>
      <c r="E116" s="2">
        <f t="shared" si="39"/>
        <v>43.152860674509206</v>
      </c>
      <c r="F116" s="3">
        <f t="shared" si="40"/>
        <v>3.3906709607243073</v>
      </c>
      <c r="G116" s="3">
        <f t="shared" si="41"/>
        <v>-136.42752828200145</v>
      </c>
      <c r="H116" s="3">
        <f t="shared" si="42"/>
        <v>-5.9896079416379671</v>
      </c>
      <c r="I116" s="2">
        <f t="shared" si="43"/>
        <v>136.60103413223027</v>
      </c>
      <c r="J116" s="2">
        <f t="shared" si="23"/>
        <v>136.60103413223027</v>
      </c>
      <c r="K116" s="5">
        <f t="shared" si="24"/>
        <v>0.33</v>
      </c>
      <c r="L116" s="4">
        <f t="shared" si="44"/>
        <v>0.16725701243157395</v>
      </c>
      <c r="M116" s="4">
        <f t="shared" si="25"/>
        <v>0.21224532301985655</v>
      </c>
      <c r="N116" s="5">
        <f t="shared" si="26"/>
        <v>-0.81254414068086411</v>
      </c>
      <c r="O116" s="5">
        <f t="shared" si="27"/>
        <v>32.693643829548385</v>
      </c>
      <c r="P116" s="5">
        <f t="shared" si="28"/>
        <v>1.4353562744153334</v>
      </c>
      <c r="Q116" s="6">
        <f t="shared" si="29"/>
        <v>1802.7601339281769</v>
      </c>
      <c r="R116" s="5">
        <f t="shared" si="30"/>
        <v>11.68812411230094</v>
      </c>
      <c r="S116" s="5">
        <f t="shared" si="31"/>
        <v>-0.47798800639958572</v>
      </c>
      <c r="T116" s="5">
        <f t="shared" si="32"/>
        <v>17.503867748276456</v>
      </c>
      <c r="U116" s="5">
        <f t="shared" si="33"/>
        <v>10.875579971620077</v>
      </c>
      <c r="V116" s="5">
        <f t="shared" si="33"/>
        <v>32.215655823148801</v>
      </c>
      <c r="W116" s="5">
        <f t="shared" si="34"/>
        <v>-13.23477597730821</v>
      </c>
      <c r="X116">
        <f t="shared" si="45"/>
        <v>0</v>
      </c>
    </row>
    <row r="117" spans="1:24" x14ac:dyDescent="0.2">
      <c r="A117">
        <f t="shared" si="35"/>
        <v>8.7000000000000063E-2</v>
      </c>
      <c r="B117" s="5">
        <f t="shared" si="36"/>
        <v>-0.74592924020736495</v>
      </c>
      <c r="C117" s="5">
        <f t="shared" si="37"/>
        <v>43.00994295526359</v>
      </c>
      <c r="D117" s="5">
        <f t="shared" si="38"/>
        <v>5.5274860851998122</v>
      </c>
      <c r="E117" s="2">
        <f t="shared" si="39"/>
        <v>43.016410861977135</v>
      </c>
      <c r="F117" s="3">
        <f t="shared" si="40"/>
        <v>3.4015465406959273</v>
      </c>
      <c r="G117" s="3">
        <f t="shared" si="41"/>
        <v>-136.39531262617831</v>
      </c>
      <c r="H117" s="3">
        <f t="shared" si="42"/>
        <v>-6.002842717615275</v>
      </c>
      <c r="I117" s="2">
        <f t="shared" si="43"/>
        <v>136.56971093897016</v>
      </c>
      <c r="J117" s="2">
        <f t="shared" si="23"/>
        <v>136.56971093897016</v>
      </c>
      <c r="K117" s="5">
        <f t="shared" si="24"/>
        <v>0.33</v>
      </c>
      <c r="L117" s="4">
        <f t="shared" si="44"/>
        <v>0.16729535723687905</v>
      </c>
      <c r="M117" s="4">
        <f t="shared" si="25"/>
        <v>0.21227001893318315</v>
      </c>
      <c r="N117" s="5">
        <f t="shared" si="26"/>
        <v>-0.81496345927930747</v>
      </c>
      <c r="O117" s="5">
        <f t="shared" si="27"/>
        <v>32.678428613994818</v>
      </c>
      <c r="P117" s="5">
        <f t="shared" si="28"/>
        <v>1.4381980102663721</v>
      </c>
      <c r="Q117" s="6">
        <f t="shared" si="29"/>
        <v>1802.759953652172</v>
      </c>
      <c r="R117" s="5">
        <f t="shared" si="30"/>
        <v>11.684120430571596</v>
      </c>
      <c r="S117" s="5">
        <f t="shared" si="31"/>
        <v>-0.478700996131669</v>
      </c>
      <c r="T117" s="5">
        <f t="shared" si="32"/>
        <v>17.497818349512723</v>
      </c>
      <c r="U117" s="5">
        <f t="shared" si="33"/>
        <v>10.86915697129229</v>
      </c>
      <c r="V117" s="5">
        <f t="shared" si="33"/>
        <v>32.199727617863147</v>
      </c>
      <c r="W117" s="5">
        <f t="shared" si="34"/>
        <v>-13.237983640220904</v>
      </c>
      <c r="X117">
        <f t="shared" si="45"/>
        <v>0</v>
      </c>
    </row>
    <row r="118" spans="1:24" x14ac:dyDescent="0.2">
      <c r="A118">
        <f t="shared" si="35"/>
        <v>8.8000000000000064E-2</v>
      </c>
      <c r="B118" s="5">
        <f t="shared" si="36"/>
        <v>-0.74252225908818337</v>
      </c>
      <c r="C118" s="5">
        <f t="shared" si="37"/>
        <v>42.873563742501219</v>
      </c>
      <c r="D118" s="5">
        <f t="shared" si="38"/>
        <v>5.5214766234903765</v>
      </c>
      <c r="E118" s="2">
        <f t="shared" si="39"/>
        <v>42.879993088706961</v>
      </c>
      <c r="F118" s="3">
        <f t="shared" si="40"/>
        <v>3.4124156976672197</v>
      </c>
      <c r="G118" s="3">
        <f t="shared" si="41"/>
        <v>-136.36311289856044</v>
      </c>
      <c r="H118" s="3">
        <f t="shared" si="42"/>
        <v>-6.016080701255496</v>
      </c>
      <c r="I118" s="2">
        <f t="shared" si="43"/>
        <v>136.53840619870749</v>
      </c>
      <c r="J118" s="2">
        <f t="shared" si="23"/>
        <v>136.53840619870749</v>
      </c>
      <c r="K118" s="5">
        <f t="shared" si="24"/>
        <v>0.33</v>
      </c>
      <c r="L118" s="4">
        <f t="shared" si="44"/>
        <v>0.16733369702055931</v>
      </c>
      <c r="M118" s="4">
        <f t="shared" si="25"/>
        <v>0.21229470603894199</v>
      </c>
      <c r="N118" s="5">
        <f t="shared" si="26"/>
        <v>-0.81738015459484159</v>
      </c>
      <c r="O118" s="5">
        <f t="shared" si="27"/>
        <v>32.663225168684839</v>
      </c>
      <c r="P118" s="5">
        <f t="shared" si="28"/>
        <v>1.4410392546866104</v>
      </c>
      <c r="Q118" s="6">
        <f t="shared" si="29"/>
        <v>1802.7597733761859</v>
      </c>
      <c r="R118" s="5">
        <f t="shared" si="30"/>
        <v>11.680119203148323</v>
      </c>
      <c r="S118" s="5">
        <f t="shared" si="31"/>
        <v>-0.47941479157543265</v>
      </c>
      <c r="T118" s="5">
        <f t="shared" si="32"/>
        <v>17.49177258315823</v>
      </c>
      <c r="U118" s="5">
        <f t="shared" si="33"/>
        <v>10.862739048553481</v>
      </c>
      <c r="V118" s="5">
        <f t="shared" si="33"/>
        <v>32.18381037710941</v>
      </c>
      <c r="W118" s="5">
        <f t="shared" si="34"/>
        <v>-13.241188162155158</v>
      </c>
      <c r="X118">
        <f t="shared" si="45"/>
        <v>0</v>
      </c>
    </row>
    <row r="119" spans="1:24" x14ac:dyDescent="0.2">
      <c r="A119">
        <f t="shared" si="35"/>
        <v>8.9000000000000065E-2</v>
      </c>
      <c r="B119" s="5">
        <f t="shared" si="36"/>
        <v>-0.73910441202099186</v>
      </c>
      <c r="C119" s="5">
        <f t="shared" si="37"/>
        <v>42.737216721507849</v>
      </c>
      <c r="D119" s="5">
        <f t="shared" si="38"/>
        <v>5.5154539221950403</v>
      </c>
      <c r="E119" s="2">
        <f t="shared" si="39"/>
        <v>42.743607339963702</v>
      </c>
      <c r="F119" s="3">
        <f t="shared" si="40"/>
        <v>3.4232784367157731</v>
      </c>
      <c r="G119" s="3">
        <f t="shared" si="41"/>
        <v>-136.33092908818332</v>
      </c>
      <c r="H119" s="3">
        <f t="shared" si="42"/>
        <v>-6.029321889417651</v>
      </c>
      <c r="I119" s="2">
        <f t="shared" si="43"/>
        <v>136.50711990130318</v>
      </c>
      <c r="J119" s="2">
        <f t="shared" si="23"/>
        <v>136.50711990130318</v>
      </c>
      <c r="K119" s="5">
        <f t="shared" si="24"/>
        <v>0.33</v>
      </c>
      <c r="L119" s="4">
        <f t="shared" si="44"/>
        <v>0.16737203177604326</v>
      </c>
      <c r="M119" s="4">
        <f t="shared" si="25"/>
        <v>0.21231938433697906</v>
      </c>
      <c r="N119" s="5">
        <f t="shared" si="26"/>
        <v>-0.81979422989634076</v>
      </c>
      <c r="O119" s="5">
        <f t="shared" si="27"/>
        <v>32.648033482816381</v>
      </c>
      <c r="P119" s="5">
        <f t="shared" si="28"/>
        <v>1.4438800075737697</v>
      </c>
      <c r="Q119" s="6">
        <f t="shared" si="29"/>
        <v>1802.7595931002177</v>
      </c>
      <c r="R119" s="5">
        <f t="shared" si="30"/>
        <v>11.676120428295407</v>
      </c>
      <c r="S119" s="5">
        <f t="shared" si="31"/>
        <v>-0.48012939166263546</v>
      </c>
      <c r="T119" s="5">
        <f t="shared" si="32"/>
        <v>17.485730446674552</v>
      </c>
      <c r="U119" s="5">
        <f t="shared" si="33"/>
        <v>10.856326198399067</v>
      </c>
      <c r="V119" s="5">
        <f t="shared" si="33"/>
        <v>32.167904091153744</v>
      </c>
      <c r="W119" s="5">
        <f t="shared" si="34"/>
        <v>-13.244389545751677</v>
      </c>
      <c r="X119">
        <f t="shared" si="45"/>
        <v>0</v>
      </c>
    </row>
    <row r="120" spans="1:24" x14ac:dyDescent="0.2">
      <c r="A120">
        <f t="shared" si="35"/>
        <v>9.0000000000000066E-2</v>
      </c>
      <c r="B120" s="5">
        <f t="shared" si="36"/>
        <v>-0.73567570542117688</v>
      </c>
      <c r="C120" s="5">
        <f t="shared" si="37"/>
        <v>42.600901876371715</v>
      </c>
      <c r="D120" s="5">
        <f t="shared" si="38"/>
        <v>5.5094179781108492</v>
      </c>
      <c r="E120" s="2">
        <f t="shared" si="39"/>
        <v>42.607253601045421</v>
      </c>
      <c r="F120" s="3">
        <f t="shared" si="40"/>
        <v>3.4341347629141721</v>
      </c>
      <c r="G120" s="3">
        <f t="shared" si="41"/>
        <v>-136.29876118409217</v>
      </c>
      <c r="H120" s="3">
        <f t="shared" si="42"/>
        <v>-6.0425662789634025</v>
      </c>
      <c r="I120" s="2">
        <f t="shared" si="43"/>
        <v>136.47585203662848</v>
      </c>
      <c r="J120" s="2">
        <f t="shared" si="23"/>
        <v>136.47585203662848</v>
      </c>
      <c r="K120" s="5">
        <f t="shared" si="24"/>
        <v>0.33</v>
      </c>
      <c r="L120" s="4">
        <f t="shared" si="44"/>
        <v>0.16741036149675614</v>
      </c>
      <c r="M120" s="4">
        <f t="shared" si="25"/>
        <v>0.21234405382713953</v>
      </c>
      <c r="N120" s="5">
        <f t="shared" si="26"/>
        <v>-0.82220568844840913</v>
      </c>
      <c r="O120" s="5">
        <f t="shared" si="27"/>
        <v>32.632853545599957</v>
      </c>
      <c r="P120" s="5">
        <f t="shared" si="28"/>
        <v>1.4467202688266825</v>
      </c>
      <c r="Q120" s="6">
        <f t="shared" si="29"/>
        <v>1802.7594128242672</v>
      </c>
      <c r="R120" s="5">
        <f t="shared" si="30"/>
        <v>11.672124104278785</v>
      </c>
      <c r="S120" s="5">
        <f t="shared" si="31"/>
        <v>-0.48084479532641522</v>
      </c>
      <c r="T120" s="5">
        <f t="shared" si="32"/>
        <v>17.479691937525654</v>
      </c>
      <c r="U120" s="5">
        <f t="shared" si="33"/>
        <v>10.849918415830375</v>
      </c>
      <c r="V120" s="5">
        <f t="shared" si="33"/>
        <v>32.152008750273545</v>
      </c>
      <c r="W120" s="5">
        <f t="shared" si="34"/>
        <v>-13.247587793647664</v>
      </c>
      <c r="X120">
        <f t="shared" si="45"/>
        <v>0</v>
      </c>
    </row>
    <row r="121" spans="1:24" x14ac:dyDescent="0.2">
      <c r="A121">
        <f t="shared" si="35"/>
        <v>9.1000000000000067E-2</v>
      </c>
      <c r="B121" s="5">
        <f t="shared" si="36"/>
        <v>-0.73223614569905471</v>
      </c>
      <c r="C121" s="5">
        <f t="shared" si="37"/>
        <v>42.464619191192</v>
      </c>
      <c r="D121" s="5">
        <f t="shared" si="38"/>
        <v>5.5033687880379896</v>
      </c>
      <c r="E121" s="2">
        <f t="shared" si="39"/>
        <v>42.470931857283517</v>
      </c>
      <c r="F121" s="3">
        <f t="shared" si="40"/>
        <v>3.4449846813300025</v>
      </c>
      <c r="G121" s="3">
        <f t="shared" si="41"/>
        <v>-136.2666091753419</v>
      </c>
      <c r="H121" s="3">
        <f t="shared" si="42"/>
        <v>-6.0558138667570498</v>
      </c>
      <c r="I121" s="2">
        <f t="shared" si="43"/>
        <v>136.44460259456503</v>
      </c>
      <c r="J121" s="2">
        <f t="shared" si="23"/>
        <v>136.44460259456503</v>
      </c>
      <c r="K121" s="5">
        <f t="shared" si="24"/>
        <v>0.33</v>
      </c>
      <c r="L121" s="4">
        <f t="shared" si="44"/>
        <v>0.16744868617611994</v>
      </c>
      <c r="M121" s="4">
        <f t="shared" si="25"/>
        <v>0.2123687145092675</v>
      </c>
      <c r="N121" s="5">
        <f t="shared" si="26"/>
        <v>-0.82461453351138803</v>
      </c>
      <c r="O121" s="5">
        <f t="shared" si="27"/>
        <v>32.617685346258661</v>
      </c>
      <c r="P121" s="5">
        <f t="shared" si="28"/>
        <v>1.4495600383452913</v>
      </c>
      <c r="Q121" s="6">
        <f t="shared" si="29"/>
        <v>1802.7592325483351</v>
      </c>
      <c r="R121" s="5">
        <f t="shared" si="30"/>
        <v>11.66813022936603</v>
      </c>
      <c r="S121" s="5">
        <f t="shared" si="31"/>
        <v>-0.481561001501288</v>
      </c>
      <c r="T121" s="5">
        <f t="shared" si="32"/>
        <v>17.473657053177885</v>
      </c>
      <c r="U121" s="5">
        <f t="shared" si="33"/>
        <v>10.843515695854641</v>
      </c>
      <c r="V121" s="5">
        <f t="shared" si="33"/>
        <v>32.13612434475737</v>
      </c>
      <c r="W121" s="5">
        <f t="shared" si="34"/>
        <v>-13.250782908476822</v>
      </c>
      <c r="X121">
        <f t="shared" si="45"/>
        <v>0</v>
      </c>
    </row>
    <row r="122" spans="1:24" x14ac:dyDescent="0.2">
      <c r="A122">
        <f t="shared" si="35"/>
        <v>9.2000000000000068E-2</v>
      </c>
      <c r="B122" s="5">
        <f t="shared" si="36"/>
        <v>-0.72878573925987677</v>
      </c>
      <c r="C122" s="5">
        <f t="shared" si="37"/>
        <v>42.328368650078829</v>
      </c>
      <c r="D122" s="5">
        <f t="shared" si="38"/>
        <v>5.4973063487797784</v>
      </c>
      <c r="E122" s="2">
        <f t="shared" si="39"/>
        <v>42.334642094043083</v>
      </c>
      <c r="F122" s="3">
        <f t="shared" si="40"/>
        <v>3.4558281970258573</v>
      </c>
      <c r="G122" s="3">
        <f t="shared" si="41"/>
        <v>-136.23447305099714</v>
      </c>
      <c r="H122" s="3">
        <f t="shared" si="42"/>
        <v>-6.0690646496655267</v>
      </c>
      <c r="I122" s="2">
        <f t="shared" si="43"/>
        <v>136.41337156500475</v>
      </c>
      <c r="J122" s="2">
        <f t="shared" si="23"/>
        <v>136.41337156500475</v>
      </c>
      <c r="K122" s="5">
        <f t="shared" si="24"/>
        <v>0.33</v>
      </c>
      <c r="L122" s="4">
        <f t="shared" si="44"/>
        <v>0.16748700580755338</v>
      </c>
      <c r="M122" s="4">
        <f t="shared" si="25"/>
        <v>0.21239336638320619</v>
      </c>
      <c r="N122" s="5">
        <f t="shared" si="26"/>
        <v>-0.8270207683413614</v>
      </c>
      <c r="O122" s="5">
        <f t="shared" si="27"/>
        <v>32.602528874028145</v>
      </c>
      <c r="P122" s="5">
        <f t="shared" si="28"/>
        <v>1.452399316030647</v>
      </c>
      <c r="Q122" s="6">
        <f t="shared" si="29"/>
        <v>1802.7590522724211</v>
      </c>
      <c r="R122" s="5">
        <f t="shared" si="30"/>
        <v>11.664138801826361</v>
      </c>
      <c r="S122" s="5">
        <f t="shared" si="31"/>
        <v>-0.48227800912314506</v>
      </c>
      <c r="T122" s="5">
        <f t="shared" si="32"/>
        <v>17.467625791099959</v>
      </c>
      <c r="U122" s="5">
        <f t="shared" si="33"/>
        <v>10.837118033485</v>
      </c>
      <c r="V122" s="5">
        <f t="shared" si="33"/>
        <v>32.120250864905003</v>
      </c>
      <c r="W122" s="5">
        <f t="shared" si="34"/>
        <v>-13.253974892869394</v>
      </c>
      <c r="X122">
        <f t="shared" si="45"/>
        <v>0</v>
      </c>
    </row>
    <row r="123" spans="1:24" x14ac:dyDescent="0.2">
      <c r="A123">
        <f t="shared" si="35"/>
        <v>9.3000000000000069E-2</v>
      </c>
      <c r="B123" s="5">
        <f t="shared" si="36"/>
        <v>-0.72532449250383424</v>
      </c>
      <c r="C123" s="5">
        <f t="shared" si="37"/>
        <v>42.192150237153264</v>
      </c>
      <c r="D123" s="5">
        <f t="shared" si="38"/>
        <v>5.4912306571426663</v>
      </c>
      <c r="E123" s="2">
        <f t="shared" si="39"/>
        <v>42.198384296723233</v>
      </c>
      <c r="F123" s="3">
        <f t="shared" si="40"/>
        <v>3.4666653150593425</v>
      </c>
      <c r="G123" s="3">
        <f t="shared" si="41"/>
        <v>-136.20235280013225</v>
      </c>
      <c r="H123" s="3">
        <f t="shared" si="42"/>
        <v>-6.082318624558396</v>
      </c>
      <c r="I123" s="2">
        <f t="shared" si="43"/>
        <v>136.38215893784999</v>
      </c>
      <c r="J123" s="2">
        <f t="shared" si="23"/>
        <v>136.38215893784999</v>
      </c>
      <c r="K123" s="5">
        <f t="shared" si="24"/>
        <v>0.33</v>
      </c>
      <c r="L123" s="4">
        <f t="shared" si="44"/>
        <v>0.1675253203844719</v>
      </c>
      <c r="M123" s="4">
        <f t="shared" si="25"/>
        <v>0.21241800944879802</v>
      </c>
      <c r="N123" s="5">
        <f t="shared" si="26"/>
        <v>-0.82942439619016317</v>
      </c>
      <c r="O123" s="5">
        <f t="shared" si="27"/>
        <v>32.587384118156635</v>
      </c>
      <c r="P123" s="5">
        <f t="shared" si="28"/>
        <v>1.4552381017849063</v>
      </c>
      <c r="Q123" s="6">
        <f t="shared" si="29"/>
        <v>1802.7588719965247</v>
      </c>
      <c r="R123" s="5">
        <f t="shared" si="30"/>
        <v>11.660149819930657</v>
      </c>
      <c r="S123" s="5">
        <f t="shared" si="31"/>
        <v>-0.48299581712925249</v>
      </c>
      <c r="T123" s="5">
        <f t="shared" si="32"/>
        <v>17.461598148763009</v>
      </c>
      <c r="U123" s="5">
        <f t="shared" si="33"/>
        <v>10.830725423740494</v>
      </c>
      <c r="V123" s="5">
        <f t="shared" si="33"/>
        <v>32.104388301027385</v>
      </c>
      <c r="W123" s="5">
        <f t="shared" si="34"/>
        <v>-13.257163749452083</v>
      </c>
      <c r="X123">
        <f t="shared" si="45"/>
        <v>0</v>
      </c>
    </row>
    <row r="124" spans="1:24" x14ac:dyDescent="0.2">
      <c r="A124">
        <f t="shared" si="35"/>
        <v>9.400000000000007E-2</v>
      </c>
      <c r="B124" s="5">
        <f t="shared" si="36"/>
        <v>-0.72185241182606297</v>
      </c>
      <c r="C124" s="5">
        <f t="shared" si="37"/>
        <v>42.055963936547279</v>
      </c>
      <c r="D124" s="5">
        <f t="shared" si="38"/>
        <v>5.4851417099362338</v>
      </c>
      <c r="E124" s="2">
        <f t="shared" si="39"/>
        <v>42.06215845075743</v>
      </c>
      <c r="F124" s="3">
        <f t="shared" si="40"/>
        <v>3.477496040483083</v>
      </c>
      <c r="G124" s="3">
        <f t="shared" si="41"/>
        <v>-136.17024841183121</v>
      </c>
      <c r="H124" s="3">
        <f t="shared" si="42"/>
        <v>-6.0955757883078485</v>
      </c>
      <c r="I124" s="2">
        <f t="shared" si="43"/>
        <v>136.35096470301337</v>
      </c>
      <c r="J124" s="2">
        <f t="shared" si="23"/>
        <v>136.35096470301337</v>
      </c>
      <c r="K124" s="5">
        <f t="shared" si="24"/>
        <v>0.33</v>
      </c>
      <c r="L124" s="4">
        <f t="shared" si="44"/>
        <v>0.16756362990028761</v>
      </c>
      <c r="M124" s="4">
        <f t="shared" si="25"/>
        <v>0.21244264370588442</v>
      </c>
      <c r="N124" s="5">
        <f t="shared" si="26"/>
        <v>-0.83182542030538331</v>
      </c>
      <c r="O124" s="5">
        <f t="shared" si="27"/>
        <v>32.572251067904837</v>
      </c>
      <c r="P124" s="5">
        <f t="shared" si="28"/>
        <v>1.4580763955113296</v>
      </c>
      <c r="Q124" s="6">
        <f t="shared" si="29"/>
        <v>1802.7586917206465</v>
      </c>
      <c r="R124" s="5">
        <f t="shared" si="30"/>
        <v>11.656163281951422</v>
      </c>
      <c r="S124" s="5">
        <f t="shared" si="31"/>
        <v>-0.48371442445824947</v>
      </c>
      <c r="T124" s="5">
        <f t="shared" si="32"/>
        <v>17.45557412364052</v>
      </c>
      <c r="U124" s="5">
        <f t="shared" si="33"/>
        <v>10.824337861646038</v>
      </c>
      <c r="V124" s="5">
        <f t="shared" si="33"/>
        <v>32.088536643446588</v>
      </c>
      <c r="W124" s="5">
        <f t="shared" si="34"/>
        <v>-13.260349480848149</v>
      </c>
      <c r="X124">
        <f t="shared" si="45"/>
        <v>0</v>
      </c>
    </row>
    <row r="125" spans="1:24" x14ac:dyDescent="0.2">
      <c r="A125">
        <f t="shared" si="35"/>
        <v>9.500000000000007E-2</v>
      </c>
      <c r="B125" s="5">
        <f t="shared" si="36"/>
        <v>-0.71836950361664909</v>
      </c>
      <c r="C125" s="5">
        <f t="shared" si="37"/>
        <v>41.91980973240377</v>
      </c>
      <c r="D125" s="5">
        <f t="shared" si="38"/>
        <v>5.4790395039731852</v>
      </c>
      <c r="E125" s="2">
        <f t="shared" si="39"/>
        <v>41.92596454161383</v>
      </c>
      <c r="F125" s="3">
        <f t="shared" si="40"/>
        <v>3.4883203783447292</v>
      </c>
      <c r="G125" s="3">
        <f t="shared" si="41"/>
        <v>-136.13815987518777</v>
      </c>
      <c r="H125" s="3">
        <f t="shared" si="42"/>
        <v>-6.1088361377886971</v>
      </c>
      <c r="I125" s="2">
        <f t="shared" si="43"/>
        <v>136.31978885041786</v>
      </c>
      <c r="J125" s="2">
        <f t="shared" si="23"/>
        <v>136.31978885041786</v>
      </c>
      <c r="K125" s="5">
        <f t="shared" si="24"/>
        <v>0.33</v>
      </c>
      <c r="L125" s="4">
        <f t="shared" si="44"/>
        <v>0.16760193434840942</v>
      </c>
      <c r="M125" s="4">
        <f t="shared" si="25"/>
        <v>0.21246726915430589</v>
      </c>
      <c r="N125" s="5">
        <f t="shared" si="26"/>
        <v>-0.83422384393037452</v>
      </c>
      <c r="O125" s="5">
        <f t="shared" si="27"/>
        <v>32.557129712546036</v>
      </c>
      <c r="P125" s="5">
        <f t="shared" si="28"/>
        <v>1.4609141971142796</v>
      </c>
      <c r="Q125" s="6">
        <f t="shared" si="29"/>
        <v>1802.7585114447863</v>
      </c>
      <c r="R125" s="5">
        <f t="shared" si="30"/>
        <v>11.652179186162812</v>
      </c>
      <c r="S125" s="5">
        <f t="shared" si="31"/>
        <v>-0.48443383005014523</v>
      </c>
      <c r="T125" s="5">
        <f t="shared" si="32"/>
        <v>17.44955371320837</v>
      </c>
      <c r="U125" s="5">
        <f t="shared" si="33"/>
        <v>10.817955342232437</v>
      </c>
      <c r="V125" s="5">
        <f t="shared" si="33"/>
        <v>32.072695882495893</v>
      </c>
      <c r="W125" s="5">
        <f t="shared" si="34"/>
        <v>-13.263532089677348</v>
      </c>
      <c r="X125">
        <f t="shared" si="45"/>
        <v>0</v>
      </c>
    </row>
    <row r="126" spans="1:24" x14ac:dyDescent="0.2">
      <c r="A126">
        <f t="shared" si="35"/>
        <v>9.6000000000000071E-2</v>
      </c>
      <c r="B126" s="5">
        <f t="shared" si="36"/>
        <v>-0.71487577426063331</v>
      </c>
      <c r="C126" s="5">
        <f t="shared" si="37"/>
        <v>41.783687608876527</v>
      </c>
      <c r="D126" s="5">
        <f t="shared" si="38"/>
        <v>5.4729240360693518</v>
      </c>
      <c r="E126" s="2">
        <f t="shared" si="39"/>
        <v>41.789802554795671</v>
      </c>
      <c r="F126" s="3">
        <f t="shared" si="40"/>
        <v>3.4991383336869615</v>
      </c>
      <c r="G126" s="3">
        <f t="shared" si="41"/>
        <v>-136.10608717930526</v>
      </c>
      <c r="H126" s="3">
        <f t="shared" si="42"/>
        <v>-6.1220996698783745</v>
      </c>
      <c r="I126" s="2">
        <f t="shared" si="43"/>
        <v>136.28863136999669</v>
      </c>
      <c r="J126" s="2">
        <f t="shared" si="23"/>
        <v>136.28863136999669</v>
      </c>
      <c r="K126" s="5">
        <f t="shared" si="24"/>
        <v>0.33</v>
      </c>
      <c r="L126" s="4">
        <f t="shared" si="44"/>
        <v>0.16764023372224293</v>
      </c>
      <c r="M126" s="4">
        <f t="shared" si="25"/>
        <v>0.21249188579390202</v>
      </c>
      <c r="N126" s="5">
        <f t="shared" si="26"/>
        <v>-0.83661967030425788</v>
      </c>
      <c r="O126" s="5">
        <f t="shared" si="27"/>
        <v>32.542020041365944</v>
      </c>
      <c r="P126" s="5">
        <f t="shared" si="28"/>
        <v>1.4637515064992175</v>
      </c>
      <c r="Q126" s="6">
        <f t="shared" si="29"/>
        <v>1802.7583311689441</v>
      </c>
      <c r="R126" s="5">
        <f t="shared" si="30"/>
        <v>11.648197530840607</v>
      </c>
      <c r="S126" s="5">
        <f t="shared" si="31"/>
        <v>-0.48515403284631881</v>
      </c>
      <c r="T126" s="5">
        <f t="shared" si="32"/>
        <v>17.443536914944801</v>
      </c>
      <c r="U126" s="5">
        <f t="shared" si="33"/>
        <v>10.81157786053635</v>
      </c>
      <c r="V126" s="5">
        <f t="shared" si="33"/>
        <v>32.056866008519627</v>
      </c>
      <c r="W126" s="5">
        <f t="shared" si="34"/>
        <v>-13.266711578555981</v>
      </c>
      <c r="X126">
        <f t="shared" si="45"/>
        <v>0</v>
      </c>
    </row>
    <row r="127" spans="1:24" x14ac:dyDescent="0.2">
      <c r="A127">
        <f t="shared" si="35"/>
        <v>9.7000000000000072E-2</v>
      </c>
      <c r="B127" s="5">
        <f t="shared" si="36"/>
        <v>-0.71137123013801606</v>
      </c>
      <c r="C127" s="5">
        <f t="shared" si="37"/>
        <v>41.647597550130222</v>
      </c>
      <c r="D127" s="5">
        <f t="shared" si="38"/>
        <v>5.4667953030436847</v>
      </c>
      <c r="E127" s="2">
        <f t="shared" si="39"/>
        <v>41.65367247584156</v>
      </c>
      <c r="F127" s="3">
        <f t="shared" si="40"/>
        <v>3.5099499115474977</v>
      </c>
      <c r="G127" s="3">
        <f t="shared" si="41"/>
        <v>-136.07403031329673</v>
      </c>
      <c r="H127" s="3">
        <f t="shared" si="42"/>
        <v>-6.1353663814569304</v>
      </c>
      <c r="I127" s="2">
        <f t="shared" si="43"/>
        <v>136.25749225169338</v>
      </c>
      <c r="J127" s="2">
        <f t="shared" si="23"/>
        <v>136.25749225169338</v>
      </c>
      <c r="K127" s="5">
        <f t="shared" si="24"/>
        <v>0.33</v>
      </c>
      <c r="L127" s="4">
        <f t="shared" si="44"/>
        <v>0.16767852801519045</v>
      </c>
      <c r="M127" s="4">
        <f t="shared" si="25"/>
        <v>0.2125164936245115</v>
      </c>
      <c r="N127" s="5">
        <f t="shared" si="26"/>
        <v>-0.83901290266193018</v>
      </c>
      <c r="O127" s="5">
        <f t="shared" si="27"/>
        <v>32.526922043662793</v>
      </c>
      <c r="P127" s="5">
        <f t="shared" si="28"/>
        <v>1.4665883235727033</v>
      </c>
      <c r="Q127" s="6">
        <f t="shared" si="29"/>
        <v>1802.75815089312</v>
      </c>
      <c r="R127" s="5">
        <f t="shared" si="30"/>
        <v>11.644218314262242</v>
      </c>
      <c r="S127" s="5">
        <f t="shared" si="31"/>
        <v>-0.48587503178951691</v>
      </c>
      <c r="T127" s="5">
        <f t="shared" si="32"/>
        <v>17.437523726330419</v>
      </c>
      <c r="U127" s="5">
        <f t="shared" si="33"/>
        <v>10.805205411600312</v>
      </c>
      <c r="V127" s="5">
        <f t="shared" si="33"/>
        <v>32.041047011873275</v>
      </c>
      <c r="W127" s="5">
        <f t="shared" si="34"/>
        <v>-13.269887950096876</v>
      </c>
      <c r="X127">
        <f t="shared" si="45"/>
        <v>0</v>
      </c>
    </row>
    <row r="128" spans="1:24" x14ac:dyDescent="0.2">
      <c r="A128">
        <f t="shared" si="35"/>
        <v>9.8000000000000073E-2</v>
      </c>
      <c r="B128" s="5">
        <f t="shared" si="36"/>
        <v>-0.70785587762376279</v>
      </c>
      <c r="C128" s="5">
        <f t="shared" si="37"/>
        <v>41.511539540340429</v>
      </c>
      <c r="D128" s="5">
        <f t="shared" si="38"/>
        <v>5.4606533017182528</v>
      </c>
      <c r="E128" s="2">
        <f t="shared" si="39"/>
        <v>41.517574290325939</v>
      </c>
      <c r="F128" s="3">
        <f t="shared" si="40"/>
        <v>3.5207551169590978</v>
      </c>
      <c r="G128" s="3">
        <f t="shared" si="41"/>
        <v>-136.04198926628484</v>
      </c>
      <c r="H128" s="3">
        <f t="shared" si="42"/>
        <v>-6.1486362694070271</v>
      </c>
      <c r="I128" s="2">
        <f t="shared" si="43"/>
        <v>136.22637148546173</v>
      </c>
      <c r="J128" s="2">
        <f t="shared" si="23"/>
        <v>136.22637148546173</v>
      </c>
      <c r="K128" s="5">
        <f t="shared" si="24"/>
        <v>0.33</v>
      </c>
      <c r="L128" s="4">
        <f t="shared" si="44"/>
        <v>0.16771681722065115</v>
      </c>
      <c r="M128" s="4">
        <f t="shared" si="25"/>
        <v>0.21254109264597223</v>
      </c>
      <c r="N128" s="5">
        <f t="shared" si="26"/>
        <v>-0.84140354423407016</v>
      </c>
      <c r="O128" s="5">
        <f t="shared" si="27"/>
        <v>32.511835708747249</v>
      </c>
      <c r="P128" s="5">
        <f t="shared" si="28"/>
        <v>1.4694246482423918</v>
      </c>
      <c r="Q128" s="6">
        <f t="shared" si="29"/>
        <v>1802.757970617314</v>
      </c>
      <c r="R128" s="5">
        <f t="shared" si="30"/>
        <v>11.640241534706771</v>
      </c>
      <c r="S128" s="5">
        <f t="shared" si="31"/>
        <v>-0.48659682582385172</v>
      </c>
      <c r="T128" s="5">
        <f t="shared" si="32"/>
        <v>17.431514144848222</v>
      </c>
      <c r="U128" s="5">
        <f t="shared" si="33"/>
        <v>10.7988379904727</v>
      </c>
      <c r="V128" s="5">
        <f t="shared" si="33"/>
        <v>32.025238882923396</v>
      </c>
      <c r="W128" s="5">
        <f t="shared" si="34"/>
        <v>-13.273061206909386</v>
      </c>
      <c r="X128">
        <f t="shared" si="45"/>
        <v>0</v>
      </c>
    </row>
    <row r="129" spans="1:24" x14ac:dyDescent="0.2">
      <c r="A129">
        <f t="shared" si="35"/>
        <v>9.9000000000000074E-2</v>
      </c>
      <c r="B129" s="5">
        <f t="shared" si="36"/>
        <v>-0.70432972308780839</v>
      </c>
      <c r="C129" s="5">
        <f t="shared" si="37"/>
        <v>41.375513563693588</v>
      </c>
      <c r="D129" s="5">
        <f t="shared" si="38"/>
        <v>5.4544980289182421</v>
      </c>
      <c r="E129" s="2">
        <f t="shared" si="39"/>
        <v>41.381507983859372</v>
      </c>
      <c r="F129" s="3">
        <f t="shared" si="40"/>
        <v>3.5315539549495707</v>
      </c>
      <c r="G129" s="3">
        <f t="shared" si="41"/>
        <v>-136.00996402740191</v>
      </c>
      <c r="H129" s="3">
        <f t="shared" si="42"/>
        <v>-6.1619093306139368</v>
      </c>
      <c r="I129" s="2">
        <f t="shared" si="43"/>
        <v>136.1952690612658</v>
      </c>
      <c r="J129" s="2">
        <f t="shared" si="23"/>
        <v>136.1952690612658</v>
      </c>
      <c r="K129" s="5">
        <f t="shared" si="24"/>
        <v>0.33</v>
      </c>
      <c r="L129" s="4">
        <f t="shared" si="44"/>
        <v>0.16775510133202073</v>
      </c>
      <c r="M129" s="4">
        <f t="shared" si="25"/>
        <v>0.21256568285812105</v>
      </c>
      <c r="N129" s="5">
        <f t="shared" si="26"/>
        <v>-0.84379159824714445</v>
      </c>
      <c r="O129" s="5">
        <f t="shared" si="27"/>
        <v>32.496761025942433</v>
      </c>
      <c r="P129" s="5">
        <f t="shared" si="28"/>
        <v>1.4722604804170325</v>
      </c>
      <c r="Q129" s="6">
        <f t="shared" si="29"/>
        <v>1802.7577903415258</v>
      </c>
      <c r="R129" s="5">
        <f t="shared" si="30"/>
        <v>11.636267190454886</v>
      </c>
      <c r="S129" s="5">
        <f t="shared" si="31"/>
        <v>-0.48731941389479977</v>
      </c>
      <c r="T129" s="5">
        <f t="shared" si="32"/>
        <v>17.425508167983548</v>
      </c>
      <c r="U129" s="5">
        <f t="shared" si="33"/>
        <v>10.792475592207742</v>
      </c>
      <c r="V129" s="5">
        <f t="shared" si="33"/>
        <v>32.009441612047631</v>
      </c>
      <c r="W129" s="5">
        <f t="shared" si="34"/>
        <v>-13.276231351599421</v>
      </c>
      <c r="X129">
        <f t="shared" si="45"/>
        <v>0</v>
      </c>
    </row>
    <row r="130" spans="1:24" x14ac:dyDescent="0.2">
      <c r="A130">
        <f t="shared" si="35"/>
        <v>0.10000000000000007</v>
      </c>
      <c r="B130" s="5">
        <f t="shared" si="36"/>
        <v>-0.70079277289506281</v>
      </c>
      <c r="C130" s="5">
        <f t="shared" si="37"/>
        <v>41.239519604386992</v>
      </c>
      <c r="D130" s="5">
        <f t="shared" si="38"/>
        <v>5.4483294814719523</v>
      </c>
      <c r="E130" s="2">
        <f t="shared" si="39"/>
        <v>41.245473542088966</v>
      </c>
      <c r="F130" s="3">
        <f t="shared" si="40"/>
        <v>3.5423464305417784</v>
      </c>
      <c r="G130" s="3">
        <f t="shared" si="41"/>
        <v>-135.97795458578986</v>
      </c>
      <c r="H130" s="3">
        <f t="shared" si="42"/>
        <v>-6.1751855619655363</v>
      </c>
      <c r="I130" s="2">
        <f t="shared" si="43"/>
        <v>136.16418496907991</v>
      </c>
      <c r="J130" s="2">
        <f t="shared" si="23"/>
        <v>136.16418496907991</v>
      </c>
      <c r="K130" s="5">
        <f t="shared" si="24"/>
        <v>0.33</v>
      </c>
      <c r="L130" s="4">
        <f t="shared" si="44"/>
        <v>0.16779338034269187</v>
      </c>
      <c r="M130" s="4">
        <f t="shared" si="25"/>
        <v>0.21259026426079397</v>
      </c>
      <c r="N130" s="5">
        <f t="shared" si="26"/>
        <v>-0.84617706792341418</v>
      </c>
      <c r="O130" s="5">
        <f t="shared" si="27"/>
        <v>32.481697984583896</v>
      </c>
      <c r="P130" s="5">
        <f t="shared" si="28"/>
        <v>1.4750958200064648</v>
      </c>
      <c r="Q130" s="6">
        <f t="shared" si="29"/>
        <v>1802.7576100657559</v>
      </c>
      <c r="R130" s="5">
        <f t="shared" si="30"/>
        <v>11.632295279788908</v>
      </c>
      <c r="S130" s="5">
        <f t="shared" si="31"/>
        <v>-0.48804279494920011</v>
      </c>
      <c r="T130" s="5">
        <f t="shared" si="32"/>
        <v>17.419505793224101</v>
      </c>
      <c r="U130" s="5">
        <f t="shared" si="33"/>
        <v>10.786118211865494</v>
      </c>
      <c r="V130" s="5">
        <f t="shared" si="33"/>
        <v>31.993655189634694</v>
      </c>
      <c r="W130" s="5">
        <f t="shared" si="34"/>
        <v>-13.279398386769433</v>
      </c>
      <c r="X130">
        <f t="shared" si="45"/>
        <v>0</v>
      </c>
    </row>
    <row r="131" spans="1:24" x14ac:dyDescent="0.2">
      <c r="A131">
        <f t="shared" si="35"/>
        <v>0.10100000000000008</v>
      </c>
      <c r="B131" s="5">
        <f t="shared" si="36"/>
        <v>-0.6972450334054151</v>
      </c>
      <c r="C131" s="5">
        <f t="shared" si="37"/>
        <v>41.103557646628794</v>
      </c>
      <c r="D131" s="5">
        <f t="shared" si="38"/>
        <v>5.4421476562107935</v>
      </c>
      <c r="E131" s="2">
        <f t="shared" si="39"/>
        <v>41.109470950698757</v>
      </c>
      <c r="F131" s="3">
        <f t="shared" si="40"/>
        <v>3.553132548753644</v>
      </c>
      <c r="G131" s="3">
        <f t="shared" si="41"/>
        <v>-135.94596093060022</v>
      </c>
      <c r="H131" s="3">
        <f t="shared" si="42"/>
        <v>-6.1884649603523059</v>
      </c>
      <c r="I131" s="2">
        <f t="shared" si="43"/>
        <v>136.13311919888858</v>
      </c>
      <c r="J131" s="2">
        <f t="shared" si="23"/>
        <v>136.13311919888858</v>
      </c>
      <c r="K131" s="5">
        <f t="shared" si="24"/>
        <v>0.33</v>
      </c>
      <c r="L131" s="4">
        <f t="shared" si="44"/>
        <v>0.16783165424605384</v>
      </c>
      <c r="M131" s="4">
        <f t="shared" si="25"/>
        <v>0.21261483685382618</v>
      </c>
      <c r="N131" s="5">
        <f t="shared" si="26"/>
        <v>-0.84855995648094151</v>
      </c>
      <c r="O131" s="5">
        <f t="shared" si="27"/>
        <v>32.466646574019563</v>
      </c>
      <c r="P131" s="5">
        <f t="shared" si="28"/>
        <v>1.4779306669216186</v>
      </c>
      <c r="Q131" s="6">
        <f t="shared" si="29"/>
        <v>1802.7574297900037</v>
      </c>
      <c r="R131" s="5">
        <f t="shared" si="30"/>
        <v>11.628325800992792</v>
      </c>
      <c r="S131" s="5">
        <f t="shared" si="31"/>
        <v>-0.48876696793525293</v>
      </c>
      <c r="T131" s="5">
        <f t="shared" si="32"/>
        <v>17.413507018059974</v>
      </c>
      <c r="U131" s="5">
        <f t="shared" si="33"/>
        <v>10.77976584451185</v>
      </c>
      <c r="V131" s="5">
        <f t="shared" si="33"/>
        <v>31.977879606084311</v>
      </c>
      <c r="W131" s="5">
        <f t="shared" si="34"/>
        <v>-13.282562315018406</v>
      </c>
      <c r="X131">
        <f t="shared" si="45"/>
        <v>0</v>
      </c>
    </row>
    <row r="132" spans="1:24" x14ac:dyDescent="0.2">
      <c r="A132">
        <f t="shared" si="35"/>
        <v>0.10200000000000008</v>
      </c>
      <c r="B132" s="5">
        <f t="shared" si="36"/>
        <v>-0.69368651097373923</v>
      </c>
      <c r="C132" s="5">
        <f t="shared" si="37"/>
        <v>40.967627674637995</v>
      </c>
      <c r="D132" s="5">
        <f t="shared" si="38"/>
        <v>5.4359525499692829</v>
      </c>
      <c r="E132" s="2">
        <f t="shared" si="39"/>
        <v>40.973500195410104</v>
      </c>
      <c r="F132" s="3">
        <f t="shared" si="40"/>
        <v>3.5639123145981557</v>
      </c>
      <c r="G132" s="3">
        <f t="shared" si="41"/>
        <v>-135.91398305099415</v>
      </c>
      <c r="H132" s="3">
        <f t="shared" si="42"/>
        <v>-6.2017475226673247</v>
      </c>
      <c r="I132" s="2">
        <f t="shared" si="43"/>
        <v>136.10207174068651</v>
      </c>
      <c r="J132" s="2">
        <f t="shared" si="23"/>
        <v>136.10207174068651</v>
      </c>
      <c r="K132" s="5">
        <f t="shared" si="24"/>
        <v>0.33</v>
      </c>
      <c r="L132" s="4">
        <f t="shared" si="44"/>
        <v>0.16786992303549275</v>
      </c>
      <c r="M132" s="4">
        <f t="shared" si="25"/>
        <v>0.21263940063705178</v>
      </c>
      <c r="N132" s="5">
        <f t="shared" si="26"/>
        <v>-0.85094026713359516</v>
      </c>
      <c r="O132" s="5">
        <f t="shared" si="27"/>
        <v>32.451606783609762</v>
      </c>
      <c r="P132" s="5">
        <f t="shared" si="28"/>
        <v>1.4807650210745105</v>
      </c>
      <c r="Q132" s="6">
        <f t="shared" si="29"/>
        <v>1802.7572495142699</v>
      </c>
      <c r="R132" s="5">
        <f t="shared" si="30"/>
        <v>11.624358752352105</v>
      </c>
      <c r="S132" s="5">
        <f t="shared" si="31"/>
        <v>-0.48949193180251699</v>
      </c>
      <c r="T132" s="5">
        <f t="shared" si="32"/>
        <v>17.407511839983567</v>
      </c>
      <c r="U132" s="5">
        <f t="shared" si="33"/>
        <v>10.77341848521851</v>
      </c>
      <c r="V132" s="5">
        <f t="shared" si="33"/>
        <v>31.962114851807247</v>
      </c>
      <c r="W132" s="5">
        <f t="shared" si="34"/>
        <v>-13.285723138941922</v>
      </c>
      <c r="X132">
        <f t="shared" si="45"/>
        <v>0</v>
      </c>
    </row>
    <row r="133" spans="1:24" x14ac:dyDescent="0.2">
      <c r="A133">
        <f t="shared" si="35"/>
        <v>0.10300000000000008</v>
      </c>
      <c r="B133" s="5">
        <f t="shared" si="36"/>
        <v>-0.69011721194989839</v>
      </c>
      <c r="C133" s="5">
        <f t="shared" si="37"/>
        <v>40.831729672644421</v>
      </c>
      <c r="D133" s="5">
        <f t="shared" si="38"/>
        <v>5.429744159585046</v>
      </c>
      <c r="E133" s="2">
        <f t="shared" si="39"/>
        <v>40.837561261982088</v>
      </c>
      <c r="F133" s="3">
        <f t="shared" si="40"/>
        <v>3.5746857330833741</v>
      </c>
      <c r="G133" s="3">
        <f t="shared" si="41"/>
        <v>-135.88202093614234</v>
      </c>
      <c r="H133" s="3">
        <f t="shared" si="42"/>
        <v>-6.2150332458062669</v>
      </c>
      <c r="I133" s="2">
        <f t="shared" si="43"/>
        <v>136.07104258447868</v>
      </c>
      <c r="J133" s="2">
        <f t="shared" si="23"/>
        <v>136.07104258447868</v>
      </c>
      <c r="K133" s="5">
        <f t="shared" si="24"/>
        <v>0.33</v>
      </c>
      <c r="L133" s="4">
        <f t="shared" si="44"/>
        <v>0.16790818670439139</v>
      </c>
      <c r="M133" s="4">
        <f t="shared" si="25"/>
        <v>0.21266395561030424</v>
      </c>
      <c r="N133" s="5">
        <f t="shared" si="26"/>
        <v>-0.85331800309105843</v>
      </c>
      <c r="O133" s="5">
        <f t="shared" si="27"/>
        <v>32.436578602727202</v>
      </c>
      <c r="P133" s="5">
        <f t="shared" si="28"/>
        <v>1.4835988823782427</v>
      </c>
      <c r="Q133" s="6">
        <f t="shared" si="29"/>
        <v>1802.7570692385541</v>
      </c>
      <c r="R133" s="5">
        <f t="shared" si="30"/>
        <v>11.620394132154054</v>
      </c>
      <c r="S133" s="5">
        <f t="shared" si="31"/>
        <v>-0.49021768550190897</v>
      </c>
      <c r="T133" s="5">
        <f t="shared" si="32"/>
        <v>17.401520256489665</v>
      </c>
      <c r="U133" s="5">
        <f t="shared" si="33"/>
        <v>10.767076129062996</v>
      </c>
      <c r="V133" s="5">
        <f t="shared" si="33"/>
        <v>31.946360917225292</v>
      </c>
      <c r="W133" s="5">
        <f t="shared" si="34"/>
        <v>-13.288880861132093</v>
      </c>
      <c r="X133">
        <f t="shared" si="45"/>
        <v>0</v>
      </c>
    </row>
    <row r="134" spans="1:24" x14ac:dyDescent="0.2">
      <c r="A134">
        <f t="shared" si="35"/>
        <v>0.10400000000000008</v>
      </c>
      <c r="B134" s="5">
        <f t="shared" si="36"/>
        <v>-0.68653714267875043</v>
      </c>
      <c r="C134" s="5">
        <f t="shared" si="37"/>
        <v>40.695863624888737</v>
      </c>
      <c r="D134" s="5">
        <f t="shared" si="38"/>
        <v>5.423522481898809</v>
      </c>
      <c r="E134" s="2">
        <f t="shared" si="39"/>
        <v>40.701654136211957</v>
      </c>
      <c r="F134" s="3">
        <f t="shared" si="40"/>
        <v>3.5854528092124371</v>
      </c>
      <c r="G134" s="3">
        <f t="shared" si="41"/>
        <v>-135.85007457522511</v>
      </c>
      <c r="H134" s="3">
        <f t="shared" si="42"/>
        <v>-6.2283221266673987</v>
      </c>
      <c r="I134" s="2">
        <f t="shared" si="43"/>
        <v>136.04003172028021</v>
      </c>
      <c r="J134" s="2">
        <f t="shared" si="23"/>
        <v>136.04003172028021</v>
      </c>
      <c r="K134" s="5">
        <f t="shared" si="24"/>
        <v>0.33</v>
      </c>
      <c r="L134" s="4">
        <f t="shared" si="44"/>
        <v>0.16794644524612942</v>
      </c>
      <c r="M134" s="4">
        <f t="shared" si="25"/>
        <v>0.21268850177341586</v>
      </c>
      <c r="N134" s="5">
        <f t="shared" si="26"/>
        <v>-0.85569316755883384</v>
      </c>
      <c r="O134" s="5">
        <f t="shared" si="27"/>
        <v>32.421562020756923</v>
      </c>
      <c r="P134" s="5">
        <f t="shared" si="28"/>
        <v>1.4864322507470005</v>
      </c>
      <c r="Q134" s="6">
        <f t="shared" si="29"/>
        <v>1802.756888962856</v>
      </c>
      <c r="R134" s="5">
        <f t="shared" si="30"/>
        <v>11.61643193868745</v>
      </c>
      <c r="S134" s="5">
        <f t="shared" si="31"/>
        <v>-0.49094422798570064</v>
      </c>
      <c r="T134" s="5">
        <f t="shared" si="32"/>
        <v>17.395532265075399</v>
      </c>
      <c r="U134" s="5">
        <f t="shared" si="33"/>
        <v>10.760738771128617</v>
      </c>
      <c r="V134" s="5">
        <f t="shared" si="33"/>
        <v>31.930617792771223</v>
      </c>
      <c r="W134" s="5">
        <f t="shared" si="34"/>
        <v>-13.2920354841776</v>
      </c>
      <c r="X134">
        <f t="shared" si="45"/>
        <v>0</v>
      </c>
    </row>
    <row r="135" spans="1:24" x14ac:dyDescent="0.2">
      <c r="A135">
        <f t="shared" si="35"/>
        <v>0.10500000000000008</v>
      </c>
      <c r="B135" s="5">
        <f t="shared" si="36"/>
        <v>-0.68294630950015245</v>
      </c>
      <c r="C135" s="5">
        <f t="shared" si="37"/>
        <v>40.560029515622411</v>
      </c>
      <c r="D135" s="5">
        <f t="shared" si="38"/>
        <v>5.417287513754399</v>
      </c>
      <c r="E135" s="2">
        <f t="shared" si="39"/>
        <v>40.56577880393548</v>
      </c>
      <c r="F135" s="3">
        <f t="shared" si="40"/>
        <v>3.5962135479835657</v>
      </c>
      <c r="G135" s="3">
        <f t="shared" si="41"/>
        <v>-135.81814395743234</v>
      </c>
      <c r="H135" s="3">
        <f t="shared" si="42"/>
        <v>-6.2416141621515759</v>
      </c>
      <c r="I135" s="2">
        <f t="shared" si="43"/>
        <v>136.00903913811644</v>
      </c>
      <c r="J135" s="2">
        <f t="shared" si="23"/>
        <v>136.00903913811644</v>
      </c>
      <c r="K135" s="5">
        <f t="shared" si="24"/>
        <v>0.33</v>
      </c>
      <c r="L135" s="4">
        <f t="shared" si="44"/>
        <v>0.16798469865408314</v>
      </c>
      <c r="M135" s="4">
        <f t="shared" si="25"/>
        <v>0.21271303912621833</v>
      </c>
      <c r="N135" s="5">
        <f t="shared" si="26"/>
        <v>-0.8580657637382505</v>
      </c>
      <c r="O135" s="5">
        <f t="shared" si="27"/>
        <v>32.406557027096326</v>
      </c>
      <c r="P135" s="5">
        <f t="shared" si="28"/>
        <v>1.4892651260960512</v>
      </c>
      <c r="Q135" s="6">
        <f t="shared" si="29"/>
        <v>1802.7567086871759</v>
      </c>
      <c r="R135" s="5">
        <f t="shared" si="30"/>
        <v>11.61247217024275</v>
      </c>
      <c r="S135" s="5">
        <f t="shared" si="31"/>
        <v>-0.49167155820751929</v>
      </c>
      <c r="T135" s="5">
        <f t="shared" si="32"/>
        <v>17.389547863240253</v>
      </c>
      <c r="U135" s="5">
        <f t="shared" si="33"/>
        <v>10.754406406504499</v>
      </c>
      <c r="V135" s="5">
        <f t="shared" si="33"/>
        <v>31.914885468888809</v>
      </c>
      <c r="W135" s="5">
        <f t="shared" si="34"/>
        <v>-13.295187010663696</v>
      </c>
      <c r="X135">
        <f t="shared" si="45"/>
        <v>0</v>
      </c>
    </row>
    <row r="136" spans="1:24" x14ac:dyDescent="0.2">
      <c r="A136">
        <f t="shared" si="35"/>
        <v>0.10600000000000008</v>
      </c>
      <c r="B136" s="5">
        <f t="shared" si="36"/>
        <v>-0.67934471874896563</v>
      </c>
      <c r="C136" s="5">
        <f t="shared" si="37"/>
        <v>40.424227329107715</v>
      </c>
      <c r="D136" s="5">
        <f t="shared" si="38"/>
        <v>5.4110392519987425</v>
      </c>
      <c r="E136" s="2">
        <f t="shared" si="39"/>
        <v>40.429935251027437</v>
      </c>
      <c r="F136" s="3">
        <f t="shared" si="40"/>
        <v>3.6069679543900701</v>
      </c>
      <c r="G136" s="3">
        <f t="shared" si="41"/>
        <v>-135.78622907196345</v>
      </c>
      <c r="H136" s="3">
        <f t="shared" si="42"/>
        <v>-6.2549093491622401</v>
      </c>
      <c r="I136" s="2">
        <f t="shared" si="43"/>
        <v>135.97806482802278</v>
      </c>
      <c r="J136" s="2">
        <f t="shared" si="23"/>
        <v>135.97806482802278</v>
      </c>
      <c r="K136" s="5">
        <f t="shared" si="24"/>
        <v>0.33</v>
      </c>
      <c r="L136" s="4">
        <f t="shared" si="44"/>
        <v>0.16802294692162575</v>
      </c>
      <c r="M136" s="4">
        <f t="shared" si="25"/>
        <v>0.21273756766854232</v>
      </c>
      <c r="N136" s="5">
        <f t="shared" si="26"/>
        <v>-0.86043579482646959</v>
      </c>
      <c r="O136" s="5">
        <f t="shared" si="27"/>
        <v>32.3915636111551</v>
      </c>
      <c r="P136" s="5">
        <f t="shared" si="28"/>
        <v>1.4920975083417403</v>
      </c>
      <c r="Q136" s="6">
        <f t="shared" si="29"/>
        <v>1802.7565284115142</v>
      </c>
      <c r="R136" s="5">
        <f t="shared" si="30"/>
        <v>11.608514825112003</v>
      </c>
      <c r="S136" s="5">
        <f t="shared" si="31"/>
        <v>-0.49239967512234339</v>
      </c>
      <c r="T136" s="5">
        <f t="shared" si="32"/>
        <v>17.383567048486032</v>
      </c>
      <c r="U136" s="5">
        <f t="shared" si="33"/>
        <v>10.748079030285533</v>
      </c>
      <c r="V136" s="5">
        <f t="shared" si="33"/>
        <v>31.899163936032757</v>
      </c>
      <c r="W136" s="5">
        <f t="shared" si="34"/>
        <v>-13.298335443172228</v>
      </c>
      <c r="X136">
        <f t="shared" si="45"/>
        <v>0</v>
      </c>
    </row>
    <row r="137" spans="1:24" x14ac:dyDescent="0.2">
      <c r="A137">
        <f t="shared" si="35"/>
        <v>0.10700000000000008</v>
      </c>
      <c r="B137" s="5">
        <f t="shared" si="36"/>
        <v>-0.67573237675506037</v>
      </c>
      <c r="C137" s="5">
        <f t="shared" si="37"/>
        <v>40.288457049617719</v>
      </c>
      <c r="D137" s="5">
        <f t="shared" si="38"/>
        <v>5.4047776934818588</v>
      </c>
      <c r="E137" s="2">
        <f t="shared" si="39"/>
        <v>40.294123463402038</v>
      </c>
      <c r="F137" s="3">
        <f t="shared" si="40"/>
        <v>3.6177160334203555</v>
      </c>
      <c r="G137" s="3">
        <f t="shared" si="41"/>
        <v>-135.75432990802742</v>
      </c>
      <c r="H137" s="3">
        <f t="shared" si="42"/>
        <v>-6.2682076846054127</v>
      </c>
      <c r="I137" s="2">
        <f t="shared" si="43"/>
        <v>135.94710878004489</v>
      </c>
      <c r="J137" s="2">
        <f t="shared" si="23"/>
        <v>135.94710878004489</v>
      </c>
      <c r="K137" s="5">
        <f t="shared" si="24"/>
        <v>0.33</v>
      </c>
      <c r="L137" s="4">
        <f t="shared" si="44"/>
        <v>0.16806119004212716</v>
      </c>
      <c r="M137" s="4">
        <f t="shared" si="25"/>
        <v>0.2127620874002176</v>
      </c>
      <c r="N137" s="5">
        <f t="shared" si="26"/>
        <v>-0.86280326401649143</v>
      </c>
      <c r="O137" s="5">
        <f t="shared" si="27"/>
        <v>32.376581762355251</v>
      </c>
      <c r="P137" s="5">
        <f t="shared" si="28"/>
        <v>1.494929397401491</v>
      </c>
      <c r="Q137" s="6">
        <f t="shared" si="29"/>
        <v>1802.7563481358704</v>
      </c>
      <c r="R137" s="5">
        <f t="shared" si="30"/>
        <v>11.604559901588894</v>
      </c>
      <c r="S137" s="5">
        <f t="shared" si="31"/>
        <v>-0.4931285776865027</v>
      </c>
      <c r="T137" s="5">
        <f t="shared" si="32"/>
        <v>17.377589818316924</v>
      </c>
      <c r="U137" s="5">
        <f t="shared" si="33"/>
        <v>10.741756637572403</v>
      </c>
      <c r="V137" s="5">
        <f t="shared" si="33"/>
        <v>31.883453184668749</v>
      </c>
      <c r="W137" s="5">
        <f t="shared" si="34"/>
        <v>-13.301480784281583</v>
      </c>
      <c r="X137">
        <f t="shared" si="45"/>
        <v>0</v>
      </c>
    </row>
    <row r="138" spans="1:24" x14ac:dyDescent="0.2">
      <c r="A138">
        <f t="shared" si="35"/>
        <v>0.10800000000000008</v>
      </c>
      <c r="B138" s="5">
        <f t="shared" si="36"/>
        <v>-0.6721092898433213</v>
      </c>
      <c r="C138" s="5">
        <f t="shared" si="37"/>
        <v>40.152718661436289</v>
      </c>
      <c r="D138" s="5">
        <f t="shared" si="38"/>
        <v>5.3985028350568616</v>
      </c>
      <c r="E138" s="2">
        <f t="shared" si="39"/>
        <v>40.158343427013364</v>
      </c>
      <c r="F138" s="3">
        <f t="shared" si="40"/>
        <v>3.628457790057928</v>
      </c>
      <c r="G138" s="3">
        <f t="shared" si="41"/>
        <v>-135.72244645484275</v>
      </c>
      <c r="H138" s="3">
        <f t="shared" si="42"/>
        <v>-6.2815091653896946</v>
      </c>
      <c r="I138" s="2">
        <f t="shared" si="43"/>
        <v>135.91617098423853</v>
      </c>
      <c r="J138" s="2">
        <f t="shared" si="23"/>
        <v>135.91617098423853</v>
      </c>
      <c r="K138" s="5">
        <f t="shared" si="24"/>
        <v>0.33</v>
      </c>
      <c r="L138" s="4">
        <f t="shared" si="44"/>
        <v>0.16809942800895397</v>
      </c>
      <c r="M138" s="4">
        <f t="shared" si="25"/>
        <v>0.21278659832107305</v>
      </c>
      <c r="N138" s="5">
        <f t="shared" si="26"/>
        <v>-0.86516817449716177</v>
      </c>
      <c r="O138" s="5">
        <f t="shared" si="27"/>
        <v>32.361611470131074</v>
      </c>
      <c r="P138" s="5">
        <f t="shared" si="28"/>
        <v>1.497760793193802</v>
      </c>
      <c r="Q138" s="6">
        <f t="shared" si="29"/>
        <v>1802.7561678602447</v>
      </c>
      <c r="R138" s="5">
        <f t="shared" si="30"/>
        <v>11.600607397968712</v>
      </c>
      <c r="S138" s="5">
        <f t="shared" si="31"/>
        <v>-0.49385826485767603</v>
      </c>
      <c r="T138" s="5">
        <f t="shared" si="32"/>
        <v>17.371616170239413</v>
      </c>
      <c r="U138" s="5">
        <f t="shared" si="33"/>
        <v>10.73543922347155</v>
      </c>
      <c r="V138" s="5">
        <f t="shared" si="33"/>
        <v>31.867753205273399</v>
      </c>
      <c r="W138" s="5">
        <f t="shared" si="34"/>
        <v>-13.304623036566785</v>
      </c>
      <c r="X138">
        <f t="shared" si="45"/>
        <v>0</v>
      </c>
    </row>
    <row r="139" spans="1:24" x14ac:dyDescent="0.2">
      <c r="A139">
        <f t="shared" si="35"/>
        <v>0.10900000000000008</v>
      </c>
      <c r="B139" s="5">
        <f t="shared" si="36"/>
        <v>-0.66847546433365168</v>
      </c>
      <c r="C139" s="5">
        <f t="shared" si="37"/>
        <v>40.017012148858051</v>
      </c>
      <c r="D139" s="5">
        <f t="shared" si="38"/>
        <v>5.3922146735799537</v>
      </c>
      <c r="E139" s="2">
        <f t="shared" si="39"/>
        <v>40.02259512785583</v>
      </c>
      <c r="F139" s="3">
        <f t="shared" si="40"/>
        <v>3.6391932292813998</v>
      </c>
      <c r="G139" s="3">
        <f t="shared" si="41"/>
        <v>-135.69057870163749</v>
      </c>
      <c r="H139" s="3">
        <f t="shared" si="42"/>
        <v>-6.2948137884262616</v>
      </c>
      <c r="I139" s="2">
        <f t="shared" si="43"/>
        <v>135.88525143066957</v>
      </c>
      <c r="J139" s="2">
        <f t="shared" si="23"/>
        <v>135.88525143066957</v>
      </c>
      <c r="K139" s="5">
        <f t="shared" si="24"/>
        <v>0.33</v>
      </c>
      <c r="L139" s="4">
        <f t="shared" si="44"/>
        <v>0.16813766081546969</v>
      </c>
      <c r="M139" s="4">
        <f t="shared" si="25"/>
        <v>0.21281110043093673</v>
      </c>
      <c r="N139" s="5">
        <f t="shared" si="26"/>
        <v>-0.8675305294531771</v>
      </c>
      <c r="O139" s="5">
        <f t="shared" si="27"/>
        <v>32.346652723929111</v>
      </c>
      <c r="P139" s="5">
        <f t="shared" si="28"/>
        <v>1.5005916956382443</v>
      </c>
      <c r="Q139" s="6">
        <f t="shared" si="29"/>
        <v>1802.7559875846371</v>
      </c>
      <c r="R139" s="5">
        <f t="shared" si="30"/>
        <v>11.596657312548356</v>
      </c>
      <c r="S139" s="5">
        <f t="shared" si="31"/>
        <v>-0.49458873559488936</v>
      </c>
      <c r="T139" s="5">
        <f t="shared" si="32"/>
        <v>17.365646101762337</v>
      </c>
      <c r="U139" s="5">
        <f t="shared" si="33"/>
        <v>10.729126783095179</v>
      </c>
      <c r="V139" s="5">
        <f t="shared" si="33"/>
        <v>31.852063988334223</v>
      </c>
      <c r="W139" s="5">
        <f t="shared" si="34"/>
        <v>-13.307762202599417</v>
      </c>
      <c r="X139">
        <f t="shared" si="45"/>
        <v>0</v>
      </c>
    </row>
    <row r="140" spans="1:24" x14ac:dyDescent="0.2">
      <c r="A140">
        <f t="shared" si="35"/>
        <v>0.11000000000000008</v>
      </c>
      <c r="B140" s="5">
        <f t="shared" si="36"/>
        <v>-0.66483090654097876</v>
      </c>
      <c r="C140" s="5">
        <f t="shared" si="37"/>
        <v>39.881337496188408</v>
      </c>
      <c r="D140" s="5">
        <f t="shared" si="38"/>
        <v>5.385913205910426</v>
      </c>
      <c r="E140" s="2">
        <f t="shared" si="39"/>
        <v>39.886878551964621</v>
      </c>
      <c r="F140" s="3">
        <f t="shared" si="40"/>
        <v>3.6499223560644949</v>
      </c>
      <c r="G140" s="3">
        <f t="shared" si="41"/>
        <v>-135.65872663764915</v>
      </c>
      <c r="H140" s="3">
        <f t="shared" si="42"/>
        <v>-6.3081215506288606</v>
      </c>
      <c r="I140" s="2">
        <f t="shared" si="43"/>
        <v>135.85435010941396</v>
      </c>
      <c r="J140" s="2">
        <f t="shared" si="23"/>
        <v>135.85435010941396</v>
      </c>
      <c r="K140" s="5">
        <f t="shared" si="24"/>
        <v>0.33</v>
      </c>
      <c r="L140" s="4">
        <f t="shared" si="44"/>
        <v>0.16817588845503459</v>
      </c>
      <c r="M140" s="4">
        <f t="shared" si="25"/>
        <v>0.21283559372963592</v>
      </c>
      <c r="N140" s="5">
        <f t="shared" si="26"/>
        <v>-0.86989033206509148</v>
      </c>
      <c r="O140" s="5">
        <f t="shared" si="27"/>
        <v>32.331705513208149</v>
      </c>
      <c r="P140" s="5">
        <f t="shared" si="28"/>
        <v>1.5034221046554603</v>
      </c>
      <c r="Q140" s="6">
        <f t="shared" si="29"/>
        <v>1802.755807309047</v>
      </c>
      <c r="R140" s="5">
        <f t="shared" si="30"/>
        <v>11.592709643626344</v>
      </c>
      <c r="S140" s="5">
        <f t="shared" si="31"/>
        <v>-0.49531998885851519</v>
      </c>
      <c r="T140" s="5">
        <f t="shared" si="32"/>
        <v>17.359679610396881</v>
      </c>
      <c r="U140" s="5">
        <f t="shared" si="33"/>
        <v>10.722819311561253</v>
      </c>
      <c r="V140" s="5">
        <f t="shared" si="33"/>
        <v>31.836385524349634</v>
      </c>
      <c r="W140" s="5">
        <f t="shared" si="34"/>
        <v>-13.310898284947658</v>
      </c>
      <c r="X140">
        <f t="shared" si="45"/>
        <v>0</v>
      </c>
    </row>
    <row r="141" spans="1:24" x14ac:dyDescent="0.2">
      <c r="A141">
        <f t="shared" si="35"/>
        <v>0.11100000000000008</v>
      </c>
      <c r="B141" s="5">
        <f t="shared" si="36"/>
        <v>-0.66117562277525843</v>
      </c>
      <c r="C141" s="5">
        <f t="shared" si="37"/>
        <v>39.745694687743523</v>
      </c>
      <c r="D141" s="5">
        <f t="shared" si="38"/>
        <v>5.3795984289106542</v>
      </c>
      <c r="E141" s="2">
        <f t="shared" si="39"/>
        <v>39.75119368541624</v>
      </c>
      <c r="F141" s="3">
        <f t="shared" si="40"/>
        <v>3.660645175376056</v>
      </c>
      <c r="G141" s="3">
        <f t="shared" si="41"/>
        <v>-135.62689025212481</v>
      </c>
      <c r="H141" s="3">
        <f t="shared" si="42"/>
        <v>-6.3214324489138081</v>
      </c>
      <c r="I141" s="2">
        <f t="shared" si="43"/>
        <v>135.82346701055781</v>
      </c>
      <c r="J141" s="2">
        <f t="shared" si="23"/>
        <v>135.82346701055781</v>
      </c>
      <c r="K141" s="5">
        <f t="shared" si="24"/>
        <v>0.33</v>
      </c>
      <c r="L141" s="4">
        <f t="shared" si="44"/>
        <v>0.16821411092100574</v>
      </c>
      <c r="M141" s="4">
        <f t="shared" si="25"/>
        <v>0.21286007821699676</v>
      </c>
      <c r="N141" s="5">
        <f t="shared" si="26"/>
        <v>-0.87224758550932369</v>
      </c>
      <c r="O141" s="5">
        <f t="shared" si="27"/>
        <v>32.316769827439224</v>
      </c>
      <c r="P141" s="5">
        <f t="shared" si="28"/>
        <v>1.5062520201671623</v>
      </c>
      <c r="Q141" s="6">
        <f t="shared" si="29"/>
        <v>1802.7556270334755</v>
      </c>
      <c r="R141" s="5">
        <f t="shared" si="30"/>
        <v>11.588764389502796</v>
      </c>
      <c r="S141" s="5">
        <f t="shared" si="31"/>
        <v>-0.49605202361026951</v>
      </c>
      <c r="T141" s="5">
        <f t="shared" si="32"/>
        <v>17.353716693656541</v>
      </c>
      <c r="U141" s="5">
        <f t="shared" si="33"/>
        <v>10.716516803993471</v>
      </c>
      <c r="V141" s="5">
        <f t="shared" si="33"/>
        <v>31.820717803828956</v>
      </c>
      <c r="W141" s="5">
        <f t="shared" si="34"/>
        <v>-13.314031286176295</v>
      </c>
      <c r="X141">
        <f t="shared" si="45"/>
        <v>0</v>
      </c>
    </row>
    <row r="142" spans="1:24" x14ac:dyDescent="0.2">
      <c r="A142">
        <f t="shared" si="35"/>
        <v>0.11200000000000009</v>
      </c>
      <c r="B142" s="5">
        <f t="shared" si="36"/>
        <v>-0.65750961934148044</v>
      </c>
      <c r="C142" s="5">
        <f t="shared" si="37"/>
        <v>39.610083707850301</v>
      </c>
      <c r="D142" s="5">
        <f t="shared" si="38"/>
        <v>5.3732703394460977</v>
      </c>
      <c r="E142" s="2">
        <f t="shared" si="39"/>
        <v>39.615540514328899</v>
      </c>
      <c r="F142" s="3">
        <f t="shared" si="40"/>
        <v>3.6713616921800494</v>
      </c>
      <c r="G142" s="3">
        <f t="shared" si="41"/>
        <v>-135.59506953432097</v>
      </c>
      <c r="H142" s="3">
        <f t="shared" si="42"/>
        <v>-6.3347464801999847</v>
      </c>
      <c r="I142" s="2">
        <f t="shared" si="43"/>
        <v>135.79260212419729</v>
      </c>
      <c r="J142" s="2">
        <f t="shared" si="23"/>
        <v>135.79260212419729</v>
      </c>
      <c r="K142" s="5">
        <f t="shared" si="24"/>
        <v>0.33</v>
      </c>
      <c r="L142" s="4">
        <f t="shared" si="44"/>
        <v>0.16825232820673683</v>
      </c>
      <c r="M142" s="4">
        <f t="shared" si="25"/>
        <v>0.21288455389284477</v>
      </c>
      <c r="N142" s="5">
        <f t="shared" si="26"/>
        <v>-0.87460229295816216</v>
      </c>
      <c r="O142" s="5">
        <f t="shared" si="27"/>
        <v>32.301845656105577</v>
      </c>
      <c r="P142" s="5">
        <f t="shared" si="28"/>
        <v>1.5090814420961289</v>
      </c>
      <c r="Q142" s="6">
        <f t="shared" si="29"/>
        <v>1802.7554467579218</v>
      </c>
      <c r="R142" s="5">
        <f t="shared" si="30"/>
        <v>11.584821548479443</v>
      </c>
      <c r="S142" s="5">
        <f t="shared" si="31"/>
        <v>-0.49678483881321134</v>
      </c>
      <c r="T142" s="5">
        <f t="shared" si="32"/>
        <v>17.347757349057151</v>
      </c>
      <c r="U142" s="5">
        <f t="shared" si="33"/>
        <v>10.710219255521281</v>
      </c>
      <c r="V142" s="5">
        <f t="shared" si="33"/>
        <v>31.805060817292365</v>
      </c>
      <c r="W142" s="5">
        <f t="shared" si="34"/>
        <v>-13.31716120884672</v>
      </c>
      <c r="X142">
        <f t="shared" si="45"/>
        <v>0</v>
      </c>
    </row>
    <row r="143" spans="1:24" x14ac:dyDescent="0.2">
      <c r="A143">
        <f t="shared" si="35"/>
        <v>0.11300000000000009</v>
      </c>
      <c r="B143" s="5">
        <f t="shared" si="36"/>
        <v>-0.65383290253967263</v>
      </c>
      <c r="C143" s="5">
        <f t="shared" si="37"/>
        <v>39.474504540846389</v>
      </c>
      <c r="D143" s="5">
        <f t="shared" si="38"/>
        <v>5.3669289343852933</v>
      </c>
      <c r="E143" s="2">
        <f t="shared" si="39"/>
        <v>39.479919024863079</v>
      </c>
      <c r="F143" s="3">
        <f t="shared" si="40"/>
        <v>3.6820719114355707</v>
      </c>
      <c r="G143" s="3">
        <f t="shared" si="41"/>
        <v>-135.56326447350366</v>
      </c>
      <c r="H143" s="3">
        <f t="shared" si="42"/>
        <v>-6.3480636414088316</v>
      </c>
      <c r="I143" s="2">
        <f t="shared" si="43"/>
        <v>135.76175544043861</v>
      </c>
      <c r="J143" s="2">
        <f t="shared" si="23"/>
        <v>135.76175544043861</v>
      </c>
      <c r="K143" s="5">
        <f t="shared" si="24"/>
        <v>0.33</v>
      </c>
      <c r="L143" s="4">
        <f t="shared" si="44"/>
        <v>0.16829054030557861</v>
      </c>
      <c r="M143" s="4">
        <f t="shared" si="25"/>
        <v>0.21290902075700449</v>
      </c>
      <c r="N143" s="5">
        <f t="shared" si="26"/>
        <v>-0.87695445757977153</v>
      </c>
      <c r="O143" s="5">
        <f t="shared" si="27"/>
        <v>32.286932988702638</v>
      </c>
      <c r="P143" s="5">
        <f t="shared" si="28"/>
        <v>1.5119103703662042</v>
      </c>
      <c r="Q143" s="6">
        <f t="shared" si="29"/>
        <v>1802.7552664823859</v>
      </c>
      <c r="R143" s="5">
        <f t="shared" si="30"/>
        <v>11.580881118859617</v>
      </c>
      <c r="S143" s="5">
        <f t="shared" si="31"/>
        <v>-0.49751843343173985</v>
      </c>
      <c r="T143" s="5">
        <f t="shared" si="32"/>
        <v>17.341801574116865</v>
      </c>
      <c r="U143" s="5">
        <f t="shared" si="33"/>
        <v>10.703926661279846</v>
      </c>
      <c r="V143" s="5">
        <f t="shared" si="33"/>
        <v>31.789414555270898</v>
      </c>
      <c r="W143" s="5">
        <f t="shared" si="34"/>
        <v>-13.320288055516929</v>
      </c>
      <c r="X143">
        <f t="shared" si="45"/>
        <v>0</v>
      </c>
    </row>
    <row r="144" spans="1:24" x14ac:dyDescent="0.2">
      <c r="A144">
        <f t="shared" si="35"/>
        <v>0.11400000000000009</v>
      </c>
      <c r="B144" s="5">
        <f t="shared" si="36"/>
        <v>-0.65014547866490646</v>
      </c>
      <c r="C144" s="5">
        <f t="shared" si="37"/>
        <v>39.33895717108016</v>
      </c>
      <c r="D144" s="5">
        <f t="shared" si="38"/>
        <v>5.3605742105998573</v>
      </c>
      <c r="E144" s="2">
        <f t="shared" si="39"/>
        <v>39.344329203222003</v>
      </c>
      <c r="F144" s="3">
        <f t="shared" si="40"/>
        <v>3.6927758380968507</v>
      </c>
      <c r="G144" s="3">
        <f t="shared" si="41"/>
        <v>-135.53147505894839</v>
      </c>
      <c r="H144" s="3">
        <f t="shared" si="42"/>
        <v>-6.3613839294643482</v>
      </c>
      <c r="I144" s="2">
        <f t="shared" si="43"/>
        <v>135.73092694939803</v>
      </c>
      <c r="J144" s="2">
        <f t="shared" si="23"/>
        <v>135.73092694939803</v>
      </c>
      <c r="K144" s="5">
        <f t="shared" si="24"/>
        <v>0.33</v>
      </c>
      <c r="L144" s="4">
        <f t="shared" si="44"/>
        <v>0.16832874721087854</v>
      </c>
      <c r="M144" s="4">
        <f t="shared" si="25"/>
        <v>0.21293347880929966</v>
      </c>
      <c r="N144" s="5">
        <f t="shared" si="26"/>
        <v>-0.87930408253819914</v>
      </c>
      <c r="O144" s="5">
        <f t="shared" si="27"/>
        <v>32.272031814738021</v>
      </c>
      <c r="P144" s="5">
        <f t="shared" si="28"/>
        <v>1.5147388049022945</v>
      </c>
      <c r="Q144" s="6">
        <f t="shared" si="29"/>
        <v>1802.7550862068688</v>
      </c>
      <c r="R144" s="5">
        <f t="shared" si="30"/>
        <v>11.576943098948256</v>
      </c>
      <c r="S144" s="5">
        <f t="shared" si="31"/>
        <v>-0.49825280643159386</v>
      </c>
      <c r="T144" s="5">
        <f t="shared" si="32"/>
        <v>17.335849366356161</v>
      </c>
      <c r="U144" s="5">
        <f t="shared" si="33"/>
        <v>10.697639016410056</v>
      </c>
      <c r="V144" s="5">
        <f t="shared" si="33"/>
        <v>31.773779008306427</v>
      </c>
      <c r="W144" s="5">
        <f t="shared" si="34"/>
        <v>-13.323411828741545</v>
      </c>
      <c r="X144">
        <f t="shared" si="45"/>
        <v>0</v>
      </c>
    </row>
    <row r="145" spans="1:24" x14ac:dyDescent="0.2">
      <c r="A145">
        <f t="shared" si="35"/>
        <v>0.11500000000000009</v>
      </c>
      <c r="B145" s="5">
        <f t="shared" si="36"/>
        <v>-0.64644735400730147</v>
      </c>
      <c r="C145" s="5">
        <f t="shared" si="37"/>
        <v>39.20344158291072</v>
      </c>
      <c r="D145" s="5">
        <f t="shared" si="38"/>
        <v>5.354206164964479</v>
      </c>
      <c r="E145" s="2">
        <f t="shared" si="39"/>
        <v>39.20877103565217</v>
      </c>
      <c r="F145" s="3">
        <f t="shared" si="40"/>
        <v>3.7034734771132607</v>
      </c>
      <c r="G145" s="3">
        <f t="shared" si="41"/>
        <v>-135.49970127994007</v>
      </c>
      <c r="H145" s="3">
        <f t="shared" si="42"/>
        <v>-6.3747073412930897</v>
      </c>
      <c r="I145" s="2">
        <f t="shared" si="43"/>
        <v>135.70011664120193</v>
      </c>
      <c r="J145" s="2">
        <f t="shared" si="23"/>
        <v>135.70011664120193</v>
      </c>
      <c r="K145" s="5">
        <f t="shared" si="24"/>
        <v>0.33</v>
      </c>
      <c r="L145" s="4">
        <f t="shared" si="44"/>
        <v>0.16836694891598064</v>
      </c>
      <c r="M145" s="4">
        <f t="shared" si="25"/>
        <v>0.21295792804955302</v>
      </c>
      <c r="N145" s="5">
        <f t="shared" si="26"/>
        <v>-0.88165117099338142</v>
      </c>
      <c r="O145" s="5">
        <f t="shared" si="27"/>
        <v>32.257142123731505</v>
      </c>
      <c r="P145" s="5">
        <f t="shared" si="28"/>
        <v>1.517566745630369</v>
      </c>
      <c r="Q145" s="6">
        <f t="shared" si="29"/>
        <v>1802.7549059313687</v>
      </c>
      <c r="R145" s="5">
        <f t="shared" si="30"/>
        <v>11.573007487051894</v>
      </c>
      <c r="S145" s="5">
        <f t="shared" si="31"/>
        <v>-0.49898795677984997</v>
      </c>
      <c r="T145" s="5">
        <f t="shared" si="32"/>
        <v>17.329900723297843</v>
      </c>
      <c r="U145" s="5">
        <f t="shared" si="33"/>
        <v>10.691356316058513</v>
      </c>
      <c r="V145" s="5">
        <f t="shared" si="33"/>
        <v>31.758154166951655</v>
      </c>
      <c r="W145" s="5">
        <f t="shared" si="34"/>
        <v>-13.326532531071788</v>
      </c>
      <c r="X145">
        <f t="shared" si="45"/>
        <v>0</v>
      </c>
    </row>
    <row r="146" spans="1:24" x14ac:dyDescent="0.2">
      <c r="A146">
        <f t="shared" si="35"/>
        <v>0.11600000000000009</v>
      </c>
      <c r="B146" s="5">
        <f t="shared" si="36"/>
        <v>-0.64273853485203014</v>
      </c>
      <c r="C146" s="5">
        <f t="shared" si="37"/>
        <v>39.067957760707863</v>
      </c>
      <c r="D146" s="5">
        <f t="shared" si="38"/>
        <v>5.3478247943569199</v>
      </c>
      <c r="E146" s="2">
        <f t="shared" si="39"/>
        <v>39.07324450844385</v>
      </c>
      <c r="F146" s="3">
        <f t="shared" si="40"/>
        <v>3.7141648334293191</v>
      </c>
      <c r="G146" s="3">
        <f t="shared" si="41"/>
        <v>-135.4679431257731</v>
      </c>
      <c r="H146" s="3">
        <f t="shared" si="42"/>
        <v>-6.3880338738241615</v>
      </c>
      <c r="I146" s="2">
        <f t="shared" si="43"/>
        <v>135.66932450598662</v>
      </c>
      <c r="J146" s="2">
        <f t="shared" si="23"/>
        <v>135.66932450598662</v>
      </c>
      <c r="K146" s="5">
        <f t="shared" si="24"/>
        <v>0.33</v>
      </c>
      <c r="L146" s="4">
        <f t="shared" si="44"/>
        <v>0.16840514541422619</v>
      </c>
      <c r="M146" s="4">
        <f t="shared" si="25"/>
        <v>0.21298236847758664</v>
      </c>
      <c r="N146" s="5">
        <f t="shared" si="26"/>
        <v>-0.88399572610114951</v>
      </c>
      <c r="O146" s="5">
        <f t="shared" si="27"/>
        <v>32.242263905215005</v>
      </c>
      <c r="P146" s="5">
        <f t="shared" si="28"/>
        <v>1.5203941924774544</v>
      </c>
      <c r="Q146" s="6">
        <f t="shared" si="29"/>
        <v>1802.7547256558871</v>
      </c>
      <c r="R146" s="5">
        <f t="shared" si="30"/>
        <v>11.56907428147867</v>
      </c>
      <c r="S146" s="5">
        <f t="shared" si="31"/>
        <v>-0.49972388344492014</v>
      </c>
      <c r="T146" s="5">
        <f t="shared" si="32"/>
        <v>17.323955642467023</v>
      </c>
      <c r="U146" s="5">
        <f t="shared" si="33"/>
        <v>10.685078555377521</v>
      </c>
      <c r="V146" s="5">
        <f t="shared" si="33"/>
        <v>31.742540021770086</v>
      </c>
      <c r="W146" s="5">
        <f t="shared" si="34"/>
        <v>-13.329650165055522</v>
      </c>
      <c r="X146">
        <f t="shared" si="45"/>
        <v>0</v>
      </c>
    </row>
    <row r="147" spans="1:24" x14ac:dyDescent="0.2">
      <c r="A147">
        <f t="shared" si="35"/>
        <v>0.11700000000000009</v>
      </c>
      <c r="B147" s="5">
        <f t="shared" si="36"/>
        <v>-0.63901902747932315</v>
      </c>
      <c r="C147" s="5">
        <f t="shared" si="37"/>
        <v>38.932505688852096</v>
      </c>
      <c r="D147" s="5">
        <f t="shared" si="38"/>
        <v>5.341430095658013</v>
      </c>
      <c r="E147" s="2">
        <f t="shared" si="39"/>
        <v>38.93774960793165</v>
      </c>
      <c r="F147" s="3">
        <f t="shared" si="40"/>
        <v>3.7248499119846965</v>
      </c>
      <c r="G147" s="3">
        <f t="shared" si="41"/>
        <v>-135.43620058575132</v>
      </c>
      <c r="H147" s="3">
        <f t="shared" si="42"/>
        <v>-6.4013635239892173</v>
      </c>
      <c r="I147" s="2">
        <f t="shared" si="43"/>
        <v>135.6385505338985</v>
      </c>
      <c r="J147" s="2">
        <f t="shared" si="23"/>
        <v>135.6385505338985</v>
      </c>
      <c r="K147" s="5">
        <f t="shared" si="24"/>
        <v>0.33</v>
      </c>
      <c r="L147" s="4">
        <f t="shared" si="44"/>
        <v>0.16844333669895287</v>
      </c>
      <c r="M147" s="4">
        <f t="shared" si="25"/>
        <v>0.21300680009322159</v>
      </c>
      <c r="N147" s="5">
        <f t="shared" si="26"/>
        <v>-0.88633775101323586</v>
      </c>
      <c r="O147" s="5">
        <f t="shared" si="27"/>
        <v>32.227397148732557</v>
      </c>
      <c r="P147" s="5">
        <f t="shared" si="28"/>
        <v>1.5232211453716353</v>
      </c>
      <c r="Q147" s="6">
        <f t="shared" si="29"/>
        <v>1802.7545453804237</v>
      </c>
      <c r="R147" s="5">
        <f t="shared" si="30"/>
        <v>11.565143480538316</v>
      </c>
      <c r="S147" s="5">
        <f t="shared" si="31"/>
        <v>-0.50046058539655092</v>
      </c>
      <c r="T147" s="5">
        <f t="shared" si="32"/>
        <v>17.318014121391123</v>
      </c>
      <c r="U147" s="5">
        <f t="shared" si="33"/>
        <v>10.678805729525079</v>
      </c>
      <c r="V147" s="5">
        <f t="shared" si="33"/>
        <v>31.726936563336007</v>
      </c>
      <c r="W147" s="5">
        <f t="shared" si="34"/>
        <v>-13.332764733237241</v>
      </c>
      <c r="X147">
        <f t="shared" si="45"/>
        <v>0</v>
      </c>
    </row>
    <row r="148" spans="1:24" x14ac:dyDescent="0.2">
      <c r="A148">
        <f t="shared" si="35"/>
        <v>0.11800000000000009</v>
      </c>
      <c r="B148" s="5">
        <f t="shared" si="36"/>
        <v>-0.63528883816447368</v>
      </c>
      <c r="C148" s="5">
        <f t="shared" si="37"/>
        <v>38.79708535173463</v>
      </c>
      <c r="D148" s="5">
        <f t="shared" si="38"/>
        <v>5.3350220657516569</v>
      </c>
      <c r="E148" s="2">
        <f t="shared" si="39"/>
        <v>38.802286320495057</v>
      </c>
      <c r="F148" s="3">
        <f t="shared" si="40"/>
        <v>3.7355287177142218</v>
      </c>
      <c r="G148" s="3">
        <f t="shared" si="41"/>
        <v>-135.40447364918799</v>
      </c>
      <c r="H148" s="3">
        <f t="shared" si="42"/>
        <v>-6.4146962887224541</v>
      </c>
      <c r="I148" s="2">
        <f t="shared" si="43"/>
        <v>135.60779471509395</v>
      </c>
      <c r="J148" s="2">
        <f t="shared" si="23"/>
        <v>135.60779471509395</v>
      </c>
      <c r="K148" s="5">
        <f t="shared" si="24"/>
        <v>0.33</v>
      </c>
      <c r="L148" s="4">
        <f t="shared" si="44"/>
        <v>0.16848152276349537</v>
      </c>
      <c r="M148" s="4">
        <f t="shared" si="25"/>
        <v>0.21303122289627813</v>
      </c>
      <c r="N148" s="5">
        <f t="shared" si="26"/>
        <v>-0.8886772488772805</v>
      </c>
      <c r="O148" s="5">
        <f t="shared" si="27"/>
        <v>32.212541843840334</v>
      </c>
      <c r="P148" s="5">
        <f t="shared" si="28"/>
        <v>1.5260476042420519</v>
      </c>
      <c r="Q148" s="6">
        <f t="shared" si="29"/>
        <v>1802.7543651049782</v>
      </c>
      <c r="R148" s="5">
        <f t="shared" si="30"/>
        <v>11.561215082542159</v>
      </c>
      <c r="S148" s="5">
        <f t="shared" si="31"/>
        <v>-0.50119806160582137</v>
      </c>
      <c r="T148" s="5">
        <f t="shared" si="32"/>
        <v>17.3120761575999</v>
      </c>
      <c r="U148" s="5">
        <f t="shared" si="33"/>
        <v>10.672537833664878</v>
      </c>
      <c r="V148" s="5">
        <f t="shared" si="33"/>
        <v>31.711343782234515</v>
      </c>
      <c r="W148" s="5">
        <f t="shared" si="34"/>
        <v>-13.335876238158047</v>
      </c>
      <c r="X148">
        <f t="shared" si="45"/>
        <v>0</v>
      </c>
    </row>
    <row r="149" spans="1:24" x14ac:dyDescent="0.2">
      <c r="A149">
        <f t="shared" si="35"/>
        <v>0.11900000000000009</v>
      </c>
      <c r="B149" s="5">
        <f t="shared" si="36"/>
        <v>-0.63154797317784261</v>
      </c>
      <c r="C149" s="5">
        <f t="shared" si="37"/>
        <v>38.661696733757331</v>
      </c>
      <c r="D149" s="5">
        <f t="shared" si="38"/>
        <v>5.3286007015248158</v>
      </c>
      <c r="E149" s="2">
        <f t="shared" si="39"/>
        <v>38.666854632558973</v>
      </c>
      <c r="F149" s="3">
        <f t="shared" si="40"/>
        <v>3.7462012555478865</v>
      </c>
      <c r="G149" s="3">
        <f t="shared" si="41"/>
        <v>-135.37276230540576</v>
      </c>
      <c r="H149" s="3">
        <f t="shared" si="42"/>
        <v>-6.4280321649606122</v>
      </c>
      <c r="I149" s="2">
        <f t="shared" si="43"/>
        <v>135.57705703973929</v>
      </c>
      <c r="J149" s="2">
        <f t="shared" si="23"/>
        <v>135.57705703973929</v>
      </c>
      <c r="K149" s="5">
        <f t="shared" si="24"/>
        <v>0.33</v>
      </c>
      <c r="L149" s="4">
        <f t="shared" si="44"/>
        <v>0.16851970360118523</v>
      </c>
      <c r="M149" s="4">
        <f t="shared" si="25"/>
        <v>0.21305563688657567</v>
      </c>
      <c r="N149" s="5">
        <f t="shared" si="26"/>
        <v>-0.8910142228368364</v>
      </c>
      <c r="O149" s="5">
        <f t="shared" si="27"/>
        <v>32.197697980106575</v>
      </c>
      <c r="P149" s="5">
        <f t="shared" si="28"/>
        <v>1.5288735690188962</v>
      </c>
      <c r="Q149" s="6">
        <f t="shared" si="29"/>
        <v>1802.7541848295507</v>
      </c>
      <c r="R149" s="5">
        <f t="shared" si="30"/>
        <v>11.55728908580312</v>
      </c>
      <c r="S149" s="5">
        <f t="shared" si="31"/>
        <v>-0.50193631104514158</v>
      </c>
      <c r="T149" s="5">
        <f t="shared" si="32"/>
        <v>17.306141748625389</v>
      </c>
      <c r="U149" s="5">
        <f t="shared" si="33"/>
        <v>10.666274862966283</v>
      </c>
      <c r="V149" s="5">
        <f t="shared" si="33"/>
        <v>31.695761669061433</v>
      </c>
      <c r="W149" s="5">
        <f t="shared" si="34"/>
        <v>-13.338984682355715</v>
      </c>
      <c r="X149">
        <f t="shared" si="45"/>
        <v>0</v>
      </c>
    </row>
    <row r="150" spans="1:24" x14ac:dyDescent="0.2">
      <c r="A150">
        <f t="shared" si="35"/>
        <v>0.12000000000000009</v>
      </c>
      <c r="B150" s="5">
        <f t="shared" si="36"/>
        <v>-0.62779643878486324</v>
      </c>
      <c r="C150" s="5">
        <f t="shared" si="37"/>
        <v>38.526339819332755</v>
      </c>
      <c r="D150" s="5">
        <f t="shared" si="38"/>
        <v>5.3221659998675133</v>
      </c>
      <c r="E150" s="2">
        <f t="shared" si="39"/>
        <v>38.531454530594296</v>
      </c>
      <c r="F150" s="3">
        <f t="shared" si="40"/>
        <v>3.7568675304108528</v>
      </c>
      <c r="G150" s="3">
        <f t="shared" si="41"/>
        <v>-135.3410665437367</v>
      </c>
      <c r="H150" s="3">
        <f t="shared" si="42"/>
        <v>-6.4413711496429675</v>
      </c>
      <c r="I150" s="2">
        <f t="shared" si="43"/>
        <v>135.5463374980109</v>
      </c>
      <c r="J150" s="2">
        <f t="shared" si="23"/>
        <v>135.5463374980109</v>
      </c>
      <c r="K150" s="5">
        <f t="shared" si="24"/>
        <v>0.33</v>
      </c>
      <c r="L150" s="4">
        <f t="shared" si="44"/>
        <v>0.16855787920535067</v>
      </c>
      <c r="M150" s="4">
        <f t="shared" si="25"/>
        <v>0.21308004206393283</v>
      </c>
      <c r="N150" s="5">
        <f t="shared" si="26"/>
        <v>-0.8933486760313768</v>
      </c>
      <c r="O150" s="5">
        <f t="shared" si="27"/>
        <v>32.182865547111589</v>
      </c>
      <c r="P150" s="5">
        <f t="shared" si="28"/>
        <v>1.5316990396334123</v>
      </c>
      <c r="Q150" s="6">
        <f t="shared" si="29"/>
        <v>1802.7540045541416</v>
      </c>
      <c r="R150" s="5">
        <f t="shared" si="30"/>
        <v>11.553365488635711</v>
      </c>
      <c r="S150" s="5">
        <f t="shared" si="31"/>
        <v>-0.50267533268825082</v>
      </c>
      <c r="T150" s="5">
        <f t="shared" si="32"/>
        <v>17.300210892001946</v>
      </c>
      <c r="U150" s="5">
        <f t="shared" si="33"/>
        <v>10.660016812604335</v>
      </c>
      <c r="V150" s="5">
        <f t="shared" si="33"/>
        <v>31.680190214423337</v>
      </c>
      <c r="W150" s="5">
        <f t="shared" si="34"/>
        <v>-13.342090068364641</v>
      </c>
      <c r="X150">
        <f t="shared" si="45"/>
        <v>0</v>
      </c>
    </row>
    <row r="151" spans="1:24" x14ac:dyDescent="0.2">
      <c r="A151">
        <f t="shared" si="35"/>
        <v>0.12100000000000009</v>
      </c>
      <c r="B151" s="5">
        <f t="shared" si="36"/>
        <v>-0.62403424124604612</v>
      </c>
      <c r="C151" s="5">
        <f t="shared" si="37"/>
        <v>38.391014592884126</v>
      </c>
      <c r="D151" s="5">
        <f t="shared" si="38"/>
        <v>5.3157179576728355</v>
      </c>
      <c r="E151" s="2">
        <f t="shared" si="39"/>
        <v>38.396086001118519</v>
      </c>
      <c r="F151" s="3">
        <f t="shared" si="40"/>
        <v>3.7675275472234571</v>
      </c>
      <c r="G151" s="3">
        <f t="shared" si="41"/>
        <v>-135.30938635352229</v>
      </c>
      <c r="H151" s="3">
        <f t="shared" si="42"/>
        <v>-6.4547132397113325</v>
      </c>
      <c r="I151" s="2">
        <f t="shared" si="43"/>
        <v>135.51563608009502</v>
      </c>
      <c r="J151" s="2">
        <f t="shared" si="23"/>
        <v>135.51563608009502</v>
      </c>
      <c r="K151" s="5">
        <f t="shared" si="24"/>
        <v>0.33</v>
      </c>
      <c r="L151" s="4">
        <f t="shared" si="44"/>
        <v>0.16859604956931692</v>
      </c>
      <c r="M151" s="4">
        <f t="shared" si="25"/>
        <v>0.21310443842816726</v>
      </c>
      <c r="N151" s="5">
        <f t="shared" si="26"/>
        <v>-0.89568061159630019</v>
      </c>
      <c r="O151" s="5">
        <f t="shared" si="27"/>
        <v>32.168044534447759</v>
      </c>
      <c r="P151" s="5">
        <f t="shared" si="28"/>
        <v>1.5345240160178932</v>
      </c>
      <c r="Q151" s="6">
        <f t="shared" si="29"/>
        <v>1802.7538242787498</v>
      </c>
      <c r="R151" s="5">
        <f t="shared" si="30"/>
        <v>11.54944428935603</v>
      </c>
      <c r="S151" s="5">
        <f t="shared" si="31"/>
        <v>-0.5034151255102165</v>
      </c>
      <c r="T151" s="5">
        <f t="shared" si="32"/>
        <v>17.294283585266221</v>
      </c>
      <c r="U151" s="5">
        <f t="shared" si="33"/>
        <v>10.653763677759731</v>
      </c>
      <c r="V151" s="5">
        <f t="shared" si="33"/>
        <v>31.664629408937543</v>
      </c>
      <c r="W151" s="5">
        <f t="shared" si="34"/>
        <v>-13.345192398715884</v>
      </c>
      <c r="X151">
        <f t="shared" si="45"/>
        <v>0</v>
      </c>
    </row>
    <row r="152" spans="1:24" x14ac:dyDescent="0.2">
      <c r="A152">
        <f t="shared" si="35"/>
        <v>0.12200000000000009</v>
      </c>
      <c r="B152" s="5">
        <f t="shared" si="36"/>
        <v>-0.62026138681698384</v>
      </c>
      <c r="C152" s="5">
        <f t="shared" si="37"/>
        <v>38.255721038845309</v>
      </c>
      <c r="D152" s="5">
        <f t="shared" si="38"/>
        <v>5.3092565718369249</v>
      </c>
      <c r="E152" s="2">
        <f t="shared" si="39"/>
        <v>38.260749030696303</v>
      </c>
      <c r="F152" s="3">
        <f t="shared" si="40"/>
        <v>3.7781813109012168</v>
      </c>
      <c r="G152" s="3">
        <f t="shared" si="41"/>
        <v>-135.27772172411335</v>
      </c>
      <c r="H152" s="3">
        <f t="shared" si="42"/>
        <v>-6.4680584321100483</v>
      </c>
      <c r="I152" s="2">
        <f t="shared" si="43"/>
        <v>135.48495277618795</v>
      </c>
      <c r="J152" s="2">
        <f t="shared" si="23"/>
        <v>135.48495277618795</v>
      </c>
      <c r="K152" s="5">
        <f t="shared" si="24"/>
        <v>0.33</v>
      </c>
      <c r="L152" s="4">
        <f t="shared" si="44"/>
        <v>0.16863421468640583</v>
      </c>
      <c r="M152" s="4">
        <f t="shared" si="25"/>
        <v>0.2131288259790958</v>
      </c>
      <c r="N152" s="5">
        <f t="shared" si="26"/>
        <v>-0.89801003266293777</v>
      </c>
      <c r="O152" s="5">
        <f t="shared" si="27"/>
        <v>32.153234931719517</v>
      </c>
      <c r="P152" s="5">
        <f t="shared" si="28"/>
        <v>1.5373484981056798</v>
      </c>
      <c r="Q152" s="6">
        <f t="shared" si="29"/>
        <v>1802.7536440033762</v>
      </c>
      <c r="R152" s="5">
        <f t="shared" si="30"/>
        <v>11.545525486281763</v>
      </c>
      <c r="S152" s="5">
        <f t="shared" si="31"/>
        <v>-0.5041556884874312</v>
      </c>
      <c r="T152" s="5">
        <f t="shared" si="32"/>
        <v>17.288359825957176</v>
      </c>
      <c r="U152" s="5">
        <f t="shared" si="33"/>
        <v>10.647515453618825</v>
      </c>
      <c r="V152" s="5">
        <f t="shared" si="33"/>
        <v>31.649079243232087</v>
      </c>
      <c r="W152" s="5">
        <f t="shared" si="34"/>
        <v>-13.348291675937144</v>
      </c>
      <c r="X152">
        <f t="shared" si="45"/>
        <v>0</v>
      </c>
    </row>
    <row r="153" spans="1:24" x14ac:dyDescent="0.2">
      <c r="A153">
        <f t="shared" si="35"/>
        <v>0.1230000000000001</v>
      </c>
      <c r="B153" s="5">
        <f t="shared" si="36"/>
        <v>-0.61647788174835583</v>
      </c>
      <c r="C153" s="5">
        <f t="shared" si="37"/>
        <v>38.120459141660817</v>
      </c>
      <c r="D153" s="5">
        <f t="shared" si="38"/>
        <v>5.3027818392589774</v>
      </c>
      <c r="E153" s="2">
        <f t="shared" si="39"/>
        <v>38.12544360594007</v>
      </c>
      <c r="F153" s="3">
        <f t="shared" si="40"/>
        <v>3.7888288263548358</v>
      </c>
      <c r="G153" s="3">
        <f t="shared" si="41"/>
        <v>-135.24607264487011</v>
      </c>
      <c r="H153" s="3">
        <f t="shared" si="42"/>
        <v>-6.4814067237859856</v>
      </c>
      <c r="I153" s="2">
        <f t="shared" si="43"/>
        <v>135.45428757649583</v>
      </c>
      <c r="J153" s="2">
        <f t="shared" si="23"/>
        <v>135.45428757649583</v>
      </c>
      <c r="K153" s="5">
        <f t="shared" si="24"/>
        <v>0.33</v>
      </c>
      <c r="L153" s="4">
        <f t="shared" si="44"/>
        <v>0.16867237454993628</v>
      </c>
      <c r="M153" s="4">
        <f t="shared" si="25"/>
        <v>0.21315320471653459</v>
      </c>
      <c r="N153" s="5">
        <f t="shared" si="26"/>
        <v>-0.90033694235855799</v>
      </c>
      <c r="O153" s="5">
        <f t="shared" si="27"/>
        <v>32.138436728543276</v>
      </c>
      <c r="P153" s="5">
        <f t="shared" si="28"/>
        <v>1.5401724858311572</v>
      </c>
      <c r="Q153" s="6">
        <f t="shared" si="29"/>
        <v>1802.7534637280207</v>
      </c>
      <c r="R153" s="5">
        <f t="shared" si="30"/>
        <v>11.541609077732186</v>
      </c>
      <c r="S153" s="5">
        <f t="shared" si="31"/>
        <v>-0.50489702059761321</v>
      </c>
      <c r="T153" s="5">
        <f t="shared" si="32"/>
        <v>17.282439611616066</v>
      </c>
      <c r="U153" s="5">
        <f t="shared" si="33"/>
        <v>10.641272135373628</v>
      </c>
      <c r="V153" s="5">
        <f t="shared" si="33"/>
        <v>31.633539707945662</v>
      </c>
      <c r="W153" s="5">
        <f t="shared" si="34"/>
        <v>-13.351387902552776</v>
      </c>
      <c r="X153">
        <f t="shared" si="45"/>
        <v>0</v>
      </c>
    </row>
    <row r="154" spans="1:24" x14ac:dyDescent="0.2">
      <c r="A154">
        <f t="shared" si="35"/>
        <v>0.1240000000000001</v>
      </c>
      <c r="B154" s="5">
        <f t="shared" si="36"/>
        <v>-0.61268373228593331</v>
      </c>
      <c r="C154" s="5">
        <f t="shared" si="37"/>
        <v>37.985228885785801</v>
      </c>
      <c r="D154" s="5">
        <f t="shared" si="38"/>
        <v>5.2962937568412398</v>
      </c>
      <c r="E154" s="2">
        <f t="shared" si="39"/>
        <v>37.990169713510674</v>
      </c>
      <c r="F154" s="3">
        <f t="shared" si="40"/>
        <v>3.7994700984902092</v>
      </c>
      <c r="G154" s="3">
        <f t="shared" si="41"/>
        <v>-135.21443910516217</v>
      </c>
      <c r="H154" s="3">
        <f t="shared" si="42"/>
        <v>-6.4947581116885384</v>
      </c>
      <c r="I154" s="2">
        <f t="shared" si="43"/>
        <v>135.42364047123485</v>
      </c>
      <c r="J154" s="2">
        <f t="shared" si="23"/>
        <v>135.42364047123485</v>
      </c>
      <c r="K154" s="5">
        <f t="shared" si="24"/>
        <v>0.33</v>
      </c>
      <c r="L154" s="4">
        <f t="shared" si="44"/>
        <v>0.16871052915322382</v>
      </c>
      <c r="M154" s="4">
        <f t="shared" si="25"/>
        <v>0.21317757464029868</v>
      </c>
      <c r="N154" s="5">
        <f t="shared" si="26"/>
        <v>-0.90266134380637464</v>
      </c>
      <c r="O154" s="5">
        <f t="shared" si="27"/>
        <v>32.123649914547528</v>
      </c>
      <c r="P154" s="5">
        <f t="shared" si="28"/>
        <v>1.5429959791297552</v>
      </c>
      <c r="Q154" s="6">
        <f t="shared" si="29"/>
        <v>1802.7532834526837</v>
      </c>
      <c r="R154" s="5">
        <f t="shared" si="30"/>
        <v>11.537695062028156</v>
      </c>
      <c r="S154" s="5">
        <f t="shared" si="31"/>
        <v>-0.50563912081980256</v>
      </c>
      <c r="T154" s="5">
        <f t="shared" si="32"/>
        <v>17.276522939786435</v>
      </c>
      <c r="U154" s="5">
        <f t="shared" si="33"/>
        <v>10.635033718221781</v>
      </c>
      <c r="V154" s="5">
        <f t="shared" si="33"/>
        <v>31.618010793727727</v>
      </c>
      <c r="W154" s="5">
        <f t="shared" si="34"/>
        <v>-13.354481081083808</v>
      </c>
      <c r="X154">
        <f t="shared" si="45"/>
        <v>0</v>
      </c>
    </row>
    <row r="155" spans="1:24" x14ac:dyDescent="0.2">
      <c r="A155">
        <f t="shared" si="35"/>
        <v>0.12500000000000008</v>
      </c>
      <c r="B155" s="5">
        <f t="shared" si="36"/>
        <v>-0.60887894467058401</v>
      </c>
      <c r="C155" s="5">
        <f t="shared" si="37"/>
        <v>37.850030255686036</v>
      </c>
      <c r="D155" s="5">
        <f t="shared" si="38"/>
        <v>5.2897923214890099</v>
      </c>
      <c r="E155" s="2">
        <f t="shared" si="39"/>
        <v>37.854927340117975</v>
      </c>
      <c r="F155" s="3">
        <f t="shared" si="40"/>
        <v>3.8101051322084309</v>
      </c>
      <c r="G155" s="3">
        <f t="shared" si="41"/>
        <v>-135.18282109436845</v>
      </c>
      <c r="H155" s="3">
        <f t="shared" si="42"/>
        <v>-6.5081125927696224</v>
      </c>
      <c r="I155" s="2">
        <f t="shared" si="43"/>
        <v>135.39301145063092</v>
      </c>
      <c r="J155" s="2">
        <f t="shared" si="23"/>
        <v>135.39301145063092</v>
      </c>
      <c r="K155" s="5">
        <f t="shared" si="24"/>
        <v>0.33</v>
      </c>
      <c r="L155" s="4">
        <f t="shared" si="44"/>
        <v>0.16874867848958103</v>
      </c>
      <c r="M155" s="4">
        <f t="shared" si="25"/>
        <v>0.21320193575020258</v>
      </c>
      <c r="N155" s="5">
        <f t="shared" si="26"/>
        <v>-0.90498324012555043</v>
      </c>
      <c r="O155" s="5">
        <f t="shared" si="27"/>
        <v>32.10887447937268</v>
      </c>
      <c r="P155" s="5">
        <f t="shared" si="28"/>
        <v>1.5458189779379434</v>
      </c>
      <c r="Q155" s="6">
        <f t="shared" si="29"/>
        <v>1802.7531031773644</v>
      </c>
      <c r="R155" s="5">
        <f t="shared" si="30"/>
        <v>11.533783437492115</v>
      </c>
      <c r="S155" s="5">
        <f t="shared" si="31"/>
        <v>-0.5063819881343613</v>
      </c>
      <c r="T155" s="5">
        <f t="shared" si="32"/>
        <v>17.270609808014125</v>
      </c>
      <c r="U155" s="5">
        <f t="shared" si="33"/>
        <v>10.628800197366564</v>
      </c>
      <c r="V155" s="5">
        <f t="shared" si="33"/>
        <v>31.602492491238319</v>
      </c>
      <c r="W155" s="5">
        <f t="shared" si="34"/>
        <v>-13.35757121404793</v>
      </c>
      <c r="X155">
        <f t="shared" si="45"/>
        <v>0</v>
      </c>
    </row>
    <row r="156" spans="1:24" x14ac:dyDescent="0.2">
      <c r="A156">
        <f t="shared" si="35"/>
        <v>0.12600000000000008</v>
      </c>
      <c r="B156" s="5">
        <f t="shared" si="36"/>
        <v>-0.60506352513827688</v>
      </c>
      <c r="C156" s="5">
        <f t="shared" si="37"/>
        <v>37.71486323583791</v>
      </c>
      <c r="D156" s="5">
        <f t="shared" si="38"/>
        <v>5.2832775301106327</v>
      </c>
      <c r="E156" s="2">
        <f t="shared" si="39"/>
        <v>37.719716472521512</v>
      </c>
      <c r="F156" s="3">
        <f t="shared" si="40"/>
        <v>3.8207339324057976</v>
      </c>
      <c r="G156" s="3">
        <f t="shared" si="41"/>
        <v>-135.15121860187722</v>
      </c>
      <c r="H156" s="3">
        <f t="shared" si="42"/>
        <v>-6.5214701639836701</v>
      </c>
      <c r="I156" s="2">
        <f t="shared" si="43"/>
        <v>135.36240050492</v>
      </c>
      <c r="J156" s="2">
        <f t="shared" si="23"/>
        <v>135.36240050492</v>
      </c>
      <c r="K156" s="5">
        <f t="shared" si="24"/>
        <v>0.33</v>
      </c>
      <c r="L156" s="4">
        <f t="shared" si="44"/>
        <v>0.16878682255231717</v>
      </c>
      <c r="M156" s="4">
        <f t="shared" si="25"/>
        <v>0.21322628804605961</v>
      </c>
      <c r="N156" s="5">
        <f t="shared" si="26"/>
        <v>-0.90730263443120551</v>
      </c>
      <c r="O156" s="5">
        <f t="shared" si="27"/>
        <v>32.094110412671164</v>
      </c>
      <c r="P156" s="5">
        <f t="shared" si="28"/>
        <v>1.5486414821932319</v>
      </c>
      <c r="Q156" s="6">
        <f t="shared" si="29"/>
        <v>1802.7529229020631</v>
      </c>
      <c r="R156" s="5">
        <f t="shared" si="30"/>
        <v>11.52987420244807</v>
      </c>
      <c r="S156" s="5">
        <f t="shared" si="31"/>
        <v>-0.50712562152297036</v>
      </c>
      <c r="T156" s="5">
        <f t="shared" si="32"/>
        <v>17.264700213847259</v>
      </c>
      <c r="U156" s="5">
        <f t="shared" si="33"/>
        <v>10.622571568016864</v>
      </c>
      <c r="V156" s="5">
        <f t="shared" si="33"/>
        <v>31.586984791148193</v>
      </c>
      <c r="W156" s="5">
        <f t="shared" si="34"/>
        <v>-13.360658303959507</v>
      </c>
      <c r="X156">
        <f t="shared" si="45"/>
        <v>0</v>
      </c>
    </row>
    <row r="157" spans="1:24" x14ac:dyDescent="0.2">
      <c r="A157">
        <f t="shared" si="35"/>
        <v>0.12700000000000009</v>
      </c>
      <c r="B157" s="5">
        <f t="shared" si="36"/>
        <v>-0.60123747992008714</v>
      </c>
      <c r="C157" s="5">
        <f t="shared" si="37"/>
        <v>37.579727810728428</v>
      </c>
      <c r="D157" s="5">
        <f t="shared" si="38"/>
        <v>5.2767493796174971</v>
      </c>
      <c r="E157" s="2">
        <f t="shared" si="39"/>
        <v>37.584537097531161</v>
      </c>
      <c r="F157" s="3">
        <f t="shared" si="40"/>
        <v>3.8313565039738147</v>
      </c>
      <c r="G157" s="3">
        <f t="shared" si="41"/>
        <v>-135.11963161708607</v>
      </c>
      <c r="H157" s="3">
        <f t="shared" si="42"/>
        <v>-6.5348308222876295</v>
      </c>
      <c r="I157" s="2">
        <f t="shared" si="43"/>
        <v>135.3318076243479</v>
      </c>
      <c r="J157" s="2">
        <f t="shared" si="23"/>
        <v>135.3318076243479</v>
      </c>
      <c r="K157" s="5">
        <f t="shared" si="24"/>
        <v>0.33</v>
      </c>
      <c r="L157" s="4">
        <f t="shared" si="44"/>
        <v>0.16882496133473834</v>
      </c>
      <c r="M157" s="4">
        <f t="shared" si="25"/>
        <v>0.21325063152768253</v>
      </c>
      <c r="N157" s="5">
        <f t="shared" si="26"/>
        <v>-0.90961952983442207</v>
      </c>
      <c r="O157" s="5">
        <f t="shared" si="27"/>
        <v>32.079357704107338</v>
      </c>
      <c r="P157" s="5">
        <f t="shared" si="28"/>
        <v>1.5514634918341674</v>
      </c>
      <c r="Q157" s="6">
        <f t="shared" si="29"/>
        <v>1802.7527426267798</v>
      </c>
      <c r="R157" s="5">
        <f t="shared" si="30"/>
        <v>11.525967355221617</v>
      </c>
      <c r="S157" s="5">
        <f t="shared" si="31"/>
        <v>-0.50787001996862857</v>
      </c>
      <c r="T157" s="5">
        <f t="shared" si="32"/>
        <v>17.258794154836245</v>
      </c>
      <c r="U157" s="5">
        <f t="shared" si="33"/>
        <v>10.616347825387194</v>
      </c>
      <c r="V157" s="5">
        <f t="shared" si="33"/>
        <v>31.57148768413871</v>
      </c>
      <c r="W157" s="5">
        <f t="shared" si="34"/>
        <v>-13.363742353329588</v>
      </c>
      <c r="X157">
        <f t="shared" si="45"/>
        <v>0</v>
      </c>
    </row>
    <row r="158" spans="1:24" x14ac:dyDescent="0.2">
      <c r="A158">
        <f t="shared" si="35"/>
        <v>0.12800000000000009</v>
      </c>
      <c r="B158" s="5">
        <f t="shared" si="36"/>
        <v>-0.59740081524220068</v>
      </c>
      <c r="C158" s="5">
        <f t="shared" si="37"/>
        <v>37.444623964855182</v>
      </c>
      <c r="D158" s="5">
        <f t="shared" si="38"/>
        <v>5.2702078669240331</v>
      </c>
      <c r="E158" s="2">
        <f t="shared" si="39"/>
        <v>37.449389202007808</v>
      </c>
      <c r="F158" s="3">
        <f t="shared" si="40"/>
        <v>3.841972851799202</v>
      </c>
      <c r="G158" s="3">
        <f t="shared" si="41"/>
        <v>-135.08806012940192</v>
      </c>
      <c r="H158" s="3">
        <f t="shared" si="42"/>
        <v>-6.5481945646409594</v>
      </c>
      <c r="I158" s="2">
        <f t="shared" si="43"/>
        <v>135.30123279917026</v>
      </c>
      <c r="J158" s="2">
        <f t="shared" ref="J158:J221" si="46">SQRT((F158-vxw)^2+(G158-vyw)^2+H158^2)</f>
        <v>135.30123279917026</v>
      </c>
      <c r="K158" s="5">
        <f t="shared" ref="K158:K221" si="47">IF(drag=1,(cda+cdb/(1+EXP(-(J158-vel)/dv))),IF(drag=2,$G$11,0))</f>
        <v>0.33</v>
      </c>
      <c r="L158" s="4">
        <f t="shared" si="44"/>
        <v>0.16886309483014769</v>
      </c>
      <c r="M158" s="4">
        <f t="shared" ref="M158:M221" si="48">IF(Magnus=1,(IF(L158&lt;0.1,1.5*L158,0.09+0.6*L158)),IF(Magnus=2,1/(2.32+0.4/L158),0))</f>
        <v>0.21327496619488323</v>
      </c>
      <c r="N158" s="5">
        <f t="shared" ref="N158:N221" si="49">-const*$K158*$J158*(F158-vxw)</f>
        <v>-0.91193392944225082</v>
      </c>
      <c r="O158" s="5">
        <f t="shared" ref="O158:O221" si="50">-const*$K158*$J158*(G158-vyw)</f>
        <v>32.064616343357514</v>
      </c>
      <c r="P158" s="5">
        <f t="shared" ref="P158:P221" si="51">-const*$K158*$J158*H158</f>
        <v>1.5542850068003335</v>
      </c>
      <c r="Q158" s="6">
        <f t="shared" ref="Q158:Q221" si="52">omega*EXP(-A158/tau)*30/PI()</f>
        <v>1802.7525623515146</v>
      </c>
      <c r="R158" s="5">
        <f t="shared" ref="R158:R221" si="53">const*($M158/omega)*J158*(wy*H158-wz*(G158-vyw))</f>
        <v>11.522062894139935</v>
      </c>
      <c r="S158" s="5">
        <f t="shared" ref="S158:S221" si="54">const*($M158/omega)*J158*(wz*(F158-vxw)-wx*H158)</f>
        <v>-0.5086151824556524</v>
      </c>
      <c r="T158" s="5">
        <f t="shared" ref="T158:T221" si="55">const*($M158/omega)*J158*(wx*(G158-vyw)-wy*(F158-vxw))</f>
        <v>17.252891628533792</v>
      </c>
      <c r="U158" s="5">
        <f t="shared" ref="U158:V221" si="56">N158+R158</f>
        <v>10.610128964697685</v>
      </c>
      <c r="V158" s="5">
        <f t="shared" si="56"/>
        <v>31.556001160901861</v>
      </c>
      <c r="W158" s="5">
        <f t="shared" ref="W158:W221" si="57">P158+T158-32.174</f>
        <v>-13.366823364665873</v>
      </c>
      <c r="X158">
        <f t="shared" si="45"/>
        <v>0</v>
      </c>
    </row>
    <row r="159" spans="1:24" x14ac:dyDescent="0.2">
      <c r="A159">
        <f t="shared" ref="A159:A222" si="58">A158+dt</f>
        <v>0.12900000000000009</v>
      </c>
      <c r="B159" s="5">
        <f t="shared" ref="B159:B222" si="59">B158+F158*dt+0.5*U158*dt*dt</f>
        <v>-0.59355353732591909</v>
      </c>
      <c r="C159" s="5">
        <f t="shared" ref="C159:C222" si="60">C158+G158*dt+0.5*V158*dt*dt</f>
        <v>37.309551682726358</v>
      </c>
      <c r="D159" s="5">
        <f t="shared" ref="D159:D222" si="61">D158+H158*dt+0.5*W158*dt*dt</f>
        <v>5.2636529889477091</v>
      </c>
      <c r="E159" s="2">
        <f t="shared" ref="E159:E222" si="62">SQRT(B159^2+C159^2)</f>
        <v>37.314272772864022</v>
      </c>
      <c r="F159" s="3">
        <f t="shared" ref="F159:F222" si="63">F158+U158*dt</f>
        <v>3.8525829807638998</v>
      </c>
      <c r="G159" s="3">
        <f t="shared" ref="G159:G222" si="64">G158+V158*dt</f>
        <v>-135.05650412824102</v>
      </c>
      <c r="H159" s="3">
        <f t="shared" ref="H159:H222" si="65">H158+W158*dt</f>
        <v>-6.5615613880056252</v>
      </c>
      <c r="I159" s="2">
        <f t="shared" ref="I159:I222" si="66">SQRT(F159^2+G159^2+H159^2)</f>
        <v>135.27067601965263</v>
      </c>
      <c r="J159" s="2">
        <f t="shared" si="46"/>
        <v>135.27067601965263</v>
      </c>
      <c r="K159" s="5">
        <f t="shared" si="47"/>
        <v>0.33</v>
      </c>
      <c r="L159" s="4">
        <f t="shared" ref="L159:L222" si="67">(romega/J159)*EXP(-A159/tau)</f>
        <v>0.16890122303184507</v>
      </c>
      <c r="M159" s="4">
        <f t="shared" si="48"/>
        <v>0.21329929204747261</v>
      </c>
      <c r="N159" s="5">
        <f t="shared" si="49"/>
        <v>-0.91424583635771739</v>
      </c>
      <c r="O159" s="5">
        <f t="shared" si="50"/>
        <v>32.049886320109927</v>
      </c>
      <c r="P159" s="5">
        <f t="shared" si="51"/>
        <v>1.5571060270323458</v>
      </c>
      <c r="Q159" s="6">
        <f t="shared" si="52"/>
        <v>1802.7523820762674</v>
      </c>
      <c r="R159" s="5">
        <f t="shared" si="53"/>
        <v>11.518160817531758</v>
      </c>
      <c r="S159" s="5">
        <f t="shared" si="54"/>
        <v>-0.50936110796967116</v>
      </c>
      <c r="T159" s="5">
        <f t="shared" si="55"/>
        <v>17.246992632494859</v>
      </c>
      <c r="U159" s="5">
        <f t="shared" si="56"/>
        <v>10.603914981174041</v>
      </c>
      <c r="V159" s="5">
        <f t="shared" si="56"/>
        <v>31.540525212140256</v>
      </c>
      <c r="W159" s="5">
        <f t="shared" si="57"/>
        <v>-13.369901340472794</v>
      </c>
      <c r="X159">
        <f t="shared" ref="X159:X222" si="68">IF((C159-17/12)*(C160-17/12)&lt;0,1,0)</f>
        <v>0</v>
      </c>
    </row>
    <row r="160" spans="1:24" x14ac:dyDescent="0.2">
      <c r="A160">
        <f t="shared" si="58"/>
        <v>0.13000000000000009</v>
      </c>
      <c r="B160" s="5">
        <f t="shared" si="59"/>
        <v>-0.58969565238766464</v>
      </c>
      <c r="C160" s="5">
        <f t="shared" si="60"/>
        <v>37.174510948860721</v>
      </c>
      <c r="D160" s="5">
        <f t="shared" si="61"/>
        <v>5.2570847426090328</v>
      </c>
      <c r="E160" s="2">
        <f t="shared" si="62"/>
        <v>37.179187797064777</v>
      </c>
      <c r="F160" s="3">
        <f t="shared" si="63"/>
        <v>3.8631868957450739</v>
      </c>
      <c r="G160" s="3">
        <f t="shared" si="64"/>
        <v>-135.02496360302888</v>
      </c>
      <c r="H160" s="3">
        <f t="shared" si="65"/>
        <v>-6.5749312893460976</v>
      </c>
      <c r="I160" s="2">
        <f t="shared" si="66"/>
        <v>135.24013727607036</v>
      </c>
      <c r="J160" s="2">
        <f t="shared" si="46"/>
        <v>135.24013727607036</v>
      </c>
      <c r="K160" s="5">
        <f t="shared" si="47"/>
        <v>0.33</v>
      </c>
      <c r="L160" s="4">
        <f t="shared" si="67"/>
        <v>0.16893934593312715</v>
      </c>
      <c r="M160" s="4">
        <f t="shared" si="48"/>
        <v>0.21332360908526096</v>
      </c>
      <c r="N160" s="5">
        <f t="shared" si="49"/>
        <v>-0.91655525367982771</v>
      </c>
      <c r="O160" s="5">
        <f t="shared" si="50"/>
        <v>32.035167624064712</v>
      </c>
      <c r="P160" s="5">
        <f t="shared" si="51"/>
        <v>1.5599265524718522</v>
      </c>
      <c r="Q160" s="6">
        <f t="shared" si="52"/>
        <v>1802.7522018010379</v>
      </c>
      <c r="R160" s="5">
        <f t="shared" si="53"/>
        <v>11.514261123727412</v>
      </c>
      <c r="S160" s="5">
        <f t="shared" si="54"/>
        <v>-0.51010779549762897</v>
      </c>
      <c r="T160" s="5">
        <f t="shared" si="55"/>
        <v>17.241097164276731</v>
      </c>
      <c r="U160" s="5">
        <f t="shared" si="56"/>
        <v>10.597705870047584</v>
      </c>
      <c r="V160" s="5">
        <f t="shared" si="56"/>
        <v>31.525059828567084</v>
      </c>
      <c r="W160" s="5">
        <f t="shared" si="57"/>
        <v>-13.372976283251418</v>
      </c>
      <c r="X160">
        <f t="shared" si="68"/>
        <v>0</v>
      </c>
    </row>
    <row r="161" spans="1:24" x14ac:dyDescent="0.2">
      <c r="A161">
        <f t="shared" si="58"/>
        <v>0.13100000000000009</v>
      </c>
      <c r="B161" s="5">
        <f t="shared" si="59"/>
        <v>-0.5858271666389846</v>
      </c>
      <c r="C161" s="5">
        <f t="shared" si="60"/>
        <v>37.039501747787604</v>
      </c>
      <c r="D161" s="5">
        <f t="shared" si="61"/>
        <v>5.2505031248315452</v>
      </c>
      <c r="E161" s="2">
        <f t="shared" si="62"/>
        <v>37.044134261628159</v>
      </c>
      <c r="F161" s="3">
        <f t="shared" si="63"/>
        <v>3.8737846016151214</v>
      </c>
      <c r="G161" s="3">
        <f t="shared" si="64"/>
        <v>-134.99343854320031</v>
      </c>
      <c r="H161" s="3">
        <f t="shared" si="65"/>
        <v>-6.5883042656293487</v>
      </c>
      <c r="I161" s="2">
        <f t="shared" si="66"/>
        <v>135.20961655870866</v>
      </c>
      <c r="J161" s="2">
        <f t="shared" si="46"/>
        <v>135.20961655870866</v>
      </c>
      <c r="K161" s="5">
        <f t="shared" si="47"/>
        <v>0.33</v>
      </c>
      <c r="L161" s="4">
        <f t="shared" si="67"/>
        <v>0.16897746352728762</v>
      </c>
      <c r="M161" s="4">
        <f t="shared" si="48"/>
        <v>0.21334791730805761</v>
      </c>
      <c r="N161" s="5">
        <f t="shared" si="49"/>
        <v>-0.91886218450357449</v>
      </c>
      <c r="O161" s="5">
        <f t="shared" si="50"/>
        <v>32.020460244933894</v>
      </c>
      <c r="P161" s="5">
        <f t="shared" si="51"/>
        <v>1.5627465830615301</v>
      </c>
      <c r="Q161" s="6">
        <f t="shared" si="52"/>
        <v>1802.7520215258271</v>
      </c>
      <c r="R161" s="5">
        <f t="shared" si="53"/>
        <v>11.510363811058776</v>
      </c>
      <c r="S161" s="5">
        <f t="shared" si="54"/>
        <v>-0.51085524402778038</v>
      </c>
      <c r="T161" s="5">
        <f t="shared" si="55"/>
        <v>17.23520522143891</v>
      </c>
      <c r="U161" s="5">
        <f t="shared" si="56"/>
        <v>10.591501626555202</v>
      </c>
      <c r="V161" s="5">
        <f t="shared" si="56"/>
        <v>31.509605000906113</v>
      </c>
      <c r="W161" s="5">
        <f t="shared" si="57"/>
        <v>-13.37604819549956</v>
      </c>
      <c r="X161">
        <f t="shared" si="68"/>
        <v>0</v>
      </c>
    </row>
    <row r="162" spans="1:24" x14ac:dyDescent="0.2">
      <c r="A162">
        <f t="shared" si="58"/>
        <v>0.13200000000000009</v>
      </c>
      <c r="B162" s="5">
        <f t="shared" si="59"/>
        <v>-0.58194808628655614</v>
      </c>
      <c r="C162" s="5">
        <f t="shared" si="60"/>
        <v>36.904524064046903</v>
      </c>
      <c r="D162" s="5">
        <f t="shared" si="61"/>
        <v>5.2439081325418178</v>
      </c>
      <c r="E162" s="2">
        <f t="shared" si="62"/>
        <v>36.909112153626097</v>
      </c>
      <c r="F162" s="3">
        <f t="shared" si="63"/>
        <v>3.8843761032416766</v>
      </c>
      <c r="G162" s="3">
        <f t="shared" si="64"/>
        <v>-134.96192893819941</v>
      </c>
      <c r="H162" s="3">
        <f t="shared" si="65"/>
        <v>-6.6016803138248479</v>
      </c>
      <c r="I162" s="2">
        <f t="shared" si="66"/>
        <v>135.17911385786255</v>
      </c>
      <c r="J162" s="2">
        <f t="shared" si="46"/>
        <v>135.17911385786255</v>
      </c>
      <c r="K162" s="5">
        <f t="shared" si="47"/>
        <v>0.33</v>
      </c>
      <c r="L162" s="4">
        <f t="shared" si="67"/>
        <v>0.16901557580761692</v>
      </c>
      <c r="M162" s="4">
        <f t="shared" si="48"/>
        <v>0.21337221671567105</v>
      </c>
      <c r="N162" s="5">
        <f t="shared" si="49"/>
        <v>-0.9211666319199433</v>
      </c>
      <c r="O162" s="5">
        <f t="shared" si="50"/>
        <v>32.005764172441374</v>
      </c>
      <c r="P162" s="5">
        <f t="shared" si="51"/>
        <v>1.5655661187450851</v>
      </c>
      <c r="Q162" s="6">
        <f t="shared" si="52"/>
        <v>1802.7518412506338</v>
      </c>
      <c r="R162" s="5">
        <f t="shared" si="53"/>
        <v>11.506468877859309</v>
      </c>
      <c r="S162" s="5">
        <f t="shared" si="54"/>
        <v>-0.5116034525496902</v>
      </c>
      <c r="T162" s="5">
        <f t="shared" si="55"/>
        <v>17.229316801543217</v>
      </c>
      <c r="U162" s="5">
        <f t="shared" si="56"/>
        <v>10.585302245939365</v>
      </c>
      <c r="V162" s="5">
        <f t="shared" si="56"/>
        <v>31.494160719891685</v>
      </c>
      <c r="W162" s="5">
        <f t="shared" si="57"/>
        <v>-13.379117079711698</v>
      </c>
      <c r="X162">
        <f t="shared" si="68"/>
        <v>0</v>
      </c>
    </row>
    <row r="163" spans="1:24" x14ac:dyDescent="0.2">
      <c r="A163">
        <f t="shared" si="58"/>
        <v>0.13300000000000009</v>
      </c>
      <c r="B163" s="5">
        <f t="shared" si="59"/>
        <v>-0.57805841753219156</v>
      </c>
      <c r="C163" s="5">
        <f t="shared" si="60"/>
        <v>36.769577882189068</v>
      </c>
      <c r="D163" s="5">
        <f t="shared" si="61"/>
        <v>5.2372997626694531</v>
      </c>
      <c r="E163" s="2">
        <f t="shared" si="62"/>
        <v>36.774121460185114</v>
      </c>
      <c r="F163" s="3">
        <f t="shared" si="63"/>
        <v>3.8949614054876158</v>
      </c>
      <c r="G163" s="3">
        <f t="shared" si="64"/>
        <v>-134.93043477747952</v>
      </c>
      <c r="H163" s="3">
        <f t="shared" si="65"/>
        <v>-6.6150594309045596</v>
      </c>
      <c r="I163" s="2">
        <f t="shared" si="66"/>
        <v>135.14862916383686</v>
      </c>
      <c r="J163" s="2">
        <f t="shared" si="46"/>
        <v>135.14862916383686</v>
      </c>
      <c r="K163" s="5">
        <f t="shared" si="47"/>
        <v>0.33</v>
      </c>
      <c r="L163" s="4">
        <f t="shared" si="67"/>
        <v>0.1690536827674024</v>
      </c>
      <c r="M163" s="4">
        <f t="shared" si="48"/>
        <v>0.21339650730790904</v>
      </c>
      <c r="N163" s="5">
        <f t="shared" si="49"/>
        <v>-0.92346859901591838</v>
      </c>
      <c r="O163" s="5">
        <f t="shared" si="50"/>
        <v>31.991079396322903</v>
      </c>
      <c r="P163" s="5">
        <f t="shared" si="51"/>
        <v>1.5683851594672482</v>
      </c>
      <c r="Q163" s="6">
        <f t="shared" si="52"/>
        <v>1802.7516609754587</v>
      </c>
      <c r="R163" s="5">
        <f t="shared" si="53"/>
        <v>11.502576322464028</v>
      </c>
      <c r="S163" s="5">
        <f t="shared" si="54"/>
        <v>-0.51235242005423143</v>
      </c>
      <c r="T163" s="5">
        <f t="shared" si="55"/>
        <v>17.223431902153703</v>
      </c>
      <c r="U163" s="5">
        <f t="shared" si="56"/>
        <v>10.579107723448111</v>
      </c>
      <c r="V163" s="5">
        <f t="shared" si="56"/>
        <v>31.478726976268671</v>
      </c>
      <c r="W163" s="5">
        <f t="shared" si="57"/>
        <v>-13.382182938379049</v>
      </c>
      <c r="X163">
        <f t="shared" si="68"/>
        <v>0</v>
      </c>
    </row>
    <row r="164" spans="1:24" x14ac:dyDescent="0.2">
      <c r="A164">
        <f t="shared" si="58"/>
        <v>0.13400000000000009</v>
      </c>
      <c r="B164" s="5">
        <f t="shared" si="59"/>
        <v>-0.57415816657284224</v>
      </c>
      <c r="C164" s="5">
        <f t="shared" si="60"/>
        <v>36.634663186775079</v>
      </c>
      <c r="D164" s="5">
        <f t="shared" si="61"/>
        <v>5.2306780121470791</v>
      </c>
      <c r="E164" s="2">
        <f t="shared" si="62"/>
        <v>36.63916216848709</v>
      </c>
      <c r="F164" s="3">
        <f t="shared" si="63"/>
        <v>3.9055405132110641</v>
      </c>
      <c r="G164" s="3">
        <f t="shared" si="64"/>
        <v>-134.89895605050324</v>
      </c>
      <c r="H164" s="3">
        <f t="shared" si="65"/>
        <v>-6.6284416138429387</v>
      </c>
      <c r="I164" s="2">
        <f t="shared" si="66"/>
        <v>135.11816246694619</v>
      </c>
      <c r="J164" s="2">
        <f t="shared" si="46"/>
        <v>135.11816246694619</v>
      </c>
      <c r="K164" s="5">
        <f t="shared" si="47"/>
        <v>0.33</v>
      </c>
      <c r="L164" s="4">
        <f t="shared" si="67"/>
        <v>0.16909178439992831</v>
      </c>
      <c r="M164" s="4">
        <f t="shared" si="48"/>
        <v>0.21342078908457851</v>
      </c>
      <c r="N164" s="5">
        <f t="shared" si="49"/>
        <v>-0.92576808887448847</v>
      </c>
      <c r="O164" s="5">
        <f t="shared" si="50"/>
        <v>31.976405906326065</v>
      </c>
      <c r="P164" s="5">
        <f t="shared" si="51"/>
        <v>1.5712037051737742</v>
      </c>
      <c r="Q164" s="6">
        <f t="shared" si="52"/>
        <v>1802.7514807003015</v>
      </c>
      <c r="R164" s="5">
        <f t="shared" si="53"/>
        <v>11.498686143209518</v>
      </c>
      <c r="S164" s="5">
        <f t="shared" si="54"/>
        <v>-0.5131021455335838</v>
      </c>
      <c r="T164" s="5">
        <f t="shared" si="55"/>
        <v>17.217550520836724</v>
      </c>
      <c r="U164" s="5">
        <f t="shared" si="56"/>
        <v>10.57291805433503</v>
      </c>
      <c r="V164" s="5">
        <f t="shared" si="56"/>
        <v>31.463303760792481</v>
      </c>
      <c r="W164" s="5">
        <f t="shared" si="57"/>
        <v>-13.385245773989503</v>
      </c>
      <c r="X164">
        <f t="shared" si="68"/>
        <v>0</v>
      </c>
    </row>
    <row r="165" spans="1:24" x14ac:dyDescent="0.2">
      <c r="A165">
        <f t="shared" si="58"/>
        <v>0.13500000000000009</v>
      </c>
      <c r="B165" s="5">
        <f t="shared" si="59"/>
        <v>-0.57024733960060403</v>
      </c>
      <c r="C165" s="5">
        <f t="shared" si="60"/>
        <v>36.499779962376451</v>
      </c>
      <c r="D165" s="5">
        <f t="shared" si="61"/>
        <v>5.2240428779103487</v>
      </c>
      <c r="E165" s="2">
        <f t="shared" si="62"/>
        <v>36.50423426577003</v>
      </c>
      <c r="F165" s="3">
        <f t="shared" si="63"/>
        <v>3.9161134312653991</v>
      </c>
      <c r="G165" s="3">
        <f t="shared" si="64"/>
        <v>-134.86749274674244</v>
      </c>
      <c r="H165" s="3">
        <f t="shared" si="65"/>
        <v>-6.6418268596169279</v>
      </c>
      <c r="I165" s="2">
        <f t="shared" si="66"/>
        <v>135.08771375751496</v>
      </c>
      <c r="J165" s="2">
        <f t="shared" si="46"/>
        <v>135.08771375751496</v>
      </c>
      <c r="K165" s="5">
        <f t="shared" si="47"/>
        <v>0.33</v>
      </c>
      <c r="L165" s="4">
        <f t="shared" si="67"/>
        <v>0.1691298806984757</v>
      </c>
      <c r="M165" s="4">
        <f t="shared" si="48"/>
        <v>0.21344506204548544</v>
      </c>
      <c r="N165" s="5">
        <f t="shared" si="49"/>
        <v>-0.92806510457465352</v>
      </c>
      <c r="O165" s="5">
        <f t="shared" si="50"/>
        <v>31.961743692210284</v>
      </c>
      <c r="P165" s="5">
        <f t="shared" si="51"/>
        <v>1.57402175581144</v>
      </c>
      <c r="Q165" s="6">
        <f t="shared" si="52"/>
        <v>1802.7513004251623</v>
      </c>
      <c r="R165" s="5">
        <f t="shared" si="53"/>
        <v>11.494798338433926</v>
      </c>
      <c r="S165" s="5">
        <f t="shared" si="54"/>
        <v>-0.5138526279812321</v>
      </c>
      <c r="T165" s="5">
        <f t="shared" si="55"/>
        <v>17.211672655160868</v>
      </c>
      <c r="U165" s="5">
        <f t="shared" si="56"/>
        <v>10.566733233859273</v>
      </c>
      <c r="V165" s="5">
        <f t="shared" si="56"/>
        <v>31.447891064229051</v>
      </c>
      <c r="W165" s="5">
        <f t="shared" si="57"/>
        <v>-13.388305589027691</v>
      </c>
      <c r="X165">
        <f t="shared" si="68"/>
        <v>0</v>
      </c>
    </row>
    <row r="166" spans="1:24" x14ac:dyDescent="0.2">
      <c r="A166">
        <f t="shared" si="58"/>
        <v>0.13600000000000009</v>
      </c>
      <c r="B166" s="5">
        <f t="shared" si="59"/>
        <v>-0.56632594280272164</v>
      </c>
      <c r="C166" s="5">
        <f t="shared" si="60"/>
        <v>36.364928193575238</v>
      </c>
      <c r="D166" s="5">
        <f t="shared" si="61"/>
        <v>5.2173943568979366</v>
      </c>
      <c r="E166" s="2">
        <f t="shared" si="62"/>
        <v>36.369337739328913</v>
      </c>
      <c r="F166" s="3">
        <f t="shared" si="63"/>
        <v>3.9266801644992584</v>
      </c>
      <c r="G166" s="3">
        <f t="shared" si="64"/>
        <v>-134.83604485567821</v>
      </c>
      <c r="H166" s="3">
        <f t="shared" si="65"/>
        <v>-6.6552151652059557</v>
      </c>
      <c r="I166" s="2">
        <f t="shared" si="66"/>
        <v>135.0572830258773</v>
      </c>
      <c r="J166" s="2">
        <f t="shared" si="46"/>
        <v>135.0572830258773</v>
      </c>
      <c r="K166" s="5">
        <f t="shared" si="47"/>
        <v>0.33</v>
      </c>
      <c r="L166" s="4">
        <f t="shared" si="67"/>
        <v>0.16916797165632275</v>
      </c>
      <c r="M166" s="4">
        <f t="shared" si="48"/>
        <v>0.21346932619043527</v>
      </c>
      <c r="N166" s="5">
        <f t="shared" si="49"/>
        <v>-0.93035964919142955</v>
      </c>
      <c r="O166" s="5">
        <f t="shared" si="50"/>
        <v>31.947092743746772</v>
      </c>
      <c r="P166" s="5">
        <f t="shared" si="51"/>
        <v>1.5768393113280423</v>
      </c>
      <c r="Q166" s="6">
        <f t="shared" si="52"/>
        <v>1802.7511201500415</v>
      </c>
      <c r="R166" s="5">
        <f t="shared" si="53"/>
        <v>11.490912906476961</v>
      </c>
      <c r="S166" s="5">
        <f t="shared" si="54"/>
        <v>-0.51460386639196487</v>
      </c>
      <c r="T166" s="5">
        <f t="shared" si="55"/>
        <v>17.205798302697008</v>
      </c>
      <c r="U166" s="5">
        <f t="shared" si="56"/>
        <v>10.560553257285532</v>
      </c>
      <c r="V166" s="5">
        <f t="shared" si="56"/>
        <v>31.432488877354807</v>
      </c>
      <c r="W166" s="5">
        <f t="shared" si="57"/>
        <v>-13.391362385974947</v>
      </c>
      <c r="X166">
        <f t="shared" si="68"/>
        <v>0</v>
      </c>
    </row>
    <row r="167" spans="1:24" x14ac:dyDescent="0.2">
      <c r="A167">
        <f t="shared" si="58"/>
        <v>0.13700000000000009</v>
      </c>
      <c r="B167" s="5">
        <f t="shared" si="59"/>
        <v>-0.56239398236159377</v>
      </c>
      <c r="C167" s="5">
        <f t="shared" si="60"/>
        <v>36.230107864964005</v>
      </c>
      <c r="D167" s="5">
        <f t="shared" si="61"/>
        <v>5.2107324460515381</v>
      </c>
      <c r="E167" s="2">
        <f t="shared" si="62"/>
        <v>36.234472576516453</v>
      </c>
      <c r="F167" s="3">
        <f t="shared" si="63"/>
        <v>3.9372407177565441</v>
      </c>
      <c r="G167" s="3">
        <f t="shared" si="64"/>
        <v>-134.80461236680085</v>
      </c>
      <c r="H167" s="3">
        <f t="shared" si="65"/>
        <v>-6.6686065275919306</v>
      </c>
      <c r="I167" s="2">
        <f t="shared" si="66"/>
        <v>135.02687026237717</v>
      </c>
      <c r="J167" s="2">
        <f t="shared" si="46"/>
        <v>135.02687026237717</v>
      </c>
      <c r="K167" s="5">
        <f t="shared" si="47"/>
        <v>0.33</v>
      </c>
      <c r="L167" s="4">
        <f t="shared" si="67"/>
        <v>0.16920605726674412</v>
      </c>
      <c r="M167" s="4">
        <f t="shared" si="48"/>
        <v>0.21349358151923228</v>
      </c>
      <c r="N167" s="5">
        <f t="shared" si="49"/>
        <v>-0.9326517257958562</v>
      </c>
      <c r="O167" s="5">
        <f t="shared" si="50"/>
        <v>31.932453050718546</v>
      </c>
      <c r="P167" s="5">
        <f t="shared" si="51"/>
        <v>1.5796563716723968</v>
      </c>
      <c r="Q167" s="6">
        <f t="shared" si="52"/>
        <v>1802.7509398749385</v>
      </c>
      <c r="R167" s="5">
        <f t="shared" si="53"/>
        <v>11.487029845679888</v>
      </c>
      <c r="S167" s="5">
        <f t="shared" si="54"/>
        <v>-0.51535585976187226</v>
      </c>
      <c r="T167" s="5">
        <f t="shared" si="55"/>
        <v>17.199927461018266</v>
      </c>
      <c r="U167" s="5">
        <f t="shared" si="56"/>
        <v>10.554378119884031</v>
      </c>
      <c r="V167" s="5">
        <f t="shared" si="56"/>
        <v>31.417097190956675</v>
      </c>
      <c r="W167" s="5">
        <f t="shared" si="57"/>
        <v>-13.394416167309338</v>
      </c>
      <c r="X167">
        <f t="shared" si="68"/>
        <v>0</v>
      </c>
    </row>
    <row r="168" spans="1:24" x14ac:dyDescent="0.2">
      <c r="A168">
        <f t="shared" si="58"/>
        <v>0.13800000000000009</v>
      </c>
      <c r="B168" s="5">
        <f t="shared" si="59"/>
        <v>-0.55845146445477722</v>
      </c>
      <c r="C168" s="5">
        <f t="shared" si="60"/>
        <v>36.0953189611458</v>
      </c>
      <c r="D168" s="5">
        <f t="shared" si="61"/>
        <v>5.2040571423158628</v>
      </c>
      <c r="E168" s="2">
        <f t="shared" si="62"/>
        <v>36.099638764743936</v>
      </c>
      <c r="F168" s="3">
        <f t="shared" si="63"/>
        <v>3.9477950958764283</v>
      </c>
      <c r="G168" s="3">
        <f t="shared" si="64"/>
        <v>-134.77319526960989</v>
      </c>
      <c r="H168" s="3">
        <f t="shared" si="65"/>
        <v>-6.68200094375924</v>
      </c>
      <c r="I168" s="2">
        <f t="shared" si="66"/>
        <v>134.99647545736823</v>
      </c>
      <c r="J168" s="2">
        <f t="shared" si="46"/>
        <v>134.99647545736823</v>
      </c>
      <c r="K168" s="5">
        <f t="shared" si="47"/>
        <v>0.33</v>
      </c>
      <c r="L168" s="4">
        <f t="shared" si="67"/>
        <v>0.16924413752301168</v>
      </c>
      <c r="M168" s="4">
        <f t="shared" si="48"/>
        <v>0.21351782803168023</v>
      </c>
      <c r="N168" s="5">
        <f t="shared" si="49"/>
        <v>-0.93494133745500108</v>
      </c>
      <c r="O168" s="5">
        <f t="shared" si="50"/>
        <v>31.917824602920383</v>
      </c>
      <c r="P168" s="5">
        <f t="shared" si="51"/>
        <v>1.5824729367943347</v>
      </c>
      <c r="Q168" s="6">
        <f t="shared" si="52"/>
        <v>1802.7507595998534</v>
      </c>
      <c r="R168" s="5">
        <f t="shared" si="53"/>
        <v>11.483149154385531</v>
      </c>
      <c r="S168" s="5">
        <f t="shared" si="54"/>
        <v>-0.51610860708834472</v>
      </c>
      <c r="T168" s="5">
        <f t="shared" si="55"/>
        <v>17.194060127700016</v>
      </c>
      <c r="U168" s="5">
        <f t="shared" si="56"/>
        <v>10.54820781693053</v>
      </c>
      <c r="V168" s="5">
        <f t="shared" si="56"/>
        <v>31.401715995832038</v>
      </c>
      <c r="W168" s="5">
        <f t="shared" si="57"/>
        <v>-13.397466935505648</v>
      </c>
      <c r="X168">
        <f t="shared" si="68"/>
        <v>0</v>
      </c>
    </row>
    <row r="169" spans="1:24" x14ac:dyDescent="0.2">
      <c r="A169">
        <f t="shared" si="58"/>
        <v>0.1390000000000001</v>
      </c>
      <c r="B169" s="5">
        <f t="shared" si="59"/>
        <v>-0.55449839525499234</v>
      </c>
      <c r="C169" s="5">
        <f t="shared" si="60"/>
        <v>35.960561466734191</v>
      </c>
      <c r="D169" s="5">
        <f t="shared" si="61"/>
        <v>5.197368442638636</v>
      </c>
      <c r="E169" s="2">
        <f t="shared" si="62"/>
        <v>35.964836291482108</v>
      </c>
      <c r="F169" s="3">
        <f t="shared" si="63"/>
        <v>3.9583433036933586</v>
      </c>
      <c r="G169" s="3">
        <f t="shared" si="64"/>
        <v>-134.74179355361406</v>
      </c>
      <c r="H169" s="3">
        <f t="shared" si="65"/>
        <v>-6.6953984106947457</v>
      </c>
      <c r="I169" s="2">
        <f t="shared" si="66"/>
        <v>134.96609860121384</v>
      </c>
      <c r="J169" s="2">
        <f t="shared" si="46"/>
        <v>134.96609860121384</v>
      </c>
      <c r="K169" s="5">
        <f t="shared" si="47"/>
        <v>0.33</v>
      </c>
      <c r="L169" s="4">
        <f t="shared" si="67"/>
        <v>0.16928221241839411</v>
      </c>
      <c r="M169" s="4">
        <f t="shared" si="48"/>
        <v>0.21354206572758194</v>
      </c>
      <c r="N169" s="5">
        <f t="shared" si="49"/>
        <v>-0.93722848723196617</v>
      </c>
      <c r="O169" s="5">
        <f t="shared" si="50"/>
        <v>31.903207390158812</v>
      </c>
      <c r="P169" s="5">
        <f t="shared" si="51"/>
        <v>1.5852890066447007</v>
      </c>
      <c r="Q169" s="6">
        <f t="shared" si="52"/>
        <v>1802.7505793247867</v>
      </c>
      <c r="R169" s="5">
        <f t="shared" si="53"/>
        <v>11.479270830938271</v>
      </c>
      <c r="S169" s="5">
        <f t="shared" si="54"/>
        <v>-0.51686210737007177</v>
      </c>
      <c r="T169" s="5">
        <f t="shared" si="55"/>
        <v>17.188196300319888</v>
      </c>
      <c r="U169" s="5">
        <f t="shared" si="56"/>
        <v>10.542042343706305</v>
      </c>
      <c r="V169" s="5">
        <f t="shared" si="56"/>
        <v>31.386345282788739</v>
      </c>
      <c r="W169" s="5">
        <f t="shared" si="57"/>
        <v>-13.400514693035412</v>
      </c>
      <c r="X169">
        <f t="shared" si="68"/>
        <v>0</v>
      </c>
    </row>
    <row r="170" spans="1:24" x14ac:dyDescent="0.2">
      <c r="A170">
        <f t="shared" si="58"/>
        <v>0.1400000000000001</v>
      </c>
      <c r="B170" s="5">
        <f t="shared" si="59"/>
        <v>-0.55053478093012709</v>
      </c>
      <c r="C170" s="5">
        <f t="shared" si="60"/>
        <v>35.825835366353218</v>
      </c>
      <c r="D170" s="5">
        <f t="shared" si="61"/>
        <v>5.1906663439705953</v>
      </c>
      <c r="E170" s="2">
        <f t="shared" si="62"/>
        <v>35.830065144262001</v>
      </c>
      <c r="F170" s="3">
        <f t="shared" si="63"/>
        <v>3.968885346037065</v>
      </c>
      <c r="G170" s="3">
        <f t="shared" si="64"/>
        <v>-134.71040720833128</v>
      </c>
      <c r="H170" s="3">
        <f t="shared" si="65"/>
        <v>-6.7087989253877813</v>
      </c>
      <c r="I170" s="2">
        <f t="shared" si="66"/>
        <v>134.93573968428714</v>
      </c>
      <c r="J170" s="2">
        <f t="shared" si="46"/>
        <v>134.93573968428714</v>
      </c>
      <c r="K170" s="5">
        <f t="shared" si="47"/>
        <v>0.33</v>
      </c>
      <c r="L170" s="4">
        <f t="shared" si="67"/>
        <v>0.16932028194615698</v>
      </c>
      <c r="M170" s="4">
        <f t="shared" si="48"/>
        <v>0.2135662946067394</v>
      </c>
      <c r="N170" s="5">
        <f t="shared" si="49"/>
        <v>-0.93951317818589497</v>
      </c>
      <c r="O170" s="5">
        <f t="shared" si="50"/>
        <v>31.88860140225211</v>
      </c>
      <c r="P170" s="5">
        <f t="shared" si="51"/>
        <v>1.5881045811753536</v>
      </c>
      <c r="Q170" s="6">
        <f t="shared" si="52"/>
        <v>1802.7503990497378</v>
      </c>
      <c r="R170" s="5">
        <f t="shared" si="53"/>
        <v>11.475394873684031</v>
      </c>
      <c r="S170" s="5">
        <f t="shared" si="54"/>
        <v>-0.51761635960703911</v>
      </c>
      <c r="T170" s="5">
        <f t="shared" si="55"/>
        <v>17.182335976457768</v>
      </c>
      <c r="U170" s="5">
        <f t="shared" si="56"/>
        <v>10.535881695498137</v>
      </c>
      <c r="V170" s="5">
        <f t="shared" si="56"/>
        <v>31.370985042645071</v>
      </c>
      <c r="W170" s="5">
        <f t="shared" si="57"/>
        <v>-13.403559442366877</v>
      </c>
      <c r="X170">
        <f t="shared" si="68"/>
        <v>0</v>
      </c>
    </row>
    <row r="171" spans="1:24" x14ac:dyDescent="0.2">
      <c r="A171">
        <f t="shared" si="58"/>
        <v>0.1410000000000001</v>
      </c>
      <c r="B171" s="5">
        <f t="shared" si="59"/>
        <v>-0.5465606276432422</v>
      </c>
      <c r="C171" s="5">
        <f t="shared" si="60"/>
        <v>35.691140644637407</v>
      </c>
      <c r="D171" s="5">
        <f t="shared" si="61"/>
        <v>5.1839508432654862</v>
      </c>
      <c r="E171" s="2">
        <f t="shared" si="62"/>
        <v>35.695325310675884</v>
      </c>
      <c r="F171" s="3">
        <f t="shared" si="63"/>
        <v>3.9794212277325633</v>
      </c>
      <c r="G171" s="3">
        <f t="shared" si="64"/>
        <v>-134.67903622328862</v>
      </c>
      <c r="H171" s="3">
        <f t="shared" si="65"/>
        <v>-6.7222024848301478</v>
      </c>
      <c r="I171" s="2">
        <f t="shared" si="66"/>
        <v>134.90539869697088</v>
      </c>
      <c r="J171" s="2">
        <f t="shared" si="46"/>
        <v>134.90539869697088</v>
      </c>
      <c r="K171" s="5">
        <f t="shared" si="47"/>
        <v>0.33</v>
      </c>
      <c r="L171" s="4">
        <f t="shared" si="67"/>
        <v>0.16935834609956285</v>
      </c>
      <c r="M171" s="4">
        <f t="shared" si="48"/>
        <v>0.21359051466895401</v>
      </c>
      <c r="N171" s="5">
        <f t="shared" si="49"/>
        <v>-0.94179541337197636</v>
      </c>
      <c r="O171" s="5">
        <f t="shared" si="50"/>
        <v>31.874006629030266</v>
      </c>
      <c r="P171" s="5">
        <f t="shared" si="51"/>
        <v>1.5909196603391607</v>
      </c>
      <c r="Q171" s="6">
        <f t="shared" si="52"/>
        <v>1802.7502187747068</v>
      </c>
      <c r="R171" s="5">
        <f t="shared" si="53"/>
        <v>11.4715212809703</v>
      </c>
      <c r="S171" s="5">
        <f t="shared" si="54"/>
        <v>-0.5183713628005292</v>
      </c>
      <c r="T171" s="5">
        <f t="shared" si="55"/>
        <v>17.176479153695777</v>
      </c>
      <c r="U171" s="5">
        <f t="shared" si="56"/>
        <v>10.529725867598325</v>
      </c>
      <c r="V171" s="5">
        <f t="shared" si="56"/>
        <v>31.355635266229736</v>
      </c>
      <c r="W171" s="5">
        <f t="shared" si="57"/>
        <v>-13.406601185965062</v>
      </c>
      <c r="X171">
        <f t="shared" si="68"/>
        <v>0</v>
      </c>
    </row>
    <row r="172" spans="1:24" x14ac:dyDescent="0.2">
      <c r="A172">
        <f t="shared" si="58"/>
        <v>0.1420000000000001</v>
      </c>
      <c r="B172" s="5">
        <f t="shared" si="59"/>
        <v>-0.54257594155257582</v>
      </c>
      <c r="C172" s="5">
        <f t="shared" si="60"/>
        <v>35.556477286231754</v>
      </c>
      <c r="D172" s="5">
        <f t="shared" si="61"/>
        <v>5.1772219374800628</v>
      </c>
      <c r="E172" s="2">
        <f t="shared" si="62"/>
        <v>35.560616778378105</v>
      </c>
      <c r="F172" s="3">
        <f t="shared" si="63"/>
        <v>3.9899509536001618</v>
      </c>
      <c r="G172" s="3">
        <f t="shared" si="64"/>
        <v>-134.64768058802238</v>
      </c>
      <c r="H172" s="3">
        <f t="shared" si="65"/>
        <v>-6.7356090860161126</v>
      </c>
      <c r="I172" s="2">
        <f t="shared" si="66"/>
        <v>134.8750756296576</v>
      </c>
      <c r="J172" s="2">
        <f t="shared" si="46"/>
        <v>134.8750756296576</v>
      </c>
      <c r="K172" s="5">
        <f t="shared" si="47"/>
        <v>0.33</v>
      </c>
      <c r="L172" s="4">
        <f t="shared" si="67"/>
        <v>0.16939640487187102</v>
      </c>
      <c r="M172" s="4">
        <f t="shared" si="48"/>
        <v>0.21361472591402608</v>
      </c>
      <c r="N172" s="5">
        <f t="shared" si="49"/>
        <v>-0.9440751958414525</v>
      </c>
      <c r="O172" s="5">
        <f t="shared" si="50"/>
        <v>31.859423060334986</v>
      </c>
      <c r="P172" s="5">
        <f t="shared" si="51"/>
        <v>1.59373424409</v>
      </c>
      <c r="Q172" s="6">
        <f t="shared" si="52"/>
        <v>1802.750038499694</v>
      </c>
      <c r="R172" s="5">
        <f t="shared" si="53"/>
        <v>11.46765005114611</v>
      </c>
      <c r="S172" s="5">
        <f t="shared" si="54"/>
        <v>-0.51912711595311756</v>
      </c>
      <c r="T172" s="5">
        <f t="shared" si="55"/>
        <v>17.170625829618302</v>
      </c>
      <c r="U172" s="5">
        <f t="shared" si="56"/>
        <v>10.523574855304657</v>
      </c>
      <c r="V172" s="5">
        <f t="shared" si="56"/>
        <v>31.340295944381868</v>
      </c>
      <c r="W172" s="5">
        <f t="shared" si="57"/>
        <v>-13.409639926291696</v>
      </c>
      <c r="X172">
        <f t="shared" si="68"/>
        <v>0</v>
      </c>
    </row>
    <row r="173" spans="1:24" x14ac:dyDescent="0.2">
      <c r="A173">
        <f t="shared" si="58"/>
        <v>0.1430000000000001</v>
      </c>
      <c r="B173" s="5">
        <f t="shared" si="59"/>
        <v>-0.53858072881154806</v>
      </c>
      <c r="C173" s="5">
        <f t="shared" si="60"/>
        <v>35.421845275791704</v>
      </c>
      <c r="D173" s="5">
        <f t="shared" si="61"/>
        <v>5.1704796235740833</v>
      </c>
      <c r="E173" s="2">
        <f t="shared" si="62"/>
        <v>35.425939535086066</v>
      </c>
      <c r="F173" s="3">
        <f t="shared" si="63"/>
        <v>4.0004745284554666</v>
      </c>
      <c r="G173" s="3">
        <f t="shared" si="64"/>
        <v>-134.61634029207801</v>
      </c>
      <c r="H173" s="3">
        <f t="shared" si="65"/>
        <v>-6.7490187259424044</v>
      </c>
      <c r="I173" s="2">
        <f t="shared" si="66"/>
        <v>134.84477047274947</v>
      </c>
      <c r="J173" s="2">
        <f t="shared" si="46"/>
        <v>134.84477047274947</v>
      </c>
      <c r="K173" s="5">
        <f t="shared" si="47"/>
        <v>0.33</v>
      </c>
      <c r="L173" s="4">
        <f t="shared" si="67"/>
        <v>0.16943445825633785</v>
      </c>
      <c r="M173" s="4">
        <f t="shared" si="48"/>
        <v>0.21363892834175524</v>
      </c>
      <c r="N173" s="5">
        <f t="shared" si="49"/>
        <v>-0.94635252864162356</v>
      </c>
      <c r="O173" s="5">
        <f t="shared" si="50"/>
        <v>31.844850686019676</v>
      </c>
      <c r="P173" s="5">
        <f t="shared" si="51"/>
        <v>1.596548332382755</v>
      </c>
      <c r="Q173" s="6">
        <f t="shared" si="52"/>
        <v>1802.749858224699</v>
      </c>
      <c r="R173" s="5">
        <f t="shared" si="53"/>
        <v>11.463781182562034</v>
      </c>
      <c r="S173" s="5">
        <f t="shared" si="54"/>
        <v>-0.51988361806867245</v>
      </c>
      <c r="T173" s="5">
        <f t="shared" si="55"/>
        <v>17.164776001811948</v>
      </c>
      <c r="U173" s="5">
        <f t="shared" si="56"/>
        <v>10.51742865392041</v>
      </c>
      <c r="V173" s="5">
        <f t="shared" si="56"/>
        <v>31.324967067951004</v>
      </c>
      <c r="W173" s="5">
        <f t="shared" si="57"/>
        <v>-13.412675665805295</v>
      </c>
      <c r="X173">
        <f t="shared" si="68"/>
        <v>0</v>
      </c>
    </row>
    <row r="174" spans="1:24" x14ac:dyDescent="0.2">
      <c r="A174">
        <f t="shared" si="58"/>
        <v>0.1440000000000001</v>
      </c>
      <c r="B174" s="5">
        <f t="shared" si="59"/>
        <v>-0.53457499556876564</v>
      </c>
      <c r="C174" s="5">
        <f t="shared" si="60"/>
        <v>35.287244597983161</v>
      </c>
      <c r="D174" s="5">
        <f t="shared" si="61"/>
        <v>5.163723898510308</v>
      </c>
      <c r="E174" s="2">
        <f t="shared" si="62"/>
        <v>35.291293568581182</v>
      </c>
      <c r="F174" s="3">
        <f t="shared" si="63"/>
        <v>4.0109919571093871</v>
      </c>
      <c r="G174" s="3">
        <f t="shared" si="64"/>
        <v>-134.58501532501006</v>
      </c>
      <c r="H174" s="3">
        <f t="shared" si="65"/>
        <v>-6.7624314016082101</v>
      </c>
      <c r="I174" s="2">
        <f t="shared" si="66"/>
        <v>134.81448321665832</v>
      </c>
      <c r="J174" s="2">
        <f t="shared" si="46"/>
        <v>134.81448321665832</v>
      </c>
      <c r="K174" s="5">
        <f t="shared" si="47"/>
        <v>0.33</v>
      </c>
      <c r="L174" s="4">
        <f t="shared" si="67"/>
        <v>0.16947250624621651</v>
      </c>
      <c r="M174" s="4">
        <f t="shared" si="48"/>
        <v>0.21366312195194045</v>
      </c>
      <c r="N174" s="5">
        <f t="shared" si="49"/>
        <v>-0.948627414815854</v>
      </c>
      <c r="O174" s="5">
        <f t="shared" si="50"/>
        <v>31.830289495949383</v>
      </c>
      <c r="P174" s="5">
        <f t="shared" si="51"/>
        <v>1.5993619251733142</v>
      </c>
      <c r="Q174" s="6">
        <f t="shared" si="52"/>
        <v>1802.7496779497226</v>
      </c>
      <c r="R174" s="5">
        <f t="shared" si="53"/>
        <v>11.459914673570202</v>
      </c>
      <c r="S174" s="5">
        <f t="shared" si="54"/>
        <v>-0.52064086815235289</v>
      </c>
      <c r="T174" s="5">
        <f t="shared" si="55"/>
        <v>17.158929667865575</v>
      </c>
      <c r="U174" s="5">
        <f t="shared" si="56"/>
        <v>10.511287258754347</v>
      </c>
      <c r="V174" s="5">
        <f t="shared" si="56"/>
        <v>31.309648627797031</v>
      </c>
      <c r="W174" s="5">
        <f t="shared" si="57"/>
        <v>-13.415708406961109</v>
      </c>
      <c r="X174">
        <f t="shared" si="68"/>
        <v>0</v>
      </c>
    </row>
    <row r="175" spans="1:24" x14ac:dyDescent="0.2">
      <c r="A175">
        <f t="shared" si="58"/>
        <v>0.1450000000000001</v>
      </c>
      <c r="B175" s="5">
        <f t="shared" si="59"/>
        <v>-0.53055874796802682</v>
      </c>
      <c r="C175" s="5">
        <f t="shared" si="60"/>
        <v>35.15267523748247</v>
      </c>
      <c r="D175" s="5">
        <f t="shared" si="61"/>
        <v>5.1569547592544964</v>
      </c>
      <c r="E175" s="2">
        <f t="shared" si="62"/>
        <v>35.15667886670979</v>
      </c>
      <c r="F175" s="3">
        <f t="shared" si="63"/>
        <v>4.0215032443681418</v>
      </c>
      <c r="G175" s="3">
        <f t="shared" si="64"/>
        <v>-134.55370567638226</v>
      </c>
      <c r="H175" s="3">
        <f t="shared" si="65"/>
        <v>-6.7758471100151709</v>
      </c>
      <c r="I175" s="2">
        <f t="shared" si="66"/>
        <v>134.78421385180562</v>
      </c>
      <c r="J175" s="2">
        <f t="shared" si="46"/>
        <v>134.78421385180562</v>
      </c>
      <c r="K175" s="5">
        <f t="shared" si="47"/>
        <v>0.33</v>
      </c>
      <c r="L175" s="4">
        <f t="shared" si="67"/>
        <v>0.16951054883475725</v>
      </c>
      <c r="M175" s="4">
        <f t="shared" si="48"/>
        <v>0.21368730674437969</v>
      </c>
      <c r="N175" s="5">
        <f t="shared" si="49"/>
        <v>-0.95089985740357796</v>
      </c>
      <c r="O175" s="5">
        <f t="shared" si="50"/>
        <v>31.815739480000826</v>
      </c>
      <c r="P175" s="5">
        <f t="shared" si="51"/>
        <v>1.6021750224185682</v>
      </c>
      <c r="Q175" s="6">
        <f t="shared" si="52"/>
        <v>1802.7494976747637</v>
      </c>
      <c r="R175" s="5">
        <f t="shared" si="53"/>
        <v>11.456050522524274</v>
      </c>
      <c r="S175" s="5">
        <f t="shared" si="54"/>
        <v>-0.52139886521060685</v>
      </c>
      <c r="T175" s="5">
        <f t="shared" si="55"/>
        <v>17.153086825370266</v>
      </c>
      <c r="U175" s="5">
        <f t="shared" si="56"/>
        <v>10.505150665120697</v>
      </c>
      <c r="V175" s="5">
        <f t="shared" si="56"/>
        <v>31.294340614790219</v>
      </c>
      <c r="W175" s="5">
        <f t="shared" si="57"/>
        <v>-13.418738152211166</v>
      </c>
      <c r="X175">
        <f t="shared" si="68"/>
        <v>0</v>
      </c>
    </row>
    <row r="176" spans="1:24" x14ac:dyDescent="0.2">
      <c r="A176">
        <f t="shared" si="58"/>
        <v>0.1460000000000001</v>
      </c>
      <c r="B176" s="5">
        <f t="shared" si="59"/>
        <v>-0.52653199214832613</v>
      </c>
      <c r="C176" s="5">
        <f t="shared" si="60"/>
        <v>35.018137178976396</v>
      </c>
      <c r="D176" s="5">
        <f t="shared" si="61"/>
        <v>5.1501722027754049</v>
      </c>
      <c r="E176" s="2">
        <f t="shared" si="62"/>
        <v>35.022095417384214</v>
      </c>
      <c r="F176" s="3">
        <f t="shared" si="63"/>
        <v>4.0320083950332624</v>
      </c>
      <c r="G176" s="3">
        <f t="shared" si="64"/>
        <v>-134.52241133576749</v>
      </c>
      <c r="H176" s="3">
        <f t="shared" si="65"/>
        <v>-6.789265848167382</v>
      </c>
      <c r="I176" s="2">
        <f t="shared" si="66"/>
        <v>134.75396236862252</v>
      </c>
      <c r="J176" s="2">
        <f t="shared" si="46"/>
        <v>134.75396236862252</v>
      </c>
      <c r="K176" s="5">
        <f t="shared" si="47"/>
        <v>0.33</v>
      </c>
      <c r="L176" s="4">
        <f t="shared" si="67"/>
        <v>0.169548586015207</v>
      </c>
      <c r="M176" s="4">
        <f t="shared" si="48"/>
        <v>0.21371148271887028</v>
      </c>
      <c r="N176" s="5">
        <f t="shared" si="49"/>
        <v>-0.95316985944030641</v>
      </c>
      <c r="O176" s="5">
        <f t="shared" si="50"/>
        <v>31.801200628062379</v>
      </c>
      <c r="P176" s="5">
        <f t="shared" si="51"/>
        <v>1.6049876240764103</v>
      </c>
      <c r="Q176" s="6">
        <f t="shared" si="52"/>
        <v>1802.7493173998225</v>
      </c>
      <c r="R176" s="5">
        <f t="shared" si="53"/>
        <v>11.452188727779472</v>
      </c>
      <c r="S176" s="5">
        <f t="shared" si="54"/>
        <v>-0.5221576082511703</v>
      </c>
      <c r="T176" s="5">
        <f t="shared" si="55"/>
        <v>17.147247471919364</v>
      </c>
      <c r="U176" s="5">
        <f t="shared" si="56"/>
        <v>10.499018868339165</v>
      </c>
      <c r="V176" s="5">
        <f t="shared" si="56"/>
        <v>31.279043019811208</v>
      </c>
      <c r="W176" s="5">
        <f t="shared" si="57"/>
        <v>-13.421764904004224</v>
      </c>
      <c r="X176">
        <f t="shared" si="68"/>
        <v>0</v>
      </c>
    </row>
    <row r="177" spans="1:24" x14ac:dyDescent="0.2">
      <c r="A177">
        <f t="shared" si="58"/>
        <v>0.1470000000000001</v>
      </c>
      <c r="B177" s="5">
        <f t="shared" si="59"/>
        <v>-0.52249473424385873</v>
      </c>
      <c r="C177" s="5">
        <f t="shared" si="60"/>
        <v>34.883630407162137</v>
      </c>
      <c r="D177" s="5">
        <f t="shared" si="61"/>
        <v>5.1433762260447855</v>
      </c>
      <c r="E177" s="2">
        <f t="shared" si="62"/>
        <v>34.887543208583772</v>
      </c>
      <c r="F177" s="3">
        <f t="shared" si="63"/>
        <v>4.0425074139016015</v>
      </c>
      <c r="G177" s="3">
        <f t="shared" si="64"/>
        <v>-134.49113229274766</v>
      </c>
      <c r="H177" s="3">
        <f t="shared" si="65"/>
        <v>-6.8026876130713863</v>
      </c>
      <c r="I177" s="2">
        <f t="shared" si="66"/>
        <v>134.72372875754976</v>
      </c>
      <c r="J177" s="2">
        <f t="shared" si="46"/>
        <v>134.72372875754976</v>
      </c>
      <c r="K177" s="5">
        <f t="shared" si="47"/>
        <v>0.33</v>
      </c>
      <c r="L177" s="4">
        <f t="shared" si="67"/>
        <v>0.16958661778080991</v>
      </c>
      <c r="M177" s="4">
        <f t="shared" si="48"/>
        <v>0.21373564987520863</v>
      </c>
      <c r="N177" s="5">
        <f t="shared" si="49"/>
        <v>-0.95543742395763132</v>
      </c>
      <c r="O177" s="5">
        <f t="shared" si="50"/>
        <v>31.786672930034012</v>
      </c>
      <c r="P177" s="5">
        <f t="shared" si="51"/>
        <v>1.6077997301057314</v>
      </c>
      <c r="Q177" s="6">
        <f t="shared" si="52"/>
        <v>1802.7491371249002</v>
      </c>
      <c r="R177" s="5">
        <f t="shared" si="53"/>
        <v>11.448329287692527</v>
      </c>
      <c r="S177" s="5">
        <f t="shared" si="54"/>
        <v>-0.52291709628306471</v>
      </c>
      <c r="T177" s="5">
        <f t="shared" si="55"/>
        <v>17.141411605108399</v>
      </c>
      <c r="U177" s="5">
        <f t="shared" si="56"/>
        <v>10.492891863734895</v>
      </c>
      <c r="V177" s="5">
        <f t="shared" si="56"/>
        <v>31.263755833750949</v>
      </c>
      <c r="W177" s="5">
        <f t="shared" si="57"/>
        <v>-13.424788664785869</v>
      </c>
      <c r="X177">
        <f t="shared" si="68"/>
        <v>0</v>
      </c>
    </row>
    <row r="178" spans="1:24" x14ac:dyDescent="0.2">
      <c r="A178">
        <f t="shared" si="58"/>
        <v>0.1480000000000001</v>
      </c>
      <c r="B178" s="5">
        <f t="shared" si="59"/>
        <v>-0.51844698038402526</v>
      </c>
      <c r="C178" s="5">
        <f t="shared" si="60"/>
        <v>34.749154906747307</v>
      </c>
      <c r="D178" s="5">
        <f t="shared" si="61"/>
        <v>5.1365668260373809</v>
      </c>
      <c r="E178" s="2">
        <f t="shared" si="62"/>
        <v>34.753022228355768</v>
      </c>
      <c r="F178" s="3">
        <f t="shared" si="63"/>
        <v>4.0530003057653365</v>
      </c>
      <c r="G178" s="3">
        <f t="shared" si="64"/>
        <v>-134.45986853691392</v>
      </c>
      <c r="H178" s="3">
        <f t="shared" si="65"/>
        <v>-6.8161124017361718</v>
      </c>
      <c r="I178" s="2">
        <f t="shared" si="66"/>
        <v>134.6935130090377</v>
      </c>
      <c r="J178" s="2">
        <f t="shared" si="46"/>
        <v>134.6935130090377</v>
      </c>
      <c r="K178" s="5">
        <f t="shared" si="47"/>
        <v>0.33</v>
      </c>
      <c r="L178" s="4">
        <f t="shared" si="67"/>
        <v>0.16962464412480688</v>
      </c>
      <c r="M178" s="4">
        <f t="shared" si="48"/>
        <v>0.2137598082131906</v>
      </c>
      <c r="N178" s="5">
        <f t="shared" si="49"/>
        <v>-0.95770255398323301</v>
      </c>
      <c r="O178" s="5">
        <f t="shared" si="50"/>
        <v>31.772156375827318</v>
      </c>
      <c r="P178" s="5">
        <f t="shared" si="51"/>
        <v>1.6106113404664204</v>
      </c>
      <c r="Q178" s="6">
        <f t="shared" si="52"/>
        <v>1802.7489568499952</v>
      </c>
      <c r="R178" s="5">
        <f t="shared" si="53"/>
        <v>11.444472200621748</v>
      </c>
      <c r="S178" s="5">
        <f t="shared" si="54"/>
        <v>-0.52367732831659719</v>
      </c>
      <c r="T178" s="5">
        <f t="shared" si="55"/>
        <v>17.135579222535192</v>
      </c>
      <c r="U178" s="5">
        <f t="shared" si="56"/>
        <v>10.486769646638514</v>
      </c>
      <c r="V178" s="5">
        <f t="shared" si="56"/>
        <v>31.24847904751072</v>
      </c>
      <c r="W178" s="5">
        <f t="shared" si="57"/>
        <v>-13.427809436998388</v>
      </c>
      <c r="X178">
        <f t="shared" si="68"/>
        <v>0</v>
      </c>
    </row>
    <row r="179" spans="1:24" x14ac:dyDescent="0.2">
      <c r="A179">
        <f t="shared" si="58"/>
        <v>0.1490000000000001</v>
      </c>
      <c r="B179" s="5">
        <f t="shared" si="59"/>
        <v>-0.51438873669343654</v>
      </c>
      <c r="C179" s="5">
        <f t="shared" si="60"/>
        <v>34.614710662449916</v>
      </c>
      <c r="D179" s="5">
        <f t="shared" si="61"/>
        <v>5.129743999730926</v>
      </c>
      <c r="E179" s="2">
        <f t="shared" si="62"/>
        <v>34.618532464816603</v>
      </c>
      <c r="F179" s="3">
        <f t="shared" si="63"/>
        <v>4.0634870754119747</v>
      </c>
      <c r="G179" s="3">
        <f t="shared" si="64"/>
        <v>-134.4286200578664</v>
      </c>
      <c r="H179" s="3">
        <f t="shared" si="65"/>
        <v>-6.8295402111731702</v>
      </c>
      <c r="I179" s="2">
        <f t="shared" si="66"/>
        <v>134.6633151135463</v>
      </c>
      <c r="J179" s="2">
        <f t="shared" si="46"/>
        <v>134.6633151135463</v>
      </c>
      <c r="K179" s="5">
        <f t="shared" si="47"/>
        <v>0.33</v>
      </c>
      <c r="L179" s="4">
        <f t="shared" si="67"/>
        <v>0.16966266504043578</v>
      </c>
      <c r="M179" s="4">
        <f t="shared" si="48"/>
        <v>0.21378395773261091</v>
      </c>
      <c r="N179" s="5">
        <f t="shared" si="49"/>
        <v>-0.95996525254088516</v>
      </c>
      <c r="O179" s="5">
        <f t="shared" si="50"/>
        <v>31.757650955365488</v>
      </c>
      <c r="P179" s="5">
        <f t="shared" si="51"/>
        <v>1.6134224551193617</v>
      </c>
      <c r="Q179" s="6">
        <f t="shared" si="52"/>
        <v>1802.7487765751089</v>
      </c>
      <c r="R179" s="5">
        <f t="shared" si="53"/>
        <v>11.440617464926943</v>
      </c>
      <c r="S179" s="5">
        <f t="shared" si="54"/>
        <v>-0.52443830336335617</v>
      </c>
      <c r="T179" s="5">
        <f t="shared" si="55"/>
        <v>17.129750321799733</v>
      </c>
      <c r="U179" s="5">
        <f t="shared" si="56"/>
        <v>10.480652212386058</v>
      </c>
      <c r="V179" s="5">
        <f t="shared" si="56"/>
        <v>31.23321265200213</v>
      </c>
      <c r="W179" s="5">
        <f t="shared" si="57"/>
        <v>-13.430827223080904</v>
      </c>
      <c r="X179">
        <f t="shared" si="68"/>
        <v>0</v>
      </c>
    </row>
    <row r="180" spans="1:24" x14ac:dyDescent="0.2">
      <c r="A180">
        <f t="shared" si="58"/>
        <v>0.15000000000000011</v>
      </c>
      <c r="B180" s="5">
        <f t="shared" si="59"/>
        <v>-0.51032000929191845</v>
      </c>
      <c r="C180" s="5">
        <f t="shared" si="60"/>
        <v>34.480297658998374</v>
      </c>
      <c r="D180" s="5">
        <f t="shared" si="61"/>
        <v>5.1229077441061408</v>
      </c>
      <c r="E180" s="2">
        <f t="shared" si="62"/>
        <v>34.484073906152858</v>
      </c>
      <c r="F180" s="3">
        <f t="shared" si="63"/>
        <v>4.0739677276243604</v>
      </c>
      <c r="G180" s="3">
        <f t="shared" si="64"/>
        <v>-134.39738684521438</v>
      </c>
      <c r="H180" s="3">
        <f t="shared" si="65"/>
        <v>-6.842971038396251</v>
      </c>
      <c r="I180" s="2">
        <f t="shared" si="66"/>
        <v>134.63313506154515</v>
      </c>
      <c r="J180" s="2">
        <f t="shared" si="46"/>
        <v>134.63313506154515</v>
      </c>
      <c r="K180" s="5">
        <f t="shared" si="47"/>
        <v>0.33</v>
      </c>
      <c r="L180" s="4">
        <f t="shared" si="67"/>
        <v>0.1697006805209314</v>
      </c>
      <c r="M180" s="4">
        <f t="shared" si="48"/>
        <v>0.21380809843326382</v>
      </c>
      <c r="N180" s="5">
        <f t="shared" si="49"/>
        <v>-0.96222552265046091</v>
      </c>
      <c r="O180" s="5">
        <f t="shared" si="50"/>
        <v>31.743156658583274</v>
      </c>
      <c r="P180" s="5">
        <f t="shared" si="51"/>
        <v>1.6162330740264323</v>
      </c>
      <c r="Q180" s="6">
        <f t="shared" si="52"/>
        <v>1802.74859630024</v>
      </c>
      <c r="R180" s="5">
        <f t="shared" si="53"/>
        <v>11.436765078969479</v>
      </c>
      <c r="S180" s="5">
        <f t="shared" si="54"/>
        <v>-0.52520002043621272</v>
      </c>
      <c r="T180" s="5">
        <f t="shared" si="55"/>
        <v>17.123924900504267</v>
      </c>
      <c r="U180" s="5">
        <f t="shared" si="56"/>
        <v>10.474539556319018</v>
      </c>
      <c r="V180" s="5">
        <f t="shared" si="56"/>
        <v>31.217956638147061</v>
      </c>
      <c r="W180" s="5">
        <f t="shared" si="57"/>
        <v>-13.4338420254693</v>
      </c>
      <c r="X180">
        <f t="shared" si="68"/>
        <v>0</v>
      </c>
    </row>
    <row r="181" spans="1:24" x14ac:dyDescent="0.2">
      <c r="A181">
        <f t="shared" si="58"/>
        <v>0.15100000000000011</v>
      </c>
      <c r="B181" s="5">
        <f t="shared" si="59"/>
        <v>-0.5062408042945159</v>
      </c>
      <c r="C181" s="5">
        <f t="shared" si="60"/>
        <v>34.345915881131475</v>
      </c>
      <c r="D181" s="5">
        <f t="shared" si="61"/>
        <v>5.1160580561467315</v>
      </c>
      <c r="E181" s="2">
        <f t="shared" si="62"/>
        <v>34.349646540622395</v>
      </c>
      <c r="F181" s="3">
        <f t="shared" si="63"/>
        <v>4.0844422671806795</v>
      </c>
      <c r="G181" s="3">
        <f t="shared" si="64"/>
        <v>-134.36616888857623</v>
      </c>
      <c r="H181" s="3">
        <f t="shared" si="65"/>
        <v>-6.8564048804217199</v>
      </c>
      <c r="I181" s="2">
        <f t="shared" si="66"/>
        <v>134.60297284351336</v>
      </c>
      <c r="J181" s="2">
        <f t="shared" si="46"/>
        <v>134.60297284351336</v>
      </c>
      <c r="K181" s="5">
        <f t="shared" si="47"/>
        <v>0.33</v>
      </c>
      <c r="L181" s="4">
        <f t="shared" si="67"/>
        <v>0.16973869055952553</v>
      </c>
      <c r="M181" s="4">
        <f t="shared" si="48"/>
        <v>0.21383223031494264</v>
      </c>
      <c r="N181" s="5">
        <f t="shared" si="49"/>
        <v>-0.96448336732793893</v>
      </c>
      <c r="O181" s="5">
        <f t="shared" si="50"/>
        <v>31.728673475427001</v>
      </c>
      <c r="P181" s="5">
        <f t="shared" si="51"/>
        <v>1.6190431971505026</v>
      </c>
      <c r="Q181" s="6">
        <f t="shared" si="52"/>
        <v>1802.7484160253891</v>
      </c>
      <c r="R181" s="5">
        <f t="shared" si="53"/>
        <v>11.432915041112244</v>
      </c>
      <c r="S181" s="5">
        <f t="shared" si="54"/>
        <v>-0.52596247854931677</v>
      </c>
      <c r="T181" s="5">
        <f t="shared" si="55"/>
        <v>17.118102956253246</v>
      </c>
      <c r="U181" s="5">
        <f t="shared" si="56"/>
        <v>10.468431673784306</v>
      </c>
      <c r="V181" s="5">
        <f t="shared" si="56"/>
        <v>31.202710996877684</v>
      </c>
      <c r="W181" s="5">
        <f t="shared" si="57"/>
        <v>-13.43685384659625</v>
      </c>
      <c r="X181">
        <f t="shared" si="68"/>
        <v>0</v>
      </c>
    </row>
    <row r="182" spans="1:24" x14ac:dyDescent="0.2">
      <c r="A182">
        <f t="shared" si="58"/>
        <v>0.15200000000000011</v>
      </c>
      <c r="B182" s="5">
        <f t="shared" si="59"/>
        <v>-0.5021511278114984</v>
      </c>
      <c r="C182" s="5">
        <f t="shared" si="60"/>
        <v>34.211565313598399</v>
      </c>
      <c r="D182" s="5">
        <f t="shared" si="61"/>
        <v>5.1091949328393866</v>
      </c>
      <c r="E182" s="2">
        <f t="shared" si="62"/>
        <v>34.215250356555501</v>
      </c>
      <c r="F182" s="3">
        <f t="shared" si="63"/>
        <v>4.0949106988544637</v>
      </c>
      <c r="G182" s="3">
        <f t="shared" si="64"/>
        <v>-134.33496617757936</v>
      </c>
      <c r="H182" s="3">
        <f t="shared" si="65"/>
        <v>-6.8698417342683165</v>
      </c>
      <c r="I182" s="2">
        <f t="shared" si="66"/>
        <v>134.57282844993964</v>
      </c>
      <c r="J182" s="2">
        <f t="shared" si="46"/>
        <v>134.57282844993964</v>
      </c>
      <c r="K182" s="5">
        <f t="shared" si="47"/>
        <v>0.33</v>
      </c>
      <c r="L182" s="4">
        <f t="shared" si="67"/>
        <v>0.16977669514944685</v>
      </c>
      <c r="M182" s="4">
        <f t="shared" si="48"/>
        <v>0.21385635337743994</v>
      </c>
      <c r="N182" s="5">
        <f t="shared" si="49"/>
        <v>-0.9667387895854086</v>
      </c>
      <c r="O182" s="5">
        <f t="shared" si="50"/>
        <v>31.714201395854531</v>
      </c>
      <c r="P182" s="5">
        <f t="shared" si="51"/>
        <v>1.6218528244554316</v>
      </c>
      <c r="Q182" s="6">
        <f t="shared" si="52"/>
        <v>1802.7482357505567</v>
      </c>
      <c r="R182" s="5">
        <f t="shared" si="53"/>
        <v>11.429067349719659</v>
      </c>
      <c r="S182" s="5">
        <f t="shared" si="54"/>
        <v>-0.52672567671809734</v>
      </c>
      <c r="T182" s="5">
        <f t="shared" si="55"/>
        <v>17.112284486653348</v>
      </c>
      <c r="U182" s="5">
        <f t="shared" si="56"/>
        <v>10.462328560134251</v>
      </c>
      <c r="V182" s="5">
        <f t="shared" si="56"/>
        <v>31.187475719136433</v>
      </c>
      <c r="W182" s="5">
        <f t="shared" si="57"/>
        <v>-13.439862688891221</v>
      </c>
      <c r="X182">
        <f t="shared" si="68"/>
        <v>0</v>
      </c>
    </row>
    <row r="183" spans="1:24" x14ac:dyDescent="0.2">
      <c r="A183">
        <f t="shared" si="58"/>
        <v>0.15300000000000011</v>
      </c>
      <c r="B183" s="5">
        <f t="shared" si="59"/>
        <v>-0.49805098594836383</v>
      </c>
      <c r="C183" s="5">
        <f t="shared" si="60"/>
        <v>34.077245941158679</v>
      </c>
      <c r="D183" s="5">
        <f t="shared" si="61"/>
        <v>5.1023183711737738</v>
      </c>
      <c r="E183" s="2">
        <f t="shared" si="62"/>
        <v>34.080885342356055</v>
      </c>
      <c r="F183" s="3">
        <f t="shared" si="63"/>
        <v>4.1053730274145979</v>
      </c>
      <c r="G183" s="3">
        <f t="shared" si="64"/>
        <v>-134.30377870186021</v>
      </c>
      <c r="H183" s="3">
        <f t="shared" si="65"/>
        <v>-6.8832815969572074</v>
      </c>
      <c r="I183" s="2">
        <f t="shared" si="66"/>
        <v>134.54270187132215</v>
      </c>
      <c r="J183" s="2">
        <f t="shared" si="46"/>
        <v>134.54270187132215</v>
      </c>
      <c r="K183" s="5">
        <f t="shared" si="47"/>
        <v>0.33</v>
      </c>
      <c r="L183" s="4">
        <f t="shared" si="67"/>
        <v>0.16981469428392112</v>
      </c>
      <c r="M183" s="4">
        <f t="shared" si="48"/>
        <v>0.2138804676205476</v>
      </c>
      <c r="N183" s="5">
        <f t="shared" si="49"/>
        <v>-0.9689917924310758</v>
      </c>
      <c r="O183" s="5">
        <f t="shared" si="50"/>
        <v>31.699740409835215</v>
      </c>
      <c r="P183" s="5">
        <f t="shared" si="51"/>
        <v>1.6246619559060647</v>
      </c>
      <c r="Q183" s="6">
        <f t="shared" si="52"/>
        <v>1802.7480554757421</v>
      </c>
      <c r="R183" s="5">
        <f t="shared" si="53"/>
        <v>11.425222003157675</v>
      </c>
      <c r="S183" s="5">
        <f t="shared" si="54"/>
        <v>-0.5274896139592592</v>
      </c>
      <c r="T183" s="5">
        <f t="shared" si="55"/>
        <v>17.106469489313461</v>
      </c>
      <c r="U183" s="5">
        <f t="shared" si="56"/>
        <v>10.456230210726599</v>
      </c>
      <c r="V183" s="5">
        <f t="shared" si="56"/>
        <v>31.172250795875957</v>
      </c>
      <c r="W183" s="5">
        <f t="shared" si="57"/>
        <v>-13.442868554780475</v>
      </c>
      <c r="X183">
        <f t="shared" si="68"/>
        <v>0</v>
      </c>
    </row>
    <row r="184" spans="1:24" x14ac:dyDescent="0.2">
      <c r="A184">
        <f t="shared" si="58"/>
        <v>0.15400000000000011</v>
      </c>
      <c r="B184" s="5">
        <f t="shared" si="59"/>
        <v>-0.4939403848058439</v>
      </c>
      <c r="C184" s="5">
        <f t="shared" si="60"/>
        <v>33.942957748582216</v>
      </c>
      <c r="D184" s="5">
        <f t="shared" si="61"/>
        <v>5.0954283681425387</v>
      </c>
      <c r="E184" s="2">
        <f t="shared" si="62"/>
        <v>33.946551486502713</v>
      </c>
      <c r="F184" s="3">
        <f t="shared" si="63"/>
        <v>4.1158292576253244</v>
      </c>
      <c r="G184" s="3">
        <f t="shared" si="64"/>
        <v>-134.27260645106435</v>
      </c>
      <c r="H184" s="3">
        <f t="shared" si="65"/>
        <v>-6.8967244655119879</v>
      </c>
      <c r="I184" s="2">
        <f t="shared" si="66"/>
        <v>134.51259309816879</v>
      </c>
      <c r="J184" s="2">
        <f t="shared" si="46"/>
        <v>134.51259309816879</v>
      </c>
      <c r="K184" s="5">
        <f t="shared" si="47"/>
        <v>0.33</v>
      </c>
      <c r="L184" s="4">
        <f t="shared" si="67"/>
        <v>0.16985268795617089</v>
      </c>
      <c r="M184" s="4">
        <f t="shared" si="48"/>
        <v>0.21390457304405658</v>
      </c>
      <c r="N184" s="5">
        <f t="shared" si="49"/>
        <v>-0.97124237886927045</v>
      </c>
      <c r="O184" s="5">
        <f t="shared" si="50"/>
        <v>31.685290507349997</v>
      </c>
      <c r="P184" s="5">
        <f t="shared" si="51"/>
        <v>1.6274705914682368</v>
      </c>
      <c r="Q184" s="6">
        <f t="shared" si="52"/>
        <v>1802.7478752009458</v>
      </c>
      <c r="R184" s="5">
        <f t="shared" si="53"/>
        <v>11.42137899979377</v>
      </c>
      <c r="S184" s="5">
        <f t="shared" si="54"/>
        <v>-0.52825428929078277</v>
      </c>
      <c r="T184" s="5">
        <f t="shared" si="55"/>
        <v>17.100657961844689</v>
      </c>
      <c r="U184" s="5">
        <f t="shared" si="56"/>
        <v>10.4501366209245</v>
      </c>
      <c r="V184" s="5">
        <f t="shared" si="56"/>
        <v>31.157036218059215</v>
      </c>
      <c r="W184" s="5">
        <f t="shared" si="57"/>
        <v>-13.445871446687072</v>
      </c>
      <c r="X184">
        <f t="shared" si="68"/>
        <v>0</v>
      </c>
    </row>
    <row r="185" spans="1:24" x14ac:dyDescent="0.2">
      <c r="A185">
        <f t="shared" si="58"/>
        <v>0.15500000000000011</v>
      </c>
      <c r="B185" s="5">
        <f t="shared" si="59"/>
        <v>-0.48981933047990811</v>
      </c>
      <c r="C185" s="5">
        <f t="shared" si="60"/>
        <v>33.808700720649263</v>
      </c>
      <c r="D185" s="5">
        <f t="shared" si="61"/>
        <v>5.0885249207413032</v>
      </c>
      <c r="E185" s="2">
        <f t="shared" si="62"/>
        <v>33.812248777550153</v>
      </c>
      <c r="F185" s="3">
        <f t="shared" si="63"/>
        <v>4.1262793942462492</v>
      </c>
      <c r="G185" s="3">
        <f t="shared" si="64"/>
        <v>-134.2414494148463</v>
      </c>
      <c r="H185" s="3">
        <f t="shared" si="65"/>
        <v>-6.9101703369586751</v>
      </c>
      <c r="I185" s="2">
        <f t="shared" si="66"/>
        <v>134.48250212099677</v>
      </c>
      <c r="J185" s="2">
        <f t="shared" si="46"/>
        <v>134.48250212099677</v>
      </c>
      <c r="K185" s="5">
        <f t="shared" si="47"/>
        <v>0.33</v>
      </c>
      <c r="L185" s="4">
        <f t="shared" si="67"/>
        <v>0.16989067615941586</v>
      </c>
      <c r="M185" s="4">
        <f t="shared" si="48"/>
        <v>0.21392866964775731</v>
      </c>
      <c r="N185" s="5">
        <f t="shared" si="49"/>
        <v>-0.97349055190044931</v>
      </c>
      <c r="O185" s="5">
        <f t="shared" si="50"/>
        <v>31.67085167839123</v>
      </c>
      <c r="P185" s="5">
        <f t="shared" si="51"/>
        <v>1.6302787311087639</v>
      </c>
      <c r="Q185" s="6">
        <f t="shared" si="52"/>
        <v>1802.7476949261675</v>
      </c>
      <c r="R185" s="5">
        <f t="shared" si="53"/>
        <v>11.41753833799695</v>
      </c>
      <c r="S185" s="5">
        <f t="shared" si="54"/>
        <v>-0.52901970173192248</v>
      </c>
      <c r="T185" s="5">
        <f t="shared" si="55"/>
        <v>17.094849901860357</v>
      </c>
      <c r="U185" s="5">
        <f t="shared" si="56"/>
        <v>10.444047786096501</v>
      </c>
      <c r="V185" s="5">
        <f t="shared" si="56"/>
        <v>31.141831976659308</v>
      </c>
      <c r="W185" s="5">
        <f t="shared" si="57"/>
        <v>-13.448871367030879</v>
      </c>
      <c r="X185">
        <f t="shared" si="68"/>
        <v>0</v>
      </c>
    </row>
    <row r="186" spans="1:24" x14ac:dyDescent="0.2">
      <c r="A186">
        <f t="shared" si="58"/>
        <v>0.15600000000000011</v>
      </c>
      <c r="B186" s="5">
        <f t="shared" si="59"/>
        <v>-0.48568782906176883</v>
      </c>
      <c r="C186" s="5">
        <f t="shared" si="60"/>
        <v>33.67447484215041</v>
      </c>
      <c r="D186" s="5">
        <f t="shared" si="61"/>
        <v>5.0816080259686611</v>
      </c>
      <c r="E186" s="2">
        <f t="shared" si="62"/>
        <v>33.677977204130293</v>
      </c>
      <c r="F186" s="3">
        <f t="shared" si="63"/>
        <v>4.1367234420323458</v>
      </c>
      <c r="G186" s="3">
        <f t="shared" si="64"/>
        <v>-134.21030758286963</v>
      </c>
      <c r="H186" s="3">
        <f t="shared" si="65"/>
        <v>-6.9236192083257055</v>
      </c>
      <c r="I186" s="2">
        <f t="shared" si="66"/>
        <v>134.45242893033293</v>
      </c>
      <c r="J186" s="2">
        <f t="shared" si="46"/>
        <v>134.45242893033293</v>
      </c>
      <c r="K186" s="5">
        <f t="shared" si="47"/>
        <v>0.33</v>
      </c>
      <c r="L186" s="4">
        <f t="shared" si="67"/>
        <v>0.16992865888687247</v>
      </c>
      <c r="M186" s="4">
        <f t="shared" si="48"/>
        <v>0.21395275743143904</v>
      </c>
      <c r="N186" s="5">
        <f t="shared" si="49"/>
        <v>-0.97573631452120446</v>
      </c>
      <c r="O186" s="5">
        <f t="shared" si="50"/>
        <v>31.656423912962786</v>
      </c>
      <c r="P186" s="5">
        <f t="shared" si="51"/>
        <v>1.633086374795446</v>
      </c>
      <c r="Q186" s="6">
        <f t="shared" si="52"/>
        <v>1802.7475146514066</v>
      </c>
      <c r="R186" s="5">
        <f t="shared" si="53"/>
        <v>11.41370001613773</v>
      </c>
      <c r="S186" s="5">
        <f t="shared" si="54"/>
        <v>-0.52978585030320346</v>
      </c>
      <c r="T186" s="5">
        <f t="shared" si="55"/>
        <v>17.089045306975954</v>
      </c>
      <c r="U186" s="5">
        <f t="shared" si="56"/>
        <v>10.437963701616525</v>
      </c>
      <c r="V186" s="5">
        <f t="shared" si="56"/>
        <v>31.126638062659584</v>
      </c>
      <c r="W186" s="5">
        <f t="shared" si="57"/>
        <v>-13.451868318228598</v>
      </c>
      <c r="X186">
        <f t="shared" si="68"/>
        <v>0</v>
      </c>
    </row>
    <row r="187" spans="1:24" x14ac:dyDescent="0.2">
      <c r="A187">
        <f t="shared" si="58"/>
        <v>0.15700000000000011</v>
      </c>
      <c r="B187" s="5">
        <f t="shared" si="59"/>
        <v>-0.48154588663788567</v>
      </c>
      <c r="C187" s="5">
        <f t="shared" si="60"/>
        <v>33.540280097886573</v>
      </c>
      <c r="D187" s="5">
        <f t="shared" si="61"/>
        <v>5.0746776808261762</v>
      </c>
      <c r="E187" s="2">
        <f t="shared" si="62"/>
        <v>33.543736754953585</v>
      </c>
      <c r="F187" s="3">
        <f t="shared" si="63"/>
        <v>4.1471614057339625</v>
      </c>
      <c r="G187" s="3">
        <f t="shared" si="64"/>
        <v>-134.17918094480697</v>
      </c>
      <c r="H187" s="3">
        <f t="shared" si="65"/>
        <v>-6.9370710766439343</v>
      </c>
      <c r="I187" s="2">
        <f t="shared" si="66"/>
        <v>134.42237351671361</v>
      </c>
      <c r="J187" s="2">
        <f t="shared" si="46"/>
        <v>134.42237351671361</v>
      </c>
      <c r="K187" s="5">
        <f t="shared" si="47"/>
        <v>0.33</v>
      </c>
      <c r="L187" s="4">
        <f t="shared" si="67"/>
        <v>0.16996663613175431</v>
      </c>
      <c r="M187" s="4">
        <f t="shared" si="48"/>
        <v>0.21397683639489073</v>
      </c>
      <c r="N187" s="5">
        <f t="shared" si="49"/>
        <v>-0.97797966972426786</v>
      </c>
      <c r="O187" s="5">
        <f t="shared" si="50"/>
        <v>31.642007201080002</v>
      </c>
      <c r="P187" s="5">
        <f t="shared" si="51"/>
        <v>1.6358935224970637</v>
      </c>
      <c r="Q187" s="6">
        <f t="shared" si="52"/>
        <v>1802.7473343766644</v>
      </c>
      <c r="R187" s="5">
        <f t="shared" si="53"/>
        <v>11.409864032588169</v>
      </c>
      <c r="S187" s="5">
        <f t="shared" si="54"/>
        <v>-0.53055273402642245</v>
      </c>
      <c r="T187" s="5">
        <f t="shared" si="55"/>
        <v>17.083244174809234</v>
      </c>
      <c r="U187" s="5">
        <f t="shared" si="56"/>
        <v>10.431884362863901</v>
      </c>
      <c r="V187" s="5">
        <f t="shared" si="56"/>
        <v>31.11145446705358</v>
      </c>
      <c r="W187" s="5">
        <f t="shared" si="57"/>
        <v>-13.454862302693702</v>
      </c>
      <c r="X187">
        <f t="shared" si="68"/>
        <v>0</v>
      </c>
    </row>
    <row r="188" spans="1:24" x14ac:dyDescent="0.2">
      <c r="A188">
        <f t="shared" si="58"/>
        <v>0.15800000000000011</v>
      </c>
      <c r="B188" s="5">
        <f t="shared" si="59"/>
        <v>-0.47739350928997026</v>
      </c>
      <c r="C188" s="5">
        <f t="shared" si="60"/>
        <v>33.406116472668998</v>
      </c>
      <c r="D188" s="5">
        <f t="shared" si="61"/>
        <v>5.0677338823183806</v>
      </c>
      <c r="E188" s="2">
        <f t="shared" si="62"/>
        <v>33.409527418810328</v>
      </c>
      <c r="F188" s="3">
        <f t="shared" si="63"/>
        <v>4.157593290096826</v>
      </c>
      <c r="G188" s="3">
        <f t="shared" si="64"/>
        <v>-134.14806949033991</v>
      </c>
      <c r="H188" s="3">
        <f t="shared" si="65"/>
        <v>-6.9505259389466278</v>
      </c>
      <c r="I188" s="2">
        <f t="shared" si="66"/>
        <v>134.39233587068458</v>
      </c>
      <c r="J188" s="2">
        <f t="shared" si="46"/>
        <v>134.39233587068458</v>
      </c>
      <c r="K188" s="5">
        <f t="shared" si="47"/>
        <v>0.33</v>
      </c>
      <c r="L188" s="4">
        <f t="shared" si="67"/>
        <v>0.1700046078872719</v>
      </c>
      <c r="M188" s="4">
        <f t="shared" si="48"/>
        <v>0.21400090653790027</v>
      </c>
      <c r="N188" s="5">
        <f t="shared" si="49"/>
        <v>-0.98022062049851688</v>
      </c>
      <c r="O188" s="5">
        <f t="shared" si="50"/>
        <v>31.627601532769642</v>
      </c>
      <c r="P188" s="5">
        <f t="shared" si="51"/>
        <v>1.6387001741833751</v>
      </c>
      <c r="Q188" s="6">
        <f t="shared" si="52"/>
        <v>1802.7471541019397</v>
      </c>
      <c r="R188" s="5">
        <f t="shared" si="53"/>
        <v>11.406030385721829</v>
      </c>
      <c r="S188" s="5">
        <f t="shared" si="54"/>
        <v>-0.53132035192464466</v>
      </c>
      <c r="T188" s="5">
        <f t="shared" si="55"/>
        <v>17.077446502980113</v>
      </c>
      <c r="U188" s="5">
        <f t="shared" si="56"/>
        <v>10.425809765223311</v>
      </c>
      <c r="V188" s="5">
        <f t="shared" si="56"/>
        <v>31.096281180844997</v>
      </c>
      <c r="W188" s="5">
        <f t="shared" si="57"/>
        <v>-13.457853322836513</v>
      </c>
      <c r="X188">
        <f t="shared" si="68"/>
        <v>0</v>
      </c>
    </row>
    <row r="189" spans="1:24" x14ac:dyDescent="0.2">
      <c r="A189">
        <f t="shared" si="58"/>
        <v>0.15900000000000011</v>
      </c>
      <c r="B189" s="5">
        <f t="shared" si="59"/>
        <v>-0.47323070309499082</v>
      </c>
      <c r="C189" s="5">
        <f t="shared" si="60"/>
        <v>33.27198395131925</v>
      </c>
      <c r="D189" s="5">
        <f t="shared" si="61"/>
        <v>5.060776627452773</v>
      </c>
      <c r="E189" s="2">
        <f t="shared" si="62"/>
        <v>33.275349184572015</v>
      </c>
      <c r="F189" s="3">
        <f t="shared" si="63"/>
        <v>4.1680190998620494</v>
      </c>
      <c r="G189" s="3">
        <f t="shared" si="64"/>
        <v>-134.11697320915906</v>
      </c>
      <c r="H189" s="3">
        <f t="shared" si="65"/>
        <v>-6.9639837922694641</v>
      </c>
      <c r="I189" s="2">
        <f t="shared" si="66"/>
        <v>134.36231598280114</v>
      </c>
      <c r="J189" s="2">
        <f t="shared" si="46"/>
        <v>134.36231598280114</v>
      </c>
      <c r="K189" s="5">
        <f t="shared" si="47"/>
        <v>0.33</v>
      </c>
      <c r="L189" s="4">
        <f t="shared" si="67"/>
        <v>0.17004257414663274</v>
      </c>
      <c r="M189" s="4">
        <f t="shared" si="48"/>
        <v>0.21402496786025493</v>
      </c>
      <c r="N189" s="5">
        <f t="shared" si="49"/>
        <v>-0.98245916982898107</v>
      </c>
      <c r="O189" s="5">
        <f t="shared" si="50"/>
        <v>31.613206898069915</v>
      </c>
      <c r="P189" s="5">
        <f t="shared" si="51"/>
        <v>1.6415063298251162</v>
      </c>
      <c r="Q189" s="6">
        <f t="shared" si="52"/>
        <v>1802.7469738272337</v>
      </c>
      <c r="R189" s="5">
        <f t="shared" si="53"/>
        <v>11.402199073913794</v>
      </c>
      <c r="S189" s="5">
        <f t="shared" si="54"/>
        <v>-0.53208870302220224</v>
      </c>
      <c r="T189" s="5">
        <f t="shared" si="55"/>
        <v>17.071652289110723</v>
      </c>
      <c r="U189" s="5">
        <f t="shared" si="56"/>
        <v>10.419739904084812</v>
      </c>
      <c r="V189" s="5">
        <f t="shared" si="56"/>
        <v>31.081118195047711</v>
      </c>
      <c r="W189" s="5">
        <f t="shared" si="57"/>
        <v>-13.46084138106416</v>
      </c>
      <c r="X189">
        <f t="shared" si="68"/>
        <v>0</v>
      </c>
    </row>
    <row r="190" spans="1:24" x14ac:dyDescent="0.2">
      <c r="A190">
        <f t="shared" si="58"/>
        <v>0.16000000000000011</v>
      </c>
      <c r="B190" s="5">
        <f t="shared" si="59"/>
        <v>-0.46905747412517673</v>
      </c>
      <c r="C190" s="5">
        <f t="shared" si="60"/>
        <v>33.137882518669187</v>
      </c>
      <c r="D190" s="5">
        <f t="shared" si="61"/>
        <v>5.0538059132398132</v>
      </c>
      <c r="E190" s="2">
        <f t="shared" si="62"/>
        <v>33.141202041192678</v>
      </c>
      <c r="F190" s="3">
        <f t="shared" si="63"/>
        <v>4.1784388397661338</v>
      </c>
      <c r="G190" s="3">
        <f t="shared" si="64"/>
        <v>-134.08589209096399</v>
      </c>
      <c r="H190" s="3">
        <f t="shared" si="65"/>
        <v>-6.9774446336505278</v>
      </c>
      <c r="I190" s="2">
        <f t="shared" si="66"/>
        <v>134.33231384362799</v>
      </c>
      <c r="J190" s="2">
        <f t="shared" si="46"/>
        <v>134.33231384362799</v>
      </c>
      <c r="K190" s="5">
        <f t="shared" si="47"/>
        <v>0.33</v>
      </c>
      <c r="L190" s="4">
        <f t="shared" si="67"/>
        <v>0.17008053490304126</v>
      </c>
      <c r="M190" s="4">
        <f t="shared" si="48"/>
        <v>0.21404902036174114</v>
      </c>
      <c r="N190" s="5">
        <f t="shared" si="49"/>
        <v>-0.9846953206968464</v>
      </c>
      <c r="O190" s="5">
        <f t="shared" si="50"/>
        <v>31.598823287030434</v>
      </c>
      <c r="P190" s="5">
        <f t="shared" si="51"/>
        <v>1.644311989393997</v>
      </c>
      <c r="Q190" s="6">
        <f t="shared" si="52"/>
        <v>1802.7467935525449</v>
      </c>
      <c r="R190" s="5">
        <f t="shared" si="53"/>
        <v>11.398370095540669</v>
      </c>
      <c r="S190" s="5">
        <f t="shared" si="54"/>
        <v>-0.53285778634469372</v>
      </c>
      <c r="T190" s="5">
        <f t="shared" si="55"/>
        <v>17.065861530825376</v>
      </c>
      <c r="U190" s="5">
        <f t="shared" si="56"/>
        <v>10.413674774843821</v>
      </c>
      <c r="V190" s="5">
        <f t="shared" si="56"/>
        <v>31.065965500685742</v>
      </c>
      <c r="W190" s="5">
        <f t="shared" si="57"/>
        <v>-13.463826479780625</v>
      </c>
      <c r="X190">
        <f t="shared" si="68"/>
        <v>0</v>
      </c>
    </row>
    <row r="191" spans="1:24" x14ac:dyDescent="0.2">
      <c r="A191">
        <f t="shared" si="58"/>
        <v>0.16100000000000012</v>
      </c>
      <c r="B191" s="5">
        <f t="shared" si="59"/>
        <v>-0.46487382844802316</v>
      </c>
      <c r="C191" s="5">
        <f t="shared" si="60"/>
        <v>33.003812159560972</v>
      </c>
      <c r="D191" s="5">
        <f t="shared" si="61"/>
        <v>5.0468217366929222</v>
      </c>
      <c r="E191" s="2">
        <f t="shared" si="62"/>
        <v>33.007085977710311</v>
      </c>
      <c r="F191" s="3">
        <f t="shared" si="63"/>
        <v>4.1888525145409776</v>
      </c>
      <c r="G191" s="3">
        <f t="shared" si="64"/>
        <v>-134.05482612546331</v>
      </c>
      <c r="H191" s="3">
        <f t="shared" si="65"/>
        <v>-6.9909084601303082</v>
      </c>
      <c r="I191" s="2">
        <f t="shared" si="66"/>
        <v>134.30232944373935</v>
      </c>
      <c r="J191" s="2">
        <f t="shared" si="46"/>
        <v>134.30232944373935</v>
      </c>
      <c r="K191" s="5">
        <f t="shared" si="47"/>
        <v>0.33</v>
      </c>
      <c r="L191" s="4">
        <f t="shared" si="67"/>
        <v>0.17011849014969896</v>
      </c>
      <c r="M191" s="4">
        <f t="shared" si="48"/>
        <v>0.2140730640421446</v>
      </c>
      <c r="N191" s="5">
        <f t="shared" si="49"/>
        <v>-0.98692907607946267</v>
      </c>
      <c r="O191" s="5">
        <f t="shared" si="50"/>
        <v>31.584450689712213</v>
      </c>
      <c r="P191" s="5">
        <f t="shared" si="51"/>
        <v>1.6471171528627018</v>
      </c>
      <c r="Q191" s="6">
        <f t="shared" si="52"/>
        <v>1802.7466132778748</v>
      </c>
      <c r="R191" s="5">
        <f t="shared" si="53"/>
        <v>11.394543448980563</v>
      </c>
      <c r="S191" s="5">
        <f t="shared" si="54"/>
        <v>-0.53362760091898176</v>
      </c>
      <c r="T191" s="5">
        <f t="shared" si="55"/>
        <v>17.060074225750597</v>
      </c>
      <c r="U191" s="5">
        <f t="shared" si="56"/>
        <v>10.407614372901101</v>
      </c>
      <c r="V191" s="5">
        <f t="shared" si="56"/>
        <v>31.05082308879323</v>
      </c>
      <c r="W191" s="5">
        <f t="shared" si="57"/>
        <v>-13.466808621386701</v>
      </c>
      <c r="X191">
        <f t="shared" si="68"/>
        <v>0</v>
      </c>
    </row>
    <row r="192" spans="1:24" x14ac:dyDescent="0.2">
      <c r="A192">
        <f t="shared" si="58"/>
        <v>0.16200000000000012</v>
      </c>
      <c r="B192" s="5">
        <f t="shared" si="59"/>
        <v>-0.46067977212629574</v>
      </c>
      <c r="C192" s="5">
        <f t="shared" si="60"/>
        <v>32.86977285884705</v>
      </c>
      <c r="D192" s="5">
        <f t="shared" si="61"/>
        <v>5.0398240948284814</v>
      </c>
      <c r="E192" s="2">
        <f t="shared" si="62"/>
        <v>32.873000983248311</v>
      </c>
      <c r="F192" s="3">
        <f t="shared" si="63"/>
        <v>4.1992601289138785</v>
      </c>
      <c r="G192" s="3">
        <f t="shared" si="64"/>
        <v>-134.0237753023745</v>
      </c>
      <c r="H192" s="3">
        <f t="shared" si="65"/>
        <v>-7.0043752687516951</v>
      </c>
      <c r="I192" s="2">
        <f t="shared" si="66"/>
        <v>134.27236277371884</v>
      </c>
      <c r="J192" s="2">
        <f t="shared" si="46"/>
        <v>134.27236277371884</v>
      </c>
      <c r="K192" s="5">
        <f t="shared" si="47"/>
        <v>0.33</v>
      </c>
      <c r="L192" s="4">
        <f t="shared" si="67"/>
        <v>0.17015643987980428</v>
      </c>
      <c r="M192" s="4">
        <f t="shared" si="48"/>
        <v>0.21409709890125031</v>
      </c>
      <c r="N192" s="5">
        <f t="shared" si="49"/>
        <v>-0.98916043895034778</v>
      </c>
      <c r="O192" s="5">
        <f t="shared" si="50"/>
        <v>31.57008909618764</v>
      </c>
      <c r="P192" s="5">
        <f t="shared" si="51"/>
        <v>1.6499218202048851</v>
      </c>
      <c r="Q192" s="6">
        <f t="shared" si="52"/>
        <v>1802.7464330032224</v>
      </c>
      <c r="R192" s="5">
        <f t="shared" si="53"/>
        <v>11.390719132613107</v>
      </c>
      <c r="S192" s="5">
        <f t="shared" si="54"/>
        <v>-0.53439814577319156</v>
      </c>
      <c r="T192" s="5">
        <f t="shared" si="55"/>
        <v>17.054290371515094</v>
      </c>
      <c r="U192" s="5">
        <f t="shared" si="56"/>
        <v>10.401558693662759</v>
      </c>
      <c r="V192" s="5">
        <f t="shared" si="56"/>
        <v>31.035690950414448</v>
      </c>
      <c r="W192" s="5">
        <f t="shared" si="57"/>
        <v>-13.469787808280021</v>
      </c>
      <c r="X192">
        <f t="shared" si="68"/>
        <v>0</v>
      </c>
    </row>
    <row r="193" spans="1:24" x14ac:dyDescent="0.2">
      <c r="A193">
        <f t="shared" si="58"/>
        <v>0.16300000000000012</v>
      </c>
      <c r="B193" s="5">
        <f t="shared" si="59"/>
        <v>-0.45647531121803503</v>
      </c>
      <c r="C193" s="5">
        <f t="shared" si="60"/>
        <v>32.735764601390152</v>
      </c>
      <c r="D193" s="5">
        <f t="shared" si="61"/>
        <v>5.0328129846658261</v>
      </c>
      <c r="E193" s="2">
        <f t="shared" si="62"/>
        <v>32.738947047016957</v>
      </c>
      <c r="F193" s="3">
        <f t="shared" si="63"/>
        <v>4.2096616876075412</v>
      </c>
      <c r="G193" s="3">
        <f t="shared" si="64"/>
        <v>-133.9927396114241</v>
      </c>
      <c r="H193" s="3">
        <f t="shared" si="65"/>
        <v>-7.0178450565599748</v>
      </c>
      <c r="I193" s="2">
        <f t="shared" si="66"/>
        <v>134.24241382415954</v>
      </c>
      <c r="J193" s="2">
        <f t="shared" si="46"/>
        <v>134.24241382415954</v>
      </c>
      <c r="K193" s="5">
        <f t="shared" si="47"/>
        <v>0.33</v>
      </c>
      <c r="L193" s="4">
        <f t="shared" si="67"/>
        <v>0.17019438408655266</v>
      </c>
      <c r="M193" s="4">
        <f t="shared" si="48"/>
        <v>0.21412112493884242</v>
      </c>
      <c r="N193" s="5">
        <f t="shared" si="49"/>
        <v>-0.99138941227919497</v>
      </c>
      <c r="O193" s="5">
        <f t="shared" si="50"/>
        <v>31.555738496540503</v>
      </c>
      <c r="P193" s="5">
        <f t="shared" si="51"/>
        <v>1.6527259913951722</v>
      </c>
      <c r="Q193" s="6">
        <f t="shared" si="52"/>
        <v>1802.7462527285882</v>
      </c>
      <c r="R193" s="5">
        <f t="shared" si="53"/>
        <v>11.386897144819445</v>
      </c>
      <c r="S193" s="5">
        <f t="shared" si="54"/>
        <v>-0.53516941993670963</v>
      </c>
      <c r="T193" s="5">
        <f t="shared" si="55"/>
        <v>17.048509965749776</v>
      </c>
      <c r="U193" s="5">
        <f t="shared" si="56"/>
        <v>10.395507732540249</v>
      </c>
      <c r="V193" s="5">
        <f t="shared" si="56"/>
        <v>31.020569076603792</v>
      </c>
      <c r="W193" s="5">
        <f t="shared" si="57"/>
        <v>-13.472764042855051</v>
      </c>
      <c r="X193">
        <f t="shared" si="68"/>
        <v>0</v>
      </c>
    </row>
    <row r="194" spans="1:24" x14ac:dyDescent="0.2">
      <c r="A194">
        <f t="shared" si="58"/>
        <v>0.16400000000000012</v>
      </c>
      <c r="B194" s="5">
        <f t="shared" si="59"/>
        <v>-0.45226045177656121</v>
      </c>
      <c r="C194" s="5">
        <f t="shared" si="60"/>
        <v>32.601787372063271</v>
      </c>
      <c r="D194" s="5">
        <f t="shared" si="61"/>
        <v>5.0257884032272448</v>
      </c>
      <c r="E194" s="2">
        <f t="shared" si="62"/>
        <v>32.60492415831488</v>
      </c>
      <c r="F194" s="3">
        <f t="shared" si="63"/>
        <v>4.2200571953400816</v>
      </c>
      <c r="G194" s="3">
        <f t="shared" si="64"/>
        <v>-133.96171904234748</v>
      </c>
      <c r="H194" s="3">
        <f t="shared" si="65"/>
        <v>-7.0313178206028297</v>
      </c>
      <c r="I194" s="2">
        <f t="shared" si="66"/>
        <v>134.21248258566382</v>
      </c>
      <c r="J194" s="2">
        <f t="shared" si="46"/>
        <v>134.21248258566382</v>
      </c>
      <c r="K194" s="5">
        <f t="shared" si="47"/>
        <v>0.33</v>
      </c>
      <c r="L194" s="4">
        <f t="shared" si="67"/>
        <v>0.17023232276313657</v>
      </c>
      <c r="M194" s="4">
        <f t="shared" si="48"/>
        <v>0.21414514215470445</v>
      </c>
      <c r="N194" s="5">
        <f t="shared" si="49"/>
        <v>-0.99361599903187625</v>
      </c>
      <c r="O194" s="5">
        <f t="shared" si="50"/>
        <v>31.54139888086587</v>
      </c>
      <c r="P194" s="5">
        <f t="shared" si="51"/>
        <v>1.6555296664091539</v>
      </c>
      <c r="Q194" s="6">
        <f t="shared" si="52"/>
        <v>1802.7460724539719</v>
      </c>
      <c r="R194" s="5">
        <f t="shared" si="53"/>
        <v>11.383077483982211</v>
      </c>
      <c r="S194" s="5">
        <f t="shared" si="54"/>
        <v>-0.53594142244018173</v>
      </c>
      <c r="T194" s="5">
        <f t="shared" si="55"/>
        <v>17.042733006087705</v>
      </c>
      <c r="U194" s="5">
        <f t="shared" si="56"/>
        <v>10.389461484950335</v>
      </c>
      <c r="V194" s="5">
        <f t="shared" si="56"/>
        <v>31.005457458425688</v>
      </c>
      <c r="W194" s="5">
        <f t="shared" si="57"/>
        <v>-13.47573732750314</v>
      </c>
      <c r="X194">
        <f t="shared" si="68"/>
        <v>0</v>
      </c>
    </row>
    <row r="195" spans="1:24" x14ac:dyDescent="0.2">
      <c r="A195">
        <f t="shared" si="58"/>
        <v>0.16500000000000012</v>
      </c>
      <c r="B195" s="5">
        <f t="shared" si="59"/>
        <v>-0.44803519985047868</v>
      </c>
      <c r="C195" s="5">
        <f t="shared" si="60"/>
        <v>32.467841155749653</v>
      </c>
      <c r="D195" s="5">
        <f t="shared" si="61"/>
        <v>5.0187503475379778</v>
      </c>
      <c r="E195" s="2">
        <f t="shared" si="62"/>
        <v>32.470932306530649</v>
      </c>
      <c r="F195" s="3">
        <f t="shared" si="63"/>
        <v>4.2304466568250323</v>
      </c>
      <c r="G195" s="3">
        <f t="shared" si="64"/>
        <v>-133.93071358488905</v>
      </c>
      <c r="H195" s="3">
        <f t="shared" si="65"/>
        <v>-7.0447935579303325</v>
      </c>
      <c r="I195" s="2">
        <f t="shared" si="66"/>
        <v>134.18256904884362</v>
      </c>
      <c r="J195" s="2">
        <f t="shared" si="46"/>
        <v>134.18256904884362</v>
      </c>
      <c r="K195" s="5">
        <f t="shared" si="47"/>
        <v>0.33</v>
      </c>
      <c r="L195" s="4">
        <f t="shared" si="67"/>
        <v>0.17027025590274553</v>
      </c>
      <c r="M195" s="4">
        <f t="shared" si="48"/>
        <v>0.21416915054861915</v>
      </c>
      <c r="N195" s="5">
        <f t="shared" si="49"/>
        <v>-0.99584020217045077</v>
      </c>
      <c r="O195" s="5">
        <f t="shared" si="50"/>
        <v>31.527070239270213</v>
      </c>
      <c r="P195" s="5">
        <f t="shared" si="51"/>
        <v>1.6583328452233894</v>
      </c>
      <c r="Q195" s="6">
        <f t="shared" si="52"/>
        <v>1802.7458921793736</v>
      </c>
      <c r="R195" s="5">
        <f t="shared" si="53"/>
        <v>11.379260148485571</v>
      </c>
      <c r="S195" s="5">
        <f t="shared" si="54"/>
        <v>-0.53671415231551267</v>
      </c>
      <c r="T195" s="5">
        <f t="shared" si="55"/>
        <v>17.036959490164165</v>
      </c>
      <c r="U195" s="5">
        <f t="shared" si="56"/>
        <v>10.38341994631512</v>
      </c>
      <c r="V195" s="5">
        <f t="shared" si="56"/>
        <v>30.990356086954701</v>
      </c>
      <c r="W195" s="5">
        <f t="shared" si="57"/>
        <v>-13.478707664612447</v>
      </c>
      <c r="X195">
        <f t="shared" si="68"/>
        <v>0</v>
      </c>
    </row>
    <row r="196" spans="1:24" x14ac:dyDescent="0.2">
      <c r="A196">
        <f t="shared" si="58"/>
        <v>0.16600000000000012</v>
      </c>
      <c r="B196" s="5">
        <f t="shared" si="59"/>
        <v>-0.44379956148368049</v>
      </c>
      <c r="C196" s="5">
        <f t="shared" si="60"/>
        <v>32.333925937342805</v>
      </c>
      <c r="D196" s="5">
        <f t="shared" si="61"/>
        <v>5.0116988146262154</v>
      </c>
      <c r="E196" s="2">
        <f t="shared" si="62"/>
        <v>32.336971481144353</v>
      </c>
      <c r="F196" s="3">
        <f t="shared" si="63"/>
        <v>4.2408300767713474</v>
      </c>
      <c r="G196" s="3">
        <f t="shared" si="64"/>
        <v>-133.89972322880209</v>
      </c>
      <c r="H196" s="3">
        <f t="shared" si="65"/>
        <v>-7.0582722655949448</v>
      </c>
      <c r="I196" s="2">
        <f t="shared" si="66"/>
        <v>134.15267320432014</v>
      </c>
      <c r="J196" s="2">
        <f t="shared" si="46"/>
        <v>134.15267320432014</v>
      </c>
      <c r="K196" s="5">
        <f t="shared" si="47"/>
        <v>0.33</v>
      </c>
      <c r="L196" s="4">
        <f t="shared" si="67"/>
        <v>0.17030818349856591</v>
      </c>
      <c r="M196" s="4">
        <f t="shared" si="48"/>
        <v>0.21419315012036844</v>
      </c>
      <c r="N196" s="5">
        <f t="shared" si="49"/>
        <v>-0.99806202465316818</v>
      </c>
      <c r="O196" s="5">
        <f t="shared" si="50"/>
        <v>31.512752561871281</v>
      </c>
      <c r="P196" s="5">
        <f t="shared" si="51"/>
        <v>1.6611355278153999</v>
      </c>
      <c r="Q196" s="6">
        <f t="shared" si="52"/>
        <v>1802.7457119047933</v>
      </c>
      <c r="R196" s="5">
        <f t="shared" si="53"/>
        <v>11.375445136715173</v>
      </c>
      <c r="S196" s="5">
        <f t="shared" si="54"/>
        <v>-0.53748760859586264</v>
      </c>
      <c r="T196" s="5">
        <f t="shared" si="55"/>
        <v>17.031189415616595</v>
      </c>
      <c r="U196" s="5">
        <f t="shared" si="56"/>
        <v>10.377383112062006</v>
      </c>
      <c r="V196" s="5">
        <f t="shared" si="56"/>
        <v>30.975264953275417</v>
      </c>
      <c r="W196" s="5">
        <f t="shared" si="57"/>
        <v>-13.481675056568005</v>
      </c>
      <c r="X196">
        <f t="shared" si="68"/>
        <v>0</v>
      </c>
    </row>
    <row r="197" spans="1:24" x14ac:dyDescent="0.2">
      <c r="A197">
        <f t="shared" si="58"/>
        <v>0.16700000000000012</v>
      </c>
      <c r="B197" s="5">
        <f t="shared" si="59"/>
        <v>-0.43955354271535313</v>
      </c>
      <c r="C197" s="5">
        <f t="shared" si="60"/>
        <v>32.200041701746478</v>
      </c>
      <c r="D197" s="5">
        <f t="shared" si="61"/>
        <v>5.0046338015230925</v>
      </c>
      <c r="E197" s="2">
        <f t="shared" si="62"/>
        <v>32.203041671729181</v>
      </c>
      <c r="F197" s="3">
        <f t="shared" si="63"/>
        <v>4.2512074598834095</v>
      </c>
      <c r="G197" s="3">
        <f t="shared" si="64"/>
        <v>-133.86874796384882</v>
      </c>
      <c r="H197" s="3">
        <f t="shared" si="65"/>
        <v>-7.0717539406515124</v>
      </c>
      <c r="I197" s="2">
        <f t="shared" si="66"/>
        <v>134.12279504272405</v>
      </c>
      <c r="J197" s="2">
        <f t="shared" si="46"/>
        <v>134.12279504272405</v>
      </c>
      <c r="K197" s="5">
        <f t="shared" si="47"/>
        <v>0.33</v>
      </c>
      <c r="L197" s="4">
        <f t="shared" si="67"/>
        <v>0.17034610554378121</v>
      </c>
      <c r="M197" s="4">
        <f t="shared" si="48"/>
        <v>0.21421714086973356</v>
      </c>
      <c r="N197" s="5">
        <f t="shared" si="49"/>
        <v>-1.0002814694344762</v>
      </c>
      <c r="O197" s="5">
        <f t="shared" si="50"/>
        <v>31.498445838798151</v>
      </c>
      <c r="P197" s="5">
        <f t="shared" si="51"/>
        <v>1.66393771416367</v>
      </c>
      <c r="Q197" s="6">
        <f t="shared" si="52"/>
        <v>1802.7455316302312</v>
      </c>
      <c r="R197" s="5">
        <f t="shared" si="53"/>
        <v>11.371632447058191</v>
      </c>
      <c r="S197" s="5">
        <f t="shared" si="54"/>
        <v>-0.53826179031564791</v>
      </c>
      <c r="T197" s="5">
        <f t="shared" si="55"/>
        <v>17.025422780084636</v>
      </c>
      <c r="U197" s="5">
        <f t="shared" si="56"/>
        <v>10.371350977623715</v>
      </c>
      <c r="V197" s="5">
        <f t="shared" si="56"/>
        <v>30.960184048482503</v>
      </c>
      <c r="W197" s="5">
        <f t="shared" si="57"/>
        <v>-13.484639505751694</v>
      </c>
      <c r="X197">
        <f t="shared" si="68"/>
        <v>0</v>
      </c>
    </row>
    <row r="198" spans="1:24" x14ac:dyDescent="0.2">
      <c r="A198">
        <f t="shared" si="58"/>
        <v>0.16800000000000012</v>
      </c>
      <c r="B198" s="5">
        <f t="shared" si="59"/>
        <v>-0.43529714957998095</v>
      </c>
      <c r="C198" s="5">
        <f t="shared" si="60"/>
        <v>32.06618843387465</v>
      </c>
      <c r="D198" s="5">
        <f t="shared" si="61"/>
        <v>4.9975553052626882</v>
      </c>
      <c r="E198" s="2">
        <f t="shared" si="62"/>
        <v>32.069142867953126</v>
      </c>
      <c r="F198" s="3">
        <f t="shared" si="63"/>
        <v>4.2615788108610335</v>
      </c>
      <c r="G198" s="3">
        <f t="shared" si="64"/>
        <v>-133.83778777980032</v>
      </c>
      <c r="H198" s="3">
        <f t="shared" si="65"/>
        <v>-7.0852385801572639</v>
      </c>
      <c r="I198" s="2">
        <f t="shared" si="66"/>
        <v>134.09293455469529</v>
      </c>
      <c r="J198" s="2">
        <f t="shared" si="46"/>
        <v>134.09293455469529</v>
      </c>
      <c r="K198" s="5">
        <f t="shared" si="47"/>
        <v>0.33</v>
      </c>
      <c r="L198" s="4">
        <f t="shared" si="67"/>
        <v>0.17038402203157194</v>
      </c>
      <c r="M198" s="4">
        <f t="shared" si="48"/>
        <v>0.21424112279649496</v>
      </c>
      <c r="N198" s="5">
        <f t="shared" si="49"/>
        <v>-1.0024985394650248</v>
      </c>
      <c r="O198" s="5">
        <f t="shared" si="50"/>
        <v>31.484150060191158</v>
      </c>
      <c r="P198" s="5">
        <f t="shared" si="51"/>
        <v>1.6667394042476442</v>
      </c>
      <c r="Q198" s="6">
        <f t="shared" si="52"/>
        <v>1802.745351355687</v>
      </c>
      <c r="R198" s="5">
        <f t="shared" si="53"/>
        <v>11.367822077903275</v>
      </c>
      <c r="S198" s="5">
        <f t="shared" si="54"/>
        <v>-0.53903669651053754</v>
      </c>
      <c r="T198" s="5">
        <f t="shared" si="55"/>
        <v>17.019659581210068</v>
      </c>
      <c r="U198" s="5">
        <f t="shared" si="56"/>
        <v>10.36532353843825</v>
      </c>
      <c r="V198" s="5">
        <f t="shared" si="56"/>
        <v>30.945113363680619</v>
      </c>
      <c r="W198" s="5">
        <f t="shared" si="57"/>
        <v>-13.487601014542289</v>
      </c>
      <c r="X198">
        <f t="shared" si="68"/>
        <v>0</v>
      </c>
    </row>
    <row r="199" spans="1:24" x14ac:dyDescent="0.2">
      <c r="A199">
        <f t="shared" si="58"/>
        <v>0.16900000000000012</v>
      </c>
      <c r="B199" s="5">
        <f t="shared" si="59"/>
        <v>-0.43103038810735067</v>
      </c>
      <c r="C199" s="5">
        <f t="shared" si="60"/>
        <v>31.932366118651533</v>
      </c>
      <c r="D199" s="5">
        <f t="shared" si="61"/>
        <v>4.9904633228820234</v>
      </c>
      <c r="E199" s="2">
        <f t="shared" si="62"/>
        <v>31.93527505958069</v>
      </c>
      <c r="F199" s="3">
        <f t="shared" si="63"/>
        <v>4.2719441343994715</v>
      </c>
      <c r="G199" s="3">
        <f t="shared" si="64"/>
        <v>-133.80684266643664</v>
      </c>
      <c r="H199" s="3">
        <f t="shared" si="65"/>
        <v>-7.0987261811718065</v>
      </c>
      <c r="I199" s="2">
        <f t="shared" si="66"/>
        <v>134.06309173088323</v>
      </c>
      <c r="J199" s="2">
        <f t="shared" si="46"/>
        <v>134.06309173088323</v>
      </c>
      <c r="K199" s="5">
        <f t="shared" si="47"/>
        <v>0.33</v>
      </c>
      <c r="L199" s="4">
        <f t="shared" si="67"/>
        <v>0.17042193295511565</v>
      </c>
      <c r="M199" s="4">
        <f t="shared" si="48"/>
        <v>0.2142650959004325</v>
      </c>
      <c r="N199" s="5">
        <f t="shared" si="49"/>
        <v>-1.0047132376916728</v>
      </c>
      <c r="O199" s="5">
        <f t="shared" si="50"/>
        <v>31.469865216201931</v>
      </c>
      <c r="P199" s="5">
        <f t="shared" si="51"/>
        <v>1.669540598047726</v>
      </c>
      <c r="Q199" s="6">
        <f t="shared" si="52"/>
        <v>1802.7451710811611</v>
      </c>
      <c r="R199" s="5">
        <f t="shared" si="53"/>
        <v>11.3640140276406</v>
      </c>
      <c r="S199" s="5">
        <f t="shared" si="54"/>
        <v>-0.53981232621745301</v>
      </c>
      <c r="T199" s="5">
        <f t="shared" si="55"/>
        <v>17.013899816636886</v>
      </c>
      <c r="U199" s="5">
        <f t="shared" si="56"/>
        <v>10.359300789948927</v>
      </c>
      <c r="V199" s="5">
        <f t="shared" si="56"/>
        <v>30.930052889984477</v>
      </c>
      <c r="W199" s="5">
        <f t="shared" si="57"/>
        <v>-13.490559585315388</v>
      </c>
      <c r="X199">
        <f t="shared" si="68"/>
        <v>0</v>
      </c>
    </row>
    <row r="200" spans="1:24" x14ac:dyDescent="0.2">
      <c r="A200">
        <f t="shared" si="58"/>
        <v>0.17000000000000012</v>
      </c>
      <c r="B200" s="5">
        <f t="shared" si="59"/>
        <v>-0.42675326432255622</v>
      </c>
      <c r="C200" s="5">
        <f t="shared" si="60"/>
        <v>31.798574741011539</v>
      </c>
      <c r="D200" s="5">
        <f t="shared" si="61"/>
        <v>4.9833578514210588</v>
      </c>
      <c r="E200" s="2">
        <f t="shared" si="62"/>
        <v>31.801438236474574</v>
      </c>
      <c r="F200" s="3">
        <f t="shared" si="63"/>
        <v>4.2823034351894202</v>
      </c>
      <c r="G200" s="3">
        <f t="shared" si="64"/>
        <v>-133.77591261354667</v>
      </c>
      <c r="H200" s="3">
        <f t="shared" si="65"/>
        <v>-7.1122167407571215</v>
      </c>
      <c r="I200" s="2">
        <f t="shared" si="66"/>
        <v>134.03326656194653</v>
      </c>
      <c r="J200" s="2">
        <f t="shared" si="46"/>
        <v>134.03326656194653</v>
      </c>
      <c r="K200" s="5">
        <f t="shared" si="47"/>
        <v>0.33</v>
      </c>
      <c r="L200" s="4">
        <f t="shared" si="67"/>
        <v>0.17045983830758685</v>
      </c>
      <c r="M200" s="4">
        <f t="shared" si="48"/>
        <v>0.21428906018132515</v>
      </c>
      <c r="N200" s="5">
        <f t="shared" si="49"/>
        <v>-1.0069255670574928</v>
      </c>
      <c r="O200" s="5">
        <f t="shared" si="50"/>
        <v>31.455591296993354</v>
      </c>
      <c r="P200" s="5">
        <f t="shared" si="51"/>
        <v>1.6723412955452752</v>
      </c>
      <c r="Q200" s="6">
        <f t="shared" si="52"/>
        <v>1802.7449908066528</v>
      </c>
      <c r="R200" s="5">
        <f t="shared" si="53"/>
        <v>11.360208294661822</v>
      </c>
      <c r="S200" s="5">
        <f t="shared" si="54"/>
        <v>-0.54058867847456604</v>
      </c>
      <c r="T200" s="5">
        <f t="shared" si="55"/>
        <v>17.008143484011239</v>
      </c>
      <c r="U200" s="5">
        <f t="shared" si="56"/>
        <v>10.353282727604329</v>
      </c>
      <c r="V200" s="5">
        <f t="shared" si="56"/>
        <v>30.915002618518788</v>
      </c>
      <c r="W200" s="5">
        <f t="shared" si="57"/>
        <v>-13.493515220443484</v>
      </c>
      <c r="X200">
        <f t="shared" si="68"/>
        <v>0</v>
      </c>
    </row>
    <row r="201" spans="1:24" x14ac:dyDescent="0.2">
      <c r="A201">
        <f t="shared" si="58"/>
        <v>0.17100000000000012</v>
      </c>
      <c r="B201" s="5">
        <f t="shared" si="59"/>
        <v>-0.42246578424600301</v>
      </c>
      <c r="C201" s="5">
        <f t="shared" si="60"/>
        <v>31.6648142858993</v>
      </c>
      <c r="D201" s="5">
        <f t="shared" si="61"/>
        <v>4.9762388879226913</v>
      </c>
      <c r="E201" s="2">
        <f t="shared" si="62"/>
        <v>31.667632388597525</v>
      </c>
      <c r="F201" s="3">
        <f t="shared" si="63"/>
        <v>4.2926567179170245</v>
      </c>
      <c r="G201" s="3">
        <f t="shared" si="64"/>
        <v>-133.74499761092815</v>
      </c>
      <c r="H201" s="3">
        <f t="shared" si="65"/>
        <v>-7.1257102559775651</v>
      </c>
      <c r="I201" s="2">
        <f t="shared" si="66"/>
        <v>134.00345903855319</v>
      </c>
      <c r="J201" s="2">
        <f t="shared" si="46"/>
        <v>134.00345903855319</v>
      </c>
      <c r="K201" s="5">
        <f t="shared" si="47"/>
        <v>0.33</v>
      </c>
      <c r="L201" s="4">
        <f t="shared" si="67"/>
        <v>0.17049773808215712</v>
      </c>
      <c r="M201" s="4">
        <f t="shared" si="48"/>
        <v>0.2143130156389513</v>
      </c>
      <c r="N201" s="5">
        <f t="shared" si="49"/>
        <v>-1.0091355305017773</v>
      </c>
      <c r="O201" s="5">
        <f t="shared" si="50"/>
        <v>31.441328292739524</v>
      </c>
      <c r="P201" s="5">
        <f t="shared" si="51"/>
        <v>1.6751414967226064</v>
      </c>
      <c r="Q201" s="6">
        <f t="shared" si="52"/>
        <v>1802.7448105321628</v>
      </c>
      <c r="R201" s="5">
        <f t="shared" si="53"/>
        <v>11.356404877360104</v>
      </c>
      <c r="S201" s="5">
        <f t="shared" si="54"/>
        <v>-0.54136575232129724</v>
      </c>
      <c r="T201" s="5">
        <f t="shared" si="55"/>
        <v>17.002390580981434</v>
      </c>
      <c r="U201" s="5">
        <f t="shared" si="56"/>
        <v>10.347269346858326</v>
      </c>
      <c r="V201" s="5">
        <f t="shared" si="56"/>
        <v>30.899962540418226</v>
      </c>
      <c r="W201" s="5">
        <f t="shared" si="57"/>
        <v>-13.49646792229596</v>
      </c>
      <c r="X201">
        <f t="shared" si="68"/>
        <v>0</v>
      </c>
    </row>
    <row r="202" spans="1:24" x14ac:dyDescent="0.2">
      <c r="A202">
        <f t="shared" si="58"/>
        <v>0.17200000000000013</v>
      </c>
      <c r="B202" s="5">
        <f t="shared" si="59"/>
        <v>-0.41816795389341255</v>
      </c>
      <c r="C202" s="5">
        <f t="shared" si="60"/>
        <v>31.531084738269641</v>
      </c>
      <c r="D202" s="5">
        <f t="shared" si="61"/>
        <v>4.9691064294327525</v>
      </c>
      <c r="E202" s="2">
        <f t="shared" si="62"/>
        <v>31.533857506014137</v>
      </c>
      <c r="F202" s="3">
        <f t="shared" si="63"/>
        <v>4.3030039872638826</v>
      </c>
      <c r="G202" s="3">
        <f t="shared" si="64"/>
        <v>-133.71409764838774</v>
      </c>
      <c r="H202" s="3">
        <f t="shared" si="65"/>
        <v>-7.1392067238998607</v>
      </c>
      <c r="I202" s="2">
        <f t="shared" si="66"/>
        <v>133.97366915138048</v>
      </c>
      <c r="J202" s="2">
        <f t="shared" si="46"/>
        <v>133.97366915138048</v>
      </c>
      <c r="K202" s="5">
        <f t="shared" si="47"/>
        <v>0.33</v>
      </c>
      <c r="L202" s="4">
        <f t="shared" si="67"/>
        <v>0.17053563227199514</v>
      </c>
      <c r="M202" s="4">
        <f t="shared" si="48"/>
        <v>0.21433696227308843</v>
      </c>
      <c r="N202" s="5">
        <f t="shared" si="49"/>
        <v>-1.0113431309600442</v>
      </c>
      <c r="O202" s="5">
        <f t="shared" si="50"/>
        <v>31.427076193625769</v>
      </c>
      <c r="P202" s="5">
        <f t="shared" si="51"/>
        <v>1.6779412015629873</v>
      </c>
      <c r="Q202" s="6">
        <f t="shared" si="52"/>
        <v>1802.7446302576907</v>
      </c>
      <c r="R202" s="5">
        <f t="shared" si="53"/>
        <v>11.35260377413009</v>
      </c>
      <c r="S202" s="5">
        <f t="shared" si="54"/>
        <v>-0.542143546798315</v>
      </c>
      <c r="T202" s="5">
        <f t="shared" si="55"/>
        <v>16.996641105197948</v>
      </c>
      <c r="U202" s="5">
        <f t="shared" si="56"/>
        <v>10.341260643170045</v>
      </c>
      <c r="V202" s="5">
        <f t="shared" si="56"/>
        <v>30.884932646827455</v>
      </c>
      <c r="W202" s="5">
        <f t="shared" si="57"/>
        <v>-13.499417693239064</v>
      </c>
      <c r="X202">
        <f t="shared" si="68"/>
        <v>0</v>
      </c>
    </row>
    <row r="203" spans="1:24" x14ac:dyDescent="0.2">
      <c r="A203">
        <f t="shared" si="58"/>
        <v>0.17300000000000013</v>
      </c>
      <c r="B203" s="5">
        <f t="shared" si="59"/>
        <v>-0.41385977927582707</v>
      </c>
      <c r="C203" s="5">
        <f t="shared" si="60"/>
        <v>31.397386083087579</v>
      </c>
      <c r="D203" s="5">
        <f t="shared" si="61"/>
        <v>4.9619604730000058</v>
      </c>
      <c r="E203" s="2">
        <f t="shared" si="62"/>
        <v>31.400113578892732</v>
      </c>
      <c r="F203" s="3">
        <f t="shared" si="63"/>
        <v>4.3133452479070522</v>
      </c>
      <c r="G203" s="3">
        <f t="shared" si="64"/>
        <v>-133.68321271574092</v>
      </c>
      <c r="H203" s="3">
        <f t="shared" si="65"/>
        <v>-7.1527061415931001</v>
      </c>
      <c r="I203" s="2">
        <f t="shared" si="66"/>
        <v>133.94389689111506</v>
      </c>
      <c r="J203" s="2">
        <f t="shared" si="46"/>
        <v>133.94389689111506</v>
      </c>
      <c r="K203" s="5">
        <f t="shared" si="47"/>
        <v>0.33</v>
      </c>
      <c r="L203" s="4">
        <f t="shared" si="67"/>
        <v>0.1705735208702665</v>
      </c>
      <c r="M203" s="4">
        <f t="shared" si="48"/>
        <v>0.21436090008351338</v>
      </c>
      <c r="N203" s="5">
        <f t="shared" si="49"/>
        <v>-1.0135483713640427</v>
      </c>
      <c r="O203" s="5">
        <f t="shared" si="50"/>
        <v>31.412834989848658</v>
      </c>
      <c r="P203" s="5">
        <f t="shared" si="51"/>
        <v>1.6807404100506385</v>
      </c>
      <c r="Q203" s="6">
        <f t="shared" si="52"/>
        <v>1802.744449983237</v>
      </c>
      <c r="R203" s="5">
        <f t="shared" si="53"/>
        <v>11.348804983367929</v>
      </c>
      <c r="S203" s="5">
        <f t="shared" si="54"/>
        <v>-0.54292206094753315</v>
      </c>
      <c r="T203" s="5">
        <f t="shared" si="55"/>
        <v>16.990895054313427</v>
      </c>
      <c r="U203" s="5">
        <f t="shared" si="56"/>
        <v>10.335256612003885</v>
      </c>
      <c r="V203" s="5">
        <f t="shared" si="56"/>
        <v>30.869912928901126</v>
      </c>
      <c r="W203" s="5">
        <f t="shared" si="57"/>
        <v>-13.502364535635934</v>
      </c>
      <c r="X203">
        <f t="shared" si="68"/>
        <v>0</v>
      </c>
    </row>
    <row r="204" spans="1:24" x14ac:dyDescent="0.2">
      <c r="A204">
        <f t="shared" si="58"/>
        <v>0.17400000000000013</v>
      </c>
      <c r="B204" s="5">
        <f t="shared" si="59"/>
        <v>-0.40954126639961402</v>
      </c>
      <c r="C204" s="5">
        <f t="shared" si="60"/>
        <v>31.2637183053283</v>
      </c>
      <c r="D204" s="5">
        <f t="shared" si="61"/>
        <v>4.9548010156761455</v>
      </c>
      <c r="E204" s="2">
        <f t="shared" si="62"/>
        <v>31.266400597507289</v>
      </c>
      <c r="F204" s="3">
        <f t="shared" si="63"/>
        <v>4.3236805045190563</v>
      </c>
      <c r="G204" s="3">
        <f t="shared" si="64"/>
        <v>-133.65234280281203</v>
      </c>
      <c r="H204" s="3">
        <f t="shared" si="65"/>
        <v>-7.1662085061287364</v>
      </c>
      <c r="I204" s="2">
        <f t="shared" si="66"/>
        <v>133.91414224845281</v>
      </c>
      <c r="J204" s="2">
        <f t="shared" si="46"/>
        <v>133.91414224845281</v>
      </c>
      <c r="K204" s="5">
        <f t="shared" si="47"/>
        <v>0.33</v>
      </c>
      <c r="L204" s="4">
        <f t="shared" si="67"/>
        <v>0.1706114038701339</v>
      </c>
      <c r="M204" s="4">
        <f t="shared" si="48"/>
        <v>0.21438482907000234</v>
      </c>
      <c r="N204" s="5">
        <f t="shared" si="49"/>
        <v>-1.0157512546417582</v>
      </c>
      <c r="O204" s="5">
        <f t="shared" si="50"/>
        <v>31.398604671615914</v>
      </c>
      <c r="P204" s="5">
        <f t="shared" si="51"/>
        <v>1.6835391221707283</v>
      </c>
      <c r="Q204" s="6">
        <f t="shared" si="52"/>
        <v>1802.7442697088009</v>
      </c>
      <c r="R204" s="5">
        <f t="shared" si="53"/>
        <v>11.34500850347125</v>
      </c>
      <c r="S204" s="5">
        <f t="shared" si="54"/>
        <v>-0.5437012938121103</v>
      </c>
      <c r="T204" s="5">
        <f t="shared" si="55"/>
        <v>16.985152425982669</v>
      </c>
      <c r="U204" s="5">
        <f t="shared" si="56"/>
        <v>10.329257248829492</v>
      </c>
      <c r="V204" s="5">
        <f t="shared" si="56"/>
        <v>30.854903377803804</v>
      </c>
      <c r="W204" s="5">
        <f t="shared" si="57"/>
        <v>-13.505308451846602</v>
      </c>
      <c r="X204">
        <f t="shared" si="68"/>
        <v>0</v>
      </c>
    </row>
    <row r="205" spans="1:24" x14ac:dyDescent="0.2">
      <c r="A205">
        <f t="shared" si="58"/>
        <v>0.17500000000000013</v>
      </c>
      <c r="B205" s="5">
        <f t="shared" si="59"/>
        <v>-0.40521242126647056</v>
      </c>
      <c r="C205" s="5">
        <f t="shared" si="60"/>
        <v>31.130081389977178</v>
      </c>
      <c r="D205" s="5">
        <f t="shared" si="61"/>
        <v>4.9476280545157909</v>
      </c>
      <c r="E205" s="2">
        <f t="shared" si="62"/>
        <v>31.13271855223941</v>
      </c>
      <c r="F205" s="3">
        <f t="shared" si="63"/>
        <v>4.3340097617678861</v>
      </c>
      <c r="G205" s="3">
        <f t="shared" si="64"/>
        <v>-133.62148789943421</v>
      </c>
      <c r="H205" s="3">
        <f t="shared" si="65"/>
        <v>-7.179713814580583</v>
      </c>
      <c r="I205" s="2">
        <f t="shared" si="66"/>
        <v>133.88440521409885</v>
      </c>
      <c r="J205" s="2">
        <f t="shared" si="46"/>
        <v>133.88440521409885</v>
      </c>
      <c r="K205" s="5">
        <f t="shared" si="47"/>
        <v>0.33</v>
      </c>
      <c r="L205" s="4">
        <f t="shared" si="67"/>
        <v>0.17064928126475717</v>
      </c>
      <c r="M205" s="4">
        <f t="shared" si="48"/>
        <v>0.21440874923233075</v>
      </c>
      <c r="N205" s="5">
        <f t="shared" si="49"/>
        <v>-1.0179517837174183</v>
      </c>
      <c r="O205" s="5">
        <f t="shared" si="50"/>
        <v>31.384385229146432</v>
      </c>
      <c r="P205" s="5">
        <f t="shared" si="51"/>
        <v>1.6863373379093733</v>
      </c>
      <c r="Q205" s="6">
        <f t="shared" si="52"/>
        <v>1802.7440894343827</v>
      </c>
      <c r="R205" s="5">
        <f t="shared" si="53"/>
        <v>11.341214332839181</v>
      </c>
      <c r="S205" s="5">
        <f t="shared" si="54"/>
        <v>-0.54448124443644741</v>
      </c>
      <c r="T205" s="5">
        <f t="shared" si="55"/>
        <v>16.979413217862632</v>
      </c>
      <c r="U205" s="5">
        <f t="shared" si="56"/>
        <v>10.323262549121763</v>
      </c>
      <c r="V205" s="5">
        <f t="shared" si="56"/>
        <v>30.839903984709984</v>
      </c>
      <c r="W205" s="5">
        <f t="shared" si="57"/>
        <v>-13.508249444227992</v>
      </c>
      <c r="X205">
        <f t="shared" si="68"/>
        <v>0</v>
      </c>
    </row>
    <row r="206" spans="1:24" x14ac:dyDescent="0.2">
      <c r="A206">
        <f t="shared" si="58"/>
        <v>0.17600000000000013</v>
      </c>
      <c r="B206" s="5">
        <f t="shared" si="59"/>
        <v>-0.40087324987342809</v>
      </c>
      <c r="C206" s="5">
        <f t="shared" si="60"/>
        <v>30.996475322029738</v>
      </c>
      <c r="D206" s="5">
        <f t="shared" si="61"/>
        <v>4.9404415865764886</v>
      </c>
      <c r="E206" s="2">
        <f t="shared" si="62"/>
        <v>30.999067433580365</v>
      </c>
      <c r="F206" s="3">
        <f t="shared" si="63"/>
        <v>4.3443330243170077</v>
      </c>
      <c r="G206" s="3">
        <f t="shared" si="64"/>
        <v>-133.5906479954495</v>
      </c>
      <c r="H206" s="3">
        <f t="shared" si="65"/>
        <v>-7.1932220640248108</v>
      </c>
      <c r="I206" s="2">
        <f t="shared" si="66"/>
        <v>133.85468577876773</v>
      </c>
      <c r="J206" s="2">
        <f t="shared" si="46"/>
        <v>133.85468577876773</v>
      </c>
      <c r="K206" s="5">
        <f t="shared" si="47"/>
        <v>0.33</v>
      </c>
      <c r="L206" s="4">
        <f t="shared" si="67"/>
        <v>0.17068715304729296</v>
      </c>
      <c r="M206" s="4">
        <f t="shared" si="48"/>
        <v>0.21443266057027313</v>
      </c>
      <c r="N206" s="5">
        <f t="shared" si="49"/>
        <v>-1.0201499615114991</v>
      </c>
      <c r="O206" s="5">
        <f t="shared" si="50"/>
        <v>31.370176652670317</v>
      </c>
      <c r="P206" s="5">
        <f t="shared" si="51"/>
        <v>1.6891350572536372</v>
      </c>
      <c r="Q206" s="6">
        <f t="shared" si="52"/>
        <v>1802.7439091599829</v>
      </c>
      <c r="R206" s="5">
        <f t="shared" si="53"/>
        <v>11.337422469872331</v>
      </c>
      <c r="S206" s="5">
        <f t="shared" si="54"/>
        <v>-0.54526191186618744</v>
      </c>
      <c r="T206" s="5">
        <f t="shared" si="55"/>
        <v>16.973677427612444</v>
      </c>
      <c r="U206" s="5">
        <f t="shared" si="56"/>
        <v>10.317272508360832</v>
      </c>
      <c r="V206" s="5">
        <f t="shared" si="56"/>
        <v>30.824914740804129</v>
      </c>
      <c r="W206" s="5">
        <f t="shared" si="57"/>
        <v>-13.511187515133919</v>
      </c>
      <c r="X206">
        <f t="shared" si="68"/>
        <v>0</v>
      </c>
    </row>
    <row r="207" spans="1:24" x14ac:dyDescent="0.2">
      <c r="A207">
        <f t="shared" si="58"/>
        <v>0.17700000000000013</v>
      </c>
      <c r="B207" s="5">
        <f t="shared" si="59"/>
        <v>-0.3965237582128569</v>
      </c>
      <c r="C207" s="5">
        <f t="shared" si="60"/>
        <v>30.862900086491656</v>
      </c>
      <c r="D207" s="5">
        <f t="shared" si="61"/>
        <v>4.9332416089187063</v>
      </c>
      <c r="E207" s="2">
        <f t="shared" si="62"/>
        <v>30.865447232133118</v>
      </c>
      <c r="F207" s="3">
        <f t="shared" si="63"/>
        <v>4.3546502968253682</v>
      </c>
      <c r="G207" s="3">
        <f t="shared" si="64"/>
        <v>-133.5598230807087</v>
      </c>
      <c r="H207" s="3">
        <f t="shared" si="65"/>
        <v>-7.2067332515399452</v>
      </c>
      <c r="I207" s="2">
        <f t="shared" si="66"/>
        <v>133.82498393318303</v>
      </c>
      <c r="J207" s="2">
        <f t="shared" si="46"/>
        <v>133.82498393318303</v>
      </c>
      <c r="K207" s="5">
        <f t="shared" si="47"/>
        <v>0.33</v>
      </c>
      <c r="L207" s="4">
        <f t="shared" si="67"/>
        <v>0.17072501921089528</v>
      </c>
      <c r="M207" s="4">
        <f t="shared" si="48"/>
        <v>0.21445656308360361</v>
      </c>
      <c r="N207" s="5">
        <f t="shared" si="49"/>
        <v>-1.0223457909407285</v>
      </c>
      <c r="O207" s="5">
        <f t="shared" si="50"/>
        <v>31.355978932428759</v>
      </c>
      <c r="P207" s="5">
        <f t="shared" si="51"/>
        <v>1.6919322801915264</v>
      </c>
      <c r="Q207" s="6">
        <f t="shared" si="52"/>
        <v>1802.7437288856008</v>
      </c>
      <c r="R207" s="5">
        <f t="shared" si="53"/>
        <v>11.333632912972799</v>
      </c>
      <c r="S207" s="5">
        <f t="shared" si="54"/>
        <v>-0.54604329514821315</v>
      </c>
      <c r="T207" s="5">
        <f t="shared" si="55"/>
        <v>16.967945052893366</v>
      </c>
      <c r="U207" s="5">
        <f t="shared" si="56"/>
        <v>10.31128712203207</v>
      </c>
      <c r="V207" s="5">
        <f t="shared" si="56"/>
        <v>30.809935637280546</v>
      </c>
      <c r="W207" s="5">
        <f t="shared" si="57"/>
        <v>-13.514122666915107</v>
      </c>
      <c r="X207">
        <f t="shared" si="68"/>
        <v>0</v>
      </c>
    </row>
    <row r="208" spans="1:24" x14ac:dyDescent="0.2">
      <c r="A208">
        <f t="shared" si="58"/>
        <v>0.17800000000000013</v>
      </c>
      <c r="B208" s="5">
        <f t="shared" si="59"/>
        <v>-0.39216395227247053</v>
      </c>
      <c r="C208" s="5">
        <f t="shared" si="60"/>
        <v>30.729355668378766</v>
      </c>
      <c r="D208" s="5">
        <f t="shared" si="61"/>
        <v>4.9260281186058332</v>
      </c>
      <c r="E208" s="2">
        <f t="shared" si="62"/>
        <v>30.731857938614517</v>
      </c>
      <c r="F208" s="3">
        <f t="shared" si="63"/>
        <v>4.3649615839473999</v>
      </c>
      <c r="G208" s="3">
        <f t="shared" si="64"/>
        <v>-133.52901314507142</v>
      </c>
      <c r="H208" s="3">
        <f t="shared" si="65"/>
        <v>-7.2202473742068607</v>
      </c>
      <c r="I208" s="2">
        <f t="shared" si="66"/>
        <v>133.79529966807777</v>
      </c>
      <c r="J208" s="2">
        <f t="shared" si="46"/>
        <v>133.79529966807777</v>
      </c>
      <c r="K208" s="5">
        <f t="shared" si="47"/>
        <v>0.33</v>
      </c>
      <c r="L208" s="4">
        <f t="shared" si="67"/>
        <v>0.17076287974871499</v>
      </c>
      <c r="M208" s="4">
        <f t="shared" si="48"/>
        <v>0.21448045677209535</v>
      </c>
      <c r="N208" s="5">
        <f t="shared" si="49"/>
        <v>-1.024539274918095</v>
      </c>
      <c r="O208" s="5">
        <f t="shared" si="50"/>
        <v>31.341792058674127</v>
      </c>
      <c r="P208" s="5">
        <f t="shared" si="51"/>
        <v>1.6947290067119911</v>
      </c>
      <c r="Q208" s="6">
        <f t="shared" si="52"/>
        <v>1802.743548611237</v>
      </c>
      <c r="R208" s="5">
        <f t="shared" si="53"/>
        <v>11.329845660544166</v>
      </c>
      <c r="S208" s="5">
        <f t="shared" si="54"/>
        <v>-0.5468253933306455</v>
      </c>
      <c r="T208" s="5">
        <f t="shared" si="55"/>
        <v>16.962216091368813</v>
      </c>
      <c r="U208" s="5">
        <f t="shared" si="56"/>
        <v>10.305306385626071</v>
      </c>
      <c r="V208" s="5">
        <f t="shared" si="56"/>
        <v>30.79496666534348</v>
      </c>
      <c r="W208" s="5">
        <f t="shared" si="57"/>
        <v>-13.517054901919195</v>
      </c>
      <c r="X208">
        <f t="shared" si="68"/>
        <v>0</v>
      </c>
    </row>
    <row r="209" spans="1:24" x14ac:dyDescent="0.2">
      <c r="A209">
        <f t="shared" si="58"/>
        <v>0.17900000000000013</v>
      </c>
      <c r="B209" s="5">
        <f t="shared" si="59"/>
        <v>-0.38779383803533035</v>
      </c>
      <c r="C209" s="5">
        <f t="shared" si="60"/>
        <v>30.595842052717025</v>
      </c>
      <c r="D209" s="5">
        <f t="shared" si="61"/>
        <v>4.918801112704176</v>
      </c>
      <c r="E209" s="2">
        <f t="shared" si="62"/>
        <v>30.598299543857429</v>
      </c>
      <c r="F209" s="3">
        <f t="shared" si="63"/>
        <v>4.3752668903330258</v>
      </c>
      <c r="G209" s="3">
        <f t="shared" si="64"/>
        <v>-133.49821817840606</v>
      </c>
      <c r="H209" s="3">
        <f t="shared" si="65"/>
        <v>-7.2337644291087795</v>
      </c>
      <c r="I209" s="2">
        <f t="shared" si="66"/>
        <v>133.76563297419406</v>
      </c>
      <c r="J209" s="2">
        <f t="shared" si="46"/>
        <v>133.76563297419406</v>
      </c>
      <c r="K209" s="5">
        <f t="shared" si="47"/>
        <v>0.33</v>
      </c>
      <c r="L209" s="4">
        <f t="shared" si="67"/>
        <v>0.1708007346539</v>
      </c>
      <c r="M209" s="4">
        <f t="shared" si="48"/>
        <v>0.21450434163552087</v>
      </c>
      <c r="N209" s="5">
        <f t="shared" si="49"/>
        <v>-1.026730416352851</v>
      </c>
      <c r="O209" s="5">
        <f t="shared" si="50"/>
        <v>31.327616021669865</v>
      </c>
      <c r="P209" s="5">
        <f t="shared" si="51"/>
        <v>1.6975252368049212</v>
      </c>
      <c r="Q209" s="6">
        <f t="shared" si="52"/>
        <v>1802.7433683368913</v>
      </c>
      <c r="R209" s="5">
        <f t="shared" si="53"/>
        <v>11.326060710991486</v>
      </c>
      <c r="S209" s="5">
        <f t="shared" si="54"/>
        <v>-0.54760820546284139</v>
      </c>
      <c r="T209" s="5">
        <f t="shared" si="55"/>
        <v>16.956490540704344</v>
      </c>
      <c r="U209" s="5">
        <f t="shared" si="56"/>
        <v>10.299330294638635</v>
      </c>
      <c r="V209" s="5">
        <f t="shared" si="56"/>
        <v>30.780007816207025</v>
      </c>
      <c r="W209" s="5">
        <f t="shared" si="57"/>
        <v>-13.519984222490734</v>
      </c>
      <c r="X209">
        <f t="shared" si="68"/>
        <v>0</v>
      </c>
    </row>
    <row r="210" spans="1:24" x14ac:dyDescent="0.2">
      <c r="A210">
        <f t="shared" si="58"/>
        <v>0.18000000000000013</v>
      </c>
      <c r="B210" s="5">
        <f t="shared" si="59"/>
        <v>-0.38341342147985003</v>
      </c>
      <c r="C210" s="5">
        <f t="shared" si="60"/>
        <v>30.462359224542528</v>
      </c>
      <c r="D210" s="5">
        <f t="shared" si="61"/>
        <v>4.9115605882829563</v>
      </c>
      <c r="E210" s="2">
        <f t="shared" si="62"/>
        <v>30.464772038812995</v>
      </c>
      <c r="F210" s="3">
        <f t="shared" si="63"/>
        <v>4.3855662206276644</v>
      </c>
      <c r="G210" s="3">
        <f t="shared" si="64"/>
        <v>-133.46743817058984</v>
      </c>
      <c r="H210" s="3">
        <f t="shared" si="65"/>
        <v>-7.2472844133312702</v>
      </c>
      <c r="I210" s="2">
        <f t="shared" si="66"/>
        <v>133.73598384228325</v>
      </c>
      <c r="J210" s="2">
        <f t="shared" si="46"/>
        <v>133.73598384228325</v>
      </c>
      <c r="K210" s="5">
        <f t="shared" si="47"/>
        <v>0.33</v>
      </c>
      <c r="L210" s="4">
        <f t="shared" si="67"/>
        <v>0.17083858391959547</v>
      </c>
      <c r="M210" s="4">
        <f t="shared" si="48"/>
        <v>0.21452821767365218</v>
      </c>
      <c r="N210" s="5">
        <f t="shared" si="49"/>
        <v>-1.0289192181505182</v>
      </c>
      <c r="O210" s="5">
        <f t="shared" si="50"/>
        <v>31.313450811690533</v>
      </c>
      <c r="P210" s="5">
        <f t="shared" si="51"/>
        <v>1.7003209704611453</v>
      </c>
      <c r="Q210" s="6">
        <f t="shared" si="52"/>
        <v>1802.7431880625634</v>
      </c>
      <c r="R210" s="5">
        <f t="shared" si="53"/>
        <v>11.322278062721308</v>
      </c>
      <c r="S210" s="5">
        <f t="shared" si="54"/>
        <v>-0.54839173059539503</v>
      </c>
      <c r="T210" s="5">
        <f t="shared" si="55"/>
        <v>16.950768398567689</v>
      </c>
      <c r="U210" s="5">
        <f t="shared" si="56"/>
        <v>10.29335884457079</v>
      </c>
      <c r="V210" s="5">
        <f t="shared" si="56"/>
        <v>30.765059081095139</v>
      </c>
      <c r="W210" s="5">
        <f t="shared" si="57"/>
        <v>-13.522910630971165</v>
      </c>
      <c r="X210">
        <f t="shared" si="68"/>
        <v>0</v>
      </c>
    </row>
    <row r="211" spans="1:24" x14ac:dyDescent="0.2">
      <c r="A211">
        <f t="shared" si="58"/>
        <v>0.18100000000000013</v>
      </c>
      <c r="B211" s="5">
        <f t="shared" si="59"/>
        <v>-0.37902270857980003</v>
      </c>
      <c r="C211" s="5">
        <f t="shared" si="60"/>
        <v>30.328907168901477</v>
      </c>
      <c r="D211" s="5">
        <f t="shared" si="61"/>
        <v>4.9043065424143091</v>
      </c>
      <c r="E211" s="2">
        <f t="shared" si="62"/>
        <v>30.331275414552923</v>
      </c>
      <c r="F211" s="3">
        <f t="shared" si="63"/>
        <v>4.3958595794722353</v>
      </c>
      <c r="G211" s="3">
        <f t="shared" si="64"/>
        <v>-133.43667311150875</v>
      </c>
      <c r="H211" s="3">
        <f t="shared" si="65"/>
        <v>-7.2608073239622417</v>
      </c>
      <c r="I211" s="2">
        <f t="shared" si="66"/>
        <v>133.70635226310597</v>
      </c>
      <c r="J211" s="2">
        <f t="shared" si="46"/>
        <v>133.70635226310597</v>
      </c>
      <c r="K211" s="5">
        <f t="shared" si="47"/>
        <v>0.33</v>
      </c>
      <c r="L211" s="4">
        <f t="shared" si="67"/>
        <v>0.17087642753894347</v>
      </c>
      <c r="M211" s="4">
        <f t="shared" si="48"/>
        <v>0.21455208488626024</v>
      </c>
      <c r="N211" s="5">
        <f t="shared" si="49"/>
        <v>-1.0311056832128951</v>
      </c>
      <c r="O211" s="5">
        <f t="shared" si="50"/>
        <v>31.299296419021793</v>
      </c>
      <c r="P211" s="5">
        <f t="shared" si="51"/>
        <v>1.7031162076724307</v>
      </c>
      <c r="Q211" s="6">
        <f t="shared" si="52"/>
        <v>1802.7430077882539</v>
      </c>
      <c r="R211" s="5">
        <f t="shared" si="53"/>
        <v>11.318497714141657</v>
      </c>
      <c r="S211" s="5">
        <f t="shared" si="54"/>
        <v>-0.549175967780133</v>
      </c>
      <c r="T211" s="5">
        <f t="shared" si="55"/>
        <v>16.945049662628684</v>
      </c>
      <c r="U211" s="5">
        <f t="shared" si="56"/>
        <v>10.287392030928762</v>
      </c>
      <c r="V211" s="5">
        <f t="shared" si="56"/>
        <v>30.75012045124166</v>
      </c>
      <c r="W211" s="5">
        <f t="shared" si="57"/>
        <v>-13.525834129698886</v>
      </c>
      <c r="X211">
        <f t="shared" si="68"/>
        <v>0</v>
      </c>
    </row>
    <row r="212" spans="1:24" x14ac:dyDescent="0.2">
      <c r="A212">
        <f t="shared" si="58"/>
        <v>0.18200000000000013</v>
      </c>
      <c r="B212" s="5">
        <f t="shared" si="59"/>
        <v>-0.37462170530431232</v>
      </c>
      <c r="C212" s="5">
        <f t="shared" si="60"/>
        <v>30.195485870850195</v>
      </c>
      <c r="D212" s="5">
        <f t="shared" si="61"/>
        <v>4.8970389721732825</v>
      </c>
      <c r="E212" s="2">
        <f t="shared" si="62"/>
        <v>30.197809662271847</v>
      </c>
      <c r="F212" s="3">
        <f t="shared" si="63"/>
        <v>4.4061469715031638</v>
      </c>
      <c r="G212" s="3">
        <f t="shared" si="64"/>
        <v>-133.40592299105751</v>
      </c>
      <c r="H212" s="3">
        <f t="shared" si="65"/>
        <v>-7.2743331580919408</v>
      </c>
      <c r="I212" s="2">
        <f t="shared" si="66"/>
        <v>133.67673822743197</v>
      </c>
      <c r="J212" s="2">
        <f t="shared" si="46"/>
        <v>133.67673822743197</v>
      </c>
      <c r="K212" s="5">
        <f t="shared" si="47"/>
        <v>0.33</v>
      </c>
      <c r="L212" s="4">
        <f t="shared" si="67"/>
        <v>0.17091426550508318</v>
      </c>
      <c r="M212" s="4">
        <f t="shared" si="48"/>
        <v>0.21457594327311541</v>
      </c>
      <c r="N212" s="5">
        <f t="shared" si="49"/>
        <v>-1.0332898144380602</v>
      </c>
      <c r="O212" s="5">
        <f t="shared" si="50"/>
        <v>31.285152833960339</v>
      </c>
      <c r="P212" s="5">
        <f t="shared" si="51"/>
        <v>1.7059109484314789</v>
      </c>
      <c r="Q212" s="6">
        <f t="shared" si="52"/>
        <v>1802.7428275139621</v>
      </c>
      <c r="R212" s="5">
        <f t="shared" si="53"/>
        <v>11.314719663662011</v>
      </c>
      <c r="S212" s="5">
        <f t="shared" si="54"/>
        <v>-0.54996091607011433</v>
      </c>
      <c r="T212" s="5">
        <f t="shared" si="55"/>
        <v>16.939334330559316</v>
      </c>
      <c r="U212" s="5">
        <f t="shared" si="56"/>
        <v>10.281429849223951</v>
      </c>
      <c r="V212" s="5">
        <f t="shared" si="56"/>
        <v>30.735191917890226</v>
      </c>
      <c r="W212" s="5">
        <f t="shared" si="57"/>
        <v>-13.528754721009204</v>
      </c>
      <c r="X212">
        <f t="shared" si="68"/>
        <v>0</v>
      </c>
    </row>
    <row r="213" spans="1:24" x14ac:dyDescent="0.2">
      <c r="A213">
        <f t="shared" si="58"/>
        <v>0.18300000000000013</v>
      </c>
      <c r="B213" s="5">
        <f t="shared" si="59"/>
        <v>-0.37021041761788454</v>
      </c>
      <c r="C213" s="5">
        <f t="shared" si="60"/>
        <v>30.0620953154551</v>
      </c>
      <c r="D213" s="5">
        <f t="shared" si="61"/>
        <v>4.8897578746378301</v>
      </c>
      <c r="E213" s="2">
        <f t="shared" si="62"/>
        <v>30.064374773289735</v>
      </c>
      <c r="F213" s="3">
        <f t="shared" si="63"/>
        <v>4.4164284013523876</v>
      </c>
      <c r="G213" s="3">
        <f t="shared" si="64"/>
        <v>-133.37518779913961</v>
      </c>
      <c r="H213" s="3">
        <f t="shared" si="65"/>
        <v>-7.28786191281295</v>
      </c>
      <c r="I213" s="2">
        <f t="shared" si="66"/>
        <v>133.64714172604016</v>
      </c>
      <c r="J213" s="2">
        <f t="shared" si="46"/>
        <v>133.64714172604016</v>
      </c>
      <c r="K213" s="5">
        <f t="shared" si="47"/>
        <v>0.33</v>
      </c>
      <c r="L213" s="4">
        <f t="shared" si="67"/>
        <v>0.17095209781115095</v>
      </c>
      <c r="M213" s="4">
        <f t="shared" si="48"/>
        <v>0.21459979283398761</v>
      </c>
      <c r="N213" s="5">
        <f t="shared" si="49"/>
        <v>-1.0354716147203791</v>
      </c>
      <c r="O213" s="5">
        <f t="shared" si="50"/>
        <v>31.271020046813927</v>
      </c>
      <c r="P213" s="5">
        <f t="shared" si="51"/>
        <v>1.7087051927319243</v>
      </c>
      <c r="Q213" s="6">
        <f t="shared" si="52"/>
        <v>1802.7426472396885</v>
      </c>
      <c r="R213" s="5">
        <f t="shared" si="53"/>
        <v>11.310943909693359</v>
      </c>
      <c r="S213" s="5">
        <f t="shared" si="54"/>
        <v>-0.55074657451962949</v>
      </c>
      <c r="T213" s="5">
        <f t="shared" si="55"/>
        <v>16.933622400033723</v>
      </c>
      <c r="U213" s="5">
        <f t="shared" si="56"/>
        <v>10.27547229497298</v>
      </c>
      <c r="V213" s="5">
        <f t="shared" si="56"/>
        <v>30.720273472294299</v>
      </c>
      <c r="W213" s="5">
        <f t="shared" si="57"/>
        <v>-13.531672407234353</v>
      </c>
      <c r="X213">
        <f t="shared" si="68"/>
        <v>0</v>
      </c>
    </row>
    <row r="214" spans="1:24" x14ac:dyDescent="0.2">
      <c r="A214">
        <f t="shared" si="58"/>
        <v>0.18400000000000014</v>
      </c>
      <c r="B214" s="5">
        <f t="shared" si="59"/>
        <v>-0.3657888514803847</v>
      </c>
      <c r="C214" s="5">
        <f t="shared" si="60"/>
        <v>29.928735487792697</v>
      </c>
      <c r="D214" s="5">
        <f t="shared" si="61"/>
        <v>4.8824632468888138</v>
      </c>
      <c r="E214" s="2">
        <f t="shared" si="62"/>
        <v>29.930970739054377</v>
      </c>
      <c r="F214" s="3">
        <f t="shared" si="63"/>
        <v>4.4267038736473605</v>
      </c>
      <c r="G214" s="3">
        <f t="shared" si="64"/>
        <v>-133.34446752566731</v>
      </c>
      <c r="H214" s="3">
        <f t="shared" si="65"/>
        <v>-7.3013935852201843</v>
      </c>
      <c r="I214" s="2">
        <f t="shared" si="66"/>
        <v>133.61756274971867</v>
      </c>
      <c r="J214" s="2">
        <f t="shared" si="46"/>
        <v>133.61756274971867</v>
      </c>
      <c r="K214" s="5">
        <f t="shared" si="47"/>
        <v>0.33</v>
      </c>
      <c r="L214" s="4">
        <f t="shared" si="67"/>
        <v>0.17098992445028011</v>
      </c>
      <c r="M214" s="4">
        <f t="shared" si="48"/>
        <v>0.21462363356864572</v>
      </c>
      <c r="N214" s="5">
        <f t="shared" si="49"/>
        <v>-1.0376510869505093</v>
      </c>
      <c r="O214" s="5">
        <f t="shared" si="50"/>
        <v>31.256898047901363</v>
      </c>
      <c r="P214" s="5">
        <f t="shared" si="51"/>
        <v>1.7114989405683345</v>
      </c>
      <c r="Q214" s="6">
        <f t="shared" si="52"/>
        <v>1802.7424669654322</v>
      </c>
      <c r="R214" s="5">
        <f t="shared" si="53"/>
        <v>11.307170450648137</v>
      </c>
      <c r="S214" s="5">
        <f t="shared" si="54"/>
        <v>-0.55153294218419757</v>
      </c>
      <c r="T214" s="5">
        <f t="shared" si="55"/>
        <v>16.927913868728158</v>
      </c>
      <c r="U214" s="5">
        <f t="shared" si="56"/>
        <v>10.269519363697627</v>
      </c>
      <c r="V214" s="5">
        <f t="shared" si="56"/>
        <v>30.705365105717163</v>
      </c>
      <c r="W214" s="5">
        <f t="shared" si="57"/>
        <v>-13.534587190703508</v>
      </c>
      <c r="X214">
        <f t="shared" si="68"/>
        <v>0</v>
      </c>
    </row>
    <row r="215" spans="1:24" x14ac:dyDescent="0.2">
      <c r="A215">
        <f t="shared" si="58"/>
        <v>0.18500000000000014</v>
      </c>
      <c r="B215" s="5">
        <f t="shared" si="59"/>
        <v>-0.36135701284705551</v>
      </c>
      <c r="C215" s="5">
        <f t="shared" si="60"/>
        <v>29.795406372949582</v>
      </c>
      <c r="D215" s="5">
        <f t="shared" si="61"/>
        <v>4.8751550860099977</v>
      </c>
      <c r="E215" s="2">
        <f t="shared" si="62"/>
        <v>29.797597551143923</v>
      </c>
      <c r="F215" s="3">
        <f t="shared" si="63"/>
        <v>4.4369733930110584</v>
      </c>
      <c r="G215" s="3">
        <f t="shared" si="64"/>
        <v>-133.31376216056159</v>
      </c>
      <c r="H215" s="3">
        <f t="shared" si="65"/>
        <v>-7.3149281724108874</v>
      </c>
      <c r="I215" s="2">
        <f t="shared" si="66"/>
        <v>133.58800128926475</v>
      </c>
      <c r="J215" s="2">
        <f t="shared" si="46"/>
        <v>133.58800128926475</v>
      </c>
      <c r="K215" s="5">
        <f t="shared" si="47"/>
        <v>0.33</v>
      </c>
      <c r="L215" s="4">
        <f t="shared" si="67"/>
        <v>0.1710277454156012</v>
      </c>
      <c r="M215" s="4">
        <f t="shared" si="48"/>
        <v>0.21464746547685815</v>
      </c>
      <c r="N215" s="5">
        <f t="shared" si="49"/>
        <v>-1.0398282340154061</v>
      </c>
      <c r="O215" s="5">
        <f t="shared" si="50"/>
        <v>31.242786827552461</v>
      </c>
      <c r="P215" s="5">
        <f t="shared" si="51"/>
        <v>1.7142921919362066</v>
      </c>
      <c r="Q215" s="6">
        <f t="shared" si="52"/>
        <v>1802.742286691195</v>
      </c>
      <c r="R215" s="5">
        <f t="shared" si="53"/>
        <v>11.303399284940262</v>
      </c>
      <c r="S215" s="5">
        <f t="shared" si="54"/>
        <v>-0.55232001812056675</v>
      </c>
      <c r="T215" s="5">
        <f t="shared" si="55"/>
        <v>16.922208734321025</v>
      </c>
      <c r="U215" s="5">
        <f t="shared" si="56"/>
        <v>10.263571050924856</v>
      </c>
      <c r="V215" s="5">
        <f t="shared" si="56"/>
        <v>30.690466809431893</v>
      </c>
      <c r="W215" s="5">
        <f t="shared" si="57"/>
        <v>-13.537499073742769</v>
      </c>
      <c r="X215">
        <f t="shared" si="68"/>
        <v>0</v>
      </c>
    </row>
    <row r="216" spans="1:24" x14ac:dyDescent="0.2">
      <c r="A216">
        <f t="shared" si="58"/>
        <v>0.18600000000000014</v>
      </c>
      <c r="B216" s="5">
        <f t="shared" si="59"/>
        <v>-0.35691490766851897</v>
      </c>
      <c r="C216" s="5">
        <f t="shared" si="60"/>
        <v>29.662107956022425</v>
      </c>
      <c r="D216" s="5">
        <f t="shared" si="61"/>
        <v>4.8678333890880499</v>
      </c>
      <c r="E216" s="2">
        <f t="shared" si="62"/>
        <v>29.664255201269505</v>
      </c>
      <c r="F216" s="3">
        <f t="shared" si="63"/>
        <v>4.4472369640619833</v>
      </c>
      <c r="G216" s="3">
        <f t="shared" si="64"/>
        <v>-133.28307169375216</v>
      </c>
      <c r="H216" s="3">
        <f t="shared" si="65"/>
        <v>-7.3284656714846301</v>
      </c>
      <c r="I216" s="2">
        <f t="shared" si="66"/>
        <v>133.55845733548486</v>
      </c>
      <c r="J216" s="2">
        <f t="shared" si="46"/>
        <v>133.55845733548486</v>
      </c>
      <c r="K216" s="5">
        <f t="shared" si="47"/>
        <v>0.33</v>
      </c>
      <c r="L216" s="4">
        <f t="shared" si="67"/>
        <v>0.17106556070024165</v>
      </c>
      <c r="M216" s="4">
        <f t="shared" si="48"/>
        <v>0.21467128855839246</v>
      </c>
      <c r="N216" s="5">
        <f t="shared" si="49"/>
        <v>-1.0420030587983282</v>
      </c>
      <c r="O216" s="5">
        <f t="shared" si="50"/>
        <v>31.228686376108058</v>
      </c>
      <c r="P216" s="5">
        <f t="shared" si="51"/>
        <v>1.7170849468319669</v>
      </c>
      <c r="Q216" s="6">
        <f t="shared" si="52"/>
        <v>1802.7421064169748</v>
      </c>
      <c r="R216" s="5">
        <f t="shared" si="53"/>
        <v>11.29963041098512</v>
      </c>
      <c r="S216" s="5">
        <f t="shared" si="54"/>
        <v>-0.55310780138671034</v>
      </c>
      <c r="T216" s="5">
        <f t="shared" si="55"/>
        <v>16.916506994492849</v>
      </c>
      <c r="U216" s="5">
        <f t="shared" si="56"/>
        <v>10.257627352186791</v>
      </c>
      <c r="V216" s="5">
        <f t="shared" si="56"/>
        <v>30.675578574721349</v>
      </c>
      <c r="W216" s="5">
        <f t="shared" si="57"/>
        <v>-13.540408058675183</v>
      </c>
      <c r="X216">
        <f t="shared" si="68"/>
        <v>0</v>
      </c>
    </row>
    <row r="217" spans="1:24" x14ac:dyDescent="0.2">
      <c r="A217">
        <f t="shared" si="58"/>
        <v>0.18700000000000014</v>
      </c>
      <c r="B217" s="5">
        <f t="shared" si="59"/>
        <v>-0.35246254189078091</v>
      </c>
      <c r="C217" s="5">
        <f t="shared" si="60"/>
        <v>29.528840222117957</v>
      </c>
      <c r="D217" s="5">
        <f t="shared" si="61"/>
        <v>4.8604981532125358</v>
      </c>
      <c r="E217" s="2">
        <f t="shared" si="62"/>
        <v>29.530943681277904</v>
      </c>
      <c r="F217" s="3">
        <f t="shared" si="63"/>
        <v>4.4574945914141697</v>
      </c>
      <c r="G217" s="3">
        <f t="shared" si="64"/>
        <v>-133.25239611517745</v>
      </c>
      <c r="H217" s="3">
        <f t="shared" si="65"/>
        <v>-7.3420060795433058</v>
      </c>
      <c r="I217" s="2">
        <f t="shared" si="66"/>
        <v>133.52893087919446</v>
      </c>
      <c r="J217" s="2">
        <f t="shared" si="46"/>
        <v>133.52893087919446</v>
      </c>
      <c r="K217" s="5">
        <f t="shared" si="47"/>
        <v>0.33</v>
      </c>
      <c r="L217" s="4">
        <f t="shared" si="67"/>
        <v>0.17110337029732631</v>
      </c>
      <c r="M217" s="4">
        <f t="shared" si="48"/>
        <v>0.21469510281301563</v>
      </c>
      <c r="N217" s="5">
        <f t="shared" si="49"/>
        <v>-1.0441755641788415</v>
      </c>
      <c r="O217" s="5">
        <f t="shared" si="50"/>
        <v>31.214596683919954</v>
      </c>
      <c r="P217" s="5">
        <f t="shared" si="51"/>
        <v>1.7198772052529663</v>
      </c>
      <c r="Q217" s="6">
        <f t="shared" si="52"/>
        <v>1802.7419261427735</v>
      </c>
      <c r="R217" s="5">
        <f t="shared" si="53"/>
        <v>11.295863827199561</v>
      </c>
      <c r="S217" s="5">
        <f t="shared" si="54"/>
        <v>-0.55389629104182692</v>
      </c>
      <c r="T217" s="5">
        <f t="shared" si="55"/>
        <v>16.910808646926267</v>
      </c>
      <c r="U217" s="5">
        <f t="shared" si="56"/>
        <v>10.25168826302072</v>
      </c>
      <c r="V217" s="5">
        <f t="shared" si="56"/>
        <v>30.660700392878127</v>
      </c>
      <c r="W217" s="5">
        <f t="shared" si="57"/>
        <v>-13.543314147820766</v>
      </c>
      <c r="X217">
        <f t="shared" si="68"/>
        <v>0</v>
      </c>
    </row>
    <row r="218" spans="1:24" x14ac:dyDescent="0.2">
      <c r="A218">
        <f t="shared" si="58"/>
        <v>0.18800000000000014</v>
      </c>
      <c r="B218" s="5">
        <f t="shared" si="59"/>
        <v>-0.34799992145523523</v>
      </c>
      <c r="C218" s="5">
        <f t="shared" si="60"/>
        <v>29.395603156352976</v>
      </c>
      <c r="D218" s="5">
        <f t="shared" si="61"/>
        <v>4.8531493754759181</v>
      </c>
      <c r="E218" s="2">
        <f t="shared" si="62"/>
        <v>29.397662983154323</v>
      </c>
      <c r="F218" s="3">
        <f t="shared" si="63"/>
        <v>4.4677462796771907</v>
      </c>
      <c r="G218" s="3">
        <f t="shared" si="64"/>
        <v>-133.22173541478458</v>
      </c>
      <c r="H218" s="3">
        <f t="shared" si="65"/>
        <v>-7.3555493936911267</v>
      </c>
      <c r="I218" s="2">
        <f t="shared" si="66"/>
        <v>133.49942191121826</v>
      </c>
      <c r="J218" s="2">
        <f t="shared" si="46"/>
        <v>133.49942191121826</v>
      </c>
      <c r="K218" s="5">
        <f t="shared" si="47"/>
        <v>0.33</v>
      </c>
      <c r="L218" s="4">
        <f t="shared" si="67"/>
        <v>0.17114117419997679</v>
      </c>
      <c r="M218" s="4">
        <f t="shared" si="48"/>
        <v>0.21471890824049383</v>
      </c>
      <c r="N218" s="5">
        <f t="shared" si="49"/>
        <v>-1.0463457530328277</v>
      </c>
      <c r="O218" s="5">
        <f t="shared" si="50"/>
        <v>31.20051774135095</v>
      </c>
      <c r="P218" s="5">
        <f t="shared" si="51"/>
        <v>1.7226689671974824</v>
      </c>
      <c r="Q218" s="6">
        <f t="shared" si="52"/>
        <v>1802.74174586859</v>
      </c>
      <c r="R218" s="5">
        <f t="shared" si="53"/>
        <v>11.292099532001902</v>
      </c>
      <c r="S218" s="5">
        <f t="shared" si="54"/>
        <v>-0.55468548614633872</v>
      </c>
      <c r="T218" s="5">
        <f t="shared" si="55"/>
        <v>16.905113689306059</v>
      </c>
      <c r="U218" s="5">
        <f t="shared" si="56"/>
        <v>10.245753778969075</v>
      </c>
      <c r="V218" s="5">
        <f t="shared" si="56"/>
        <v>30.64583225520461</v>
      </c>
      <c r="W218" s="5">
        <f t="shared" si="57"/>
        <v>-13.546217343496458</v>
      </c>
      <c r="X218">
        <f t="shared" si="68"/>
        <v>0</v>
      </c>
    </row>
    <row r="219" spans="1:24" x14ac:dyDescent="0.2">
      <c r="A219">
        <f t="shared" si="58"/>
        <v>0.18900000000000014</v>
      </c>
      <c r="B219" s="5">
        <f t="shared" si="59"/>
        <v>-0.34352705229866859</v>
      </c>
      <c r="C219" s="5">
        <f t="shared" si="60"/>
        <v>29.262396743854318</v>
      </c>
      <c r="D219" s="5">
        <f t="shared" si="61"/>
        <v>4.8457870529735549</v>
      </c>
      <c r="E219" s="2">
        <f t="shared" si="62"/>
        <v>29.264413099025184</v>
      </c>
      <c r="F219" s="3">
        <f t="shared" si="63"/>
        <v>4.47799203345616</v>
      </c>
      <c r="G219" s="3">
        <f t="shared" si="64"/>
        <v>-133.19108958252937</v>
      </c>
      <c r="H219" s="3">
        <f t="shared" si="65"/>
        <v>-7.3690956110346235</v>
      </c>
      <c r="I219" s="2">
        <f t="shared" si="66"/>
        <v>133.46993042239001</v>
      </c>
      <c r="J219" s="2">
        <f t="shared" si="46"/>
        <v>133.46993042239001</v>
      </c>
      <c r="K219" s="5">
        <f t="shared" si="47"/>
        <v>0.33</v>
      </c>
      <c r="L219" s="4">
        <f t="shared" si="67"/>
        <v>0.17117897240131202</v>
      </c>
      <c r="M219" s="4">
        <f t="shared" si="48"/>
        <v>0.21474270484059274</v>
      </c>
      <c r="N219" s="5">
        <f t="shared" si="49"/>
        <v>-1.0485136282324869</v>
      </c>
      <c r="O219" s="5">
        <f t="shared" si="50"/>
        <v>31.186449538774792</v>
      </c>
      <c r="P219" s="5">
        <f t="shared" si="51"/>
        <v>1.7254602326647153</v>
      </c>
      <c r="Q219" s="6">
        <f t="shared" si="52"/>
        <v>1802.7415655944244</v>
      </c>
      <c r="R219" s="5">
        <f t="shared" si="53"/>
        <v>11.288337523811935</v>
      </c>
      <c r="S219" s="5">
        <f t="shared" si="54"/>
        <v>-0.55547538576188993</v>
      </c>
      <c r="T219" s="5">
        <f t="shared" si="55"/>
        <v>16.899422119319127</v>
      </c>
      <c r="U219" s="5">
        <f t="shared" si="56"/>
        <v>10.239823895579448</v>
      </c>
      <c r="V219" s="5">
        <f t="shared" si="56"/>
        <v>30.6309741530129</v>
      </c>
      <c r="W219" s="5">
        <f t="shared" si="57"/>
        <v>-13.549117648016157</v>
      </c>
      <c r="X219">
        <f t="shared" si="68"/>
        <v>0</v>
      </c>
    </row>
    <row r="220" spans="1:24" x14ac:dyDescent="0.2">
      <c r="A220">
        <f t="shared" si="58"/>
        <v>0.19000000000000014</v>
      </c>
      <c r="B220" s="5">
        <f t="shared" si="59"/>
        <v>-0.33904394035326463</v>
      </c>
      <c r="C220" s="5">
        <f t="shared" si="60"/>
        <v>29.129220969758865</v>
      </c>
      <c r="D220" s="5">
        <f t="shared" si="61"/>
        <v>4.8384111828036964</v>
      </c>
      <c r="E220" s="2">
        <f t="shared" si="62"/>
        <v>29.131194021161058</v>
      </c>
      <c r="F220" s="3">
        <f t="shared" si="63"/>
        <v>4.4882318573517397</v>
      </c>
      <c r="G220" s="3">
        <f t="shared" si="64"/>
        <v>-133.16045860837636</v>
      </c>
      <c r="H220" s="3">
        <f t="shared" si="65"/>
        <v>-7.3826447286826395</v>
      </c>
      <c r="I220" s="2">
        <f t="shared" si="66"/>
        <v>133.44045640355253</v>
      </c>
      <c r="J220" s="2">
        <f t="shared" si="46"/>
        <v>133.44045640355253</v>
      </c>
      <c r="K220" s="5">
        <f t="shared" si="47"/>
        <v>0.33</v>
      </c>
      <c r="L220" s="4">
        <f t="shared" si="67"/>
        <v>0.17121676489444801</v>
      </c>
      <c r="M220" s="4">
        <f t="shared" si="48"/>
        <v>0.21476649261307712</v>
      </c>
      <c r="N220" s="5">
        <f t="shared" si="49"/>
        <v>-1.0506791926463441</v>
      </c>
      <c r="O220" s="5">
        <f t="shared" si="50"/>
        <v>31.172392066576172</v>
      </c>
      <c r="P220" s="5">
        <f t="shared" si="51"/>
        <v>1.7282510016547861</v>
      </c>
      <c r="Q220" s="6">
        <f t="shared" si="52"/>
        <v>1802.7413853202768</v>
      </c>
      <c r="R220" s="5">
        <f t="shared" si="53"/>
        <v>11.284577801050888</v>
      </c>
      <c r="S220" s="5">
        <f t="shared" si="54"/>
        <v>-0.5562659889513446</v>
      </c>
      <c r="T220" s="5">
        <f t="shared" si="55"/>
        <v>16.893733934654477</v>
      </c>
      <c r="U220" s="5">
        <f t="shared" si="56"/>
        <v>10.233898608404544</v>
      </c>
      <c r="V220" s="5">
        <f t="shared" si="56"/>
        <v>30.616126077624827</v>
      </c>
      <c r="W220" s="5">
        <f t="shared" si="57"/>
        <v>-13.552015063690735</v>
      </c>
      <c r="X220">
        <f t="shared" si="68"/>
        <v>0</v>
      </c>
    </row>
    <row r="221" spans="1:24" x14ac:dyDescent="0.2">
      <c r="A221">
        <f t="shared" si="58"/>
        <v>0.19100000000000014</v>
      </c>
      <c r="B221" s="5">
        <f t="shared" si="59"/>
        <v>-0.33455059154660866</v>
      </c>
      <c r="C221" s="5">
        <f t="shared" si="60"/>
        <v>28.996075819213527</v>
      </c>
      <c r="D221" s="5">
        <f t="shared" si="61"/>
        <v>4.8310217620674818</v>
      </c>
      <c r="E221" s="2">
        <f t="shared" si="62"/>
        <v>28.998005741979629</v>
      </c>
      <c r="F221" s="3">
        <f t="shared" si="63"/>
        <v>4.4984657559601446</v>
      </c>
      <c r="G221" s="3">
        <f t="shared" si="64"/>
        <v>-133.12984248229873</v>
      </c>
      <c r="H221" s="3">
        <f t="shared" si="65"/>
        <v>-7.3961967437463301</v>
      </c>
      <c r="I221" s="2">
        <f t="shared" si="66"/>
        <v>133.4109998455578</v>
      </c>
      <c r="J221" s="2">
        <f t="shared" si="46"/>
        <v>133.4109998455578</v>
      </c>
      <c r="K221" s="5">
        <f t="shared" si="47"/>
        <v>0.33</v>
      </c>
      <c r="L221" s="4">
        <f t="shared" si="67"/>
        <v>0.1712545516724979</v>
      </c>
      <c r="M221" s="4">
        <f t="shared" si="48"/>
        <v>0.21479027155771127</v>
      </c>
      <c r="N221" s="5">
        <f t="shared" si="49"/>
        <v>-1.0528424491392556</v>
      </c>
      <c r="O221" s="5">
        <f t="shared" si="50"/>
        <v>31.158345315150722</v>
      </c>
      <c r="P221" s="5">
        <f t="shared" si="51"/>
        <v>1.7310412741687358</v>
      </c>
      <c r="Q221" s="6">
        <f t="shared" si="52"/>
        <v>1802.7412050461471</v>
      </c>
      <c r="R221" s="5">
        <f t="shared" si="53"/>
        <v>11.280820362141483</v>
      </c>
      <c r="S221" s="5">
        <f t="shared" si="54"/>
        <v>-0.55705729477878663</v>
      </c>
      <c r="T221" s="5">
        <f t="shared" si="55"/>
        <v>16.888049133003253</v>
      </c>
      <c r="U221" s="5">
        <f t="shared" si="56"/>
        <v>10.227977913002228</v>
      </c>
      <c r="V221" s="5">
        <f t="shared" si="56"/>
        <v>30.601288020371936</v>
      </c>
      <c r="W221" s="5">
        <f t="shared" si="57"/>
        <v>-13.554909592828011</v>
      </c>
      <c r="X221">
        <f t="shared" si="68"/>
        <v>0</v>
      </c>
    </row>
    <row r="222" spans="1:24" x14ac:dyDescent="0.2">
      <c r="A222">
        <f t="shared" si="58"/>
        <v>0.19200000000000014</v>
      </c>
      <c r="B222" s="5">
        <f t="shared" si="59"/>
        <v>-0.33004701180169199</v>
      </c>
      <c r="C222" s="5">
        <f t="shared" si="60"/>
        <v>28.862961277375238</v>
      </c>
      <c r="D222" s="5">
        <f t="shared" si="61"/>
        <v>4.8236187878689387</v>
      </c>
      <c r="E222" s="2">
        <f t="shared" si="62"/>
        <v>28.864848254048759</v>
      </c>
      <c r="F222" s="3">
        <f t="shared" si="63"/>
        <v>4.5086937338731472</v>
      </c>
      <c r="G222" s="3">
        <f t="shared" si="64"/>
        <v>-133.09924119427836</v>
      </c>
      <c r="H222" s="3">
        <f t="shared" si="65"/>
        <v>-7.4097516533391579</v>
      </c>
      <c r="I222" s="2">
        <f t="shared" si="66"/>
        <v>133.3815607392668</v>
      </c>
      <c r="J222" s="2">
        <f t="shared" ref="J222:J285" si="69">SQRT((F222-vxw)^2+(G222-vyw)^2+H222^2)</f>
        <v>133.3815607392668</v>
      </c>
      <c r="K222" s="5">
        <f t="shared" ref="K222:K285" si="70">IF(drag=1,(cda+cdb/(1+EXP(-(J222-vel)/dv))),IF(drag=2,$G$11,0))</f>
        <v>0.33</v>
      </c>
      <c r="L222" s="4">
        <f t="shared" si="67"/>
        <v>0.17129233272857181</v>
      </c>
      <c r="M222" s="4">
        <f t="shared" ref="M222:M285" si="71">IF(Magnus=1,(IF(L222&lt;0.1,1.5*L222,0.09+0.6*L222)),IF(Magnus=2,1/(2.32+0.4/L222),0))</f>
        <v>0.21481404167425849</v>
      </c>
      <c r="N222" s="5">
        <f t="shared" ref="N222:N285" si="72">-const*$K222*$J222*(F222-vxw)</f>
        <v>-1.0550034005724125</v>
      </c>
      <c r="O222" s="5">
        <f t="shared" ref="O222:O285" si="73">-const*$K222*$J222*(G222-vyw)</f>
        <v>31.144309274904977</v>
      </c>
      <c r="P222" s="5">
        <f t="shared" ref="P222:P285" si="74">-const*$K222*$J222*H222</f>
        <v>1.7338310502085235</v>
      </c>
      <c r="Q222" s="6">
        <f t="shared" ref="Q222:Q285" si="75">omega*EXP(-A222/tau)*30/PI()</f>
        <v>1802.7410247720356</v>
      </c>
      <c r="R222" s="5">
        <f t="shared" ref="R222:R285" si="76">const*($M222/omega)*J222*(wy*H222-wz*(G222-vyw))</f>
        <v>11.277065205507871</v>
      </c>
      <c r="S222" s="5">
        <f t="shared" ref="S222:S285" si="77">const*($M222/omega)*J222*(wz*(F222-vxw)-wx*H222)</f>
        <v>-0.55784930230951613</v>
      </c>
      <c r="T222" s="5">
        <f t="shared" ref="T222:T285" si="78">const*($M222/omega)*J222*(wx*(G222-vyw)-wy*(F222-vxw))</f>
        <v>16.882367712058681</v>
      </c>
      <c r="U222" s="5">
        <f t="shared" ref="U222:V285" si="79">N222+R222</f>
        <v>10.222061804935459</v>
      </c>
      <c r="V222" s="5">
        <f t="shared" si="79"/>
        <v>30.58645997259546</v>
      </c>
      <c r="W222" s="5">
        <f t="shared" ref="W222:W285" si="80">P222+T222-32.174</f>
        <v>-13.557801237732797</v>
      </c>
      <c r="X222">
        <f t="shared" si="68"/>
        <v>0</v>
      </c>
    </row>
    <row r="223" spans="1:24" x14ac:dyDescent="0.2">
      <c r="A223">
        <f t="shared" ref="A223:A286" si="81">A222+dt</f>
        <v>0.19300000000000014</v>
      </c>
      <c r="B223" s="5">
        <f t="shared" ref="B223:B286" si="82">B222+F222*dt+0.5*U222*dt*dt</f>
        <v>-0.32553320703691641</v>
      </c>
      <c r="C223" s="5">
        <f t="shared" ref="C223:C286" si="83">C222+G222*dt+0.5*V222*dt*dt</f>
        <v>28.729877329410947</v>
      </c>
      <c r="D223" s="5">
        <f t="shared" ref="D223:D286" si="84">D222+H222*dt+0.5*W222*dt*dt</f>
        <v>4.8162022573149805</v>
      </c>
      <c r="E223" s="2">
        <f t="shared" ref="E223:E286" si="85">SQRT(B223^2+C223^2)</f>
        <v>28.731721550089631</v>
      </c>
      <c r="F223" s="3">
        <f t="shared" ref="F223:F286" si="86">F222+U222*dt</f>
        <v>4.5189157956780823</v>
      </c>
      <c r="G223" s="3">
        <f t="shared" ref="G223:G286" si="87">G222+V222*dt</f>
        <v>-133.06865473430577</v>
      </c>
      <c r="H223" s="3">
        <f t="shared" ref="H223:H286" si="88">H222+W222*dt</f>
        <v>-7.4233094545768905</v>
      </c>
      <c r="I223" s="2">
        <f t="shared" ref="I223:I286" si="89">SQRT(F223^2+G223^2+H223^2)</f>
        <v>133.35213907554959</v>
      </c>
      <c r="J223" s="2">
        <f t="shared" si="69"/>
        <v>133.35213907554959</v>
      </c>
      <c r="K223" s="5">
        <f t="shared" si="70"/>
        <v>0.33</v>
      </c>
      <c r="L223" s="4">
        <f t="shared" ref="L223:L286" si="90">(romega/J223)*EXP(-A223/tau)</f>
        <v>0.17133010805577725</v>
      </c>
      <c r="M223" s="4">
        <f t="shared" si="71"/>
        <v>0.21483780296248187</v>
      </c>
      <c r="N223" s="5">
        <f t="shared" si="72"/>
        <v>-1.0571620498033472</v>
      </c>
      <c r="O223" s="5">
        <f t="shared" si="73"/>
        <v>31.130283936256365</v>
      </c>
      <c r="P223" s="5">
        <f t="shared" si="74"/>
        <v>1.7366203297770235</v>
      </c>
      <c r="Q223" s="6">
        <f t="shared" si="75"/>
        <v>1802.7408444979424</v>
      </c>
      <c r="R223" s="5">
        <f t="shared" si="76"/>
        <v>11.273312329575681</v>
      </c>
      <c r="S223" s="5">
        <f t="shared" si="77"/>
        <v>-0.55864201061005081</v>
      </c>
      <c r="T223" s="5">
        <f t="shared" si="78"/>
        <v>16.876689669516136</v>
      </c>
      <c r="U223" s="5">
        <f t="shared" si="79"/>
        <v>10.216150279772334</v>
      </c>
      <c r="V223" s="5">
        <f t="shared" si="79"/>
        <v>30.571641925646315</v>
      </c>
      <c r="W223" s="5">
        <f t="shared" si="80"/>
        <v>-13.560690000706842</v>
      </c>
      <c r="X223">
        <f t="shared" ref="X223:X286" si="91">IF((C223-17/12)*(C224-17/12)&lt;0,1,0)</f>
        <v>0</v>
      </c>
    </row>
    <row r="224" spans="1:24" x14ac:dyDescent="0.2">
      <c r="A224">
        <f t="shared" si="81"/>
        <v>0.19400000000000014</v>
      </c>
      <c r="B224" s="5">
        <f t="shared" si="82"/>
        <v>-0.32100918316609844</v>
      </c>
      <c r="C224" s="5">
        <f t="shared" si="83"/>
        <v>28.596823960497606</v>
      </c>
      <c r="D224" s="5">
        <f t="shared" si="84"/>
        <v>4.8087721675154036</v>
      </c>
      <c r="E224" s="2">
        <f t="shared" si="85"/>
        <v>28.598625622979977</v>
      </c>
      <c r="F224" s="3">
        <f t="shared" si="86"/>
        <v>4.5291319459578547</v>
      </c>
      <c r="G224" s="3">
        <f t="shared" si="87"/>
        <v>-133.03808309238013</v>
      </c>
      <c r="H224" s="3">
        <f t="shared" si="88"/>
        <v>-7.4368701445775978</v>
      </c>
      <c r="I224" s="2">
        <f t="shared" si="89"/>
        <v>133.32273484528528</v>
      </c>
      <c r="J224" s="2">
        <f t="shared" si="69"/>
        <v>133.32273484528528</v>
      </c>
      <c r="K224" s="5">
        <f t="shared" si="70"/>
        <v>0.33</v>
      </c>
      <c r="L224" s="4">
        <f t="shared" si="90"/>
        <v>0.17136787764721867</v>
      </c>
      <c r="M224" s="4">
        <f t="shared" si="71"/>
        <v>0.21486155542214347</v>
      </c>
      <c r="N224" s="5">
        <f t="shared" si="72"/>
        <v>-1.0593183996859394</v>
      </c>
      <c r="O224" s="5">
        <f t="shared" si="73"/>
        <v>31.116269289633223</v>
      </c>
      <c r="P224" s="5">
        <f t="shared" si="74"/>
        <v>1.7394091128780265</v>
      </c>
      <c r="Q224" s="6">
        <f t="shared" si="75"/>
        <v>1802.7406642238668</v>
      </c>
      <c r="R224" s="5">
        <f t="shared" si="76"/>
        <v>11.269561732771994</v>
      </c>
      <c r="S224" s="5">
        <f t="shared" si="77"/>
        <v>-0.5594354187481223</v>
      </c>
      <c r="T224" s="5">
        <f t="shared" si="78"/>
        <v>16.871015003073087</v>
      </c>
      <c r="U224" s="5">
        <f t="shared" si="79"/>
        <v>10.210243333086055</v>
      </c>
      <c r="V224" s="5">
        <f t="shared" si="79"/>
        <v>30.5568338708851</v>
      </c>
      <c r="W224" s="5">
        <f t="shared" si="80"/>
        <v>-13.563575884048888</v>
      </c>
      <c r="X224">
        <f t="shared" si="91"/>
        <v>0</v>
      </c>
    </row>
    <row r="225" spans="1:24" x14ac:dyDescent="0.2">
      <c r="A225">
        <f t="shared" si="81"/>
        <v>0.19500000000000015</v>
      </c>
      <c r="B225" s="5">
        <f t="shared" si="82"/>
        <v>-0.3164749460984741</v>
      </c>
      <c r="C225" s="5">
        <f t="shared" si="83"/>
        <v>28.463801155822161</v>
      </c>
      <c r="D225" s="5">
        <f t="shared" si="84"/>
        <v>4.8013285155828838</v>
      </c>
      <c r="E225" s="2">
        <f t="shared" si="85"/>
        <v>28.465560465757406</v>
      </c>
      <c r="F225" s="3">
        <f t="shared" si="86"/>
        <v>4.5393421892909407</v>
      </c>
      <c r="G225" s="3">
        <f t="shared" si="87"/>
        <v>-133.00752625850924</v>
      </c>
      <c r="H225" s="3">
        <f t="shared" si="88"/>
        <v>-7.4504337204616471</v>
      </c>
      <c r="I225" s="2">
        <f t="shared" si="89"/>
        <v>133.293348039362</v>
      </c>
      <c r="J225" s="2">
        <f t="shared" si="69"/>
        <v>133.293348039362</v>
      </c>
      <c r="K225" s="5">
        <f t="shared" si="70"/>
        <v>0.33</v>
      </c>
      <c r="L225" s="4">
        <f t="shared" si="90"/>
        <v>0.17140564149599766</v>
      </c>
      <c r="M225" s="4">
        <f t="shared" si="71"/>
        <v>0.21488529905300469</v>
      </c>
      <c r="N225" s="5">
        <f t="shared" si="72"/>
        <v>-1.0614724530704203</v>
      </c>
      <c r="O225" s="5">
        <f t="shared" si="73"/>
        <v>31.102265325474722</v>
      </c>
      <c r="P225" s="5">
        <f t="shared" si="74"/>
        <v>1.7421973995162332</v>
      </c>
      <c r="Q225" s="6">
        <f t="shared" si="75"/>
        <v>1802.7404839498095</v>
      </c>
      <c r="R225" s="5">
        <f t="shared" si="76"/>
        <v>11.265813413525327</v>
      </c>
      <c r="S225" s="5">
        <f t="shared" si="77"/>
        <v>-0.56022952579267427</v>
      </c>
      <c r="T225" s="5">
        <f t="shared" si="78"/>
        <v>16.865343710429084</v>
      </c>
      <c r="U225" s="5">
        <f t="shared" si="79"/>
        <v>10.204340960454907</v>
      </c>
      <c r="V225" s="5">
        <f t="shared" si="79"/>
        <v>30.542035799682047</v>
      </c>
      <c r="W225" s="5">
        <f t="shared" si="80"/>
        <v>-13.566458890054683</v>
      </c>
      <c r="X225">
        <f t="shared" si="91"/>
        <v>0</v>
      </c>
    </row>
    <row r="226" spans="1:24" x14ac:dyDescent="0.2">
      <c r="A226">
        <f t="shared" si="81"/>
        <v>0.19600000000000015</v>
      </c>
      <c r="B226" s="5">
        <f t="shared" si="82"/>
        <v>-0.31193050173870296</v>
      </c>
      <c r="C226" s="5">
        <f t="shared" si="83"/>
        <v>28.330808900581552</v>
      </c>
      <c r="D226" s="5">
        <f t="shared" si="84"/>
        <v>4.7938712986329772</v>
      </c>
      <c r="E226" s="2">
        <f t="shared" si="85"/>
        <v>28.332526071622802</v>
      </c>
      <c r="F226" s="3">
        <f t="shared" si="86"/>
        <v>4.549546530251396</v>
      </c>
      <c r="G226" s="3">
        <f t="shared" si="87"/>
        <v>-132.97698422270958</v>
      </c>
      <c r="H226" s="3">
        <f t="shared" si="88"/>
        <v>-7.4640001793517019</v>
      </c>
      <c r="I226" s="2">
        <f t="shared" si="89"/>
        <v>133.26397864867698</v>
      </c>
      <c r="J226" s="2">
        <f t="shared" si="69"/>
        <v>133.26397864867698</v>
      </c>
      <c r="K226" s="5">
        <f t="shared" si="70"/>
        <v>0.33</v>
      </c>
      <c r="L226" s="4">
        <f t="shared" si="90"/>
        <v>0.17144339959521299</v>
      </c>
      <c r="M226" s="4">
        <f t="shared" si="71"/>
        <v>0.2149090338548264</v>
      </c>
      <c r="N226" s="5">
        <f t="shared" si="72"/>
        <v>-1.0636242128033793</v>
      </c>
      <c r="O226" s="5">
        <f t="shared" si="73"/>
        <v>31.088272034230933</v>
      </c>
      <c r="P226" s="5">
        <f t="shared" si="74"/>
        <v>1.7449851896972581</v>
      </c>
      <c r="Q226" s="6">
        <f t="shared" si="75"/>
        <v>1802.7403036757703</v>
      </c>
      <c r="R226" s="5">
        <f t="shared" si="76"/>
        <v>11.262067370265676</v>
      </c>
      <c r="S226" s="5">
        <f t="shared" si="77"/>
        <v>-0.56102433081386327</v>
      </c>
      <c r="T226" s="5">
        <f t="shared" si="78"/>
        <v>16.859675789285827</v>
      </c>
      <c r="U226" s="5">
        <f t="shared" si="79"/>
        <v>10.198443157462297</v>
      </c>
      <c r="V226" s="5">
        <f t="shared" si="79"/>
        <v>30.527247703417068</v>
      </c>
      <c r="W226" s="5">
        <f t="shared" si="80"/>
        <v>-13.569339021016916</v>
      </c>
      <c r="X226">
        <f t="shared" si="91"/>
        <v>0</v>
      </c>
    </row>
    <row r="227" spans="1:24" x14ac:dyDescent="0.2">
      <c r="A227">
        <f t="shared" si="81"/>
        <v>0.19700000000000015</v>
      </c>
      <c r="B227" s="5">
        <f t="shared" si="82"/>
        <v>-0.30737585598687284</v>
      </c>
      <c r="C227" s="5">
        <f t="shared" si="83"/>
        <v>28.197847179982695</v>
      </c>
      <c r="D227" s="5">
        <f t="shared" si="84"/>
        <v>4.7864005137841152</v>
      </c>
      <c r="E227" s="2">
        <f t="shared" si="85"/>
        <v>28.199522433943834</v>
      </c>
      <c r="F227" s="3">
        <f t="shared" si="86"/>
        <v>4.5597449734088586</v>
      </c>
      <c r="G227" s="3">
        <f t="shared" si="87"/>
        <v>-132.94645697500616</v>
      </c>
      <c r="H227" s="3">
        <f t="shared" si="88"/>
        <v>-7.4775695183727189</v>
      </c>
      <c r="I227" s="2">
        <f t="shared" si="89"/>
        <v>133.23462666413633</v>
      </c>
      <c r="J227" s="2">
        <f t="shared" si="69"/>
        <v>133.23462666413633</v>
      </c>
      <c r="K227" s="5">
        <f t="shared" si="70"/>
        <v>0.33</v>
      </c>
      <c r="L227" s="4">
        <f t="shared" si="90"/>
        <v>0.17148115193796057</v>
      </c>
      <c r="M227" s="4">
        <f t="shared" si="71"/>
        <v>0.21493275982736865</v>
      </c>
      <c r="N227" s="5">
        <f t="shared" si="72"/>
        <v>-1.0657736817277672</v>
      </c>
      <c r="O227" s="5">
        <f t="shared" si="73"/>
        <v>31.074289406362709</v>
      </c>
      <c r="P227" s="5">
        <f t="shared" si="74"/>
        <v>1.7477724834276227</v>
      </c>
      <c r="Q227" s="6">
        <f t="shared" si="75"/>
        <v>1802.7401234017484</v>
      </c>
      <c r="R227" s="5">
        <f t="shared" si="76"/>
        <v>11.258323601424459</v>
      </c>
      <c r="S227" s="5">
        <f t="shared" si="77"/>
        <v>-0.56181983288305537</v>
      </c>
      <c r="T227" s="5">
        <f t="shared" si="78"/>
        <v>16.854011237347077</v>
      </c>
      <c r="U227" s="5">
        <f t="shared" si="79"/>
        <v>10.192549919696692</v>
      </c>
      <c r="V227" s="5">
        <f t="shared" si="79"/>
        <v>30.512469573479652</v>
      </c>
      <c r="W227" s="5">
        <f t="shared" si="80"/>
        <v>-13.572216279225302</v>
      </c>
      <c r="X227">
        <f t="shared" si="91"/>
        <v>0</v>
      </c>
    </row>
    <row r="228" spans="1:24" x14ac:dyDescent="0.2">
      <c r="A228">
        <f t="shared" si="81"/>
        <v>0.19800000000000015</v>
      </c>
      <c r="B228" s="5">
        <f t="shared" si="82"/>
        <v>-0.30281101473850408</v>
      </c>
      <c r="C228" s="5">
        <f t="shared" si="83"/>
        <v>28.064915979242475</v>
      </c>
      <c r="D228" s="5">
        <f t="shared" si="84"/>
        <v>4.7789161581576032</v>
      </c>
      <c r="E228" s="2">
        <f t="shared" si="85"/>
        <v>28.06654954625856</v>
      </c>
      <c r="F228" s="3">
        <f t="shared" si="86"/>
        <v>4.5699375233285551</v>
      </c>
      <c r="G228" s="3">
        <f t="shared" si="87"/>
        <v>-132.91594450543269</v>
      </c>
      <c r="H228" s="3">
        <f t="shared" si="88"/>
        <v>-7.4911417346519444</v>
      </c>
      <c r="I228" s="2">
        <f t="shared" si="89"/>
        <v>133.20529207665527</v>
      </c>
      <c r="J228" s="2">
        <f t="shared" si="69"/>
        <v>133.20529207665527</v>
      </c>
      <c r="K228" s="5">
        <f t="shared" si="70"/>
        <v>0.33</v>
      </c>
      <c r="L228" s="4">
        <f t="shared" si="90"/>
        <v>0.17151889851733351</v>
      </c>
      <c r="M228" s="4">
        <f t="shared" si="71"/>
        <v>0.21495647697039111</v>
      </c>
      <c r="N228" s="5">
        <f t="shared" si="72"/>
        <v>-1.0679208626829044</v>
      </c>
      <c r="O228" s="5">
        <f t="shared" si="73"/>
        <v>31.06031743234178</v>
      </c>
      <c r="P228" s="5">
        <f t="shared" si="74"/>
        <v>1.7505592807147572</v>
      </c>
      <c r="Q228" s="6">
        <f t="shared" si="75"/>
        <v>1802.7399431277454</v>
      </c>
      <c r="R228" s="5">
        <f t="shared" si="76"/>
        <v>11.254582105434578</v>
      </c>
      <c r="S228" s="5">
        <f t="shared" si="77"/>
        <v>-0.56261603107282598</v>
      </c>
      <c r="T228" s="5">
        <f t="shared" si="78"/>
        <v>16.848350052318729</v>
      </c>
      <c r="U228" s="5">
        <f t="shared" si="79"/>
        <v>10.186661242751674</v>
      </c>
      <c r="V228" s="5">
        <f t="shared" si="79"/>
        <v>30.497701401268955</v>
      </c>
      <c r="W228" s="5">
        <f t="shared" si="80"/>
        <v>-13.575090666966513</v>
      </c>
      <c r="X228">
        <f t="shared" si="91"/>
        <v>0</v>
      </c>
    </row>
    <row r="229" spans="1:24" x14ac:dyDescent="0.2">
      <c r="A229">
        <f t="shared" si="81"/>
        <v>0.19900000000000015</v>
      </c>
      <c r="B229" s="5">
        <f t="shared" si="82"/>
        <v>-0.29823598388455413</v>
      </c>
      <c r="C229" s="5">
        <f t="shared" si="83"/>
        <v>27.932015283587742</v>
      </c>
      <c r="D229" s="5">
        <f t="shared" si="84"/>
        <v>4.771418228877617</v>
      </c>
      <c r="E229" s="2">
        <f t="shared" si="85"/>
        <v>27.933607402279119</v>
      </c>
      <c r="F229" s="3">
        <f t="shared" si="86"/>
        <v>4.5801241845713063</v>
      </c>
      <c r="G229" s="3">
        <f t="shared" si="87"/>
        <v>-132.88544680403143</v>
      </c>
      <c r="H229" s="3">
        <f t="shared" si="88"/>
        <v>-7.5047168253189112</v>
      </c>
      <c r="I229" s="2">
        <f t="shared" si="89"/>
        <v>133.17597487715787</v>
      </c>
      <c r="J229" s="2">
        <f t="shared" si="69"/>
        <v>133.17597487715787</v>
      </c>
      <c r="K229" s="5">
        <f t="shared" si="70"/>
        <v>0.33</v>
      </c>
      <c r="L229" s="4">
        <f t="shared" si="90"/>
        <v>0.17155663932642207</v>
      </c>
      <c r="M229" s="4">
        <f t="shared" si="71"/>
        <v>0.21498018528365245</v>
      </c>
      <c r="N229" s="5">
        <f t="shared" si="72"/>
        <v>-1.0700657585044837</v>
      </c>
      <c r="O229" s="5">
        <f t="shared" si="73"/>
        <v>31.046356102650634</v>
      </c>
      <c r="P229" s="5">
        <f t="shared" si="74"/>
        <v>1.7533455815669965</v>
      </c>
      <c r="Q229" s="6">
        <f t="shared" si="75"/>
        <v>1802.7397628537601</v>
      </c>
      <c r="R229" s="5">
        <f t="shared" si="76"/>
        <v>11.250842880730339</v>
      </c>
      <c r="S229" s="5">
        <f t="shared" si="77"/>
        <v>-0.56341292445695668</v>
      </c>
      <c r="T229" s="5">
        <f t="shared" si="78"/>
        <v>16.842692231908739</v>
      </c>
      <c r="U229" s="5">
        <f t="shared" si="79"/>
        <v>10.180777122225855</v>
      </c>
      <c r="V229" s="5">
        <f t="shared" si="79"/>
        <v>30.482943178193679</v>
      </c>
      <c r="W229" s="5">
        <f t="shared" si="80"/>
        <v>-13.577962186524264</v>
      </c>
      <c r="X229">
        <f t="shared" si="91"/>
        <v>0</v>
      </c>
    </row>
    <row r="230" spans="1:24" x14ac:dyDescent="0.2">
      <c r="A230">
        <f t="shared" si="81"/>
        <v>0.20000000000000015</v>
      </c>
      <c r="B230" s="5">
        <f t="shared" si="82"/>
        <v>-0.2936507693114217</v>
      </c>
      <c r="C230" s="5">
        <f t="shared" si="83"/>
        <v>27.7991450782553</v>
      </c>
      <c r="D230" s="5">
        <f t="shared" si="84"/>
        <v>4.7639067230712051</v>
      </c>
      <c r="E230" s="2">
        <f t="shared" si="85"/>
        <v>27.800695995895556</v>
      </c>
      <c r="F230" s="3">
        <f t="shared" si="86"/>
        <v>4.5903049616935325</v>
      </c>
      <c r="G230" s="3">
        <f t="shared" si="87"/>
        <v>-132.85496386085325</v>
      </c>
      <c r="H230" s="3">
        <f t="shared" si="88"/>
        <v>-7.5182947875054351</v>
      </c>
      <c r="I230" s="2">
        <f t="shared" si="89"/>
        <v>133.14667505657735</v>
      </c>
      <c r="J230" s="2">
        <f t="shared" si="69"/>
        <v>133.14667505657735</v>
      </c>
      <c r="K230" s="5">
        <f t="shared" si="70"/>
        <v>0.33</v>
      </c>
      <c r="L230" s="4">
        <f t="shared" si="90"/>
        <v>0.17159437435831359</v>
      </c>
      <c r="M230" s="4">
        <f t="shared" si="71"/>
        <v>0.2150038847669109</v>
      </c>
      <c r="N230" s="5">
        <f t="shared" si="72"/>
        <v>-1.0722083720245783</v>
      </c>
      <c r="O230" s="5">
        <f t="shared" si="73"/>
        <v>31.032405407782591</v>
      </c>
      <c r="P230" s="5">
        <f t="shared" si="74"/>
        <v>1.756131385993581</v>
      </c>
      <c r="Q230" s="6">
        <f t="shared" si="75"/>
        <v>1802.7395825797928</v>
      </c>
      <c r="R230" s="5">
        <f t="shared" si="76"/>
        <v>11.247105925747531</v>
      </c>
      <c r="S230" s="5">
        <f t="shared" si="77"/>
        <v>-0.5642105121104356</v>
      </c>
      <c r="T230" s="5">
        <f t="shared" si="78"/>
        <v>16.837037773827184</v>
      </c>
      <c r="U230" s="5">
        <f t="shared" si="79"/>
        <v>10.174897553722953</v>
      </c>
      <c r="V230" s="5">
        <f t="shared" si="79"/>
        <v>30.468194895672156</v>
      </c>
      <c r="W230" s="5">
        <f t="shared" si="80"/>
        <v>-13.580830840179235</v>
      </c>
      <c r="X230">
        <f t="shared" si="91"/>
        <v>0</v>
      </c>
    </row>
    <row r="231" spans="1:24" x14ac:dyDescent="0.2">
      <c r="A231">
        <f t="shared" si="81"/>
        <v>0.20100000000000015</v>
      </c>
      <c r="B231" s="5">
        <f t="shared" si="82"/>
        <v>-0.28905537690095129</v>
      </c>
      <c r="C231" s="5">
        <f t="shared" si="83"/>
        <v>27.666305348491893</v>
      </c>
      <c r="D231" s="5">
        <f t="shared" si="84"/>
        <v>4.7563816378682793</v>
      </c>
      <c r="E231" s="2">
        <f t="shared" si="85"/>
        <v>27.667815321179706</v>
      </c>
      <c r="F231" s="3">
        <f t="shared" si="86"/>
        <v>4.6004798592472556</v>
      </c>
      <c r="G231" s="3">
        <f t="shared" si="87"/>
        <v>-132.82449566595758</v>
      </c>
      <c r="H231" s="3">
        <f t="shared" si="88"/>
        <v>-7.5318756183456141</v>
      </c>
      <c r="I231" s="2">
        <f t="shared" si="89"/>
        <v>133.1173926058558</v>
      </c>
      <c r="J231" s="2">
        <f t="shared" si="69"/>
        <v>133.1173926058558</v>
      </c>
      <c r="K231" s="5">
        <f t="shared" si="70"/>
        <v>0.33</v>
      </c>
      <c r="L231" s="4">
        <f t="shared" si="90"/>
        <v>0.17163210360609255</v>
      </c>
      <c r="M231" s="4">
        <f t="shared" si="71"/>
        <v>0.21502757541992379</v>
      </c>
      <c r="N231" s="5">
        <f t="shared" si="72"/>
        <v>-1.0743487060716443</v>
      </c>
      <c r="O231" s="5">
        <f t="shared" si="73"/>
        <v>31.018465338241743</v>
      </c>
      <c r="P231" s="5">
        <f t="shared" si="74"/>
        <v>1.7589166940046534</v>
      </c>
      <c r="Q231" s="6">
        <f t="shared" si="75"/>
        <v>1802.7394023058434</v>
      </c>
      <c r="R231" s="5">
        <f t="shared" si="76"/>
        <v>11.243371238923359</v>
      </c>
      <c r="S231" s="5">
        <f t="shared" si="77"/>
        <v>-0.56500879310945484</v>
      </c>
      <c r="T231" s="5">
        <f t="shared" si="78"/>
        <v>16.831386675786224</v>
      </c>
      <c r="U231" s="5">
        <f t="shared" si="79"/>
        <v>10.169022532851715</v>
      </c>
      <c r="V231" s="5">
        <f t="shared" si="79"/>
        <v>30.453456545132287</v>
      </c>
      <c r="W231" s="5">
        <f t="shared" si="80"/>
        <v>-13.583696630209122</v>
      </c>
      <c r="X231">
        <f t="shared" si="91"/>
        <v>0</v>
      </c>
    </row>
    <row r="232" spans="1:24" x14ac:dyDescent="0.2">
      <c r="A232">
        <f t="shared" si="81"/>
        <v>0.20200000000000015</v>
      </c>
      <c r="B232" s="5">
        <f t="shared" si="82"/>
        <v>-0.28444981253043761</v>
      </c>
      <c r="C232" s="5">
        <f t="shared" si="83"/>
        <v>27.533496079554208</v>
      </c>
      <c r="D232" s="5">
        <f t="shared" si="84"/>
        <v>4.7488429704016184</v>
      </c>
      <c r="E232" s="2">
        <f t="shared" si="85"/>
        <v>27.534965372389259</v>
      </c>
      <c r="F232" s="3">
        <f t="shared" si="86"/>
        <v>4.610648881780107</v>
      </c>
      <c r="G232" s="3">
        <f t="shared" si="87"/>
        <v>-132.79404220941245</v>
      </c>
      <c r="H232" s="3">
        <f t="shared" si="88"/>
        <v>-7.5454593149758233</v>
      </c>
      <c r="I232" s="2">
        <f t="shared" si="89"/>
        <v>133.08812751594422</v>
      </c>
      <c r="J232" s="2">
        <f t="shared" si="69"/>
        <v>133.08812751594422</v>
      </c>
      <c r="K232" s="5">
        <f t="shared" si="70"/>
        <v>0.33</v>
      </c>
      <c r="L232" s="4">
        <f t="shared" si="90"/>
        <v>0.17166982706284076</v>
      </c>
      <c r="M232" s="4">
        <f t="shared" si="71"/>
        <v>0.21505125724244809</v>
      </c>
      <c r="N232" s="5">
        <f t="shared" si="72"/>
        <v>-1.0764867634705273</v>
      </c>
      <c r="O232" s="5">
        <f t="shared" si="73"/>
        <v>31.004535884542921</v>
      </c>
      <c r="P232" s="5">
        <f t="shared" si="74"/>
        <v>1.7617015056112557</v>
      </c>
      <c r="Q232" s="6">
        <f t="shared" si="75"/>
        <v>1802.7392220319125</v>
      </c>
      <c r="R232" s="5">
        <f t="shared" si="76"/>
        <v>11.239638818696486</v>
      </c>
      <c r="S232" s="5">
        <f t="shared" si="77"/>
        <v>-0.5658077665314093</v>
      </c>
      <c r="T232" s="5">
        <f t="shared" si="78"/>
        <v>16.825738935500091</v>
      </c>
      <c r="U232" s="5">
        <f t="shared" si="79"/>
        <v>10.163152055225959</v>
      </c>
      <c r="V232" s="5">
        <f t="shared" si="79"/>
        <v>30.438728118011511</v>
      </c>
      <c r="W232" s="5">
        <f t="shared" si="80"/>
        <v>-13.586559558888652</v>
      </c>
      <c r="X232">
        <f t="shared" si="91"/>
        <v>0</v>
      </c>
    </row>
    <row r="233" spans="1:24" x14ac:dyDescent="0.2">
      <c r="A233">
        <f t="shared" si="81"/>
        <v>0.20300000000000015</v>
      </c>
      <c r="B233" s="5">
        <f t="shared" si="82"/>
        <v>-0.27983408207262989</v>
      </c>
      <c r="C233" s="5">
        <f t="shared" si="83"/>
        <v>27.400717256708855</v>
      </c>
      <c r="D233" s="5">
        <f t="shared" si="84"/>
        <v>4.7412907178068631</v>
      </c>
      <c r="E233" s="2">
        <f t="shared" si="85"/>
        <v>27.402146143971862</v>
      </c>
      <c r="F233" s="3">
        <f t="shared" si="86"/>
        <v>4.6208120338353327</v>
      </c>
      <c r="G233" s="3">
        <f t="shared" si="87"/>
        <v>-132.76360348129444</v>
      </c>
      <c r="H233" s="3">
        <f t="shared" si="88"/>
        <v>-7.5590458745347116</v>
      </c>
      <c r="I233" s="2">
        <f t="shared" si="89"/>
        <v>133.05887977780264</v>
      </c>
      <c r="J233" s="2">
        <f t="shared" si="69"/>
        <v>133.05887977780264</v>
      </c>
      <c r="K233" s="5">
        <f t="shared" si="70"/>
        <v>0.33</v>
      </c>
      <c r="L233" s="4">
        <f t="shared" si="90"/>
        <v>0.17170754472163705</v>
      </c>
      <c r="M233" s="4">
        <f t="shared" si="71"/>
        <v>0.21507493023423999</v>
      </c>
      <c r="N233" s="5">
        <f t="shared" si="72"/>
        <v>-1.0786225470424695</v>
      </c>
      <c r="O233" s="5">
        <f t="shared" si="73"/>
        <v>30.990617037211734</v>
      </c>
      <c r="P233" s="5">
        <f t="shared" si="74"/>
        <v>1.7644858208253305</v>
      </c>
      <c r="Q233" s="6">
        <f t="shared" si="75"/>
        <v>1802.7390417579993</v>
      </c>
      <c r="R233" s="5">
        <f t="shared" si="76"/>
        <v>11.23590866350701</v>
      </c>
      <c r="S233" s="5">
        <f t="shared" si="77"/>
        <v>-0.56660743145489556</v>
      </c>
      <c r="T233" s="5">
        <f t="shared" si="78"/>
        <v>16.820094550685141</v>
      </c>
      <c r="U233" s="5">
        <f t="shared" si="79"/>
        <v>10.15728611646454</v>
      </c>
      <c r="V233" s="5">
        <f t="shared" si="79"/>
        <v>30.42400960575684</v>
      </c>
      <c r="W233" s="5">
        <f t="shared" si="80"/>
        <v>-13.589419628489527</v>
      </c>
      <c r="X233">
        <f t="shared" si="91"/>
        <v>0</v>
      </c>
    </row>
    <row r="234" spans="1:24" x14ac:dyDescent="0.2">
      <c r="A234">
        <f t="shared" si="81"/>
        <v>0.20400000000000015</v>
      </c>
      <c r="B234" s="5">
        <f t="shared" si="82"/>
        <v>-0.27520819139573632</v>
      </c>
      <c r="C234" s="5">
        <f t="shared" si="83"/>
        <v>27.267968865232366</v>
      </c>
      <c r="D234" s="5">
        <f t="shared" si="84"/>
        <v>4.7337248772225138</v>
      </c>
      <c r="E234" s="2">
        <f t="shared" si="85"/>
        <v>27.269357630569388</v>
      </c>
      <c r="F234" s="3">
        <f t="shared" si="86"/>
        <v>4.6309693199517969</v>
      </c>
      <c r="G234" s="3">
        <f t="shared" si="87"/>
        <v>-132.73317947168869</v>
      </c>
      <c r="H234" s="3">
        <f t="shared" si="88"/>
        <v>-7.5726352941632014</v>
      </c>
      <c r="I234" s="2">
        <f t="shared" si="89"/>
        <v>133.02964938239995</v>
      </c>
      <c r="J234" s="2">
        <f t="shared" si="69"/>
        <v>133.02964938239995</v>
      </c>
      <c r="K234" s="5">
        <f t="shared" si="70"/>
        <v>0.33</v>
      </c>
      <c r="L234" s="4">
        <f t="shared" si="90"/>
        <v>0.1717452565755575</v>
      </c>
      <c r="M234" s="4">
        <f t="shared" si="71"/>
        <v>0.21509859439505494</v>
      </c>
      <c r="N234" s="5">
        <f t="shared" si="72"/>
        <v>-1.0807560596051113</v>
      </c>
      <c r="O234" s="5">
        <f t="shared" si="73"/>
        <v>30.97670878678451</v>
      </c>
      <c r="P234" s="5">
        <f t="shared" si="74"/>
        <v>1.7672696396597165</v>
      </c>
      <c r="Q234" s="6">
        <f t="shared" si="75"/>
        <v>1802.7388614841041</v>
      </c>
      <c r="R234" s="5">
        <f t="shared" si="76"/>
        <v>11.232180771796468</v>
      </c>
      <c r="S234" s="5">
        <f t="shared" si="77"/>
        <v>-0.56740778695970984</v>
      </c>
      <c r="T234" s="5">
        <f t="shared" si="78"/>
        <v>16.814453519059789</v>
      </c>
      <c r="U234" s="5">
        <f t="shared" si="79"/>
        <v>10.151424712191357</v>
      </c>
      <c r="V234" s="5">
        <f t="shared" si="79"/>
        <v>30.409300999824801</v>
      </c>
      <c r="W234" s="5">
        <f t="shared" si="80"/>
        <v>-13.592276841280494</v>
      </c>
      <c r="X234">
        <f t="shared" si="91"/>
        <v>0</v>
      </c>
    </row>
    <row r="235" spans="1:24" x14ac:dyDescent="0.2">
      <c r="A235">
        <f t="shared" si="81"/>
        <v>0.20500000000000015</v>
      </c>
      <c r="B235" s="5">
        <f t="shared" si="82"/>
        <v>-0.27057214636342847</v>
      </c>
      <c r="C235" s="5">
        <f t="shared" si="83"/>
        <v>27.135250890411175</v>
      </c>
      <c r="D235" s="5">
        <f t="shared" si="84"/>
        <v>4.7261454457899292</v>
      </c>
      <c r="E235" s="2">
        <f t="shared" si="85"/>
        <v>27.136599827022327</v>
      </c>
      <c r="F235" s="3">
        <f t="shared" si="86"/>
        <v>4.6411207446639882</v>
      </c>
      <c r="G235" s="3">
        <f t="shared" si="87"/>
        <v>-132.70277017068886</v>
      </c>
      <c r="H235" s="3">
        <f t="shared" si="88"/>
        <v>-7.586227571004482</v>
      </c>
      <c r="I235" s="2">
        <f t="shared" si="89"/>
        <v>133.00043632071393</v>
      </c>
      <c r="J235" s="2">
        <f t="shared" si="69"/>
        <v>133.00043632071393</v>
      </c>
      <c r="K235" s="5">
        <f t="shared" si="70"/>
        <v>0.33</v>
      </c>
      <c r="L235" s="4">
        <f t="shared" si="90"/>
        <v>0.17178296261767545</v>
      </c>
      <c r="M235" s="4">
        <f t="shared" si="71"/>
        <v>0.21512224972464794</v>
      </c>
      <c r="N235" s="5">
        <f t="shared" si="72"/>
        <v>-1.0828873039724998</v>
      </c>
      <c r="O235" s="5">
        <f t="shared" si="73"/>
        <v>30.962811123808283</v>
      </c>
      <c r="P235" s="5">
        <f t="shared" si="74"/>
        <v>1.770052962128148</v>
      </c>
      <c r="Q235" s="6">
        <f t="shared" si="75"/>
        <v>1802.7386812102268</v>
      </c>
      <c r="R235" s="5">
        <f t="shared" si="76"/>
        <v>11.228455142007826</v>
      </c>
      <c r="S235" s="5">
        <f t="shared" si="77"/>
        <v>-0.56820883212684692</v>
      </c>
      <c r="T235" s="5">
        <f t="shared" si="78"/>
        <v>16.808815838344525</v>
      </c>
      <c r="U235" s="5">
        <f t="shared" si="79"/>
        <v>10.145567838035326</v>
      </c>
      <c r="V235" s="5">
        <f t="shared" si="79"/>
        <v>30.394602291681437</v>
      </c>
      <c r="W235" s="5">
        <f t="shared" si="80"/>
        <v>-13.595131199527327</v>
      </c>
      <c r="X235">
        <f t="shared" si="91"/>
        <v>0</v>
      </c>
    </row>
    <row r="236" spans="1:24" x14ac:dyDescent="0.2">
      <c r="A236">
        <f t="shared" si="81"/>
        <v>0.20600000000000016</v>
      </c>
      <c r="B236" s="5">
        <f t="shared" si="82"/>
        <v>-0.26592595283484544</v>
      </c>
      <c r="C236" s="5">
        <f t="shared" si="83"/>
        <v>27.002563317541632</v>
      </c>
      <c r="D236" s="5">
        <f t="shared" si="84"/>
        <v>4.7185524206533245</v>
      </c>
      <c r="E236" s="2">
        <f t="shared" si="85"/>
        <v>27.003872728374279</v>
      </c>
      <c r="F236" s="3">
        <f t="shared" si="86"/>
        <v>4.651266312502023</v>
      </c>
      <c r="G236" s="3">
        <f t="shared" si="87"/>
        <v>-132.67237556839717</v>
      </c>
      <c r="H236" s="3">
        <f t="shared" si="88"/>
        <v>-7.5998227022040092</v>
      </c>
      <c r="I236" s="2">
        <f t="shared" si="89"/>
        <v>132.97124058373143</v>
      </c>
      <c r="J236" s="2">
        <f t="shared" si="69"/>
        <v>132.97124058373143</v>
      </c>
      <c r="K236" s="5">
        <f t="shared" si="70"/>
        <v>0.33</v>
      </c>
      <c r="L236" s="4">
        <f t="shared" si="90"/>
        <v>0.17182066284106109</v>
      </c>
      <c r="M236" s="4">
        <f t="shared" si="71"/>
        <v>0.21514589622277297</v>
      </c>
      <c r="N236" s="5">
        <f t="shared" si="72"/>
        <v>-1.0850162829550933</v>
      </c>
      <c r="O236" s="5">
        <f t="shared" si="73"/>
        <v>30.948924038840836</v>
      </c>
      <c r="P236" s="5">
        <f t="shared" si="74"/>
        <v>1.7728357882452555</v>
      </c>
      <c r="Q236" s="6">
        <f t="shared" si="75"/>
        <v>1802.7385009363679</v>
      </c>
      <c r="R236" s="5">
        <f t="shared" si="76"/>
        <v>11.224731772585489</v>
      </c>
      <c r="S236" s="5">
        <f t="shared" si="77"/>
        <v>-0.5690105660384982</v>
      </c>
      <c r="T236" s="5">
        <f t="shared" si="78"/>
        <v>16.803181506261922</v>
      </c>
      <c r="U236" s="5">
        <f t="shared" si="79"/>
        <v>10.139715489630396</v>
      </c>
      <c r="V236" s="5">
        <f t="shared" si="79"/>
        <v>30.37991347280234</v>
      </c>
      <c r="W236" s="5">
        <f t="shared" si="80"/>
        <v>-13.597982705492822</v>
      </c>
      <c r="X236">
        <f t="shared" si="91"/>
        <v>0</v>
      </c>
    </row>
    <row r="237" spans="1:24" x14ac:dyDescent="0.2">
      <c r="A237">
        <f t="shared" si="81"/>
        <v>0.20700000000000016</v>
      </c>
      <c r="B237" s="5">
        <f t="shared" si="82"/>
        <v>-0.26126961666459864</v>
      </c>
      <c r="C237" s="5">
        <f t="shared" si="83"/>
        <v>26.869906131929973</v>
      </c>
      <c r="D237" s="5">
        <f t="shared" si="84"/>
        <v>4.7109457989597674</v>
      </c>
      <c r="E237" s="2">
        <f t="shared" si="85"/>
        <v>26.87117632987659</v>
      </c>
      <c r="F237" s="3">
        <f t="shared" si="86"/>
        <v>4.6614060279916538</v>
      </c>
      <c r="G237" s="3">
        <f t="shared" si="87"/>
        <v>-132.64199565492436</v>
      </c>
      <c r="H237" s="3">
        <f t="shared" si="88"/>
        <v>-7.6134206849095021</v>
      </c>
      <c r="I237" s="2">
        <f t="shared" si="89"/>
        <v>132.94206216244797</v>
      </c>
      <c r="J237" s="2">
        <f t="shared" si="69"/>
        <v>132.94206216244797</v>
      </c>
      <c r="K237" s="5">
        <f t="shared" si="70"/>
        <v>0.33</v>
      </c>
      <c r="L237" s="4">
        <f t="shared" si="90"/>
        <v>0.17185835723878226</v>
      </c>
      <c r="M237" s="4">
        <f t="shared" si="71"/>
        <v>0.21516953388918383</v>
      </c>
      <c r="N237" s="5">
        <f t="shared" si="72"/>
        <v>-1.0871429993597652</v>
      </c>
      <c r="O237" s="5">
        <f t="shared" si="73"/>
        <v>30.935047522450581</v>
      </c>
      <c r="P237" s="5">
        <f t="shared" si="74"/>
        <v>1.7756181180265582</v>
      </c>
      <c r="Q237" s="6">
        <f t="shared" si="75"/>
        <v>1802.7383206625268</v>
      </c>
      <c r="R237" s="5">
        <f t="shared" si="76"/>
        <v>11.221010661975305</v>
      </c>
      <c r="S237" s="5">
        <f t="shared" si="77"/>
        <v>-0.56981298777805123</v>
      </c>
      <c r="T237" s="5">
        <f t="shared" si="78"/>
        <v>16.797550520536642</v>
      </c>
      <c r="U237" s="5">
        <f t="shared" si="79"/>
        <v>10.13386766261554</v>
      </c>
      <c r="V237" s="5">
        <f t="shared" si="79"/>
        <v>30.365234534672531</v>
      </c>
      <c r="W237" s="5">
        <f t="shared" si="80"/>
        <v>-13.6008313614368</v>
      </c>
      <c r="X237">
        <f t="shared" si="91"/>
        <v>0</v>
      </c>
    </row>
    <row r="238" spans="1:24" x14ac:dyDescent="0.2">
      <c r="A238">
        <f t="shared" si="81"/>
        <v>0.20800000000000016</v>
      </c>
      <c r="B238" s="5">
        <f t="shared" si="82"/>
        <v>-0.2566031437027757</v>
      </c>
      <c r="C238" s="5">
        <f t="shared" si="83"/>
        <v>26.737279318892316</v>
      </c>
      <c r="D238" s="5">
        <f t="shared" si="84"/>
        <v>4.7033255778591778</v>
      </c>
      <c r="E238" s="2">
        <f t="shared" si="85"/>
        <v>26.738510626993136</v>
      </c>
      <c r="F238" s="3">
        <f t="shared" si="86"/>
        <v>4.6715398956542691</v>
      </c>
      <c r="G238" s="3">
        <f t="shared" si="87"/>
        <v>-132.61163042038967</v>
      </c>
      <c r="H238" s="3">
        <f t="shared" si="88"/>
        <v>-7.6270215162709389</v>
      </c>
      <c r="I238" s="2">
        <f t="shared" si="89"/>
        <v>132.91290104786808</v>
      </c>
      <c r="J238" s="2">
        <f t="shared" si="69"/>
        <v>132.91290104786808</v>
      </c>
      <c r="K238" s="5">
        <f t="shared" si="70"/>
        <v>0.33</v>
      </c>
      <c r="L238" s="4">
        <f t="shared" si="90"/>
        <v>0.17189604580390372</v>
      </c>
      <c r="M238" s="4">
        <f t="shared" si="71"/>
        <v>0.21519316272363342</v>
      </c>
      <c r="N238" s="5">
        <f t="shared" si="72"/>
        <v>-1.0892674559898108</v>
      </c>
      <c r="O238" s="5">
        <f t="shared" si="73"/>
        <v>30.921181565216646</v>
      </c>
      <c r="P238" s="5">
        <f t="shared" si="74"/>
        <v>1.7783999514884681</v>
      </c>
      <c r="Q238" s="6">
        <f t="shared" si="75"/>
        <v>1802.7381403887034</v>
      </c>
      <c r="R238" s="5">
        <f t="shared" si="76"/>
        <v>11.217291808624541</v>
      </c>
      <c r="S238" s="5">
        <f t="shared" si="77"/>
        <v>-0.57061609643008826</v>
      </c>
      <c r="T238" s="5">
        <f t="shared" si="78"/>
        <v>16.791922878895427</v>
      </c>
      <c r="U238" s="5">
        <f t="shared" si="79"/>
        <v>10.12802435263473</v>
      </c>
      <c r="V238" s="5">
        <f t="shared" si="79"/>
        <v>30.350565468786556</v>
      </c>
      <c r="W238" s="5">
        <f t="shared" si="80"/>
        <v>-13.603677169616105</v>
      </c>
      <c r="X238">
        <f t="shared" si="91"/>
        <v>0</v>
      </c>
    </row>
    <row r="239" spans="1:24" x14ac:dyDescent="0.2">
      <c r="A239">
        <f t="shared" si="81"/>
        <v>0.20900000000000016</v>
      </c>
      <c r="B239" s="5">
        <f t="shared" si="82"/>
        <v>-0.25192653979494511</v>
      </c>
      <c r="C239" s="5">
        <f t="shared" si="83"/>
        <v>26.604682863754661</v>
      </c>
      <c r="D239" s="5">
        <f t="shared" si="84"/>
        <v>4.6956917545043222</v>
      </c>
      <c r="E239" s="2">
        <f t="shared" si="85"/>
        <v>26.605875615405218</v>
      </c>
      <c r="F239" s="3">
        <f t="shared" si="86"/>
        <v>4.6816679200069036</v>
      </c>
      <c r="G239" s="3">
        <f t="shared" si="87"/>
        <v>-132.58127985492089</v>
      </c>
      <c r="H239" s="3">
        <f t="shared" si="88"/>
        <v>-7.6406251934405551</v>
      </c>
      <c r="I239" s="2">
        <f t="shared" si="89"/>
        <v>132.88375723100515</v>
      </c>
      <c r="J239" s="2">
        <f t="shared" si="69"/>
        <v>132.88375723100515</v>
      </c>
      <c r="K239" s="5">
        <f t="shared" si="70"/>
        <v>0.33</v>
      </c>
      <c r="L239" s="4">
        <f t="shared" si="90"/>
        <v>0.17193372852948746</v>
      </c>
      <c r="M239" s="4">
        <f t="shared" si="71"/>
        <v>0.21521678272587402</v>
      </c>
      <c r="N239" s="5">
        <f t="shared" si="72"/>
        <v>-1.0913896556449527</v>
      </c>
      <c r="O239" s="5">
        <f t="shared" si="73"/>
        <v>30.907326157728811</v>
      </c>
      <c r="P239" s="5">
        <f t="shared" si="74"/>
        <v>1.7811812886482858</v>
      </c>
      <c r="Q239" s="6">
        <f t="shared" si="75"/>
        <v>1802.7379601148987</v>
      </c>
      <c r="R239" s="5">
        <f t="shared" si="76"/>
        <v>11.213575210981903</v>
      </c>
      <c r="S239" s="5">
        <f t="shared" si="77"/>
        <v>-0.57141989108038249</v>
      </c>
      <c r="T239" s="5">
        <f t="shared" si="78"/>
        <v>16.786298579067068</v>
      </c>
      <c r="U239" s="5">
        <f t="shared" si="79"/>
        <v>10.12218555533695</v>
      </c>
      <c r="V239" s="5">
        <f t="shared" si="79"/>
        <v>30.335906266648429</v>
      </c>
      <c r="W239" s="5">
        <f t="shared" si="80"/>
        <v>-13.606520132284643</v>
      </c>
      <c r="X239">
        <f t="shared" si="91"/>
        <v>0</v>
      </c>
    </row>
    <row r="240" spans="1:24" x14ac:dyDescent="0.2">
      <c r="A240">
        <f t="shared" si="81"/>
        <v>0.21000000000000016</v>
      </c>
      <c r="B240" s="5">
        <f t="shared" si="82"/>
        <v>-0.24723981078216054</v>
      </c>
      <c r="C240" s="5">
        <f t="shared" si="83"/>
        <v>26.472116751852873</v>
      </c>
      <c r="D240" s="5">
        <f t="shared" si="84"/>
        <v>4.6880443260508153</v>
      </c>
      <c r="E240" s="2">
        <f t="shared" si="85"/>
        <v>26.473271291016626</v>
      </c>
      <c r="F240" s="3">
        <f t="shared" si="86"/>
        <v>4.6917901055622409</v>
      </c>
      <c r="G240" s="3">
        <f t="shared" si="87"/>
        <v>-132.55094394865424</v>
      </c>
      <c r="H240" s="3">
        <f t="shared" si="88"/>
        <v>-7.6542317135728402</v>
      </c>
      <c r="I240" s="2">
        <f t="shared" si="89"/>
        <v>132.85463070288137</v>
      </c>
      <c r="J240" s="2">
        <f t="shared" si="69"/>
        <v>132.85463070288137</v>
      </c>
      <c r="K240" s="5">
        <f t="shared" si="70"/>
        <v>0.33</v>
      </c>
      <c r="L240" s="4">
        <f t="shared" si="90"/>
        <v>0.17197140540859276</v>
      </c>
      <c r="M240" s="4">
        <f t="shared" si="71"/>
        <v>0.2152403938956573</v>
      </c>
      <c r="N240" s="5">
        <f t="shared" si="72"/>
        <v>-1.0935096011213441</v>
      </c>
      <c r="O240" s="5">
        <f t="shared" si="73"/>
        <v>30.893481290587477</v>
      </c>
      <c r="P240" s="5">
        <f t="shared" si="74"/>
        <v>1.7839621295241983</v>
      </c>
      <c r="Q240" s="6">
        <f t="shared" si="75"/>
        <v>1802.7377798411117</v>
      </c>
      <c r="R240" s="5">
        <f t="shared" si="76"/>
        <v>11.209860867497508</v>
      </c>
      <c r="S240" s="5">
        <f t="shared" si="77"/>
        <v>-0.57222437081589972</v>
      </c>
      <c r="T240" s="5">
        <f t="shared" si="78"/>
        <v>16.780677618782427</v>
      </c>
      <c r="U240" s="5">
        <f t="shared" si="79"/>
        <v>10.116351266376164</v>
      </c>
      <c r="V240" s="5">
        <f t="shared" si="79"/>
        <v>30.321256919771578</v>
      </c>
      <c r="W240" s="5">
        <f t="shared" si="80"/>
        <v>-13.609360251693374</v>
      </c>
      <c r="X240">
        <f t="shared" si="91"/>
        <v>0</v>
      </c>
    </row>
    <row r="241" spans="1:24" x14ac:dyDescent="0.2">
      <c r="A241">
        <f t="shared" si="81"/>
        <v>0.21100000000000016</v>
      </c>
      <c r="B241" s="5">
        <f t="shared" si="82"/>
        <v>-0.24254296250096513</v>
      </c>
      <c r="C241" s="5">
        <f t="shared" si="83"/>
        <v>26.33958096853268</v>
      </c>
      <c r="D241" s="5">
        <f t="shared" si="84"/>
        <v>4.680383289657116</v>
      </c>
      <c r="E241" s="2">
        <f t="shared" si="85"/>
        <v>26.340697649958848</v>
      </c>
      <c r="F241" s="3">
        <f t="shared" si="86"/>
        <v>4.7019064568286169</v>
      </c>
      <c r="G241" s="3">
        <f t="shared" si="87"/>
        <v>-132.52062269173447</v>
      </c>
      <c r="H241" s="3">
        <f t="shared" si="88"/>
        <v>-7.6678410738245333</v>
      </c>
      <c r="I241" s="2">
        <f t="shared" si="89"/>
        <v>132.82552145452789</v>
      </c>
      <c r="J241" s="2">
        <f t="shared" si="69"/>
        <v>132.82552145452789</v>
      </c>
      <c r="K241" s="5">
        <f t="shared" si="70"/>
        <v>0.33</v>
      </c>
      <c r="L241" s="4">
        <f t="shared" si="90"/>
        <v>0.17200907643427593</v>
      </c>
      <c r="M241" s="4">
        <f t="shared" si="71"/>
        <v>0.21526399623273423</v>
      </c>
      <c r="N241" s="5">
        <f t="shared" si="72"/>
        <v>-1.0956272952115773</v>
      </c>
      <c r="O241" s="5">
        <f t="shared" si="73"/>
        <v>30.879646954403729</v>
      </c>
      <c r="P241" s="5">
        <f t="shared" si="74"/>
        <v>1.7867424741352798</v>
      </c>
      <c r="Q241" s="6">
        <f t="shared" si="75"/>
        <v>1802.7375995673428</v>
      </c>
      <c r="R241" s="5">
        <f t="shared" si="76"/>
        <v>11.206148776622921</v>
      </c>
      <c r="S241" s="5">
        <f t="shared" si="77"/>
        <v>-0.57302953472479534</v>
      </c>
      <c r="T241" s="5">
        <f t="shared" si="78"/>
        <v>16.775059995774452</v>
      </c>
      <c r="U241" s="5">
        <f t="shared" si="79"/>
        <v>10.110521481411343</v>
      </c>
      <c r="V241" s="5">
        <f t="shared" si="79"/>
        <v>30.306617419678933</v>
      </c>
      <c r="W241" s="5">
        <f t="shared" si="80"/>
        <v>-13.612197530090267</v>
      </c>
      <c r="X241">
        <f t="shared" si="91"/>
        <v>0</v>
      </c>
    </row>
    <row r="242" spans="1:24" x14ac:dyDescent="0.2">
      <c r="A242">
        <f t="shared" si="81"/>
        <v>0.21200000000000016</v>
      </c>
      <c r="B242" s="5">
        <f t="shared" si="82"/>
        <v>-0.23783600078339581</v>
      </c>
      <c r="C242" s="5">
        <f t="shared" si="83"/>
        <v>26.207075499149653</v>
      </c>
      <c r="D242" s="5">
        <f t="shared" si="84"/>
        <v>4.6727086424845261</v>
      </c>
      <c r="E242" s="2">
        <f t="shared" si="85"/>
        <v>26.208154688596423</v>
      </c>
      <c r="F242" s="3">
        <f t="shared" si="86"/>
        <v>4.7120169783100279</v>
      </c>
      <c r="G242" s="3">
        <f t="shared" si="87"/>
        <v>-132.49031607431479</v>
      </c>
      <c r="H242" s="3">
        <f t="shared" si="88"/>
        <v>-7.6814532713546235</v>
      </c>
      <c r="I242" s="2">
        <f t="shared" si="89"/>
        <v>132.79642947698451</v>
      </c>
      <c r="J242" s="2">
        <f t="shared" si="69"/>
        <v>132.79642947698451</v>
      </c>
      <c r="K242" s="5">
        <f t="shared" si="70"/>
        <v>0.33</v>
      </c>
      <c r="L242" s="4">
        <f t="shared" si="90"/>
        <v>0.17204674159959077</v>
      </c>
      <c r="M242" s="4">
        <f t="shared" si="71"/>
        <v>0.21528758973685533</v>
      </c>
      <c r="N242" s="5">
        <f t="shared" si="72"/>
        <v>-1.0977427407046849</v>
      </c>
      <c r="O242" s="5">
        <f t="shared" si="73"/>
        <v>30.865823139799186</v>
      </c>
      <c r="P242" s="5">
        <f t="shared" si="74"/>
        <v>1.7895223225014856</v>
      </c>
      <c r="Q242" s="6">
        <f t="shared" si="75"/>
        <v>1802.7374192935918</v>
      </c>
      <c r="R242" s="5">
        <f t="shared" si="76"/>
        <v>11.202438936811117</v>
      </c>
      <c r="S242" s="5">
        <f t="shared" si="77"/>
        <v>-0.57383538189641248</v>
      </c>
      <c r="T242" s="5">
        <f t="shared" si="78"/>
        <v>16.769445707778139</v>
      </c>
      <c r="U242" s="5">
        <f t="shared" si="79"/>
        <v>10.104696196106431</v>
      </c>
      <c r="V242" s="5">
        <f t="shared" si="79"/>
        <v>30.291987757902774</v>
      </c>
      <c r="W242" s="5">
        <f t="shared" si="80"/>
        <v>-13.615031969720373</v>
      </c>
      <c r="X242">
        <f t="shared" si="91"/>
        <v>0</v>
      </c>
    </row>
    <row r="243" spans="1:24" x14ac:dyDescent="0.2">
      <c r="A243">
        <f t="shared" si="81"/>
        <v>0.21300000000000016</v>
      </c>
      <c r="B243" s="5">
        <f t="shared" si="82"/>
        <v>-0.23311893145698773</v>
      </c>
      <c r="C243" s="5">
        <f t="shared" si="83"/>
        <v>26.074600329069217</v>
      </c>
      <c r="D243" s="5">
        <f t="shared" si="84"/>
        <v>4.6650203816971869</v>
      </c>
      <c r="E243" s="2">
        <f t="shared" si="85"/>
        <v>26.075642403532459</v>
      </c>
      <c r="F243" s="3">
        <f t="shared" si="86"/>
        <v>4.7221216745061341</v>
      </c>
      <c r="G243" s="3">
        <f t="shared" si="87"/>
        <v>-132.4600240865569</v>
      </c>
      <c r="H243" s="3">
        <f t="shared" si="88"/>
        <v>-7.6950683033243443</v>
      </c>
      <c r="I243" s="2">
        <f t="shared" si="89"/>
        <v>132.76735476130006</v>
      </c>
      <c r="J243" s="2">
        <f t="shared" si="69"/>
        <v>132.76735476130006</v>
      </c>
      <c r="K243" s="5">
        <f t="shared" si="70"/>
        <v>0.33</v>
      </c>
      <c r="L243" s="4">
        <f t="shared" si="90"/>
        <v>0.172084400897588</v>
      </c>
      <c r="M243" s="4">
        <f t="shared" si="71"/>
        <v>0.21531117440777017</v>
      </c>
      <c r="N243" s="5">
        <f t="shared" si="72"/>
        <v>-1.0998559403861492</v>
      </c>
      <c r="O243" s="5">
        <f t="shared" si="73"/>
        <v>30.852009837406143</v>
      </c>
      <c r="P243" s="5">
        <f t="shared" si="74"/>
        <v>1.7923016746436555</v>
      </c>
      <c r="Q243" s="6">
        <f t="shared" si="75"/>
        <v>1802.7372390198586</v>
      </c>
      <c r="R243" s="5">
        <f t="shared" si="76"/>
        <v>11.198731346516492</v>
      </c>
      <c r="S243" s="5">
        <f t="shared" si="77"/>
        <v>-0.5746419114212824</v>
      </c>
      <c r="T243" s="5">
        <f t="shared" si="78"/>
        <v>16.763834752530553</v>
      </c>
      <c r="U243" s="5">
        <f t="shared" si="79"/>
        <v>10.098875406130343</v>
      </c>
      <c r="V243" s="5">
        <f t="shared" si="79"/>
        <v>30.277367925984862</v>
      </c>
      <c r="W243" s="5">
        <f t="shared" si="80"/>
        <v>-13.61786357282579</v>
      </c>
      <c r="X243">
        <f t="shared" si="91"/>
        <v>0</v>
      </c>
    </row>
    <row r="244" spans="1:24" x14ac:dyDescent="0.2">
      <c r="A244">
        <f t="shared" si="81"/>
        <v>0.21400000000000016</v>
      </c>
      <c r="B244" s="5">
        <f t="shared" si="82"/>
        <v>-0.22839176034477851</v>
      </c>
      <c r="C244" s="5">
        <f t="shared" si="83"/>
        <v>25.942155443666621</v>
      </c>
      <c r="D244" s="5">
        <f t="shared" si="84"/>
        <v>4.6573185044620757</v>
      </c>
      <c r="E244" s="2">
        <f t="shared" si="85"/>
        <v>25.943160791614332</v>
      </c>
      <c r="F244" s="3">
        <f t="shared" si="86"/>
        <v>4.732220549912264</v>
      </c>
      <c r="G244" s="3">
        <f t="shared" si="87"/>
        <v>-132.42974671863092</v>
      </c>
      <c r="H244" s="3">
        <f t="shared" si="88"/>
        <v>-7.70868616689717</v>
      </c>
      <c r="I244" s="2">
        <f t="shared" si="89"/>
        <v>132.73829729853196</v>
      </c>
      <c r="J244" s="2">
        <f t="shared" si="69"/>
        <v>132.73829729853196</v>
      </c>
      <c r="K244" s="5">
        <f t="shared" si="70"/>
        <v>0.33</v>
      </c>
      <c r="L244" s="4">
        <f t="shared" si="90"/>
        <v>0.17212205432131586</v>
      </c>
      <c r="M244" s="4">
        <f t="shared" si="71"/>
        <v>0.21533475024522811</v>
      </c>
      <c r="N244" s="5">
        <f t="shared" si="72"/>
        <v>-1.101966897037904</v>
      </c>
      <c r="O244" s="5">
        <f t="shared" si="73"/>
        <v>30.838207037867431</v>
      </c>
      <c r="P244" s="5">
        <f t="shared" si="74"/>
        <v>1.7950805305835082</v>
      </c>
      <c r="Q244" s="6">
        <f t="shared" si="75"/>
        <v>1802.7370587461439</v>
      </c>
      <c r="R244" s="5">
        <f t="shared" si="76"/>
        <v>11.195026004194881</v>
      </c>
      <c r="S244" s="5">
        <f t="shared" si="77"/>
        <v>-0.57544912239112067</v>
      </c>
      <c r="T244" s="5">
        <f t="shared" si="78"/>
        <v>16.758227127770809</v>
      </c>
      <c r="U244" s="5">
        <f t="shared" si="79"/>
        <v>10.093059107156977</v>
      </c>
      <c r="V244" s="5">
        <f t="shared" si="79"/>
        <v>30.26275791547631</v>
      </c>
      <c r="W244" s="5">
        <f t="shared" si="80"/>
        <v>-13.620692341645682</v>
      </c>
      <c r="X244">
        <f t="shared" si="91"/>
        <v>0</v>
      </c>
    </row>
    <row r="245" spans="1:24" x14ac:dyDescent="0.2">
      <c r="A245">
        <f t="shared" si="81"/>
        <v>0.21500000000000016</v>
      </c>
      <c r="B245" s="5">
        <f t="shared" si="82"/>
        <v>-0.22365449326531267</v>
      </c>
      <c r="C245" s="5">
        <f t="shared" si="83"/>
        <v>25.809740828326948</v>
      </c>
      <c r="D245" s="5">
        <f t="shared" si="84"/>
        <v>4.6496030079490076</v>
      </c>
      <c r="E245" s="2">
        <f t="shared" si="85"/>
        <v>25.810709849939517</v>
      </c>
      <c r="F245" s="3">
        <f t="shared" si="86"/>
        <v>4.7423136090194209</v>
      </c>
      <c r="G245" s="3">
        <f t="shared" si="87"/>
        <v>-132.39948396071546</v>
      </c>
      <c r="H245" s="3">
        <f t="shared" si="88"/>
        <v>-7.7223068592388158</v>
      </c>
      <c r="I245" s="2">
        <f t="shared" si="89"/>
        <v>132.70925707974666</v>
      </c>
      <c r="J245" s="2">
        <f t="shared" si="69"/>
        <v>132.70925707974666</v>
      </c>
      <c r="K245" s="5">
        <f t="shared" si="70"/>
        <v>0.33</v>
      </c>
      <c r="L245" s="4">
        <f t="shared" si="90"/>
        <v>0.17215970186381951</v>
      </c>
      <c r="M245" s="4">
        <f t="shared" si="71"/>
        <v>0.21535831724897744</v>
      </c>
      <c r="N245" s="5">
        <f t="shared" si="72"/>
        <v>-1.1040756134383423</v>
      </c>
      <c r="O245" s="5">
        <f t="shared" si="73"/>
        <v>30.824414731836484</v>
      </c>
      <c r="P245" s="5">
        <f t="shared" si="74"/>
        <v>1.7978588903436432</v>
      </c>
      <c r="Q245" s="6">
        <f t="shared" si="75"/>
        <v>1802.736878472447</v>
      </c>
      <c r="R245" s="5">
        <f t="shared" si="76"/>
        <v>11.191322908303514</v>
      </c>
      <c r="S245" s="5">
        <f t="shared" si="77"/>
        <v>-0.57625701389882733</v>
      </c>
      <c r="T245" s="5">
        <f t="shared" si="78"/>
        <v>16.752622831240089</v>
      </c>
      <c r="U245" s="5">
        <f t="shared" si="79"/>
        <v>10.087247294865172</v>
      </c>
      <c r="V245" s="5">
        <f t="shared" si="79"/>
        <v>30.248157717937655</v>
      </c>
      <c r="W245" s="5">
        <f t="shared" si="80"/>
        <v>-13.623518278416267</v>
      </c>
      <c r="X245">
        <f t="shared" si="91"/>
        <v>0</v>
      </c>
    </row>
    <row r="246" spans="1:24" x14ac:dyDescent="0.2">
      <c r="A246">
        <f t="shared" si="81"/>
        <v>0.21600000000000016</v>
      </c>
      <c r="B246" s="5">
        <f t="shared" si="82"/>
        <v>-0.21890713603264583</v>
      </c>
      <c r="C246" s="5">
        <f t="shared" si="83"/>
        <v>25.677356468445094</v>
      </c>
      <c r="D246" s="5">
        <f t="shared" si="84"/>
        <v>4.6418738893306299</v>
      </c>
      <c r="E246" s="2">
        <f t="shared" si="85"/>
        <v>25.678289575861651</v>
      </c>
      <c r="F246" s="3">
        <f t="shared" si="86"/>
        <v>4.7524008563142859</v>
      </c>
      <c r="G246" s="3">
        <f t="shared" si="87"/>
        <v>-132.36923580299751</v>
      </c>
      <c r="H246" s="3">
        <f t="shared" si="88"/>
        <v>-7.7359303775172323</v>
      </c>
      <c r="I246" s="2">
        <f t="shared" si="89"/>
        <v>132.68023409601918</v>
      </c>
      <c r="J246" s="2">
        <f t="shared" si="69"/>
        <v>132.68023409601918</v>
      </c>
      <c r="K246" s="5">
        <f t="shared" si="70"/>
        <v>0.33</v>
      </c>
      <c r="L246" s="4">
        <f t="shared" si="90"/>
        <v>0.17219734351814164</v>
      </c>
      <c r="M246" s="4">
        <f t="shared" si="71"/>
        <v>0.21538187541876624</v>
      </c>
      <c r="N246" s="5">
        <f t="shared" si="72"/>
        <v>-1.1061820923623193</v>
      </c>
      <c r="O246" s="5">
        <f t="shared" si="73"/>
        <v>30.810632909977254</v>
      </c>
      <c r="P246" s="5">
        <f t="shared" si="74"/>
        <v>1.8006367539475345</v>
      </c>
      <c r="Q246" s="6">
        <f t="shared" si="75"/>
        <v>1802.7366981987684</v>
      </c>
      <c r="R246" s="5">
        <f t="shared" si="76"/>
        <v>11.187622057301054</v>
      </c>
      <c r="S246" s="5">
        <f t="shared" si="77"/>
        <v>-0.5770655850384856</v>
      </c>
      <c r="T246" s="5">
        <f t="shared" si="78"/>
        <v>16.747021860681624</v>
      </c>
      <c r="U246" s="5">
        <f t="shared" si="79"/>
        <v>10.081439964938735</v>
      </c>
      <c r="V246" s="5">
        <f t="shared" si="79"/>
        <v>30.233567324938768</v>
      </c>
      <c r="W246" s="5">
        <f t="shared" si="80"/>
        <v>-13.626341385370843</v>
      </c>
      <c r="X246">
        <f t="shared" si="91"/>
        <v>0</v>
      </c>
    </row>
    <row r="247" spans="1:24" x14ac:dyDescent="0.2">
      <c r="A247">
        <f t="shared" si="81"/>
        <v>0.21700000000000016</v>
      </c>
      <c r="B247" s="5">
        <f t="shared" si="82"/>
        <v>-0.21414969445634907</v>
      </c>
      <c r="C247" s="5">
        <f t="shared" si="83"/>
        <v>25.545002349425758</v>
      </c>
      <c r="D247" s="5">
        <f t="shared" si="84"/>
        <v>4.6341311457824199</v>
      </c>
      <c r="E247" s="2">
        <f t="shared" si="85"/>
        <v>25.545899966996725</v>
      </c>
      <c r="F247" s="3">
        <f t="shared" si="86"/>
        <v>4.7624822962792246</v>
      </c>
      <c r="G247" s="3">
        <f t="shared" si="87"/>
        <v>-132.33900223567258</v>
      </c>
      <c r="H247" s="3">
        <f t="shared" si="88"/>
        <v>-7.7495567189026033</v>
      </c>
      <c r="I247" s="2">
        <f t="shared" si="89"/>
        <v>132.65122833843344</v>
      </c>
      <c r="J247" s="2">
        <f t="shared" si="69"/>
        <v>132.65122833843344</v>
      </c>
      <c r="K247" s="5">
        <f t="shared" si="70"/>
        <v>0.33</v>
      </c>
      <c r="L247" s="4">
        <f t="shared" si="90"/>
        <v>0.17223497927732201</v>
      </c>
      <c r="M247" s="4">
        <f t="shared" si="71"/>
        <v>0.21540542475434171</v>
      </c>
      <c r="N247" s="5">
        <f t="shared" si="72"/>
        <v>-1.1082863365811602</v>
      </c>
      <c r="O247" s="5">
        <f t="shared" si="73"/>
        <v>30.796861562964281</v>
      </c>
      <c r="P247" s="5">
        <f t="shared" si="74"/>
        <v>1.8034141214195338</v>
      </c>
      <c r="Q247" s="6">
        <f t="shared" si="75"/>
        <v>1802.7365179251074</v>
      </c>
      <c r="R247" s="5">
        <f t="shared" si="76"/>
        <v>11.18392344964758</v>
      </c>
      <c r="S247" s="5">
        <f t="shared" si="77"/>
        <v>-0.57787483490535918</v>
      </c>
      <c r="T247" s="5">
        <f t="shared" si="78"/>
        <v>16.741424213840698</v>
      </c>
      <c r="U247" s="5">
        <f t="shared" si="79"/>
        <v>10.075637113066419</v>
      </c>
      <c r="V247" s="5">
        <f t="shared" si="79"/>
        <v>30.218986728058923</v>
      </c>
      <c r="W247" s="5">
        <f t="shared" si="80"/>
        <v>-13.629161664739769</v>
      </c>
      <c r="X247">
        <f t="shared" si="91"/>
        <v>0</v>
      </c>
    </row>
    <row r="248" spans="1:24" x14ac:dyDescent="0.2">
      <c r="A248">
        <f t="shared" si="81"/>
        <v>0.21800000000000017</v>
      </c>
      <c r="B248" s="5">
        <f t="shared" si="82"/>
        <v>-0.20938217434151329</v>
      </c>
      <c r="C248" s="5">
        <f t="shared" si="83"/>
        <v>25.412678456683452</v>
      </c>
      <c r="D248" s="5">
        <f t="shared" si="84"/>
        <v>4.6263747744826853</v>
      </c>
      <c r="E248" s="2">
        <f t="shared" si="85"/>
        <v>25.413541021229513</v>
      </c>
      <c r="F248" s="3">
        <f t="shared" si="86"/>
        <v>4.7725579333922914</v>
      </c>
      <c r="G248" s="3">
        <f t="shared" si="87"/>
        <v>-132.30878324894451</v>
      </c>
      <c r="H248" s="3">
        <f t="shared" si="88"/>
        <v>-7.7631858805673435</v>
      </c>
      <c r="I248" s="2">
        <f t="shared" si="89"/>
        <v>132.62223979808215</v>
      </c>
      <c r="J248" s="2">
        <f t="shared" si="69"/>
        <v>132.62223979808215</v>
      </c>
      <c r="K248" s="5">
        <f t="shared" si="70"/>
        <v>0.33</v>
      </c>
      <c r="L248" s="4">
        <f t="shared" si="90"/>
        <v>0.17227260913439757</v>
      </c>
      <c r="M248" s="4">
        <f t="shared" si="71"/>
        <v>0.21542896525545038</v>
      </c>
      <c r="N248" s="5">
        <f t="shared" si="72"/>
        <v>-1.1103883488626629</v>
      </c>
      <c r="O248" s="5">
        <f t="shared" si="73"/>
        <v>30.783100681482605</v>
      </c>
      <c r="P248" s="5">
        <f t="shared" si="74"/>
        <v>1.8061909927848658</v>
      </c>
      <c r="Q248" s="6">
        <f t="shared" si="75"/>
        <v>1802.7363376514645</v>
      </c>
      <c r="R248" s="5">
        <f t="shared" si="76"/>
        <v>11.180227083804573</v>
      </c>
      <c r="S248" s="5">
        <f t="shared" si="77"/>
        <v>-0.57868476259589186</v>
      </c>
      <c r="T248" s="5">
        <f t="shared" si="78"/>
        <v>16.735829888464639</v>
      </c>
      <c r="U248" s="5">
        <f t="shared" si="79"/>
        <v>10.069838734941909</v>
      </c>
      <c r="V248" s="5">
        <f t="shared" si="79"/>
        <v>30.204415918886713</v>
      </c>
      <c r="W248" s="5">
        <f t="shared" si="80"/>
        <v>-13.631979118750493</v>
      </c>
      <c r="X248">
        <f t="shared" si="91"/>
        <v>0</v>
      </c>
    </row>
    <row r="249" spans="1:24" x14ac:dyDescent="0.2">
      <c r="A249">
        <f t="shared" si="81"/>
        <v>0.21900000000000017</v>
      </c>
      <c r="B249" s="5">
        <f t="shared" si="82"/>
        <v>-0.20460458148875355</v>
      </c>
      <c r="C249" s="5">
        <f t="shared" si="83"/>
        <v>25.280384775642467</v>
      </c>
      <c r="D249" s="5">
        <f t="shared" si="84"/>
        <v>4.6186047726125583</v>
      </c>
      <c r="E249" s="2">
        <f t="shared" si="85"/>
        <v>25.28121273672016</v>
      </c>
      <c r="F249" s="3">
        <f t="shared" si="86"/>
        <v>4.782627772127233</v>
      </c>
      <c r="G249" s="3">
        <f t="shared" si="87"/>
        <v>-132.27857883302562</v>
      </c>
      <c r="H249" s="3">
        <f t="shared" si="88"/>
        <v>-7.7768178596860942</v>
      </c>
      <c r="I249" s="2">
        <f t="shared" si="89"/>
        <v>132.59326846606669</v>
      </c>
      <c r="J249" s="2">
        <f t="shared" si="69"/>
        <v>132.59326846606669</v>
      </c>
      <c r="K249" s="5">
        <f t="shared" si="70"/>
        <v>0.33</v>
      </c>
      <c r="L249" s="4">
        <f t="shared" si="90"/>
        <v>0.17231023308240262</v>
      </c>
      <c r="M249" s="4">
        <f t="shared" si="71"/>
        <v>0.21545249692183843</v>
      </c>
      <c r="N249" s="5">
        <f t="shared" si="72"/>
        <v>-1.1124881319711046</v>
      </c>
      <c r="O249" s="5">
        <f t="shared" si="73"/>
        <v>30.769350256227781</v>
      </c>
      <c r="P249" s="5">
        <f t="shared" si="74"/>
        <v>1.8089673680696277</v>
      </c>
      <c r="Q249" s="6">
        <f t="shared" si="75"/>
        <v>1802.7361573778398</v>
      </c>
      <c r="R249" s="5">
        <f t="shared" si="76"/>
        <v>11.176532958234949</v>
      </c>
      <c r="S249" s="5">
        <f t="shared" si="77"/>
        <v>-0.57949536720770622</v>
      </c>
      <c r="T249" s="5">
        <f t="shared" si="78"/>
        <v>16.730238882302846</v>
      </c>
      <c r="U249" s="5">
        <f t="shared" si="79"/>
        <v>10.064044826263844</v>
      </c>
      <c r="V249" s="5">
        <f t="shared" si="79"/>
        <v>30.189854889020076</v>
      </c>
      <c r="W249" s="5">
        <f t="shared" si="80"/>
        <v>-13.634793749627526</v>
      </c>
      <c r="X249">
        <f t="shared" si="91"/>
        <v>0</v>
      </c>
    </row>
    <row r="250" spans="1:24" x14ac:dyDescent="0.2">
      <c r="A250">
        <f t="shared" si="81"/>
        <v>0.22000000000000017</v>
      </c>
      <c r="B250" s="5">
        <f t="shared" si="82"/>
        <v>-0.19981692169421317</v>
      </c>
      <c r="C250" s="5">
        <f t="shared" si="83"/>
        <v>25.148121291736885</v>
      </c>
      <c r="D250" s="5">
        <f t="shared" si="84"/>
        <v>4.6108211373559973</v>
      </c>
      <c r="E250" s="2">
        <f t="shared" si="85"/>
        <v>25.148915111910998</v>
      </c>
      <c r="F250" s="3">
        <f t="shared" si="86"/>
        <v>4.7926918169534964</v>
      </c>
      <c r="G250" s="3">
        <f t="shared" si="87"/>
        <v>-132.2483889781366</v>
      </c>
      <c r="H250" s="3">
        <f t="shared" si="88"/>
        <v>-7.7904526534357217</v>
      </c>
      <c r="I250" s="2">
        <f t="shared" si="89"/>
        <v>132.56431433349715</v>
      </c>
      <c r="J250" s="2">
        <f t="shared" si="69"/>
        <v>132.56431433349715</v>
      </c>
      <c r="K250" s="5">
        <f t="shared" si="70"/>
        <v>0.33</v>
      </c>
      <c r="L250" s="4">
        <f t="shared" si="90"/>
        <v>0.17234785111436879</v>
      </c>
      <c r="M250" s="4">
        <f t="shared" si="71"/>
        <v>0.21547601975325123</v>
      </c>
      <c r="N250" s="5">
        <f t="shared" si="72"/>
        <v>-1.1145856886672465</v>
      </c>
      <c r="O250" s="5">
        <f t="shared" si="73"/>
        <v>30.755610277905863</v>
      </c>
      <c r="P250" s="5">
        <f t="shared" si="74"/>
        <v>1.811743247300786</v>
      </c>
      <c r="Q250" s="6">
        <f t="shared" si="75"/>
        <v>1802.7359771042334</v>
      </c>
      <c r="R250" s="5">
        <f t="shared" si="76"/>
        <v>11.172841071403013</v>
      </c>
      <c r="S250" s="5">
        <f t="shared" si="77"/>
        <v>-0.58030664783960106</v>
      </c>
      <c r="T250" s="5">
        <f t="shared" si="78"/>
        <v>16.72465119310673</v>
      </c>
      <c r="U250" s="5">
        <f t="shared" si="79"/>
        <v>10.058255382735767</v>
      </c>
      <c r="V250" s="5">
        <f t="shared" si="79"/>
        <v>30.17530363006626</v>
      </c>
      <c r="W250" s="5">
        <f t="shared" si="80"/>
        <v>-13.637605559592483</v>
      </c>
      <c r="X250">
        <f t="shared" si="91"/>
        <v>0</v>
      </c>
    </row>
    <row r="251" spans="1:24" x14ac:dyDescent="0.2">
      <c r="A251">
        <f t="shared" si="81"/>
        <v>0.22100000000000017</v>
      </c>
      <c r="B251" s="5">
        <f t="shared" si="82"/>
        <v>-0.1950192007495683</v>
      </c>
      <c r="C251" s="5">
        <f t="shared" si="83"/>
        <v>25.015887990410562</v>
      </c>
      <c r="D251" s="5">
        <f t="shared" si="84"/>
        <v>4.6030238658997815</v>
      </c>
      <c r="E251" s="2">
        <f t="shared" si="85"/>
        <v>25.016648145533573</v>
      </c>
      <c r="F251" s="3">
        <f t="shared" si="86"/>
        <v>4.8027500723362326</v>
      </c>
      <c r="G251" s="3">
        <f t="shared" si="87"/>
        <v>-132.21821367450653</v>
      </c>
      <c r="H251" s="3">
        <f t="shared" si="88"/>
        <v>-7.8040902589953145</v>
      </c>
      <c r="I251" s="2">
        <f t="shared" si="89"/>
        <v>132.53537739149249</v>
      </c>
      <c r="J251" s="2">
        <f t="shared" si="69"/>
        <v>132.53537739149249</v>
      </c>
      <c r="K251" s="5">
        <f t="shared" si="70"/>
        <v>0.33</v>
      </c>
      <c r="L251" s="4">
        <f t="shared" si="90"/>
        <v>0.17238546322332476</v>
      </c>
      <c r="M251" s="4">
        <f t="shared" si="71"/>
        <v>0.21549953374943356</v>
      </c>
      <c r="N251" s="5">
        <f t="shared" si="72"/>
        <v>-1.1166810217083396</v>
      </c>
      <c r="O251" s="5">
        <f t="shared" si="73"/>
        <v>30.741880737233391</v>
      </c>
      <c r="P251" s="5">
        <f t="shared" si="74"/>
        <v>1.814518630506178</v>
      </c>
      <c r="Q251" s="6">
        <f t="shared" si="75"/>
        <v>1802.7357968306444</v>
      </c>
      <c r="R251" s="5">
        <f t="shared" si="76"/>
        <v>11.169151421774487</v>
      </c>
      <c r="S251" s="5">
        <f t="shared" si="77"/>
        <v>-0.58111860359155088</v>
      </c>
      <c r="T251" s="5">
        <f t="shared" si="78"/>
        <v>16.719066818629759</v>
      </c>
      <c r="U251" s="5">
        <f t="shared" si="79"/>
        <v>10.052470400066147</v>
      </c>
      <c r="V251" s="5">
        <f t="shared" si="79"/>
        <v>30.160762133641839</v>
      </c>
      <c r="W251" s="5">
        <f t="shared" si="80"/>
        <v>-13.640414550864062</v>
      </c>
      <c r="X251">
        <f t="shared" si="91"/>
        <v>0</v>
      </c>
    </row>
    <row r="252" spans="1:24" x14ac:dyDescent="0.2">
      <c r="A252">
        <f t="shared" si="81"/>
        <v>0.22200000000000017</v>
      </c>
      <c r="B252" s="5">
        <f t="shared" si="82"/>
        <v>-0.19021142444203201</v>
      </c>
      <c r="C252" s="5">
        <f t="shared" si="83"/>
        <v>24.883684857117125</v>
      </c>
      <c r="D252" s="5">
        <f t="shared" si="84"/>
        <v>4.595212955433511</v>
      </c>
      <c r="E252" s="2">
        <f t="shared" si="85"/>
        <v>24.884411836615875</v>
      </c>
      <c r="F252" s="3">
        <f t="shared" si="86"/>
        <v>4.812802542736299</v>
      </c>
      <c r="G252" s="3">
        <f t="shared" si="87"/>
        <v>-132.18805291237288</v>
      </c>
      <c r="H252" s="3">
        <f t="shared" si="88"/>
        <v>-7.8177306735461789</v>
      </c>
      <c r="I252" s="2">
        <f t="shared" si="89"/>
        <v>132.50645763118027</v>
      </c>
      <c r="J252" s="2">
        <f t="shared" si="69"/>
        <v>132.50645763118027</v>
      </c>
      <c r="K252" s="5">
        <f t="shared" si="70"/>
        <v>0.33</v>
      </c>
      <c r="L252" s="4">
        <f t="shared" si="90"/>
        <v>0.1724230694022966</v>
      </c>
      <c r="M252" s="4">
        <f t="shared" si="71"/>
        <v>0.21552303891012964</v>
      </c>
      <c r="N252" s="5">
        <f t="shared" si="72"/>
        <v>-1.1187741338481285</v>
      </c>
      <c r="O252" s="5">
        <f t="shared" si="73"/>
        <v>30.728161624937371</v>
      </c>
      <c r="P252" s="5">
        <f t="shared" si="74"/>
        <v>1.8172935177145069</v>
      </c>
      <c r="Q252" s="6">
        <f t="shared" si="75"/>
        <v>1802.7356165570736</v>
      </c>
      <c r="R252" s="5">
        <f t="shared" si="76"/>
        <v>11.165464007816503</v>
      </c>
      <c r="S252" s="5">
        <f t="shared" si="77"/>
        <v>-0.58193123356470478</v>
      </c>
      <c r="T252" s="5">
        <f t="shared" si="78"/>
        <v>16.713485756627446</v>
      </c>
      <c r="U252" s="5">
        <f t="shared" si="79"/>
        <v>10.046689873968374</v>
      </c>
      <c r="V252" s="5">
        <f t="shared" si="79"/>
        <v>30.146230391372665</v>
      </c>
      <c r="W252" s="5">
        <f t="shared" si="80"/>
        <v>-13.643220725658047</v>
      </c>
      <c r="X252">
        <f t="shared" si="91"/>
        <v>0</v>
      </c>
    </row>
    <row r="253" spans="1:24" x14ac:dyDescent="0.2">
      <c r="A253">
        <f t="shared" si="81"/>
        <v>0.22300000000000017</v>
      </c>
      <c r="B253" s="5">
        <f t="shared" si="82"/>
        <v>-0.18539359855435872</v>
      </c>
      <c r="C253" s="5">
        <f t="shared" si="83"/>
        <v>24.751511877319949</v>
      </c>
      <c r="D253" s="5">
        <f t="shared" si="84"/>
        <v>4.5873884031496024</v>
      </c>
      <c r="E253" s="2">
        <f t="shared" si="85"/>
        <v>24.752206184489808</v>
      </c>
      <c r="F253" s="3">
        <f t="shared" si="86"/>
        <v>4.8228492326102677</v>
      </c>
      <c r="G253" s="3">
        <f t="shared" si="87"/>
        <v>-132.1579066819815</v>
      </c>
      <c r="H253" s="3">
        <f t="shared" si="88"/>
        <v>-7.8313738942718372</v>
      </c>
      <c r="I253" s="2">
        <f t="shared" si="89"/>
        <v>132.47755504369675</v>
      </c>
      <c r="J253" s="2">
        <f t="shared" si="69"/>
        <v>132.47755504369675</v>
      </c>
      <c r="K253" s="5">
        <f t="shared" si="70"/>
        <v>0.33</v>
      </c>
      <c r="L253" s="4">
        <f t="shared" si="90"/>
        <v>0.17246066964430765</v>
      </c>
      <c r="M253" s="4">
        <f t="shared" si="71"/>
        <v>0.21554653523508305</v>
      </c>
      <c r="N253" s="5">
        <f t="shared" si="72"/>
        <v>-1.1208650278368577</v>
      </c>
      <c r="O253" s="5">
        <f t="shared" si="73"/>
        <v>30.714452931755261</v>
      </c>
      <c r="P253" s="5">
        <f t="shared" si="74"/>
        <v>1.8200679089553415</v>
      </c>
      <c r="Q253" s="6">
        <f t="shared" si="75"/>
        <v>1802.7354362835213</v>
      </c>
      <c r="R253" s="5">
        <f t="shared" si="76"/>
        <v>11.161778827997599</v>
      </c>
      <c r="S253" s="5">
        <f t="shared" si="77"/>
        <v>-0.58274453686138472</v>
      </c>
      <c r="T253" s="5">
        <f t="shared" si="78"/>
        <v>16.707908004857327</v>
      </c>
      <c r="U253" s="5">
        <f t="shared" si="79"/>
        <v>10.040913800160741</v>
      </c>
      <c r="V253" s="5">
        <f t="shared" si="79"/>
        <v>30.131708394893877</v>
      </c>
      <c r="W253" s="5">
        <f t="shared" si="80"/>
        <v>-13.646024086187332</v>
      </c>
      <c r="X253">
        <f t="shared" si="91"/>
        <v>0</v>
      </c>
    </row>
    <row r="254" spans="1:24" x14ac:dyDescent="0.2">
      <c r="A254">
        <f t="shared" si="81"/>
        <v>0.22400000000000017</v>
      </c>
      <c r="B254" s="5">
        <f t="shared" si="82"/>
        <v>-0.1805657288648484</v>
      </c>
      <c r="C254" s="5">
        <f t="shared" si="83"/>
        <v>24.619369036492163</v>
      </c>
      <c r="D254" s="5">
        <f t="shared" si="84"/>
        <v>4.5795502062432876</v>
      </c>
      <c r="E254" s="2">
        <f t="shared" si="85"/>
        <v>24.62003118879888</v>
      </c>
      <c r="F254" s="3">
        <f t="shared" si="86"/>
        <v>4.8328901464104286</v>
      </c>
      <c r="G254" s="3">
        <f t="shared" si="87"/>
        <v>-132.12777497358661</v>
      </c>
      <c r="H254" s="3">
        <f t="shared" si="88"/>
        <v>-7.8450199183580249</v>
      </c>
      <c r="I254" s="2">
        <f t="shared" si="89"/>
        <v>132.44866962018699</v>
      </c>
      <c r="J254" s="2">
        <f t="shared" si="69"/>
        <v>132.44866962018699</v>
      </c>
      <c r="K254" s="5">
        <f t="shared" si="70"/>
        <v>0.33</v>
      </c>
      <c r="L254" s="4">
        <f t="shared" si="90"/>
        <v>0.17249826394237844</v>
      </c>
      <c r="M254" s="4">
        <f t="shared" si="71"/>
        <v>0.21557002272403675</v>
      </c>
      <c r="N254" s="5">
        <f t="shared" si="72"/>
        <v>-1.1229537064212771</v>
      </c>
      <c r="O254" s="5">
        <f t="shared" si="73"/>
        <v>30.700754648434973</v>
      </c>
      <c r="P254" s="5">
        <f t="shared" si="74"/>
        <v>1.8228418042591159</v>
      </c>
      <c r="Q254" s="6">
        <f t="shared" si="75"/>
        <v>1802.7352560099862</v>
      </c>
      <c r="R254" s="5">
        <f t="shared" si="76"/>
        <v>11.158095880787712</v>
      </c>
      <c r="S254" s="5">
        <f t="shared" si="77"/>
        <v>-0.5835585125850824</v>
      </c>
      <c r="T254" s="5">
        <f t="shared" si="78"/>
        <v>16.702333561078991</v>
      </c>
      <c r="U254" s="5">
        <f t="shared" si="79"/>
        <v>10.035142174366435</v>
      </c>
      <c r="V254" s="5">
        <f t="shared" si="79"/>
        <v>30.117196135849891</v>
      </c>
      <c r="W254" s="5">
        <f t="shared" si="80"/>
        <v>-13.648824634661892</v>
      </c>
      <c r="X254">
        <f t="shared" si="91"/>
        <v>0</v>
      </c>
    </row>
    <row r="255" spans="1:24" x14ac:dyDescent="0.2">
      <c r="A255">
        <f t="shared" si="81"/>
        <v>0.22500000000000017</v>
      </c>
      <c r="B255" s="5">
        <f t="shared" si="82"/>
        <v>-0.1757278211473508</v>
      </c>
      <c r="C255" s="5">
        <f t="shared" si="83"/>
        <v>24.487256320116643</v>
      </c>
      <c r="D255" s="5">
        <f t="shared" si="84"/>
        <v>4.5716983619126124</v>
      </c>
      <c r="E255" s="2">
        <f t="shared" si="85"/>
        <v>24.487886849506182</v>
      </c>
      <c r="F255" s="3">
        <f t="shared" si="86"/>
        <v>4.8429252885847953</v>
      </c>
      <c r="G255" s="3">
        <f t="shared" si="87"/>
        <v>-132.09765777745076</v>
      </c>
      <c r="H255" s="3">
        <f t="shared" si="88"/>
        <v>-7.8586687429926867</v>
      </c>
      <c r="I255" s="2">
        <f t="shared" si="89"/>
        <v>132.41980135180464</v>
      </c>
      <c r="J255" s="2">
        <f t="shared" si="69"/>
        <v>132.41980135180464</v>
      </c>
      <c r="K255" s="5">
        <f t="shared" si="70"/>
        <v>0.33</v>
      </c>
      <c r="L255" s="4">
        <f t="shared" si="90"/>
        <v>0.17253585228952689</v>
      </c>
      <c r="M255" s="4">
        <f t="shared" si="71"/>
        <v>0.21559350137673314</v>
      </c>
      <c r="N255" s="5">
        <f t="shared" si="72"/>
        <v>-1.1250401723446457</v>
      </c>
      <c r="O255" s="5">
        <f t="shared" si="73"/>
        <v>30.68706676573483</v>
      </c>
      <c r="P255" s="5">
        <f t="shared" si="74"/>
        <v>1.8256152036571252</v>
      </c>
      <c r="Q255" s="6">
        <f t="shared" si="75"/>
        <v>1802.73507573647</v>
      </c>
      <c r="R255" s="5">
        <f t="shared" si="76"/>
        <v>11.154415164658186</v>
      </c>
      <c r="S255" s="5">
        <f t="shared" si="77"/>
        <v>-0.58437315984046112</v>
      </c>
      <c r="T255" s="5">
        <f t="shared" si="78"/>
        <v>16.696762423054043</v>
      </c>
      <c r="U255" s="5">
        <f t="shared" si="79"/>
        <v>10.02937499231354</v>
      </c>
      <c r="V255" s="5">
        <f t="shared" si="79"/>
        <v>30.10269360589437</v>
      </c>
      <c r="W255" s="5">
        <f t="shared" si="80"/>
        <v>-13.651622373288831</v>
      </c>
      <c r="X255">
        <f t="shared" si="91"/>
        <v>0</v>
      </c>
    </row>
    <row r="256" spans="1:24" x14ac:dyDescent="0.2">
      <c r="A256">
        <f t="shared" si="81"/>
        <v>0.22600000000000017</v>
      </c>
      <c r="B256" s="5">
        <f t="shared" si="82"/>
        <v>-0.17087988117126984</v>
      </c>
      <c r="C256" s="5">
        <f t="shared" si="83"/>
        <v>24.355173713685996</v>
      </c>
      <c r="D256" s="5">
        <f t="shared" si="84"/>
        <v>4.5638328673584327</v>
      </c>
      <c r="E256" s="2">
        <f t="shared" si="85"/>
        <v>24.355773166902551</v>
      </c>
      <c r="F256" s="3">
        <f t="shared" si="86"/>
        <v>4.8529546635771093</v>
      </c>
      <c r="G256" s="3">
        <f t="shared" si="87"/>
        <v>-132.06755508384487</v>
      </c>
      <c r="H256" s="3">
        <f t="shared" si="88"/>
        <v>-7.8723203653659759</v>
      </c>
      <c r="I256" s="2">
        <f t="shared" si="89"/>
        <v>132.39095022971202</v>
      </c>
      <c r="J256" s="2">
        <f t="shared" si="69"/>
        <v>132.39095022971202</v>
      </c>
      <c r="K256" s="5">
        <f t="shared" si="70"/>
        <v>0.33</v>
      </c>
      <c r="L256" s="4">
        <f t="shared" si="90"/>
        <v>0.17257343467876807</v>
      </c>
      <c r="M256" s="4">
        <f t="shared" si="71"/>
        <v>0.21561697119291401</v>
      </c>
      <c r="N256" s="5">
        <f t="shared" si="72"/>
        <v>-1.1271244283467377</v>
      </c>
      <c r="O256" s="5">
        <f t="shared" si="73"/>
        <v>30.673389274423567</v>
      </c>
      <c r="P256" s="5">
        <f t="shared" si="74"/>
        <v>1.8283881071815251</v>
      </c>
      <c r="Q256" s="6">
        <f t="shared" si="75"/>
        <v>1802.7348954629713</v>
      </c>
      <c r="R256" s="5">
        <f t="shared" si="76"/>
        <v>11.150736678081769</v>
      </c>
      <c r="S256" s="5">
        <f t="shared" si="77"/>
        <v>-0.58518847773335225</v>
      </c>
      <c r="T256" s="5">
        <f t="shared" si="78"/>
        <v>16.691194588546129</v>
      </c>
      <c r="U256" s="5">
        <f t="shared" si="79"/>
        <v>10.023612249735031</v>
      </c>
      <c r="V256" s="5">
        <f t="shared" si="79"/>
        <v>30.088200796690213</v>
      </c>
      <c r="W256" s="5">
        <f t="shared" si="80"/>
        <v>-13.654417304272346</v>
      </c>
      <c r="X256">
        <f t="shared" si="91"/>
        <v>0</v>
      </c>
    </row>
    <row r="257" spans="1:24" x14ac:dyDescent="0.2">
      <c r="A257">
        <f t="shared" si="81"/>
        <v>0.22700000000000017</v>
      </c>
      <c r="B257" s="5">
        <f t="shared" si="82"/>
        <v>-0.16602191470156788</v>
      </c>
      <c r="C257" s="5">
        <f t="shared" si="83"/>
        <v>24.223121202702547</v>
      </c>
      <c r="D257" s="5">
        <f t="shared" si="84"/>
        <v>4.5559537197844149</v>
      </c>
      <c r="E257" s="2">
        <f t="shared" si="85"/>
        <v>24.223690141615066</v>
      </c>
      <c r="F257" s="3">
        <f t="shared" si="86"/>
        <v>4.8629782758268441</v>
      </c>
      <c r="G257" s="3">
        <f t="shared" si="87"/>
        <v>-132.03746688304818</v>
      </c>
      <c r="H257" s="3">
        <f t="shared" si="88"/>
        <v>-7.8859747826702487</v>
      </c>
      <c r="I257" s="2">
        <f t="shared" si="89"/>
        <v>132.36211624508019</v>
      </c>
      <c r="J257" s="2">
        <f t="shared" si="69"/>
        <v>132.36211624508019</v>
      </c>
      <c r="K257" s="5">
        <f t="shared" si="70"/>
        <v>0.33</v>
      </c>
      <c r="L257" s="4">
        <f t="shared" si="90"/>
        <v>0.17261101110311441</v>
      </c>
      <c r="M257" s="4">
        <f t="shared" si="71"/>
        <v>0.21564043217232054</v>
      </c>
      <c r="N257" s="5">
        <f t="shared" si="72"/>
        <v>-1.1292064771638473</v>
      </c>
      <c r="O257" s="5">
        <f t="shared" si="73"/>
        <v>30.659722165280325</v>
      </c>
      <c r="P257" s="5">
        <f t="shared" si="74"/>
        <v>1.8311605148653318</v>
      </c>
      <c r="Q257" s="6">
        <f t="shared" si="75"/>
        <v>1802.7347151894908</v>
      </c>
      <c r="R257" s="5">
        <f t="shared" si="76"/>
        <v>11.147060419532597</v>
      </c>
      <c r="S257" s="5">
        <f t="shared" si="77"/>
        <v>-0.58600446537075379</v>
      </c>
      <c r="T257" s="5">
        <f t="shared" si="78"/>
        <v>16.685630055320917</v>
      </c>
      <c r="U257" s="5">
        <f t="shared" si="79"/>
        <v>10.017853942368749</v>
      </c>
      <c r="V257" s="5">
        <f t="shared" si="79"/>
        <v>30.073717699909572</v>
      </c>
      <c r="W257" s="5">
        <f t="shared" si="80"/>
        <v>-13.657209429813751</v>
      </c>
      <c r="X257">
        <f t="shared" si="91"/>
        <v>0</v>
      </c>
    </row>
    <row r="258" spans="1:24" x14ac:dyDescent="0.2">
      <c r="A258">
        <f t="shared" si="81"/>
        <v>0.22800000000000017</v>
      </c>
      <c r="B258" s="5">
        <f t="shared" si="82"/>
        <v>-0.16115392749876983</v>
      </c>
      <c r="C258" s="5">
        <f t="shared" si="83"/>
        <v>24.09109877267835</v>
      </c>
      <c r="D258" s="5">
        <f t="shared" si="84"/>
        <v>4.5480609163970298</v>
      </c>
      <c r="E258" s="2">
        <f t="shared" si="85"/>
        <v>24.091637774615752</v>
      </c>
      <c r="F258" s="3">
        <f t="shared" si="86"/>
        <v>4.8729961297692128</v>
      </c>
      <c r="G258" s="3">
        <f t="shared" si="87"/>
        <v>-132.00739316534828</v>
      </c>
      <c r="H258" s="3">
        <f t="shared" si="88"/>
        <v>-7.8996319921000628</v>
      </c>
      <c r="I258" s="2">
        <f t="shared" si="89"/>
        <v>132.33329938908875</v>
      </c>
      <c r="J258" s="2">
        <f t="shared" si="69"/>
        <v>132.33329938908875</v>
      </c>
      <c r="K258" s="5">
        <f t="shared" si="70"/>
        <v>0.33</v>
      </c>
      <c r="L258" s="4">
        <f t="shared" si="90"/>
        <v>0.17264858155557564</v>
      </c>
      <c r="M258" s="4">
        <f t="shared" si="71"/>
        <v>0.2156638843146933</v>
      </c>
      <c r="N258" s="5">
        <f t="shared" si="72"/>
        <v>-1.131286321528794</v>
      </c>
      <c r="O258" s="5">
        <f t="shared" si="73"/>
        <v>30.646065429094616</v>
      </c>
      <c r="P258" s="5">
        <f t="shared" si="74"/>
        <v>1.8339324267424173</v>
      </c>
      <c r="Q258" s="6">
        <f t="shared" si="75"/>
        <v>1802.7345349160282</v>
      </c>
      <c r="R258" s="5">
        <f t="shared" si="76"/>
        <v>11.143386387486212</v>
      </c>
      <c r="S258" s="5">
        <f t="shared" si="77"/>
        <v>-0.58682112186082935</v>
      </c>
      <c r="T258" s="5">
        <f t="shared" si="78"/>
        <v>16.680068821146097</v>
      </c>
      <c r="U258" s="5">
        <f t="shared" si="79"/>
        <v>10.012100065957418</v>
      </c>
      <c r="V258" s="5">
        <f t="shared" si="79"/>
        <v>30.059244307233786</v>
      </c>
      <c r="W258" s="5">
        <f t="shared" si="80"/>
        <v>-13.659998752111484</v>
      </c>
      <c r="X258">
        <f t="shared" si="91"/>
        <v>0</v>
      </c>
    </row>
    <row r="259" spans="1:24" x14ac:dyDescent="0.2">
      <c r="A259">
        <f t="shared" si="81"/>
        <v>0.22900000000000018</v>
      </c>
      <c r="B259" s="5">
        <f t="shared" si="82"/>
        <v>-0.15627592531896764</v>
      </c>
      <c r="C259" s="5">
        <f t="shared" si="83"/>
        <v>23.959106409135156</v>
      </c>
      <c r="D259" s="5">
        <f t="shared" si="84"/>
        <v>4.5401544544055543</v>
      </c>
      <c r="E259" s="2">
        <f t="shared" si="85"/>
        <v>23.95961606723062</v>
      </c>
      <c r="F259" s="3">
        <f t="shared" si="86"/>
        <v>4.8830082298351698</v>
      </c>
      <c r="G259" s="3">
        <f t="shared" si="87"/>
        <v>-131.97733392104104</v>
      </c>
      <c r="H259" s="3">
        <f t="shared" si="88"/>
        <v>-7.9132919908521746</v>
      </c>
      <c r="I259" s="2">
        <f t="shared" si="89"/>
        <v>132.30449965292598</v>
      </c>
      <c r="J259" s="2">
        <f t="shared" si="69"/>
        <v>132.30449965292598</v>
      </c>
      <c r="K259" s="5">
        <f t="shared" si="70"/>
        <v>0.33</v>
      </c>
      <c r="L259" s="4">
        <f t="shared" si="90"/>
        <v>0.17268614602915883</v>
      </c>
      <c r="M259" s="4">
        <f t="shared" si="71"/>
        <v>0.2156873276197723</v>
      </c>
      <c r="N259" s="5">
        <f t="shared" si="72"/>
        <v>-1.1333639641709277</v>
      </c>
      <c r="O259" s="5">
        <f t="shared" si="73"/>
        <v>30.632419056666315</v>
      </c>
      <c r="P259" s="5">
        <f t="shared" si="74"/>
        <v>1.8367038428475098</v>
      </c>
      <c r="Q259" s="6">
        <f t="shared" si="75"/>
        <v>1802.7343546425841</v>
      </c>
      <c r="R259" s="5">
        <f t="shared" si="76"/>
        <v>11.139714580419549</v>
      </c>
      <c r="S259" s="5">
        <f t="shared" si="77"/>
        <v>-0.58763844631290718</v>
      </c>
      <c r="T259" s="5">
        <f t="shared" si="78"/>
        <v>16.674510883791385</v>
      </c>
      <c r="U259" s="5">
        <f t="shared" si="79"/>
        <v>10.006350616248621</v>
      </c>
      <c r="V259" s="5">
        <f t="shared" si="79"/>
        <v>30.044780610353406</v>
      </c>
      <c r="W259" s="5">
        <f t="shared" si="80"/>
        <v>-13.662785273361106</v>
      </c>
      <c r="X259">
        <f t="shared" si="91"/>
        <v>0</v>
      </c>
    </row>
    <row r="260" spans="1:24" x14ac:dyDescent="0.2">
      <c r="A260">
        <f t="shared" si="81"/>
        <v>0.23000000000000018</v>
      </c>
      <c r="B260" s="5">
        <f t="shared" si="82"/>
        <v>-0.15138791391382433</v>
      </c>
      <c r="C260" s="5">
        <f t="shared" si="83"/>
        <v>23.827144097604421</v>
      </c>
      <c r="D260" s="5">
        <f t="shared" si="84"/>
        <v>4.5322343310220656</v>
      </c>
      <c r="E260" s="2">
        <f t="shared" si="85"/>
        <v>23.827625021148972</v>
      </c>
      <c r="F260" s="3">
        <f t="shared" si="86"/>
        <v>4.8930145804514185</v>
      </c>
      <c r="G260" s="3">
        <f t="shared" si="87"/>
        <v>-131.94728914043068</v>
      </c>
      <c r="H260" s="3">
        <f t="shared" si="88"/>
        <v>-7.9269547761255357</v>
      </c>
      <c r="I260" s="2">
        <f t="shared" si="89"/>
        <v>132.27571702778883</v>
      </c>
      <c r="J260" s="2">
        <f t="shared" si="69"/>
        <v>132.27571702778883</v>
      </c>
      <c r="K260" s="5">
        <f t="shared" si="70"/>
        <v>0.33</v>
      </c>
      <c r="L260" s="4">
        <f t="shared" si="90"/>
        <v>0.17272370451686817</v>
      </c>
      <c r="M260" s="4">
        <f t="shared" si="71"/>
        <v>0.21571076208729698</v>
      </c>
      <c r="N260" s="5">
        <f t="shared" si="72"/>
        <v>-1.1354394078161336</v>
      </c>
      <c r="O260" s="5">
        <f t="shared" si="73"/>
        <v>30.618783038805677</v>
      </c>
      <c r="P260" s="5">
        <f t="shared" si="74"/>
        <v>1.8394747632161925</v>
      </c>
      <c r="Q260" s="6">
        <f t="shared" si="75"/>
        <v>1802.7341743691572</v>
      </c>
      <c r="R260" s="5">
        <f t="shared" si="76"/>
        <v>11.136044996810941</v>
      </c>
      <c r="S260" s="5">
        <f t="shared" si="77"/>
        <v>-0.58845643783747836</v>
      </c>
      <c r="T260" s="5">
        <f t="shared" si="78"/>
        <v>16.668956241028528</v>
      </c>
      <c r="U260" s="5">
        <f t="shared" si="79"/>
        <v>10.000605588994809</v>
      </c>
      <c r="V260" s="5">
        <f t="shared" si="79"/>
        <v>30.030326600968198</v>
      </c>
      <c r="W260" s="5">
        <f t="shared" si="80"/>
        <v>-13.66556899575528</v>
      </c>
      <c r="X260">
        <f t="shared" si="91"/>
        <v>0</v>
      </c>
    </row>
    <row r="261" spans="1:24" x14ac:dyDescent="0.2">
      <c r="A261">
        <f t="shared" si="81"/>
        <v>0.23100000000000018</v>
      </c>
      <c r="B261" s="5">
        <f t="shared" si="82"/>
        <v>-0.14648989903057844</v>
      </c>
      <c r="C261" s="5">
        <f t="shared" si="83"/>
        <v>23.69521182362729</v>
      </c>
      <c r="D261" s="5">
        <f t="shared" si="84"/>
        <v>4.5243005434614423</v>
      </c>
      <c r="E261" s="2">
        <f t="shared" si="85"/>
        <v>23.695664638433009</v>
      </c>
      <c r="F261" s="3">
        <f t="shared" si="86"/>
        <v>4.9030151860404132</v>
      </c>
      <c r="G261" s="3">
        <f t="shared" si="87"/>
        <v>-131.9172588138297</v>
      </c>
      <c r="H261" s="3">
        <f t="shared" si="88"/>
        <v>-7.9406203451212907</v>
      </c>
      <c r="I261" s="2">
        <f t="shared" si="89"/>
        <v>132.24695150488282</v>
      </c>
      <c r="J261" s="2">
        <f t="shared" si="69"/>
        <v>132.24695150488282</v>
      </c>
      <c r="K261" s="5">
        <f t="shared" si="70"/>
        <v>0.33</v>
      </c>
      <c r="L261" s="4">
        <f t="shared" si="90"/>
        <v>0.17276125701170536</v>
      </c>
      <c r="M261" s="4">
        <f t="shared" si="71"/>
        <v>0.21573418771700612</v>
      </c>
      <c r="N261" s="5">
        <f t="shared" si="72"/>
        <v>-1.1375126551868373</v>
      </c>
      <c r="O261" s="5">
        <f t="shared" si="73"/>
        <v>30.605157366333273</v>
      </c>
      <c r="P261" s="5">
        <f t="shared" si="74"/>
        <v>1.8422451878849002</v>
      </c>
      <c r="Q261" s="6">
        <f t="shared" si="75"/>
        <v>1802.733994095749</v>
      </c>
      <c r="R261" s="5">
        <f t="shared" si="76"/>
        <v>11.132377635140115</v>
      </c>
      <c r="S261" s="5">
        <f t="shared" si="77"/>
        <v>-0.58927509554619539</v>
      </c>
      <c r="T261" s="5">
        <f t="shared" si="78"/>
        <v>16.663404890631277</v>
      </c>
      <c r="U261" s="5">
        <f t="shared" si="79"/>
        <v>9.9948649799532774</v>
      </c>
      <c r="V261" s="5">
        <f t="shared" si="79"/>
        <v>30.015882270787078</v>
      </c>
      <c r="W261" s="5">
        <f t="shared" si="80"/>
        <v>-13.668349921483824</v>
      </c>
      <c r="X261">
        <f t="shared" si="91"/>
        <v>0</v>
      </c>
    </row>
    <row r="262" spans="1:24" x14ac:dyDescent="0.2">
      <c r="A262">
        <f t="shared" si="81"/>
        <v>0.23200000000000018</v>
      </c>
      <c r="B262" s="5">
        <f t="shared" si="82"/>
        <v>-0.14158188641204805</v>
      </c>
      <c r="C262" s="5">
        <f t="shared" si="83"/>
        <v>23.563309572754598</v>
      </c>
      <c r="D262" s="5">
        <f t="shared" si="84"/>
        <v>4.5163530889413597</v>
      </c>
      <c r="E262" s="2">
        <f t="shared" si="85"/>
        <v>23.563734921527796</v>
      </c>
      <c r="F262" s="3">
        <f t="shared" si="86"/>
        <v>4.9130100510203665</v>
      </c>
      <c r="G262" s="3">
        <f t="shared" si="87"/>
        <v>-131.88724293155892</v>
      </c>
      <c r="H262" s="3">
        <f t="shared" si="88"/>
        <v>-7.9542886950427745</v>
      </c>
      <c r="I262" s="2">
        <f t="shared" si="89"/>
        <v>132.21820307542208</v>
      </c>
      <c r="J262" s="2">
        <f t="shared" si="69"/>
        <v>132.21820307542208</v>
      </c>
      <c r="K262" s="5">
        <f t="shared" si="70"/>
        <v>0.33</v>
      </c>
      <c r="L262" s="4">
        <f t="shared" si="90"/>
        <v>0.17279880350666924</v>
      </c>
      <c r="M262" s="4">
        <f t="shared" si="71"/>
        <v>0.21575760450863793</v>
      </c>
      <c r="N262" s="5">
        <f t="shared" si="72"/>
        <v>-1.1395837090020104</v>
      </c>
      <c r="O262" s="5">
        <f t="shared" si="73"/>
        <v>30.591542030080014</v>
      </c>
      <c r="P262" s="5">
        <f t="shared" si="74"/>
        <v>1.8450151168909199</v>
      </c>
      <c r="Q262" s="6">
        <f t="shared" si="75"/>
        <v>1802.7338138223588</v>
      </c>
      <c r="R262" s="5">
        <f t="shared" si="76"/>
        <v>11.128712493888175</v>
      </c>
      <c r="S262" s="5">
        <f t="shared" si="77"/>
        <v>-0.59009441855187061</v>
      </c>
      <c r="T262" s="5">
        <f t="shared" si="78"/>
        <v>16.657856830375398</v>
      </c>
      <c r="U262" s="5">
        <f t="shared" si="79"/>
        <v>9.9891287848861641</v>
      </c>
      <c r="V262" s="5">
        <f t="shared" si="79"/>
        <v>30.001447611528143</v>
      </c>
      <c r="W262" s="5">
        <f t="shared" si="80"/>
        <v>-13.671128052733682</v>
      </c>
      <c r="X262">
        <f t="shared" si="91"/>
        <v>0</v>
      </c>
    </row>
    <row r="263" spans="1:24" x14ac:dyDescent="0.2">
      <c r="A263">
        <f t="shared" si="81"/>
        <v>0.23300000000000018</v>
      </c>
      <c r="B263" s="5">
        <f t="shared" si="82"/>
        <v>-0.13666388179663524</v>
      </c>
      <c r="C263" s="5">
        <f t="shared" si="83"/>
        <v>23.431437330546846</v>
      </c>
      <c r="D263" s="5">
        <f t="shared" si="84"/>
        <v>4.5083919646822901</v>
      </c>
      <c r="E263" s="2">
        <f t="shared" si="85"/>
        <v>23.431835873271478</v>
      </c>
      <c r="F263" s="3">
        <f t="shared" si="86"/>
        <v>4.9229991798052524</v>
      </c>
      <c r="G263" s="3">
        <f t="shared" si="87"/>
        <v>-131.85724148394738</v>
      </c>
      <c r="H263" s="3">
        <f t="shared" si="88"/>
        <v>-7.9679598230955078</v>
      </c>
      <c r="I263" s="2">
        <f t="shared" si="89"/>
        <v>132.18947173062929</v>
      </c>
      <c r="J263" s="2">
        <f t="shared" si="69"/>
        <v>132.18947173062929</v>
      </c>
      <c r="K263" s="5">
        <f t="shared" si="70"/>
        <v>0.33</v>
      </c>
      <c r="L263" s="4">
        <f t="shared" si="90"/>
        <v>0.17283634399475617</v>
      </c>
      <c r="M263" s="4">
        <f t="shared" si="71"/>
        <v>0.21578101246193018</v>
      </c>
      <c r="N263" s="5">
        <f t="shared" si="72"/>
        <v>-1.141652571977174</v>
      </c>
      <c r="O263" s="5">
        <f t="shared" si="73"/>
        <v>30.577937020887095</v>
      </c>
      <c r="P263" s="5">
        <f t="shared" si="74"/>
        <v>1.8477845502723862</v>
      </c>
      <c r="Q263" s="6">
        <f t="shared" si="75"/>
        <v>1802.7336335489865</v>
      </c>
      <c r="R263" s="5">
        <f t="shared" si="76"/>
        <v>11.125049571537634</v>
      </c>
      <c r="S263" s="5">
        <f t="shared" si="77"/>
        <v>-0.59091440596847511</v>
      </c>
      <c r="T263" s="5">
        <f t="shared" si="78"/>
        <v>16.652312058038685</v>
      </c>
      <c r="U263" s="5">
        <f t="shared" si="79"/>
        <v>9.9833969995604601</v>
      </c>
      <c r="V263" s="5">
        <f t="shared" si="79"/>
        <v>29.987022614918619</v>
      </c>
      <c r="W263" s="5">
        <f t="shared" si="80"/>
        <v>-13.673903391688928</v>
      </c>
      <c r="X263">
        <f t="shared" si="91"/>
        <v>0</v>
      </c>
    </row>
    <row r="264" spans="1:24" x14ac:dyDescent="0.2">
      <c r="A264">
        <f t="shared" si="81"/>
        <v>0.23400000000000018</v>
      </c>
      <c r="B264" s="5">
        <f t="shared" si="82"/>
        <v>-0.13173589091833021</v>
      </c>
      <c r="C264" s="5">
        <f t="shared" si="83"/>
        <v>23.299595082574207</v>
      </c>
      <c r="D264" s="5">
        <f t="shared" si="84"/>
        <v>4.5004171679074991</v>
      </c>
      <c r="E264" s="2">
        <f t="shared" si="85"/>
        <v>23.299967496905918</v>
      </c>
      <c r="F264" s="3">
        <f t="shared" si="86"/>
        <v>4.9329825768048128</v>
      </c>
      <c r="G264" s="3">
        <f t="shared" si="87"/>
        <v>-131.82725446133244</v>
      </c>
      <c r="H264" s="3">
        <f t="shared" si="88"/>
        <v>-7.981633726487197</v>
      </c>
      <c r="I264" s="2">
        <f t="shared" si="89"/>
        <v>132.16075746173578</v>
      </c>
      <c r="J264" s="2">
        <f t="shared" si="69"/>
        <v>132.16075746173578</v>
      </c>
      <c r="K264" s="5">
        <f t="shared" si="70"/>
        <v>0.33</v>
      </c>
      <c r="L264" s="4">
        <f t="shared" si="90"/>
        <v>0.17287387846895955</v>
      </c>
      <c r="M264" s="4">
        <f t="shared" si="71"/>
        <v>0.21580441157661984</v>
      </c>
      <c r="N264" s="5">
        <f t="shared" si="72"/>
        <v>-1.1437192468244057</v>
      </c>
      <c r="O264" s="5">
        <f t="shared" si="73"/>
        <v>30.564342329606042</v>
      </c>
      <c r="P264" s="5">
        <f t="shared" si="74"/>
        <v>1.850553488068283</v>
      </c>
      <c r="Q264" s="6">
        <f t="shared" si="75"/>
        <v>1802.7334532756317</v>
      </c>
      <c r="R264" s="5">
        <f t="shared" si="76"/>
        <v>11.121388866572373</v>
      </c>
      <c r="S264" s="5">
        <f t="shared" si="77"/>
        <v>-0.59173505691113759</v>
      </c>
      <c r="T264" s="5">
        <f t="shared" si="78"/>
        <v>16.646770571400918</v>
      </c>
      <c r="U264" s="5">
        <f t="shared" si="79"/>
        <v>9.9776696197479673</v>
      </c>
      <c r="V264" s="5">
        <f t="shared" si="79"/>
        <v>29.972607272694905</v>
      </c>
      <c r="W264" s="5">
        <f t="shared" si="80"/>
        <v>-13.676675940530799</v>
      </c>
      <c r="X264">
        <f t="shared" si="91"/>
        <v>0</v>
      </c>
    </row>
    <row r="265" spans="1:24" x14ac:dyDescent="0.2">
      <c r="A265">
        <f t="shared" si="81"/>
        <v>0.23500000000000018</v>
      </c>
      <c r="B265" s="5">
        <f t="shared" si="82"/>
        <v>-0.12679791950671554</v>
      </c>
      <c r="C265" s="5">
        <f t="shared" si="83"/>
        <v>23.167782814416512</v>
      </c>
      <c r="D265" s="5">
        <f t="shared" si="84"/>
        <v>4.4924286958430413</v>
      </c>
      <c r="E265" s="2">
        <f t="shared" si="85"/>
        <v>23.168129796087651</v>
      </c>
      <c r="F265" s="3">
        <f t="shared" si="86"/>
        <v>4.942960246424561</v>
      </c>
      <c r="G265" s="3">
        <f t="shared" si="87"/>
        <v>-131.79728185405975</v>
      </c>
      <c r="H265" s="3">
        <f t="shared" si="88"/>
        <v>-7.9953104024277275</v>
      </c>
      <c r="I265" s="2">
        <f t="shared" si="89"/>
        <v>132.13206025998144</v>
      </c>
      <c r="J265" s="2">
        <f t="shared" si="69"/>
        <v>132.13206025998144</v>
      </c>
      <c r="K265" s="5">
        <f t="shared" si="70"/>
        <v>0.33</v>
      </c>
      <c r="L265" s="4">
        <f t="shared" si="90"/>
        <v>0.17291140692227031</v>
      </c>
      <c r="M265" s="4">
        <f t="shared" si="71"/>
        <v>0.21582780185244338</v>
      </c>
      <c r="N265" s="5">
        <f t="shared" si="72"/>
        <v>-1.1457837362523444</v>
      </c>
      <c r="O265" s="5">
        <f t="shared" si="73"/>
        <v>30.550757947098656</v>
      </c>
      <c r="P265" s="5">
        <f t="shared" si="74"/>
        <v>1.8533219303184394</v>
      </c>
      <c r="Q265" s="6">
        <f t="shared" si="75"/>
        <v>1802.7332730022956</v>
      </c>
      <c r="R265" s="5">
        <f t="shared" si="76"/>
        <v>11.117730377477677</v>
      </c>
      <c r="S265" s="5">
        <f t="shared" si="77"/>
        <v>-0.59255637049614218</v>
      </c>
      <c r="T265" s="5">
        <f t="shared" si="78"/>
        <v>16.641232368243916</v>
      </c>
      <c r="U265" s="5">
        <f t="shared" si="79"/>
        <v>9.9719466412253333</v>
      </c>
      <c r="V265" s="5">
        <f t="shared" si="79"/>
        <v>29.958201576602516</v>
      </c>
      <c r="W265" s="5">
        <f t="shared" si="80"/>
        <v>-13.679445701437643</v>
      </c>
      <c r="X265">
        <f t="shared" si="91"/>
        <v>0</v>
      </c>
    </row>
    <row r="266" spans="1:24" x14ac:dyDescent="0.2">
      <c r="A266">
        <f t="shared" si="81"/>
        <v>0.23600000000000018</v>
      </c>
      <c r="B266" s="5">
        <f t="shared" si="82"/>
        <v>-0.12184997328697036</v>
      </c>
      <c r="C266" s="5">
        <f t="shared" si="83"/>
        <v>23.036000511663243</v>
      </c>
      <c r="D266" s="5">
        <f t="shared" si="84"/>
        <v>4.4844265457177634</v>
      </c>
      <c r="E266" s="2">
        <f t="shared" si="85"/>
        <v>23.036322774899194</v>
      </c>
      <c r="F266" s="3">
        <f t="shared" si="86"/>
        <v>4.9529321930657861</v>
      </c>
      <c r="G266" s="3">
        <f t="shared" si="87"/>
        <v>-131.76732365248316</v>
      </c>
      <c r="H266" s="3">
        <f t="shared" si="88"/>
        <v>-8.0089898481291648</v>
      </c>
      <c r="I266" s="2">
        <f t="shared" si="89"/>
        <v>132.10338011661469</v>
      </c>
      <c r="J266" s="2">
        <f t="shared" si="69"/>
        <v>132.10338011661469</v>
      </c>
      <c r="K266" s="5">
        <f t="shared" si="70"/>
        <v>0.33</v>
      </c>
      <c r="L266" s="4">
        <f t="shared" si="90"/>
        <v>0.17294892934767661</v>
      </c>
      <c r="M266" s="4">
        <f t="shared" si="71"/>
        <v>0.21585118328913674</v>
      </c>
      <c r="N266" s="5">
        <f t="shared" si="72"/>
        <v>-1.1478460429661932</v>
      </c>
      <c r="O266" s="5">
        <f t="shared" si="73"/>
        <v>30.537183864236994</v>
      </c>
      <c r="P266" s="5">
        <f t="shared" si="74"/>
        <v>1.8560898770635299</v>
      </c>
      <c r="Q266" s="6">
        <f t="shared" si="75"/>
        <v>1802.733092728977</v>
      </c>
      <c r="R266" s="5">
        <f t="shared" si="76"/>
        <v>11.114074102740204</v>
      </c>
      <c r="S266" s="5">
        <f t="shared" si="77"/>
        <v>-0.59337834584092775</v>
      </c>
      <c r="T266" s="5">
        <f t="shared" si="78"/>
        <v>16.635697446351486</v>
      </c>
      <c r="U266" s="5">
        <f t="shared" si="79"/>
        <v>9.9662280597740107</v>
      </c>
      <c r="V266" s="5">
        <f t="shared" si="79"/>
        <v>29.943805518396065</v>
      </c>
      <c r="W266" s="5">
        <f t="shared" si="80"/>
        <v>-13.682212676584985</v>
      </c>
      <c r="X266">
        <f t="shared" si="91"/>
        <v>0</v>
      </c>
    </row>
    <row r="267" spans="1:24" x14ac:dyDescent="0.2">
      <c r="A267">
        <f t="shared" si="81"/>
        <v>0.23700000000000018</v>
      </c>
      <c r="B267" s="5">
        <f t="shared" si="82"/>
        <v>-0.11689205797987469</v>
      </c>
      <c r="C267" s="5">
        <f t="shared" si="83"/>
        <v>22.904248159913518</v>
      </c>
      <c r="D267" s="5">
        <f t="shared" si="84"/>
        <v>4.4764107147632961</v>
      </c>
      <c r="E267" s="2">
        <f t="shared" si="85"/>
        <v>22.90454643786077</v>
      </c>
      <c r="F267" s="3">
        <f t="shared" si="86"/>
        <v>4.9628984211255602</v>
      </c>
      <c r="G267" s="3">
        <f t="shared" si="87"/>
        <v>-131.73737984696476</v>
      </c>
      <c r="H267" s="3">
        <f t="shared" si="88"/>
        <v>-8.0226720608057498</v>
      </c>
      <c r="I267" s="2">
        <f t="shared" si="89"/>
        <v>132.07471702289246</v>
      </c>
      <c r="J267" s="2">
        <f t="shared" si="69"/>
        <v>132.07471702289246</v>
      </c>
      <c r="K267" s="5">
        <f t="shared" si="70"/>
        <v>0.33</v>
      </c>
      <c r="L267" s="4">
        <f t="shared" si="90"/>
        <v>0.17298644573816407</v>
      </c>
      <c r="M267" s="4">
        <f t="shared" si="71"/>
        <v>0.21587455588643534</v>
      </c>
      <c r="N267" s="5">
        <f t="shared" si="72"/>
        <v>-1.1499061696677269</v>
      </c>
      <c r="O267" s="5">
        <f t="shared" si="73"/>
        <v>30.523620071903355</v>
      </c>
      <c r="P267" s="5">
        <f t="shared" si="74"/>
        <v>1.8588573283450704</v>
      </c>
      <c r="Q267" s="6">
        <f t="shared" si="75"/>
        <v>1802.732912455677</v>
      </c>
      <c r="R267" s="5">
        <f t="shared" si="76"/>
        <v>11.110420040848</v>
      </c>
      <c r="S267" s="5">
        <f t="shared" si="77"/>
        <v>-0.59420098206408622</v>
      </c>
      <c r="T267" s="5">
        <f t="shared" si="78"/>
        <v>16.630165803509431</v>
      </c>
      <c r="U267" s="5">
        <f t="shared" si="79"/>
        <v>9.9605138711802734</v>
      </c>
      <c r="V267" s="5">
        <f t="shared" si="79"/>
        <v>29.929419089839268</v>
      </c>
      <c r="W267" s="5">
        <f t="shared" si="80"/>
        <v>-13.684976868145498</v>
      </c>
      <c r="X267">
        <f t="shared" si="91"/>
        <v>0</v>
      </c>
    </row>
    <row r="268" spans="1:24" x14ac:dyDescent="0.2">
      <c r="A268">
        <f t="shared" si="81"/>
        <v>0.23800000000000018</v>
      </c>
      <c r="B268" s="5">
        <f t="shared" si="82"/>
        <v>-0.11192417930181355</v>
      </c>
      <c r="C268" s="5">
        <f t="shared" si="83"/>
        <v>22.7725257447761</v>
      </c>
      <c r="D268" s="5">
        <f t="shared" si="84"/>
        <v>4.4683812002140568</v>
      </c>
      <c r="E268" s="2">
        <f t="shared" si="85"/>
        <v>22.772800789942433</v>
      </c>
      <c r="F268" s="3">
        <f t="shared" si="86"/>
        <v>4.9728589349967409</v>
      </c>
      <c r="G268" s="3">
        <f t="shared" si="87"/>
        <v>-131.70745042787493</v>
      </c>
      <c r="H268" s="3">
        <f t="shared" si="88"/>
        <v>-8.0363570376738949</v>
      </c>
      <c r="I268" s="2">
        <f t="shared" si="89"/>
        <v>132.04607097008031</v>
      </c>
      <c r="J268" s="2">
        <f t="shared" si="69"/>
        <v>132.04607097008031</v>
      </c>
      <c r="K268" s="5">
        <f t="shared" si="70"/>
        <v>0.33</v>
      </c>
      <c r="L268" s="4">
        <f t="shared" si="90"/>
        <v>0.17302395608671547</v>
      </c>
      <c r="M268" s="4">
        <f t="shared" si="71"/>
        <v>0.21589791964407382</v>
      </c>
      <c r="N268" s="5">
        <f t="shared" si="72"/>
        <v>-1.1519641190552961</v>
      </c>
      <c r="O268" s="5">
        <f t="shared" si="73"/>
        <v>30.510066560990325</v>
      </c>
      <c r="P268" s="5">
        <f t="shared" si="74"/>
        <v>1.8616242842054205</v>
      </c>
      <c r="Q268" s="6">
        <f t="shared" si="75"/>
        <v>1802.7327321823948</v>
      </c>
      <c r="R268" s="5">
        <f t="shared" si="76"/>
        <v>11.10676819029049</v>
      </c>
      <c r="S268" s="5">
        <f t="shared" si="77"/>
        <v>-0.59502427828536097</v>
      </c>
      <c r="T268" s="5">
        <f t="shared" si="78"/>
        <v>16.62463743750558</v>
      </c>
      <c r="U268" s="5">
        <f t="shared" si="79"/>
        <v>9.9548040712351931</v>
      </c>
      <c r="V268" s="5">
        <f t="shared" si="79"/>
        <v>29.915042282704963</v>
      </c>
      <c r="W268" s="5">
        <f t="shared" si="80"/>
        <v>-13.687738278289</v>
      </c>
      <c r="X268">
        <f t="shared" si="91"/>
        <v>0</v>
      </c>
    </row>
    <row r="269" spans="1:24" x14ac:dyDescent="0.2">
      <c r="A269">
        <f t="shared" si="81"/>
        <v>0.23900000000000018</v>
      </c>
      <c r="B269" s="5">
        <f t="shared" si="82"/>
        <v>-0.10694634296478119</v>
      </c>
      <c r="C269" s="5">
        <f t="shared" si="83"/>
        <v>22.640833251869367</v>
      </c>
      <c r="D269" s="5">
        <f t="shared" si="84"/>
        <v>4.4603379993072441</v>
      </c>
      <c r="E269" s="2">
        <f t="shared" si="85"/>
        <v>22.641085836576547</v>
      </c>
      <c r="F269" s="3">
        <f t="shared" si="86"/>
        <v>4.9828137390679759</v>
      </c>
      <c r="G269" s="3">
        <f t="shared" si="87"/>
        <v>-131.67753538559222</v>
      </c>
      <c r="H269" s="3">
        <f t="shared" si="88"/>
        <v>-8.050044775952184</v>
      </c>
      <c r="I269" s="2">
        <f t="shared" si="89"/>
        <v>132.01744194945215</v>
      </c>
      <c r="J269" s="2">
        <f t="shared" si="69"/>
        <v>132.01744194945215</v>
      </c>
      <c r="K269" s="5">
        <f t="shared" si="70"/>
        <v>0.33</v>
      </c>
      <c r="L269" s="4">
        <f t="shared" si="90"/>
        <v>0.17306146038631115</v>
      </c>
      <c r="M269" s="4">
        <f t="shared" si="71"/>
        <v>0.21592127456178653</v>
      </c>
      <c r="N269" s="5">
        <f t="shared" si="72"/>
        <v>-1.1540198938238311</v>
      </c>
      <c r="O269" s="5">
        <f t="shared" si="73"/>
        <v>30.496523322400645</v>
      </c>
      <c r="P269" s="5">
        <f t="shared" si="74"/>
        <v>1.8643907446877759</v>
      </c>
      <c r="Q269" s="6">
        <f t="shared" si="75"/>
        <v>1802.7325519091305</v>
      </c>
      <c r="R269" s="5">
        <f t="shared" si="76"/>
        <v>11.103118549558465</v>
      </c>
      <c r="S269" s="5">
        <f t="shared" si="77"/>
        <v>-0.5958482336256461</v>
      </c>
      <c r="T269" s="5">
        <f t="shared" si="78"/>
        <v>16.619112346129729</v>
      </c>
      <c r="U269" s="5">
        <f t="shared" si="79"/>
        <v>9.9490986557346339</v>
      </c>
      <c r="V269" s="5">
        <f t="shared" si="79"/>
        <v>29.900675088774999</v>
      </c>
      <c r="W269" s="5">
        <f t="shared" si="80"/>
        <v>-13.690496909182496</v>
      </c>
      <c r="X269">
        <f t="shared" si="91"/>
        <v>0</v>
      </c>
    </row>
    <row r="270" spans="1:24" x14ac:dyDescent="0.2">
      <c r="A270">
        <f t="shared" si="81"/>
        <v>0.24000000000000019</v>
      </c>
      <c r="B270" s="5">
        <f t="shared" si="82"/>
        <v>-0.10195855467638534</v>
      </c>
      <c r="C270" s="5">
        <f t="shared" si="83"/>
        <v>22.509170666821319</v>
      </c>
      <c r="D270" s="5">
        <f t="shared" si="84"/>
        <v>4.4522811092828372</v>
      </c>
      <c r="E270" s="2">
        <f t="shared" si="85"/>
        <v>22.50940158367079</v>
      </c>
      <c r="F270" s="3">
        <f t="shared" si="86"/>
        <v>4.9927628377237108</v>
      </c>
      <c r="G270" s="3">
        <f t="shared" si="87"/>
        <v>-131.64763471050344</v>
      </c>
      <c r="H270" s="3">
        <f t="shared" si="88"/>
        <v>-8.0637352728613667</v>
      </c>
      <c r="I270" s="2">
        <f t="shared" si="89"/>
        <v>131.98882995229062</v>
      </c>
      <c r="J270" s="2">
        <f t="shared" si="69"/>
        <v>131.98882995229062</v>
      </c>
      <c r="K270" s="5">
        <f t="shared" si="70"/>
        <v>0.33</v>
      </c>
      <c r="L270" s="4">
        <f t="shared" si="90"/>
        <v>0.17309895862992855</v>
      </c>
      <c r="M270" s="4">
        <f t="shared" si="71"/>
        <v>0.21594462063930703</v>
      </c>
      <c r="N270" s="5">
        <f t="shared" si="72"/>
        <v>-1.1560734966648496</v>
      </c>
      <c r="O270" s="5">
        <f t="shared" si="73"/>
        <v>30.482990347047334</v>
      </c>
      <c r="P270" s="5">
        <f t="shared" si="74"/>
        <v>1.8671567098361743</v>
      </c>
      <c r="Q270" s="6">
        <f t="shared" si="75"/>
        <v>1802.7323716358844</v>
      </c>
      <c r="R270" s="5">
        <f t="shared" si="76"/>
        <v>11.09947111714412</v>
      </c>
      <c r="S270" s="5">
        <f t="shared" si="77"/>
        <v>-0.59667284720698455</v>
      </c>
      <c r="T270" s="5">
        <f t="shared" si="78"/>
        <v>16.613590527173692</v>
      </c>
      <c r="U270" s="5">
        <f t="shared" si="79"/>
        <v>9.9433976204792707</v>
      </c>
      <c r="V270" s="5">
        <f t="shared" si="79"/>
        <v>29.886317499840349</v>
      </c>
      <c r="W270" s="5">
        <f t="shared" si="80"/>
        <v>-13.693252762990134</v>
      </c>
      <c r="X270">
        <f t="shared" si="91"/>
        <v>0</v>
      </c>
    </row>
    <row r="271" spans="1:24" x14ac:dyDescent="0.2">
      <c r="A271">
        <f t="shared" si="81"/>
        <v>0.24100000000000019</v>
      </c>
      <c r="B271" s="5">
        <f t="shared" si="82"/>
        <v>-9.6960820139851397E-2</v>
      </c>
      <c r="C271" s="5">
        <f t="shared" si="83"/>
        <v>22.377537975269565</v>
      </c>
      <c r="D271" s="5">
        <f t="shared" si="84"/>
        <v>4.4442105273835946</v>
      </c>
      <c r="E271" s="2">
        <f t="shared" si="85"/>
        <v>22.377748037621519</v>
      </c>
      <c r="F271" s="3">
        <f t="shared" si="86"/>
        <v>5.0027062353441902</v>
      </c>
      <c r="G271" s="3">
        <f t="shared" si="87"/>
        <v>-131.61774839300361</v>
      </c>
      <c r="H271" s="3">
        <f t="shared" si="88"/>
        <v>-8.0774285256243576</v>
      </c>
      <c r="I271" s="2">
        <f t="shared" si="89"/>
        <v>131.96023496988676</v>
      </c>
      <c r="J271" s="2">
        <f t="shared" si="69"/>
        <v>131.96023496988676</v>
      </c>
      <c r="K271" s="5">
        <f t="shared" si="70"/>
        <v>0.33</v>
      </c>
      <c r="L271" s="4">
        <f t="shared" si="90"/>
        <v>0.17313645081054257</v>
      </c>
      <c r="M271" s="4">
        <f t="shared" si="71"/>
        <v>0.21596795787636838</v>
      </c>
      <c r="N271" s="5">
        <f t="shared" si="72"/>
        <v>-1.1581249302664594</v>
      </c>
      <c r="O271" s="5">
        <f t="shared" si="73"/>
        <v>30.469467625853589</v>
      </c>
      <c r="P271" s="5">
        <f t="shared" si="74"/>
        <v>1.8699221796954881</v>
      </c>
      <c r="Q271" s="6">
        <f t="shared" si="75"/>
        <v>1802.7321913626561</v>
      </c>
      <c r="R271" s="5">
        <f t="shared" si="76"/>
        <v>11.095825891541015</v>
      </c>
      <c r="S271" s="5">
        <f t="shared" si="77"/>
        <v>-0.59749811815256715</v>
      </c>
      <c r="T271" s="5">
        <f t="shared" si="78"/>
        <v>16.60807197843129</v>
      </c>
      <c r="U271" s="5">
        <f t="shared" si="79"/>
        <v>9.9377009612745546</v>
      </c>
      <c r="V271" s="5">
        <f t="shared" si="79"/>
        <v>29.871969507701021</v>
      </c>
      <c r="W271" s="5">
        <f t="shared" si="80"/>
        <v>-13.69600584187322</v>
      </c>
      <c r="X271">
        <f t="shared" si="91"/>
        <v>0</v>
      </c>
    </row>
    <row r="272" spans="1:24" x14ac:dyDescent="0.2">
      <c r="A272">
        <f t="shared" si="81"/>
        <v>0.24200000000000019</v>
      </c>
      <c r="B272" s="5">
        <f t="shared" si="82"/>
        <v>-9.1953145054026575E-2</v>
      </c>
      <c r="C272" s="5">
        <f t="shared" si="83"/>
        <v>22.245935162861315</v>
      </c>
      <c r="D272" s="5">
        <f t="shared" si="84"/>
        <v>4.4361262508550494</v>
      </c>
      <c r="E272" s="2">
        <f t="shared" si="85"/>
        <v>22.246125205327665</v>
      </c>
      <c r="F272" s="3">
        <f t="shared" si="86"/>
        <v>5.0126439363054649</v>
      </c>
      <c r="G272" s="3">
        <f t="shared" si="87"/>
        <v>-131.58787642349591</v>
      </c>
      <c r="H272" s="3">
        <f t="shared" si="88"/>
        <v>-8.0911245314662317</v>
      </c>
      <c r="I272" s="2">
        <f t="shared" si="89"/>
        <v>131.93165699354006</v>
      </c>
      <c r="J272" s="2">
        <f t="shared" si="69"/>
        <v>131.93165699354006</v>
      </c>
      <c r="K272" s="5">
        <f t="shared" si="70"/>
        <v>0.33</v>
      </c>
      <c r="L272" s="4">
        <f t="shared" si="90"/>
        <v>0.17317393692112559</v>
      </c>
      <c r="M272" s="4">
        <f t="shared" si="71"/>
        <v>0.21599128627270311</v>
      </c>
      <c r="N272" s="5">
        <f t="shared" si="72"/>
        <v>-1.1601741973133635</v>
      </c>
      <c r="O272" s="5">
        <f t="shared" si="73"/>
        <v>30.455955149752775</v>
      </c>
      <c r="P272" s="5">
        <f t="shared" si="74"/>
        <v>1.8726871543114247</v>
      </c>
      <c r="Q272" s="6">
        <f t="shared" si="75"/>
        <v>1802.7320110894459</v>
      </c>
      <c r="R272" s="5">
        <f t="shared" si="76"/>
        <v>11.092182871244075</v>
      </c>
      <c r="S272" s="5">
        <f t="shared" si="77"/>
        <v>-0.5983240455867298</v>
      </c>
      <c r="T272" s="5">
        <f t="shared" si="78"/>
        <v>16.602556697698297</v>
      </c>
      <c r="U272" s="5">
        <f t="shared" si="79"/>
        <v>9.9320086739307119</v>
      </c>
      <c r="V272" s="5">
        <f t="shared" si="79"/>
        <v>29.857631104166046</v>
      </c>
      <c r="W272" s="5">
        <f t="shared" si="80"/>
        <v>-13.698756147990277</v>
      </c>
      <c r="X272">
        <f t="shared" si="91"/>
        <v>0</v>
      </c>
    </row>
    <row r="273" spans="1:24" x14ac:dyDescent="0.2">
      <c r="A273">
        <f t="shared" si="81"/>
        <v>0.24300000000000019</v>
      </c>
      <c r="B273" s="5">
        <f t="shared" si="82"/>
        <v>-8.6935535113384144E-2</v>
      </c>
      <c r="C273" s="5">
        <f t="shared" si="83"/>
        <v>22.114362215253372</v>
      </c>
      <c r="D273" s="5">
        <f t="shared" si="84"/>
        <v>4.4280282769455095</v>
      </c>
      <c r="E273" s="2">
        <f t="shared" si="85"/>
        <v>22.114533094205076</v>
      </c>
      <c r="F273" s="3">
        <f t="shared" si="86"/>
        <v>5.0225759449793959</v>
      </c>
      <c r="G273" s="3">
        <f t="shared" si="87"/>
        <v>-131.55801879239175</v>
      </c>
      <c r="H273" s="3">
        <f t="shared" si="88"/>
        <v>-8.1048232876142219</v>
      </c>
      <c r="I273" s="2">
        <f t="shared" si="89"/>
        <v>131.90309601455851</v>
      </c>
      <c r="J273" s="2">
        <f t="shared" si="69"/>
        <v>131.90309601455851</v>
      </c>
      <c r="K273" s="5">
        <f t="shared" si="70"/>
        <v>0.33</v>
      </c>
      <c r="L273" s="4">
        <f t="shared" si="90"/>
        <v>0.17321141695464717</v>
      </c>
      <c r="M273" s="4">
        <f t="shared" si="71"/>
        <v>0.21601460582804322</v>
      </c>
      <c r="N273" s="5">
        <f t="shared" si="72"/>
        <v>-1.1622213004868662</v>
      </c>
      <c r="O273" s="5">
        <f t="shared" si="73"/>
        <v>30.442452909688431</v>
      </c>
      <c r="P273" s="5">
        <f t="shared" si="74"/>
        <v>1.8754516337305243</v>
      </c>
      <c r="Q273" s="6">
        <f t="shared" si="75"/>
        <v>1802.7318308162539</v>
      </c>
      <c r="R273" s="5">
        <f t="shared" si="76"/>
        <v>11.088542054749606</v>
      </c>
      <c r="S273" s="5">
        <f t="shared" si="77"/>
        <v>-0.59915062863495427</v>
      </c>
      <c r="T273" s="5">
        <f t="shared" si="78"/>
        <v>16.597044682772509</v>
      </c>
      <c r="U273" s="5">
        <f t="shared" si="79"/>
        <v>9.9263207542627399</v>
      </c>
      <c r="V273" s="5">
        <f t="shared" si="79"/>
        <v>29.843302281053475</v>
      </c>
      <c r="W273" s="5">
        <f t="shared" si="80"/>
        <v>-13.701503683496966</v>
      </c>
      <c r="X273">
        <f t="shared" si="91"/>
        <v>0</v>
      </c>
    </row>
    <row r="274" spans="1:24" x14ac:dyDescent="0.2">
      <c r="A274">
        <f t="shared" si="81"/>
        <v>0.24400000000000019</v>
      </c>
      <c r="B274" s="5">
        <f t="shared" si="82"/>
        <v>-8.1907996008027617E-2</v>
      </c>
      <c r="C274" s="5">
        <f t="shared" si="83"/>
        <v>21.982819118112118</v>
      </c>
      <c r="D274" s="5">
        <f t="shared" si="84"/>
        <v>4.4199166029060537</v>
      </c>
      <c r="E274" s="2">
        <f t="shared" si="85"/>
        <v>21.982971712201373</v>
      </c>
      <c r="F274" s="3">
        <f t="shared" si="86"/>
        <v>5.0325022657336582</v>
      </c>
      <c r="G274" s="3">
        <f t="shared" si="87"/>
        <v>-131.5281754901107</v>
      </c>
      <c r="H274" s="3">
        <f t="shared" si="88"/>
        <v>-8.1185247912977196</v>
      </c>
      <c r="I274" s="2">
        <f t="shared" si="89"/>
        <v>131.87455202425858</v>
      </c>
      <c r="J274" s="2">
        <f t="shared" si="69"/>
        <v>131.87455202425858</v>
      </c>
      <c r="K274" s="5">
        <f t="shared" si="70"/>
        <v>0.33</v>
      </c>
      <c r="L274" s="4">
        <f t="shared" si="90"/>
        <v>0.17324889090407436</v>
      </c>
      <c r="M274" s="4">
        <f t="shared" si="71"/>
        <v>0.2160379165421201</v>
      </c>
      <c r="N274" s="5">
        <f t="shared" si="72"/>
        <v>-1.1642662424648771</v>
      </c>
      <c r="O274" s="5">
        <f t="shared" si="73"/>
        <v>30.428960896614257</v>
      </c>
      <c r="P274" s="5">
        <f t="shared" si="74"/>
        <v>1.8782156180001597</v>
      </c>
      <c r="Q274" s="6">
        <f t="shared" si="75"/>
        <v>1802.7316505430801</v>
      </c>
      <c r="R274" s="5">
        <f t="shared" si="76"/>
        <v>11.084903440555284</v>
      </c>
      <c r="S274" s="5">
        <f t="shared" si="77"/>
        <v>-0.59997786642386575</v>
      </c>
      <c r="T274" s="5">
        <f t="shared" si="78"/>
        <v>16.591535931453691</v>
      </c>
      <c r="U274" s="5">
        <f t="shared" si="79"/>
        <v>9.9206371980904073</v>
      </c>
      <c r="V274" s="5">
        <f t="shared" si="79"/>
        <v>29.82898303019039</v>
      </c>
      <c r="W274" s="5">
        <f t="shared" si="80"/>
        <v>-13.704248450546149</v>
      </c>
      <c r="X274">
        <f t="shared" si="91"/>
        <v>0</v>
      </c>
    </row>
    <row r="275" spans="1:24" x14ac:dyDescent="0.2">
      <c r="A275">
        <f t="shared" si="81"/>
        <v>0.24500000000000019</v>
      </c>
      <c r="B275" s="5">
        <f t="shared" si="82"/>
        <v>-7.6870533423694917E-2</v>
      </c>
      <c r="C275" s="5">
        <f t="shared" si="83"/>
        <v>21.851305857113523</v>
      </c>
      <c r="D275" s="5">
        <f t="shared" si="84"/>
        <v>4.4117912259905303</v>
      </c>
      <c r="E275" s="2">
        <f t="shared" si="85"/>
        <v>21.851441067811354</v>
      </c>
      <c r="F275" s="3">
        <f t="shared" si="86"/>
        <v>5.0424229029317482</v>
      </c>
      <c r="G275" s="3">
        <f t="shared" si="87"/>
        <v>-131.4983465070805</v>
      </c>
      <c r="H275" s="3">
        <f t="shared" si="88"/>
        <v>-8.1322290397482657</v>
      </c>
      <c r="I275" s="2">
        <f t="shared" si="89"/>
        <v>131.84602501396523</v>
      </c>
      <c r="J275" s="2">
        <f t="shared" si="69"/>
        <v>131.84602501396523</v>
      </c>
      <c r="K275" s="5">
        <f t="shared" si="70"/>
        <v>0.33</v>
      </c>
      <c r="L275" s="4">
        <f t="shared" si="90"/>
        <v>0.17328635876237142</v>
      </c>
      <c r="M275" s="4">
        <f t="shared" si="71"/>
        <v>0.2160612184146645</v>
      </c>
      <c r="N275" s="5">
        <f t="shared" si="72"/>
        <v>-1.1663090259219173</v>
      </c>
      <c r="O275" s="5">
        <f t="shared" si="73"/>
        <v>30.415479101494103</v>
      </c>
      <c r="P275" s="5">
        <f t="shared" si="74"/>
        <v>1.8809791071685342</v>
      </c>
      <c r="Q275" s="6">
        <f t="shared" si="75"/>
        <v>1802.7314702699239</v>
      </c>
      <c r="R275" s="5">
        <f t="shared" si="76"/>
        <v>11.081267027160154</v>
      </c>
      <c r="S275" s="5">
        <f t="shared" si="77"/>
        <v>-0.60080575808123082</v>
      </c>
      <c r="T275" s="5">
        <f t="shared" si="78"/>
        <v>16.586030441543599</v>
      </c>
      <c r="U275" s="5">
        <f t="shared" si="79"/>
        <v>9.9149580012382366</v>
      </c>
      <c r="V275" s="5">
        <f t="shared" si="79"/>
        <v>29.814673343412874</v>
      </c>
      <c r="W275" s="5">
        <f t="shared" si="80"/>
        <v>-13.706990451287865</v>
      </c>
      <c r="X275">
        <f t="shared" si="91"/>
        <v>0</v>
      </c>
    </row>
    <row r="276" spans="1:24" x14ac:dyDescent="0.2">
      <c r="A276">
        <f t="shared" si="81"/>
        <v>0.24600000000000019</v>
      </c>
      <c r="B276" s="5">
        <f t="shared" si="82"/>
        <v>-7.1823153041762552E-2</v>
      </c>
      <c r="C276" s="5">
        <f t="shared" si="83"/>
        <v>21.719822417943114</v>
      </c>
      <c r="D276" s="5">
        <f t="shared" si="84"/>
        <v>4.4036521434555569</v>
      </c>
      <c r="E276" s="2">
        <f t="shared" si="85"/>
        <v>21.719941170092913</v>
      </c>
      <c r="F276" s="3">
        <f t="shared" si="86"/>
        <v>5.0523378609329868</v>
      </c>
      <c r="G276" s="3">
        <f t="shared" si="87"/>
        <v>-131.46853183373707</v>
      </c>
      <c r="H276" s="3">
        <f t="shared" si="88"/>
        <v>-8.1459360301995538</v>
      </c>
      <c r="I276" s="2">
        <f t="shared" si="89"/>
        <v>131.81751497501179</v>
      </c>
      <c r="J276" s="2">
        <f t="shared" si="69"/>
        <v>131.81751497501179</v>
      </c>
      <c r="K276" s="5">
        <f t="shared" si="70"/>
        <v>0.33</v>
      </c>
      <c r="L276" s="4">
        <f t="shared" si="90"/>
        <v>0.17332382052250025</v>
      </c>
      <c r="M276" s="4">
        <f t="shared" si="71"/>
        <v>0.21608451144540677</v>
      </c>
      <c r="N276" s="5">
        <f t="shared" si="72"/>
        <v>-1.1683496535291225</v>
      </c>
      <c r="O276" s="5">
        <f t="shared" si="73"/>
        <v>30.402007515301928</v>
      </c>
      <c r="P276" s="5">
        <f t="shared" si="74"/>
        <v>1.8837421012846789</v>
      </c>
      <c r="Q276" s="6">
        <f t="shared" si="75"/>
        <v>1802.731289996786</v>
      </c>
      <c r="R276" s="5">
        <f t="shared" si="76"/>
        <v>11.077632813064632</v>
      </c>
      <c r="S276" s="5">
        <f t="shared" si="77"/>
        <v>-0.60163430273595708</v>
      </c>
      <c r="T276" s="5">
        <f t="shared" si="78"/>
        <v>16.58052821084598</v>
      </c>
      <c r="U276" s="5">
        <f t="shared" si="79"/>
        <v>9.9092831595355086</v>
      </c>
      <c r="V276" s="5">
        <f t="shared" si="79"/>
        <v>29.800373212565972</v>
      </c>
      <c r="W276" s="5">
        <f t="shared" si="80"/>
        <v>-13.709729687869341</v>
      </c>
      <c r="X276">
        <f t="shared" si="91"/>
        <v>0</v>
      </c>
    </row>
    <row r="277" spans="1:24" x14ac:dyDescent="0.2">
      <c r="A277">
        <f t="shared" si="81"/>
        <v>0.24700000000000019</v>
      </c>
      <c r="B277" s="5">
        <f t="shared" si="82"/>
        <v>-6.6765860539249808E-2</v>
      </c>
      <c r="C277" s="5">
        <f t="shared" si="83"/>
        <v>21.588368786295984</v>
      </c>
      <c r="D277" s="5">
        <f t="shared" si="84"/>
        <v>4.3954993525605133</v>
      </c>
      <c r="E277" s="2">
        <f t="shared" si="85"/>
        <v>21.588472028683555</v>
      </c>
      <c r="F277" s="3">
        <f t="shared" si="86"/>
        <v>5.0622471440925221</v>
      </c>
      <c r="G277" s="3">
        <f t="shared" si="87"/>
        <v>-131.43873146052451</v>
      </c>
      <c r="H277" s="3">
        <f t="shared" si="88"/>
        <v>-8.1596457598874235</v>
      </c>
      <c r="I277" s="2">
        <f t="shared" si="89"/>
        <v>131.78902189874012</v>
      </c>
      <c r="J277" s="2">
        <f t="shared" si="69"/>
        <v>131.78902189874012</v>
      </c>
      <c r="K277" s="5">
        <f t="shared" si="70"/>
        <v>0.33</v>
      </c>
      <c r="L277" s="4">
        <f t="shared" si="90"/>
        <v>0.17336127617741981</v>
      </c>
      <c r="M277" s="4">
        <f t="shared" si="71"/>
        <v>0.21610779563407667</v>
      </c>
      <c r="N277" s="5">
        <f t="shared" si="72"/>
        <v>-1.1703881279542498</v>
      </c>
      <c r="O277" s="5">
        <f t="shared" si="73"/>
        <v>30.388546129021833</v>
      </c>
      <c r="P277" s="5">
        <f t="shared" si="74"/>
        <v>1.8865046003984531</v>
      </c>
      <c r="Q277" s="6">
        <f t="shared" si="75"/>
        <v>1802.7311097236657</v>
      </c>
      <c r="R277" s="5">
        <f t="shared" si="76"/>
        <v>11.074000796770498</v>
      </c>
      <c r="S277" s="5">
        <f t="shared" si="77"/>
        <v>-0.60246349951809186</v>
      </c>
      <c r="T277" s="5">
        <f t="shared" si="78"/>
        <v>16.575029237166547</v>
      </c>
      <c r="U277" s="5">
        <f t="shared" si="79"/>
        <v>9.9036126688162476</v>
      </c>
      <c r="V277" s="5">
        <f t="shared" si="79"/>
        <v>29.786082629503742</v>
      </c>
      <c r="W277" s="5">
        <f t="shared" si="80"/>
        <v>-13.712466162435</v>
      </c>
      <c r="X277">
        <f t="shared" si="91"/>
        <v>0</v>
      </c>
    </row>
    <row r="278" spans="1:24" x14ac:dyDescent="0.2">
      <c r="A278">
        <f t="shared" si="81"/>
        <v>0.24800000000000019</v>
      </c>
      <c r="B278" s="5">
        <f t="shared" si="82"/>
        <v>-6.1698661588822881E-2</v>
      </c>
      <c r="C278" s="5">
        <f t="shared" si="83"/>
        <v>21.456944947876774</v>
      </c>
      <c r="D278" s="5">
        <f t="shared" si="84"/>
        <v>4.3873328505675451</v>
      </c>
      <c r="E278" s="2">
        <f t="shared" si="85"/>
        <v>21.457033653817494</v>
      </c>
      <c r="F278" s="3">
        <f t="shared" si="86"/>
        <v>5.0721507567613386</v>
      </c>
      <c r="G278" s="3">
        <f t="shared" si="87"/>
        <v>-131.40894537789501</v>
      </c>
      <c r="H278" s="3">
        <f t="shared" si="88"/>
        <v>-8.1733582260498583</v>
      </c>
      <c r="I278" s="2">
        <f t="shared" si="89"/>
        <v>131.76054577650035</v>
      </c>
      <c r="J278" s="2">
        <f t="shared" si="69"/>
        <v>131.76054577650035</v>
      </c>
      <c r="K278" s="5">
        <f t="shared" si="70"/>
        <v>0.33</v>
      </c>
      <c r="L278" s="4">
        <f t="shared" si="90"/>
        <v>0.1733987257200868</v>
      </c>
      <c r="M278" s="4">
        <f t="shared" si="71"/>
        <v>0.21613107098040341</v>
      </c>
      <c r="N278" s="5">
        <f t="shared" si="72"/>
        <v>-1.1724244518616806</v>
      </c>
      <c r="O278" s="5">
        <f t="shared" si="73"/>
        <v>30.375094933647979</v>
      </c>
      <c r="P278" s="5">
        <f t="shared" si="74"/>
        <v>1.8892666045605393</v>
      </c>
      <c r="Q278" s="6">
        <f t="shared" si="75"/>
        <v>1802.7309294505637</v>
      </c>
      <c r="R278" s="5">
        <f t="shared" si="76"/>
        <v>11.070370976780898</v>
      </c>
      <c r="S278" s="5">
        <f t="shared" si="77"/>
        <v>-0.60329334755881991</v>
      </c>
      <c r="T278" s="5">
        <f t="shared" si="78"/>
        <v>16.569533518312998</v>
      </c>
      <c r="U278" s="5">
        <f t="shared" si="79"/>
        <v>9.8979465249192184</v>
      </c>
      <c r="V278" s="5">
        <f t="shared" si="79"/>
        <v>29.771801586089158</v>
      </c>
      <c r="W278" s="5">
        <f t="shared" si="80"/>
        <v>-13.715199877126462</v>
      </c>
      <c r="X278">
        <f t="shared" si="91"/>
        <v>0</v>
      </c>
    </row>
    <row r="279" spans="1:24" x14ac:dyDescent="0.2">
      <c r="A279">
        <f t="shared" si="81"/>
        <v>0.24900000000000019</v>
      </c>
      <c r="B279" s="5">
        <f t="shared" si="82"/>
        <v>-5.6621561858799081E-2</v>
      </c>
      <c r="C279" s="5">
        <f t="shared" si="83"/>
        <v>21.325550888399672</v>
      </c>
      <c r="D279" s="5">
        <f t="shared" si="84"/>
        <v>4.3791526347415566</v>
      </c>
      <c r="E279" s="2">
        <f t="shared" si="85"/>
        <v>21.325626056343371</v>
      </c>
      <c r="F279" s="3">
        <f t="shared" si="86"/>
        <v>5.082048703286258</v>
      </c>
      <c r="G279" s="3">
        <f t="shared" si="87"/>
        <v>-131.37917357630892</v>
      </c>
      <c r="H279" s="3">
        <f t="shared" si="88"/>
        <v>-8.1870734259269842</v>
      </c>
      <c r="I279" s="2">
        <f t="shared" si="89"/>
        <v>131.73208659965118</v>
      </c>
      <c r="J279" s="2">
        <f t="shared" si="69"/>
        <v>131.73208659965118</v>
      </c>
      <c r="K279" s="5">
        <f t="shared" si="70"/>
        <v>0.33</v>
      </c>
      <c r="L279" s="4">
        <f t="shared" si="90"/>
        <v>0.17343616914345503</v>
      </c>
      <c r="M279" s="4">
        <f t="shared" si="71"/>
        <v>0.21615433748411564</v>
      </c>
      <c r="N279" s="5">
        <f t="shared" si="72"/>
        <v>-1.1744586279124283</v>
      </c>
      <c r="O279" s="5">
        <f t="shared" si="73"/>
        <v>30.361653920184647</v>
      </c>
      <c r="P279" s="5">
        <f t="shared" si="74"/>
        <v>1.8920281138224466</v>
      </c>
      <c r="Q279" s="6">
        <f t="shared" si="75"/>
        <v>1802.7307491774802</v>
      </c>
      <c r="R279" s="5">
        <f t="shared" si="76"/>
        <v>11.066743351600342</v>
      </c>
      <c r="S279" s="5">
        <f t="shared" si="77"/>
        <v>-0.60412384599046298</v>
      </c>
      <c r="T279" s="5">
        <f t="shared" si="78"/>
        <v>16.564041052095007</v>
      </c>
      <c r="U279" s="5">
        <f t="shared" si="79"/>
        <v>9.892284723687915</v>
      </c>
      <c r="V279" s="5">
        <f t="shared" si="79"/>
        <v>29.757530074194186</v>
      </c>
      <c r="W279" s="5">
        <f t="shared" si="80"/>
        <v>-13.717930834082544</v>
      </c>
      <c r="X279">
        <f t="shared" si="91"/>
        <v>0</v>
      </c>
    </row>
    <row r="280" spans="1:24" x14ac:dyDescent="0.2">
      <c r="A280">
        <f t="shared" si="81"/>
        <v>0.25000000000000017</v>
      </c>
      <c r="B280" s="5">
        <f t="shared" si="82"/>
        <v>-5.1534567013150977E-2</v>
      </c>
      <c r="C280" s="5">
        <f t="shared" si="83"/>
        <v>21.194186593588398</v>
      </c>
      <c r="D280" s="5">
        <f t="shared" si="84"/>
        <v>4.3709587023502126</v>
      </c>
      <c r="E280" s="2">
        <f t="shared" si="85"/>
        <v>21.19424924774264</v>
      </c>
      <c r="F280" s="3">
        <f t="shared" si="86"/>
        <v>5.091940988009946</v>
      </c>
      <c r="G280" s="3">
        <f t="shared" si="87"/>
        <v>-131.34941604623472</v>
      </c>
      <c r="H280" s="3">
        <f t="shared" si="88"/>
        <v>-8.2007913567610675</v>
      </c>
      <c r="I280" s="2">
        <f t="shared" si="89"/>
        <v>131.70364435955963</v>
      </c>
      <c r="J280" s="2">
        <f t="shared" si="69"/>
        <v>131.70364435955963</v>
      </c>
      <c r="K280" s="5">
        <f t="shared" si="70"/>
        <v>0.33</v>
      </c>
      <c r="L280" s="4">
        <f t="shared" si="90"/>
        <v>0.1734736064404758</v>
      </c>
      <c r="M280" s="4">
        <f t="shared" si="71"/>
        <v>0.21617759514494142</v>
      </c>
      <c r="N280" s="5">
        <f t="shared" si="72"/>
        <v>-1.1764906587641402</v>
      </c>
      <c r="O280" s="5">
        <f t="shared" si="73"/>
        <v>30.348223079646182</v>
      </c>
      <c r="P280" s="5">
        <f t="shared" si="74"/>
        <v>1.8947891282365055</v>
      </c>
      <c r="Q280" s="6">
        <f t="shared" si="75"/>
        <v>1802.730568904414</v>
      </c>
      <c r="R280" s="5">
        <f t="shared" si="76"/>
        <v>11.063117919734694</v>
      </c>
      <c r="S280" s="5">
        <f t="shared" si="77"/>
        <v>-0.60495499394647789</v>
      </c>
      <c r="T280" s="5">
        <f t="shared" si="78"/>
        <v>16.558551836324217</v>
      </c>
      <c r="U280" s="5">
        <f t="shared" si="79"/>
        <v>9.8866272609705543</v>
      </c>
      <c r="V280" s="5">
        <f t="shared" si="79"/>
        <v>29.743268085699704</v>
      </c>
      <c r="W280" s="5">
        <f t="shared" si="80"/>
        <v>-13.720659035439276</v>
      </c>
      <c r="X280">
        <f t="shared" si="91"/>
        <v>0</v>
      </c>
    </row>
    <row r="281" spans="1:24" x14ac:dyDescent="0.2">
      <c r="A281">
        <f t="shared" si="81"/>
        <v>0.25100000000000017</v>
      </c>
      <c r="B281" s="5">
        <f t="shared" si="82"/>
        <v>-4.6437682711510546E-2</v>
      </c>
      <c r="C281" s="5">
        <f t="shared" si="83"/>
        <v>21.062852049176207</v>
      </c>
      <c r="D281" s="5">
        <f t="shared" si="84"/>
        <v>4.3627510506639338</v>
      </c>
      <c r="E281" s="2">
        <f t="shared" si="85"/>
        <v>21.062903240148589</v>
      </c>
      <c r="F281" s="3">
        <f t="shared" si="86"/>
        <v>5.1018276152709161</v>
      </c>
      <c r="G281" s="3">
        <f t="shared" si="87"/>
        <v>-131.31967277814903</v>
      </c>
      <c r="H281" s="3">
        <f t="shared" si="88"/>
        <v>-8.2145120157965064</v>
      </c>
      <c r="I281" s="2">
        <f t="shared" si="89"/>
        <v>131.67521904760113</v>
      </c>
      <c r="J281" s="2">
        <f t="shared" si="69"/>
        <v>131.67521904760113</v>
      </c>
      <c r="K281" s="5">
        <f t="shared" si="70"/>
        <v>0.33</v>
      </c>
      <c r="L281" s="4">
        <f t="shared" si="90"/>
        <v>0.17351103760409778</v>
      </c>
      <c r="M281" s="4">
        <f t="shared" si="71"/>
        <v>0.21620084396260833</v>
      </c>
      <c r="N281" s="5">
        <f t="shared" si="72"/>
        <v>-1.1785205470711047</v>
      </c>
      <c r="O281" s="5">
        <f t="shared" si="73"/>
        <v>30.334802403056976</v>
      </c>
      <c r="P281" s="5">
        <f t="shared" si="74"/>
        <v>1.8975496478558662</v>
      </c>
      <c r="Q281" s="6">
        <f t="shared" si="75"/>
        <v>1802.7303886313662</v>
      </c>
      <c r="R281" s="5">
        <f t="shared" si="76"/>
        <v>11.059494679691186</v>
      </c>
      <c r="S281" s="5">
        <f t="shared" si="77"/>
        <v>-0.6057867905614549</v>
      </c>
      <c r="T281" s="5">
        <f t="shared" si="78"/>
        <v>16.55306586881424</v>
      </c>
      <c r="U281" s="5">
        <f t="shared" si="79"/>
        <v>9.8809741326200822</v>
      </c>
      <c r="V281" s="5">
        <f t="shared" si="79"/>
        <v>29.72901561249552</v>
      </c>
      <c r="W281" s="5">
        <f t="shared" si="80"/>
        <v>-13.723384483329895</v>
      </c>
      <c r="X281">
        <f t="shared" si="91"/>
        <v>0</v>
      </c>
    </row>
    <row r="282" spans="1:24" x14ac:dyDescent="0.2">
      <c r="A282">
        <f t="shared" si="81"/>
        <v>0.25200000000000017</v>
      </c>
      <c r="B282" s="5">
        <f t="shared" si="82"/>
        <v>-4.1330914609173319E-2</v>
      </c>
      <c r="C282" s="5">
        <f t="shared" si="83"/>
        <v>20.931547240905868</v>
      </c>
      <c r="D282" s="5">
        <f t="shared" si="84"/>
        <v>4.3545296769558952</v>
      </c>
      <c r="E282" s="2">
        <f t="shared" si="85"/>
        <v>20.931588046366105</v>
      </c>
      <c r="F282" s="3">
        <f t="shared" si="86"/>
        <v>5.1117085894035359</v>
      </c>
      <c r="G282" s="3">
        <f t="shared" si="87"/>
        <v>-131.28994376253652</v>
      </c>
      <c r="H282" s="3">
        <f t="shared" si="88"/>
        <v>-8.2282354002798357</v>
      </c>
      <c r="I282" s="2">
        <f t="shared" si="89"/>
        <v>131.64681065515944</v>
      </c>
      <c r="J282" s="2">
        <f t="shared" si="69"/>
        <v>131.64681065515944</v>
      </c>
      <c r="K282" s="5">
        <f t="shared" si="70"/>
        <v>0.33</v>
      </c>
      <c r="L282" s="4">
        <f t="shared" si="90"/>
        <v>0.1735484626272672</v>
      </c>
      <c r="M282" s="4">
        <f t="shared" si="71"/>
        <v>0.21622408393684348</v>
      </c>
      <c r="N282" s="5">
        <f t="shared" si="72"/>
        <v>-1.1805482954842543</v>
      </c>
      <c r="O282" s="5">
        <f t="shared" si="73"/>
        <v>30.321391881451468</v>
      </c>
      <c r="P282" s="5">
        <f t="shared" si="74"/>
        <v>1.9003096727344992</v>
      </c>
      <c r="Q282" s="6">
        <f t="shared" si="75"/>
        <v>1802.7302083583363</v>
      </c>
      <c r="R282" s="5">
        <f t="shared" si="76"/>
        <v>11.0558736299784</v>
      </c>
      <c r="S282" s="5">
        <f t="shared" si="77"/>
        <v>-0.60661923497111736</v>
      </c>
      <c r="T282" s="5">
        <f t="shared" si="78"/>
        <v>16.54758314738066</v>
      </c>
      <c r="U282" s="5">
        <f t="shared" si="79"/>
        <v>9.8753253344941463</v>
      </c>
      <c r="V282" s="5">
        <f t="shared" si="79"/>
        <v>29.714772646480352</v>
      </c>
      <c r="W282" s="5">
        <f t="shared" si="80"/>
        <v>-13.726107179884842</v>
      </c>
      <c r="X282">
        <f t="shared" si="91"/>
        <v>0</v>
      </c>
    </row>
    <row r="283" spans="1:24" x14ac:dyDescent="0.2">
      <c r="A283">
        <f t="shared" si="81"/>
        <v>0.25300000000000017</v>
      </c>
      <c r="B283" s="5">
        <f t="shared" si="82"/>
        <v>-3.6214268357102543E-2</v>
      </c>
      <c r="C283" s="5">
        <f t="shared" si="83"/>
        <v>20.800272154529655</v>
      </c>
      <c r="D283" s="5">
        <f t="shared" si="84"/>
        <v>4.3462945785020253</v>
      </c>
      <c r="E283" s="2">
        <f t="shared" si="85"/>
        <v>20.800303679892135</v>
      </c>
      <c r="F283" s="3">
        <f t="shared" si="86"/>
        <v>5.1215839147380304</v>
      </c>
      <c r="G283" s="3">
        <f t="shared" si="87"/>
        <v>-131.26022898989004</v>
      </c>
      <c r="H283" s="3">
        <f t="shared" si="88"/>
        <v>-8.2419615074597203</v>
      </c>
      <c r="I283" s="2">
        <f t="shared" si="89"/>
        <v>131.61841917362676</v>
      </c>
      <c r="J283" s="2">
        <f t="shared" si="69"/>
        <v>131.61841917362676</v>
      </c>
      <c r="K283" s="5">
        <f t="shared" si="70"/>
        <v>0.33</v>
      </c>
      <c r="L283" s="4">
        <f t="shared" si="90"/>
        <v>0.17358588150292747</v>
      </c>
      <c r="M283" s="4">
        <f t="shared" si="71"/>
        <v>0.21624731506737327</v>
      </c>
      <c r="N283" s="5">
        <f t="shared" si="72"/>
        <v>-1.1825739066511733</v>
      </c>
      <c r="O283" s="5">
        <f t="shared" si="73"/>
        <v>30.307991505874138</v>
      </c>
      <c r="P283" s="5">
        <f t="shared" si="74"/>
        <v>1.9030692029271927</v>
      </c>
      <c r="Q283" s="6">
        <f t="shared" si="75"/>
        <v>1802.7300280853246</v>
      </c>
      <c r="R283" s="5">
        <f t="shared" si="76"/>
        <v>11.052254769106293</v>
      </c>
      <c r="S283" s="5">
        <f t="shared" si="77"/>
        <v>-0.60745232631231982</v>
      </c>
      <c r="T283" s="5">
        <f t="shared" si="78"/>
        <v>16.542103669841037</v>
      </c>
      <c r="U283" s="5">
        <f t="shared" si="79"/>
        <v>9.8696808624551196</v>
      </c>
      <c r="V283" s="5">
        <f t="shared" si="79"/>
        <v>29.700539179561819</v>
      </c>
      <c r="W283" s="5">
        <f t="shared" si="80"/>
        <v>-13.728827127231771</v>
      </c>
      <c r="X283">
        <f t="shared" si="91"/>
        <v>0</v>
      </c>
    </row>
    <row r="284" spans="1:24" x14ac:dyDescent="0.2">
      <c r="A284">
        <f t="shared" si="81"/>
        <v>0.25400000000000017</v>
      </c>
      <c r="B284" s="5">
        <f t="shared" si="82"/>
        <v>-3.1087749601933286E-2</v>
      </c>
      <c r="C284" s="5">
        <f t="shared" si="83"/>
        <v>20.669026775809353</v>
      </c>
      <c r="D284" s="5">
        <f t="shared" si="84"/>
        <v>4.3380457525810021</v>
      </c>
      <c r="E284" s="2">
        <f t="shared" si="85"/>
        <v>20.669050154936954</v>
      </c>
      <c r="F284" s="3">
        <f t="shared" si="86"/>
        <v>5.1314535956004859</v>
      </c>
      <c r="G284" s="3">
        <f t="shared" si="87"/>
        <v>-131.23052845071047</v>
      </c>
      <c r="H284" s="3">
        <f t="shared" si="88"/>
        <v>-8.2556903345869515</v>
      </c>
      <c r="I284" s="2">
        <f t="shared" si="89"/>
        <v>131.59004459440357</v>
      </c>
      <c r="J284" s="2">
        <f t="shared" si="69"/>
        <v>131.59004459440357</v>
      </c>
      <c r="K284" s="5">
        <f t="shared" si="70"/>
        <v>0.33</v>
      </c>
      <c r="L284" s="4">
        <f t="shared" si="90"/>
        <v>0.17362329422401965</v>
      </c>
      <c r="M284" s="4">
        <f t="shared" si="71"/>
        <v>0.21627053735392376</v>
      </c>
      <c r="N284" s="5">
        <f t="shared" si="72"/>
        <v>-1.184597383216099</v>
      </c>
      <c r="O284" s="5">
        <f t="shared" si="73"/>
        <v>30.294601267379473</v>
      </c>
      <c r="P284" s="5">
        <f t="shared" si="74"/>
        <v>1.9058282384895502</v>
      </c>
      <c r="Q284" s="6">
        <f t="shared" si="75"/>
        <v>1802.7298478123307</v>
      </c>
      <c r="R284" s="5">
        <f t="shared" si="76"/>
        <v>11.048638095586147</v>
      </c>
      <c r="S284" s="5">
        <f t="shared" si="77"/>
        <v>-0.60828606372304606</v>
      </c>
      <c r="T284" s="5">
        <f t="shared" si="78"/>
        <v>16.536627434014864</v>
      </c>
      <c r="U284" s="5">
        <f t="shared" si="79"/>
        <v>9.8640407123700484</v>
      </c>
      <c r="V284" s="5">
        <f t="shared" si="79"/>
        <v>29.686315203656427</v>
      </c>
      <c r="W284" s="5">
        <f t="shared" si="80"/>
        <v>-13.731544327495584</v>
      </c>
      <c r="X284">
        <f t="shared" si="91"/>
        <v>0</v>
      </c>
    </row>
    <row r="285" spans="1:24" x14ac:dyDescent="0.2">
      <c r="A285">
        <f t="shared" si="81"/>
        <v>0.25500000000000017</v>
      </c>
      <c r="B285" s="5">
        <f t="shared" si="82"/>
        <v>-2.5951363985976614E-2</v>
      </c>
      <c r="C285" s="5">
        <f t="shared" si="83"/>
        <v>20.537811090516243</v>
      </c>
      <c r="D285" s="5">
        <f t="shared" si="84"/>
        <v>4.329783196474251</v>
      </c>
      <c r="E285" s="2">
        <f t="shared" si="85"/>
        <v>20.537827486446194</v>
      </c>
      <c r="F285" s="3">
        <f t="shared" si="86"/>
        <v>5.1413176363128557</v>
      </c>
      <c r="G285" s="3">
        <f t="shared" si="87"/>
        <v>-131.2008421355068</v>
      </c>
      <c r="H285" s="3">
        <f t="shared" si="88"/>
        <v>-8.2694218789144465</v>
      </c>
      <c r="I285" s="2">
        <f t="shared" si="89"/>
        <v>131.56168690889876</v>
      </c>
      <c r="J285" s="2">
        <f t="shared" si="69"/>
        <v>131.56168690889876</v>
      </c>
      <c r="K285" s="5">
        <f t="shared" si="70"/>
        <v>0.33</v>
      </c>
      <c r="L285" s="4">
        <f t="shared" si="90"/>
        <v>0.17366070078348197</v>
      </c>
      <c r="M285" s="4">
        <f t="shared" si="71"/>
        <v>0.21629375079622026</v>
      </c>
      <c r="N285" s="5">
        <f t="shared" si="72"/>
        <v>-1.1866187278199294</v>
      </c>
      <c r="O285" s="5">
        <f t="shared" si="73"/>
        <v>30.281221157031975</v>
      </c>
      <c r="P285" s="5">
        <f t="shared" si="74"/>
        <v>1.9085867794779912</v>
      </c>
      <c r="Q285" s="6">
        <f t="shared" si="75"/>
        <v>1802.729667539355</v>
      </c>
      <c r="R285" s="5">
        <f t="shared" si="76"/>
        <v>11.045023607930629</v>
      </c>
      <c r="S285" s="5">
        <f t="shared" si="77"/>
        <v>-0.60912044634240869</v>
      </c>
      <c r="T285" s="5">
        <f t="shared" si="78"/>
        <v>16.531154437723629</v>
      </c>
      <c r="U285" s="5">
        <f t="shared" si="79"/>
        <v>9.8584048801106992</v>
      </c>
      <c r="V285" s="5">
        <f t="shared" si="79"/>
        <v>29.672100710689566</v>
      </c>
      <c r="W285" s="5">
        <f t="shared" si="80"/>
        <v>-13.734258782798378</v>
      </c>
      <c r="X285">
        <f t="shared" si="91"/>
        <v>0</v>
      </c>
    </row>
    <row r="286" spans="1:24" x14ac:dyDescent="0.2">
      <c r="A286">
        <f t="shared" si="81"/>
        <v>0.25600000000000017</v>
      </c>
      <c r="B286" s="5">
        <f t="shared" si="82"/>
        <v>-2.0805117147223703E-2</v>
      </c>
      <c r="C286" s="5">
        <f t="shared" si="83"/>
        <v>20.406625084431091</v>
      </c>
      <c r="D286" s="5">
        <f t="shared" si="84"/>
        <v>4.3215069074659453</v>
      </c>
      <c r="E286" s="2">
        <f t="shared" si="85"/>
        <v>20.406635690123732</v>
      </c>
      <c r="F286" s="3">
        <f t="shared" si="86"/>
        <v>5.1511760411929668</v>
      </c>
      <c r="G286" s="3">
        <f t="shared" si="87"/>
        <v>-131.17117003479612</v>
      </c>
      <c r="H286" s="3">
        <f t="shared" si="88"/>
        <v>-8.2831561376972456</v>
      </c>
      <c r="I286" s="2">
        <f t="shared" si="89"/>
        <v>131.53334610852957</v>
      </c>
      <c r="J286" s="2">
        <f t="shared" ref="J286:J349" si="92">SQRT((F286-vxw)^2+(G286-vyw)^2+H286^2)</f>
        <v>131.53334610852957</v>
      </c>
      <c r="K286" s="5">
        <f t="shared" ref="K286:K349" si="93">IF(drag=1,(cda+cdb/(1+EXP(-(J286-vel)/dv))),IF(drag=2,$G$11,0))</f>
        <v>0.33</v>
      </c>
      <c r="L286" s="4">
        <f t="shared" si="90"/>
        <v>0.17369810117425025</v>
      </c>
      <c r="M286" s="4">
        <f t="shared" ref="M286:M349" si="94">IF(Magnus=1,(IF(L286&lt;0.1,1.5*L286,0.09+0.6*L286)),IF(Magnus=2,1/(2.32+0.4/L286),0))</f>
        <v>0.21631695539398776</v>
      </c>
      <c r="N286" s="5">
        <f t="shared" ref="N286:N349" si="95">-const*$K286*$J286*(F286-vxw)</f>
        <v>-1.1886379431002279</v>
      </c>
      <c r="O286" s="5">
        <f t="shared" ref="O286:O349" si="96">-const*$K286*$J286*(G286-vyw)</f>
        <v>30.267851165906134</v>
      </c>
      <c r="P286" s="5">
        <f t="shared" ref="P286:P349" si="97">-const*$K286*$J286*H286</f>
        <v>1.9113448259497476</v>
      </c>
      <c r="Q286" s="6">
        <f t="shared" ref="Q286:Q349" si="98">omega*EXP(-A286/tau)*30/PI()</f>
        <v>1802.7294872663972</v>
      </c>
      <c r="R286" s="5">
        <f t="shared" ref="R286:R349" si="99">const*($M286/omega)*J286*(wy*H286-wz*(G286-vyw))</f>
        <v>11.041411304653742</v>
      </c>
      <c r="S286" s="5">
        <f t="shared" ref="S286:S349" si="100">const*($M286/omega)*J286*(wz*(F286-vxw)-wx*H286)</f>
        <v>-0.60995547331064792</v>
      </c>
      <c r="T286" s="5">
        <f t="shared" ref="T286:T349" si="101">const*($M286/omega)*J286*(wx*(G286-vyw)-wy*(F286-vxw))</f>
        <v>16.525684678790768</v>
      </c>
      <c r="U286" s="5">
        <f t="shared" ref="U286:V349" si="102">N286+R286</f>
        <v>9.8527733615535151</v>
      </c>
      <c r="V286" s="5">
        <f t="shared" si="102"/>
        <v>29.657895692595485</v>
      </c>
      <c r="W286" s="5">
        <f t="shared" ref="W286:W349" si="103">P286+T286-32.174</f>
        <v>-13.736970495259484</v>
      </c>
      <c r="X286">
        <f t="shared" si="91"/>
        <v>0</v>
      </c>
    </row>
    <row r="287" spans="1:24" x14ac:dyDescent="0.2">
      <c r="A287">
        <f t="shared" ref="A287:A350" si="104">A286+dt</f>
        <v>0.25700000000000017</v>
      </c>
      <c r="B287" s="5">
        <f t="shared" ref="B287:B350" si="105">B286+F286*dt+0.5*U286*dt*dt</f>
        <v>-1.5649014719349961E-2</v>
      </c>
      <c r="C287" s="5">
        <f t="shared" ref="C287:C350" si="106">C286+G286*dt+0.5*V286*dt*dt</f>
        <v>20.275468743344142</v>
      </c>
      <c r="D287" s="5">
        <f t="shared" ref="D287:D350" si="107">D286+H286*dt+0.5*W286*dt*dt</f>
        <v>4.3132168828430011</v>
      </c>
      <c r="E287" s="2">
        <f t="shared" ref="E287:E350" si="108">SQRT(B287^2+C287^2)</f>
        <v>20.275474782455451</v>
      </c>
      <c r="F287" s="3">
        <f t="shared" ref="F287:F350" si="109">F286+U286*dt</f>
        <v>5.1610288145545207</v>
      </c>
      <c r="G287" s="3">
        <f t="shared" ref="G287:G350" si="110">G286+V286*dt</f>
        <v>-131.14151213910353</v>
      </c>
      <c r="H287" s="3">
        <f t="shared" ref="H287:H350" si="111">H286+W286*dt</f>
        <v>-8.2968931081925046</v>
      </c>
      <c r="I287" s="2">
        <f t="shared" ref="I287:I350" si="112">SQRT(F287^2+G287^2+H287^2)</f>
        <v>131.50502218472141</v>
      </c>
      <c r="J287" s="2">
        <f t="shared" si="92"/>
        <v>131.50502218472141</v>
      </c>
      <c r="K287" s="5">
        <f t="shared" si="93"/>
        <v>0.33</v>
      </c>
      <c r="L287" s="4">
        <f t="shared" ref="L287:L350" si="113">(romega/J287)*EXP(-A287/tau)</f>
        <v>0.17373549538925784</v>
      </c>
      <c r="M287" s="4">
        <f t="shared" si="94"/>
        <v>0.21634015114695071</v>
      </c>
      <c r="N287" s="5">
        <f t="shared" si="95"/>
        <v>-1.190655031691225</v>
      </c>
      <c r="O287" s="5">
        <f t="shared" si="96"/>
        <v>30.254491285086385</v>
      </c>
      <c r="P287" s="5">
        <f t="shared" si="97"/>
        <v>1.9141023779628608</v>
      </c>
      <c r="Q287" s="6">
        <f t="shared" si="98"/>
        <v>1802.7293069934578</v>
      </c>
      <c r="R287" s="5">
        <f t="shared" si="99"/>
        <v>11.037801184270833</v>
      </c>
      <c r="S287" s="5">
        <f t="shared" si="100"/>
        <v>-0.61079114376912857</v>
      </c>
      <c r="T287" s="5">
        <f t="shared" si="101"/>
        <v>16.520218155041668</v>
      </c>
      <c r="U287" s="5">
        <f t="shared" si="102"/>
        <v>9.847146152579608</v>
      </c>
      <c r="V287" s="5">
        <f t="shared" si="102"/>
        <v>29.643700141317257</v>
      </c>
      <c r="W287" s="5">
        <f t="shared" si="103"/>
        <v>-13.739679466995469</v>
      </c>
      <c r="X287">
        <f t="shared" ref="X287:X350" si="114">IF((C287-17/12)*(C288-17/12)&lt;0,1,0)</f>
        <v>0</v>
      </c>
    </row>
    <row r="288" spans="1:24" x14ac:dyDescent="0.2">
      <c r="A288">
        <f t="shared" si="104"/>
        <v>0.25800000000000017</v>
      </c>
      <c r="B288" s="5">
        <f t="shared" si="105"/>
        <v>-1.048306233171915E-2</v>
      </c>
      <c r="C288" s="5">
        <f t="shared" si="106"/>
        <v>20.144342053055109</v>
      </c>
      <c r="D288" s="5">
        <f t="shared" si="107"/>
        <v>4.3049131198950752</v>
      </c>
      <c r="E288" s="2">
        <f t="shared" si="108"/>
        <v>20.144344780733881</v>
      </c>
      <c r="F288" s="3">
        <f t="shared" si="109"/>
        <v>5.1708759607071002</v>
      </c>
      <c r="G288" s="3">
        <f t="shared" si="110"/>
        <v>-131.1118684389622</v>
      </c>
      <c r="H288" s="3">
        <f t="shared" si="111"/>
        <v>-8.3106327876595003</v>
      </c>
      <c r="I288" s="2">
        <f t="shared" si="112"/>
        <v>131.47671512890818</v>
      </c>
      <c r="J288" s="2">
        <f t="shared" si="92"/>
        <v>131.47671512890818</v>
      </c>
      <c r="K288" s="5">
        <f t="shared" si="93"/>
        <v>0.33</v>
      </c>
      <c r="L288" s="4">
        <f t="shared" si="113"/>
        <v>0.17377288342143524</v>
      </c>
      <c r="M288" s="4">
        <f t="shared" si="94"/>
        <v>0.21636333805483282</v>
      </c>
      <c r="N288" s="5">
        <f t="shared" si="95"/>
        <v>-1.1926699962238279</v>
      </c>
      <c r="O288" s="5">
        <f t="shared" si="96"/>
        <v>30.241141505667166</v>
      </c>
      <c r="P288" s="5">
        <f t="shared" si="97"/>
        <v>1.9168594355761852</v>
      </c>
      <c r="Q288" s="6">
        <f t="shared" si="98"/>
        <v>1802.7291267205358</v>
      </c>
      <c r="R288" s="5">
        <f t="shared" si="99"/>
        <v>11.034193245298608</v>
      </c>
      <c r="S288" s="5">
        <f t="shared" si="100"/>
        <v>-0.61162745686034059</v>
      </c>
      <c r="T288" s="5">
        <f t="shared" si="101"/>
        <v>16.514754864303661</v>
      </c>
      <c r="U288" s="5">
        <f t="shared" si="102"/>
        <v>9.8415232490747808</v>
      </c>
      <c r="V288" s="5">
        <f t="shared" si="102"/>
        <v>29.629514048806826</v>
      </c>
      <c r="W288" s="5">
        <f t="shared" si="103"/>
        <v>-13.742385700120153</v>
      </c>
      <c r="X288">
        <f t="shared" si="114"/>
        <v>0</v>
      </c>
    </row>
    <row r="289" spans="1:24" x14ac:dyDescent="0.2">
      <c r="A289">
        <f t="shared" si="104"/>
        <v>0.25900000000000017</v>
      </c>
      <c r="B289" s="5">
        <f t="shared" si="105"/>
        <v>-5.3072656093875129E-3</v>
      </c>
      <c r="C289" s="5">
        <f t="shared" si="106"/>
        <v>20.013244999373171</v>
      </c>
      <c r="D289" s="5">
        <f t="shared" si="107"/>
        <v>4.2965956159145655</v>
      </c>
      <c r="E289" s="2">
        <f t="shared" si="108"/>
        <v>20.013245703083832</v>
      </c>
      <c r="F289" s="3">
        <f t="shared" si="109"/>
        <v>5.1807174839561752</v>
      </c>
      <c r="G289" s="3">
        <f t="shared" si="110"/>
        <v>-131.08223892491341</v>
      </c>
      <c r="H289" s="3">
        <f t="shared" si="111"/>
        <v>-8.3243751733596199</v>
      </c>
      <c r="I289" s="2">
        <f t="shared" si="112"/>
        <v>131.44842493253199</v>
      </c>
      <c r="J289" s="2">
        <f t="shared" si="92"/>
        <v>131.44842493253199</v>
      </c>
      <c r="K289" s="5">
        <f t="shared" si="93"/>
        <v>0.33</v>
      </c>
      <c r="L289" s="4">
        <f t="shared" si="113"/>
        <v>0.17381026526371063</v>
      </c>
      <c r="M289" s="4">
        <f t="shared" si="94"/>
        <v>0.21638651611735754</v>
      </c>
      <c r="N289" s="5">
        <f t="shared" si="95"/>
        <v>-1.1946828393256221</v>
      </c>
      <c r="O289" s="5">
        <f t="shared" si="96"/>
        <v>30.227801818752848</v>
      </c>
      <c r="P289" s="5">
        <f t="shared" si="97"/>
        <v>1.9196159988493817</v>
      </c>
      <c r="Q289" s="6">
        <f t="shared" si="98"/>
        <v>1802.7289464476323</v>
      </c>
      <c r="R289" s="5">
        <f t="shared" si="99"/>
        <v>11.030587486255126</v>
      </c>
      <c r="S289" s="5">
        <f t="shared" si="100"/>
        <v>-0.6124644117278969</v>
      </c>
      <c r="T289" s="5">
        <f t="shared" si="101"/>
        <v>16.509294804406068</v>
      </c>
      <c r="U289" s="5">
        <f t="shared" si="102"/>
        <v>9.8359046469295031</v>
      </c>
      <c r="V289" s="5">
        <f t="shared" si="102"/>
        <v>29.615337407024953</v>
      </c>
      <c r="W289" s="5">
        <f t="shared" si="103"/>
        <v>-13.745089196744551</v>
      </c>
      <c r="X289">
        <f t="shared" si="114"/>
        <v>0</v>
      </c>
    </row>
    <row r="290" spans="1:24" x14ac:dyDescent="0.2">
      <c r="A290">
        <f t="shared" si="104"/>
        <v>0.26000000000000018</v>
      </c>
      <c r="B290" s="5">
        <f t="shared" si="105"/>
        <v>-1.2163017310787307E-4</v>
      </c>
      <c r="C290" s="5">
        <f t="shared" si="106"/>
        <v>19.882177568116958</v>
      </c>
      <c r="D290" s="5">
        <f t="shared" si="107"/>
        <v>4.2882643681966073</v>
      </c>
      <c r="E290" s="2">
        <f t="shared" si="108"/>
        <v>19.882177568488999</v>
      </c>
      <c r="F290" s="3">
        <f t="shared" si="109"/>
        <v>5.1905533886031048</v>
      </c>
      <c r="G290" s="3">
        <f t="shared" si="110"/>
        <v>-131.05262358750639</v>
      </c>
      <c r="H290" s="3">
        <f t="shared" si="111"/>
        <v>-8.3381202625563642</v>
      </c>
      <c r="I290" s="2">
        <f t="shared" si="112"/>
        <v>131.42015158704325</v>
      </c>
      <c r="J290" s="2">
        <f t="shared" si="92"/>
        <v>131.42015158704325</v>
      </c>
      <c r="K290" s="5">
        <f t="shared" si="93"/>
        <v>0.33</v>
      </c>
      <c r="L290" s="4">
        <f t="shared" si="113"/>
        <v>0.17384764090900953</v>
      </c>
      <c r="M290" s="4">
        <f t="shared" si="94"/>
        <v>0.21640968533424768</v>
      </c>
      <c r="N290" s="5">
        <f t="shared" si="95"/>
        <v>-1.1966935636208771</v>
      </c>
      <c r="O290" s="5">
        <f t="shared" si="96"/>
        <v>30.214472215457722</v>
      </c>
      <c r="P290" s="5">
        <f t="shared" si="97"/>
        <v>1.9223720678429186</v>
      </c>
      <c r="Q290" s="6">
        <f t="shared" si="98"/>
        <v>1802.7287661747469</v>
      </c>
      <c r="R290" s="5">
        <f t="shared" si="99"/>
        <v>11.026983905659771</v>
      </c>
      <c r="S290" s="5">
        <f t="shared" si="100"/>
        <v>-0.61330200751653163</v>
      </c>
      <c r="T290" s="5">
        <f t="shared" si="101"/>
        <v>16.503837973180115</v>
      </c>
      <c r="U290" s="5">
        <f t="shared" si="102"/>
        <v>9.830290342038893</v>
      </c>
      <c r="V290" s="5">
        <f t="shared" si="102"/>
        <v>29.601170207941191</v>
      </c>
      <c r="W290" s="5">
        <f t="shared" si="103"/>
        <v>-13.747789958976966</v>
      </c>
      <c r="X290">
        <f t="shared" si="114"/>
        <v>0</v>
      </c>
    </row>
    <row r="291" spans="1:24" x14ac:dyDescent="0.2">
      <c r="A291">
        <f t="shared" si="104"/>
        <v>0.26100000000000018</v>
      </c>
      <c r="B291" s="5">
        <f t="shared" si="105"/>
        <v>5.0738383606662519E-3</v>
      </c>
      <c r="C291" s="5">
        <f t="shared" si="106"/>
        <v>19.751139745114553</v>
      </c>
      <c r="D291" s="5">
        <f t="shared" si="107"/>
        <v>4.2799193740390713</v>
      </c>
      <c r="E291" s="2">
        <f t="shared" si="108"/>
        <v>19.751140396819611</v>
      </c>
      <c r="F291" s="3">
        <f t="shared" si="109"/>
        <v>5.2003836789451441</v>
      </c>
      <c r="G291" s="3">
        <f t="shared" si="110"/>
        <v>-131.02302241729845</v>
      </c>
      <c r="H291" s="3">
        <f t="shared" si="111"/>
        <v>-8.351868052515341</v>
      </c>
      <c r="I291" s="2">
        <f t="shared" si="112"/>
        <v>131.39189508390066</v>
      </c>
      <c r="J291" s="2">
        <f t="shared" si="92"/>
        <v>131.39189508390066</v>
      </c>
      <c r="K291" s="5">
        <f t="shared" si="93"/>
        <v>0.33</v>
      </c>
      <c r="L291" s="4">
        <f t="shared" si="113"/>
        <v>0.17388501035025491</v>
      </c>
      <c r="M291" s="4">
        <f t="shared" si="94"/>
        <v>0.21643284570522545</v>
      </c>
      <c r="N291" s="5">
        <f t="shared" si="95"/>
        <v>-1.1987021717305515</v>
      </c>
      <c r="O291" s="5">
        <f t="shared" si="96"/>
        <v>30.201152686906028</v>
      </c>
      <c r="P291" s="5">
        <f t="shared" si="97"/>
        <v>1.9251276426180699</v>
      </c>
      <c r="Q291" s="6">
        <f t="shared" si="98"/>
        <v>1802.7285859018791</v>
      </c>
      <c r="R291" s="5">
        <f t="shared" si="99"/>
        <v>11.023382502033284</v>
      </c>
      <c r="S291" s="5">
        <f t="shared" si="100"/>
        <v>-0.61414024337210005</v>
      </c>
      <c r="T291" s="5">
        <f t="shared" si="101"/>
        <v>16.498384368458996</v>
      </c>
      <c r="U291" s="5">
        <f t="shared" si="102"/>
        <v>9.8246803303027335</v>
      </c>
      <c r="V291" s="5">
        <f t="shared" si="102"/>
        <v>29.587012443533929</v>
      </c>
      <c r="W291" s="5">
        <f t="shared" si="103"/>
        <v>-13.750487988922934</v>
      </c>
      <c r="X291">
        <f t="shared" si="114"/>
        <v>0</v>
      </c>
    </row>
    <row r="292" spans="1:24" x14ac:dyDescent="0.2">
      <c r="A292">
        <f t="shared" si="104"/>
        <v>0.26200000000000018</v>
      </c>
      <c r="B292" s="5">
        <f t="shared" si="105"/>
        <v>1.0279134379776548E-2</v>
      </c>
      <c r="C292" s="5">
        <f t="shared" si="106"/>
        <v>19.620131516203475</v>
      </c>
      <c r="D292" s="5">
        <f t="shared" si="107"/>
        <v>4.2715606307425613</v>
      </c>
      <c r="E292" s="2">
        <f t="shared" si="108"/>
        <v>19.620134208861174</v>
      </c>
      <c r="F292" s="3">
        <f t="shared" si="109"/>
        <v>5.2102083592754465</v>
      </c>
      <c r="G292" s="3">
        <f t="shared" si="110"/>
        <v>-130.99343540485492</v>
      </c>
      <c r="H292" s="3">
        <f t="shared" si="111"/>
        <v>-8.3656185405042631</v>
      </c>
      <c r="I292" s="2">
        <f t="shared" si="112"/>
        <v>131.36365541457116</v>
      </c>
      <c r="J292" s="2">
        <f t="shared" si="92"/>
        <v>131.36365541457116</v>
      </c>
      <c r="K292" s="5">
        <f t="shared" si="93"/>
        <v>0.33</v>
      </c>
      <c r="L292" s="4">
        <f t="shared" si="113"/>
        <v>0.1739223735803673</v>
      </c>
      <c r="M292" s="4">
        <f t="shared" si="94"/>
        <v>0.21645599723001277</v>
      </c>
      <c r="N292" s="5">
        <f t="shared" si="95"/>
        <v>-1.2007086662722966</v>
      </c>
      <c r="O292" s="5">
        <f t="shared" si="96"/>
        <v>30.18784322423188</v>
      </c>
      <c r="P292" s="5">
        <f t="shared" si="97"/>
        <v>1.9278827232369118</v>
      </c>
      <c r="Q292" s="6">
        <f t="shared" si="98"/>
        <v>1802.7284056290296</v>
      </c>
      <c r="R292" s="5">
        <f t="shared" si="99"/>
        <v>11.019783273897751</v>
      </c>
      <c r="S292" s="5">
        <f t="shared" si="100"/>
        <v>-0.61497911844157616</v>
      </c>
      <c r="T292" s="5">
        <f t="shared" si="101"/>
        <v>16.492933988077855</v>
      </c>
      <c r="U292" s="5">
        <f t="shared" si="102"/>
        <v>9.8190746076254545</v>
      </c>
      <c r="V292" s="5">
        <f t="shared" si="102"/>
        <v>29.572864105790305</v>
      </c>
      <c r="W292" s="5">
        <f t="shared" si="103"/>
        <v>-13.753183288685232</v>
      </c>
      <c r="X292">
        <f t="shared" si="114"/>
        <v>0</v>
      </c>
    </row>
    <row r="293" spans="1:24" x14ac:dyDescent="0.2">
      <c r="A293">
        <f t="shared" si="104"/>
        <v>0.26300000000000018</v>
      </c>
      <c r="B293" s="5">
        <f t="shared" si="105"/>
        <v>1.5494252276355806E-2</v>
      </c>
      <c r="C293" s="5">
        <f t="shared" si="106"/>
        <v>19.489152867230676</v>
      </c>
      <c r="D293" s="5">
        <f t="shared" si="107"/>
        <v>4.2631881356104122</v>
      </c>
      <c r="E293" s="2">
        <f t="shared" si="108"/>
        <v>19.489159026344346</v>
      </c>
      <c r="F293" s="3">
        <f t="shared" si="109"/>
        <v>5.2200274338830717</v>
      </c>
      <c r="G293" s="3">
        <f t="shared" si="110"/>
        <v>-130.96386254074912</v>
      </c>
      <c r="H293" s="3">
        <f t="shared" si="111"/>
        <v>-8.3793717237929481</v>
      </c>
      <c r="I293" s="2">
        <f t="shared" si="112"/>
        <v>131.33543257052997</v>
      </c>
      <c r="J293" s="2">
        <f t="shared" si="92"/>
        <v>131.33543257052997</v>
      </c>
      <c r="K293" s="5">
        <f t="shared" si="93"/>
        <v>0.33</v>
      </c>
      <c r="L293" s="4">
        <f t="shared" si="113"/>
        <v>0.17395973059226455</v>
      </c>
      <c r="M293" s="4">
        <f t="shared" si="94"/>
        <v>0.21647913990833081</v>
      </c>
      <c r="N293" s="5">
        <f t="shared" si="95"/>
        <v>-1.2027130498604635</v>
      </c>
      <c r="O293" s="5">
        <f t="shared" si="96"/>
        <v>30.174543818579313</v>
      </c>
      <c r="P293" s="5">
        <f t="shared" si="97"/>
        <v>1.9306373097623248</v>
      </c>
      <c r="Q293" s="6">
        <f t="shared" si="98"/>
        <v>1802.728225356198</v>
      </c>
      <c r="R293" s="5">
        <f t="shared" si="99"/>
        <v>11.016186219776589</v>
      </c>
      <c r="S293" s="5">
        <f t="shared" si="100"/>
        <v>-0.61581863187305119</v>
      </c>
      <c r="T293" s="5">
        <f t="shared" si="101"/>
        <v>16.487486829873767</v>
      </c>
      <c r="U293" s="5">
        <f t="shared" si="102"/>
        <v>9.8134731699161257</v>
      </c>
      <c r="V293" s="5">
        <f t="shared" si="102"/>
        <v>29.558725186706262</v>
      </c>
      <c r="W293" s="5">
        <f t="shared" si="103"/>
        <v>-13.755875860363908</v>
      </c>
      <c r="X293">
        <f t="shared" si="114"/>
        <v>0</v>
      </c>
    </row>
    <row r="294" spans="1:24" x14ac:dyDescent="0.2">
      <c r="A294">
        <f t="shared" si="104"/>
        <v>0.26400000000000018</v>
      </c>
      <c r="B294" s="5">
        <f t="shared" si="105"/>
        <v>2.0719186446823835E-2</v>
      </c>
      <c r="C294" s="5">
        <f t="shared" si="106"/>
        <v>19.35820378405252</v>
      </c>
      <c r="D294" s="5">
        <f t="shared" si="107"/>
        <v>4.2548018859486891</v>
      </c>
      <c r="E294" s="2">
        <f t="shared" si="108"/>
        <v>19.358214871975989</v>
      </c>
      <c r="F294" s="3">
        <f t="shared" si="109"/>
        <v>5.2298409070529877</v>
      </c>
      <c r="G294" s="3">
        <f t="shared" si="110"/>
        <v>-130.9343038155624</v>
      </c>
      <c r="H294" s="3">
        <f t="shared" si="111"/>
        <v>-8.3931275996533117</v>
      </c>
      <c r="I294" s="2">
        <f t="shared" si="112"/>
        <v>131.30722654326053</v>
      </c>
      <c r="J294" s="2">
        <f t="shared" si="92"/>
        <v>131.30722654326053</v>
      </c>
      <c r="K294" s="5">
        <f t="shared" si="93"/>
        <v>0.33</v>
      </c>
      <c r="L294" s="4">
        <f t="shared" si="113"/>
        <v>0.17399708137886216</v>
      </c>
      <c r="M294" s="4">
        <f t="shared" si="94"/>
        <v>0.21650227373990047</v>
      </c>
      <c r="N294" s="5">
        <f t="shared" si="95"/>
        <v>-1.2047153251061054</v>
      </c>
      <c r="O294" s="5">
        <f t="shared" si="96"/>
        <v>30.161254461102224</v>
      </c>
      <c r="P294" s="5">
        <f t="shared" si="97"/>
        <v>1.9333914022579883</v>
      </c>
      <c r="Q294" s="6">
        <f t="shared" si="98"/>
        <v>1802.7280450833841</v>
      </c>
      <c r="R294" s="5">
        <f t="shared" si="99"/>
        <v>11.012591338194563</v>
      </c>
      <c r="S294" s="5">
        <f t="shared" si="100"/>
        <v>-0.61665878281573294</v>
      </c>
      <c r="T294" s="5">
        <f t="shared" si="101"/>
        <v>16.482042891685762</v>
      </c>
      <c r="U294" s="5">
        <f t="shared" si="102"/>
        <v>9.8078760130884568</v>
      </c>
      <c r="V294" s="5">
        <f t="shared" si="102"/>
        <v>29.544595678286491</v>
      </c>
      <c r="W294" s="5">
        <f t="shared" si="103"/>
        <v>-13.758565706056249</v>
      </c>
      <c r="X294">
        <f t="shared" si="114"/>
        <v>0</v>
      </c>
    </row>
    <row r="295" spans="1:24" x14ac:dyDescent="0.2">
      <c r="A295">
        <f t="shared" si="104"/>
        <v>0.26500000000000018</v>
      </c>
      <c r="B295" s="5">
        <f t="shared" si="105"/>
        <v>2.5953931291883368E-2</v>
      </c>
      <c r="C295" s="5">
        <f t="shared" si="106"/>
        <v>19.227284252534798</v>
      </c>
      <c r="D295" s="5">
        <f t="shared" si="107"/>
        <v>4.246401879066183</v>
      </c>
      <c r="E295" s="2">
        <f t="shared" si="108"/>
        <v>19.227301769471506</v>
      </c>
      <c r="F295" s="3">
        <f t="shared" si="109"/>
        <v>5.2396487830660758</v>
      </c>
      <c r="G295" s="3">
        <f t="shared" si="110"/>
        <v>-130.90475921988411</v>
      </c>
      <c r="H295" s="3">
        <f t="shared" si="111"/>
        <v>-8.4068861653593672</v>
      </c>
      <c r="I295" s="2">
        <f t="shared" si="112"/>
        <v>131.2790373242546</v>
      </c>
      <c r="J295" s="2">
        <f t="shared" si="92"/>
        <v>131.2790373242546</v>
      </c>
      <c r="K295" s="5">
        <f t="shared" si="93"/>
        <v>0.33</v>
      </c>
      <c r="L295" s="4">
        <f t="shared" si="113"/>
        <v>0.17403442593307281</v>
      </c>
      <c r="M295" s="4">
        <f t="shared" si="94"/>
        <v>0.2165253987244419</v>
      </c>
      <c r="N295" s="5">
        <f t="shared" si="95"/>
        <v>-1.2067154946169851</v>
      </c>
      <c r="O295" s="5">
        <f t="shared" si="96"/>
        <v>30.147975142964416</v>
      </c>
      <c r="P295" s="5">
        <f t="shared" si="97"/>
        <v>1.9361450007883831</v>
      </c>
      <c r="Q295" s="6">
        <f t="shared" si="98"/>
        <v>1802.7278648105887</v>
      </c>
      <c r="R295" s="5">
        <f t="shared" si="99"/>
        <v>11.008998627677778</v>
      </c>
      <c r="S295" s="5">
        <f t="shared" si="100"/>
        <v>-0.61749957041994519</v>
      </c>
      <c r="T295" s="5">
        <f t="shared" si="101"/>
        <v>16.476602171354799</v>
      </c>
      <c r="U295" s="5">
        <f t="shared" si="102"/>
        <v>9.8022831330607936</v>
      </c>
      <c r="V295" s="5">
        <f t="shared" si="102"/>
        <v>29.530475572544471</v>
      </c>
      <c r="W295" s="5">
        <f t="shared" si="103"/>
        <v>-13.761252827856818</v>
      </c>
      <c r="X295">
        <f t="shared" si="114"/>
        <v>0</v>
      </c>
    </row>
    <row r="296" spans="1:24" x14ac:dyDescent="0.2">
      <c r="A296">
        <f t="shared" si="104"/>
        <v>0.26600000000000018</v>
      </c>
      <c r="B296" s="5">
        <f t="shared" si="105"/>
        <v>3.1198481216515975E-2</v>
      </c>
      <c r="C296" s="5">
        <f t="shared" si="106"/>
        <v>19.096394258552699</v>
      </c>
      <c r="D296" s="5">
        <f t="shared" si="107"/>
        <v>4.2379881122744099</v>
      </c>
      <c r="E296" s="2">
        <f t="shared" si="108"/>
        <v>19.096419743588449</v>
      </c>
      <c r="F296" s="3">
        <f t="shared" si="109"/>
        <v>5.2494510661991365</v>
      </c>
      <c r="G296" s="3">
        <f t="shared" si="110"/>
        <v>-130.87522874431156</v>
      </c>
      <c r="H296" s="3">
        <f t="shared" si="111"/>
        <v>-8.4206474181872242</v>
      </c>
      <c r="I296" s="2">
        <f t="shared" si="112"/>
        <v>131.25086490501204</v>
      </c>
      <c r="J296" s="2">
        <f t="shared" si="92"/>
        <v>131.25086490501204</v>
      </c>
      <c r="K296" s="5">
        <f t="shared" si="93"/>
        <v>0.33</v>
      </c>
      <c r="L296" s="4">
        <f t="shared" si="113"/>
        <v>0.17407176424780696</v>
      </c>
      <c r="M296" s="4">
        <f t="shared" si="94"/>
        <v>0.21654851486167498</v>
      </c>
      <c r="N296" s="5">
        <f t="shared" si="95"/>
        <v>-1.2087135609975765</v>
      </c>
      <c r="O296" s="5">
        <f t="shared" si="96"/>
        <v>30.134705855339483</v>
      </c>
      <c r="P296" s="5">
        <f t="shared" si="97"/>
        <v>1.9388981054187853</v>
      </c>
      <c r="Q296" s="6">
        <f t="shared" si="98"/>
        <v>1802.7276845378112</v>
      </c>
      <c r="R296" s="5">
        <f t="shared" si="99"/>
        <v>11.005408086753661</v>
      </c>
      <c r="S296" s="5">
        <f t="shared" si="100"/>
        <v>-0.61834099383712404</v>
      </c>
      <c r="T296" s="5">
        <f t="shared" si="101"/>
        <v>16.471164666723773</v>
      </c>
      <c r="U296" s="5">
        <f t="shared" si="102"/>
        <v>9.7966945257560845</v>
      </c>
      <c r="V296" s="5">
        <f t="shared" si="102"/>
        <v>29.51636486150236</v>
      </c>
      <c r="W296" s="5">
        <f t="shared" si="103"/>
        <v>-13.76393722785744</v>
      </c>
      <c r="X296">
        <f t="shared" si="114"/>
        <v>0</v>
      </c>
    </row>
    <row r="297" spans="1:24" x14ac:dyDescent="0.2">
      <c r="A297">
        <f t="shared" si="104"/>
        <v>0.26700000000000018</v>
      </c>
      <c r="B297" s="5">
        <f t="shared" si="105"/>
        <v>3.6452830629977992E-2</v>
      </c>
      <c r="C297" s="5">
        <f t="shared" si="106"/>
        <v>18.965533787990818</v>
      </c>
      <c r="D297" s="5">
        <f t="shared" si="107"/>
        <v>4.2295605828876086</v>
      </c>
      <c r="E297" s="2">
        <f t="shared" si="108"/>
        <v>18.965568820161504</v>
      </c>
      <c r="F297" s="3">
        <f t="shared" si="109"/>
        <v>5.2592477607248922</v>
      </c>
      <c r="G297" s="3">
        <f t="shared" si="110"/>
        <v>-130.84571237945005</v>
      </c>
      <c r="H297" s="3">
        <f t="shared" si="111"/>
        <v>-8.4344113554150812</v>
      </c>
      <c r="I297" s="2">
        <f t="shared" si="112"/>
        <v>131.22270927704096</v>
      </c>
      <c r="J297" s="2">
        <f t="shared" si="92"/>
        <v>131.22270927704096</v>
      </c>
      <c r="K297" s="5">
        <f t="shared" si="93"/>
        <v>0.33</v>
      </c>
      <c r="L297" s="4">
        <f t="shared" si="113"/>
        <v>0.17410909631597235</v>
      </c>
      <c r="M297" s="4">
        <f t="shared" si="94"/>
        <v>0.21657162215131887</v>
      </c>
      <c r="N297" s="5">
        <f t="shared" si="95"/>
        <v>-1.2107095268490717</v>
      </c>
      <c r="O297" s="5">
        <f t="shared" si="96"/>
        <v>30.121446589410898</v>
      </c>
      <c r="P297" s="5">
        <f t="shared" si="97"/>
        <v>1.9416507162152681</v>
      </c>
      <c r="Q297" s="6">
        <f t="shared" si="98"/>
        <v>1802.7275042650519</v>
      </c>
      <c r="R297" s="5">
        <f t="shared" si="99"/>
        <v>11.001819713950981</v>
      </c>
      <c r="S297" s="5">
        <f t="shared" si="100"/>
        <v>-0.61918305221981818</v>
      </c>
      <c r="T297" s="5">
        <f t="shared" si="101"/>
        <v>16.465730375637502</v>
      </c>
      <c r="U297" s="5">
        <f t="shared" si="102"/>
        <v>9.7911101871019088</v>
      </c>
      <c r="V297" s="5">
        <f t="shared" si="102"/>
        <v>29.50226353719108</v>
      </c>
      <c r="W297" s="5">
        <f t="shared" si="103"/>
        <v>-13.76661890814723</v>
      </c>
      <c r="X297">
        <f t="shared" si="114"/>
        <v>0</v>
      </c>
    </row>
    <row r="298" spans="1:24" x14ac:dyDescent="0.2">
      <c r="A298">
        <f t="shared" si="104"/>
        <v>0.26800000000000018</v>
      </c>
      <c r="B298" s="5">
        <f t="shared" si="105"/>
        <v>4.1716973945796439E-2</v>
      </c>
      <c r="C298" s="5">
        <f t="shared" si="106"/>
        <v>18.834702826743136</v>
      </c>
      <c r="D298" s="5">
        <f t="shared" si="107"/>
        <v>4.2211192882227397</v>
      </c>
      <c r="E298" s="2">
        <f t="shared" si="108"/>
        <v>18.834749026138923</v>
      </c>
      <c r="F298" s="3">
        <f t="shared" si="109"/>
        <v>5.2690388709119942</v>
      </c>
      <c r="G298" s="3">
        <f t="shared" si="110"/>
        <v>-130.81621011591287</v>
      </c>
      <c r="H298" s="3">
        <f t="shared" si="111"/>
        <v>-8.4481779743232277</v>
      </c>
      <c r="I298" s="2">
        <f t="shared" si="112"/>
        <v>131.19457043185776</v>
      </c>
      <c r="J298" s="2">
        <f t="shared" si="92"/>
        <v>131.19457043185776</v>
      </c>
      <c r="K298" s="5">
        <f t="shared" si="93"/>
        <v>0.33</v>
      </c>
      <c r="L298" s="4">
        <f t="shared" si="113"/>
        <v>0.17414642213047432</v>
      </c>
      <c r="M298" s="4">
        <f t="shared" si="94"/>
        <v>0.21659472059309234</v>
      </c>
      <c r="N298" s="5">
        <f t="shared" si="95"/>
        <v>-1.2127033947693862</v>
      </c>
      <c r="O298" s="5">
        <f t="shared" si="96"/>
        <v>30.108197336371969</v>
      </c>
      <c r="P298" s="5">
        <f t="shared" si="97"/>
        <v>1.9444028332446996</v>
      </c>
      <c r="Q298" s="6">
        <f t="shared" si="98"/>
        <v>1802.7273239923104</v>
      </c>
      <c r="R298" s="5">
        <f t="shared" si="99"/>
        <v>10.998233507799846</v>
      </c>
      <c r="S298" s="5">
        <f t="shared" si="100"/>
        <v>-0.62002574472168759</v>
      </c>
      <c r="T298" s="5">
        <f t="shared" si="101"/>
        <v>16.460299295942768</v>
      </c>
      <c r="U298" s="5">
        <f t="shared" si="102"/>
        <v>9.7855301130304593</v>
      </c>
      <c r="V298" s="5">
        <f t="shared" si="102"/>
        <v>29.488171591650282</v>
      </c>
      <c r="W298" s="5">
        <f t="shared" si="103"/>
        <v>-13.769297870812533</v>
      </c>
      <c r="X298">
        <f t="shared" si="114"/>
        <v>0</v>
      </c>
    </row>
    <row r="299" spans="1:24" x14ac:dyDescent="0.2">
      <c r="A299">
        <f t="shared" si="104"/>
        <v>0.26900000000000018</v>
      </c>
      <c r="B299" s="5">
        <f t="shared" si="105"/>
        <v>4.6990905581764948E-2</v>
      </c>
      <c r="C299" s="5">
        <f t="shared" si="106"/>
        <v>18.703901360713019</v>
      </c>
      <c r="D299" s="5">
        <f t="shared" si="107"/>
        <v>4.2126642255994815</v>
      </c>
      <c r="E299" s="2">
        <f t="shared" si="108"/>
        <v>18.703960389620423</v>
      </c>
      <c r="F299" s="3">
        <f t="shared" si="109"/>
        <v>5.2788244010250249</v>
      </c>
      <c r="G299" s="3">
        <f t="shared" si="110"/>
        <v>-130.78672194432122</v>
      </c>
      <c r="H299" s="3">
        <f t="shared" si="111"/>
        <v>-8.4619472721940401</v>
      </c>
      <c r="I299" s="2">
        <f t="shared" si="112"/>
        <v>131.16644836098692</v>
      </c>
      <c r="J299" s="2">
        <f t="shared" si="92"/>
        <v>131.16644836098692</v>
      </c>
      <c r="K299" s="5">
        <f t="shared" si="93"/>
        <v>0.33</v>
      </c>
      <c r="L299" s="4">
        <f t="shared" si="113"/>
        <v>0.17418374168421566</v>
      </c>
      <c r="M299" s="4">
        <f t="shared" si="94"/>
        <v>0.21661781018671375</v>
      </c>
      <c r="N299" s="5">
        <f t="shared" si="95"/>
        <v>-1.2146951673531616</v>
      </c>
      <c r="O299" s="5">
        <f t="shared" si="96"/>
        <v>30.094958087425788</v>
      </c>
      <c r="P299" s="5">
        <f t="shared" si="97"/>
        <v>1.9471544565747416</v>
      </c>
      <c r="Q299" s="6">
        <f t="shared" si="98"/>
        <v>1802.727143719587</v>
      </c>
      <c r="R299" s="5">
        <f t="shared" si="99"/>
        <v>10.994649466831685</v>
      </c>
      <c r="S299" s="5">
        <f t="shared" si="100"/>
        <v>-0.62086907049750262</v>
      </c>
      <c r="T299" s="5">
        <f t="shared" si="101"/>
        <v>16.454871425488246</v>
      </c>
      <c r="U299" s="5">
        <f t="shared" si="102"/>
        <v>9.7799542994785238</v>
      </c>
      <c r="V299" s="5">
        <f t="shared" si="102"/>
        <v>29.474089016928286</v>
      </c>
      <c r="W299" s="5">
        <f t="shared" si="103"/>
        <v>-13.771974117937013</v>
      </c>
      <c r="X299">
        <f t="shared" si="114"/>
        <v>0</v>
      </c>
    </row>
    <row r="300" spans="1:24" x14ac:dyDescent="0.2">
      <c r="A300">
        <f t="shared" si="104"/>
        <v>0.27000000000000018</v>
      </c>
      <c r="B300" s="5">
        <f t="shared" si="105"/>
        <v>5.2274619959939712E-2</v>
      </c>
      <c r="C300" s="5">
        <f t="shared" si="106"/>
        <v>18.573129375813206</v>
      </c>
      <c r="D300" s="5">
        <f t="shared" si="107"/>
        <v>4.2041953923402291</v>
      </c>
      <c r="E300" s="2">
        <f t="shared" si="108"/>
        <v>18.573202939896699</v>
      </c>
      <c r="F300" s="3">
        <f t="shared" si="109"/>
        <v>5.2886043553245035</v>
      </c>
      <c r="G300" s="3">
        <f t="shared" si="110"/>
        <v>-130.75724785530429</v>
      </c>
      <c r="H300" s="3">
        <f t="shared" si="111"/>
        <v>-8.4757192463119768</v>
      </c>
      <c r="I300" s="2">
        <f t="shared" si="112"/>
        <v>131.13834305596109</v>
      </c>
      <c r="J300" s="2">
        <f t="shared" si="92"/>
        <v>131.13834305596109</v>
      </c>
      <c r="K300" s="5">
        <f t="shared" si="93"/>
        <v>0.33</v>
      </c>
      <c r="L300" s="4">
        <f t="shared" si="113"/>
        <v>0.17422105497009671</v>
      </c>
      <c r="M300" s="4">
        <f t="shared" si="94"/>
        <v>0.21664089093190081</v>
      </c>
      <c r="N300" s="5">
        <f t="shared" si="95"/>
        <v>-1.2166848471917706</v>
      </c>
      <c r="O300" s="5">
        <f t="shared" si="96"/>
        <v>30.081728833785249</v>
      </c>
      <c r="P300" s="5">
        <f t="shared" si="97"/>
        <v>1.9499055862738452</v>
      </c>
      <c r="Q300" s="6">
        <f t="shared" si="98"/>
        <v>1802.7269634468817</v>
      </c>
      <c r="R300" s="5">
        <f t="shared" si="99"/>
        <v>10.991067589579265</v>
      </c>
      <c r="S300" s="5">
        <f t="shared" si="100"/>
        <v>-0.6217130287031406</v>
      </c>
      <c r="T300" s="5">
        <f t="shared" si="101"/>
        <v>16.449446762124559</v>
      </c>
      <c r="U300" s="5">
        <f t="shared" si="102"/>
        <v>9.7743827423874947</v>
      </c>
      <c r="V300" s="5">
        <f t="shared" si="102"/>
        <v>29.460015805082108</v>
      </c>
      <c r="W300" s="5">
        <f t="shared" si="103"/>
        <v>-13.774647651601594</v>
      </c>
      <c r="X300">
        <f t="shared" si="114"/>
        <v>0</v>
      </c>
    </row>
    <row r="301" spans="1:24" x14ac:dyDescent="0.2">
      <c r="A301">
        <f t="shared" si="104"/>
        <v>0.27100000000000019</v>
      </c>
      <c r="B301" s="5">
        <f t="shared" si="105"/>
        <v>5.7568111506635405E-2</v>
      </c>
      <c r="C301" s="5">
        <f t="shared" si="106"/>
        <v>18.442386857965804</v>
      </c>
      <c r="D301" s="5">
        <f t="shared" si="107"/>
        <v>4.1957127857700911</v>
      </c>
      <c r="E301" s="2">
        <f t="shared" si="108"/>
        <v>18.44247670749057</v>
      </c>
      <c r="F301" s="3">
        <f t="shared" si="109"/>
        <v>5.2983787380668907</v>
      </c>
      <c r="G301" s="3">
        <f t="shared" si="110"/>
        <v>-130.7277878394992</v>
      </c>
      <c r="H301" s="3">
        <f t="shared" si="111"/>
        <v>-8.4894938939635782</v>
      </c>
      <c r="I301" s="2">
        <f t="shared" si="112"/>
        <v>131.11025450832119</v>
      </c>
      <c r="J301" s="2">
        <f t="shared" si="92"/>
        <v>131.11025450832119</v>
      </c>
      <c r="K301" s="5">
        <f t="shared" si="93"/>
        <v>0.33</v>
      </c>
      <c r="L301" s="4">
        <f t="shared" si="113"/>
        <v>0.17425836198101516</v>
      </c>
      <c r="M301" s="4">
        <f t="shared" si="94"/>
        <v>0.21666396282837075</v>
      </c>
      <c r="N301" s="5">
        <f t="shared" si="95"/>
        <v>-1.2186724368733244</v>
      </c>
      <c r="O301" s="5">
        <f t="shared" si="96"/>
        <v>30.068509566673058</v>
      </c>
      <c r="P301" s="5">
        <f t="shared" si="97"/>
        <v>1.9526562224112538</v>
      </c>
      <c r="Q301" s="6">
        <f t="shared" si="98"/>
        <v>1802.7267831741945</v>
      </c>
      <c r="R301" s="5">
        <f t="shared" si="99"/>
        <v>10.987487874576663</v>
      </c>
      <c r="S301" s="5">
        <f t="shared" si="100"/>
        <v>-0.62255761849558622</v>
      </c>
      <c r="T301" s="5">
        <f t="shared" si="101"/>
        <v>16.444025303704233</v>
      </c>
      <c r="U301" s="5">
        <f t="shared" si="102"/>
        <v>9.7688154377033385</v>
      </c>
      <c r="V301" s="5">
        <f t="shared" si="102"/>
        <v>29.44595194817747</v>
      </c>
      <c r="W301" s="5">
        <f t="shared" si="103"/>
        <v>-13.777318473884513</v>
      </c>
      <c r="X301">
        <f t="shared" si="114"/>
        <v>0</v>
      </c>
    </row>
    <row r="302" spans="1:24" x14ac:dyDescent="0.2">
      <c r="A302">
        <f t="shared" si="104"/>
        <v>0.27200000000000019</v>
      </c>
      <c r="B302" s="5">
        <f t="shared" si="105"/>
        <v>6.2871374652421153E-2</v>
      </c>
      <c r="C302" s="5">
        <f t="shared" si="106"/>
        <v>18.311673793102276</v>
      </c>
      <c r="D302" s="5">
        <f t="shared" si="107"/>
        <v>4.1872164032168904</v>
      </c>
      <c r="E302" s="2">
        <f t="shared" si="108"/>
        <v>18.311781724199843</v>
      </c>
      <c r="F302" s="3">
        <f t="shared" si="109"/>
        <v>5.3081475535045941</v>
      </c>
      <c r="G302" s="3">
        <f t="shared" si="110"/>
        <v>-130.69834188755101</v>
      </c>
      <c r="H302" s="3">
        <f t="shared" si="111"/>
        <v>-8.503271212437463</v>
      </c>
      <c r="I302" s="2">
        <f t="shared" si="112"/>
        <v>131.08218270961626</v>
      </c>
      <c r="J302" s="2">
        <f t="shared" si="92"/>
        <v>131.08218270961626</v>
      </c>
      <c r="K302" s="5">
        <f t="shared" si="93"/>
        <v>0.33</v>
      </c>
      <c r="L302" s="4">
        <f t="shared" si="113"/>
        <v>0.17429566270986641</v>
      </c>
      <c r="M302" s="4">
        <f t="shared" si="94"/>
        <v>0.21668702587584049</v>
      </c>
      <c r="N302" s="5">
        <f t="shared" si="95"/>
        <v>-1.2206579389826746</v>
      </c>
      <c r="O302" s="5">
        <f t="shared" si="96"/>
        <v>30.05530027732167</v>
      </c>
      <c r="P302" s="5">
        <f t="shared" si="97"/>
        <v>1.9554063650569993</v>
      </c>
      <c r="Q302" s="6">
        <f t="shared" si="98"/>
        <v>1802.7266029015252</v>
      </c>
      <c r="R302" s="5">
        <f t="shared" si="99"/>
        <v>10.983910320359314</v>
      </c>
      <c r="S302" s="5">
        <f t="shared" si="100"/>
        <v>-0.62340283903293126</v>
      </c>
      <c r="T302" s="5">
        <f t="shared" si="101"/>
        <v>16.438607048081749</v>
      </c>
      <c r="U302" s="5">
        <f t="shared" si="102"/>
        <v>9.7632523813766401</v>
      </c>
      <c r="V302" s="5">
        <f t="shared" si="102"/>
        <v>29.43189743828874</v>
      </c>
      <c r="W302" s="5">
        <f t="shared" si="103"/>
        <v>-13.779986586861252</v>
      </c>
      <c r="X302">
        <f t="shared" si="114"/>
        <v>0</v>
      </c>
    </row>
    <row r="303" spans="1:24" x14ac:dyDescent="0.2">
      <c r="A303">
        <f t="shared" si="104"/>
        <v>0.27300000000000019</v>
      </c>
      <c r="B303" s="5">
        <f t="shared" si="105"/>
        <v>6.8184403832116436E-2</v>
      </c>
      <c r="C303" s="5">
        <f t="shared" si="106"/>
        <v>18.180990167163444</v>
      </c>
      <c r="D303" s="5">
        <f t="shared" si="107"/>
        <v>4.1787062420111596</v>
      </c>
      <c r="E303" s="2">
        <f t="shared" si="108"/>
        <v>18.181118023142023</v>
      </c>
      <c r="F303" s="3">
        <f t="shared" si="109"/>
        <v>5.3179108058859708</v>
      </c>
      <c r="G303" s="3">
        <f t="shared" si="110"/>
        <v>-130.66890999011272</v>
      </c>
      <c r="H303" s="3">
        <f t="shared" si="111"/>
        <v>-8.5170511990243245</v>
      </c>
      <c r="I303" s="2">
        <f t="shared" si="112"/>
        <v>131.05412765140341</v>
      </c>
      <c r="J303" s="2">
        <f t="shared" si="92"/>
        <v>131.05412765140341</v>
      </c>
      <c r="K303" s="5">
        <f t="shared" si="93"/>
        <v>0.33</v>
      </c>
      <c r="L303" s="4">
        <f t="shared" si="113"/>
        <v>0.17433295714954325</v>
      </c>
      <c r="M303" s="4">
        <f t="shared" si="94"/>
        <v>0.2167100800740262</v>
      </c>
      <c r="N303" s="5">
        <f t="shared" si="95"/>
        <v>-1.2226413561014184</v>
      </c>
      <c r="O303" s="5">
        <f t="shared" si="96"/>
        <v>30.042100956973304</v>
      </c>
      <c r="P303" s="5">
        <f t="shared" si="97"/>
        <v>1.9581560142818986</v>
      </c>
      <c r="Q303" s="6">
        <f t="shared" si="98"/>
        <v>1802.7264226288737</v>
      </c>
      <c r="R303" s="5">
        <f t="shared" si="99"/>
        <v>10.980334925463948</v>
      </c>
      <c r="S303" s="5">
        <f t="shared" si="100"/>
        <v>-0.62424868947436984</v>
      </c>
      <c r="T303" s="5">
        <f t="shared" si="101"/>
        <v>16.433191993113486</v>
      </c>
      <c r="U303" s="5">
        <f t="shared" si="102"/>
        <v>9.7576935693625302</v>
      </c>
      <c r="V303" s="5">
        <f t="shared" si="102"/>
        <v>29.417852267498933</v>
      </c>
      <c r="W303" s="5">
        <f t="shared" si="103"/>
        <v>-13.782651992604617</v>
      </c>
      <c r="X303">
        <f t="shared" si="114"/>
        <v>0</v>
      </c>
    </row>
    <row r="304" spans="1:24" x14ac:dyDescent="0.2">
      <c r="A304">
        <f t="shared" si="104"/>
        <v>0.27400000000000019</v>
      </c>
      <c r="B304" s="5">
        <f t="shared" si="105"/>
        <v>7.3507193484787098E-2</v>
      </c>
      <c r="C304" s="5">
        <f t="shared" si="106"/>
        <v>18.050335966099464</v>
      </c>
      <c r="D304" s="5">
        <f t="shared" si="107"/>
        <v>4.1701822994861395</v>
      </c>
      <c r="E304" s="2">
        <f t="shared" si="108"/>
        <v>18.050485638800911</v>
      </c>
      <c r="F304" s="3">
        <f t="shared" si="109"/>
        <v>5.3276684994553332</v>
      </c>
      <c r="G304" s="3">
        <f t="shared" si="110"/>
        <v>-130.63949213784522</v>
      </c>
      <c r="H304" s="3">
        <f t="shared" si="111"/>
        <v>-8.5308338510169293</v>
      </c>
      <c r="I304" s="2">
        <f t="shared" si="112"/>
        <v>131.02608932524802</v>
      </c>
      <c r="J304" s="2">
        <f t="shared" si="92"/>
        <v>131.02608932524802</v>
      </c>
      <c r="K304" s="5">
        <f t="shared" si="93"/>
        <v>0.33</v>
      </c>
      <c r="L304" s="4">
        <f t="shared" si="113"/>
        <v>0.17437024529293593</v>
      </c>
      <c r="M304" s="4">
        <f t="shared" si="94"/>
        <v>0.21673312542264381</v>
      </c>
      <c r="N304" s="5">
        <f t="shared" si="95"/>
        <v>-1.2246226908079056</v>
      </c>
      <c r="O304" s="5">
        <f t="shared" si="96"/>
        <v>30.028911596879947</v>
      </c>
      <c r="P304" s="5">
        <f t="shared" si="97"/>
        <v>1.9609051701575575</v>
      </c>
      <c r="Q304" s="6">
        <f t="shared" si="98"/>
        <v>1802.7262423562408</v>
      </c>
      <c r="R304" s="5">
        <f t="shared" si="99"/>
        <v>10.97676168842864</v>
      </c>
      <c r="S304" s="5">
        <f t="shared" si="100"/>
        <v>-0.6250951689802009</v>
      </c>
      <c r="T304" s="5">
        <f t="shared" si="101"/>
        <v>16.427780136657741</v>
      </c>
      <c r="U304" s="5">
        <f t="shared" si="102"/>
        <v>9.7521389976207349</v>
      </c>
      <c r="V304" s="5">
        <f t="shared" si="102"/>
        <v>29.403816427899745</v>
      </c>
      <c r="W304" s="5">
        <f t="shared" si="103"/>
        <v>-13.785314693184702</v>
      </c>
      <c r="X304">
        <f t="shared" si="114"/>
        <v>0</v>
      </c>
    </row>
    <row r="305" spans="1:24" x14ac:dyDescent="0.2">
      <c r="A305">
        <f t="shared" si="104"/>
        <v>0.27500000000000019</v>
      </c>
      <c r="B305" s="5">
        <f t="shared" si="105"/>
        <v>7.883973805374124E-2</v>
      </c>
      <c r="C305" s="5">
        <f t="shared" si="106"/>
        <v>17.919711175869832</v>
      </c>
      <c r="D305" s="5">
        <f t="shared" si="107"/>
        <v>4.1616445729777762</v>
      </c>
      <c r="E305" s="2">
        <f t="shared" si="108"/>
        <v>17.919884607075193</v>
      </c>
      <c r="F305" s="3">
        <f t="shared" si="109"/>
        <v>5.3374206384529543</v>
      </c>
      <c r="G305" s="3">
        <f t="shared" si="110"/>
        <v>-130.61008832141732</v>
      </c>
      <c r="H305" s="3">
        <f t="shared" si="111"/>
        <v>-8.5446191657101132</v>
      </c>
      <c r="I305" s="2">
        <f t="shared" si="112"/>
        <v>130.99806772272345</v>
      </c>
      <c r="J305" s="2">
        <f t="shared" si="92"/>
        <v>130.99806772272345</v>
      </c>
      <c r="K305" s="5">
        <f t="shared" si="93"/>
        <v>0.33</v>
      </c>
      <c r="L305" s="4">
        <f t="shared" si="113"/>
        <v>0.17440752713293245</v>
      </c>
      <c r="M305" s="4">
        <f t="shared" si="94"/>
        <v>0.21675616192140862</v>
      </c>
      <c r="N305" s="5">
        <f t="shared" si="95"/>
        <v>-1.226601945677239</v>
      </c>
      <c r="O305" s="5">
        <f t="shared" si="96"/>
        <v>30.015732188303264</v>
      </c>
      <c r="P305" s="5">
        <f t="shared" si="97"/>
        <v>1.9636538327563617</v>
      </c>
      <c r="Q305" s="6">
        <f t="shared" si="98"/>
        <v>1802.7260620836255</v>
      </c>
      <c r="R305" s="5">
        <f t="shared" si="99"/>
        <v>10.973190607792768</v>
      </c>
      <c r="S305" s="5">
        <f t="shared" si="100"/>
        <v>-0.62594227671182345</v>
      </c>
      <c r="T305" s="5">
        <f t="shared" si="101"/>
        <v>16.422371476574732</v>
      </c>
      <c r="U305" s="5">
        <f t="shared" si="102"/>
        <v>9.7465886621155295</v>
      </c>
      <c r="V305" s="5">
        <f t="shared" si="102"/>
        <v>29.389789911591443</v>
      </c>
      <c r="W305" s="5">
        <f t="shared" si="103"/>
        <v>-13.787974690668907</v>
      </c>
      <c r="X305">
        <f t="shared" si="114"/>
        <v>0</v>
      </c>
    </row>
    <row r="306" spans="1:24" x14ac:dyDescent="0.2">
      <c r="A306">
        <f t="shared" si="104"/>
        <v>0.27600000000000019</v>
      </c>
      <c r="B306" s="5">
        <f t="shared" si="105"/>
        <v>8.4182031986525255E-2</v>
      </c>
      <c r="C306" s="5">
        <f t="shared" si="106"/>
        <v>17.789115782443368</v>
      </c>
      <c r="D306" s="5">
        <f t="shared" si="107"/>
        <v>4.1530930598247204</v>
      </c>
      <c r="E306" s="2">
        <f t="shared" si="108"/>
        <v>17.78931496532919</v>
      </c>
      <c r="F306" s="3">
        <f t="shared" si="109"/>
        <v>5.3471672271150696</v>
      </c>
      <c r="G306" s="3">
        <f t="shared" si="110"/>
        <v>-130.58069853150573</v>
      </c>
      <c r="H306" s="3">
        <f t="shared" si="111"/>
        <v>-8.5584071404007815</v>
      </c>
      <c r="I306" s="2">
        <f t="shared" si="112"/>
        <v>130.97006283541128</v>
      </c>
      <c r="J306" s="2">
        <f t="shared" si="92"/>
        <v>130.97006283541128</v>
      </c>
      <c r="K306" s="5">
        <f t="shared" si="93"/>
        <v>0.33</v>
      </c>
      <c r="L306" s="4">
        <f t="shared" si="113"/>
        <v>0.1744448026624181</v>
      </c>
      <c r="M306" s="4">
        <f t="shared" si="94"/>
        <v>0.21677918957003547</v>
      </c>
      <c r="N306" s="5">
        <f t="shared" si="95"/>
        <v>-1.2285791232812835</v>
      </c>
      <c r="O306" s="5">
        <f t="shared" si="96"/>
        <v>30.0025627225147</v>
      </c>
      <c r="P306" s="5">
        <f t="shared" si="97"/>
        <v>1.9664020021514832</v>
      </c>
      <c r="Q306" s="6">
        <f t="shared" si="98"/>
        <v>1802.7258818110281</v>
      </c>
      <c r="R306" s="5">
        <f t="shared" si="99"/>
        <v>10.969621682097044</v>
      </c>
      <c r="S306" s="5">
        <f t="shared" si="100"/>
        <v>-0.62679001183173855</v>
      </c>
      <c r="T306" s="5">
        <f t="shared" si="101"/>
        <v>16.416966010726586</v>
      </c>
      <c r="U306" s="5">
        <f t="shared" si="102"/>
        <v>9.7410425588157601</v>
      </c>
      <c r="V306" s="5">
        <f t="shared" si="102"/>
        <v>29.375772710682963</v>
      </c>
      <c r="W306" s="5">
        <f t="shared" si="103"/>
        <v>-13.79063198712193</v>
      </c>
      <c r="X306">
        <f t="shared" si="114"/>
        <v>0</v>
      </c>
    </row>
    <row r="307" spans="1:24" x14ac:dyDescent="0.2">
      <c r="A307">
        <f t="shared" si="104"/>
        <v>0.27700000000000019</v>
      </c>
      <c r="B307" s="5">
        <f t="shared" si="105"/>
        <v>8.9534069734919744E-2</v>
      </c>
      <c r="C307" s="5">
        <f t="shared" si="106"/>
        <v>17.658549771798217</v>
      </c>
      <c r="D307" s="5">
        <f t="shared" si="107"/>
        <v>4.1445277573683263</v>
      </c>
      <c r="E307" s="2">
        <f t="shared" si="108"/>
        <v>17.658776752445743</v>
      </c>
      <c r="F307" s="3">
        <f t="shared" si="109"/>
        <v>5.3569082696738857</v>
      </c>
      <c r="G307" s="3">
        <f t="shared" si="110"/>
        <v>-130.55132275879504</v>
      </c>
      <c r="H307" s="3">
        <f t="shared" si="111"/>
        <v>-8.5721977723879039</v>
      </c>
      <c r="I307" s="2">
        <f t="shared" si="112"/>
        <v>130.94207465490115</v>
      </c>
      <c r="J307" s="2">
        <f t="shared" si="92"/>
        <v>130.94207465490115</v>
      </c>
      <c r="K307" s="5">
        <f t="shared" si="93"/>
        <v>0.33</v>
      </c>
      <c r="L307" s="4">
        <f t="shared" si="113"/>
        <v>0.17448207187427589</v>
      </c>
      <c r="M307" s="4">
        <f t="shared" si="94"/>
        <v>0.21680220836823882</v>
      </c>
      <c r="N307" s="5">
        <f t="shared" si="95"/>
        <v>-1.2305542261886682</v>
      </c>
      <c r="O307" s="5">
        <f t="shared" si="96"/>
        <v>29.989403190795365</v>
      </c>
      <c r="P307" s="5">
        <f t="shared" si="97"/>
        <v>1.9691496784168736</v>
      </c>
      <c r="Q307" s="6">
        <f t="shared" si="98"/>
        <v>1802.7257015384489</v>
      </c>
      <c r="R307" s="5">
        <f t="shared" si="99"/>
        <v>10.966054909883493</v>
      </c>
      <c r="S307" s="5">
        <f t="shared" si="100"/>
        <v>-0.62763837350354579</v>
      </c>
      <c r="T307" s="5">
        <f t="shared" si="101"/>
        <v>16.411563736977349</v>
      </c>
      <c r="U307" s="5">
        <f t="shared" si="102"/>
        <v>9.7355006836948252</v>
      </c>
      <c r="V307" s="5">
        <f t="shared" si="102"/>
        <v>29.361764817291817</v>
      </c>
      <c r="W307" s="5">
        <f t="shared" si="103"/>
        <v>-13.793286584605777</v>
      </c>
      <c r="X307">
        <f t="shared" si="114"/>
        <v>0</v>
      </c>
    </row>
    <row r="308" spans="1:24" x14ac:dyDescent="0.2">
      <c r="A308">
        <f t="shared" si="104"/>
        <v>0.27800000000000019</v>
      </c>
      <c r="B308" s="5">
        <f t="shared" si="105"/>
        <v>9.4895845754935482E-2</v>
      </c>
      <c r="C308" s="5">
        <f t="shared" si="106"/>
        <v>17.528013129921831</v>
      </c>
      <c r="D308" s="5">
        <f t="shared" si="107"/>
        <v>4.1359486629526465</v>
      </c>
      <c r="E308" s="2">
        <f t="shared" si="108"/>
        <v>17.528270008881471</v>
      </c>
      <c r="F308" s="3">
        <f t="shared" si="109"/>
        <v>5.3666437703575802</v>
      </c>
      <c r="G308" s="3">
        <f t="shared" si="110"/>
        <v>-130.52196099397776</v>
      </c>
      <c r="H308" s="3">
        <f t="shared" si="111"/>
        <v>-8.5859910589725104</v>
      </c>
      <c r="I308" s="2">
        <f t="shared" si="112"/>
        <v>130.91410317279082</v>
      </c>
      <c r="J308" s="2">
        <f t="shared" si="92"/>
        <v>130.91410317279082</v>
      </c>
      <c r="K308" s="5">
        <f t="shared" si="93"/>
        <v>0.33</v>
      </c>
      <c r="L308" s="4">
        <f t="shared" si="113"/>
        <v>0.17451933476138617</v>
      </c>
      <c r="M308" s="4">
        <f t="shared" si="94"/>
        <v>0.21682521831573248</v>
      </c>
      <c r="N308" s="5">
        <f t="shared" si="95"/>
        <v>-1.2325272569647923</v>
      </c>
      <c r="O308" s="5">
        <f t="shared" si="96"/>
        <v>29.97625358443609</v>
      </c>
      <c r="P308" s="5">
        <f t="shared" si="97"/>
        <v>1.9718968616272641</v>
      </c>
      <c r="Q308" s="6">
        <f t="shared" si="98"/>
        <v>1802.7255212658879</v>
      </c>
      <c r="R308" s="5">
        <f t="shared" si="99"/>
        <v>10.962490289695458</v>
      </c>
      <c r="S308" s="5">
        <f t="shared" si="100"/>
        <v>-0.62848736089194168</v>
      </c>
      <c r="T308" s="5">
        <f t="shared" si="101"/>
        <v>16.406164653192967</v>
      </c>
      <c r="U308" s="5">
        <f t="shared" si="102"/>
        <v>9.7299630327306659</v>
      </c>
      <c r="V308" s="5">
        <f t="shared" si="102"/>
        <v>29.347766223544149</v>
      </c>
      <c r="W308" s="5">
        <f t="shared" si="103"/>
        <v>-13.795938485179768</v>
      </c>
      <c r="X308">
        <f t="shared" si="114"/>
        <v>0</v>
      </c>
    </row>
    <row r="309" spans="1:24" x14ac:dyDescent="0.2">
      <c r="A309">
        <f t="shared" si="104"/>
        <v>0.27900000000000019</v>
      </c>
      <c r="B309" s="5">
        <f t="shared" si="105"/>
        <v>0.10026735450680943</v>
      </c>
      <c r="C309" s="5">
        <f t="shared" si="106"/>
        <v>17.397505842810965</v>
      </c>
      <c r="D309" s="5">
        <f t="shared" si="107"/>
        <v>4.1273557739244309</v>
      </c>
      <c r="E309" s="2">
        <f t="shared" si="108"/>
        <v>17.397794776724478</v>
      </c>
      <c r="F309" s="3">
        <f t="shared" si="109"/>
        <v>5.3763737333903112</v>
      </c>
      <c r="G309" s="3">
        <f t="shared" si="110"/>
        <v>-130.49261322775422</v>
      </c>
      <c r="H309" s="3">
        <f t="shared" si="111"/>
        <v>-8.5997869974576897</v>
      </c>
      <c r="I309" s="2">
        <f t="shared" si="112"/>
        <v>130.88614838068614</v>
      </c>
      <c r="J309" s="2">
        <f t="shared" si="92"/>
        <v>130.88614838068614</v>
      </c>
      <c r="K309" s="5">
        <f t="shared" si="93"/>
        <v>0.33</v>
      </c>
      <c r="L309" s="4">
        <f t="shared" si="113"/>
        <v>0.1745565913166269</v>
      </c>
      <c r="M309" s="4">
        <f t="shared" si="94"/>
        <v>0.2168482194122299</v>
      </c>
      <c r="N309" s="5">
        <f t="shared" si="95"/>
        <v>-1.2344982181718291</v>
      </c>
      <c r="O309" s="5">
        <f t="shared" si="96"/>
        <v>29.963113894737369</v>
      </c>
      <c r="P309" s="5">
        <f t="shared" si="97"/>
        <v>1.9746435518581642</v>
      </c>
      <c r="Q309" s="6">
        <f t="shared" si="98"/>
        <v>1802.7253409933448</v>
      </c>
      <c r="R309" s="5">
        <f t="shared" si="99"/>
        <v>10.958927820077603</v>
      </c>
      <c r="S309" s="5">
        <f t="shared" si="100"/>
        <v>-0.62933697316272075</v>
      </c>
      <c r="T309" s="5">
        <f t="shared" si="101"/>
        <v>16.400768757241298</v>
      </c>
      <c r="U309" s="5">
        <f t="shared" si="102"/>
        <v>9.7244296019057739</v>
      </c>
      <c r="V309" s="5">
        <f t="shared" si="102"/>
        <v>29.333776921574646</v>
      </c>
      <c r="W309" s="5">
        <f t="shared" si="103"/>
        <v>-13.798587690900536</v>
      </c>
      <c r="X309">
        <f t="shared" si="114"/>
        <v>0</v>
      </c>
    </row>
    <row r="310" spans="1:24" x14ac:dyDescent="0.2">
      <c r="A310">
        <f t="shared" si="104"/>
        <v>0.28000000000000019</v>
      </c>
      <c r="B310" s="5">
        <f t="shared" si="105"/>
        <v>0.10564859045500069</v>
      </c>
      <c r="C310" s="5">
        <f t="shared" si="106"/>
        <v>17.267027896471671</v>
      </c>
      <c r="D310" s="5">
        <f t="shared" si="107"/>
        <v>4.1187490876331276</v>
      </c>
      <c r="E310" s="2">
        <f t="shared" si="108"/>
        <v>17.267351099754588</v>
      </c>
      <c r="F310" s="3">
        <f t="shared" si="109"/>
        <v>5.3860981629922167</v>
      </c>
      <c r="G310" s="3">
        <f t="shared" si="110"/>
        <v>-130.46327945083266</v>
      </c>
      <c r="H310" s="3">
        <f t="shared" si="111"/>
        <v>-8.6135855851485896</v>
      </c>
      <c r="I310" s="2">
        <f t="shared" si="112"/>
        <v>130.85821027020094</v>
      </c>
      <c r="J310" s="2">
        <f t="shared" si="92"/>
        <v>130.85821027020094</v>
      </c>
      <c r="K310" s="5">
        <f t="shared" si="93"/>
        <v>0.33</v>
      </c>
      <c r="L310" s="4">
        <f t="shared" si="113"/>
        <v>0.1745938415328738</v>
      </c>
      <c r="M310" s="4">
        <f t="shared" si="94"/>
        <v>0.21687121165744414</v>
      </c>
      <c r="N310" s="5">
        <f t="shared" si="95"/>
        <v>-1.2364671123687303</v>
      </c>
      <c r="O310" s="5">
        <f t="shared" si="96"/>
        <v>29.949984113009354</v>
      </c>
      <c r="P310" s="5">
        <f t="shared" si="97"/>
        <v>1.9773897491858592</v>
      </c>
      <c r="Q310" s="6">
        <f t="shared" si="98"/>
        <v>1802.7251607208198</v>
      </c>
      <c r="R310" s="5">
        <f t="shared" si="99"/>
        <v>10.955367499575893</v>
      </c>
      <c r="S310" s="5">
        <f t="shared" si="100"/>
        <v>-0.63018720948277152</v>
      </c>
      <c r="T310" s="5">
        <f t="shared" si="101"/>
        <v>16.395376046992094</v>
      </c>
      <c r="U310" s="5">
        <f t="shared" si="102"/>
        <v>9.718900387207162</v>
      </c>
      <c r="V310" s="5">
        <f t="shared" si="102"/>
        <v>29.319796903526584</v>
      </c>
      <c r="W310" s="5">
        <f t="shared" si="103"/>
        <v>-13.801234203822045</v>
      </c>
      <c r="X310">
        <f t="shared" si="114"/>
        <v>0</v>
      </c>
    </row>
    <row r="311" spans="1:24" x14ac:dyDescent="0.2">
      <c r="A311">
        <f t="shared" si="104"/>
        <v>0.28100000000000019</v>
      </c>
      <c r="B311" s="5">
        <f t="shared" si="105"/>
        <v>0.11103954806818651</v>
      </c>
      <c r="C311" s="5">
        <f t="shared" si="106"/>
        <v>17.136579276919289</v>
      </c>
      <c r="D311" s="5">
        <f t="shared" si="107"/>
        <v>4.1101286014308771</v>
      </c>
      <c r="E311" s="2">
        <f t="shared" si="108"/>
        <v>17.136939023506351</v>
      </c>
      <c r="F311" s="3">
        <f t="shared" si="109"/>
        <v>5.3958170633794236</v>
      </c>
      <c r="G311" s="3">
        <f t="shared" si="110"/>
        <v>-130.43395965392912</v>
      </c>
      <c r="H311" s="3">
        <f t="shared" si="111"/>
        <v>-8.6273868193524113</v>
      </c>
      <c r="I311" s="2">
        <f t="shared" si="112"/>
        <v>130.83028883295717</v>
      </c>
      <c r="J311" s="2">
        <f t="shared" si="92"/>
        <v>130.83028883295717</v>
      </c>
      <c r="K311" s="5">
        <f t="shared" si="93"/>
        <v>0.33</v>
      </c>
      <c r="L311" s="4">
        <f t="shared" si="113"/>
        <v>0.17463108540299996</v>
      </c>
      <c r="M311" s="4">
        <f t="shared" si="94"/>
        <v>0.21689419505108765</v>
      </c>
      <c r="N311" s="5">
        <f t="shared" si="95"/>
        <v>-1.2384339421112314</v>
      </c>
      <c r="O311" s="5">
        <f t="shared" si="96"/>
        <v>29.936864230571857</v>
      </c>
      <c r="P311" s="5">
        <f t="shared" si="97"/>
        <v>1.9801354536874101</v>
      </c>
      <c r="Q311" s="6">
        <f t="shared" si="98"/>
        <v>1802.7249804483126</v>
      </c>
      <c r="R311" s="5">
        <f t="shared" si="99"/>
        <v>10.951809326737612</v>
      </c>
      <c r="S311" s="5">
        <f t="shared" si="100"/>
        <v>-0.63103806902007664</v>
      </c>
      <c r="T311" s="5">
        <f t="shared" si="101"/>
        <v>16.38998652031702</v>
      </c>
      <c r="U311" s="5">
        <f t="shared" si="102"/>
        <v>9.7133753846263815</v>
      </c>
      <c r="V311" s="5">
        <f t="shared" si="102"/>
        <v>29.305826161551781</v>
      </c>
      <c r="W311" s="5">
        <f t="shared" si="103"/>
        <v>-13.803878025995569</v>
      </c>
      <c r="X311">
        <f t="shared" si="114"/>
        <v>0</v>
      </c>
    </row>
    <row r="312" spans="1:24" x14ac:dyDescent="0.2">
      <c r="A312">
        <f t="shared" si="104"/>
        <v>0.28200000000000019</v>
      </c>
      <c r="B312" s="5">
        <f t="shared" si="105"/>
        <v>0.11644022181925825</v>
      </c>
      <c r="C312" s="5">
        <f t="shared" si="106"/>
        <v>17.006159970178441</v>
      </c>
      <c r="D312" s="5">
        <f t="shared" si="107"/>
        <v>4.1014943126725116</v>
      </c>
      <c r="E312" s="2">
        <f t="shared" si="108"/>
        <v>17.006558595334827</v>
      </c>
      <c r="F312" s="3">
        <f t="shared" si="109"/>
        <v>5.4055304387640497</v>
      </c>
      <c r="G312" s="3">
        <f t="shared" si="110"/>
        <v>-130.40465382776756</v>
      </c>
      <c r="H312" s="3">
        <f t="shared" si="111"/>
        <v>-8.6411906973784074</v>
      </c>
      <c r="I312" s="2">
        <f t="shared" si="112"/>
        <v>130.8023840605849</v>
      </c>
      <c r="J312" s="2">
        <f t="shared" si="92"/>
        <v>130.8023840605849</v>
      </c>
      <c r="K312" s="5">
        <f t="shared" si="93"/>
        <v>0.33</v>
      </c>
      <c r="L312" s="4">
        <f t="shared" si="113"/>
        <v>0.17466832291987591</v>
      </c>
      <c r="M312" s="4">
        <f t="shared" si="94"/>
        <v>0.21691716959287247</v>
      </c>
      <c r="N312" s="5">
        <f t="shared" si="95"/>
        <v>-1.2403987099518567</v>
      </c>
      <c r="O312" s="5">
        <f t="shared" si="96"/>
        <v>29.923754238754338</v>
      </c>
      <c r="P312" s="5">
        <f t="shared" si="97"/>
        <v>1.9828806654406526</v>
      </c>
      <c r="Q312" s="6">
        <f t="shared" si="98"/>
        <v>1802.7248001758235</v>
      </c>
      <c r="R312" s="5">
        <f t="shared" si="99"/>
        <v>10.948253300111364</v>
      </c>
      <c r="S312" s="5">
        <f t="shared" si="100"/>
        <v>-0.63188955094371224</v>
      </c>
      <c r="T312" s="5">
        <f t="shared" si="101"/>
        <v>16.384600175089641</v>
      </c>
      <c r="U312" s="5">
        <f t="shared" si="102"/>
        <v>9.7078545901595081</v>
      </c>
      <c r="V312" s="5">
        <f t="shared" si="102"/>
        <v>29.291864687810627</v>
      </c>
      <c r="W312" s="5">
        <f t="shared" si="103"/>
        <v>-13.806519159469705</v>
      </c>
      <c r="X312">
        <f t="shared" si="114"/>
        <v>0</v>
      </c>
    </row>
    <row r="313" spans="1:24" x14ac:dyDescent="0.2">
      <c r="A313">
        <f t="shared" si="104"/>
        <v>0.2830000000000002</v>
      </c>
      <c r="B313" s="5">
        <f t="shared" si="105"/>
        <v>0.12185060618531737</v>
      </c>
      <c r="C313" s="5">
        <f t="shared" si="106"/>
        <v>16.875769962283016</v>
      </c>
      <c r="D313" s="5">
        <f t="shared" si="107"/>
        <v>4.092846218715553</v>
      </c>
      <c r="E313" s="2">
        <f t="shared" si="108"/>
        <v>16.876209864484427</v>
      </c>
      <c r="F313" s="3">
        <f t="shared" si="109"/>
        <v>5.4152382933542089</v>
      </c>
      <c r="G313" s="3">
        <f t="shared" si="110"/>
        <v>-130.37536196307974</v>
      </c>
      <c r="H313" s="3">
        <f t="shared" si="111"/>
        <v>-8.6549972165378772</v>
      </c>
      <c r="I313" s="2">
        <f t="shared" si="112"/>
        <v>130.77449594472213</v>
      </c>
      <c r="J313" s="2">
        <f t="shared" si="92"/>
        <v>130.77449594472213</v>
      </c>
      <c r="K313" s="5">
        <f t="shared" si="93"/>
        <v>0.33</v>
      </c>
      <c r="L313" s="4">
        <f t="shared" si="113"/>
        <v>0.17470555407637001</v>
      </c>
      <c r="M313" s="4">
        <f t="shared" si="94"/>
        <v>0.21694013528251013</v>
      </c>
      <c r="N313" s="5">
        <f t="shared" si="95"/>
        <v>-1.2423614184399234</v>
      </c>
      <c r="O313" s="5">
        <f t="shared" si="96"/>
        <v>29.910654128895885</v>
      </c>
      <c r="P313" s="5">
        <f t="shared" si="97"/>
        <v>1.9856253845241931</v>
      </c>
      <c r="Q313" s="6">
        <f t="shared" si="98"/>
        <v>1802.7246199033527</v>
      </c>
      <c r="R313" s="5">
        <f t="shared" si="99"/>
        <v>10.944699418247046</v>
      </c>
      <c r="S313" s="5">
        <f t="shared" si="100"/>
        <v>-0.63274165442384411</v>
      </c>
      <c r="T313" s="5">
        <f t="shared" si="101"/>
        <v>16.379217009185407</v>
      </c>
      <c r="U313" s="5">
        <f t="shared" si="102"/>
        <v>9.7023379998071224</v>
      </c>
      <c r="V313" s="5">
        <f t="shared" si="102"/>
        <v>29.277912474472043</v>
      </c>
      <c r="W313" s="5">
        <f t="shared" si="103"/>
        <v>-13.809157606290398</v>
      </c>
      <c r="X313">
        <f t="shared" si="114"/>
        <v>0</v>
      </c>
    </row>
    <row r="314" spans="1:24" x14ac:dyDescent="0.2">
      <c r="A314">
        <f t="shared" si="104"/>
        <v>0.2840000000000002</v>
      </c>
      <c r="B314" s="5">
        <f t="shared" si="105"/>
        <v>0.12727069564767149</v>
      </c>
      <c r="C314" s="5">
        <f t="shared" si="106"/>
        <v>16.745409239276174</v>
      </c>
      <c r="D314" s="5">
        <f t="shared" si="107"/>
        <v>4.0841843169202123</v>
      </c>
      <c r="E314" s="2">
        <f t="shared" si="108"/>
        <v>16.745892882160881</v>
      </c>
      <c r="F314" s="3">
        <f t="shared" si="109"/>
        <v>5.4249406313540156</v>
      </c>
      <c r="G314" s="3">
        <f t="shared" si="110"/>
        <v>-130.34608405060527</v>
      </c>
      <c r="H314" s="3">
        <f t="shared" si="111"/>
        <v>-8.6688063741441681</v>
      </c>
      <c r="I314" s="2">
        <f t="shared" si="112"/>
        <v>130.74662447701496</v>
      </c>
      <c r="J314" s="2">
        <f t="shared" si="92"/>
        <v>130.74662447701496</v>
      </c>
      <c r="K314" s="5">
        <f t="shared" si="93"/>
        <v>0.33</v>
      </c>
      <c r="L314" s="4">
        <f t="shared" si="113"/>
        <v>0.17474277886534798</v>
      </c>
      <c r="M314" s="4">
        <f t="shared" si="94"/>
        <v>0.21696309211971182</v>
      </c>
      <c r="N314" s="5">
        <f t="shared" si="95"/>
        <v>-1.2443220701215458</v>
      </c>
      <c r="O314" s="5">
        <f t="shared" si="96"/>
        <v>29.897563892345197</v>
      </c>
      <c r="P314" s="5">
        <f t="shared" si="97"/>
        <v>1.9883696110174094</v>
      </c>
      <c r="Q314" s="6">
        <f t="shared" si="98"/>
        <v>1802.7244396308995</v>
      </c>
      <c r="R314" s="5">
        <f t="shared" si="99"/>
        <v>10.941147679695879</v>
      </c>
      <c r="S314" s="5">
        <f t="shared" si="100"/>
        <v>-0.63359437863172985</v>
      </c>
      <c r="T314" s="5">
        <f t="shared" si="101"/>
        <v>16.373837020481684</v>
      </c>
      <c r="U314" s="5">
        <f t="shared" si="102"/>
        <v>9.6968256095743328</v>
      </c>
      <c r="V314" s="5">
        <f t="shared" si="102"/>
        <v>29.263969513713466</v>
      </c>
      <c r="W314" s="5">
        <f t="shared" si="103"/>
        <v>-13.811793368500908</v>
      </c>
      <c r="X314">
        <f t="shared" si="114"/>
        <v>0</v>
      </c>
    </row>
    <row r="315" spans="1:24" x14ac:dyDescent="0.2">
      <c r="A315">
        <f t="shared" si="104"/>
        <v>0.2850000000000002</v>
      </c>
      <c r="B315" s="5">
        <f t="shared" si="105"/>
        <v>0.13270048469183029</v>
      </c>
      <c r="C315" s="5">
        <f t="shared" si="106"/>
        <v>16.615077787210328</v>
      </c>
      <c r="D315" s="5">
        <f t="shared" si="107"/>
        <v>4.075508604649384</v>
      </c>
      <c r="E315" s="2">
        <f t="shared" si="108"/>
        <v>16.615607701606567</v>
      </c>
      <c r="F315" s="3">
        <f t="shared" si="109"/>
        <v>5.43463745696359</v>
      </c>
      <c r="G315" s="3">
        <f t="shared" si="110"/>
        <v>-130.31682008109155</v>
      </c>
      <c r="H315" s="3">
        <f t="shared" si="111"/>
        <v>-8.6826181675126684</v>
      </c>
      <c r="I315" s="2">
        <f t="shared" si="112"/>
        <v>130.71876964911749</v>
      </c>
      <c r="J315" s="2">
        <f t="shared" si="92"/>
        <v>130.71876964911749</v>
      </c>
      <c r="K315" s="5">
        <f t="shared" si="93"/>
        <v>0.33</v>
      </c>
      <c r="L315" s="4">
        <f t="shared" si="113"/>
        <v>0.17477999727967322</v>
      </c>
      <c r="M315" s="4">
        <f t="shared" si="94"/>
        <v>0.21698604010418809</v>
      </c>
      <c r="N315" s="5">
        <f t="shared" si="95"/>
        <v>-1.246280667539641</v>
      </c>
      <c r="O315" s="5">
        <f t="shared" si="96"/>
        <v>29.884483520460556</v>
      </c>
      <c r="P315" s="5">
        <f t="shared" si="97"/>
        <v>1.9911133450004481</v>
      </c>
      <c r="Q315" s="6">
        <f t="shared" si="98"/>
        <v>1802.7242593584647</v>
      </c>
      <c r="R315" s="5">
        <f t="shared" si="99"/>
        <v>10.937598083010377</v>
      </c>
      <c r="S315" s="5">
        <f t="shared" si="100"/>
        <v>-0.63444772273971373</v>
      </c>
      <c r="T315" s="5">
        <f t="shared" si="101"/>
        <v>16.368460206857701</v>
      </c>
      <c r="U315" s="5">
        <f t="shared" si="102"/>
        <v>9.6913174154707349</v>
      </c>
      <c r="V315" s="5">
        <f t="shared" si="102"/>
        <v>29.250035797720841</v>
      </c>
      <c r="W315" s="5">
        <f t="shared" si="103"/>
        <v>-13.814426448141852</v>
      </c>
      <c r="X315">
        <f t="shared" si="114"/>
        <v>0</v>
      </c>
    </row>
    <row r="316" spans="1:24" x14ac:dyDescent="0.2">
      <c r="A316">
        <f t="shared" si="104"/>
        <v>0.2860000000000002</v>
      </c>
      <c r="B316" s="5">
        <f t="shared" si="105"/>
        <v>0.13813996780750162</v>
      </c>
      <c r="C316" s="5">
        <f t="shared" si="106"/>
        <v>16.484775592147134</v>
      </c>
      <c r="D316" s="5">
        <f t="shared" si="107"/>
        <v>4.0668190792686465</v>
      </c>
      <c r="E316" s="2">
        <f t="shared" si="108"/>
        <v>16.485354378179309</v>
      </c>
      <c r="F316" s="3">
        <f t="shared" si="109"/>
        <v>5.4443287743790609</v>
      </c>
      <c r="G316" s="3">
        <f t="shared" si="110"/>
        <v>-130.28757004529382</v>
      </c>
      <c r="H316" s="3">
        <f t="shared" si="111"/>
        <v>-8.6964325939608109</v>
      </c>
      <c r="I316" s="2">
        <f t="shared" si="112"/>
        <v>130.69093145269179</v>
      </c>
      <c r="J316" s="2">
        <f t="shared" si="92"/>
        <v>130.69093145269179</v>
      </c>
      <c r="K316" s="5">
        <f t="shared" si="93"/>
        <v>0.33</v>
      </c>
      <c r="L316" s="4">
        <f t="shared" si="113"/>
        <v>0.17481720931220673</v>
      </c>
      <c r="M316" s="4">
        <f t="shared" si="94"/>
        <v>0.21700897923564927</v>
      </c>
      <c r="N316" s="5">
        <f t="shared" si="95"/>
        <v>-1.2482372132339321</v>
      </c>
      <c r="O316" s="5">
        <f t="shared" si="96"/>
        <v>29.871413004609849</v>
      </c>
      <c r="P316" s="5">
        <f t="shared" si="97"/>
        <v>1.9938565865542244</v>
      </c>
      <c r="Q316" s="6">
        <f t="shared" si="98"/>
        <v>1802.7240790860476</v>
      </c>
      <c r="R316" s="5">
        <f t="shared" si="99"/>
        <v>10.934050626744362</v>
      </c>
      <c r="S316" s="5">
        <f t="shared" si="100"/>
        <v>-0.63530168592122904</v>
      </c>
      <c r="T316" s="5">
        <f t="shared" si="101"/>
        <v>16.363086566194614</v>
      </c>
      <c r="U316" s="5">
        <f t="shared" si="102"/>
        <v>9.6858134135104308</v>
      </c>
      <c r="V316" s="5">
        <f t="shared" si="102"/>
        <v>29.236111318688621</v>
      </c>
      <c r="W316" s="5">
        <f t="shared" si="103"/>
        <v>-13.817056847251163</v>
      </c>
      <c r="X316">
        <f t="shared" si="114"/>
        <v>0</v>
      </c>
    </row>
    <row r="317" spans="1:24" x14ac:dyDescent="0.2">
      <c r="A317">
        <f t="shared" si="104"/>
        <v>0.2870000000000002</v>
      </c>
      <c r="B317" s="5">
        <f t="shared" si="105"/>
        <v>0.14358913948858743</v>
      </c>
      <c r="C317" s="5">
        <f t="shared" si="106"/>
        <v>16.354502640157499</v>
      </c>
      <c r="D317" s="5">
        <f t="shared" si="107"/>
        <v>4.0581157381462614</v>
      </c>
      <c r="E317" s="2">
        <f t="shared" si="108"/>
        <v>16.355132969434937</v>
      </c>
      <c r="F317" s="3">
        <f t="shared" si="109"/>
        <v>5.454014587792571</v>
      </c>
      <c r="G317" s="3">
        <f t="shared" si="110"/>
        <v>-130.25833393397514</v>
      </c>
      <c r="H317" s="3">
        <f t="shared" si="111"/>
        <v>-8.7102496508080627</v>
      </c>
      <c r="I317" s="2">
        <f t="shared" si="112"/>
        <v>130.66310987940795</v>
      </c>
      <c r="J317" s="2">
        <f t="shared" si="92"/>
        <v>130.66310987940795</v>
      </c>
      <c r="K317" s="5">
        <f t="shared" si="93"/>
        <v>0.33</v>
      </c>
      <c r="L317" s="4">
        <f t="shared" si="113"/>
        <v>0.17485441495580697</v>
      </c>
      <c r="M317" s="4">
        <f t="shared" si="94"/>
        <v>0.21703190951380497</v>
      </c>
      <c r="N317" s="5">
        <f t="shared" si="95"/>
        <v>-1.2501917097409541</v>
      </c>
      <c r="O317" s="5">
        <f t="shared" si="96"/>
        <v>29.85835233617054</v>
      </c>
      <c r="P317" s="5">
        <f t="shared" si="97"/>
        <v>1.9965993357604186</v>
      </c>
      <c r="Q317" s="6">
        <f t="shared" si="98"/>
        <v>1802.7238988136489</v>
      </c>
      <c r="R317" s="5">
        <f t="shared" si="99"/>
        <v>10.930505309452968</v>
      </c>
      <c r="S317" s="5">
        <f t="shared" si="100"/>
        <v>-0.63615626735079434</v>
      </c>
      <c r="T317" s="5">
        <f t="shared" si="101"/>
        <v>16.357716096375437</v>
      </c>
      <c r="U317" s="5">
        <f t="shared" si="102"/>
        <v>9.6803135997120151</v>
      </c>
      <c r="V317" s="5">
        <f t="shared" si="102"/>
        <v>29.222196068819745</v>
      </c>
      <c r="W317" s="5">
        <f t="shared" si="103"/>
        <v>-13.819684567864144</v>
      </c>
      <c r="X317">
        <f t="shared" si="114"/>
        <v>0</v>
      </c>
    </row>
    <row r="318" spans="1:24" x14ac:dyDescent="0.2">
      <c r="A318">
        <f t="shared" si="104"/>
        <v>0.2880000000000002</v>
      </c>
      <c r="B318" s="5">
        <f t="shared" si="105"/>
        <v>0.14904799423317985</v>
      </c>
      <c r="C318" s="5">
        <f t="shared" si="106"/>
        <v>16.224258917321556</v>
      </c>
      <c r="D318" s="5">
        <f t="shared" si="107"/>
        <v>4.049398578653169</v>
      </c>
      <c r="E318" s="2">
        <f t="shared" si="108"/>
        <v>16.224943535213704</v>
      </c>
      <c r="F318" s="3">
        <f t="shared" si="109"/>
        <v>5.4636949013922829</v>
      </c>
      <c r="G318" s="3">
        <f t="shared" si="110"/>
        <v>-130.22911173790632</v>
      </c>
      <c r="H318" s="3">
        <f t="shared" si="111"/>
        <v>-8.7240693353759262</v>
      </c>
      <c r="I318" s="2">
        <f t="shared" si="112"/>
        <v>130.63530492094407</v>
      </c>
      <c r="J318" s="2">
        <f t="shared" si="92"/>
        <v>130.63530492094407</v>
      </c>
      <c r="K318" s="5">
        <f t="shared" si="93"/>
        <v>0.33</v>
      </c>
      <c r="L318" s="4">
        <f t="shared" si="113"/>
        <v>0.17489161420333019</v>
      </c>
      <c r="M318" s="4">
        <f t="shared" si="94"/>
        <v>0.21705483093836461</v>
      </c>
      <c r="N318" s="5">
        <f t="shared" si="95"/>
        <v>-1.2521441595940579</v>
      </c>
      <c r="O318" s="5">
        <f t="shared" si="96"/>
        <v>29.845301506529633</v>
      </c>
      <c r="P318" s="5">
        <f t="shared" si="97"/>
        <v>1.9993415927014762</v>
      </c>
      <c r="Q318" s="6">
        <f t="shared" si="98"/>
        <v>1802.723718541268</v>
      </c>
      <c r="R318" s="5">
        <f t="shared" si="99"/>
        <v>10.926962129692621</v>
      </c>
      <c r="S318" s="5">
        <f t="shared" si="100"/>
        <v>-0.63701146620401317</v>
      </c>
      <c r="T318" s="5">
        <f t="shared" si="101"/>
        <v>16.352348795285085</v>
      </c>
      <c r="U318" s="5">
        <f t="shared" si="102"/>
        <v>9.6748179700985624</v>
      </c>
      <c r="V318" s="5">
        <f t="shared" si="102"/>
        <v>29.208290040325622</v>
      </c>
      <c r="W318" s="5">
        <f t="shared" si="103"/>
        <v>-13.822309612013438</v>
      </c>
      <c r="X318">
        <f t="shared" si="114"/>
        <v>0</v>
      </c>
    </row>
    <row r="319" spans="1:24" x14ac:dyDescent="0.2">
      <c r="A319">
        <f t="shared" si="104"/>
        <v>0.2890000000000002</v>
      </c>
      <c r="B319" s="5">
        <f t="shared" si="105"/>
        <v>0.15451652654355719</v>
      </c>
      <c r="C319" s="5">
        <f t="shared" si="106"/>
        <v>16.094044409728667</v>
      </c>
      <c r="D319" s="5">
        <f t="shared" si="107"/>
        <v>4.0406675981629876</v>
      </c>
      <c r="E319" s="2">
        <f t="shared" si="108"/>
        <v>16.094786137730868</v>
      </c>
      <c r="F319" s="3">
        <f t="shared" si="109"/>
        <v>5.4733697193623811</v>
      </c>
      <c r="G319" s="3">
        <f t="shared" si="110"/>
        <v>-130.19990344786601</v>
      </c>
      <c r="H319" s="3">
        <f t="shared" si="111"/>
        <v>-8.7378916449879398</v>
      </c>
      <c r="I319" s="2">
        <f t="shared" si="112"/>
        <v>130.60751656898623</v>
      </c>
      <c r="J319" s="2">
        <f t="shared" si="92"/>
        <v>130.60751656898623</v>
      </c>
      <c r="K319" s="5">
        <f t="shared" si="93"/>
        <v>0.33</v>
      </c>
      <c r="L319" s="4">
        <f t="shared" si="113"/>
        <v>0.17492880704763</v>
      </c>
      <c r="M319" s="4">
        <f t="shared" si="94"/>
        <v>0.217077743509037</v>
      </c>
      <c r="N319" s="5">
        <f t="shared" si="95"/>
        <v>-1.2540945653234157</v>
      </c>
      <c r="O319" s="5">
        <f t="shared" si="96"/>
        <v>29.83226050708371</v>
      </c>
      <c r="P319" s="5">
        <f t="shared" si="97"/>
        <v>2.0020833574606067</v>
      </c>
      <c r="Q319" s="6">
        <f t="shared" si="98"/>
        <v>1802.7235382689048</v>
      </c>
      <c r="R319" s="5">
        <f t="shared" si="99"/>
        <v>10.923421086021049</v>
      </c>
      <c r="S319" s="5">
        <f t="shared" si="100"/>
        <v>-0.63786728165757267</v>
      </c>
      <c r="T319" s="5">
        <f t="shared" si="101"/>
        <v>16.34698466081036</v>
      </c>
      <c r="U319" s="5">
        <f t="shared" si="102"/>
        <v>9.6693265206976342</v>
      </c>
      <c r="V319" s="5">
        <f t="shared" si="102"/>
        <v>29.194393225426136</v>
      </c>
      <c r="W319" s="5">
        <f t="shared" si="103"/>
        <v>-13.824931981729033</v>
      </c>
      <c r="X319">
        <f t="shared" si="114"/>
        <v>0</v>
      </c>
    </row>
    <row r="320" spans="1:24" x14ac:dyDescent="0.2">
      <c r="A320">
        <f t="shared" si="104"/>
        <v>0.2900000000000002</v>
      </c>
      <c r="B320" s="5">
        <f t="shared" si="105"/>
        <v>0.15999473092617991</v>
      </c>
      <c r="C320" s="5">
        <f t="shared" si="106"/>
        <v>15.963859103477414</v>
      </c>
      <c r="D320" s="5">
        <f t="shared" si="107"/>
        <v>4.0319227940520088</v>
      </c>
      <c r="E320" s="2">
        <f t="shared" si="108"/>
        <v>15.964660841671609</v>
      </c>
      <c r="F320" s="3">
        <f t="shared" si="109"/>
        <v>5.4830390458830784</v>
      </c>
      <c r="G320" s="3">
        <f t="shared" si="110"/>
        <v>-130.17070905464058</v>
      </c>
      <c r="H320" s="3">
        <f t="shared" si="111"/>
        <v>-8.7517165769696685</v>
      </c>
      <c r="I320" s="2">
        <f t="shared" si="112"/>
        <v>130.57974481522842</v>
      </c>
      <c r="J320" s="2">
        <f t="shared" si="92"/>
        <v>130.57974481522842</v>
      </c>
      <c r="K320" s="5">
        <f t="shared" si="93"/>
        <v>0.33</v>
      </c>
      <c r="L320" s="4">
        <f t="shared" si="113"/>
        <v>0.17496599348155784</v>
      </c>
      <c r="M320" s="4">
        <f t="shared" si="94"/>
        <v>0.21710064722553049</v>
      </c>
      <c r="N320" s="5">
        <f t="shared" si="95"/>
        <v>-1.256042929456024</v>
      </c>
      <c r="O320" s="5">
        <f t="shared" si="96"/>
        <v>29.819229329238862</v>
      </c>
      <c r="P320" s="5">
        <f t="shared" si="97"/>
        <v>2.0048246301217816</v>
      </c>
      <c r="Q320" s="6">
        <f t="shared" si="98"/>
        <v>1802.7233579965603</v>
      </c>
      <c r="R320" s="5">
        <f t="shared" si="99"/>
        <v>10.91988217699728</v>
      </c>
      <c r="S320" s="5">
        <f t="shared" si="100"/>
        <v>-0.63872371288924201</v>
      </c>
      <c r="T320" s="5">
        <f t="shared" si="101"/>
        <v>16.341623690839935</v>
      </c>
      <c r="U320" s="5">
        <f t="shared" si="102"/>
        <v>9.6638392475412562</v>
      </c>
      <c r="V320" s="5">
        <f t="shared" si="102"/>
        <v>29.18050561634962</v>
      </c>
      <c r="W320" s="5">
        <f t="shared" si="103"/>
        <v>-13.827551679038283</v>
      </c>
      <c r="X320">
        <f t="shared" si="114"/>
        <v>0</v>
      </c>
    </row>
    <row r="321" spans="1:24" x14ac:dyDescent="0.2">
      <c r="A321">
        <f t="shared" si="104"/>
        <v>0.2910000000000002</v>
      </c>
      <c r="B321" s="5">
        <f t="shared" si="105"/>
        <v>0.16548260189168676</v>
      </c>
      <c r="C321" s="5">
        <f t="shared" si="106"/>
        <v>15.833702984675583</v>
      </c>
      <c r="D321" s="5">
        <f t="shared" si="107"/>
        <v>4.0231641636991995</v>
      </c>
      <c r="E321" s="2">
        <f t="shared" si="108"/>
        <v>15.83456771429057</v>
      </c>
      <c r="F321" s="3">
        <f t="shared" si="109"/>
        <v>5.4927028851306199</v>
      </c>
      <c r="G321" s="3">
        <f t="shared" si="110"/>
        <v>-130.14152854902423</v>
      </c>
      <c r="H321" s="3">
        <f t="shared" si="111"/>
        <v>-8.7655441286487061</v>
      </c>
      <c r="I321" s="2">
        <f t="shared" si="112"/>
        <v>130.55198965137259</v>
      </c>
      <c r="J321" s="2">
        <f t="shared" si="92"/>
        <v>130.55198965137259</v>
      </c>
      <c r="K321" s="5">
        <f t="shared" si="93"/>
        <v>0.33</v>
      </c>
      <c r="L321" s="4">
        <f t="shared" si="113"/>
        <v>0.17500317349796257</v>
      </c>
      <c r="M321" s="4">
        <f t="shared" si="94"/>
        <v>0.21712354208755308</v>
      </c>
      <c r="N321" s="5">
        <f t="shared" si="95"/>
        <v>-1.2579892545157094</v>
      </c>
      <c r="O321" s="5">
        <f t="shared" si="96"/>
        <v>29.806207964410696</v>
      </c>
      <c r="P321" s="5">
        <f t="shared" si="97"/>
        <v>2.0075654107697307</v>
      </c>
      <c r="Q321" s="6">
        <f t="shared" si="98"/>
        <v>1802.7231777242337</v>
      </c>
      <c r="R321" s="5">
        <f t="shared" si="99"/>
        <v>10.916345401181635</v>
      </c>
      <c r="S321" s="5">
        <f t="shared" si="100"/>
        <v>-0.63958075907787082</v>
      </c>
      <c r="T321" s="5">
        <f t="shared" si="101"/>
        <v>16.336265883264357</v>
      </c>
      <c r="U321" s="5">
        <f t="shared" si="102"/>
        <v>9.6583561466659251</v>
      </c>
      <c r="V321" s="5">
        <f t="shared" si="102"/>
        <v>29.166627205332826</v>
      </c>
      <c r="W321" s="5">
        <f t="shared" si="103"/>
        <v>-13.83016870596591</v>
      </c>
      <c r="X321">
        <f t="shared" si="114"/>
        <v>0</v>
      </c>
    </row>
    <row r="322" spans="1:24" x14ac:dyDescent="0.2">
      <c r="A322">
        <f t="shared" si="104"/>
        <v>0.2920000000000002</v>
      </c>
      <c r="B322" s="5">
        <f t="shared" si="105"/>
        <v>0.17098013395489073</v>
      </c>
      <c r="C322" s="5">
        <f t="shared" si="106"/>
        <v>15.70357603944016</v>
      </c>
      <c r="D322" s="5">
        <f t="shared" si="107"/>
        <v>4.0143917044861981</v>
      </c>
      <c r="E322" s="2">
        <f t="shared" si="108"/>
        <v>15.704506825516244</v>
      </c>
      <c r="F322" s="3">
        <f t="shared" si="109"/>
        <v>5.5023612412772858</v>
      </c>
      <c r="G322" s="3">
        <f t="shared" si="110"/>
        <v>-130.11236192181889</v>
      </c>
      <c r="H322" s="3">
        <f t="shared" si="111"/>
        <v>-8.7793742973546713</v>
      </c>
      <c r="I322" s="2">
        <f t="shared" si="112"/>
        <v>130.52425106912872</v>
      </c>
      <c r="J322" s="2">
        <f t="shared" si="92"/>
        <v>130.52425106912872</v>
      </c>
      <c r="K322" s="5">
        <f t="shared" si="93"/>
        <v>0.33</v>
      </c>
      <c r="L322" s="4">
        <f t="shared" si="113"/>
        <v>0.17504034708969082</v>
      </c>
      <c r="M322" s="4">
        <f t="shared" si="94"/>
        <v>0.2171464280948123</v>
      </c>
      <c r="N322" s="5">
        <f t="shared" si="95"/>
        <v>-1.2599335430231333</v>
      </c>
      <c r="O322" s="5">
        <f t="shared" si="96"/>
        <v>29.793196404024368</v>
      </c>
      <c r="P322" s="5">
        <f t="shared" si="97"/>
        <v>2.0103056994899462</v>
      </c>
      <c r="Q322" s="6">
        <f t="shared" si="98"/>
        <v>1802.7229974519246</v>
      </c>
      <c r="R322" s="5">
        <f t="shared" si="99"/>
        <v>10.912810757135738</v>
      </c>
      <c r="S322" s="5">
        <f t="shared" si="100"/>
        <v>-0.64043841940338919</v>
      </c>
      <c r="T322" s="5">
        <f t="shared" si="101"/>
        <v>16.330911235976071</v>
      </c>
      <c r="U322" s="5">
        <f t="shared" si="102"/>
        <v>9.6528772141126034</v>
      </c>
      <c r="V322" s="5">
        <f t="shared" si="102"/>
        <v>29.15275798462098</v>
      </c>
      <c r="W322" s="5">
        <f t="shared" si="103"/>
        <v>-13.832783064533981</v>
      </c>
      <c r="X322">
        <f t="shared" si="114"/>
        <v>0</v>
      </c>
    </row>
    <row r="323" spans="1:24" x14ac:dyDescent="0.2">
      <c r="A323">
        <f t="shared" si="104"/>
        <v>0.2930000000000002</v>
      </c>
      <c r="B323" s="5">
        <f t="shared" si="105"/>
        <v>0.17648732163477507</v>
      </c>
      <c r="C323" s="5">
        <f t="shared" si="106"/>
        <v>15.573478253897333</v>
      </c>
      <c r="D323" s="5">
        <f t="shared" si="107"/>
        <v>4.0056054137973112</v>
      </c>
      <c r="E323" s="2">
        <f t="shared" si="108"/>
        <v>15.574478248060542</v>
      </c>
      <c r="F323" s="3">
        <f t="shared" si="109"/>
        <v>5.5120141184913987</v>
      </c>
      <c r="G323" s="3">
        <f t="shared" si="110"/>
        <v>-130.08320916383425</v>
      </c>
      <c r="H323" s="3">
        <f t="shared" si="111"/>
        <v>-8.7932070804192062</v>
      </c>
      <c r="I323" s="2">
        <f t="shared" si="112"/>
        <v>130.49652906021461</v>
      </c>
      <c r="J323" s="2">
        <f t="shared" si="92"/>
        <v>130.49652906021461</v>
      </c>
      <c r="K323" s="5">
        <f t="shared" si="93"/>
        <v>0.33</v>
      </c>
      <c r="L323" s="4">
        <f t="shared" si="113"/>
        <v>0.17507751424958673</v>
      </c>
      <c r="M323" s="4">
        <f t="shared" si="94"/>
        <v>0.21716930524701528</v>
      </c>
      <c r="N323" s="5">
        <f t="shared" si="95"/>
        <v>-1.2618757974957957</v>
      </c>
      <c r="O323" s="5">
        <f t="shared" si="96"/>
        <v>29.780194639514491</v>
      </c>
      <c r="P323" s="5">
        <f t="shared" si="97"/>
        <v>2.013045496368675</v>
      </c>
      <c r="Q323" s="6">
        <f t="shared" si="98"/>
        <v>1802.7228171796341</v>
      </c>
      <c r="R323" s="5">
        <f t="shared" si="99"/>
        <v>10.9092782434225</v>
      </c>
      <c r="S323" s="5">
        <f t="shared" si="100"/>
        <v>-0.6412966930468057</v>
      </c>
      <c r="T323" s="5">
        <f t="shared" si="101"/>
        <v>16.325559746869388</v>
      </c>
      <c r="U323" s="5">
        <f t="shared" si="102"/>
        <v>9.6474024459267049</v>
      </c>
      <c r="V323" s="5">
        <f t="shared" si="102"/>
        <v>29.138897946467686</v>
      </c>
      <c r="W323" s="5">
        <f t="shared" si="103"/>
        <v>-13.835394756761936</v>
      </c>
      <c r="X323">
        <f t="shared" si="114"/>
        <v>0</v>
      </c>
    </row>
    <row r="324" spans="1:24" x14ac:dyDescent="0.2">
      <c r="A324">
        <f t="shared" si="104"/>
        <v>0.29400000000000021</v>
      </c>
      <c r="B324" s="5">
        <f t="shared" si="105"/>
        <v>0.18200415945448942</v>
      </c>
      <c r="C324" s="5">
        <f t="shared" si="106"/>
        <v>15.443409614182473</v>
      </c>
      <c r="D324" s="5">
        <f t="shared" si="107"/>
        <v>3.9968052890195134</v>
      </c>
      <c r="E324" s="2">
        <f t="shared" si="108"/>
        <v>15.444482057533763</v>
      </c>
      <c r="F324" s="3">
        <f t="shared" si="109"/>
        <v>5.5216615209373252</v>
      </c>
      <c r="G324" s="3">
        <f t="shared" si="110"/>
        <v>-130.05407026588779</v>
      </c>
      <c r="H324" s="3">
        <f t="shared" si="111"/>
        <v>-8.8070424751759688</v>
      </c>
      <c r="I324" s="2">
        <f t="shared" si="112"/>
        <v>130.46882361635608</v>
      </c>
      <c r="J324" s="2">
        <f t="shared" si="92"/>
        <v>130.46882361635608</v>
      </c>
      <c r="K324" s="5">
        <f t="shared" si="93"/>
        <v>0.33</v>
      </c>
      <c r="L324" s="4">
        <f t="shared" si="113"/>
        <v>0.17511467497049207</v>
      </c>
      <c r="M324" s="4">
        <f t="shared" si="94"/>
        <v>0.21719217354386855</v>
      </c>
      <c r="N324" s="5">
        <f t="shared" si="95"/>
        <v>-1.26381602044804</v>
      </c>
      <c r="O324" s="5">
        <f t="shared" si="96"/>
        <v>29.767202662325182</v>
      </c>
      <c r="P324" s="5">
        <f t="shared" si="97"/>
        <v>2.0157848014929214</v>
      </c>
      <c r="Q324" s="6">
        <f t="shared" si="98"/>
        <v>1802.7226369073612</v>
      </c>
      <c r="R324" s="5">
        <f t="shared" si="99"/>
        <v>10.90574785860613</v>
      </c>
      <c r="S324" s="5">
        <f t="shared" si="100"/>
        <v>-0.64215557919020461</v>
      </c>
      <c r="T324" s="5">
        <f t="shared" si="101"/>
        <v>16.320211413840489</v>
      </c>
      <c r="U324" s="5">
        <f t="shared" si="102"/>
        <v>9.6419318381580901</v>
      </c>
      <c r="V324" s="5">
        <f t="shared" si="102"/>
        <v>29.125047083134977</v>
      </c>
      <c r="W324" s="5">
        <f t="shared" si="103"/>
        <v>-13.83800378466659</v>
      </c>
      <c r="X324">
        <f t="shared" si="114"/>
        <v>0</v>
      </c>
    </row>
    <row r="325" spans="1:24" x14ac:dyDescent="0.2">
      <c r="A325">
        <f t="shared" si="104"/>
        <v>0.29500000000000021</v>
      </c>
      <c r="B325" s="5">
        <f t="shared" si="105"/>
        <v>0.18753064194134583</v>
      </c>
      <c r="C325" s="5">
        <f t="shared" si="106"/>
        <v>15.313370106440125</v>
      </c>
      <c r="D325" s="5">
        <f t="shared" si="107"/>
        <v>3.9879913275424452</v>
      </c>
      <c r="E325" s="2">
        <f t="shared" si="108"/>
        <v>15.314518332565376</v>
      </c>
      <c r="F325" s="3">
        <f t="shared" si="109"/>
        <v>5.5313034527754832</v>
      </c>
      <c r="G325" s="3">
        <f t="shared" si="110"/>
        <v>-130.02494521880465</v>
      </c>
      <c r="H325" s="3">
        <f t="shared" si="111"/>
        <v>-8.8208804789606354</v>
      </c>
      <c r="I325" s="2">
        <f t="shared" si="112"/>
        <v>130.44113472928677</v>
      </c>
      <c r="J325" s="2">
        <f t="shared" si="92"/>
        <v>130.44113472928677</v>
      </c>
      <c r="K325" s="5">
        <f t="shared" si="93"/>
        <v>0.33</v>
      </c>
      <c r="L325" s="4">
        <f t="shared" si="113"/>
        <v>0.1751518292452463</v>
      </c>
      <c r="M325" s="4">
        <f t="shared" si="94"/>
        <v>0.21721503298507838</v>
      </c>
      <c r="N325" s="5">
        <f t="shared" si="95"/>
        <v>-1.2657542143910581</v>
      </c>
      <c r="O325" s="5">
        <f t="shared" si="96"/>
        <v>29.75422046391002</v>
      </c>
      <c r="P325" s="5">
        <f t="shared" si="97"/>
        <v>2.0185236149504435</v>
      </c>
      <c r="Q325" s="6">
        <f t="shared" si="98"/>
        <v>1802.7224566351065</v>
      </c>
      <c r="R325" s="5">
        <f t="shared" si="99"/>
        <v>10.902219601252124</v>
      </c>
      <c r="S325" s="5">
        <f t="shared" si="100"/>
        <v>-0.64301507701674698</v>
      </c>
      <c r="T325" s="5">
        <f t="shared" si="101"/>
        <v>16.314866234787424</v>
      </c>
      <c r="U325" s="5">
        <f t="shared" si="102"/>
        <v>9.6364653868610652</v>
      </c>
      <c r="V325" s="5">
        <f t="shared" si="102"/>
        <v>29.111205386893271</v>
      </c>
      <c r="W325" s="5">
        <f t="shared" si="103"/>
        <v>-13.840610150262133</v>
      </c>
      <c r="X325">
        <f t="shared" si="114"/>
        <v>0</v>
      </c>
    </row>
    <row r="326" spans="1:24" x14ac:dyDescent="0.2">
      <c r="A326">
        <f t="shared" si="104"/>
        <v>0.29600000000000021</v>
      </c>
      <c r="B326" s="5">
        <f t="shared" si="105"/>
        <v>0.19306676362681474</v>
      </c>
      <c r="C326" s="5">
        <f t="shared" si="106"/>
        <v>15.183359716824013</v>
      </c>
      <c r="D326" s="5">
        <f t="shared" si="107"/>
        <v>3.9791635267584096</v>
      </c>
      <c r="E326" s="2">
        <f t="shared" si="108"/>
        <v>15.184587154930867</v>
      </c>
      <c r="F326" s="3">
        <f t="shared" si="109"/>
        <v>5.5409399181623442</v>
      </c>
      <c r="G326" s="3">
        <f t="shared" si="110"/>
        <v>-129.99583401341775</v>
      </c>
      <c r="H326" s="3">
        <f t="shared" si="111"/>
        <v>-8.8347210891108983</v>
      </c>
      <c r="I326" s="2">
        <f t="shared" si="112"/>
        <v>130.41346239074832</v>
      </c>
      <c r="J326" s="2">
        <f t="shared" si="92"/>
        <v>130.41346239074832</v>
      </c>
      <c r="K326" s="5">
        <f t="shared" si="93"/>
        <v>0.33</v>
      </c>
      <c r="L326" s="4">
        <f t="shared" si="113"/>
        <v>0.17518897706668649</v>
      </c>
      <c r="M326" s="4">
        <f t="shared" si="94"/>
        <v>0.21723788357035062</v>
      </c>
      <c r="N326" s="5">
        <f t="shared" si="95"/>
        <v>-1.2676903818328944</v>
      </c>
      <c r="O326" s="5">
        <f t="shared" si="96"/>
        <v>29.741248035732045</v>
      </c>
      <c r="P326" s="5">
        <f t="shared" si="97"/>
        <v>2.0212619368297542</v>
      </c>
      <c r="Q326" s="6">
        <f t="shared" si="98"/>
        <v>1802.7222763628702</v>
      </c>
      <c r="R326" s="5">
        <f t="shared" si="99"/>
        <v>10.898693469927274</v>
      </c>
      <c r="S326" s="5">
        <f t="shared" si="100"/>
        <v>-0.6438751857106686</v>
      </c>
      <c r="T326" s="5">
        <f t="shared" si="101"/>
        <v>16.309524207610128</v>
      </c>
      <c r="U326" s="5">
        <f t="shared" si="102"/>
        <v>9.6310030880943795</v>
      </c>
      <c r="V326" s="5">
        <f t="shared" si="102"/>
        <v>29.097372850021376</v>
      </c>
      <c r="W326" s="5">
        <f t="shared" si="103"/>
        <v>-13.843213855560116</v>
      </c>
      <c r="X326">
        <f t="shared" si="114"/>
        <v>0</v>
      </c>
    </row>
    <row r="327" spans="1:24" x14ac:dyDescent="0.2">
      <c r="A327">
        <f t="shared" si="104"/>
        <v>0.29700000000000021</v>
      </c>
      <c r="B327" s="5">
        <f t="shared" si="105"/>
        <v>0.19861251904652114</v>
      </c>
      <c r="C327" s="5">
        <f t="shared" si="106"/>
        <v>15.05337843149702</v>
      </c>
      <c r="D327" s="5">
        <f t="shared" si="107"/>
        <v>3.9703218840623711</v>
      </c>
      <c r="E327" s="2">
        <f t="shared" si="108"/>
        <v>15.05468860968508</v>
      </c>
      <c r="F327" s="3">
        <f t="shared" si="109"/>
        <v>5.5505709212504382</v>
      </c>
      <c r="G327" s="3">
        <f t="shared" si="110"/>
        <v>-129.96673664056772</v>
      </c>
      <c r="H327" s="3">
        <f t="shared" si="111"/>
        <v>-8.8485643029664587</v>
      </c>
      <c r="I327" s="2">
        <f t="shared" si="112"/>
        <v>130.38580659249016</v>
      </c>
      <c r="J327" s="2">
        <f t="shared" si="92"/>
        <v>130.38580659249016</v>
      </c>
      <c r="K327" s="5">
        <f t="shared" si="93"/>
        <v>0.33</v>
      </c>
      <c r="L327" s="4">
        <f t="shared" si="113"/>
        <v>0.17522611842764726</v>
      </c>
      <c r="M327" s="4">
        <f t="shared" si="94"/>
        <v>0.21726072529939044</v>
      </c>
      <c r="N327" s="5">
        <f t="shared" si="95"/>
        <v>-1.2696245252784499</v>
      </c>
      <c r="O327" s="5">
        <f t="shared" si="96"/>
        <v>29.72828536926373</v>
      </c>
      <c r="P327" s="5">
        <f t="shared" si="97"/>
        <v>2.0239997672201153</v>
      </c>
      <c r="Q327" s="6">
        <f t="shared" si="98"/>
        <v>1802.7220960906513</v>
      </c>
      <c r="R327" s="5">
        <f t="shared" si="99"/>
        <v>10.895169463199641</v>
      </c>
      <c r="S327" s="5">
        <f t="shared" si="100"/>
        <v>-0.64473590445727713</v>
      </c>
      <c r="T327" s="5">
        <f t="shared" si="101"/>
        <v>16.304185330210366</v>
      </c>
      <c r="U327" s="5">
        <f t="shared" si="102"/>
        <v>9.625544937921191</v>
      </c>
      <c r="V327" s="5">
        <f t="shared" si="102"/>
        <v>29.083549464806453</v>
      </c>
      <c r="W327" s="5">
        <f t="shared" si="103"/>
        <v>-13.845814902569519</v>
      </c>
      <c r="X327">
        <f t="shared" si="114"/>
        <v>0</v>
      </c>
    </row>
    <row r="328" spans="1:24" x14ac:dyDescent="0.2">
      <c r="A328">
        <f t="shared" si="104"/>
        <v>0.29800000000000021</v>
      </c>
      <c r="B328" s="5">
        <f t="shared" si="105"/>
        <v>0.20416790274024055</v>
      </c>
      <c r="C328" s="5">
        <f t="shared" si="106"/>
        <v>14.923426236631183</v>
      </c>
      <c r="D328" s="5">
        <f t="shared" si="107"/>
        <v>3.9614663968519532</v>
      </c>
      <c r="E328" s="2">
        <f t="shared" si="108"/>
        <v>14.924822785302387</v>
      </c>
      <c r="F328" s="3">
        <f t="shared" si="109"/>
        <v>5.5601964661883594</v>
      </c>
      <c r="G328" s="3">
        <f t="shared" si="110"/>
        <v>-129.9376530911029</v>
      </c>
      <c r="H328" s="3">
        <f t="shared" si="111"/>
        <v>-8.8624101178690289</v>
      </c>
      <c r="I328" s="2">
        <f t="shared" si="112"/>
        <v>130.35816732626969</v>
      </c>
      <c r="J328" s="2">
        <f t="shared" si="92"/>
        <v>130.35816732626969</v>
      </c>
      <c r="K328" s="5">
        <f t="shared" si="93"/>
        <v>0.33</v>
      </c>
      <c r="L328" s="4">
        <f t="shared" si="113"/>
        <v>0.17526325332096102</v>
      </c>
      <c r="M328" s="4">
        <f t="shared" si="94"/>
        <v>0.21728355817190292</v>
      </c>
      <c r="N328" s="5">
        <f t="shared" si="95"/>
        <v>-1.2715566472294888</v>
      </c>
      <c r="O328" s="5">
        <f t="shared" si="96"/>
        <v>29.715332455987006</v>
      </c>
      <c r="P328" s="5">
        <f t="shared" si="97"/>
        <v>2.0267371062115425</v>
      </c>
      <c r="Q328" s="6">
        <f t="shared" si="98"/>
        <v>1802.7219158184507</v>
      </c>
      <c r="R328" s="5">
        <f t="shared" si="99"/>
        <v>10.891647579638597</v>
      </c>
      <c r="S328" s="5">
        <f t="shared" si="100"/>
        <v>-0.64559723244295397</v>
      </c>
      <c r="T328" s="5">
        <f t="shared" si="101"/>
        <v>16.29884960049181</v>
      </c>
      <c r="U328" s="5">
        <f t="shared" si="102"/>
        <v>9.6200909324091093</v>
      </c>
      <c r="V328" s="5">
        <f t="shared" si="102"/>
        <v>29.069735223544054</v>
      </c>
      <c r="W328" s="5">
        <f t="shared" si="103"/>
        <v>-13.848413293296648</v>
      </c>
      <c r="X328">
        <f t="shared" si="114"/>
        <v>0</v>
      </c>
    </row>
    <row r="329" spans="1:24" x14ac:dyDescent="0.2">
      <c r="A329">
        <f t="shared" si="104"/>
        <v>0.29900000000000021</v>
      </c>
      <c r="B329" s="5">
        <f t="shared" si="105"/>
        <v>0.20973290925189511</v>
      </c>
      <c r="C329" s="5">
        <f t="shared" si="106"/>
        <v>14.793503118407692</v>
      </c>
      <c r="D329" s="5">
        <f t="shared" si="107"/>
        <v>3.9525970625274374</v>
      </c>
      <c r="E329" s="2">
        <f t="shared" si="108"/>
        <v>14.794989773824156</v>
      </c>
      <c r="F329" s="3">
        <f t="shared" si="109"/>
        <v>5.5698165571207685</v>
      </c>
      <c r="G329" s="3">
        <f t="shared" si="110"/>
        <v>-129.90858335587936</v>
      </c>
      <c r="H329" s="3">
        <f t="shared" si="111"/>
        <v>-8.8762585311623248</v>
      </c>
      <c r="I329" s="2">
        <f t="shared" si="112"/>
        <v>130.33054458385212</v>
      </c>
      <c r="J329" s="2">
        <f t="shared" si="92"/>
        <v>130.33054458385212</v>
      </c>
      <c r="K329" s="5">
        <f t="shared" si="93"/>
        <v>0.33</v>
      </c>
      <c r="L329" s="4">
        <f t="shared" si="113"/>
        <v>0.17530038173945772</v>
      </c>
      <c r="M329" s="4">
        <f t="shared" si="94"/>
        <v>0.21730638218759254</v>
      </c>
      <c r="N329" s="5">
        <f t="shared" si="95"/>
        <v>-1.2734867501846396</v>
      </c>
      <c r="O329" s="5">
        <f t="shared" si="96"/>
        <v>29.702389287393196</v>
      </c>
      <c r="P329" s="5">
        <f t="shared" si="97"/>
        <v>2.0294739538947968</v>
      </c>
      <c r="Q329" s="6">
        <f t="shared" si="98"/>
        <v>1802.7217355462683</v>
      </c>
      <c r="R329" s="5">
        <f t="shared" si="99"/>
        <v>10.888127817814791</v>
      </c>
      <c r="S329" s="5">
        <f t="shared" si="100"/>
        <v>-0.64645916885514954</v>
      </c>
      <c r="T329" s="5">
        <f t="shared" si="101"/>
        <v>16.293517016359974</v>
      </c>
      <c r="U329" s="5">
        <f t="shared" si="102"/>
        <v>9.614641067630151</v>
      </c>
      <c r="V329" s="5">
        <f t="shared" si="102"/>
        <v>29.055930118538047</v>
      </c>
      <c r="W329" s="5">
        <f t="shared" si="103"/>
        <v>-13.851009029745228</v>
      </c>
      <c r="X329">
        <f t="shared" si="114"/>
        <v>0</v>
      </c>
    </row>
    <row r="330" spans="1:24" x14ac:dyDescent="0.2">
      <c r="A330">
        <f t="shared" si="104"/>
        <v>0.30000000000000021</v>
      </c>
      <c r="B330" s="5">
        <f t="shared" si="105"/>
        <v>0.2153075331295497</v>
      </c>
      <c r="C330" s="5">
        <f t="shared" si="106"/>
        <v>14.663609063016871</v>
      </c>
      <c r="D330" s="5">
        <f t="shared" si="107"/>
        <v>3.9437138784917605</v>
      </c>
      <c r="E330" s="2">
        <f t="shared" si="108"/>
        <v>14.665189671013902</v>
      </c>
      <c r="F330" s="3">
        <f t="shared" si="109"/>
        <v>5.5794311981883986</v>
      </c>
      <c r="G330" s="3">
        <f t="shared" si="110"/>
        <v>-129.87952742576081</v>
      </c>
      <c r="H330" s="3">
        <f t="shared" si="111"/>
        <v>-8.8901095401920696</v>
      </c>
      <c r="I330" s="2">
        <f t="shared" si="112"/>
        <v>130.30293835701053</v>
      </c>
      <c r="J330" s="2">
        <f t="shared" si="92"/>
        <v>130.30293835701053</v>
      </c>
      <c r="K330" s="5">
        <f t="shared" si="93"/>
        <v>0.33</v>
      </c>
      <c r="L330" s="4">
        <f t="shared" si="113"/>
        <v>0.17533750367596504</v>
      </c>
      <c r="M330" s="4">
        <f t="shared" si="94"/>
        <v>0.21732919734616338</v>
      </c>
      <c r="N330" s="5">
        <f t="shared" si="95"/>
        <v>-1.2754148366394027</v>
      </c>
      <c r="O330" s="5">
        <f t="shared" si="96"/>
        <v>29.689455854983031</v>
      </c>
      <c r="P330" s="5">
        <f t="shared" si="97"/>
        <v>2.0322103103613891</v>
      </c>
      <c r="Q330" s="6">
        <f t="shared" si="98"/>
        <v>1802.7215552741036</v>
      </c>
      <c r="R330" s="5">
        <f t="shared" si="99"/>
        <v>10.884610176300143</v>
      </c>
      <c r="S330" s="5">
        <f t="shared" si="100"/>
        <v>-0.6473217128823846</v>
      </c>
      <c r="T330" s="5">
        <f t="shared" si="101"/>
        <v>16.288187575722223</v>
      </c>
      <c r="U330" s="5">
        <f t="shared" si="102"/>
        <v>9.6091953396607401</v>
      </c>
      <c r="V330" s="5">
        <f t="shared" si="102"/>
        <v>29.042134142100647</v>
      </c>
      <c r="W330" s="5">
        <f t="shared" si="103"/>
        <v>-13.853602113916388</v>
      </c>
      <c r="X330">
        <f t="shared" si="114"/>
        <v>0</v>
      </c>
    </row>
    <row r="331" spans="1:24" x14ac:dyDescent="0.2">
      <c r="A331">
        <f t="shared" si="104"/>
        <v>0.30100000000000021</v>
      </c>
      <c r="B331" s="5">
        <f t="shared" si="105"/>
        <v>0.22089176892540793</v>
      </c>
      <c r="C331" s="5">
        <f t="shared" si="106"/>
        <v>14.533744056658181</v>
      </c>
      <c r="D331" s="5">
        <f t="shared" si="107"/>
        <v>3.9348168421505116</v>
      </c>
      <c r="E331" s="2">
        <f t="shared" si="108"/>
        <v>14.535422576520642</v>
      </c>
      <c r="F331" s="3">
        <f t="shared" si="109"/>
        <v>5.5890403935280597</v>
      </c>
      <c r="G331" s="3">
        <f t="shared" si="110"/>
        <v>-129.85048529161872</v>
      </c>
      <c r="H331" s="3">
        <f t="shared" si="111"/>
        <v>-8.9039631423059866</v>
      </c>
      <c r="I331" s="2">
        <f t="shared" si="112"/>
        <v>130.27534863752592</v>
      </c>
      <c r="J331" s="2">
        <f t="shared" si="92"/>
        <v>130.27534863752592</v>
      </c>
      <c r="K331" s="5">
        <f t="shared" si="93"/>
        <v>0.33</v>
      </c>
      <c r="L331" s="4">
        <f t="shared" si="113"/>
        <v>0.17537461912330826</v>
      </c>
      <c r="M331" s="4">
        <f t="shared" si="94"/>
        <v>0.21735200364731905</v>
      </c>
      <c r="N331" s="5">
        <f t="shared" si="95"/>
        <v>-1.2773409090861543</v>
      </c>
      <c r="O331" s="5">
        <f t="shared" si="96"/>
        <v>29.67653215026667</v>
      </c>
      <c r="P331" s="5">
        <f t="shared" si="97"/>
        <v>2.0349461757035767</v>
      </c>
      <c r="Q331" s="6">
        <f t="shared" si="98"/>
        <v>1802.7213750019573</v>
      </c>
      <c r="R331" s="5">
        <f t="shared" si="99"/>
        <v>10.881094653667875</v>
      </c>
      <c r="S331" s="5">
        <f t="shared" si="100"/>
        <v>-0.64818486371424788</v>
      </c>
      <c r="T331" s="5">
        <f t="shared" si="101"/>
        <v>16.2828612764878</v>
      </c>
      <c r="U331" s="5">
        <f t="shared" si="102"/>
        <v>9.60375374458172</v>
      </c>
      <c r="V331" s="5">
        <f t="shared" si="102"/>
        <v>29.028347286552421</v>
      </c>
      <c r="W331" s="5">
        <f t="shared" si="103"/>
        <v>-13.856192547808622</v>
      </c>
      <c r="X331">
        <f t="shared" si="114"/>
        <v>0</v>
      </c>
    </row>
    <row r="332" spans="1:24" x14ac:dyDescent="0.2">
      <c r="A332">
        <f t="shared" si="104"/>
        <v>0.30200000000000021</v>
      </c>
      <c r="B332" s="5">
        <f t="shared" si="105"/>
        <v>0.22648561119580829</v>
      </c>
      <c r="C332" s="5">
        <f t="shared" si="106"/>
        <v>14.403908085540204</v>
      </c>
      <c r="D332" s="5">
        <f t="shared" si="107"/>
        <v>3.9259059509119316</v>
      </c>
      <c r="E332" s="2">
        <f t="shared" si="108"/>
        <v>14.405688594050934</v>
      </c>
      <c r="F332" s="3">
        <f t="shared" si="109"/>
        <v>5.5986441472726414</v>
      </c>
      <c r="G332" s="3">
        <f t="shared" si="110"/>
        <v>-129.82145694433217</v>
      </c>
      <c r="H332" s="3">
        <f t="shared" si="111"/>
        <v>-8.917819334853796</v>
      </c>
      <c r="I332" s="2">
        <f t="shared" si="112"/>
        <v>130.24777541718697</v>
      </c>
      <c r="J332" s="2">
        <f t="shared" si="92"/>
        <v>130.24777541718697</v>
      </c>
      <c r="K332" s="5">
        <f t="shared" si="93"/>
        <v>0.33</v>
      </c>
      <c r="L332" s="4">
        <f t="shared" si="113"/>
        <v>0.17541172807431041</v>
      </c>
      <c r="M332" s="4">
        <f t="shared" si="94"/>
        <v>0.21737480109076285</v>
      </c>
      <c r="N332" s="5">
        <f t="shared" si="95"/>
        <v>-1.2792649700141479</v>
      </c>
      <c r="O332" s="5">
        <f t="shared" si="96"/>
        <v>29.663618164763591</v>
      </c>
      <c r="P332" s="5">
        <f t="shared" si="97"/>
        <v>2.0376815500143581</v>
      </c>
      <c r="Q332" s="6">
        <f t="shared" si="98"/>
        <v>1802.7211947298288</v>
      </c>
      <c r="R332" s="5">
        <f t="shared" si="99"/>
        <v>10.877581248492461</v>
      </c>
      <c r="S332" s="5">
        <f t="shared" si="100"/>
        <v>-0.64904862054139456</v>
      </c>
      <c r="T332" s="5">
        <f t="shared" si="101"/>
        <v>16.277538116567783</v>
      </c>
      <c r="U332" s="5">
        <f t="shared" si="102"/>
        <v>9.5983162784783129</v>
      </c>
      <c r="V332" s="5">
        <f t="shared" si="102"/>
        <v>29.014569544222198</v>
      </c>
      <c r="W332" s="5">
        <f t="shared" si="103"/>
        <v>-13.858780333417858</v>
      </c>
      <c r="X332">
        <f t="shared" si="114"/>
        <v>0</v>
      </c>
    </row>
    <row r="333" spans="1:24" x14ac:dyDescent="0.2">
      <c r="A333">
        <f t="shared" si="104"/>
        <v>0.30300000000000021</v>
      </c>
      <c r="B333" s="5">
        <f t="shared" si="105"/>
        <v>0.23208905450122019</v>
      </c>
      <c r="C333" s="5">
        <f t="shared" si="106"/>
        <v>14.274101135880644</v>
      </c>
      <c r="D333" s="5">
        <f t="shared" si="107"/>
        <v>3.9169812021869115</v>
      </c>
      <c r="E333" s="2">
        <f t="shared" si="108"/>
        <v>14.275987831550163</v>
      </c>
      <c r="F333" s="3">
        <f t="shared" si="109"/>
        <v>5.6082424635511199</v>
      </c>
      <c r="G333" s="3">
        <f t="shared" si="110"/>
        <v>-129.79244237478795</v>
      </c>
      <c r="H333" s="3">
        <f t="shared" si="111"/>
        <v>-8.9316781151872142</v>
      </c>
      <c r="I333" s="2">
        <f t="shared" si="112"/>
        <v>130.22021868779035</v>
      </c>
      <c r="J333" s="2">
        <f t="shared" si="92"/>
        <v>130.22021868779035</v>
      </c>
      <c r="K333" s="5">
        <f t="shared" si="93"/>
        <v>0.33</v>
      </c>
      <c r="L333" s="4">
        <f t="shared" si="113"/>
        <v>0.17544883052179205</v>
      </c>
      <c r="M333" s="4">
        <f t="shared" si="94"/>
        <v>0.21739758967619754</v>
      </c>
      <c r="N333" s="5">
        <f t="shared" si="95"/>
        <v>-1.2811870219095243</v>
      </c>
      <c r="O333" s="5">
        <f t="shared" si="96"/>
        <v>29.650713890002692</v>
      </c>
      <c r="P333" s="5">
        <f t="shared" si="97"/>
        <v>2.0404164333874779</v>
      </c>
      <c r="Q333" s="6">
        <f t="shared" si="98"/>
        <v>1802.7210144577184</v>
      </c>
      <c r="R333" s="5">
        <f t="shared" si="99"/>
        <v>10.874069959349686</v>
      </c>
      <c r="S333" s="5">
        <f t="shared" si="100"/>
        <v>-0.64991298255554586</v>
      </c>
      <c r="T333" s="5">
        <f t="shared" si="101"/>
        <v>16.272218093875114</v>
      </c>
      <c r="U333" s="5">
        <f t="shared" si="102"/>
        <v>9.5928829374401623</v>
      </c>
      <c r="V333" s="5">
        <f t="shared" si="102"/>
        <v>29.000800907447147</v>
      </c>
      <c r="W333" s="5">
        <f t="shared" si="103"/>
        <v>-13.861365472737408</v>
      </c>
      <c r="X333">
        <f t="shared" si="114"/>
        <v>0</v>
      </c>
    </row>
    <row r="334" spans="1:24" x14ac:dyDescent="0.2">
      <c r="A334">
        <f t="shared" si="104"/>
        <v>0.30400000000000021</v>
      </c>
      <c r="B334" s="5">
        <f t="shared" si="105"/>
        <v>0.23770209340624004</v>
      </c>
      <c r="C334" s="5">
        <f t="shared" si="106"/>
        <v>14.14432319390631</v>
      </c>
      <c r="D334" s="5">
        <f t="shared" si="107"/>
        <v>3.9080425933889882</v>
      </c>
      <c r="E334" s="2">
        <f t="shared" si="108"/>
        <v>14.146320401393632</v>
      </c>
      <c r="F334" s="3">
        <f t="shared" si="109"/>
        <v>5.61783534648856</v>
      </c>
      <c r="G334" s="3">
        <f t="shared" si="110"/>
        <v>-129.7634415738805</v>
      </c>
      <c r="H334" s="3">
        <f t="shared" si="111"/>
        <v>-8.9455394806599511</v>
      </c>
      <c r="I334" s="2">
        <f t="shared" si="112"/>
        <v>130.19267844114046</v>
      </c>
      <c r="J334" s="2">
        <f t="shared" si="92"/>
        <v>130.19267844114046</v>
      </c>
      <c r="K334" s="5">
        <f t="shared" si="93"/>
        <v>0.33</v>
      </c>
      <c r="L334" s="4">
        <f t="shared" si="113"/>
        <v>0.17548592645857161</v>
      </c>
      <c r="M334" s="4">
        <f t="shared" si="94"/>
        <v>0.21742036940332563</v>
      </c>
      <c r="N334" s="5">
        <f t="shared" si="95"/>
        <v>-1.2831070672553109</v>
      </c>
      <c r="O334" s="5">
        <f t="shared" si="96"/>
        <v>29.637819317522201</v>
      </c>
      <c r="P334" s="5">
        <f t="shared" si="97"/>
        <v>2.0431508259174218</v>
      </c>
      <c r="Q334" s="6">
        <f t="shared" si="98"/>
        <v>1802.7208341856256</v>
      </c>
      <c r="R334" s="5">
        <f t="shared" si="99"/>
        <v>10.870560784816591</v>
      </c>
      <c r="S334" s="5">
        <f t="shared" si="100"/>
        <v>-0.65077794894948648</v>
      </c>
      <c r="T334" s="5">
        <f t="shared" si="101"/>
        <v>16.266901206324587</v>
      </c>
      <c r="U334" s="5">
        <f t="shared" si="102"/>
        <v>9.5874537175612815</v>
      </c>
      <c r="V334" s="5">
        <f t="shared" si="102"/>
        <v>28.987041368572715</v>
      </c>
      <c r="W334" s="5">
        <f t="shared" si="103"/>
        <v>-13.863947967757991</v>
      </c>
      <c r="X334">
        <f t="shared" si="114"/>
        <v>0</v>
      </c>
    </row>
    <row r="335" spans="1:24" x14ac:dyDescent="0.2">
      <c r="A335">
        <f t="shared" si="104"/>
        <v>0.30500000000000022</v>
      </c>
      <c r="B335" s="5">
        <f t="shared" si="105"/>
        <v>0.24332472247958736</v>
      </c>
      <c r="C335" s="5">
        <f t="shared" si="106"/>
        <v>14.014574245853114</v>
      </c>
      <c r="D335" s="5">
        <f t="shared" si="107"/>
        <v>3.8990901219343446</v>
      </c>
      <c r="E335" s="2">
        <f t="shared" si="108"/>
        <v>14.01668642058811</v>
      </c>
      <c r="F335" s="3">
        <f t="shared" si="109"/>
        <v>5.6274228002061211</v>
      </c>
      <c r="G335" s="3">
        <f t="shared" si="110"/>
        <v>-129.73445453251193</v>
      </c>
      <c r="H335" s="3">
        <f t="shared" si="111"/>
        <v>-8.9594034286277093</v>
      </c>
      <c r="I335" s="2">
        <f t="shared" si="112"/>
        <v>130.16515466904954</v>
      </c>
      <c r="J335" s="2">
        <f t="shared" si="92"/>
        <v>130.16515466904954</v>
      </c>
      <c r="K335" s="5">
        <f t="shared" si="93"/>
        <v>0.33</v>
      </c>
      <c r="L335" s="4">
        <f t="shared" si="113"/>
        <v>0.17552301587746502</v>
      </c>
      <c r="M335" s="4">
        <f t="shared" si="94"/>
        <v>0.21744314027184911</v>
      </c>
      <c r="N335" s="5">
        <f t="shared" si="95"/>
        <v>-1.285025108531429</v>
      </c>
      <c r="O335" s="5">
        <f t="shared" si="96"/>
        <v>29.624934438869701</v>
      </c>
      <c r="P335" s="5">
        <f t="shared" si="97"/>
        <v>2.045884727699415</v>
      </c>
      <c r="Q335" s="6">
        <f t="shared" si="98"/>
        <v>1802.7206539135514</v>
      </c>
      <c r="R335" s="5">
        <f t="shared" si="99"/>
        <v>10.867053723471507</v>
      </c>
      <c r="S335" s="5">
        <f t="shared" si="100"/>
        <v>-0.65164351891706573</v>
      </c>
      <c r="T335" s="5">
        <f t="shared" si="101"/>
        <v>16.261587451832845</v>
      </c>
      <c r="U335" s="5">
        <f t="shared" si="102"/>
        <v>9.5820286149400786</v>
      </c>
      <c r="V335" s="5">
        <f t="shared" si="102"/>
        <v>28.973290919952635</v>
      </c>
      <c r="W335" s="5">
        <f t="shared" si="103"/>
        <v>-13.866527820467738</v>
      </c>
      <c r="X335">
        <f t="shared" si="114"/>
        <v>0</v>
      </c>
    </row>
    <row r="336" spans="1:24" x14ac:dyDescent="0.2">
      <c r="A336">
        <f t="shared" si="104"/>
        <v>0.30600000000000022</v>
      </c>
      <c r="B336" s="5">
        <f t="shared" si="105"/>
        <v>0.24895693629410096</v>
      </c>
      <c r="C336" s="5">
        <f t="shared" si="106"/>
        <v>13.884854277966062</v>
      </c>
      <c r="D336" s="5">
        <f t="shared" si="107"/>
        <v>3.8901237852418067</v>
      </c>
      <c r="E336" s="2">
        <f t="shared" si="108"/>
        <v>13.887086010984499</v>
      </c>
      <c r="F336" s="3">
        <f t="shared" si="109"/>
        <v>5.6370048288210608</v>
      </c>
      <c r="G336" s="3">
        <f t="shared" si="110"/>
        <v>-129.70548124159197</v>
      </c>
      <c r="H336" s="3">
        <f t="shared" si="111"/>
        <v>-8.9732699564481777</v>
      </c>
      <c r="I336" s="2">
        <f t="shared" si="112"/>
        <v>130.13764736333761</v>
      </c>
      <c r="J336" s="2">
        <f t="shared" si="92"/>
        <v>130.13764736333761</v>
      </c>
      <c r="K336" s="5">
        <f t="shared" si="93"/>
        <v>0.33</v>
      </c>
      <c r="L336" s="4">
        <f t="shared" si="113"/>
        <v>0.17556009877128598</v>
      </c>
      <c r="M336" s="4">
        <f t="shared" si="94"/>
        <v>0.21746590228146956</v>
      </c>
      <c r="N336" s="5">
        <f t="shared" si="95"/>
        <v>-1.2869411482146977</v>
      </c>
      <c r="O336" s="5">
        <f t="shared" si="96"/>
        <v>29.61205924560209</v>
      </c>
      <c r="P336" s="5">
        <f t="shared" si="97"/>
        <v>2.0486181388294225</v>
      </c>
      <c r="Q336" s="6">
        <f t="shared" si="98"/>
        <v>1802.7204736414951</v>
      </c>
      <c r="R336" s="5">
        <f t="shared" si="99"/>
        <v>10.863548773894022</v>
      </c>
      <c r="S336" s="5">
        <f t="shared" si="100"/>
        <v>-0.65250969165319295</v>
      </c>
      <c r="T336" s="5">
        <f t="shared" si="101"/>
        <v>16.256276828318374</v>
      </c>
      <c r="U336" s="5">
        <f t="shared" si="102"/>
        <v>9.5766076256793244</v>
      </c>
      <c r="V336" s="5">
        <f t="shared" si="102"/>
        <v>28.959549553948897</v>
      </c>
      <c r="W336" s="5">
        <f t="shared" si="103"/>
        <v>-13.869105032852204</v>
      </c>
      <c r="X336">
        <f t="shared" si="114"/>
        <v>0</v>
      </c>
    </row>
    <row r="337" spans="1:24" x14ac:dyDescent="0.2">
      <c r="A337">
        <f t="shared" si="104"/>
        <v>0.30700000000000022</v>
      </c>
      <c r="B337" s="5">
        <f t="shared" si="105"/>
        <v>0.25459872942673484</v>
      </c>
      <c r="C337" s="5">
        <f t="shared" si="106"/>
        <v>13.755163276499246</v>
      </c>
      <c r="D337" s="5">
        <f t="shared" si="107"/>
        <v>3.8811435807328425</v>
      </c>
      <c r="E337" s="2">
        <f t="shared" si="108"/>
        <v>13.757519299502333</v>
      </c>
      <c r="F337" s="3">
        <f t="shared" si="109"/>
        <v>5.6465814364467404</v>
      </c>
      <c r="G337" s="3">
        <f t="shared" si="110"/>
        <v>-129.67652169203802</v>
      </c>
      <c r="H337" s="3">
        <f t="shared" si="111"/>
        <v>-8.9871390614810291</v>
      </c>
      <c r="I337" s="2">
        <f t="shared" si="112"/>
        <v>130.1101565158325</v>
      </c>
      <c r="J337" s="2">
        <f t="shared" si="92"/>
        <v>130.1101565158325</v>
      </c>
      <c r="K337" s="5">
        <f t="shared" si="93"/>
        <v>0.33</v>
      </c>
      <c r="L337" s="4">
        <f t="shared" si="113"/>
        <v>0.17559717513284587</v>
      </c>
      <c r="M337" s="4">
        <f t="shared" si="94"/>
        <v>0.21748865543188814</v>
      </c>
      <c r="N337" s="5">
        <f t="shared" si="95"/>
        <v>-1.2888551887788386</v>
      </c>
      <c r="O337" s="5">
        <f t="shared" si="96"/>
        <v>29.599193729285599</v>
      </c>
      <c r="P337" s="5">
        <f t="shared" si="97"/>
        <v>2.051351059404146</v>
      </c>
      <c r="Q337" s="6">
        <f t="shared" si="98"/>
        <v>1802.7202933694568</v>
      </c>
      <c r="R337" s="5">
        <f t="shared" si="99"/>
        <v>10.86004593466501</v>
      </c>
      <c r="S337" s="5">
        <f t="shared" si="100"/>
        <v>-0.65337646635383861</v>
      </c>
      <c r="T337" s="5">
        <f t="shared" si="101"/>
        <v>16.250969333701494</v>
      </c>
      <c r="U337" s="5">
        <f t="shared" si="102"/>
        <v>9.5711907458861702</v>
      </c>
      <c r="V337" s="5">
        <f t="shared" si="102"/>
        <v>28.945817262931762</v>
      </c>
      <c r="W337" s="5">
        <f t="shared" si="103"/>
        <v>-13.871679606894361</v>
      </c>
      <c r="X337">
        <f t="shared" si="114"/>
        <v>0</v>
      </c>
    </row>
    <row r="338" spans="1:24" x14ac:dyDescent="0.2">
      <c r="A338">
        <f t="shared" si="104"/>
        <v>0.30800000000000022</v>
      </c>
      <c r="B338" s="5">
        <f t="shared" si="105"/>
        <v>0.26025009645855451</v>
      </c>
      <c r="C338" s="5">
        <f t="shared" si="106"/>
        <v>13.625501227715839</v>
      </c>
      <c r="D338" s="5">
        <f t="shared" si="107"/>
        <v>3.8721495058315583</v>
      </c>
      <c r="E338" s="2">
        <f t="shared" si="108"/>
        <v>13.627986418366895</v>
      </c>
      <c r="F338" s="3">
        <f t="shared" si="109"/>
        <v>5.6561526271926263</v>
      </c>
      <c r="G338" s="3">
        <f t="shared" si="110"/>
        <v>-129.6475758747751</v>
      </c>
      <c r="H338" s="3">
        <f t="shared" si="111"/>
        <v>-9.0010107410879243</v>
      </c>
      <c r="I338" s="2">
        <f t="shared" si="112"/>
        <v>130.0826821183698</v>
      </c>
      <c r="J338" s="2">
        <f t="shared" si="92"/>
        <v>130.0826821183698</v>
      </c>
      <c r="K338" s="5">
        <f t="shared" si="93"/>
        <v>0.33</v>
      </c>
      <c r="L338" s="4">
        <f t="shared" si="113"/>
        <v>0.17563424495495381</v>
      </c>
      <c r="M338" s="4">
        <f t="shared" si="94"/>
        <v>0.21751139972280575</v>
      </c>
      <c r="N338" s="5">
        <f t="shared" si="95"/>
        <v>-1.290767232694479</v>
      </c>
      <c r="O338" s="5">
        <f t="shared" si="96"/>
        <v>29.586337881495758</v>
      </c>
      <c r="P338" s="5">
        <f t="shared" si="97"/>
        <v>2.0540834895210245</v>
      </c>
      <c r="Q338" s="6">
        <f t="shared" si="98"/>
        <v>1802.7201130974363</v>
      </c>
      <c r="R338" s="5">
        <f t="shared" si="99"/>
        <v>10.856545204366618</v>
      </c>
      <c r="S338" s="5">
        <f t="shared" si="100"/>
        <v>-0.65424384221603304</v>
      </c>
      <c r="T338" s="5">
        <f t="shared" si="101"/>
        <v>16.2456649659044</v>
      </c>
      <c r="U338" s="5">
        <f t="shared" si="102"/>
        <v>9.5657779716721389</v>
      </c>
      <c r="V338" s="5">
        <f t="shared" si="102"/>
        <v>28.932094039279725</v>
      </c>
      <c r="W338" s="5">
        <f t="shared" si="103"/>
        <v>-13.874251544574577</v>
      </c>
      <c r="X338">
        <f t="shared" si="114"/>
        <v>0</v>
      </c>
    </row>
    <row r="339" spans="1:24" x14ac:dyDescent="0.2">
      <c r="A339">
        <f t="shared" si="104"/>
        <v>0.30900000000000022</v>
      </c>
      <c r="B339" s="5">
        <f t="shared" si="105"/>
        <v>0.26591103197473293</v>
      </c>
      <c r="C339" s="5">
        <f t="shared" si="106"/>
        <v>13.495868117888083</v>
      </c>
      <c r="D339" s="5">
        <f t="shared" si="107"/>
        <v>3.8631415579646977</v>
      </c>
      <c r="E339" s="2">
        <f t="shared" si="108"/>
        <v>13.498487505359773</v>
      </c>
      <c r="F339" s="3">
        <f t="shared" si="109"/>
        <v>5.6657184051642986</v>
      </c>
      <c r="G339" s="3">
        <f t="shared" si="110"/>
        <v>-129.61864378073582</v>
      </c>
      <c r="H339" s="3">
        <f t="shared" si="111"/>
        <v>-9.0148849926324992</v>
      </c>
      <c r="I339" s="2">
        <f t="shared" si="112"/>
        <v>130.05522416279285</v>
      </c>
      <c r="J339" s="2">
        <f t="shared" si="92"/>
        <v>130.05522416279285</v>
      </c>
      <c r="K339" s="5">
        <f t="shared" si="93"/>
        <v>0.33</v>
      </c>
      <c r="L339" s="4">
        <f t="shared" si="113"/>
        <v>0.17567130823041649</v>
      </c>
      <c r="M339" s="4">
        <f t="shared" si="94"/>
        <v>0.21753413515392264</v>
      </c>
      <c r="N339" s="5">
        <f t="shared" si="95"/>
        <v>-1.2926772824291575</v>
      </c>
      <c r="O339" s="5">
        <f t="shared" si="96"/>
        <v>29.573491693817374</v>
      </c>
      <c r="P339" s="5">
        <f t="shared" si="97"/>
        <v>2.0568154292782297</v>
      </c>
      <c r="Q339" s="6">
        <f t="shared" si="98"/>
        <v>1802.7199328254339</v>
      </c>
      <c r="R339" s="5">
        <f t="shared" si="99"/>
        <v>10.853046581582246</v>
      </c>
      <c r="S339" s="5">
        <f t="shared" si="100"/>
        <v>-0.6551118184378637</v>
      </c>
      <c r="T339" s="5">
        <f t="shared" si="101"/>
        <v>16.24036372285109</v>
      </c>
      <c r="U339" s="5">
        <f t="shared" si="102"/>
        <v>9.5603692991530895</v>
      </c>
      <c r="V339" s="5">
        <f t="shared" si="102"/>
        <v>28.918379875379511</v>
      </c>
      <c r="W339" s="5">
        <f t="shared" si="103"/>
        <v>-13.876820847870679</v>
      </c>
      <c r="X339">
        <f t="shared" si="114"/>
        <v>0</v>
      </c>
    </row>
    <row r="340" spans="1:24" x14ac:dyDescent="0.2">
      <c r="A340">
        <f t="shared" si="104"/>
        <v>0.31000000000000022</v>
      </c>
      <c r="B340" s="5">
        <f t="shared" si="105"/>
        <v>0.27158153056454676</v>
      </c>
      <c r="C340" s="5">
        <f t="shared" si="106"/>
        <v>13.366263933297285</v>
      </c>
      <c r="D340" s="5">
        <f t="shared" si="107"/>
        <v>3.8541197345616411</v>
      </c>
      <c r="E340" s="2">
        <f t="shared" si="108"/>
        <v>13.369022704083779</v>
      </c>
      <c r="F340" s="3">
        <f t="shared" si="109"/>
        <v>5.6752787744634521</v>
      </c>
      <c r="G340" s="3">
        <f t="shared" si="110"/>
        <v>-129.58972540086043</v>
      </c>
      <c r="H340" s="3">
        <f t="shared" si="111"/>
        <v>-9.0287618134803704</v>
      </c>
      <c r="I340" s="2">
        <f t="shared" si="112"/>
        <v>130.02778264095272</v>
      </c>
      <c r="J340" s="2">
        <f t="shared" si="92"/>
        <v>130.02778264095272</v>
      </c>
      <c r="K340" s="5">
        <f t="shared" si="93"/>
        <v>0.33</v>
      </c>
      <c r="L340" s="4">
        <f t="shared" si="113"/>
        <v>0.17570836495203862</v>
      </c>
      <c r="M340" s="4">
        <f t="shared" si="94"/>
        <v>0.21755686172493899</v>
      </c>
      <c r="N340" s="5">
        <f t="shared" si="95"/>
        <v>-1.294585340447328</v>
      </c>
      <c r="O340" s="5">
        <f t="shared" si="96"/>
        <v>29.560655157844533</v>
      </c>
      <c r="P340" s="5">
        <f t="shared" si="97"/>
        <v>2.0595468787746669</v>
      </c>
      <c r="Q340" s="6">
        <f t="shared" si="98"/>
        <v>1802.71975255345</v>
      </c>
      <c r="R340" s="5">
        <f t="shared" si="99"/>
        <v>10.849550064896583</v>
      </c>
      <c r="S340" s="5">
        <f t="shared" si="100"/>
        <v>-0.65598039421847509</v>
      </c>
      <c r="T340" s="5">
        <f t="shared" si="101"/>
        <v>16.235065602467415</v>
      </c>
      <c r="U340" s="5">
        <f t="shared" si="102"/>
        <v>9.5549647244492544</v>
      </c>
      <c r="V340" s="5">
        <f t="shared" si="102"/>
        <v>28.904674763626058</v>
      </c>
      <c r="W340" s="5">
        <f t="shared" si="103"/>
        <v>-13.879387518757916</v>
      </c>
      <c r="X340">
        <f t="shared" si="114"/>
        <v>0</v>
      </c>
    </row>
    <row r="341" spans="1:24" x14ac:dyDescent="0.2">
      <c r="A341">
        <f t="shared" si="104"/>
        <v>0.31100000000000022</v>
      </c>
      <c r="B341" s="5">
        <f t="shared" si="105"/>
        <v>0.27726158682137242</v>
      </c>
      <c r="C341" s="5">
        <f t="shared" si="106"/>
        <v>13.236688660233806</v>
      </c>
      <c r="D341" s="5">
        <f t="shared" si="107"/>
        <v>3.8450840330544014</v>
      </c>
      <c r="E341" s="2">
        <f t="shared" si="108"/>
        <v>13.239592164243163</v>
      </c>
      <c r="F341" s="3">
        <f t="shared" si="109"/>
        <v>5.6848337391879014</v>
      </c>
      <c r="G341" s="3">
        <f t="shared" si="110"/>
        <v>-129.56082072609681</v>
      </c>
      <c r="H341" s="3">
        <f t="shared" si="111"/>
        <v>-9.0426412009991282</v>
      </c>
      <c r="I341" s="2">
        <f t="shared" si="112"/>
        <v>130.00035754470835</v>
      </c>
      <c r="J341" s="2">
        <f t="shared" si="92"/>
        <v>130.00035754470835</v>
      </c>
      <c r="K341" s="5">
        <f t="shared" si="93"/>
        <v>0.33</v>
      </c>
      <c r="L341" s="4">
        <f t="shared" si="113"/>
        <v>0.17574541511262223</v>
      </c>
      <c r="M341" s="4">
        <f t="shared" si="94"/>
        <v>0.21757957943555434</v>
      </c>
      <c r="N341" s="5">
        <f t="shared" si="95"/>
        <v>-1.2964914092103654</v>
      </c>
      <c r="O341" s="5">
        <f t="shared" si="96"/>
        <v>29.54782826518063</v>
      </c>
      <c r="P341" s="5">
        <f t="shared" si="97"/>
        <v>2.0622778381099751</v>
      </c>
      <c r="Q341" s="6">
        <f t="shared" si="98"/>
        <v>1802.7195722814836</v>
      </c>
      <c r="R341" s="5">
        <f t="shared" si="99"/>
        <v>10.846055652895576</v>
      </c>
      <c r="S341" s="5">
        <f t="shared" si="100"/>
        <v>-0.65684956875806744</v>
      </c>
      <c r="T341" s="5">
        <f t="shared" si="101"/>
        <v>16.229770602681082</v>
      </c>
      <c r="U341" s="5">
        <f t="shared" si="102"/>
        <v>9.5495642436852108</v>
      </c>
      <c r="V341" s="5">
        <f t="shared" si="102"/>
        <v>28.890978696422565</v>
      </c>
      <c r="W341" s="5">
        <f t="shared" si="103"/>
        <v>-13.881951559208943</v>
      </c>
      <c r="X341">
        <f t="shared" si="114"/>
        <v>0</v>
      </c>
    </row>
    <row r="342" spans="1:24" x14ac:dyDescent="0.2">
      <c r="A342">
        <f t="shared" si="104"/>
        <v>0.31200000000000022</v>
      </c>
      <c r="B342" s="5">
        <f t="shared" si="105"/>
        <v>0.28295119534268215</v>
      </c>
      <c r="C342" s="5">
        <f t="shared" si="106"/>
        <v>13.107142284997058</v>
      </c>
      <c r="D342" s="5">
        <f t="shared" si="107"/>
        <v>3.836034450877623</v>
      </c>
      <c r="E342" s="2">
        <f t="shared" si="108"/>
        <v>13.110196041940172</v>
      </c>
      <c r="F342" s="3">
        <f t="shared" si="109"/>
        <v>5.6943833034315867</v>
      </c>
      <c r="G342" s="3">
        <f t="shared" si="110"/>
        <v>-129.5319297474004</v>
      </c>
      <c r="H342" s="3">
        <f t="shared" si="111"/>
        <v>-9.0565231525583378</v>
      </c>
      <c r="I342" s="2">
        <f t="shared" si="112"/>
        <v>129.97294886592633</v>
      </c>
      <c r="J342" s="2">
        <f t="shared" si="92"/>
        <v>129.97294886592633</v>
      </c>
      <c r="K342" s="5">
        <f t="shared" si="93"/>
        <v>0.33</v>
      </c>
      <c r="L342" s="4">
        <f t="shared" si="113"/>
        <v>0.17578245870496725</v>
      </c>
      <c r="M342" s="4">
        <f t="shared" si="94"/>
        <v>0.21760228828546777</v>
      </c>
      <c r="N342" s="5">
        <f t="shared" si="95"/>
        <v>-1.2983954911765678</v>
      </c>
      <c r="O342" s="5">
        <f t="shared" si="96"/>
        <v>29.535011007438271</v>
      </c>
      <c r="P342" s="5">
        <f t="shared" si="97"/>
        <v>2.0650083073845216</v>
      </c>
      <c r="Q342" s="6">
        <f t="shared" si="98"/>
        <v>1802.7193920095353</v>
      </c>
      <c r="R342" s="5">
        <f t="shared" si="99"/>
        <v>10.842563344166432</v>
      </c>
      <c r="S342" s="5">
        <f t="shared" si="100"/>
        <v>-0.65771934125789466</v>
      </c>
      <c r="T342" s="5">
        <f t="shared" si="101"/>
        <v>16.22447872142159</v>
      </c>
      <c r="U342" s="5">
        <f t="shared" si="102"/>
        <v>9.5441678529898653</v>
      </c>
      <c r="V342" s="5">
        <f t="shared" si="102"/>
        <v>28.877291666180376</v>
      </c>
      <c r="W342" s="5">
        <f t="shared" si="103"/>
        <v>-13.884512971193889</v>
      </c>
      <c r="X342">
        <f t="shared" si="114"/>
        <v>0</v>
      </c>
    </row>
    <row r="343" spans="1:24" x14ac:dyDescent="0.2">
      <c r="A343">
        <f t="shared" si="104"/>
        <v>0.31300000000000022</v>
      </c>
      <c r="B343" s="5">
        <f t="shared" si="105"/>
        <v>0.28865035073004025</v>
      </c>
      <c r="C343" s="5">
        <f t="shared" si="106"/>
        <v>12.97762479389549</v>
      </c>
      <c r="D343" s="5">
        <f t="shared" si="107"/>
        <v>3.8269709854685789</v>
      </c>
      <c r="E343" s="2">
        <f t="shared" si="108"/>
        <v>12.980834499989111</v>
      </c>
      <c r="F343" s="3">
        <f t="shared" si="109"/>
        <v>5.7039274712845769</v>
      </c>
      <c r="G343" s="3">
        <f t="shared" si="110"/>
        <v>-129.50305245573421</v>
      </c>
      <c r="H343" s="3">
        <f t="shared" si="111"/>
        <v>-9.0704076655295314</v>
      </c>
      <c r="I343" s="2">
        <f t="shared" si="112"/>
        <v>129.94555659648088</v>
      </c>
      <c r="J343" s="2">
        <f t="shared" si="92"/>
        <v>129.94555659648088</v>
      </c>
      <c r="K343" s="5">
        <f t="shared" si="93"/>
        <v>0.33</v>
      </c>
      <c r="L343" s="4">
        <f t="shared" si="113"/>
        <v>0.17581949572187144</v>
      </c>
      <c r="M343" s="4">
        <f t="shared" si="94"/>
        <v>0.21762498827437826</v>
      </c>
      <c r="N343" s="5">
        <f t="shared" si="95"/>
        <v>-1.3002975888011621</v>
      </c>
      <c r="O343" s="5">
        <f t="shared" si="96"/>
        <v>29.522203376239293</v>
      </c>
      <c r="P343" s="5">
        <f t="shared" si="97"/>
        <v>2.0677382866994023</v>
      </c>
      <c r="Q343" s="6">
        <f t="shared" si="98"/>
        <v>1802.7192117376053</v>
      </c>
      <c r="R343" s="5">
        <f t="shared" si="99"/>
        <v>10.83907313729763</v>
      </c>
      <c r="S343" s="5">
        <f t="shared" si="100"/>
        <v>-0.65858971092026408</v>
      </c>
      <c r="T343" s="5">
        <f t="shared" si="101"/>
        <v>16.219189956620308</v>
      </c>
      <c r="U343" s="5">
        <f t="shared" si="102"/>
        <v>9.5387755484964671</v>
      </c>
      <c r="V343" s="5">
        <f t="shared" si="102"/>
        <v>28.863613665319029</v>
      </c>
      <c r="W343" s="5">
        <f t="shared" si="103"/>
        <v>-13.887071756680289</v>
      </c>
      <c r="X343">
        <f t="shared" si="114"/>
        <v>0</v>
      </c>
    </row>
    <row r="344" spans="1:24" x14ac:dyDescent="0.2">
      <c r="A344">
        <f t="shared" si="104"/>
        <v>0.31400000000000022</v>
      </c>
      <c r="B344" s="5">
        <f t="shared" si="105"/>
        <v>0.29435904758909909</v>
      </c>
      <c r="C344" s="5">
        <f t="shared" si="106"/>
        <v>12.848136173246589</v>
      </c>
      <c r="D344" s="5">
        <f t="shared" si="107"/>
        <v>3.817893634267171</v>
      </c>
      <c r="E344" s="2">
        <f t="shared" si="108"/>
        <v>12.851507708249063</v>
      </c>
      <c r="F344" s="3">
        <f t="shared" si="109"/>
        <v>5.7134662468330735</v>
      </c>
      <c r="G344" s="3">
        <f t="shared" si="110"/>
        <v>-129.47418884206888</v>
      </c>
      <c r="H344" s="3">
        <f t="shared" si="111"/>
        <v>-9.0842947372862124</v>
      </c>
      <c r="I344" s="2">
        <f t="shared" si="112"/>
        <v>129.9181807282541</v>
      </c>
      <c r="J344" s="2">
        <f t="shared" si="92"/>
        <v>129.9181807282541</v>
      </c>
      <c r="K344" s="5">
        <f t="shared" si="93"/>
        <v>0.33</v>
      </c>
      <c r="L344" s="4">
        <f t="shared" si="113"/>
        <v>0.17585652615613018</v>
      </c>
      <c r="M344" s="4">
        <f t="shared" si="94"/>
        <v>0.21764767940198423</v>
      </c>
      <c r="N344" s="5">
        <f t="shared" si="95"/>
        <v>-1.3021977045363085</v>
      </c>
      <c r="O344" s="5">
        <f t="shared" si="96"/>
        <v>29.5094053632148</v>
      </c>
      <c r="P344" s="5">
        <f t="shared" si="97"/>
        <v>2.070467776156443</v>
      </c>
      <c r="Q344" s="6">
        <f t="shared" si="98"/>
        <v>1802.719031465693</v>
      </c>
      <c r="R344" s="5">
        <f t="shared" si="99"/>
        <v>10.83558503087891</v>
      </c>
      <c r="S344" s="5">
        <f t="shared" si="100"/>
        <v>-0.65946067694853472</v>
      </c>
      <c r="T344" s="5">
        <f t="shared" si="101"/>
        <v>16.213904306210413</v>
      </c>
      <c r="U344" s="5">
        <f t="shared" si="102"/>
        <v>9.5333873263426021</v>
      </c>
      <c r="V344" s="5">
        <f t="shared" si="102"/>
        <v>28.849944686266266</v>
      </c>
      <c r="W344" s="5">
        <f t="shared" si="103"/>
        <v>-13.889627917633142</v>
      </c>
      <c r="X344">
        <f t="shared" si="114"/>
        <v>0</v>
      </c>
    </row>
    <row r="345" spans="1:24" x14ac:dyDescent="0.2">
      <c r="A345">
        <f t="shared" si="104"/>
        <v>0.31500000000000022</v>
      </c>
      <c r="B345" s="5">
        <f t="shared" si="105"/>
        <v>0.30007728052959531</v>
      </c>
      <c r="C345" s="5">
        <f t="shared" si="106"/>
        <v>12.718676409376863</v>
      </c>
      <c r="D345" s="5">
        <f t="shared" si="107"/>
        <v>3.8088023947159257</v>
      </c>
      <c r="E345" s="2">
        <f t="shared" si="108"/>
        <v>12.722215843976613</v>
      </c>
      <c r="F345" s="3">
        <f t="shared" si="109"/>
        <v>5.7229996341594163</v>
      </c>
      <c r="G345" s="3">
        <f t="shared" si="110"/>
        <v>-129.44533889738261</v>
      </c>
      <c r="H345" s="3">
        <f t="shared" si="111"/>
        <v>-9.0981843652038457</v>
      </c>
      <c r="I345" s="2">
        <f t="shared" si="112"/>
        <v>129.89082125313575</v>
      </c>
      <c r="J345" s="2">
        <f t="shared" si="92"/>
        <v>129.89082125313575</v>
      </c>
      <c r="K345" s="5">
        <f t="shared" si="93"/>
        <v>0.33</v>
      </c>
      <c r="L345" s="4">
        <f t="shared" si="113"/>
        <v>0.17589355000053652</v>
      </c>
      <c r="M345" s="4">
        <f t="shared" si="94"/>
        <v>0.21767036166798368</v>
      </c>
      <c r="N345" s="5">
        <f t="shared" si="95"/>
        <v>-1.3040958408311059</v>
      </c>
      <c r="O345" s="5">
        <f t="shared" si="96"/>
        <v>29.496616960005102</v>
      </c>
      <c r="P345" s="5">
        <f t="shared" si="97"/>
        <v>2.0731967758581948</v>
      </c>
      <c r="Q345" s="6">
        <f t="shared" si="98"/>
        <v>1802.7188511937989</v>
      </c>
      <c r="R345" s="5">
        <f t="shared" si="99"/>
        <v>10.832099023501268</v>
      </c>
      <c r="S345" s="5">
        <f t="shared" si="100"/>
        <v>-0.66033223854711587</v>
      </c>
      <c r="T345" s="5">
        <f t="shared" si="101"/>
        <v>16.208621768126918</v>
      </c>
      <c r="U345" s="5">
        <f t="shared" si="102"/>
        <v>9.5280031826701617</v>
      </c>
      <c r="V345" s="5">
        <f t="shared" si="102"/>
        <v>28.836284721457986</v>
      </c>
      <c r="W345" s="5">
        <f t="shared" si="103"/>
        <v>-13.892181456014889</v>
      </c>
      <c r="X345">
        <f t="shared" si="114"/>
        <v>0</v>
      </c>
    </row>
    <row r="346" spans="1:24" x14ac:dyDescent="0.2">
      <c r="A346">
        <f t="shared" si="104"/>
        <v>0.31600000000000023</v>
      </c>
      <c r="B346" s="5">
        <f t="shared" si="105"/>
        <v>0.30580504416534604</v>
      </c>
      <c r="C346" s="5">
        <f t="shared" si="106"/>
        <v>12.589245488621842</v>
      </c>
      <c r="D346" s="5">
        <f t="shared" si="107"/>
        <v>3.799697264259994</v>
      </c>
      <c r="E346" s="2">
        <f t="shared" si="108"/>
        <v>12.592959092199989</v>
      </c>
      <c r="F346" s="3">
        <f t="shared" si="109"/>
        <v>5.7325276373420868</v>
      </c>
      <c r="G346" s="3">
        <f t="shared" si="110"/>
        <v>-129.41650261266116</v>
      </c>
      <c r="H346" s="3">
        <f t="shared" si="111"/>
        <v>-9.1120765466598606</v>
      </c>
      <c r="I346" s="2">
        <f t="shared" si="112"/>
        <v>129.86347816302325</v>
      </c>
      <c r="J346" s="2">
        <f t="shared" si="92"/>
        <v>129.86347816302325</v>
      </c>
      <c r="K346" s="5">
        <f t="shared" si="93"/>
        <v>0.33</v>
      </c>
      <c r="L346" s="4">
        <f t="shared" si="113"/>
        <v>0.17593056724788136</v>
      </c>
      <c r="M346" s="4">
        <f t="shared" si="94"/>
        <v>0.21769303507207427</v>
      </c>
      <c r="N346" s="5">
        <f t="shared" si="95"/>
        <v>-1.3059920001315937</v>
      </c>
      <c r="O346" s="5">
        <f t="shared" si="96"/>
        <v>29.483838158259704</v>
      </c>
      <c r="P346" s="5">
        <f t="shared" si="97"/>
        <v>2.0759252859079322</v>
      </c>
      <c r="Q346" s="6">
        <f t="shared" si="98"/>
        <v>1802.7186709219225</v>
      </c>
      <c r="R346" s="5">
        <f t="shared" si="99"/>
        <v>10.828615113756966</v>
      </c>
      <c r="S346" s="5">
        <f t="shared" si="100"/>
        <v>-0.66120439492146588</v>
      </c>
      <c r="T346" s="5">
        <f t="shared" si="101"/>
        <v>16.203342340306655</v>
      </c>
      <c r="U346" s="5">
        <f t="shared" si="102"/>
        <v>9.5226231136253716</v>
      </c>
      <c r="V346" s="5">
        <f t="shared" si="102"/>
        <v>28.822633763338239</v>
      </c>
      <c r="W346" s="5">
        <f t="shared" si="103"/>
        <v>-13.894732373785413</v>
      </c>
      <c r="X346">
        <f t="shared" si="114"/>
        <v>0</v>
      </c>
    </row>
    <row r="347" spans="1:24" x14ac:dyDescent="0.2">
      <c r="A347">
        <f t="shared" si="104"/>
        <v>0.31700000000000023</v>
      </c>
      <c r="B347" s="5">
        <f t="shared" si="105"/>
        <v>0.31154233311424495</v>
      </c>
      <c r="C347" s="5">
        <f t="shared" si="106"/>
        <v>12.459843397326061</v>
      </c>
      <c r="D347" s="5">
        <f t="shared" si="107"/>
        <v>3.7905782403471475</v>
      </c>
      <c r="E347" s="2">
        <f t="shared" si="108"/>
        <v>12.463737646116115</v>
      </c>
      <c r="F347" s="3">
        <f t="shared" si="109"/>
        <v>5.742050260455712</v>
      </c>
      <c r="G347" s="3">
        <f t="shared" si="110"/>
        <v>-129.38767997889784</v>
      </c>
      <c r="H347" s="3">
        <f t="shared" si="111"/>
        <v>-9.1259712790336458</v>
      </c>
      <c r="I347" s="2">
        <f t="shared" si="112"/>
        <v>129.83615144982167</v>
      </c>
      <c r="J347" s="2">
        <f t="shared" si="92"/>
        <v>129.83615144982167</v>
      </c>
      <c r="K347" s="5">
        <f t="shared" si="93"/>
        <v>0.33</v>
      </c>
      <c r="L347" s="4">
        <f t="shared" si="113"/>
        <v>0.17596757789095335</v>
      </c>
      <c r="M347" s="4">
        <f t="shared" si="94"/>
        <v>0.21771569961395335</v>
      </c>
      <c r="N347" s="5">
        <f t="shared" si="95"/>
        <v>-1.3078861848807575</v>
      </c>
      <c r="O347" s="5">
        <f t="shared" si="96"/>
        <v>29.471068949637292</v>
      </c>
      <c r="P347" s="5">
        <f t="shared" si="97"/>
        <v>2.0786533064096542</v>
      </c>
      <c r="Q347" s="6">
        <f t="shared" si="98"/>
        <v>1802.7184906500645</v>
      </c>
      <c r="R347" s="5">
        <f t="shared" si="99"/>
        <v>10.82513330023952</v>
      </c>
      <c r="S347" s="5">
        <f t="shared" si="100"/>
        <v>-0.66207714527809169</v>
      </c>
      <c r="T347" s="5">
        <f t="shared" si="101"/>
        <v>16.198066020688284</v>
      </c>
      <c r="U347" s="5">
        <f t="shared" si="102"/>
        <v>9.5172471153587619</v>
      </c>
      <c r="V347" s="5">
        <f t="shared" si="102"/>
        <v>28.808991804359202</v>
      </c>
      <c r="W347" s="5">
        <f t="shared" si="103"/>
        <v>-13.897280672902063</v>
      </c>
      <c r="X347">
        <f t="shared" si="114"/>
        <v>0</v>
      </c>
    </row>
    <row r="348" spans="1:24" x14ac:dyDescent="0.2">
      <c r="A348">
        <f t="shared" si="104"/>
        <v>0.31800000000000023</v>
      </c>
      <c r="B348" s="5">
        <f t="shared" si="105"/>
        <v>0.31728914199825836</v>
      </c>
      <c r="C348" s="5">
        <f t="shared" si="106"/>
        <v>12.330470121843065</v>
      </c>
      <c r="D348" s="5">
        <f t="shared" si="107"/>
        <v>3.7814453204277774</v>
      </c>
      <c r="E348" s="2">
        <f t="shared" si="108"/>
        <v>12.334551707512297</v>
      </c>
      <c r="F348" s="3">
        <f t="shared" si="109"/>
        <v>5.751567507571071</v>
      </c>
      <c r="G348" s="3">
        <f t="shared" si="110"/>
        <v>-129.35887098709347</v>
      </c>
      <c r="H348" s="3">
        <f t="shared" si="111"/>
        <v>-9.1398685597065477</v>
      </c>
      <c r="I348" s="2">
        <f t="shared" si="112"/>
        <v>129.80884110544378</v>
      </c>
      <c r="J348" s="2">
        <f t="shared" si="92"/>
        <v>129.80884110544378</v>
      </c>
      <c r="K348" s="5">
        <f t="shared" si="93"/>
        <v>0.33</v>
      </c>
      <c r="L348" s="4">
        <f t="shared" si="113"/>
        <v>0.1760045819225389</v>
      </c>
      <c r="M348" s="4">
        <f t="shared" si="94"/>
        <v>0.21773835529331778</v>
      </c>
      <c r="N348" s="5">
        <f t="shared" si="95"/>
        <v>-1.3097783975185344</v>
      </c>
      <c r="O348" s="5">
        <f t="shared" si="96"/>
        <v>29.458309325805736</v>
      </c>
      <c r="P348" s="5">
        <f t="shared" si="97"/>
        <v>2.0813808374680809</v>
      </c>
      <c r="Q348" s="6">
        <f t="shared" si="98"/>
        <v>1802.7183103782247</v>
      </c>
      <c r="R348" s="5">
        <f t="shared" si="99"/>
        <v>10.821653581543696</v>
      </c>
      <c r="S348" s="5">
        <f t="shared" si="100"/>
        <v>-0.6629504888245461</v>
      </c>
      <c r="T348" s="5">
        <f t="shared" si="101"/>
        <v>16.192792807212278</v>
      </c>
      <c r="U348" s="5">
        <f t="shared" si="102"/>
        <v>9.5118751840251612</v>
      </c>
      <c r="V348" s="5">
        <f t="shared" si="102"/>
        <v>28.79535883698119</v>
      </c>
      <c r="W348" s="5">
        <f t="shared" si="103"/>
        <v>-13.89982635531964</v>
      </c>
      <c r="X348">
        <f t="shared" si="114"/>
        <v>0</v>
      </c>
    </row>
    <row r="349" spans="1:24" x14ac:dyDescent="0.2">
      <c r="A349">
        <f t="shared" si="104"/>
        <v>0.31900000000000023</v>
      </c>
      <c r="B349" s="5">
        <f t="shared" si="105"/>
        <v>0.32304546544342144</v>
      </c>
      <c r="C349" s="5">
        <f t="shared" si="106"/>
        <v>12.20112564853539</v>
      </c>
      <c r="D349" s="5">
        <f t="shared" si="107"/>
        <v>3.7722985019548929</v>
      </c>
      <c r="E349" s="2">
        <f t="shared" si="108"/>
        <v>12.205401487214244</v>
      </c>
      <c r="F349" s="3">
        <f t="shared" si="109"/>
        <v>5.7610793827550966</v>
      </c>
      <c r="G349" s="3">
        <f t="shared" si="110"/>
        <v>-129.33007562825648</v>
      </c>
      <c r="H349" s="3">
        <f t="shared" si="111"/>
        <v>-9.1537683860618682</v>
      </c>
      <c r="I349" s="2">
        <f t="shared" si="112"/>
        <v>129.78154712181009</v>
      </c>
      <c r="J349" s="2">
        <f t="shared" si="92"/>
        <v>129.78154712181009</v>
      </c>
      <c r="K349" s="5">
        <f t="shared" si="93"/>
        <v>0.33</v>
      </c>
      <c r="L349" s="4">
        <f t="shared" si="113"/>
        <v>0.17604157933542205</v>
      </c>
      <c r="M349" s="4">
        <f t="shared" si="94"/>
        <v>0.21776100210986413</v>
      </c>
      <c r="N349" s="5">
        <f t="shared" si="95"/>
        <v>-1.3116686404818172</v>
      </c>
      <c r="O349" s="5">
        <f t="shared" si="96"/>
        <v>29.445559278442094</v>
      </c>
      <c r="P349" s="5">
        <f t="shared" si="97"/>
        <v>2.0841078791886551</v>
      </c>
      <c r="Q349" s="6">
        <f t="shared" si="98"/>
        <v>1802.7181301064027</v>
      </c>
      <c r="R349" s="5">
        <f t="shared" si="99"/>
        <v>10.818175956265529</v>
      </c>
      <c r="S349" s="5">
        <f t="shared" si="100"/>
        <v>-0.66382442476942816</v>
      </c>
      <c r="T349" s="5">
        <f t="shared" si="101"/>
        <v>16.187522697820938</v>
      </c>
      <c r="U349" s="5">
        <f t="shared" si="102"/>
        <v>9.5065073157837112</v>
      </c>
      <c r="V349" s="5">
        <f t="shared" si="102"/>
        <v>28.781734853672667</v>
      </c>
      <c r="W349" s="5">
        <f t="shared" si="103"/>
        <v>-13.902369422990407</v>
      </c>
      <c r="X349">
        <f t="shared" si="114"/>
        <v>0</v>
      </c>
    </row>
    <row r="350" spans="1:24" x14ac:dyDescent="0.2">
      <c r="A350">
        <f t="shared" si="104"/>
        <v>0.32000000000000023</v>
      </c>
      <c r="B350" s="5">
        <f t="shared" si="105"/>
        <v>0.32881129807983445</v>
      </c>
      <c r="C350" s="5">
        <f t="shared" si="106"/>
        <v>12.071809963774561</v>
      </c>
      <c r="D350" s="5">
        <f t="shared" si="107"/>
        <v>3.7631377823841197</v>
      </c>
      <c r="E350" s="2">
        <f t="shared" si="108"/>
        <v>12.076287205562465</v>
      </c>
      <c r="F350" s="3">
        <f t="shared" si="109"/>
        <v>5.7705858900708806</v>
      </c>
      <c r="G350" s="3">
        <f t="shared" si="110"/>
        <v>-129.3012938934028</v>
      </c>
      <c r="H350" s="3">
        <f t="shared" si="111"/>
        <v>-9.167670755484858</v>
      </c>
      <c r="I350" s="2">
        <f t="shared" si="112"/>
        <v>129.75426949084869</v>
      </c>
      <c r="J350" s="2">
        <f t="shared" ref="J350:J413" si="115">SQRT((F350-vxw)^2+(G350-vyw)^2+H350^2)</f>
        <v>129.75426949084869</v>
      </c>
      <c r="K350" s="5">
        <f t="shared" ref="K350:K413" si="116">IF(drag=1,(cda+cdb/(1+EXP(-(J350-vel)/dv))),IF(drag=2,$G$11,0))</f>
        <v>0.33</v>
      </c>
      <c r="L350" s="4">
        <f t="shared" si="113"/>
        <v>0.17607857012238476</v>
      </c>
      <c r="M350" s="4">
        <f t="shared" ref="M350:M413" si="117">IF(Magnus=1,(IF(L350&lt;0.1,1.5*L350,0.09+0.6*L350)),IF(Magnus=2,1/(2.32+0.4/L350),0))</f>
        <v>0.21778364006328857</v>
      </c>
      <c r="N350" s="5">
        <f t="shared" ref="N350:N413" si="118">-const*$K350*$J350*(F350-vxw)</f>
        <v>-1.3135569162044569</v>
      </c>
      <c r="O350" s="5">
        <f t="shared" ref="O350:O413" si="119">-const*$K350*$J350*(G350-vyw)</f>
        <v>29.43281879923256</v>
      </c>
      <c r="P350" s="5">
        <f t="shared" ref="P350:P413" si="120">-const*$K350*$J350*H350</f>
        <v>2.086834431677536</v>
      </c>
      <c r="Q350" s="6">
        <f t="shared" ref="Q350:Q413" si="121">omega*EXP(-A350/tau)*30/PI()</f>
        <v>1802.7179498345986</v>
      </c>
      <c r="R350" s="5">
        <f t="shared" ref="R350:R413" si="122">const*($M350/omega)*J350*(wy*H350-wz*(G350-vyw))</f>
        <v>10.814700423002307</v>
      </c>
      <c r="S350" s="5">
        <f t="shared" ref="S350:S413" si="123">const*($M350/omega)*J350*(wz*(F350-vxw)-wx*H350)</f>
        <v>-0.66469895232238108</v>
      </c>
      <c r="T350" s="5">
        <f t="shared" ref="T350:T413" si="124">const*($M350/omega)*J350*(wx*(G350-vyw)-wy*(F350-vxw))</f>
        <v>16.182255690458391</v>
      </c>
      <c r="U350" s="5">
        <f t="shared" ref="U350:V413" si="125">N350+R350</f>
        <v>9.5011435067978507</v>
      </c>
      <c r="V350" s="5">
        <f t="shared" si="125"/>
        <v>28.768119846910178</v>
      </c>
      <c r="W350" s="5">
        <f t="shared" ref="W350:W413" si="126">P350+T350-32.174</f>
        <v>-13.904909877864071</v>
      </c>
      <c r="X350">
        <f t="shared" si="114"/>
        <v>0</v>
      </c>
    </row>
    <row r="351" spans="1:24" x14ac:dyDescent="0.2">
      <c r="A351">
        <f t="shared" ref="A351:A414" si="127">A350+dt</f>
        <v>0.32100000000000023</v>
      </c>
      <c r="B351" s="5">
        <f t="shared" ref="B351:B414" si="128">B350+F350*dt+0.5*U350*dt*dt</f>
        <v>0.33458663454165877</v>
      </c>
      <c r="C351" s="5">
        <f t="shared" ref="C351:C414" si="129">C350+G350*dt+0.5*V350*dt*dt</f>
        <v>11.942523053941082</v>
      </c>
      <c r="D351" s="5">
        <f t="shared" ref="D351:D414" si="130">D350+H350*dt+0.5*W350*dt*dt</f>
        <v>3.7539631591736962</v>
      </c>
      <c r="E351" s="2">
        <f t="shared" ref="E351:E414" si="131">SQRT(B351^2+C351^2)</f>
        <v>11.947209092919071</v>
      </c>
      <c r="F351" s="3">
        <f t="shared" ref="F351:F414" si="132">F350+U350*dt</f>
        <v>5.7800870335776784</v>
      </c>
      <c r="G351" s="3">
        <f t="shared" ref="G351:G414" si="133">G350+V350*dt</f>
        <v>-129.27252577355588</v>
      </c>
      <c r="H351" s="3">
        <f t="shared" ref="H351:H414" si="134">H350+W350*dt</f>
        <v>-9.1815756653627218</v>
      </c>
      <c r="I351" s="2">
        <f t="shared" ref="I351:I414" si="135">SQRT(F351^2+G351^2+H351^2)</f>
        <v>129.72700820449526</v>
      </c>
      <c r="J351" s="2">
        <f t="shared" si="115"/>
        <v>129.72700820449526</v>
      </c>
      <c r="K351" s="5">
        <f t="shared" si="116"/>
        <v>0.33</v>
      </c>
      <c r="L351" s="4">
        <f t="shared" ref="L351:L414" si="136">(romega/J351)*EXP(-A351/tau)</f>
        <v>0.1761155542762067</v>
      </c>
      <c r="M351" s="4">
        <f t="shared" si="117"/>
        <v>0.21780626915328682</v>
      </c>
      <c r="N351" s="5">
        <f t="shared" si="118"/>
        <v>-1.3154432271172682</v>
      </c>
      <c r="O351" s="5">
        <f t="shared" si="119"/>
        <v>29.420087879872455</v>
      </c>
      <c r="P351" s="5">
        <f t="shared" si="120"/>
        <v>2.089560495041602</v>
      </c>
      <c r="Q351" s="6">
        <f t="shared" si="121"/>
        <v>1802.7177695628125</v>
      </c>
      <c r="R351" s="5">
        <f t="shared" si="122"/>
        <v>10.811226980352547</v>
      </c>
      <c r="S351" s="5">
        <f t="shared" si="123"/>
        <v>-0.66557407069409014</v>
      </c>
      <c r="T351" s="5">
        <f t="shared" si="124"/>
        <v>16.176991783070541</v>
      </c>
      <c r="U351" s="5">
        <f t="shared" si="125"/>
        <v>9.4957837532352798</v>
      </c>
      <c r="V351" s="5">
        <f t="shared" si="125"/>
        <v>28.754513809178363</v>
      </c>
      <c r="W351" s="5">
        <f t="shared" si="126"/>
        <v>-13.907447721887856</v>
      </c>
      <c r="X351">
        <f t="shared" ref="X351:X414" si="137">IF((C351-17/12)*(C352-17/12)&lt;0,1,0)</f>
        <v>0</v>
      </c>
    </row>
    <row r="352" spans="1:24" x14ac:dyDescent="0.2">
      <c r="A352">
        <f t="shared" si="127"/>
        <v>0.32200000000000023</v>
      </c>
      <c r="B352" s="5">
        <f t="shared" si="128"/>
        <v>0.34037146946711305</v>
      </c>
      <c r="C352" s="5">
        <f t="shared" si="129"/>
        <v>11.813264905424431</v>
      </c>
      <c r="D352" s="5">
        <f t="shared" si="130"/>
        <v>3.7447746297844726</v>
      </c>
      <c r="E352" s="2">
        <f t="shared" si="131"/>
        <v>11.81816739020732</v>
      </c>
      <c r="F352" s="3">
        <f t="shared" si="132"/>
        <v>5.7895828173309134</v>
      </c>
      <c r="G352" s="3">
        <f t="shared" si="133"/>
        <v>-129.24377125974669</v>
      </c>
      <c r="H352" s="3">
        <f t="shared" si="134"/>
        <v>-9.1954831130846095</v>
      </c>
      <c r="I352" s="2">
        <f t="shared" si="135"/>
        <v>129.69976325469327</v>
      </c>
      <c r="J352" s="2">
        <f t="shared" si="115"/>
        <v>129.69976325469327</v>
      </c>
      <c r="K352" s="5">
        <f t="shared" si="116"/>
        <v>0.33</v>
      </c>
      <c r="L352" s="4">
        <f t="shared" si="136"/>
        <v>0.17615253178966531</v>
      </c>
      <c r="M352" s="4">
        <f t="shared" si="117"/>
        <v>0.21782888937955441</v>
      </c>
      <c r="N352" s="5">
        <f t="shared" si="118"/>
        <v>-1.3173275756480356</v>
      </c>
      <c r="O352" s="5">
        <f t="shared" si="119"/>
        <v>29.407366512066268</v>
      </c>
      <c r="P352" s="5">
        <f t="shared" si="120"/>
        <v>2.0922860693884493</v>
      </c>
      <c r="Q352" s="6">
        <f t="shared" si="121"/>
        <v>1802.7175892910445</v>
      </c>
      <c r="R352" s="5">
        <f t="shared" si="122"/>
        <v>10.80775562691605</v>
      </c>
      <c r="S352" s="5">
        <f t="shared" si="123"/>
        <v>-0.666449779096284</v>
      </c>
      <c r="T352" s="5">
        <f t="shared" si="124"/>
        <v>16.17173097360515</v>
      </c>
      <c r="U352" s="5">
        <f t="shared" si="125"/>
        <v>9.4904280512680153</v>
      </c>
      <c r="V352" s="5">
        <f t="shared" si="125"/>
        <v>28.740916732969986</v>
      </c>
      <c r="W352" s="5">
        <f t="shared" si="126"/>
        <v>-13.909982957006399</v>
      </c>
      <c r="X352">
        <f t="shared" si="137"/>
        <v>0</v>
      </c>
    </row>
    <row r="353" spans="1:24" x14ac:dyDescent="0.2">
      <c r="A353">
        <f t="shared" si="127"/>
        <v>0.32300000000000023</v>
      </c>
      <c r="B353" s="5">
        <f t="shared" si="128"/>
        <v>0.34616579749846965</v>
      </c>
      <c r="C353" s="5">
        <f t="shared" si="129"/>
        <v>11.684035504623051</v>
      </c>
      <c r="D353" s="5">
        <f t="shared" si="130"/>
        <v>3.7355721916799096</v>
      </c>
      <c r="E353" s="2">
        <f t="shared" si="131"/>
        <v>11.689162349486372</v>
      </c>
      <c r="F353" s="3">
        <f t="shared" si="132"/>
        <v>5.7990732453821812</v>
      </c>
      <c r="G353" s="3">
        <f t="shared" si="133"/>
        <v>-129.21503034301372</v>
      </c>
      <c r="H353" s="3">
        <f t="shared" si="134"/>
        <v>-9.2093930960416159</v>
      </c>
      <c r="I353" s="2">
        <f t="shared" si="135"/>
        <v>129.67253463339367</v>
      </c>
      <c r="J353" s="2">
        <f t="shared" si="115"/>
        <v>129.67253463339367</v>
      </c>
      <c r="K353" s="5">
        <f t="shared" si="116"/>
        <v>0.33</v>
      </c>
      <c r="L353" s="4">
        <f t="shared" si="136"/>
        <v>0.17618950265553576</v>
      </c>
      <c r="M353" s="4">
        <f t="shared" si="117"/>
        <v>0.21785150074178636</v>
      </c>
      <c r="N353" s="5">
        <f t="shared" si="118"/>
        <v>-1.3192099642215145</v>
      </c>
      <c r="O353" s="5">
        <f t="shared" si="119"/>
        <v>29.39465468752757</v>
      </c>
      <c r="P353" s="5">
        <f t="shared" si="120"/>
        <v>2.0950111548263863</v>
      </c>
      <c r="Q353" s="6">
        <f t="shared" si="121"/>
        <v>1802.7174090192948</v>
      </c>
      <c r="R353" s="5">
        <f t="shared" si="122"/>
        <v>10.804286361293839</v>
      </c>
      <c r="S353" s="5">
        <f t="shared" si="123"/>
        <v>-0.66732607674173061</v>
      </c>
      <c r="T353" s="5">
        <f t="shared" si="124"/>
        <v>16.166473260011767</v>
      </c>
      <c r="U353" s="5">
        <f t="shared" si="125"/>
        <v>9.4850763970723246</v>
      </c>
      <c r="V353" s="5">
        <f t="shared" si="125"/>
        <v>28.72732861078584</v>
      </c>
      <c r="W353" s="5">
        <f t="shared" si="126"/>
        <v>-13.912515585161845</v>
      </c>
      <c r="X353">
        <f t="shared" si="137"/>
        <v>0</v>
      </c>
    </row>
    <row r="354" spans="1:24" x14ac:dyDescent="0.2">
      <c r="A354">
        <f t="shared" si="127"/>
        <v>0.32400000000000023</v>
      </c>
      <c r="B354" s="5">
        <f t="shared" si="128"/>
        <v>0.3519696132820504</v>
      </c>
      <c r="C354" s="5">
        <f t="shared" si="129"/>
        <v>11.554834837944343</v>
      </c>
      <c r="D354" s="5">
        <f t="shared" si="130"/>
        <v>3.7263558423260754</v>
      </c>
      <c r="E354" s="2">
        <f t="shared" si="131"/>
        <v>11.560194234563975</v>
      </c>
      <c r="F354" s="3">
        <f t="shared" si="132"/>
        <v>5.8085583217792536</v>
      </c>
      <c r="G354" s="3">
        <f t="shared" si="133"/>
        <v>-129.18630301440294</v>
      </c>
      <c r="H354" s="3">
        <f t="shared" si="134"/>
        <v>-9.2233056116267775</v>
      </c>
      <c r="I354" s="2">
        <f t="shared" si="135"/>
        <v>129.64532233255511</v>
      </c>
      <c r="J354" s="2">
        <f t="shared" si="115"/>
        <v>129.64532233255511</v>
      </c>
      <c r="K354" s="5">
        <f t="shared" si="116"/>
        <v>0.33</v>
      </c>
      <c r="L354" s="4">
        <f t="shared" si="136"/>
        <v>0.17622646686659105</v>
      </c>
      <c r="M354" s="4">
        <f t="shared" si="117"/>
        <v>0.21787410323967729</v>
      </c>
      <c r="N354" s="5">
        <f t="shared" si="118"/>
        <v>-1.3210903952594386</v>
      </c>
      <c r="O354" s="5">
        <f t="shared" si="119"/>
        <v>29.38195239797906</v>
      </c>
      <c r="P354" s="5">
        <f t="shared" si="120"/>
        <v>2.0977357514644379</v>
      </c>
      <c r="Q354" s="6">
        <f t="shared" si="121"/>
        <v>1802.7172287475628</v>
      </c>
      <c r="R354" s="5">
        <f t="shared" si="122"/>
        <v>10.800819182088201</v>
      </c>
      <c r="S354" s="5">
        <f t="shared" si="123"/>
        <v>-0.66820296284423752</v>
      </c>
      <c r="T354" s="5">
        <f t="shared" si="124"/>
        <v>16.161218640241739</v>
      </c>
      <c r="U354" s="5">
        <f t="shared" si="125"/>
        <v>9.4797287868287619</v>
      </c>
      <c r="V354" s="5">
        <f t="shared" si="125"/>
        <v>28.713749435134822</v>
      </c>
      <c r="W354" s="5">
        <f t="shared" si="126"/>
        <v>-13.915045608293823</v>
      </c>
      <c r="X354">
        <f t="shared" si="137"/>
        <v>0</v>
      </c>
    </row>
    <row r="355" spans="1:24" x14ac:dyDescent="0.2">
      <c r="A355">
        <f t="shared" si="127"/>
        <v>0.32500000000000023</v>
      </c>
      <c r="B355" s="5">
        <f t="shared" si="128"/>
        <v>0.35778291146822305</v>
      </c>
      <c r="C355" s="5">
        <f t="shared" si="129"/>
        <v>11.425662891804658</v>
      </c>
      <c r="D355" s="5">
        <f t="shared" si="130"/>
        <v>3.7171255791916447</v>
      </c>
      <c r="E355" s="2">
        <f t="shared" si="131"/>
        <v>11.431263321650002</v>
      </c>
      <c r="F355" s="3">
        <f t="shared" si="132"/>
        <v>5.8180380505660825</v>
      </c>
      <c r="G355" s="3">
        <f t="shared" si="133"/>
        <v>-129.15758926496781</v>
      </c>
      <c r="H355" s="3">
        <f t="shared" si="134"/>
        <v>-9.2372206572350706</v>
      </c>
      <c r="I355" s="2">
        <f t="shared" si="135"/>
        <v>129.61812634414375</v>
      </c>
      <c r="J355" s="2">
        <f t="shared" si="115"/>
        <v>129.61812634414375</v>
      </c>
      <c r="K355" s="5">
        <f t="shared" si="116"/>
        <v>0.33</v>
      </c>
      <c r="L355" s="4">
        <f t="shared" si="136"/>
        <v>0.17626342441560211</v>
      </c>
      <c r="M355" s="4">
        <f t="shared" si="117"/>
        <v>0.21789669687292165</v>
      </c>
      <c r="N355" s="5">
        <f t="shared" si="118"/>
        <v>-1.3229688711805205</v>
      </c>
      <c r="O355" s="5">
        <f t="shared" si="119"/>
        <v>29.369259635152503</v>
      </c>
      <c r="P355" s="5">
        <f t="shared" si="120"/>
        <v>2.1004598594123385</v>
      </c>
      <c r="Q355" s="6">
        <f t="shared" si="121"/>
        <v>1802.717048475849</v>
      </c>
      <c r="R355" s="5">
        <f t="shared" si="122"/>
        <v>10.797354087902663</v>
      </c>
      <c r="S355" s="5">
        <f t="shared" si="123"/>
        <v>-0.66908043661865046</v>
      </c>
      <c r="T355" s="5">
        <f t="shared" si="124"/>
        <v>16.155967112248245</v>
      </c>
      <c r="U355" s="5">
        <f t="shared" si="125"/>
        <v>9.4743852167221423</v>
      </c>
      <c r="V355" s="5">
        <f t="shared" si="125"/>
        <v>28.700179198533853</v>
      </c>
      <c r="W355" s="5">
        <f t="shared" si="126"/>
        <v>-13.917573028339415</v>
      </c>
      <c r="X355">
        <f t="shared" si="137"/>
        <v>0</v>
      </c>
    </row>
    <row r="356" spans="1:24" x14ac:dyDescent="0.2">
      <c r="A356">
        <f t="shared" si="127"/>
        <v>0.32600000000000023</v>
      </c>
      <c r="B356" s="5">
        <f t="shared" si="128"/>
        <v>0.36360568671139748</v>
      </c>
      <c r="C356" s="5">
        <f t="shared" si="129"/>
        <v>11.296519652629287</v>
      </c>
      <c r="D356" s="5">
        <f t="shared" si="130"/>
        <v>3.7078813997478957</v>
      </c>
      <c r="E356" s="2">
        <f t="shared" si="131"/>
        <v>11.302369900054085</v>
      </c>
      <c r="F356" s="3">
        <f t="shared" si="132"/>
        <v>5.827512435782805</v>
      </c>
      <c r="G356" s="3">
        <f t="shared" si="133"/>
        <v>-129.12888908576929</v>
      </c>
      <c r="H356" s="3">
        <f t="shared" si="134"/>
        <v>-9.2511382302634093</v>
      </c>
      <c r="I356" s="2">
        <f t="shared" si="135"/>
        <v>129.59094666013343</v>
      </c>
      <c r="J356" s="2">
        <f t="shared" si="115"/>
        <v>129.59094666013343</v>
      </c>
      <c r="K356" s="5">
        <f t="shared" si="116"/>
        <v>0.33</v>
      </c>
      <c r="L356" s="4">
        <f t="shared" si="136"/>
        <v>0.17630037529533743</v>
      </c>
      <c r="M356" s="4">
        <f t="shared" si="117"/>
        <v>0.21791928164121332</v>
      </c>
      <c r="N356" s="5">
        <f t="shared" si="118"/>
        <v>-1.3248453944004612</v>
      </c>
      <c r="O356" s="5">
        <f t="shared" si="119"/>
        <v>29.356576390788764</v>
      </c>
      <c r="P356" s="5">
        <f t="shared" si="120"/>
        <v>2.1031834787805352</v>
      </c>
      <c r="Q356" s="6">
        <f t="shared" si="121"/>
        <v>1802.7168682041531</v>
      </c>
      <c r="R356" s="5">
        <f t="shared" si="122"/>
        <v>10.793891077341993</v>
      </c>
      <c r="S356" s="5">
        <f t="shared" si="123"/>
        <v>-0.66995849728085177</v>
      </c>
      <c r="T356" s="5">
        <f t="shared" si="124"/>
        <v>16.150718673986244</v>
      </c>
      <c r="U356" s="5">
        <f t="shared" si="125"/>
        <v>9.4690456829415321</v>
      </c>
      <c r="V356" s="5">
        <f t="shared" si="125"/>
        <v>28.686617893507911</v>
      </c>
      <c r="W356" s="5">
        <f t="shared" si="126"/>
        <v>-13.920097847233219</v>
      </c>
      <c r="X356">
        <f t="shared" si="137"/>
        <v>0</v>
      </c>
    </row>
    <row r="357" spans="1:24" x14ac:dyDescent="0.2">
      <c r="A357">
        <f t="shared" si="127"/>
        <v>0.32700000000000023</v>
      </c>
      <c r="B357" s="5">
        <f t="shared" si="128"/>
        <v>0.3694379336700217</v>
      </c>
      <c r="C357" s="5">
        <f t="shared" si="129"/>
        <v>11.167405106852463</v>
      </c>
      <c r="D357" s="5">
        <f t="shared" si="130"/>
        <v>3.6986233014687087</v>
      </c>
      <c r="E357" s="2">
        <f t="shared" si="131"/>
        <v>11.173514272930824</v>
      </c>
      <c r="F357" s="3">
        <f t="shared" si="132"/>
        <v>5.8369814814657461</v>
      </c>
      <c r="G357" s="3">
        <f t="shared" si="133"/>
        <v>-129.10020246787579</v>
      </c>
      <c r="H357" s="3">
        <f t="shared" si="134"/>
        <v>-9.2650583281106424</v>
      </c>
      <c r="I357" s="2">
        <f t="shared" si="135"/>
        <v>129.56378327250553</v>
      </c>
      <c r="J357" s="2">
        <f t="shared" si="115"/>
        <v>129.56378327250553</v>
      </c>
      <c r="K357" s="5">
        <f t="shared" si="116"/>
        <v>0.33</v>
      </c>
      <c r="L357" s="4">
        <f t="shared" si="136"/>
        <v>0.17633731949856349</v>
      </c>
      <c r="M357" s="4">
        <f t="shared" si="117"/>
        <v>0.21794185754424603</v>
      </c>
      <c r="N357" s="5">
        <f t="shared" si="118"/>
        <v>-1.326719967331949</v>
      </c>
      <c r="O357" s="5">
        <f t="shared" si="119"/>
        <v>29.34390265663777</v>
      </c>
      <c r="P357" s="5">
        <f t="shared" si="120"/>
        <v>2.1059066096801851</v>
      </c>
      <c r="Q357" s="6">
        <f t="shared" si="121"/>
        <v>1802.7166879324755</v>
      </c>
      <c r="R357" s="5">
        <f t="shared" si="122"/>
        <v>10.790430149012209</v>
      </c>
      <c r="S357" s="5">
        <f t="shared" si="123"/>
        <v>-0.67083714404776007</v>
      </c>
      <c r="T357" s="5">
        <f t="shared" si="124"/>
        <v>16.145473323412514</v>
      </c>
      <c r="U357" s="5">
        <f t="shared" si="125"/>
        <v>9.4637101816802609</v>
      </c>
      <c r="V357" s="5">
        <f t="shared" si="125"/>
        <v>28.673065512590011</v>
      </c>
      <c r="W357" s="5">
        <f t="shared" si="126"/>
        <v>-13.922620066907299</v>
      </c>
      <c r="X357">
        <f t="shared" si="137"/>
        <v>0</v>
      </c>
    </row>
    <row r="358" spans="1:24" x14ac:dyDescent="0.2">
      <c r="A358">
        <f t="shared" si="127"/>
        <v>0.32800000000000024</v>
      </c>
      <c r="B358" s="5">
        <f t="shared" si="128"/>
        <v>0.37527964700657829</v>
      </c>
      <c r="C358" s="5">
        <f t="shared" si="129"/>
        <v>11.038319240917343</v>
      </c>
      <c r="D358" s="5">
        <f t="shared" si="130"/>
        <v>3.6893512818305645</v>
      </c>
      <c r="E358" s="2">
        <f t="shared" si="131"/>
        <v>11.044696758076403</v>
      </c>
      <c r="F358" s="3">
        <f t="shared" si="132"/>
        <v>5.846445191647426</v>
      </c>
      <c r="G358" s="3">
        <f t="shared" si="133"/>
        <v>-129.07152940236321</v>
      </c>
      <c r="H358" s="3">
        <f t="shared" si="134"/>
        <v>-9.2789809481775496</v>
      </c>
      <c r="I358" s="2">
        <f t="shared" si="135"/>
        <v>129.53663617324904</v>
      </c>
      <c r="J358" s="2">
        <f t="shared" si="115"/>
        <v>129.53663617324904</v>
      </c>
      <c r="K358" s="5">
        <f t="shared" si="116"/>
        <v>0.33</v>
      </c>
      <c r="L358" s="4">
        <f t="shared" si="136"/>
        <v>0.17637425701804438</v>
      </c>
      <c r="M358" s="4">
        <f t="shared" si="117"/>
        <v>0.21796442458171289</v>
      </c>
      <c r="N358" s="5">
        <f t="shared" si="118"/>
        <v>-1.3285925923846682</v>
      </c>
      <c r="O358" s="5">
        <f t="shared" si="119"/>
        <v>29.331238424458505</v>
      </c>
      <c r="P358" s="5">
        <f t="shared" si="120"/>
        <v>2.1086292522231522</v>
      </c>
      <c r="Q358" s="6">
        <f t="shared" si="121"/>
        <v>1802.7165076608155</v>
      </c>
      <c r="R358" s="5">
        <f t="shared" si="122"/>
        <v>10.78697130152057</v>
      </c>
      <c r="S358" s="5">
        <f t="shared" si="123"/>
        <v>-0.67171637613732771</v>
      </c>
      <c r="T358" s="5">
        <f t="shared" si="124"/>
        <v>16.140231058485622</v>
      </c>
      <c r="U358" s="5">
        <f t="shared" si="125"/>
        <v>9.4583787091359017</v>
      </c>
      <c r="V358" s="5">
        <f t="shared" si="125"/>
        <v>28.659522048321175</v>
      </c>
      <c r="W358" s="5">
        <f t="shared" si="126"/>
        <v>-13.925139689291225</v>
      </c>
      <c r="X358">
        <f t="shared" si="137"/>
        <v>0</v>
      </c>
    </row>
    <row r="359" spans="1:24" x14ac:dyDescent="0.2">
      <c r="A359">
        <f t="shared" si="127"/>
        <v>0.32900000000000024</v>
      </c>
      <c r="B359" s="5">
        <f t="shared" si="128"/>
        <v>0.38113082138758025</v>
      </c>
      <c r="C359" s="5">
        <f t="shared" si="129"/>
        <v>10.909262041276003</v>
      </c>
      <c r="D359" s="5">
        <f t="shared" si="130"/>
        <v>3.6800653383125423</v>
      </c>
      <c r="E359" s="2">
        <f t="shared" si="131"/>
        <v>10.915917688780775</v>
      </c>
      <c r="F359" s="3">
        <f t="shared" si="132"/>
        <v>5.8559035703565616</v>
      </c>
      <c r="G359" s="3">
        <f t="shared" si="133"/>
        <v>-129.0428698803149</v>
      </c>
      <c r="H359" s="3">
        <f t="shared" si="134"/>
        <v>-9.2929060878668412</v>
      </c>
      <c r="I359" s="2">
        <f t="shared" si="135"/>
        <v>129.50950535436041</v>
      </c>
      <c r="J359" s="2">
        <f t="shared" si="115"/>
        <v>129.50950535436041</v>
      </c>
      <c r="K359" s="5">
        <f t="shared" si="116"/>
        <v>0.33</v>
      </c>
      <c r="L359" s="4">
        <f t="shared" si="136"/>
        <v>0.17641118784654228</v>
      </c>
      <c r="M359" s="4">
        <f t="shared" si="117"/>
        <v>0.21798698275330697</v>
      </c>
      <c r="N359" s="5">
        <f t="shared" si="118"/>
        <v>-1.3304632719652998</v>
      </c>
      <c r="O359" s="5">
        <f t="shared" si="119"/>
        <v>29.318583686018979</v>
      </c>
      <c r="P359" s="5">
        <f t="shared" si="120"/>
        <v>2.1113514065220071</v>
      </c>
      <c r="Q359" s="6">
        <f t="shared" si="121"/>
        <v>1802.7163273891738</v>
      </c>
      <c r="R359" s="5">
        <f t="shared" si="122"/>
        <v>10.783514533475564</v>
      </c>
      <c r="S359" s="5">
        <f t="shared" si="123"/>
        <v>-0.67259619276853999</v>
      </c>
      <c r="T359" s="5">
        <f t="shared" si="124"/>
        <v>16.134991877165934</v>
      </c>
      <c r="U359" s="5">
        <f t="shared" si="125"/>
        <v>9.4530512615102644</v>
      </c>
      <c r="V359" s="5">
        <f t="shared" si="125"/>
        <v>28.645987493250438</v>
      </c>
      <c r="W359" s="5">
        <f t="shared" si="126"/>
        <v>-13.927656716312057</v>
      </c>
      <c r="X359">
        <f t="shared" si="137"/>
        <v>0</v>
      </c>
    </row>
    <row r="360" spans="1:24" x14ac:dyDescent="0.2">
      <c r="A360">
        <f t="shared" si="127"/>
        <v>0.33000000000000024</v>
      </c>
      <c r="B360" s="5">
        <f t="shared" si="128"/>
        <v>0.38699145148356756</v>
      </c>
      <c r="C360" s="5">
        <f t="shared" si="129"/>
        <v>10.780233494389435</v>
      </c>
      <c r="D360" s="5">
        <f t="shared" si="130"/>
        <v>3.6707654683963176</v>
      </c>
      <c r="E360" s="2">
        <f t="shared" si="131"/>
        <v>10.787177414740022</v>
      </c>
      <c r="F360" s="3">
        <f t="shared" si="132"/>
        <v>5.8653566216180719</v>
      </c>
      <c r="G360" s="3">
        <f t="shared" si="133"/>
        <v>-129.01422389282163</v>
      </c>
      <c r="H360" s="3">
        <f t="shared" si="134"/>
        <v>-9.3068337445831535</v>
      </c>
      <c r="I360" s="2">
        <f t="shared" si="135"/>
        <v>129.48239080784376</v>
      </c>
      <c r="J360" s="2">
        <f t="shared" si="115"/>
        <v>129.48239080784376</v>
      </c>
      <c r="K360" s="5">
        <f t="shared" si="116"/>
        <v>0.33</v>
      </c>
      <c r="L360" s="4">
        <f t="shared" si="136"/>
        <v>0.17644811197681698</v>
      </c>
      <c r="M360" s="4">
        <f t="shared" si="117"/>
        <v>0.21800953205872078</v>
      </c>
      <c r="N360" s="5">
        <f t="shared" si="118"/>
        <v>-1.332332008477529</v>
      </c>
      <c r="O360" s="5">
        <f t="shared" si="119"/>
        <v>29.305938433096252</v>
      </c>
      <c r="P360" s="5">
        <f t="shared" si="120"/>
        <v>2.1140730726900272</v>
      </c>
      <c r="Q360" s="6">
        <f t="shared" si="121"/>
        <v>1802.71614711755</v>
      </c>
      <c r="R360" s="5">
        <f t="shared" si="122"/>
        <v>10.780059843486939</v>
      </c>
      <c r="S360" s="5">
        <f t="shared" si="123"/>
        <v>-0.67347659316141462</v>
      </c>
      <c r="T360" s="5">
        <f t="shared" si="124"/>
        <v>16.12975577741561</v>
      </c>
      <c r="U360" s="5">
        <f t="shared" si="125"/>
        <v>9.4477278350094096</v>
      </c>
      <c r="V360" s="5">
        <f t="shared" si="125"/>
        <v>28.632461839934837</v>
      </c>
      <c r="W360" s="5">
        <f t="shared" si="126"/>
        <v>-13.930171149894363</v>
      </c>
      <c r="X360">
        <f t="shared" si="137"/>
        <v>0</v>
      </c>
    </row>
    <row r="361" spans="1:24" x14ac:dyDescent="0.2">
      <c r="A361">
        <f t="shared" si="127"/>
        <v>0.33100000000000024</v>
      </c>
      <c r="B361" s="5">
        <f t="shared" si="128"/>
        <v>0.39286153196910312</v>
      </c>
      <c r="C361" s="5">
        <f t="shared" si="129"/>
        <v>10.651233586727534</v>
      </c>
      <c r="D361" s="5">
        <f t="shared" si="130"/>
        <v>3.6614516695661594</v>
      </c>
      <c r="E361" s="2">
        <f t="shared" si="131"/>
        <v>10.658476303033835</v>
      </c>
      <c r="F361" s="3">
        <f t="shared" si="132"/>
        <v>5.8748043494530817</v>
      </c>
      <c r="G361" s="3">
        <f t="shared" si="133"/>
        <v>-128.98559143098169</v>
      </c>
      <c r="H361" s="3">
        <f t="shared" si="134"/>
        <v>-9.320763915733048</v>
      </c>
      <c r="I361" s="2">
        <f t="shared" si="135"/>
        <v>129.45529252571066</v>
      </c>
      <c r="J361" s="2">
        <f t="shared" si="115"/>
        <v>129.45529252571066</v>
      </c>
      <c r="K361" s="5">
        <f t="shared" si="116"/>
        <v>0.33</v>
      </c>
      <c r="L361" s="4">
        <f t="shared" si="136"/>
        <v>0.17648502940162622</v>
      </c>
      <c r="M361" s="4">
        <f t="shared" si="117"/>
        <v>0.21803207249764656</v>
      </c>
      <c r="N361" s="5">
        <f t="shared" si="118"/>
        <v>-1.334198804322047</v>
      </c>
      <c r="O361" s="5">
        <f t="shared" si="119"/>
        <v>29.293302657476392</v>
      </c>
      <c r="P361" s="5">
        <f t="shared" si="120"/>
        <v>2.1167942508411919</v>
      </c>
      <c r="Q361" s="6">
        <f t="shared" si="121"/>
        <v>1802.7159668459442</v>
      </c>
      <c r="R361" s="5">
        <f t="shared" si="122"/>
        <v>10.776607230165657</v>
      </c>
      <c r="S361" s="5">
        <f t="shared" si="123"/>
        <v>-0.67435757653700001</v>
      </c>
      <c r="T361" s="5">
        <f t="shared" si="124"/>
        <v>16.124522757198612</v>
      </c>
      <c r="U361" s="5">
        <f t="shared" si="125"/>
        <v>9.4424084258436096</v>
      </c>
      <c r="V361" s="5">
        <f t="shared" si="125"/>
        <v>28.61894508093939</v>
      </c>
      <c r="W361" s="5">
        <f t="shared" si="126"/>
        <v>-13.932682991960196</v>
      </c>
      <c r="X361">
        <f t="shared" si="137"/>
        <v>0</v>
      </c>
    </row>
    <row r="362" spans="1:24" x14ac:dyDescent="0.2">
      <c r="A362">
        <f t="shared" si="127"/>
        <v>0.33200000000000024</v>
      </c>
      <c r="B362" s="5">
        <f t="shared" si="128"/>
        <v>0.39874105752276912</v>
      </c>
      <c r="C362" s="5">
        <f t="shared" si="129"/>
        <v>10.522262304769091</v>
      </c>
      <c r="D362" s="5">
        <f t="shared" si="130"/>
        <v>3.6521239393089302</v>
      </c>
      <c r="E362" s="2">
        <f t="shared" si="131"/>
        <v>10.529814739173665</v>
      </c>
      <c r="F362" s="3">
        <f t="shared" si="132"/>
        <v>5.884246757878925</v>
      </c>
      <c r="G362" s="3">
        <f t="shared" si="133"/>
        <v>-128.95697248590074</v>
      </c>
      <c r="H362" s="3">
        <f t="shared" si="134"/>
        <v>-9.3346965987250083</v>
      </c>
      <c r="I362" s="2">
        <f t="shared" si="135"/>
        <v>129.42821049998031</v>
      </c>
      <c r="J362" s="2">
        <f t="shared" si="115"/>
        <v>129.42821049998031</v>
      </c>
      <c r="K362" s="5">
        <f t="shared" si="116"/>
        <v>0.33</v>
      </c>
      <c r="L362" s="4">
        <f t="shared" si="136"/>
        <v>0.17652194011372543</v>
      </c>
      <c r="M362" s="4">
        <f t="shared" si="117"/>
        <v>0.21805460406977617</v>
      </c>
      <c r="N362" s="5">
        <f t="shared" si="118"/>
        <v>-1.3360636618965569</v>
      </c>
      <c r="O362" s="5">
        <f t="shared" si="119"/>
        <v>29.28067635095449</v>
      </c>
      <c r="P362" s="5">
        <f t="shared" si="120"/>
        <v>2.1195149410901863</v>
      </c>
      <c r="Q362" s="6">
        <f t="shared" si="121"/>
        <v>1802.7157865743563</v>
      </c>
      <c r="R362" s="5">
        <f t="shared" si="122"/>
        <v>10.773156692123935</v>
      </c>
      <c r="S362" s="5">
        <f t="shared" si="123"/>
        <v>-0.67523914211737368</v>
      </c>
      <c r="T362" s="5">
        <f t="shared" si="124"/>
        <v>16.119292814480684</v>
      </c>
      <c r="U362" s="5">
        <f t="shared" si="125"/>
        <v>9.4370930302273788</v>
      </c>
      <c r="V362" s="5">
        <f t="shared" si="125"/>
        <v>28.605437208837117</v>
      </c>
      <c r="W362" s="5">
        <f t="shared" si="126"/>
        <v>-13.935192244429128</v>
      </c>
      <c r="X362">
        <f t="shared" si="137"/>
        <v>0</v>
      </c>
    </row>
    <row r="363" spans="1:24" x14ac:dyDescent="0.2">
      <c r="A363">
        <f t="shared" si="127"/>
        <v>0.33300000000000024</v>
      </c>
      <c r="B363" s="5">
        <f t="shared" si="128"/>
        <v>0.40463002282716315</v>
      </c>
      <c r="C363" s="5">
        <f t="shared" si="129"/>
        <v>10.393319635001795</v>
      </c>
      <c r="D363" s="5">
        <f t="shared" si="130"/>
        <v>3.642782275114083</v>
      </c>
      <c r="E363" s="2">
        <f t="shared" si="131"/>
        <v>10.401193128227501</v>
      </c>
      <c r="F363" s="3">
        <f t="shared" si="132"/>
        <v>5.8936838509091523</v>
      </c>
      <c r="G363" s="3">
        <f t="shared" si="133"/>
        <v>-128.92836704869191</v>
      </c>
      <c r="H363" s="3">
        <f t="shared" si="134"/>
        <v>-9.3486317909694368</v>
      </c>
      <c r="I363" s="2">
        <f t="shared" si="135"/>
        <v>129.40114472267939</v>
      </c>
      <c r="J363" s="2">
        <f t="shared" si="115"/>
        <v>129.40114472267939</v>
      </c>
      <c r="K363" s="5">
        <f t="shared" si="116"/>
        <v>0.33</v>
      </c>
      <c r="L363" s="4">
        <f t="shared" si="136"/>
        <v>0.17655884410586792</v>
      </c>
      <c r="M363" s="4">
        <f t="shared" si="117"/>
        <v>0.21807712677480109</v>
      </c>
      <c r="N363" s="5">
        <f t="shared" si="118"/>
        <v>-1.3379265835957779</v>
      </c>
      <c r="O363" s="5">
        <f t="shared" si="119"/>
        <v>29.26805950533463</v>
      </c>
      <c r="P363" s="5">
        <f t="shared" si="120"/>
        <v>2.1222351435523947</v>
      </c>
      <c r="Q363" s="6">
        <f t="shared" si="121"/>
        <v>1802.7156063027871</v>
      </c>
      <c r="R363" s="5">
        <f t="shared" si="122"/>
        <v>10.769708227975224</v>
      </c>
      <c r="S363" s="5">
        <f t="shared" si="123"/>
        <v>-0.67612128912564218</v>
      </c>
      <c r="T363" s="5">
        <f t="shared" si="124"/>
        <v>16.114065947229371</v>
      </c>
      <c r="U363" s="5">
        <f t="shared" si="125"/>
        <v>9.4317816443794467</v>
      </c>
      <c r="V363" s="5">
        <f t="shared" si="125"/>
        <v>28.591938216208987</v>
      </c>
      <c r="W363" s="5">
        <f t="shared" si="126"/>
        <v>-13.937698909218234</v>
      </c>
      <c r="X363">
        <f t="shared" si="137"/>
        <v>0</v>
      </c>
    </row>
    <row r="364" spans="1:24" x14ac:dyDescent="0.2">
      <c r="A364">
        <f t="shared" si="127"/>
        <v>0.33400000000000024</v>
      </c>
      <c r="B364" s="5">
        <f t="shared" si="128"/>
        <v>0.41052842256889449</v>
      </c>
      <c r="C364" s="5">
        <f t="shared" si="129"/>
        <v>10.264405563922212</v>
      </c>
      <c r="D364" s="5">
        <f t="shared" si="130"/>
        <v>3.6334266744736592</v>
      </c>
      <c r="E364" s="2">
        <f t="shared" si="131"/>
        <v>10.272611896027913</v>
      </c>
      <c r="F364" s="3">
        <f t="shared" si="132"/>
        <v>5.9031156325535319</v>
      </c>
      <c r="G364" s="3">
        <f t="shared" si="133"/>
        <v>-128.8997751104757</v>
      </c>
      <c r="H364" s="3">
        <f t="shared" si="134"/>
        <v>-9.3625694898786556</v>
      </c>
      <c r="I364" s="2">
        <f t="shared" si="135"/>
        <v>129.37409518584204</v>
      </c>
      <c r="J364" s="2">
        <f t="shared" si="115"/>
        <v>129.37409518584204</v>
      </c>
      <c r="K364" s="5">
        <f t="shared" si="116"/>
        <v>0.33</v>
      </c>
      <c r="L364" s="4">
        <f t="shared" si="136"/>
        <v>0.17659574137080497</v>
      </c>
      <c r="M364" s="4">
        <f t="shared" si="117"/>
        <v>0.21809964061241269</v>
      </c>
      <c r="N364" s="5">
        <f t="shared" si="118"/>
        <v>-1.3397875718114474</v>
      </c>
      <c r="O364" s="5">
        <f t="shared" si="119"/>
        <v>29.25545211242985</v>
      </c>
      <c r="P364" s="5">
        <f t="shared" si="120"/>
        <v>2.1249548583439024</v>
      </c>
      <c r="Q364" s="6">
        <f t="shared" si="121"/>
        <v>1802.7154260312354</v>
      </c>
      <c r="R364" s="5">
        <f t="shared" si="122"/>
        <v>10.766261836334191</v>
      </c>
      <c r="S364" s="5">
        <f t="shared" si="123"/>
        <v>-0.67700401678593825</v>
      </c>
      <c r="T364" s="5">
        <f t="shared" si="124"/>
        <v>16.108842153413992</v>
      </c>
      <c r="U364" s="5">
        <f t="shared" si="125"/>
        <v>9.426474264522744</v>
      </c>
      <c r="V364" s="5">
        <f t="shared" si="125"/>
        <v>28.57844809564391</v>
      </c>
      <c r="W364" s="5">
        <f t="shared" si="126"/>
        <v>-13.940202988242106</v>
      </c>
      <c r="X364">
        <f t="shared" si="137"/>
        <v>0</v>
      </c>
    </row>
    <row r="365" spans="1:24" x14ac:dyDescent="0.2">
      <c r="A365">
        <f t="shared" si="127"/>
        <v>0.33500000000000024</v>
      </c>
      <c r="B365" s="5">
        <f t="shared" si="128"/>
        <v>0.41643625143858026</v>
      </c>
      <c r="C365" s="5">
        <f t="shared" si="129"/>
        <v>10.135520078035784</v>
      </c>
      <c r="D365" s="5">
        <f t="shared" si="130"/>
        <v>3.6240571348822863</v>
      </c>
      <c r="E365" s="2">
        <f t="shared" si="131"/>
        <v>10.144071490470614</v>
      </c>
      <c r="F365" s="3">
        <f t="shared" si="132"/>
        <v>5.912542106818055</v>
      </c>
      <c r="G365" s="3">
        <f t="shared" si="133"/>
        <v>-128.87119666238004</v>
      </c>
      <c r="H365" s="3">
        <f t="shared" si="134"/>
        <v>-9.3765096928668985</v>
      </c>
      <c r="I365" s="2">
        <f t="shared" si="135"/>
        <v>129.34706188150992</v>
      </c>
      <c r="J365" s="2">
        <f t="shared" si="115"/>
        <v>129.34706188150992</v>
      </c>
      <c r="K365" s="5">
        <f t="shared" si="116"/>
        <v>0.33</v>
      </c>
      <c r="L365" s="4">
        <f t="shared" si="136"/>
        <v>0.17663263190128561</v>
      </c>
      <c r="M365" s="4">
        <f t="shared" si="117"/>
        <v>0.21812214558230159</v>
      </c>
      <c r="N365" s="5">
        <f t="shared" si="118"/>
        <v>-1.3416466289323277</v>
      </c>
      <c r="O365" s="5">
        <f t="shared" si="119"/>
        <v>29.242854164062162</v>
      </c>
      <c r="P365" s="5">
        <f t="shared" si="120"/>
        <v>2.1276740855814915</v>
      </c>
      <c r="Q365" s="6">
        <f t="shared" si="121"/>
        <v>1802.7152457597019</v>
      </c>
      <c r="R365" s="5">
        <f t="shared" si="122"/>
        <v>10.762817515816742</v>
      </c>
      <c r="S365" s="5">
        <f t="shared" si="123"/>
        <v>-0.67788732432342069</v>
      </c>
      <c r="T365" s="5">
        <f t="shared" si="124"/>
        <v>16.103621431005646</v>
      </c>
      <c r="U365" s="5">
        <f t="shared" si="125"/>
        <v>9.4211708868844148</v>
      </c>
      <c r="V365" s="5">
        <f t="shared" si="125"/>
        <v>28.564966839738741</v>
      </c>
      <c r="W365" s="5">
        <f t="shared" si="126"/>
        <v>-13.942704483412861</v>
      </c>
      <c r="X365">
        <f t="shared" si="137"/>
        <v>0</v>
      </c>
    </row>
    <row r="366" spans="1:24" x14ac:dyDescent="0.2">
      <c r="A366">
        <f t="shared" si="127"/>
        <v>0.33600000000000024</v>
      </c>
      <c r="B366" s="5">
        <f t="shared" si="128"/>
        <v>0.42235350413084177</v>
      </c>
      <c r="C366" s="5">
        <f t="shared" si="129"/>
        <v>10.006663163856823</v>
      </c>
      <c r="D366" s="5">
        <f t="shared" si="130"/>
        <v>3.6146736538371775</v>
      </c>
      <c r="E366" s="2">
        <f t="shared" si="131"/>
        <v>10.015572382911554</v>
      </c>
      <c r="F366" s="3">
        <f t="shared" si="132"/>
        <v>5.9219632777049398</v>
      </c>
      <c r="G366" s="3">
        <f t="shared" si="133"/>
        <v>-128.84263169554029</v>
      </c>
      <c r="H366" s="3">
        <f t="shared" si="134"/>
        <v>-9.3904523973503107</v>
      </c>
      <c r="I366" s="2">
        <f t="shared" si="135"/>
        <v>129.32004480173225</v>
      </c>
      <c r="J366" s="2">
        <f t="shared" si="115"/>
        <v>129.32004480173225</v>
      </c>
      <c r="K366" s="5">
        <f t="shared" si="116"/>
        <v>0.33</v>
      </c>
      <c r="L366" s="4">
        <f t="shared" si="136"/>
        <v>0.17666951569005673</v>
      </c>
      <c r="M366" s="4">
        <f t="shared" si="117"/>
        <v>0.21814464168415856</v>
      </c>
      <c r="N366" s="5">
        <f t="shared" si="118"/>
        <v>-1.3435037573442103</v>
      </c>
      <c r="O366" s="5">
        <f t="shared" si="119"/>
        <v>29.230265652062577</v>
      </c>
      <c r="P366" s="5">
        <f t="shared" si="120"/>
        <v>2.1303928253826441</v>
      </c>
      <c r="Q366" s="6">
        <f t="shared" si="121"/>
        <v>1802.7150654881862</v>
      </c>
      <c r="R366" s="5">
        <f t="shared" si="122"/>
        <v>10.759375265040031</v>
      </c>
      <c r="S366" s="5">
        <f t="shared" si="123"/>
        <v>-0.67877121096427351</v>
      </c>
      <c r="T366" s="5">
        <f t="shared" si="124"/>
        <v>16.098403777977243</v>
      </c>
      <c r="U366" s="5">
        <f t="shared" si="125"/>
        <v>9.4158715076958206</v>
      </c>
      <c r="V366" s="5">
        <f t="shared" si="125"/>
        <v>28.551494441098303</v>
      </c>
      <c r="W366" s="5">
        <f t="shared" si="126"/>
        <v>-13.945203396640114</v>
      </c>
      <c r="X366">
        <f t="shared" si="137"/>
        <v>0</v>
      </c>
    </row>
    <row r="367" spans="1:24" x14ac:dyDescent="0.2">
      <c r="A367">
        <f t="shared" si="127"/>
        <v>0.33700000000000024</v>
      </c>
      <c r="B367" s="5">
        <f t="shared" si="128"/>
        <v>0.42828017534430057</v>
      </c>
      <c r="C367" s="5">
        <f t="shared" si="129"/>
        <v>9.8778348079085028</v>
      </c>
      <c r="D367" s="5">
        <f t="shared" si="130"/>
        <v>3.6052762288381288</v>
      </c>
      <c r="E367" s="2">
        <f t="shared" si="131"/>
        <v>9.8871150696713226</v>
      </c>
      <c r="F367" s="3">
        <f t="shared" si="132"/>
        <v>5.9313791492126358</v>
      </c>
      <c r="G367" s="3">
        <f t="shared" si="133"/>
        <v>-128.81408020109919</v>
      </c>
      <c r="H367" s="3">
        <f t="shared" si="134"/>
        <v>-9.4043976007469503</v>
      </c>
      <c r="I367" s="2">
        <f t="shared" si="135"/>
        <v>129.29304393856563</v>
      </c>
      <c r="J367" s="2">
        <f t="shared" si="115"/>
        <v>129.29304393856563</v>
      </c>
      <c r="K367" s="5">
        <f t="shared" si="116"/>
        <v>0.33</v>
      </c>
      <c r="L367" s="4">
        <f t="shared" si="136"/>
        <v>0.17670639272986305</v>
      </c>
      <c r="M367" s="4">
        <f t="shared" si="117"/>
        <v>0.21816712891767362</v>
      </c>
      <c r="N367" s="5">
        <f t="shared" si="118"/>
        <v>-1.3453589594299171</v>
      </c>
      <c r="O367" s="5">
        <f t="shared" si="119"/>
        <v>29.217686568270999</v>
      </c>
      <c r="P367" s="5">
        <f t="shared" si="120"/>
        <v>2.1331110778655353</v>
      </c>
      <c r="Q367" s="6">
        <f t="shared" si="121"/>
        <v>1802.714885216689</v>
      </c>
      <c r="R367" s="5">
        <f t="shared" si="122"/>
        <v>10.755935082622411</v>
      </c>
      <c r="S367" s="5">
        <f t="shared" si="123"/>
        <v>-0.67965567593570297</v>
      </c>
      <c r="T367" s="5">
        <f t="shared" si="124"/>
        <v>16.093189192303434</v>
      </c>
      <c r="U367" s="5">
        <f t="shared" si="125"/>
        <v>9.4105761231924934</v>
      </c>
      <c r="V367" s="5">
        <f t="shared" si="125"/>
        <v>28.538030892335296</v>
      </c>
      <c r="W367" s="5">
        <f t="shared" si="126"/>
        <v>-13.947699729831029</v>
      </c>
      <c r="X367">
        <f t="shared" si="137"/>
        <v>0</v>
      </c>
    </row>
    <row r="368" spans="1:24" x14ac:dyDescent="0.2">
      <c r="A368">
        <f t="shared" si="127"/>
        <v>0.33800000000000024</v>
      </c>
      <c r="B368" s="5">
        <f t="shared" si="128"/>
        <v>0.43421625978157485</v>
      </c>
      <c r="C368" s="5">
        <f t="shared" si="129"/>
        <v>9.74903499672285</v>
      </c>
      <c r="D368" s="5">
        <f t="shared" si="130"/>
        <v>3.5958648573875172</v>
      </c>
      <c r="E368" s="2">
        <f t="shared" si="131"/>
        <v>9.7587000736566143</v>
      </c>
      <c r="F368" s="3">
        <f t="shared" si="132"/>
        <v>5.9407897253358284</v>
      </c>
      <c r="G368" s="3">
        <f t="shared" si="133"/>
        <v>-128.78554217020684</v>
      </c>
      <c r="H368" s="3">
        <f t="shared" si="134"/>
        <v>-9.4183453004767816</v>
      </c>
      <c r="I368" s="2">
        <f t="shared" si="135"/>
        <v>129.26605928407423</v>
      </c>
      <c r="J368" s="2">
        <f t="shared" si="115"/>
        <v>129.26605928407423</v>
      </c>
      <c r="K368" s="5">
        <f t="shared" si="116"/>
        <v>0.33</v>
      </c>
      <c r="L368" s="4">
        <f t="shared" si="136"/>
        <v>0.1767432630134472</v>
      </c>
      <c r="M368" s="4">
        <f t="shared" si="117"/>
        <v>0.21818960728253675</v>
      </c>
      <c r="N368" s="5">
        <f t="shared" si="118"/>
        <v>-1.3472122375693094</v>
      </c>
      <c r="O368" s="5">
        <f t="shared" si="119"/>
        <v>29.205116904536307</v>
      </c>
      <c r="P368" s="5">
        <f t="shared" si="120"/>
        <v>2.1358288431490382</v>
      </c>
      <c r="Q368" s="6">
        <f t="shared" si="121"/>
        <v>1802.7147049452092</v>
      </c>
      <c r="R368" s="5">
        <f t="shared" si="122"/>
        <v>10.752496967183486</v>
      </c>
      <c r="S368" s="5">
        <f t="shared" si="123"/>
        <v>-0.68054071846593889</v>
      </c>
      <c r="T368" s="5">
        <f t="shared" si="124"/>
        <v>16.087977671960687</v>
      </c>
      <c r="U368" s="5">
        <f t="shared" si="125"/>
        <v>9.4052847296141771</v>
      </c>
      <c r="V368" s="5">
        <f t="shared" si="125"/>
        <v>28.524576186070369</v>
      </c>
      <c r="W368" s="5">
        <f t="shared" si="126"/>
        <v>-13.950193484890274</v>
      </c>
      <c r="X368">
        <f t="shared" si="137"/>
        <v>0</v>
      </c>
    </row>
    <row r="369" spans="1:24" x14ac:dyDescent="0.2">
      <c r="A369">
        <f t="shared" si="127"/>
        <v>0.33900000000000025</v>
      </c>
      <c r="B369" s="5">
        <f t="shared" si="128"/>
        <v>0.4401617521492755</v>
      </c>
      <c r="C369" s="5">
        <f t="shared" si="129"/>
        <v>9.6202637168407374</v>
      </c>
      <c r="D369" s="5">
        <f t="shared" si="130"/>
        <v>3.5864395369902979</v>
      </c>
      <c r="E369" s="2">
        <f t="shared" si="131"/>
        <v>9.6303279461094924</v>
      </c>
      <c r="F369" s="3">
        <f t="shared" si="132"/>
        <v>5.9501950100654426</v>
      </c>
      <c r="G369" s="3">
        <f t="shared" si="133"/>
        <v>-128.75701759402077</v>
      </c>
      <c r="H369" s="3">
        <f t="shared" si="134"/>
        <v>-9.4322954939616714</v>
      </c>
      <c r="I369" s="2">
        <f t="shared" si="135"/>
        <v>129.23909083032962</v>
      </c>
      <c r="J369" s="2">
        <f t="shared" si="115"/>
        <v>129.23909083032962</v>
      </c>
      <c r="K369" s="5">
        <f t="shared" si="116"/>
        <v>0.33</v>
      </c>
      <c r="L369" s="4">
        <f t="shared" si="136"/>
        <v>0.17678012653354971</v>
      </c>
      <c r="M369" s="4">
        <f t="shared" si="117"/>
        <v>0.2182120767784374</v>
      </c>
      <c r="N369" s="5">
        <f t="shared" si="118"/>
        <v>-1.3490635941392877</v>
      </c>
      <c r="O369" s="5">
        <f t="shared" si="119"/>
        <v>29.192556652716277</v>
      </c>
      <c r="P369" s="5">
        <f t="shared" si="120"/>
        <v>2.1385461213527162</v>
      </c>
      <c r="Q369" s="6">
        <f t="shared" si="121"/>
        <v>1802.714524673748</v>
      </c>
      <c r="R369" s="5">
        <f t="shared" si="122"/>
        <v>10.749060917344076</v>
      </c>
      <c r="S369" s="5">
        <f t="shared" si="123"/>
        <v>-0.68142633778423078</v>
      </c>
      <c r="T369" s="5">
        <f t="shared" si="124"/>
        <v>16.082769214927225</v>
      </c>
      <c r="U369" s="5">
        <f t="shared" si="125"/>
        <v>9.3999973232047882</v>
      </c>
      <c r="V369" s="5">
        <f t="shared" si="125"/>
        <v>28.511130314932046</v>
      </c>
      <c r="W369" s="5">
        <f t="shared" si="126"/>
        <v>-13.952684663720056</v>
      </c>
      <c r="X369">
        <f t="shared" si="137"/>
        <v>0</v>
      </c>
    </row>
    <row r="370" spans="1:24" x14ac:dyDescent="0.2">
      <c r="A370">
        <f t="shared" si="127"/>
        <v>0.34000000000000025</v>
      </c>
      <c r="B370" s="5">
        <f t="shared" si="128"/>
        <v>0.44611664715800253</v>
      </c>
      <c r="C370" s="5">
        <f t="shared" si="129"/>
        <v>9.4915209548118735</v>
      </c>
      <c r="D370" s="5">
        <f t="shared" si="130"/>
        <v>3.5770002651540045</v>
      </c>
      <c r="E370" s="2">
        <f t="shared" si="131"/>
        <v>9.5019992684963093</v>
      </c>
      <c r="F370" s="3">
        <f t="shared" si="132"/>
        <v>5.9595950073886472</v>
      </c>
      <c r="G370" s="3">
        <f t="shared" si="133"/>
        <v>-128.72850646370583</v>
      </c>
      <c r="H370" s="3">
        <f t="shared" si="134"/>
        <v>-9.4462481786253907</v>
      </c>
      <c r="I370" s="2">
        <f t="shared" si="135"/>
        <v>129.21213856941085</v>
      </c>
      <c r="J370" s="2">
        <f t="shared" si="115"/>
        <v>129.21213856941085</v>
      </c>
      <c r="K370" s="5">
        <f t="shared" si="116"/>
        <v>0.33</v>
      </c>
      <c r="L370" s="4">
        <f t="shared" si="136"/>
        <v>0.17681698328290887</v>
      </c>
      <c r="M370" s="4">
        <f t="shared" si="117"/>
        <v>0.21823453740506488</v>
      </c>
      <c r="N370" s="5">
        <f t="shared" si="118"/>
        <v>-1.3509130315137983</v>
      </c>
      <c r="O370" s="5">
        <f t="shared" si="119"/>
        <v>29.180005804677609</v>
      </c>
      <c r="P370" s="5">
        <f t="shared" si="120"/>
        <v>2.1412629125968268</v>
      </c>
      <c r="Q370" s="6">
        <f t="shared" si="121"/>
        <v>1802.7143444023043</v>
      </c>
      <c r="R370" s="5">
        <f t="shared" si="122"/>
        <v>10.745626931726227</v>
      </c>
      <c r="S370" s="5">
        <f t="shared" si="123"/>
        <v>-0.68231253312084916</v>
      </c>
      <c r="T370" s="5">
        <f t="shared" si="124"/>
        <v>16.077563819183048</v>
      </c>
      <c r="U370" s="5">
        <f t="shared" si="125"/>
        <v>9.3947139002124285</v>
      </c>
      <c r="V370" s="5">
        <f t="shared" si="125"/>
        <v>28.497693271556759</v>
      </c>
      <c r="W370" s="5">
        <f t="shared" si="126"/>
        <v>-13.955173268220125</v>
      </c>
      <c r="X370">
        <f t="shared" si="137"/>
        <v>0</v>
      </c>
    </row>
    <row r="371" spans="1:24" x14ac:dyDescent="0.2">
      <c r="A371">
        <f t="shared" si="127"/>
        <v>0.34100000000000025</v>
      </c>
      <c r="B371" s="5">
        <f t="shared" si="128"/>
        <v>0.45208093952234124</v>
      </c>
      <c r="C371" s="5">
        <f t="shared" si="129"/>
        <v>9.3628066971948041</v>
      </c>
      <c r="D371" s="5">
        <f t="shared" si="130"/>
        <v>3.567547039388745</v>
      </c>
      <c r="E371" s="2">
        <f t="shared" si="131"/>
        <v>9.3737146545494578</v>
      </c>
      <c r="F371" s="3">
        <f t="shared" si="132"/>
        <v>5.9689897212888594</v>
      </c>
      <c r="G371" s="3">
        <f t="shared" si="133"/>
        <v>-128.70000877043427</v>
      </c>
      <c r="H371" s="3">
        <f t="shared" si="134"/>
        <v>-9.4602033518936111</v>
      </c>
      <c r="I371" s="2">
        <f t="shared" si="135"/>
        <v>129.18520249340435</v>
      </c>
      <c r="J371" s="2">
        <f t="shared" si="115"/>
        <v>129.18520249340435</v>
      </c>
      <c r="K371" s="5">
        <f t="shared" si="116"/>
        <v>0.33</v>
      </c>
      <c r="L371" s="4">
        <f t="shared" si="136"/>
        <v>0.1768538332542611</v>
      </c>
      <c r="M371" s="4">
        <f t="shared" si="117"/>
        <v>0.21825698916210803</v>
      </c>
      <c r="N371" s="5">
        <f t="shared" si="118"/>
        <v>-1.3527605520638368</v>
      </c>
      <c r="O371" s="5">
        <f t="shared" si="119"/>
        <v>29.167464352295873</v>
      </c>
      <c r="P371" s="5">
        <f t="shared" si="120"/>
        <v>2.143979217002316</v>
      </c>
      <c r="Q371" s="6">
        <f t="shared" si="121"/>
        <v>1802.714164130879</v>
      </c>
      <c r="R371" s="5">
        <f t="shared" si="122"/>
        <v>10.742195008953207</v>
      </c>
      <c r="S371" s="5">
        <f t="shared" si="123"/>
        <v>-0.68319930370708215</v>
      </c>
      <c r="T371" s="5">
        <f t="shared" si="124"/>
        <v>16.072361482709926</v>
      </c>
      <c r="U371" s="5">
        <f t="shared" si="125"/>
        <v>9.3894344568893704</v>
      </c>
      <c r="V371" s="5">
        <f t="shared" si="125"/>
        <v>28.484265048588792</v>
      </c>
      <c r="W371" s="5">
        <f t="shared" si="126"/>
        <v>-13.957659300287759</v>
      </c>
      <c r="X371">
        <f t="shared" si="137"/>
        <v>0</v>
      </c>
    </row>
    <row r="372" spans="1:24" x14ac:dyDescent="0.2">
      <c r="A372">
        <f t="shared" si="127"/>
        <v>0.34200000000000025</v>
      </c>
      <c r="B372" s="5">
        <f t="shared" si="128"/>
        <v>0.45805462396085855</v>
      </c>
      <c r="C372" s="5">
        <f t="shared" si="129"/>
        <v>9.2341209305568945</v>
      </c>
      <c r="D372" s="5">
        <f t="shared" si="130"/>
        <v>3.558079857207201</v>
      </c>
      <c r="E372" s="2">
        <f t="shared" si="131"/>
        <v>9.2454747524765235</v>
      </c>
      <c r="F372" s="3">
        <f t="shared" si="132"/>
        <v>5.9783791557457491</v>
      </c>
      <c r="G372" s="3">
        <f t="shared" si="133"/>
        <v>-128.67152450538569</v>
      </c>
      <c r="H372" s="3">
        <f t="shared" si="134"/>
        <v>-9.4741610111938996</v>
      </c>
      <c r="I372" s="2">
        <f t="shared" si="135"/>
        <v>129.15828259440411</v>
      </c>
      <c r="J372" s="2">
        <f t="shared" si="115"/>
        <v>129.15828259440411</v>
      </c>
      <c r="K372" s="5">
        <f t="shared" si="116"/>
        <v>0.33</v>
      </c>
      <c r="L372" s="4">
        <f t="shared" si="136"/>
        <v>0.17689067644034029</v>
      </c>
      <c r="M372" s="4">
        <f t="shared" si="117"/>
        <v>0.21827943204925543</v>
      </c>
      <c r="N372" s="5">
        <f t="shared" si="118"/>
        <v>-1.3546061581574536</v>
      </c>
      <c r="O372" s="5">
        <f t="shared" si="119"/>
        <v>29.154932287455576</v>
      </c>
      <c r="P372" s="5">
        <f t="shared" si="120"/>
        <v>2.1466950346908216</v>
      </c>
      <c r="Q372" s="6">
        <f t="shared" si="121"/>
        <v>1802.7139838594717</v>
      </c>
      <c r="R372" s="5">
        <f t="shared" si="122"/>
        <v>10.738765147649509</v>
      </c>
      <c r="S372" s="5">
        <f t="shared" si="123"/>
        <v>-0.68408664877523584</v>
      </c>
      <c r="T372" s="5">
        <f t="shared" si="124"/>
        <v>16.067162203491421</v>
      </c>
      <c r="U372" s="5">
        <f t="shared" si="125"/>
        <v>9.3841589894920556</v>
      </c>
      <c r="V372" s="5">
        <f t="shared" si="125"/>
        <v>28.470845638680341</v>
      </c>
      <c r="W372" s="5">
        <f t="shared" si="126"/>
        <v>-13.960142761817757</v>
      </c>
      <c r="X372">
        <f t="shared" si="137"/>
        <v>0</v>
      </c>
    </row>
    <row r="373" spans="1:24" x14ac:dyDescent="0.2">
      <c r="A373">
        <f t="shared" si="127"/>
        <v>0.34300000000000025</v>
      </c>
      <c r="B373" s="5">
        <f t="shared" si="128"/>
        <v>0.46403769519609905</v>
      </c>
      <c r="C373" s="5">
        <f t="shared" si="129"/>
        <v>9.1054636414743282</v>
      </c>
      <c r="D373" s="5">
        <f t="shared" si="130"/>
        <v>3.5485987161246264</v>
      </c>
      <c r="E373" s="2">
        <f t="shared" si="131"/>
        <v>9.1172802473530368</v>
      </c>
      <c r="F373" s="3">
        <f t="shared" si="132"/>
        <v>5.9877633147352407</v>
      </c>
      <c r="G373" s="3">
        <f t="shared" si="133"/>
        <v>-128.64305365974701</v>
      </c>
      <c r="H373" s="3">
        <f t="shared" si="134"/>
        <v>-9.4881211539557171</v>
      </c>
      <c r="I373" s="2">
        <f t="shared" si="135"/>
        <v>129.13137886451139</v>
      </c>
      <c r="J373" s="2">
        <f t="shared" si="115"/>
        <v>129.13137886451139</v>
      </c>
      <c r="K373" s="5">
        <f t="shared" si="116"/>
        <v>0.33</v>
      </c>
      <c r="L373" s="4">
        <f t="shared" si="136"/>
        <v>0.1769275128338787</v>
      </c>
      <c r="M373" s="4">
        <f t="shared" si="117"/>
        <v>0.21830186606619537</v>
      </c>
      <c r="N373" s="5">
        <f t="shared" si="118"/>
        <v>-1.3564498521597548</v>
      </c>
      <c r="O373" s="5">
        <f t="shared" si="119"/>
        <v>29.142409602050037</v>
      </c>
      <c r="P373" s="5">
        <f t="shared" si="120"/>
        <v>2.1494103657846657</v>
      </c>
      <c r="Q373" s="6">
        <f t="shared" si="121"/>
        <v>1802.7138035880821</v>
      </c>
      <c r="R373" s="5">
        <f t="shared" si="122"/>
        <v>10.73533734644084</v>
      </c>
      <c r="S373" s="5">
        <f t="shared" si="123"/>
        <v>-0.68497456755863173</v>
      </c>
      <c r="T373" s="5">
        <f t="shared" si="124"/>
        <v>16.061965979512824</v>
      </c>
      <c r="U373" s="5">
        <f t="shared" si="125"/>
        <v>9.3788874942810843</v>
      </c>
      <c r="V373" s="5">
        <f t="shared" si="125"/>
        <v>28.457435034491404</v>
      </c>
      <c r="W373" s="5">
        <f t="shared" si="126"/>
        <v>-13.962623654702512</v>
      </c>
      <c r="X373">
        <f t="shared" si="137"/>
        <v>0</v>
      </c>
    </row>
    <row r="374" spans="1:24" x14ac:dyDescent="0.2">
      <c r="A374">
        <f t="shared" si="127"/>
        <v>0.34400000000000025</v>
      </c>
      <c r="B374" s="5">
        <f t="shared" si="128"/>
        <v>0.47003014795458142</v>
      </c>
      <c r="C374" s="5">
        <f t="shared" si="129"/>
        <v>8.976834816532099</v>
      </c>
      <c r="D374" s="5">
        <f t="shared" si="130"/>
        <v>3.5391036136588432</v>
      </c>
      <c r="E374" s="2">
        <f t="shared" si="131"/>
        <v>8.9891318637168229</v>
      </c>
      <c r="F374" s="3">
        <f t="shared" si="132"/>
        <v>5.9971422022295222</v>
      </c>
      <c r="G374" s="3">
        <f t="shared" si="133"/>
        <v>-128.61459622471253</v>
      </c>
      <c r="H374" s="3">
        <f t="shared" si="134"/>
        <v>-9.5020837776104194</v>
      </c>
      <c r="I374" s="2">
        <f t="shared" si="135"/>
        <v>129.10449129583498</v>
      </c>
      <c r="J374" s="2">
        <f t="shared" si="115"/>
        <v>129.10449129583498</v>
      </c>
      <c r="K374" s="5">
        <f t="shared" si="116"/>
        <v>0.33</v>
      </c>
      <c r="L374" s="4">
        <f t="shared" si="136"/>
        <v>0.17696434242760611</v>
      </c>
      <c r="M374" s="4">
        <f t="shared" si="117"/>
        <v>0.21832429121261568</v>
      </c>
      <c r="N374" s="5">
        <f t="shared" si="118"/>
        <v>-1.3582916364329107</v>
      </c>
      <c r="O374" s="5">
        <f t="shared" si="119"/>
        <v>29.129896287981484</v>
      </c>
      <c r="P374" s="5">
        <f t="shared" si="120"/>
        <v>2.1521252104068602</v>
      </c>
      <c r="Q374" s="6">
        <f t="shared" si="121"/>
        <v>1802.7136233167109</v>
      </c>
      <c r="R374" s="5">
        <f t="shared" si="122"/>
        <v>10.73191160395413</v>
      </c>
      <c r="S374" s="5">
        <f t="shared" si="123"/>
        <v>-0.68586305929160685</v>
      </c>
      <c r="T374" s="5">
        <f t="shared" si="124"/>
        <v>16.056772808761224</v>
      </c>
      <c r="U374" s="5">
        <f t="shared" si="125"/>
        <v>9.3736199675212184</v>
      </c>
      <c r="V374" s="5">
        <f t="shared" si="125"/>
        <v>28.444033228689879</v>
      </c>
      <c r="W374" s="5">
        <f t="shared" si="126"/>
        <v>-13.965101980831914</v>
      </c>
      <c r="X374">
        <f t="shared" si="137"/>
        <v>0</v>
      </c>
    </row>
    <row r="375" spans="1:24" x14ac:dyDescent="0.2">
      <c r="A375">
        <f t="shared" si="127"/>
        <v>0.34500000000000025</v>
      </c>
      <c r="B375" s="5">
        <f t="shared" si="128"/>
        <v>0.47603197696679472</v>
      </c>
      <c r="C375" s="5">
        <f t="shared" si="129"/>
        <v>8.8482344423240011</v>
      </c>
      <c r="D375" s="5">
        <f t="shared" si="130"/>
        <v>3.5295945473302424</v>
      </c>
      <c r="E375" s="2">
        <f t="shared" si="131"/>
        <v>8.861030368384009</v>
      </c>
      <c r="F375" s="3">
        <f t="shared" si="132"/>
        <v>6.0065158221970432</v>
      </c>
      <c r="G375" s="3">
        <f t="shared" si="133"/>
        <v>-128.58615219148385</v>
      </c>
      <c r="H375" s="3">
        <f t="shared" si="134"/>
        <v>-9.516048879591251</v>
      </c>
      <c r="I375" s="2">
        <f t="shared" si="135"/>
        <v>129.07761988049097</v>
      </c>
      <c r="J375" s="2">
        <f t="shared" si="115"/>
        <v>129.07761988049097</v>
      </c>
      <c r="K375" s="5">
        <f t="shared" si="116"/>
        <v>0.33</v>
      </c>
      <c r="L375" s="4">
        <f t="shared" si="136"/>
        <v>0.17700116521425049</v>
      </c>
      <c r="M375" s="4">
        <f t="shared" si="117"/>
        <v>0.21834670748820417</v>
      </c>
      <c r="N375" s="5">
        <f t="shared" si="118"/>
        <v>-1.3601315133361562</v>
      </c>
      <c r="O375" s="5">
        <f t="shared" si="119"/>
        <v>29.117392337160958</v>
      </c>
      <c r="P375" s="5">
        <f t="shared" si="120"/>
        <v>2.1548395686811004</v>
      </c>
      <c r="Q375" s="6">
        <f t="shared" si="121"/>
        <v>1802.7134430453575</v>
      </c>
      <c r="R375" s="5">
        <f t="shared" si="122"/>
        <v>10.728487918817523</v>
      </c>
      <c r="S375" s="5">
        <f t="shared" si="123"/>
        <v>-0.68675212320951218</v>
      </c>
      <c r="T375" s="5">
        <f t="shared" si="124"/>
        <v>16.051582689225462</v>
      </c>
      <c r="U375" s="5">
        <f t="shared" si="125"/>
        <v>9.3683564054813662</v>
      </c>
      <c r="V375" s="5">
        <f t="shared" si="125"/>
        <v>28.430640213951445</v>
      </c>
      <c r="W375" s="5">
        <f t="shared" si="126"/>
        <v>-13.967577742093436</v>
      </c>
      <c r="X375">
        <f t="shared" si="137"/>
        <v>0</v>
      </c>
    </row>
    <row r="376" spans="1:24" x14ac:dyDescent="0.2">
      <c r="A376">
        <f t="shared" si="127"/>
        <v>0.34600000000000025</v>
      </c>
      <c r="B376" s="5">
        <f t="shared" si="128"/>
        <v>0.48204317696719451</v>
      </c>
      <c r="C376" s="5">
        <f t="shared" si="129"/>
        <v>8.7196625054526233</v>
      </c>
      <c r="D376" s="5">
        <f t="shared" si="130"/>
        <v>3.52007151466178</v>
      </c>
      <c r="E376" s="2">
        <f t="shared" si="131"/>
        <v>8.7329765735089975</v>
      </c>
      <c r="F376" s="3">
        <f t="shared" si="132"/>
        <v>6.0158841786025246</v>
      </c>
      <c r="G376" s="3">
        <f t="shared" si="133"/>
        <v>-128.55772155126991</v>
      </c>
      <c r="H376" s="3">
        <f t="shared" si="134"/>
        <v>-9.5300164573333443</v>
      </c>
      <c r="I376" s="2">
        <f t="shared" si="135"/>
        <v>129.05076461060295</v>
      </c>
      <c r="J376" s="2">
        <f t="shared" si="115"/>
        <v>129.05076461060295</v>
      </c>
      <c r="K376" s="5">
        <f t="shared" si="116"/>
        <v>0.33</v>
      </c>
      <c r="L376" s="4">
        <f t="shared" si="136"/>
        <v>0.17703798118653755</v>
      </c>
      <c r="M376" s="4">
        <f t="shared" si="117"/>
        <v>0.21836911489264804</v>
      </c>
      <c r="N376" s="5">
        <f t="shared" si="118"/>
        <v>-1.361969485225798</v>
      </c>
      <c r="O376" s="5">
        <f t="shared" si="119"/>
        <v>29.104897741508371</v>
      </c>
      <c r="P376" s="5">
        <f t="shared" si="120"/>
        <v>2.1575534407317671</v>
      </c>
      <c r="Q376" s="6">
        <f t="shared" si="121"/>
        <v>1802.713262774022</v>
      </c>
      <c r="R376" s="5">
        <f t="shared" si="122"/>
        <v>10.72506628966039</v>
      </c>
      <c r="S376" s="5">
        <f t="shared" si="123"/>
        <v>-0.68764175854871079</v>
      </c>
      <c r="T376" s="5">
        <f t="shared" si="124"/>
        <v>16.046395618896149</v>
      </c>
      <c r="U376" s="5">
        <f t="shared" si="125"/>
        <v>9.3630968044345924</v>
      </c>
      <c r="V376" s="5">
        <f t="shared" si="125"/>
        <v>28.417255982959659</v>
      </c>
      <c r="W376" s="5">
        <f t="shared" si="126"/>
        <v>-13.970050940372083</v>
      </c>
      <c r="X376">
        <f t="shared" si="137"/>
        <v>0</v>
      </c>
    </row>
    <row r="377" spans="1:24" x14ac:dyDescent="0.2">
      <c r="A377">
        <f t="shared" si="127"/>
        <v>0.34700000000000025</v>
      </c>
      <c r="B377" s="5">
        <f t="shared" si="128"/>
        <v>0.48806374269419928</v>
      </c>
      <c r="C377" s="5">
        <f t="shared" si="129"/>
        <v>8.5911189925293456</v>
      </c>
      <c r="D377" s="5">
        <f t="shared" si="130"/>
        <v>3.5105345131789765</v>
      </c>
      <c r="E377" s="2">
        <f t="shared" si="131"/>
        <v>8.6049713399134049</v>
      </c>
      <c r="F377" s="3">
        <f t="shared" si="132"/>
        <v>6.0252472754069588</v>
      </c>
      <c r="G377" s="3">
        <f t="shared" si="133"/>
        <v>-128.52930429528695</v>
      </c>
      <c r="H377" s="3">
        <f t="shared" si="134"/>
        <v>-9.5439865082737168</v>
      </c>
      <c r="I377" s="2">
        <f t="shared" si="135"/>
        <v>129.02392547830181</v>
      </c>
      <c r="J377" s="2">
        <f t="shared" si="115"/>
        <v>129.02392547830181</v>
      </c>
      <c r="K377" s="5">
        <f t="shared" si="116"/>
        <v>0.33</v>
      </c>
      <c r="L377" s="4">
        <f t="shared" si="136"/>
        <v>0.17707479033719095</v>
      </c>
      <c r="M377" s="4">
        <f t="shared" si="117"/>
        <v>0.21839151342563443</v>
      </c>
      <c r="N377" s="5">
        <f t="shared" si="118"/>
        <v>-1.3638055544552163</v>
      </c>
      <c r="O377" s="5">
        <f t="shared" si="119"/>
        <v>29.092412492952434</v>
      </c>
      <c r="P377" s="5">
        <f t="shared" si="120"/>
        <v>2.1602668266839222</v>
      </c>
      <c r="Q377" s="6">
        <f t="shared" si="121"/>
        <v>1802.713082502705</v>
      </c>
      <c r="R377" s="5">
        <f t="shared" si="122"/>
        <v>10.7216467151133</v>
      </c>
      <c r="S377" s="5">
        <f t="shared" si="123"/>
        <v>-0.68853196454657772</v>
      </c>
      <c r="T377" s="5">
        <f t="shared" si="124"/>
        <v>16.041211595765642</v>
      </c>
      <c r="U377" s="5">
        <f t="shared" si="125"/>
        <v>9.3578411606580829</v>
      </c>
      <c r="V377" s="5">
        <f t="shared" si="125"/>
        <v>28.403880528405857</v>
      </c>
      <c r="W377" s="5">
        <f t="shared" si="126"/>
        <v>-13.972521577550435</v>
      </c>
      <c r="X377">
        <f t="shared" si="137"/>
        <v>0</v>
      </c>
    </row>
    <row r="378" spans="1:24" x14ac:dyDescent="0.2">
      <c r="A378">
        <f t="shared" si="127"/>
        <v>0.34800000000000025</v>
      </c>
      <c r="B378" s="5">
        <f t="shared" si="128"/>
        <v>0.49409366889018658</v>
      </c>
      <c r="C378" s="5">
        <f t="shared" si="129"/>
        <v>8.4626038901743232</v>
      </c>
      <c r="D378" s="5">
        <f t="shared" si="130"/>
        <v>3.5009835404099139</v>
      </c>
      <c r="E378" s="2">
        <f t="shared" si="131"/>
        <v>8.4770155807118197</v>
      </c>
      <c r="F378" s="3">
        <f t="shared" si="132"/>
        <v>6.0346051165676169</v>
      </c>
      <c r="G378" s="3">
        <f t="shared" si="133"/>
        <v>-128.50090041475855</v>
      </c>
      <c r="H378" s="3">
        <f t="shared" si="134"/>
        <v>-9.5579590298512667</v>
      </c>
      <c r="I378" s="2">
        <f t="shared" si="135"/>
        <v>128.99710247572582</v>
      </c>
      <c r="J378" s="2">
        <f t="shared" si="115"/>
        <v>128.99710247572582</v>
      </c>
      <c r="K378" s="5">
        <f t="shared" si="116"/>
        <v>0.33</v>
      </c>
      <c r="L378" s="4">
        <f t="shared" si="136"/>
        <v>0.17711159265893231</v>
      </c>
      <c r="M378" s="4">
        <f t="shared" si="117"/>
        <v>0.21841390308684988</v>
      </c>
      <c r="N378" s="5">
        <f t="shared" si="118"/>
        <v>-1.3656397233748707</v>
      </c>
      <c r="O378" s="5">
        <f t="shared" si="119"/>
        <v>29.07993658343069</v>
      </c>
      <c r="P378" s="5">
        <f t="shared" si="120"/>
        <v>2.1629797266633091</v>
      </c>
      <c r="Q378" s="6">
        <f t="shared" si="121"/>
        <v>1802.7129022314057</v>
      </c>
      <c r="R378" s="5">
        <f t="shared" si="122"/>
        <v>10.718229193808044</v>
      </c>
      <c r="S378" s="5">
        <f t="shared" si="123"/>
        <v>-0.68942274044149665</v>
      </c>
      <c r="T378" s="5">
        <f t="shared" si="124"/>
        <v>16.036030617828064</v>
      </c>
      <c r="U378" s="5">
        <f t="shared" si="125"/>
        <v>9.3525894704331733</v>
      </c>
      <c r="V378" s="5">
        <f t="shared" si="125"/>
        <v>28.390513842989193</v>
      </c>
      <c r="W378" s="5">
        <f t="shared" si="126"/>
        <v>-13.974989655508626</v>
      </c>
      <c r="X378">
        <f t="shared" si="137"/>
        <v>0</v>
      </c>
    </row>
    <row r="379" spans="1:24" x14ac:dyDescent="0.2">
      <c r="A379">
        <f t="shared" si="127"/>
        <v>0.34900000000000025</v>
      </c>
      <c r="B379" s="5">
        <f t="shared" si="128"/>
        <v>0.50013295030148941</v>
      </c>
      <c r="C379" s="5">
        <f t="shared" si="129"/>
        <v>8.3341171850164866</v>
      </c>
      <c r="D379" s="5">
        <f t="shared" si="130"/>
        <v>3.4914185938852351</v>
      </c>
      <c r="E379" s="2">
        <f t="shared" si="131"/>
        <v>8.3491102652656579</v>
      </c>
      <c r="F379" s="3">
        <f t="shared" si="132"/>
        <v>6.04395770603805</v>
      </c>
      <c r="G379" s="3">
        <f t="shared" si="133"/>
        <v>-128.47250990091555</v>
      </c>
      <c r="H379" s="3">
        <f t="shared" si="134"/>
        <v>-9.5719340195067755</v>
      </c>
      <c r="I379" s="2">
        <f t="shared" si="135"/>
        <v>128.97029559502067</v>
      </c>
      <c r="J379" s="2">
        <f t="shared" si="115"/>
        <v>128.97029559502067</v>
      </c>
      <c r="K379" s="5">
        <f t="shared" si="116"/>
        <v>0.33</v>
      </c>
      <c r="L379" s="4">
        <f t="shared" si="136"/>
        <v>0.17714838814448114</v>
      </c>
      <c r="M379" s="4">
        <f t="shared" si="117"/>
        <v>0.21843628387598088</v>
      </c>
      <c r="N379" s="5">
        <f t="shared" si="118"/>
        <v>-1.3674719943323035</v>
      </c>
      <c r="O379" s="5">
        <f t="shared" si="119"/>
        <v>29.067470004889469</v>
      </c>
      <c r="P379" s="5">
        <f t="shared" si="120"/>
        <v>2.1656921407963519</v>
      </c>
      <c r="Q379" s="6">
        <f t="shared" si="121"/>
        <v>1802.7127219601243</v>
      </c>
      <c r="R379" s="5">
        <f t="shared" si="122"/>
        <v>10.714813724377626</v>
      </c>
      <c r="S379" s="5">
        <f t="shared" si="123"/>
        <v>-0.69031408547286244</v>
      </c>
      <c r="T379" s="5">
        <f t="shared" si="124"/>
        <v>16.030852683079299</v>
      </c>
      <c r="U379" s="5">
        <f t="shared" si="125"/>
        <v>9.3473417300453221</v>
      </c>
      <c r="V379" s="5">
        <f t="shared" si="125"/>
        <v>28.377155919416605</v>
      </c>
      <c r="W379" s="5">
        <f t="shared" si="126"/>
        <v>-13.977455176124348</v>
      </c>
      <c r="X379">
        <f t="shared" si="137"/>
        <v>0</v>
      </c>
    </row>
    <row r="380" spans="1:24" x14ac:dyDescent="0.2">
      <c r="A380">
        <f t="shared" si="127"/>
        <v>0.35000000000000026</v>
      </c>
      <c r="B380" s="5">
        <f t="shared" si="128"/>
        <v>0.50618158167839244</v>
      </c>
      <c r="C380" s="5">
        <f t="shared" si="129"/>
        <v>8.2056588636935324</v>
      </c>
      <c r="D380" s="5">
        <f t="shared" si="130"/>
        <v>3.4818396711381401</v>
      </c>
      <c r="E380" s="2">
        <f t="shared" si="131"/>
        <v>8.2212564235001615</v>
      </c>
      <c r="F380" s="3">
        <f t="shared" si="132"/>
        <v>6.0533050477680952</v>
      </c>
      <c r="G380" s="3">
        <f t="shared" si="133"/>
        <v>-128.44413274499612</v>
      </c>
      <c r="H380" s="3">
        <f t="shared" si="134"/>
        <v>-9.5859114746829004</v>
      </c>
      <c r="I380" s="2">
        <f t="shared" si="135"/>
        <v>128.94350482833937</v>
      </c>
      <c r="J380" s="2">
        <f t="shared" si="115"/>
        <v>128.94350482833937</v>
      </c>
      <c r="K380" s="5">
        <f t="shared" si="116"/>
        <v>0.33</v>
      </c>
      <c r="L380" s="4">
        <f t="shared" si="136"/>
        <v>0.17718517678655485</v>
      </c>
      <c r="M380" s="4">
        <f t="shared" si="117"/>
        <v>0.21845865579271356</v>
      </c>
      <c r="N380" s="5">
        <f t="shared" si="118"/>
        <v>-1.3693023696721442</v>
      </c>
      <c r="O380" s="5">
        <f t="shared" si="119"/>
        <v>29.055012749283907</v>
      </c>
      <c r="P380" s="5">
        <f t="shared" si="120"/>
        <v>2.1684040692101525</v>
      </c>
      <c r="Q380" s="6">
        <f t="shared" si="121"/>
        <v>1802.7125416888614</v>
      </c>
      <c r="R380" s="5">
        <f t="shared" si="122"/>
        <v>10.711400305456257</v>
      </c>
      <c r="S380" s="5">
        <f t="shared" si="123"/>
        <v>-0.69120599888107614</v>
      </c>
      <c r="T380" s="5">
        <f t="shared" si="124"/>
        <v>16.025677789516973</v>
      </c>
      <c r="U380" s="5">
        <f t="shared" si="125"/>
        <v>9.3420979357841123</v>
      </c>
      <c r="V380" s="5">
        <f t="shared" si="125"/>
        <v>28.36380675040283</v>
      </c>
      <c r="W380" s="5">
        <f t="shared" si="126"/>
        <v>-13.979918141272876</v>
      </c>
      <c r="X380">
        <f t="shared" si="137"/>
        <v>0</v>
      </c>
    </row>
    <row r="381" spans="1:24" x14ac:dyDescent="0.2">
      <c r="A381">
        <f t="shared" si="127"/>
        <v>0.35100000000000026</v>
      </c>
      <c r="B381" s="5">
        <f t="shared" si="128"/>
        <v>0.51223955777512842</v>
      </c>
      <c r="C381" s="5">
        <f t="shared" si="129"/>
        <v>8.0772289128519112</v>
      </c>
      <c r="D381" s="5">
        <f t="shared" si="130"/>
        <v>3.4722467697043866</v>
      </c>
      <c r="E381" s="2">
        <f t="shared" si="131"/>
        <v>8.0934551506238996</v>
      </c>
      <c r="F381" s="3">
        <f t="shared" si="132"/>
        <v>6.0626471457038793</v>
      </c>
      <c r="G381" s="3">
        <f t="shared" si="133"/>
        <v>-128.41576893824572</v>
      </c>
      <c r="H381" s="3">
        <f t="shared" si="134"/>
        <v>-9.5998913928241727</v>
      </c>
      <c r="I381" s="2">
        <f t="shared" si="135"/>
        <v>128.91673016784225</v>
      </c>
      <c r="J381" s="2">
        <f t="shared" si="115"/>
        <v>128.91673016784225</v>
      </c>
      <c r="K381" s="5">
        <f t="shared" si="116"/>
        <v>0.33</v>
      </c>
      <c r="L381" s="4">
        <f t="shared" si="136"/>
        <v>0.17722195857786896</v>
      </c>
      <c r="M381" s="4">
        <f t="shared" si="117"/>
        <v>0.21848101883673379</v>
      </c>
      <c r="N381" s="5">
        <f t="shared" si="118"/>
        <v>-1.3711308517361134</v>
      </c>
      <c r="O381" s="5">
        <f t="shared" si="119"/>
        <v>29.042564808577911</v>
      </c>
      <c r="P381" s="5">
        <f t="shared" si="120"/>
        <v>2.1711155120324901</v>
      </c>
      <c r="Q381" s="6">
        <f t="shared" si="121"/>
        <v>1802.712361417616</v>
      </c>
      <c r="R381" s="5">
        <f t="shared" si="122"/>
        <v>10.707988935679362</v>
      </c>
      <c r="S381" s="5">
        <f t="shared" si="123"/>
        <v>-0.69209847990754614</v>
      </c>
      <c r="T381" s="5">
        <f t="shared" si="124"/>
        <v>16.020505935140488</v>
      </c>
      <c r="U381" s="5">
        <f t="shared" si="125"/>
        <v>9.3368580839432482</v>
      </c>
      <c r="V381" s="5">
        <f t="shared" si="125"/>
        <v>28.350466328670365</v>
      </c>
      <c r="W381" s="5">
        <f t="shared" si="126"/>
        <v>-13.982378552827022</v>
      </c>
      <c r="X381">
        <f t="shared" si="137"/>
        <v>0</v>
      </c>
    </row>
    <row r="382" spans="1:24" x14ac:dyDescent="0.2">
      <c r="A382">
        <f t="shared" si="127"/>
        <v>0.35200000000000026</v>
      </c>
      <c r="B382" s="5">
        <f t="shared" si="128"/>
        <v>0.51830687334987435</v>
      </c>
      <c r="C382" s="5">
        <f t="shared" si="129"/>
        <v>7.9488273191468295</v>
      </c>
      <c r="D382" s="5">
        <f t="shared" si="130"/>
        <v>3.4626398871222861</v>
      </c>
      <c r="E382" s="2">
        <f t="shared" si="131"/>
        <v>7.9657076122951365</v>
      </c>
      <c r="F382" s="3">
        <f t="shared" si="132"/>
        <v>6.071984003787823</v>
      </c>
      <c r="G382" s="3">
        <f t="shared" si="133"/>
        <v>-128.38741847191704</v>
      </c>
      <c r="H382" s="3">
        <f t="shared" si="134"/>
        <v>-9.6138737713769995</v>
      </c>
      <c r="I382" s="2">
        <f t="shared" si="135"/>
        <v>128.88997160569696</v>
      </c>
      <c r="J382" s="2">
        <f t="shared" si="115"/>
        <v>128.88997160569696</v>
      </c>
      <c r="K382" s="5">
        <f t="shared" si="116"/>
        <v>0.33</v>
      </c>
      <c r="L382" s="4">
        <f t="shared" si="136"/>
        <v>0.17725873351113677</v>
      </c>
      <c r="M382" s="4">
        <f t="shared" si="117"/>
        <v>0.21850337300772699</v>
      </c>
      <c r="N382" s="5">
        <f t="shared" si="118"/>
        <v>-1.3729574428630271</v>
      </c>
      <c r="O382" s="5">
        <f t="shared" si="119"/>
        <v>29.030126174744137</v>
      </c>
      <c r="P382" s="5">
        <f t="shared" si="120"/>
        <v>2.1738264693918201</v>
      </c>
      <c r="Q382" s="6">
        <f t="shared" si="121"/>
        <v>1802.7121811463892</v>
      </c>
      <c r="R382" s="5">
        <f t="shared" si="122"/>
        <v>10.704579613683562</v>
      </c>
      <c r="S382" s="5">
        <f t="shared" si="123"/>
        <v>-0.69299152779468531</v>
      </c>
      <c r="T382" s="5">
        <f t="shared" si="124"/>
        <v>16.015337117950956</v>
      </c>
      <c r="U382" s="5">
        <f t="shared" si="125"/>
        <v>9.331622170820534</v>
      </c>
      <c r="V382" s="5">
        <f t="shared" si="125"/>
        <v>28.337134646949451</v>
      </c>
      <c r="W382" s="5">
        <f t="shared" si="126"/>
        <v>-13.984836412657224</v>
      </c>
      <c r="X382">
        <f t="shared" si="137"/>
        <v>0</v>
      </c>
    </row>
    <row r="383" spans="1:24" x14ac:dyDescent="0.2">
      <c r="A383">
        <f t="shared" si="127"/>
        <v>0.35300000000000026</v>
      </c>
      <c r="B383" s="5">
        <f t="shared" si="128"/>
        <v>0.52438352316474757</v>
      </c>
      <c r="C383" s="5">
        <f t="shared" si="129"/>
        <v>7.8204540692422366</v>
      </c>
      <c r="D383" s="5">
        <f t="shared" si="130"/>
        <v>3.453019020932703</v>
      </c>
      <c r="E383" s="2">
        <f t="shared" si="131"/>
        <v>7.8380150502849979</v>
      </c>
      <c r="F383" s="3">
        <f t="shared" si="132"/>
        <v>6.0813156259586432</v>
      </c>
      <c r="G383" s="3">
        <f t="shared" si="133"/>
        <v>-128.35908133727008</v>
      </c>
      <c r="H383" s="3">
        <f t="shared" si="134"/>
        <v>-9.6278586077896566</v>
      </c>
      <c r="I383" s="2">
        <f t="shared" si="135"/>
        <v>128.86322913407858</v>
      </c>
      <c r="J383" s="2">
        <f t="shared" si="115"/>
        <v>128.86322913407858</v>
      </c>
      <c r="K383" s="5">
        <f t="shared" si="116"/>
        <v>0.33</v>
      </c>
      <c r="L383" s="4">
        <f t="shared" si="136"/>
        <v>0.17729550157906948</v>
      </c>
      <c r="M383" s="4">
        <f t="shared" si="117"/>
        <v>0.21852571830537837</v>
      </c>
      <c r="N383" s="5">
        <f t="shared" si="118"/>
        <v>-1.3747821453888012</v>
      </c>
      <c r="O383" s="5">
        <f t="shared" si="119"/>
        <v>29.017696839764042</v>
      </c>
      <c r="P383" s="5">
        <f t="shared" si="120"/>
        <v>2.1765369414172739</v>
      </c>
      <c r="Q383" s="6">
        <f t="shared" si="121"/>
        <v>1802.7120008751799</v>
      </c>
      <c r="R383" s="5">
        <f t="shared" si="122"/>
        <v>10.701172338106694</v>
      </c>
      <c r="S383" s="5">
        <f t="shared" si="123"/>
        <v>-0.69388514178591187</v>
      </c>
      <c r="T383" s="5">
        <f t="shared" si="124"/>
        <v>16.010171335951274</v>
      </c>
      <c r="U383" s="5">
        <f t="shared" si="125"/>
        <v>9.3263901927178932</v>
      </c>
      <c r="V383" s="5">
        <f t="shared" si="125"/>
        <v>28.32381169797813</v>
      </c>
      <c r="W383" s="5">
        <f t="shared" si="126"/>
        <v>-13.987291722631451</v>
      </c>
      <c r="X383">
        <f t="shared" si="137"/>
        <v>0</v>
      </c>
    </row>
    <row r="384" spans="1:24" x14ac:dyDescent="0.2">
      <c r="A384">
        <f t="shared" si="127"/>
        <v>0.35400000000000026</v>
      </c>
      <c r="B384" s="5">
        <f t="shared" si="128"/>
        <v>0.53046950198580256</v>
      </c>
      <c r="C384" s="5">
        <f t="shared" si="129"/>
        <v>7.6921091498108156</v>
      </c>
      <c r="D384" s="5">
        <f t="shared" si="130"/>
        <v>3.4433841686790521</v>
      </c>
      <c r="E384" s="2">
        <f t="shared" si="131"/>
        <v>7.7103787886938688</v>
      </c>
      <c r="F384" s="3">
        <f t="shared" si="132"/>
        <v>6.090642016151361</v>
      </c>
      <c r="G384" s="3">
        <f t="shared" si="133"/>
        <v>-128.3307575255721</v>
      </c>
      <c r="H384" s="3">
        <f t="shared" si="134"/>
        <v>-9.6418458995122887</v>
      </c>
      <c r="I384" s="2">
        <f t="shared" si="135"/>
        <v>128.83650274516933</v>
      </c>
      <c r="J384" s="2">
        <f t="shared" si="115"/>
        <v>128.83650274516933</v>
      </c>
      <c r="K384" s="5">
        <f t="shared" si="116"/>
        <v>0.33</v>
      </c>
      <c r="L384" s="4">
        <f t="shared" si="136"/>
        <v>0.17733226277437655</v>
      </c>
      <c r="M384" s="4">
        <f t="shared" si="117"/>
        <v>0.218548054729373</v>
      </c>
      <c r="N384" s="5">
        <f t="shared" si="118"/>
        <v>-1.3766049616464537</v>
      </c>
      <c r="O384" s="5">
        <f t="shared" si="119"/>
        <v>29.005276795627758</v>
      </c>
      <c r="P384" s="5">
        <f t="shared" si="120"/>
        <v>2.1792469282386535</v>
      </c>
      <c r="Q384" s="6">
        <f t="shared" si="121"/>
        <v>1802.7118206039886</v>
      </c>
      <c r="R384" s="5">
        <f t="shared" si="122"/>
        <v>10.697767107587801</v>
      </c>
      <c r="S384" s="5">
        <f t="shared" si="123"/>
        <v>-0.694779321125647</v>
      </c>
      <c r="T384" s="5">
        <f t="shared" si="124"/>
        <v>16.005008587146062</v>
      </c>
      <c r="U384" s="5">
        <f t="shared" si="125"/>
        <v>9.3211621459413472</v>
      </c>
      <c r="V384" s="5">
        <f t="shared" si="125"/>
        <v>28.31049747450211</v>
      </c>
      <c r="W384" s="5">
        <f t="shared" si="126"/>
        <v>-13.989744484615283</v>
      </c>
      <c r="X384">
        <f t="shared" si="137"/>
        <v>0</v>
      </c>
    </row>
    <row r="385" spans="1:24" x14ac:dyDescent="0.2">
      <c r="A385">
        <f t="shared" si="127"/>
        <v>0.35500000000000026</v>
      </c>
      <c r="B385" s="5">
        <f t="shared" si="128"/>
        <v>0.53656480458302691</v>
      </c>
      <c r="C385" s="5">
        <f t="shared" si="129"/>
        <v>7.5637925475339811</v>
      </c>
      <c r="D385" s="5">
        <f t="shared" si="130"/>
        <v>3.4337353279072973</v>
      </c>
      <c r="E385" s="2">
        <f t="shared" si="131"/>
        <v>7.582800240784918</v>
      </c>
      <c r="F385" s="3">
        <f t="shared" si="132"/>
        <v>6.0999631782973021</v>
      </c>
      <c r="G385" s="3">
        <f t="shared" si="133"/>
        <v>-128.30244702809759</v>
      </c>
      <c r="H385" s="3">
        <f t="shared" si="134"/>
        <v>-9.6558356439969035</v>
      </c>
      <c r="I385" s="2">
        <f t="shared" si="135"/>
        <v>128.80979243115894</v>
      </c>
      <c r="J385" s="2">
        <f t="shared" si="115"/>
        <v>128.80979243115894</v>
      </c>
      <c r="K385" s="5">
        <f t="shared" si="116"/>
        <v>0.33</v>
      </c>
      <c r="L385" s="4">
        <f t="shared" si="136"/>
        <v>0.17736901708976499</v>
      </c>
      <c r="M385" s="4">
        <f t="shared" si="117"/>
        <v>0.21857038227939535</v>
      </c>
      <c r="N385" s="5">
        <f t="shared" si="118"/>
        <v>-1.3784258939661129</v>
      </c>
      <c r="O385" s="5">
        <f t="shared" si="119"/>
        <v>28.99286603433422</v>
      </c>
      <c r="P385" s="5">
        <f t="shared" si="120"/>
        <v>2.1819564299864354</v>
      </c>
      <c r="Q385" s="6">
        <f t="shared" si="121"/>
        <v>1802.7116403328159</v>
      </c>
      <c r="R385" s="5">
        <f t="shared" si="122"/>
        <v>10.694363920767119</v>
      </c>
      <c r="S385" s="5">
        <f t="shared" si="123"/>
        <v>-0.69567406505931217</v>
      </c>
      <c r="T385" s="5">
        <f t="shared" si="124"/>
        <v>15.999848869541699</v>
      </c>
      <c r="U385" s="5">
        <f t="shared" si="125"/>
        <v>9.315938026801005</v>
      </c>
      <c r="V385" s="5">
        <f t="shared" si="125"/>
        <v>28.297191969274909</v>
      </c>
      <c r="W385" s="5">
        <f t="shared" si="126"/>
        <v>-13.992194700471863</v>
      </c>
      <c r="X385">
        <f t="shared" si="137"/>
        <v>0</v>
      </c>
    </row>
    <row r="386" spans="1:24" x14ac:dyDescent="0.2">
      <c r="A386">
        <f t="shared" si="127"/>
        <v>0.35600000000000026</v>
      </c>
      <c r="B386" s="5">
        <f t="shared" si="128"/>
        <v>0.54266942573033761</v>
      </c>
      <c r="C386" s="5">
        <f t="shared" si="129"/>
        <v>7.4355042491018679</v>
      </c>
      <c r="D386" s="5">
        <f t="shared" si="130"/>
        <v>3.4240724961659499</v>
      </c>
      <c r="E386" s="2">
        <f t="shared" si="131"/>
        <v>7.455280916507065</v>
      </c>
      <c r="F386" s="3">
        <f t="shared" si="132"/>
        <v>6.1092791163241031</v>
      </c>
      <c r="G386" s="3">
        <f t="shared" si="133"/>
        <v>-128.27414983612832</v>
      </c>
      <c r="H386" s="3">
        <f t="shared" si="134"/>
        <v>-9.6698278386973762</v>
      </c>
      <c r="I386" s="2">
        <f t="shared" si="135"/>
        <v>128.78309818424427</v>
      </c>
      <c r="J386" s="2">
        <f t="shared" si="115"/>
        <v>128.78309818424427</v>
      </c>
      <c r="K386" s="5">
        <f t="shared" si="116"/>
        <v>0.33</v>
      </c>
      <c r="L386" s="4">
        <f t="shared" si="136"/>
        <v>0.1774057645179401</v>
      </c>
      <c r="M386" s="4">
        <f t="shared" si="117"/>
        <v>0.21859270095512989</v>
      </c>
      <c r="N386" s="5">
        <f t="shared" si="118"/>
        <v>-1.3802449446750169</v>
      </c>
      <c r="O386" s="5">
        <f t="shared" si="119"/>
        <v>28.980464547891035</v>
      </c>
      <c r="P386" s="5">
        <f t="shared" si="120"/>
        <v>2.1846654467917652</v>
      </c>
      <c r="Q386" s="6">
        <f t="shared" si="121"/>
        <v>1802.711460061661</v>
      </c>
      <c r="R386" s="5">
        <f t="shared" si="122"/>
        <v>10.690962776286096</v>
      </c>
      <c r="S386" s="5">
        <f t="shared" si="123"/>
        <v>-0.69656937283333153</v>
      </c>
      <c r="T386" s="5">
        <f t="shared" si="124"/>
        <v>15.994692181146295</v>
      </c>
      <c r="U386" s="5">
        <f t="shared" si="125"/>
        <v>9.310717831611079</v>
      </c>
      <c r="V386" s="5">
        <f t="shared" si="125"/>
        <v>28.283895175057705</v>
      </c>
      <c r="W386" s="5">
        <f t="shared" si="126"/>
        <v>-13.994642372061939</v>
      </c>
      <c r="X386">
        <f t="shared" si="137"/>
        <v>0</v>
      </c>
    </row>
    <row r="387" spans="1:24" x14ac:dyDescent="0.2">
      <c r="A387">
        <f t="shared" si="127"/>
        <v>0.35700000000000026</v>
      </c>
      <c r="B387" s="5">
        <f t="shared" si="128"/>
        <v>0.5487833602055775</v>
      </c>
      <c r="C387" s="5">
        <f t="shared" si="129"/>
        <v>7.3072442412133265</v>
      </c>
      <c r="D387" s="5">
        <f t="shared" si="130"/>
        <v>3.4143956710060666</v>
      </c>
      <c r="E387" s="2">
        <f t="shared" si="131"/>
        <v>7.3278224307896442</v>
      </c>
      <c r="F387" s="3">
        <f t="shared" si="132"/>
        <v>6.1185898341557143</v>
      </c>
      <c r="G387" s="3">
        <f t="shared" si="133"/>
        <v>-128.24586594095325</v>
      </c>
      <c r="H387" s="3">
        <f t="shared" si="134"/>
        <v>-9.6838224810694378</v>
      </c>
      <c r="I387" s="2">
        <f t="shared" si="135"/>
        <v>128.75641999662949</v>
      </c>
      <c r="J387" s="2">
        <f t="shared" si="115"/>
        <v>128.75641999662949</v>
      </c>
      <c r="K387" s="5">
        <f t="shared" si="116"/>
        <v>0.33</v>
      </c>
      <c r="L387" s="4">
        <f t="shared" si="136"/>
        <v>0.17744250505160505</v>
      </c>
      <c r="M387" s="4">
        <f t="shared" si="117"/>
        <v>0.21861501075626066</v>
      </c>
      <c r="N387" s="5">
        <f t="shared" si="118"/>
        <v>-1.3820621160975197</v>
      </c>
      <c r="O387" s="5">
        <f t="shared" si="119"/>
        <v>28.968072328314523</v>
      </c>
      <c r="P387" s="5">
        <f t="shared" si="120"/>
        <v>2.1873739787864586</v>
      </c>
      <c r="Q387" s="6">
        <f t="shared" si="121"/>
        <v>1802.7112797905238</v>
      </c>
      <c r="R387" s="5">
        <f t="shared" si="122"/>
        <v>10.68756367278737</v>
      </c>
      <c r="S387" s="5">
        <f t="shared" si="123"/>
        <v>-0.6974652436951273</v>
      </c>
      <c r="T387" s="5">
        <f t="shared" si="124"/>
        <v>15.989538519969699</v>
      </c>
      <c r="U387" s="5">
        <f t="shared" si="125"/>
        <v>9.3055015566898494</v>
      </c>
      <c r="V387" s="5">
        <f t="shared" si="125"/>
        <v>28.270607084619396</v>
      </c>
      <c r="W387" s="5">
        <f t="shared" si="126"/>
        <v>-13.997087501243843</v>
      </c>
      <c r="X387">
        <f t="shared" si="137"/>
        <v>0</v>
      </c>
    </row>
    <row r="388" spans="1:24" x14ac:dyDescent="0.2">
      <c r="A388">
        <f t="shared" si="127"/>
        <v>0.35800000000000026</v>
      </c>
      <c r="B388" s="5">
        <f t="shared" si="128"/>
        <v>0.55490660279051152</v>
      </c>
      <c r="C388" s="5">
        <f t="shared" si="129"/>
        <v>7.1790125105759151</v>
      </c>
      <c r="D388" s="5">
        <f t="shared" si="130"/>
        <v>3.4047048499812465</v>
      </c>
      <c r="E388" s="2">
        <f t="shared" si="131"/>
        <v>7.2004265127022862</v>
      </c>
      <c r="F388" s="3">
        <f t="shared" si="132"/>
        <v>6.1278953357124042</v>
      </c>
      <c r="G388" s="3">
        <f t="shared" si="133"/>
        <v>-128.21759533386864</v>
      </c>
      <c r="H388" s="3">
        <f t="shared" si="134"/>
        <v>-9.6978195685706812</v>
      </c>
      <c r="I388" s="2">
        <f t="shared" si="135"/>
        <v>128.72975786052615</v>
      </c>
      <c r="J388" s="2">
        <f t="shared" si="115"/>
        <v>128.72975786052615</v>
      </c>
      <c r="K388" s="5">
        <f t="shared" si="116"/>
        <v>0.33</v>
      </c>
      <c r="L388" s="4">
        <f t="shared" si="136"/>
        <v>0.17747923868346099</v>
      </c>
      <c r="M388" s="4">
        <f t="shared" si="117"/>
        <v>0.2186373116824715</v>
      </c>
      <c r="N388" s="5">
        <f t="shared" si="118"/>
        <v>-1.3838774105550971</v>
      </c>
      <c r="O388" s="5">
        <f t="shared" si="119"/>
        <v>28.95568936762972</v>
      </c>
      <c r="P388" s="5">
        <f t="shared" si="120"/>
        <v>2.1900820261029996</v>
      </c>
      <c r="Q388" s="6">
        <f t="shared" si="121"/>
        <v>1802.7110995194046</v>
      </c>
      <c r="R388" s="5">
        <f t="shared" si="122"/>
        <v>10.684166608914797</v>
      </c>
      <c r="S388" s="5">
        <f t="shared" si="123"/>
        <v>-0.69836167689312101</v>
      </c>
      <c r="T388" s="5">
        <f t="shared" si="124"/>
        <v>15.984387884023509</v>
      </c>
      <c r="U388" s="5">
        <f t="shared" si="125"/>
        <v>9.3002891983596996</v>
      </c>
      <c r="V388" s="5">
        <f t="shared" si="125"/>
        <v>28.257327690736599</v>
      </c>
      <c r="W388" s="5">
        <f t="shared" si="126"/>
        <v>-13.999530089873492</v>
      </c>
      <c r="X388">
        <f t="shared" si="137"/>
        <v>0</v>
      </c>
    </row>
    <row r="389" spans="1:24" x14ac:dyDescent="0.2">
      <c r="A389">
        <f t="shared" si="127"/>
        <v>0.35900000000000026</v>
      </c>
      <c r="B389" s="5">
        <f t="shared" si="128"/>
        <v>0.56103914827082313</v>
      </c>
      <c r="C389" s="5">
        <f t="shared" si="129"/>
        <v>7.0508090439058915</v>
      </c>
      <c r="D389" s="5">
        <f t="shared" si="130"/>
        <v>3.3950000306476307</v>
      </c>
      <c r="E389" s="2">
        <f t="shared" si="131"/>
        <v>7.0730950155867101</v>
      </c>
      <c r="F389" s="3">
        <f t="shared" si="132"/>
        <v>6.1371956249107642</v>
      </c>
      <c r="G389" s="3">
        <f t="shared" si="133"/>
        <v>-128.18933800617791</v>
      </c>
      <c r="H389" s="3">
        <f t="shared" si="134"/>
        <v>-9.7118190986605555</v>
      </c>
      <c r="I389" s="2">
        <f t="shared" si="135"/>
        <v>128.70311176815292</v>
      </c>
      <c r="J389" s="2">
        <f t="shared" si="115"/>
        <v>128.70311176815292</v>
      </c>
      <c r="K389" s="5">
        <f t="shared" si="116"/>
        <v>0.33</v>
      </c>
      <c r="L389" s="4">
        <f t="shared" si="136"/>
        <v>0.17751596540620701</v>
      </c>
      <c r="M389" s="4">
        <f t="shared" si="117"/>
        <v>0.21865960373344587</v>
      </c>
      <c r="N389" s="5">
        <f t="shared" si="118"/>
        <v>-1.3856908303663469</v>
      </c>
      <c r="O389" s="5">
        <f t="shared" si="119"/>
        <v>28.943315657870325</v>
      </c>
      <c r="P389" s="5">
        <f t="shared" si="120"/>
        <v>2.1927895888745388</v>
      </c>
      <c r="Q389" s="6">
        <f t="shared" si="121"/>
        <v>1802.710919248304</v>
      </c>
      <c r="R389" s="5">
        <f t="shared" si="122"/>
        <v>10.680771583313403</v>
      </c>
      <c r="S389" s="5">
        <f t="shared" si="123"/>
        <v>-0.69925867167673006</v>
      </c>
      <c r="T389" s="5">
        <f t="shared" si="124"/>
        <v>15.979240271321041</v>
      </c>
      <c r="U389" s="5">
        <f t="shared" si="125"/>
        <v>9.2950807529470563</v>
      </c>
      <c r="V389" s="5">
        <f t="shared" si="125"/>
        <v>28.244056986193595</v>
      </c>
      <c r="W389" s="5">
        <f t="shared" si="126"/>
        <v>-14.001970139804421</v>
      </c>
      <c r="X389">
        <f t="shared" si="137"/>
        <v>0</v>
      </c>
    </row>
    <row r="390" spans="1:24" x14ac:dyDescent="0.2">
      <c r="A390">
        <f t="shared" si="127"/>
        <v>0.36000000000000026</v>
      </c>
      <c r="B390" s="5">
        <f t="shared" si="128"/>
        <v>0.56718099143611034</v>
      </c>
      <c r="C390" s="5">
        <f t="shared" si="129"/>
        <v>6.9226338279282071</v>
      </c>
      <c r="D390" s="5">
        <f t="shared" si="130"/>
        <v>3.3852812105639001</v>
      </c>
      <c r="E390" s="2">
        <f t="shared" si="131"/>
        <v>6.9458299282823202</v>
      </c>
      <c r="F390" s="3">
        <f t="shared" si="132"/>
        <v>6.1464907056637115</v>
      </c>
      <c r="G390" s="3">
        <f t="shared" si="133"/>
        <v>-128.16109394919172</v>
      </c>
      <c r="H390" s="3">
        <f t="shared" si="134"/>
        <v>-9.7258210688003608</v>
      </c>
      <c r="I390" s="2">
        <f t="shared" si="135"/>
        <v>128.67648171173579</v>
      </c>
      <c r="J390" s="2">
        <f t="shared" si="115"/>
        <v>128.67648171173579</v>
      </c>
      <c r="K390" s="5">
        <f t="shared" si="116"/>
        <v>0.33</v>
      </c>
      <c r="L390" s="4">
        <f t="shared" si="136"/>
        <v>0.17755268521254033</v>
      </c>
      <c r="M390" s="4">
        <f t="shared" si="117"/>
        <v>0.21868188690886714</v>
      </c>
      <c r="N390" s="5">
        <f t="shared" si="118"/>
        <v>-1.3875023778469961</v>
      </c>
      <c r="O390" s="5">
        <f t="shared" si="119"/>
        <v>28.930951191078712</v>
      </c>
      <c r="P390" s="5">
        <f t="shared" si="120"/>
        <v>2.1954966672348912</v>
      </c>
      <c r="Q390" s="6">
        <f t="shared" si="121"/>
        <v>1802.7107389772207</v>
      </c>
      <c r="R390" s="5">
        <f t="shared" si="122"/>
        <v>10.677378594629435</v>
      </c>
      <c r="S390" s="5">
        <f t="shared" si="123"/>
        <v>-0.70015622729636917</v>
      </c>
      <c r="T390" s="5">
        <f t="shared" si="124"/>
        <v>15.974095679877363</v>
      </c>
      <c r="U390" s="5">
        <f t="shared" si="125"/>
        <v>9.2898762167824387</v>
      </c>
      <c r="V390" s="5">
        <f t="shared" si="125"/>
        <v>28.230794963782344</v>
      </c>
      <c r="W390" s="5">
        <f t="shared" si="126"/>
        <v>-14.004407652887746</v>
      </c>
      <c r="X390">
        <f t="shared" si="137"/>
        <v>0</v>
      </c>
    </row>
    <row r="391" spans="1:24" x14ac:dyDescent="0.2">
      <c r="A391">
        <f t="shared" si="127"/>
        <v>0.36100000000000027</v>
      </c>
      <c r="B391" s="5">
        <f t="shared" si="128"/>
        <v>0.57333212707988246</v>
      </c>
      <c r="C391" s="5">
        <f t="shared" si="129"/>
        <v>6.7944868493764972</v>
      </c>
      <c r="D391" s="5">
        <f t="shared" si="130"/>
        <v>3.375548387291273</v>
      </c>
      <c r="E391" s="2">
        <f t="shared" si="131"/>
        <v>6.8186333875852352</v>
      </c>
      <c r="F391" s="3">
        <f t="shared" si="132"/>
        <v>6.155780581880494</v>
      </c>
      <c r="G391" s="3">
        <f t="shared" si="133"/>
        <v>-128.13286315422795</v>
      </c>
      <c r="H391" s="3">
        <f t="shared" si="134"/>
        <v>-9.7398254764532481</v>
      </c>
      <c r="I391" s="2">
        <f t="shared" si="135"/>
        <v>128.64986768350806</v>
      </c>
      <c r="J391" s="2">
        <f t="shared" si="115"/>
        <v>128.64986768350806</v>
      </c>
      <c r="K391" s="5">
        <f t="shared" si="116"/>
        <v>0.33</v>
      </c>
      <c r="L391" s="4">
        <f t="shared" si="136"/>
        <v>0.177589398095156</v>
      </c>
      <c r="M391" s="4">
        <f t="shared" si="117"/>
        <v>0.21870416120841815</v>
      </c>
      <c r="N391" s="5">
        <f t="shared" si="118"/>
        <v>-1.389312055309905</v>
      </c>
      <c r="O391" s="5">
        <f t="shared" si="119"/>
        <v>28.918595959305939</v>
      </c>
      <c r="P391" s="5">
        <f t="shared" si="120"/>
        <v>2.1982032613185392</v>
      </c>
      <c r="Q391" s="6">
        <f t="shared" si="121"/>
        <v>1802.710558706156</v>
      </c>
      <c r="R391" s="5">
        <f t="shared" si="122"/>
        <v>10.673987641510319</v>
      </c>
      <c r="S391" s="5">
        <f t="shared" si="123"/>
        <v>-0.70105434300344671</v>
      </c>
      <c r="T391" s="5">
        <f t="shared" si="124"/>
        <v>15.968954107709262</v>
      </c>
      <c r="U391" s="5">
        <f t="shared" si="125"/>
        <v>9.2846755862004144</v>
      </c>
      <c r="V391" s="5">
        <f t="shared" si="125"/>
        <v>28.217541616302494</v>
      </c>
      <c r="W391" s="5">
        <f t="shared" si="126"/>
        <v>-14.006842630972198</v>
      </c>
      <c r="X391">
        <f t="shared" si="137"/>
        <v>0</v>
      </c>
    </row>
    <row r="392" spans="1:24" x14ac:dyDescent="0.2">
      <c r="A392">
        <f t="shared" si="127"/>
        <v>0.36200000000000027</v>
      </c>
      <c r="B392" s="5">
        <f t="shared" si="128"/>
        <v>0.57949254999955602</v>
      </c>
      <c r="C392" s="5">
        <f t="shared" si="129"/>
        <v>6.6663680949930777</v>
      </c>
      <c r="D392" s="5">
        <f t="shared" si="130"/>
        <v>3.3658015583935046</v>
      </c>
      <c r="E392" s="2">
        <f t="shared" si="131"/>
        <v>6.6915076921009833</v>
      </c>
      <c r="F392" s="3">
        <f t="shared" si="132"/>
        <v>6.1650652574666944</v>
      </c>
      <c r="G392" s="3">
        <f t="shared" si="133"/>
        <v>-128.10464561261165</v>
      </c>
      <c r="H392" s="3">
        <f t="shared" si="134"/>
        <v>-9.7538323190842195</v>
      </c>
      <c r="I392" s="2">
        <f t="shared" si="135"/>
        <v>128.62326967571013</v>
      </c>
      <c r="J392" s="2">
        <f t="shared" si="115"/>
        <v>128.62326967571013</v>
      </c>
      <c r="K392" s="5">
        <f t="shared" si="116"/>
        <v>0.33</v>
      </c>
      <c r="L392" s="4">
        <f t="shared" si="136"/>
        <v>0.17762610404674722</v>
      </c>
      <c r="M392" s="4">
        <f t="shared" si="117"/>
        <v>0.21872642663178168</v>
      </c>
      <c r="N392" s="5">
        <f t="shared" si="118"/>
        <v>-1.3911198650650678</v>
      </c>
      <c r="O392" s="5">
        <f t="shared" si="119"/>
        <v>28.906249954611674</v>
      </c>
      <c r="P392" s="5">
        <f t="shared" si="120"/>
        <v>2.2009093712606234</v>
      </c>
      <c r="Q392" s="6">
        <f t="shared" si="121"/>
        <v>1802.7103784351093</v>
      </c>
      <c r="R392" s="5">
        <f t="shared" si="122"/>
        <v>10.67059872260468</v>
      </c>
      <c r="S392" s="5">
        <f t="shared" si="123"/>
        <v>-0.70195301805036492</v>
      </c>
      <c r="T392" s="5">
        <f t="shared" si="124"/>
        <v>15.96381555283525</v>
      </c>
      <c r="U392" s="5">
        <f t="shared" si="125"/>
        <v>9.2794788575396119</v>
      </c>
      <c r="V392" s="5">
        <f t="shared" si="125"/>
        <v>28.20429693656131</v>
      </c>
      <c r="W392" s="5">
        <f t="shared" si="126"/>
        <v>-14.009275075904128</v>
      </c>
      <c r="X392">
        <f t="shared" si="137"/>
        <v>0</v>
      </c>
    </row>
    <row r="393" spans="1:24" x14ac:dyDescent="0.2">
      <c r="A393">
        <f t="shared" si="127"/>
        <v>0.36300000000000027</v>
      </c>
      <c r="B393" s="5">
        <f t="shared" si="128"/>
        <v>0.58566225499645153</v>
      </c>
      <c r="C393" s="5">
        <f t="shared" si="129"/>
        <v>6.5382775515289344</v>
      </c>
      <c r="D393" s="5">
        <f t="shared" si="130"/>
        <v>3.3560407214368824</v>
      </c>
      <c r="E393" s="2">
        <f t="shared" si="131"/>
        <v>6.5644553176752387</v>
      </c>
      <c r="F393" s="3">
        <f t="shared" si="132"/>
        <v>6.1743447363242341</v>
      </c>
      <c r="G393" s="3">
        <f t="shared" si="133"/>
        <v>-128.07644131567508</v>
      </c>
      <c r="H393" s="3">
        <f t="shared" si="134"/>
        <v>-9.7678415941601244</v>
      </c>
      <c r="I393" s="2">
        <f t="shared" si="135"/>
        <v>128.59668768058975</v>
      </c>
      <c r="J393" s="2">
        <f t="shared" si="115"/>
        <v>128.59668768058975</v>
      </c>
      <c r="K393" s="5">
        <f t="shared" si="116"/>
        <v>0.33</v>
      </c>
      <c r="L393" s="4">
        <f t="shared" si="136"/>
        <v>0.17766280306000512</v>
      </c>
      <c r="M393" s="4">
        <f t="shared" si="117"/>
        <v>0.2187486831786401</v>
      </c>
      <c r="N393" s="5">
        <f t="shared" si="118"/>
        <v>-1.3929258094196215</v>
      </c>
      <c r="O393" s="5">
        <f t="shared" si="119"/>
        <v>28.893913169064259</v>
      </c>
      <c r="P393" s="5">
        <f t="shared" si="120"/>
        <v>2.2036149971969512</v>
      </c>
      <c r="Q393" s="6">
        <f t="shared" si="121"/>
        <v>1802.7101981640801</v>
      </c>
      <c r="R393" s="5">
        <f t="shared" si="122"/>
        <v>10.667211836562334</v>
      </c>
      <c r="S393" s="5">
        <f t="shared" si="123"/>
        <v>-0.70285225169051924</v>
      </c>
      <c r="T393" s="5">
        <f t="shared" si="124"/>
        <v>15.958680013275583</v>
      </c>
      <c r="U393" s="5">
        <f t="shared" si="125"/>
        <v>9.274286027142713</v>
      </c>
      <c r="V393" s="5">
        <f t="shared" si="125"/>
        <v>28.19106091737374</v>
      </c>
      <c r="W393" s="5">
        <f t="shared" si="126"/>
        <v>-14.011704989527466</v>
      </c>
      <c r="X393">
        <f t="shared" si="137"/>
        <v>0</v>
      </c>
    </row>
    <row r="394" spans="1:24" x14ac:dyDescent="0.2">
      <c r="A394">
        <f t="shared" si="127"/>
        <v>0.36400000000000027</v>
      </c>
      <c r="B394" s="5">
        <f t="shared" si="128"/>
        <v>0.59184123687578938</v>
      </c>
      <c r="C394" s="5">
        <f t="shared" si="129"/>
        <v>6.4102152057437181</v>
      </c>
      <c r="D394" s="5">
        <f t="shared" si="130"/>
        <v>3.3462658739902276</v>
      </c>
      <c r="E394" s="2">
        <f t="shared" si="131"/>
        <v>6.4374789346152141</v>
      </c>
      <c r="F394" s="3">
        <f t="shared" si="132"/>
        <v>6.1836190223513769</v>
      </c>
      <c r="G394" s="3">
        <f t="shared" si="133"/>
        <v>-128.0482502547577</v>
      </c>
      <c r="H394" s="3">
        <f t="shared" si="134"/>
        <v>-9.7818532991496525</v>
      </c>
      <c r="I394" s="2">
        <f t="shared" si="135"/>
        <v>128.57012169040178</v>
      </c>
      <c r="J394" s="2">
        <f t="shared" si="115"/>
        <v>128.57012169040178</v>
      </c>
      <c r="K394" s="5">
        <f t="shared" si="116"/>
        <v>0.33</v>
      </c>
      <c r="L394" s="4">
        <f t="shared" si="136"/>
        <v>0.17769949512761885</v>
      </c>
      <c r="M394" s="4">
        <f t="shared" si="117"/>
        <v>0.21877093084867563</v>
      </c>
      <c r="N394" s="5">
        <f t="shared" si="118"/>
        <v>-1.3947298906778458</v>
      </c>
      <c r="O394" s="5">
        <f t="shared" si="119"/>
        <v>28.881585594740628</v>
      </c>
      <c r="P394" s="5">
        <f t="shared" si="120"/>
        <v>2.2063201392639855</v>
      </c>
      <c r="Q394" s="6">
        <f t="shared" si="121"/>
        <v>1802.7100178930696</v>
      </c>
      <c r="R394" s="5">
        <f t="shared" si="122"/>
        <v>10.663826982034291</v>
      </c>
      <c r="S394" s="5">
        <f t="shared" si="123"/>
        <v>-0.70375204317829532</v>
      </c>
      <c r="T394" s="5">
        <f t="shared" si="124"/>
        <v>15.95354748705223</v>
      </c>
      <c r="U394" s="5">
        <f t="shared" si="125"/>
        <v>9.2690970913564446</v>
      </c>
      <c r="V394" s="5">
        <f t="shared" si="125"/>
        <v>28.177833551562333</v>
      </c>
      <c r="W394" s="5">
        <f t="shared" si="126"/>
        <v>-14.014132373683783</v>
      </c>
      <c r="X394">
        <f t="shared" si="137"/>
        <v>0</v>
      </c>
    </row>
    <row r="395" spans="1:24" x14ac:dyDescent="0.2">
      <c r="A395">
        <f t="shared" si="127"/>
        <v>0.36500000000000027</v>
      </c>
      <c r="B395" s="5">
        <f t="shared" si="128"/>
        <v>0.59802949044668652</v>
      </c>
      <c r="C395" s="5">
        <f t="shared" si="129"/>
        <v>6.2821810444057355</v>
      </c>
      <c r="D395" s="5">
        <f t="shared" si="130"/>
        <v>3.3364770136248909</v>
      </c>
      <c r="E395" s="2">
        <f t="shared" si="131"/>
        <v>6.3105814269474934</v>
      </c>
      <c r="F395" s="3">
        <f t="shared" si="132"/>
        <v>6.192888119442733</v>
      </c>
      <c r="G395" s="3">
        <f t="shared" si="133"/>
        <v>-128.02007242120615</v>
      </c>
      <c r="H395" s="3">
        <f t="shared" si="134"/>
        <v>-9.7958674315233356</v>
      </c>
      <c r="I395" s="2">
        <f t="shared" si="135"/>
        <v>128.54357169740842</v>
      </c>
      <c r="J395" s="2">
        <f t="shared" si="115"/>
        <v>128.54357169740842</v>
      </c>
      <c r="K395" s="5">
        <f t="shared" si="116"/>
        <v>0.33</v>
      </c>
      <c r="L395" s="4">
        <f t="shared" si="136"/>
        <v>0.17773618024227561</v>
      </c>
      <c r="M395" s="4">
        <f t="shared" si="117"/>
        <v>0.21879316964157017</v>
      </c>
      <c r="N395" s="5">
        <f t="shared" si="118"/>
        <v>-1.3965321111411708</v>
      </c>
      <c r="O395" s="5">
        <f t="shared" si="119"/>
        <v>28.869267223726382</v>
      </c>
      <c r="P395" s="5">
        <f t="shared" si="120"/>
        <v>2.2090247975988526</v>
      </c>
      <c r="Q395" s="6">
        <f t="shared" si="121"/>
        <v>1802.709837622077</v>
      </c>
      <c r="R395" s="5">
        <f t="shared" si="122"/>
        <v>10.66044415767275</v>
      </c>
      <c r="S395" s="5">
        <f t="shared" si="123"/>
        <v>-0.70465239176906935</v>
      </c>
      <c r="T395" s="5">
        <f t="shared" si="124"/>
        <v>15.948417972188897</v>
      </c>
      <c r="U395" s="5">
        <f t="shared" si="125"/>
        <v>9.2639120465315781</v>
      </c>
      <c r="V395" s="5">
        <f t="shared" si="125"/>
        <v>28.164614831957312</v>
      </c>
      <c r="W395" s="5">
        <f t="shared" si="126"/>
        <v>-14.01655723021225</v>
      </c>
      <c r="X395">
        <f t="shared" si="137"/>
        <v>0</v>
      </c>
    </row>
    <row r="396" spans="1:24" x14ac:dyDescent="0.2">
      <c r="A396">
        <f t="shared" si="127"/>
        <v>0.36600000000000027</v>
      </c>
      <c r="B396" s="5">
        <f t="shared" si="128"/>
        <v>0.60422701052215255</v>
      </c>
      <c r="C396" s="5">
        <f t="shared" si="129"/>
        <v>6.1541750542919456</v>
      </c>
      <c r="D396" s="5">
        <f t="shared" si="130"/>
        <v>3.3266741379147522</v>
      </c>
      <c r="E396" s="2">
        <f t="shared" si="131"/>
        <v>6.183765913997215</v>
      </c>
      <c r="F396" s="3">
        <f t="shared" si="132"/>
        <v>6.2021520314892644</v>
      </c>
      <c r="G396" s="3">
        <f t="shared" si="133"/>
        <v>-127.9919078063742</v>
      </c>
      <c r="H396" s="3">
        <f t="shared" si="134"/>
        <v>-9.8098839887535476</v>
      </c>
      <c r="I396" s="2">
        <f t="shared" si="135"/>
        <v>128.51703769387896</v>
      </c>
      <c r="J396" s="2">
        <f t="shared" si="115"/>
        <v>128.51703769387896</v>
      </c>
      <c r="K396" s="5">
        <f t="shared" si="116"/>
        <v>0.33</v>
      </c>
      <c r="L396" s="4">
        <f t="shared" si="136"/>
        <v>0.17777285839666057</v>
      </c>
      <c r="M396" s="4">
        <f t="shared" si="117"/>
        <v>0.21881539955700535</v>
      </c>
      <c r="N396" s="5">
        <f t="shared" si="118"/>
        <v>-1.3983324731081777</v>
      </c>
      <c r="O396" s="5">
        <f t="shared" si="119"/>
        <v>28.856958048115672</v>
      </c>
      <c r="P396" s="5">
        <f t="shared" si="120"/>
        <v>2.2117289723393339</v>
      </c>
      <c r="Q396" s="6">
        <f t="shared" si="121"/>
        <v>1802.7096573511019</v>
      </c>
      <c r="R396" s="5">
        <f t="shared" si="122"/>
        <v>10.657063362131096</v>
      </c>
      <c r="S396" s="5">
        <f t="shared" si="123"/>
        <v>-0.70555329671920686</v>
      </c>
      <c r="T396" s="5">
        <f t="shared" si="124"/>
        <v>15.943291466710999</v>
      </c>
      <c r="U396" s="5">
        <f t="shared" si="125"/>
        <v>9.2587308890229174</v>
      </c>
      <c r="V396" s="5">
        <f t="shared" si="125"/>
        <v>28.151404751396466</v>
      </c>
      <c r="W396" s="5">
        <f t="shared" si="126"/>
        <v>-14.018979560949667</v>
      </c>
      <c r="X396">
        <f t="shared" si="137"/>
        <v>0</v>
      </c>
    </row>
    <row r="397" spans="1:24" x14ac:dyDescent="0.2">
      <c r="A397">
        <f t="shared" si="127"/>
        <v>0.36700000000000027</v>
      </c>
      <c r="B397" s="5">
        <f t="shared" si="128"/>
        <v>0.61043379191908631</v>
      </c>
      <c r="C397" s="5">
        <f t="shared" si="129"/>
        <v>6.0261972221879478</v>
      </c>
      <c r="D397" s="5">
        <f t="shared" si="130"/>
        <v>3.3168572444362181</v>
      </c>
      <c r="E397" s="2">
        <f t="shared" si="131"/>
        <v>6.0570357746196661</v>
      </c>
      <c r="F397" s="3">
        <f t="shared" si="132"/>
        <v>6.2114107623782875</v>
      </c>
      <c r="G397" s="3">
        <f t="shared" si="133"/>
        <v>-127.9637564016228</v>
      </c>
      <c r="H397" s="3">
        <f t="shared" si="134"/>
        <v>-9.8239029683144974</v>
      </c>
      <c r="I397" s="2">
        <f t="shared" si="135"/>
        <v>128.49051967208985</v>
      </c>
      <c r="J397" s="2">
        <f t="shared" si="115"/>
        <v>128.49051967208985</v>
      </c>
      <c r="K397" s="5">
        <f t="shared" si="116"/>
        <v>0.33</v>
      </c>
      <c r="L397" s="4">
        <f t="shared" si="136"/>
        <v>0.17780952958345705</v>
      </c>
      <c r="M397" s="4">
        <f t="shared" si="117"/>
        <v>0.21883762059466261</v>
      </c>
      <c r="N397" s="5">
        <f t="shared" si="118"/>
        <v>-1.4001309788746037</v>
      </c>
      <c r="O397" s="5">
        <f t="shared" si="119"/>
        <v>28.844658060011248</v>
      </c>
      <c r="P397" s="5">
        <f t="shared" si="120"/>
        <v>2.2144326636238665</v>
      </c>
      <c r="Q397" s="6">
        <f t="shared" si="121"/>
        <v>1802.7094770801452</v>
      </c>
      <c r="R397" s="5">
        <f t="shared" si="122"/>
        <v>10.653684594063893</v>
      </c>
      <c r="S397" s="5">
        <f t="shared" si="123"/>
        <v>-0.70645475728605989</v>
      </c>
      <c r="T397" s="5">
        <f t="shared" si="124"/>
        <v>15.93816796864566</v>
      </c>
      <c r="U397" s="5">
        <f t="shared" si="125"/>
        <v>9.2535536151892899</v>
      </c>
      <c r="V397" s="5">
        <f t="shared" si="125"/>
        <v>28.138203302725188</v>
      </c>
      <c r="W397" s="5">
        <f t="shared" si="126"/>
        <v>-14.021399367730474</v>
      </c>
      <c r="X397">
        <f t="shared" si="137"/>
        <v>0</v>
      </c>
    </row>
    <row r="398" spans="1:24" x14ac:dyDescent="0.2">
      <c r="A398">
        <f t="shared" si="127"/>
        <v>0.36800000000000027</v>
      </c>
      <c r="B398" s="5">
        <f t="shared" si="128"/>
        <v>0.61664982945827218</v>
      </c>
      <c r="C398" s="5">
        <f t="shared" si="129"/>
        <v>5.898247534887977</v>
      </c>
      <c r="D398" s="5">
        <f t="shared" si="130"/>
        <v>3.3070263307682195</v>
      </c>
      <c r="E398" s="2">
        <f t="shared" si="131"/>
        <v>5.9303946744700742</v>
      </c>
      <c r="F398" s="3">
        <f t="shared" si="132"/>
        <v>6.2206643159934769</v>
      </c>
      <c r="G398" s="3">
        <f t="shared" si="133"/>
        <v>-127.93561819832007</v>
      </c>
      <c r="H398" s="3">
        <f t="shared" si="134"/>
        <v>-9.837924367682227</v>
      </c>
      <c r="I398" s="2">
        <f t="shared" si="135"/>
        <v>128.46401762432481</v>
      </c>
      <c r="J398" s="2">
        <f t="shared" si="115"/>
        <v>128.46401762432481</v>
      </c>
      <c r="K398" s="5">
        <f t="shared" si="116"/>
        <v>0.33</v>
      </c>
      <c r="L398" s="4">
        <f t="shared" si="136"/>
        <v>0.17784619379534633</v>
      </c>
      <c r="M398" s="4">
        <f t="shared" si="117"/>
        <v>0.21885983275422297</v>
      </c>
      <c r="N398" s="5">
        <f t="shared" si="118"/>
        <v>-1.4019276307333486</v>
      </c>
      <c r="O398" s="5">
        <f t="shared" si="119"/>
        <v>28.83236725152446</v>
      </c>
      <c r="P398" s="5">
        <f t="shared" si="120"/>
        <v>2.2171358715915455</v>
      </c>
      <c r="Q398" s="6">
        <f t="shared" si="121"/>
        <v>1802.7092968092063</v>
      </c>
      <c r="R398" s="5">
        <f t="shared" si="122"/>
        <v>10.650307852126899</v>
      </c>
      <c r="S398" s="5">
        <f t="shared" si="123"/>
        <v>-0.70735677272796793</v>
      </c>
      <c r="T398" s="5">
        <f t="shared" si="124"/>
        <v>15.93304747602174</v>
      </c>
      <c r="U398" s="5">
        <f t="shared" si="125"/>
        <v>9.2483802213935498</v>
      </c>
      <c r="V398" s="5">
        <f t="shared" si="125"/>
        <v>28.12501047879649</v>
      </c>
      <c r="W398" s="5">
        <f t="shared" si="126"/>
        <v>-14.023816652386714</v>
      </c>
      <c r="X398">
        <f t="shared" si="137"/>
        <v>0</v>
      </c>
    </row>
    <row r="399" spans="1:24" x14ac:dyDescent="0.2">
      <c r="A399">
        <f t="shared" si="127"/>
        <v>0.36900000000000027</v>
      </c>
      <c r="B399" s="5">
        <f t="shared" si="128"/>
        <v>0.62287511796437633</v>
      </c>
      <c r="C399" s="5">
        <f t="shared" si="129"/>
        <v>5.7703259791948964</v>
      </c>
      <c r="D399" s="5">
        <f t="shared" si="130"/>
        <v>3.2971813944922115</v>
      </c>
      <c r="E399" s="2">
        <f t="shared" si="131"/>
        <v>5.8038465967624164</v>
      </c>
      <c r="F399" s="3">
        <f t="shared" si="132"/>
        <v>6.2299126962148703</v>
      </c>
      <c r="G399" s="3">
        <f t="shared" si="133"/>
        <v>-127.90749318784127</v>
      </c>
      <c r="H399" s="3">
        <f t="shared" si="134"/>
        <v>-9.8519481843346135</v>
      </c>
      <c r="I399" s="2">
        <f t="shared" si="135"/>
        <v>128.43753154287472</v>
      </c>
      <c r="J399" s="2">
        <f t="shared" si="115"/>
        <v>128.43753154287472</v>
      </c>
      <c r="K399" s="5">
        <f t="shared" si="116"/>
        <v>0.33</v>
      </c>
      <c r="L399" s="4">
        <f t="shared" si="136"/>
        <v>0.17788285102500773</v>
      </c>
      <c r="M399" s="4">
        <f t="shared" si="117"/>
        <v>0.21888203603536743</v>
      </c>
      <c r="N399" s="5">
        <f t="shared" si="118"/>
        <v>-1.4037224309744758</v>
      </c>
      <c r="O399" s="5">
        <f t="shared" si="119"/>
        <v>28.82008561477523</v>
      </c>
      <c r="P399" s="5">
        <f t="shared" si="120"/>
        <v>2.2198385963821186</v>
      </c>
      <c r="Q399" s="6">
        <f t="shared" si="121"/>
        <v>1802.7091165382858</v>
      </c>
      <c r="R399" s="5">
        <f t="shared" si="122"/>
        <v>10.646933134977058</v>
      </c>
      <c r="S399" s="5">
        <f t="shared" si="123"/>
        <v>-0.70825934230425613</v>
      </c>
      <c r="T399" s="5">
        <f t="shared" si="124"/>
        <v>15.927929986869817</v>
      </c>
      <c r="U399" s="5">
        <f t="shared" si="125"/>
        <v>9.2432107040025819</v>
      </c>
      <c r="V399" s="5">
        <f t="shared" si="125"/>
        <v>28.111826272470974</v>
      </c>
      <c r="W399" s="5">
        <f t="shared" si="126"/>
        <v>-14.026231416748065</v>
      </c>
      <c r="X399">
        <f t="shared" si="137"/>
        <v>0</v>
      </c>
    </row>
    <row r="400" spans="1:24" x14ac:dyDescent="0.2">
      <c r="A400">
        <f t="shared" si="127"/>
        <v>0.37000000000000027</v>
      </c>
      <c r="B400" s="5">
        <f t="shared" si="128"/>
        <v>0.62910965226594318</v>
      </c>
      <c r="C400" s="5">
        <f t="shared" si="129"/>
        <v>5.6424325419201917</v>
      </c>
      <c r="D400" s="5">
        <f t="shared" si="130"/>
        <v>3.2873224331921689</v>
      </c>
      <c r="E400" s="2">
        <f t="shared" si="131"/>
        <v>5.6773958770455781</v>
      </c>
      <c r="F400" s="3">
        <f t="shared" si="132"/>
        <v>6.2391559069188727</v>
      </c>
      <c r="G400" s="3">
        <f t="shared" si="133"/>
        <v>-127.8793813615688</v>
      </c>
      <c r="H400" s="3">
        <f t="shared" si="134"/>
        <v>-9.8659744157513618</v>
      </c>
      <c r="I400" s="2">
        <f t="shared" si="135"/>
        <v>128.41106142003753</v>
      </c>
      <c r="J400" s="2">
        <f t="shared" si="115"/>
        <v>128.41106142003753</v>
      </c>
      <c r="K400" s="5">
        <f t="shared" si="116"/>
        <v>0.33</v>
      </c>
      <c r="L400" s="4">
        <f t="shared" si="136"/>
        <v>0.17791950126511868</v>
      </c>
      <c r="M400" s="4">
        <f t="shared" si="117"/>
        <v>0.21890423043777654</v>
      </c>
      <c r="N400" s="5">
        <f t="shared" si="118"/>
        <v>-1.4055153818852166</v>
      </c>
      <c r="O400" s="5">
        <f t="shared" si="119"/>
        <v>28.807813141892005</v>
      </c>
      <c r="P400" s="5">
        <f t="shared" si="120"/>
        <v>2.222540838135985</v>
      </c>
      <c r="Q400" s="6">
        <f t="shared" si="121"/>
        <v>1802.7089362673833</v>
      </c>
      <c r="R400" s="5">
        <f t="shared" si="122"/>
        <v>10.643560441272488</v>
      </c>
      <c r="S400" s="5">
        <f t="shared" si="123"/>
        <v>-0.7091624652752333</v>
      </c>
      <c r="T400" s="5">
        <f t="shared" si="124"/>
        <v>15.922815499222168</v>
      </c>
      <c r="U400" s="5">
        <f t="shared" si="125"/>
        <v>9.2380450593872716</v>
      </c>
      <c r="V400" s="5">
        <f t="shared" si="125"/>
        <v>28.098650676616771</v>
      </c>
      <c r="W400" s="5">
        <f t="shared" si="126"/>
        <v>-14.028643662641848</v>
      </c>
      <c r="X400">
        <f t="shared" si="137"/>
        <v>0</v>
      </c>
    </row>
    <row r="401" spans="1:24" x14ac:dyDescent="0.2">
      <c r="A401">
        <f t="shared" si="127"/>
        <v>0.37100000000000027</v>
      </c>
      <c r="B401" s="5">
        <f t="shared" si="128"/>
        <v>0.63535342719539178</v>
      </c>
      <c r="C401" s="5">
        <f t="shared" si="129"/>
        <v>5.5145672098839613</v>
      </c>
      <c r="D401" s="5">
        <f t="shared" si="130"/>
        <v>3.2774494444545863</v>
      </c>
      <c r="E401" s="2">
        <f t="shared" si="131"/>
        <v>5.5510472426179467</v>
      </c>
      <c r="F401" s="3">
        <f t="shared" si="132"/>
        <v>6.2483939519782599</v>
      </c>
      <c r="G401" s="3">
        <f t="shared" si="133"/>
        <v>-127.85128271089219</v>
      </c>
      <c r="H401" s="3">
        <f t="shared" si="134"/>
        <v>-9.8800030594140029</v>
      </c>
      <c r="I401" s="2">
        <f t="shared" si="135"/>
        <v>128.38460724811847</v>
      </c>
      <c r="J401" s="2">
        <f t="shared" si="115"/>
        <v>128.38460724811847</v>
      </c>
      <c r="K401" s="5">
        <f t="shared" si="116"/>
        <v>0.33</v>
      </c>
      <c r="L401" s="4">
        <f t="shared" si="136"/>
        <v>0.17795614450835456</v>
      </c>
      <c r="M401" s="4">
        <f t="shared" si="117"/>
        <v>0.21892641596113069</v>
      </c>
      <c r="N401" s="5">
        <f t="shared" si="118"/>
        <v>-1.4073064857499771</v>
      </c>
      <c r="O401" s="5">
        <f t="shared" si="119"/>
        <v>28.795549825011822</v>
      </c>
      <c r="P401" s="5">
        <f t="shared" si="120"/>
        <v>2.2252425969941978</v>
      </c>
      <c r="Q401" s="6">
        <f t="shared" si="121"/>
        <v>1802.7087559964987</v>
      </c>
      <c r="R401" s="5">
        <f t="shared" si="122"/>
        <v>10.640189769672496</v>
      </c>
      <c r="S401" s="5">
        <f t="shared" si="123"/>
        <v>-0.71006614090219178</v>
      </c>
      <c r="T401" s="5">
        <f t="shared" si="124"/>
        <v>15.917704011112789</v>
      </c>
      <c r="U401" s="5">
        <f t="shared" si="125"/>
        <v>9.2328832839225186</v>
      </c>
      <c r="V401" s="5">
        <f t="shared" si="125"/>
        <v>28.085483684109629</v>
      </c>
      <c r="W401" s="5">
        <f t="shared" si="126"/>
        <v>-14.03105339189301</v>
      </c>
      <c r="X401">
        <f t="shared" si="137"/>
        <v>0</v>
      </c>
    </row>
    <row r="402" spans="1:24" x14ac:dyDescent="0.2">
      <c r="A402">
        <f t="shared" si="127"/>
        <v>0.37200000000000027</v>
      </c>
      <c r="B402" s="5">
        <f t="shared" si="128"/>
        <v>0.64160643758901204</v>
      </c>
      <c r="C402" s="5">
        <f t="shared" si="129"/>
        <v>5.3867299699149118</v>
      </c>
      <c r="D402" s="5">
        <f t="shared" si="130"/>
        <v>3.2675624258684763</v>
      </c>
      <c r="E402" s="2">
        <f t="shared" si="131"/>
        <v>5.4248058573127915</v>
      </c>
      <c r="F402" s="3">
        <f t="shared" si="132"/>
        <v>6.2576268352621822</v>
      </c>
      <c r="G402" s="3">
        <f t="shared" si="133"/>
        <v>-127.82319722720808</v>
      </c>
      <c r="H402" s="3">
        <f t="shared" si="134"/>
        <v>-9.8940341128058957</v>
      </c>
      <c r="I402" s="2">
        <f t="shared" si="135"/>
        <v>128.35816901942977</v>
      </c>
      <c r="J402" s="2">
        <f t="shared" si="115"/>
        <v>128.35816901942977</v>
      </c>
      <c r="K402" s="5">
        <f t="shared" si="116"/>
        <v>0.33</v>
      </c>
      <c r="L402" s="4">
        <f t="shared" si="136"/>
        <v>0.17799278074738897</v>
      </c>
      <c r="M402" s="4">
        <f t="shared" si="117"/>
        <v>0.2189485926051101</v>
      </c>
      <c r="N402" s="5">
        <f t="shared" si="118"/>
        <v>-1.4090957448503372</v>
      </c>
      <c r="O402" s="5">
        <f t="shared" si="119"/>
        <v>28.783295656280192</v>
      </c>
      <c r="P402" s="5">
        <f t="shared" si="120"/>
        <v>2.2279438730984573</v>
      </c>
      <c r="Q402" s="6">
        <f t="shared" si="121"/>
        <v>1802.708575725632</v>
      </c>
      <c r="R402" s="5">
        <f t="shared" si="122"/>
        <v>10.636821118837565</v>
      </c>
      <c r="S402" s="5">
        <f t="shared" si="123"/>
        <v>-0.71097036844740547</v>
      </c>
      <c r="T402" s="5">
        <f t="shared" si="124"/>
        <v>15.912595520577385</v>
      </c>
      <c r="U402" s="5">
        <f t="shared" si="125"/>
        <v>9.2277253739872283</v>
      </c>
      <c r="V402" s="5">
        <f t="shared" si="125"/>
        <v>28.072325287832786</v>
      </c>
      <c r="W402" s="5">
        <f t="shared" si="126"/>
        <v>-14.033460606324155</v>
      </c>
      <c r="X402">
        <f t="shared" si="137"/>
        <v>0</v>
      </c>
    </row>
    <row r="403" spans="1:24" x14ac:dyDescent="0.2">
      <c r="A403">
        <f t="shared" si="127"/>
        <v>0.37300000000000028</v>
      </c>
      <c r="B403" s="5">
        <f t="shared" si="128"/>
        <v>0.64786867828696126</v>
      </c>
      <c r="C403" s="5">
        <f t="shared" si="129"/>
        <v>5.2589208088503474</v>
      </c>
      <c r="D403" s="5">
        <f t="shared" si="130"/>
        <v>3.2576613750253673</v>
      </c>
      <c r="E403" s="2">
        <f t="shared" si="131"/>
        <v>5.298677372520852</v>
      </c>
      <c r="F403" s="3">
        <f t="shared" si="132"/>
        <v>6.2668545606361699</v>
      </c>
      <c r="G403" s="3">
        <f t="shared" si="133"/>
        <v>-127.79512490192025</v>
      </c>
      <c r="H403" s="3">
        <f t="shared" si="134"/>
        <v>-9.9080675734122199</v>
      </c>
      <c r="I403" s="2">
        <f t="shared" si="135"/>
        <v>128.33174672629087</v>
      </c>
      <c r="J403" s="2">
        <f t="shared" si="115"/>
        <v>128.33174672629087</v>
      </c>
      <c r="K403" s="5">
        <f t="shared" si="116"/>
        <v>0.33</v>
      </c>
      <c r="L403" s="4">
        <f t="shared" si="136"/>
        <v>0.17802940997489344</v>
      </c>
      <c r="M403" s="4">
        <f t="shared" si="117"/>
        <v>0.2189707603693945</v>
      </c>
      <c r="N403" s="5">
        <f t="shared" si="118"/>
        <v>-1.4108831614650601</v>
      </c>
      <c r="O403" s="5">
        <f t="shared" si="119"/>
        <v>28.771050627851206</v>
      </c>
      <c r="P403" s="5">
        <f t="shared" si="120"/>
        <v>2.2306446665911155</v>
      </c>
      <c r="Q403" s="6">
        <f t="shared" si="121"/>
        <v>1802.7083954547836</v>
      </c>
      <c r="R403" s="5">
        <f t="shared" si="122"/>
        <v>10.633454487429344</v>
      </c>
      <c r="S403" s="5">
        <f t="shared" si="123"/>
        <v>-0.71187514717412881</v>
      </c>
      <c r="T403" s="5">
        <f t="shared" si="124"/>
        <v>15.90749002565336</v>
      </c>
      <c r="U403" s="5">
        <f t="shared" si="125"/>
        <v>9.2225713259642834</v>
      </c>
      <c r="V403" s="5">
        <f t="shared" si="125"/>
        <v>28.059175480677077</v>
      </c>
      <c r="W403" s="5">
        <f t="shared" si="126"/>
        <v>-14.035865307755525</v>
      </c>
      <c r="X403">
        <f t="shared" si="137"/>
        <v>0</v>
      </c>
    </row>
    <row r="404" spans="1:24" x14ac:dyDescent="0.2">
      <c r="A404">
        <f t="shared" si="127"/>
        <v>0.37400000000000028</v>
      </c>
      <c r="B404" s="5">
        <f t="shared" si="128"/>
        <v>0.65414014413326038</v>
      </c>
      <c r="C404" s="5">
        <f t="shared" si="129"/>
        <v>5.131139713536168</v>
      </c>
      <c r="D404" s="5">
        <f t="shared" si="130"/>
        <v>3.2477462895193017</v>
      </c>
      <c r="E404" s="2">
        <f t="shared" si="131"/>
        <v>5.1726679854785491</v>
      </c>
      <c r="F404" s="3">
        <f t="shared" si="132"/>
        <v>6.2760771319621345</v>
      </c>
      <c r="G404" s="3">
        <f t="shared" si="133"/>
        <v>-127.76706572643957</v>
      </c>
      <c r="H404" s="3">
        <f t="shared" si="134"/>
        <v>-9.9221034387199758</v>
      </c>
      <c r="I404" s="2">
        <f t="shared" si="135"/>
        <v>128.30534036102833</v>
      </c>
      <c r="J404" s="2">
        <f t="shared" si="115"/>
        <v>128.30534036102833</v>
      </c>
      <c r="K404" s="5">
        <f t="shared" si="116"/>
        <v>0.33</v>
      </c>
      <c r="L404" s="4">
        <f t="shared" si="136"/>
        <v>0.17806603218353767</v>
      </c>
      <c r="M404" s="4">
        <f t="shared" si="117"/>
        <v>0.21899291925366368</v>
      </c>
      <c r="N404" s="5">
        <f t="shared" si="118"/>
        <v>-1.4126687378700917</v>
      </c>
      <c r="O404" s="5">
        <f t="shared" si="119"/>
        <v>28.75881473188743</v>
      </c>
      <c r="P404" s="5">
        <f t="shared" si="120"/>
        <v>2.2333449776151686</v>
      </c>
      <c r="Q404" s="6">
        <f t="shared" si="121"/>
        <v>1802.7082151839531</v>
      </c>
      <c r="R404" s="5">
        <f t="shared" si="122"/>
        <v>10.630089874110686</v>
      </c>
      <c r="S404" s="5">
        <f t="shared" si="123"/>
        <v>-0.71278047634659691</v>
      </c>
      <c r="T404" s="5">
        <f t="shared" si="124"/>
        <v>15.902387524379844</v>
      </c>
      <c r="U404" s="5">
        <f t="shared" si="125"/>
        <v>9.2174211362405938</v>
      </c>
      <c r="V404" s="5">
        <f t="shared" si="125"/>
        <v>28.046034255540832</v>
      </c>
      <c r="W404" s="5">
        <f t="shared" si="126"/>
        <v>-14.038267498004988</v>
      </c>
      <c r="X404">
        <f t="shared" si="137"/>
        <v>0</v>
      </c>
    </row>
    <row r="405" spans="1:24" x14ac:dyDescent="0.2">
      <c r="A405">
        <f t="shared" si="127"/>
        <v>0.37500000000000028</v>
      </c>
      <c r="B405" s="5">
        <f t="shared" si="128"/>
        <v>0.66042082997579055</v>
      </c>
      <c r="C405" s="5">
        <f t="shared" si="129"/>
        <v>5.0033866708268562</v>
      </c>
      <c r="D405" s="5">
        <f t="shared" si="130"/>
        <v>3.237817166946833</v>
      </c>
      <c r="E405" s="2">
        <f t="shared" si="131"/>
        <v>5.0467845060467722</v>
      </c>
      <c r="F405" s="3">
        <f t="shared" si="132"/>
        <v>6.2852945530983755</v>
      </c>
      <c r="G405" s="3">
        <f t="shared" si="133"/>
        <v>-127.73901969218403</v>
      </c>
      <c r="H405" s="3">
        <f t="shared" si="134"/>
        <v>-9.9361417062179811</v>
      </c>
      <c r="I405" s="2">
        <f t="shared" si="135"/>
        <v>128.2789499159758</v>
      </c>
      <c r="J405" s="2">
        <f t="shared" si="115"/>
        <v>128.2789499159758</v>
      </c>
      <c r="K405" s="5">
        <f t="shared" si="116"/>
        <v>0.33</v>
      </c>
      <c r="L405" s="4">
        <f t="shared" si="136"/>
        <v>0.17810264736598941</v>
      </c>
      <c r="M405" s="4">
        <f t="shared" si="117"/>
        <v>0.21901506925759698</v>
      </c>
      <c r="N405" s="5">
        <f t="shared" si="118"/>
        <v>-1.414452476338568</v>
      </c>
      <c r="O405" s="5">
        <f t="shared" si="119"/>
        <v>28.74658796055995</v>
      </c>
      <c r="P405" s="5">
        <f t="shared" si="120"/>
        <v>2.2360448063142626</v>
      </c>
      <c r="Q405" s="6">
        <f t="shared" si="121"/>
        <v>1802.7080349131406</v>
      </c>
      <c r="R405" s="5">
        <f t="shared" si="122"/>
        <v>10.626727277545593</v>
      </c>
      <c r="S405" s="5">
        <f t="shared" si="123"/>
        <v>-0.71368635523002244</v>
      </c>
      <c r="T405" s="5">
        <f t="shared" si="124"/>
        <v>15.897288014797645</v>
      </c>
      <c r="U405" s="5">
        <f t="shared" si="125"/>
        <v>9.212274801207025</v>
      </c>
      <c r="V405" s="5">
        <f t="shared" si="125"/>
        <v>28.032901605329926</v>
      </c>
      <c r="W405" s="5">
        <f t="shared" si="126"/>
        <v>-14.040667178888093</v>
      </c>
      <c r="X405">
        <f t="shared" si="137"/>
        <v>0</v>
      </c>
    </row>
    <row r="406" spans="1:24" x14ac:dyDescent="0.2">
      <c r="A406">
        <f t="shared" si="127"/>
        <v>0.37600000000000028</v>
      </c>
      <c r="B406" s="5">
        <f t="shared" si="128"/>
        <v>0.6667107306662895</v>
      </c>
      <c r="C406" s="5">
        <f t="shared" si="129"/>
        <v>4.8756616675854749</v>
      </c>
      <c r="D406" s="5">
        <f t="shared" si="130"/>
        <v>3.2278740049070254</v>
      </c>
      <c r="E406" s="2">
        <f t="shared" si="131"/>
        <v>4.9210344334446541</v>
      </c>
      <c r="F406" s="3">
        <f t="shared" si="132"/>
        <v>6.2945068278995828</v>
      </c>
      <c r="G406" s="3">
        <f t="shared" si="133"/>
        <v>-127.7109867905787</v>
      </c>
      <c r="H406" s="3">
        <f t="shared" si="134"/>
        <v>-9.9501823733968688</v>
      </c>
      <c r="I406" s="2">
        <f t="shared" si="135"/>
        <v>128.25257538347407</v>
      </c>
      <c r="J406" s="2">
        <f t="shared" si="115"/>
        <v>128.25257538347407</v>
      </c>
      <c r="K406" s="5">
        <f t="shared" si="116"/>
        <v>0.33</v>
      </c>
      <c r="L406" s="4">
        <f t="shared" si="136"/>
        <v>0.17813925551491441</v>
      </c>
      <c r="M406" s="4">
        <f t="shared" si="117"/>
        <v>0.21903721038087354</v>
      </c>
      <c r="N406" s="5">
        <f t="shared" si="118"/>
        <v>-1.4162343791408167</v>
      </c>
      <c r="O406" s="5">
        <f t="shared" si="119"/>
        <v>28.734370306048337</v>
      </c>
      <c r="P406" s="5">
        <f t="shared" si="120"/>
        <v>2.2387441528326866</v>
      </c>
      <c r="Q406" s="6">
        <f t="shared" si="121"/>
        <v>1802.7078546423459</v>
      </c>
      <c r="R406" s="5">
        <f t="shared" si="122"/>
        <v>10.623366696399259</v>
      </c>
      <c r="S406" s="5">
        <f t="shared" si="123"/>
        <v>-0.71459278309059515</v>
      </c>
      <c r="T406" s="5">
        <f t="shared" si="124"/>
        <v>15.892191494949287</v>
      </c>
      <c r="U406" s="5">
        <f t="shared" si="125"/>
        <v>9.2071323172584414</v>
      </c>
      <c r="V406" s="5">
        <f t="shared" si="125"/>
        <v>28.019777522957742</v>
      </c>
      <c r="W406" s="5">
        <f t="shared" si="126"/>
        <v>-14.043064352218025</v>
      </c>
      <c r="X406">
        <f t="shared" si="137"/>
        <v>0</v>
      </c>
    </row>
    <row r="407" spans="1:24" x14ac:dyDescent="0.2">
      <c r="A407">
        <f t="shared" si="127"/>
        <v>0.37700000000000028</v>
      </c>
      <c r="B407" s="5">
        <f t="shared" si="128"/>
        <v>0.67300984106034767</v>
      </c>
      <c r="C407" s="5">
        <f t="shared" si="129"/>
        <v>4.7479646906836575</v>
      </c>
      <c r="D407" s="5">
        <f t="shared" si="130"/>
        <v>3.2179168010014525</v>
      </c>
      <c r="E407" s="2">
        <f t="shared" si="131"/>
        <v>4.795426044695386</v>
      </c>
      <c r="F407" s="3">
        <f t="shared" si="132"/>
        <v>6.3037139602168413</v>
      </c>
      <c r="G407" s="3">
        <f t="shared" si="133"/>
        <v>-127.68296701305574</v>
      </c>
      <c r="H407" s="3">
        <f t="shared" si="134"/>
        <v>-9.9642254377490875</v>
      </c>
      <c r="I407" s="2">
        <f t="shared" si="135"/>
        <v>128.22621675587095</v>
      </c>
      <c r="J407" s="2">
        <f t="shared" si="115"/>
        <v>128.22621675587095</v>
      </c>
      <c r="K407" s="5">
        <f t="shared" si="116"/>
        <v>0.33</v>
      </c>
      <c r="L407" s="4">
        <f t="shared" si="136"/>
        <v>0.17817585662297672</v>
      </c>
      <c r="M407" s="4">
        <f t="shared" si="117"/>
        <v>0.21905934262317239</v>
      </c>
      <c r="N407" s="5">
        <f t="shared" si="118"/>
        <v>-1.4180144485443622</v>
      </c>
      <c r="O407" s="5">
        <f t="shared" si="119"/>
        <v>28.722161760540622</v>
      </c>
      <c r="P407" s="5">
        <f t="shared" si="120"/>
        <v>2.2414430173153734</v>
      </c>
      <c r="Q407" s="6">
        <f t="shared" si="121"/>
        <v>1802.7076743715697</v>
      </c>
      <c r="R407" s="5">
        <f t="shared" si="122"/>
        <v>10.620008129338041</v>
      </c>
      <c r="S407" s="5">
        <f t="shared" si="123"/>
        <v>-0.71549975919548248</v>
      </c>
      <c r="T407" s="5">
        <f t="shared" si="124"/>
        <v>15.887097962879002</v>
      </c>
      <c r="U407" s="5">
        <f t="shared" si="125"/>
        <v>9.2019936807936791</v>
      </c>
      <c r="V407" s="5">
        <f t="shared" si="125"/>
        <v>28.006662001345141</v>
      </c>
      <c r="W407" s="5">
        <f t="shared" si="126"/>
        <v>-14.045459019805623</v>
      </c>
      <c r="X407">
        <f t="shared" si="137"/>
        <v>0</v>
      </c>
    </row>
    <row r="408" spans="1:24" x14ac:dyDescent="0.2">
      <c r="A408">
        <f t="shared" si="127"/>
        <v>0.37800000000000028</v>
      </c>
      <c r="B408" s="5">
        <f t="shared" si="128"/>
        <v>0.67931815601740497</v>
      </c>
      <c r="C408" s="5">
        <f t="shared" si="129"/>
        <v>4.6202957270016025</v>
      </c>
      <c r="D408" s="5">
        <f t="shared" si="130"/>
        <v>3.2079455528341936</v>
      </c>
      <c r="E408" s="2">
        <f t="shared" si="131"/>
        <v>4.6699684969006112</v>
      </c>
      <c r="F408" s="3">
        <f t="shared" si="132"/>
        <v>6.3129159538976349</v>
      </c>
      <c r="G408" s="3">
        <f t="shared" si="133"/>
        <v>-127.6549603510544</v>
      </c>
      <c r="H408" s="3">
        <f t="shared" si="134"/>
        <v>-9.978270896768894</v>
      </c>
      <c r="I408" s="2">
        <f t="shared" si="135"/>
        <v>128.19987402552138</v>
      </c>
      <c r="J408" s="2">
        <f t="shared" si="115"/>
        <v>128.19987402552138</v>
      </c>
      <c r="K408" s="5">
        <f t="shared" si="116"/>
        <v>0.33</v>
      </c>
      <c r="L408" s="4">
        <f t="shared" si="136"/>
        <v>0.17821245068283825</v>
      </c>
      <c r="M408" s="4">
        <f t="shared" si="117"/>
        <v>0.21908146598417216</v>
      </c>
      <c r="N408" s="5">
        <f t="shared" si="118"/>
        <v>-1.4197926868139299</v>
      </c>
      <c r="O408" s="5">
        <f t="shared" si="119"/>
        <v>28.709962316233316</v>
      </c>
      <c r="P408" s="5">
        <f t="shared" si="120"/>
        <v>2.2441413999078992</v>
      </c>
      <c r="Q408" s="6">
        <f t="shared" si="121"/>
        <v>1802.7074941008111</v>
      </c>
      <c r="R408" s="5">
        <f t="shared" si="122"/>
        <v>10.616651575029465</v>
      </c>
      <c r="S408" s="5">
        <f t="shared" si="123"/>
        <v>-0.71640728281282484</v>
      </c>
      <c r="T408" s="5">
        <f t="shared" si="124"/>
        <v>15.882007416632696</v>
      </c>
      <c r="U408" s="5">
        <f t="shared" si="125"/>
        <v>9.1968588882155355</v>
      </c>
      <c r="V408" s="5">
        <f t="shared" si="125"/>
        <v>27.993555033420492</v>
      </c>
      <c r="W408" s="5">
        <f t="shared" si="126"/>
        <v>-14.047851183459404</v>
      </c>
      <c r="X408">
        <f t="shared" si="137"/>
        <v>0</v>
      </c>
    </row>
    <row r="409" spans="1:24" x14ac:dyDescent="0.2">
      <c r="A409">
        <f t="shared" si="127"/>
        <v>0.37900000000000028</v>
      </c>
      <c r="B409" s="5">
        <f t="shared" si="128"/>
        <v>0.68563567040074669</v>
      </c>
      <c r="C409" s="5">
        <f t="shared" si="129"/>
        <v>4.4926547634280647</v>
      </c>
      <c r="D409" s="5">
        <f t="shared" si="130"/>
        <v>3.1979602580118329</v>
      </c>
      <c r="E409" s="2">
        <f t="shared" si="131"/>
        <v>4.5446719459031106</v>
      </c>
      <c r="F409" s="3">
        <f t="shared" si="132"/>
        <v>6.3221128127858508</v>
      </c>
      <c r="G409" s="3">
        <f t="shared" si="133"/>
        <v>-127.62696679602098</v>
      </c>
      <c r="H409" s="3">
        <f t="shared" si="134"/>
        <v>-9.9923187479523534</v>
      </c>
      <c r="I409" s="2">
        <f t="shared" si="135"/>
        <v>128.17354718478737</v>
      </c>
      <c r="J409" s="2">
        <f t="shared" si="115"/>
        <v>128.17354718478737</v>
      </c>
      <c r="K409" s="5">
        <f t="shared" si="116"/>
        <v>0.33</v>
      </c>
      <c r="L409" s="4">
        <f t="shared" si="136"/>
        <v>0.17824903768715925</v>
      </c>
      <c r="M409" s="4">
        <f t="shared" si="117"/>
        <v>0.21910358046355138</v>
      </c>
      <c r="N409" s="5">
        <f t="shared" si="118"/>
        <v>-1.4215690962114489</v>
      </c>
      <c r="O409" s="5">
        <f t="shared" si="119"/>
        <v>28.697771965331388</v>
      </c>
      <c r="P409" s="5">
        <f t="shared" si="120"/>
        <v>2.2468393007564802</v>
      </c>
      <c r="Q409" s="6">
        <f t="shared" si="121"/>
        <v>1802.7073138300707</v>
      </c>
      <c r="R409" s="5">
        <f t="shared" si="122"/>
        <v>10.61329703214224</v>
      </c>
      <c r="S409" s="5">
        <f t="shared" si="123"/>
        <v>-0.71731535321173789</v>
      </c>
      <c r="T409" s="5">
        <f t="shared" si="124"/>
        <v>15.876919854257988</v>
      </c>
      <c r="U409" s="5">
        <f t="shared" si="125"/>
        <v>9.1917279359307908</v>
      </c>
      <c r="V409" s="5">
        <f t="shared" si="125"/>
        <v>27.980456612119649</v>
      </c>
      <c r="W409" s="5">
        <f t="shared" si="126"/>
        <v>-14.050240844985531</v>
      </c>
      <c r="X409">
        <f t="shared" si="137"/>
        <v>0</v>
      </c>
    </row>
    <row r="410" spans="1:24" x14ac:dyDescent="0.2">
      <c r="A410">
        <f t="shared" si="127"/>
        <v>0.38000000000000028</v>
      </c>
      <c r="B410" s="5">
        <f t="shared" si="128"/>
        <v>0.69196237907750047</v>
      </c>
      <c r="C410" s="5">
        <f t="shared" si="129"/>
        <v>4.365041786860349</v>
      </c>
      <c r="D410" s="5">
        <f t="shared" si="130"/>
        <v>3.1879609141434582</v>
      </c>
      <c r="E410" s="2">
        <f t="shared" si="131"/>
        <v>4.419547684446405</v>
      </c>
      <c r="F410" s="3">
        <f t="shared" si="132"/>
        <v>6.3313045407217814</v>
      </c>
      <c r="G410" s="3">
        <f t="shared" si="133"/>
        <v>-127.59898633940887</v>
      </c>
      <c r="H410" s="3">
        <f t="shared" si="134"/>
        <v>-10.006368988797339</v>
      </c>
      <c r="I410" s="2">
        <f t="shared" si="135"/>
        <v>128.14723622603799</v>
      </c>
      <c r="J410" s="2">
        <f t="shared" si="115"/>
        <v>128.14723622603799</v>
      </c>
      <c r="K410" s="5">
        <f t="shared" si="116"/>
        <v>0.33</v>
      </c>
      <c r="L410" s="4">
        <f t="shared" si="136"/>
        <v>0.1782856176285979</v>
      </c>
      <c r="M410" s="4">
        <f t="shared" si="117"/>
        <v>0.21912568606098823</v>
      </c>
      <c r="N410" s="5">
        <f t="shared" si="118"/>
        <v>-1.4233436789960576</v>
      </c>
      <c r="O410" s="5">
        <f t="shared" si="119"/>
        <v>28.685590700048241</v>
      </c>
      <c r="P410" s="5">
        <f t="shared" si="120"/>
        <v>2.2495367200079737</v>
      </c>
      <c r="Q410" s="6">
        <f t="shared" si="121"/>
        <v>1802.7071335593484</v>
      </c>
      <c r="R410" s="5">
        <f t="shared" si="122"/>
        <v>10.609944499346229</v>
      </c>
      <c r="S410" s="5">
        <f t="shared" si="123"/>
        <v>-0.71822396966230928</v>
      </c>
      <c r="T410" s="5">
        <f t="shared" si="124"/>
        <v>15.871835273804182</v>
      </c>
      <c r="U410" s="5">
        <f t="shared" si="125"/>
        <v>9.1866008203501721</v>
      </c>
      <c r="V410" s="5">
        <f t="shared" si="125"/>
        <v>27.967366730385933</v>
      </c>
      <c r="W410" s="5">
        <f t="shared" si="126"/>
        <v>-14.052628006187845</v>
      </c>
      <c r="X410">
        <f t="shared" si="137"/>
        <v>0</v>
      </c>
    </row>
    <row r="411" spans="1:24" x14ac:dyDescent="0.2">
      <c r="A411">
        <f t="shared" si="127"/>
        <v>0.38100000000000028</v>
      </c>
      <c r="B411" s="5">
        <f t="shared" si="128"/>
        <v>0.69829827691863233</v>
      </c>
      <c r="C411" s="5">
        <f t="shared" si="129"/>
        <v>4.2374567842043049</v>
      </c>
      <c r="D411" s="5">
        <f t="shared" si="130"/>
        <v>3.1779475188406576</v>
      </c>
      <c r="E411" s="2">
        <f t="shared" si="131"/>
        <v>4.2946083036228835</v>
      </c>
      <c r="F411" s="3">
        <f t="shared" si="132"/>
        <v>6.3404911415421319</v>
      </c>
      <c r="G411" s="3">
        <f t="shared" si="133"/>
        <v>-127.57101897267849</v>
      </c>
      <c r="H411" s="3">
        <f t="shared" si="134"/>
        <v>-10.020421616803526</v>
      </c>
      <c r="I411" s="2">
        <f t="shared" si="135"/>
        <v>128.12094114164933</v>
      </c>
      <c r="J411" s="2">
        <f t="shared" si="115"/>
        <v>128.12094114164933</v>
      </c>
      <c r="K411" s="5">
        <f t="shared" si="116"/>
        <v>0.33</v>
      </c>
      <c r="L411" s="4">
        <f t="shared" si="136"/>
        <v>0.17832219049981066</v>
      </c>
      <c r="M411" s="4">
        <f t="shared" si="117"/>
        <v>0.21914778277616084</v>
      </c>
      <c r="N411" s="5">
        <f t="shared" si="118"/>
        <v>-1.4251164374241059</v>
      </c>
      <c r="O411" s="5">
        <f t="shared" si="119"/>
        <v>28.673418512605696</v>
      </c>
      <c r="P411" s="5">
        <f t="shared" si="120"/>
        <v>2.2522336578098741</v>
      </c>
      <c r="Q411" s="6">
        <f t="shared" si="121"/>
        <v>1802.7069532886442</v>
      </c>
      <c r="R411" s="5">
        <f t="shared" si="122"/>
        <v>10.606593975312473</v>
      </c>
      <c r="S411" s="5">
        <f t="shared" si="123"/>
        <v>-0.71913313143559876</v>
      </c>
      <c r="T411" s="5">
        <f t="shared" si="124"/>
        <v>15.866753673322277</v>
      </c>
      <c r="U411" s="5">
        <f t="shared" si="125"/>
        <v>9.181477537888366</v>
      </c>
      <c r="V411" s="5">
        <f t="shared" si="125"/>
        <v>27.954285381170099</v>
      </c>
      <c r="W411" s="5">
        <f t="shared" si="126"/>
        <v>-14.05501266886785</v>
      </c>
      <c r="X411">
        <f t="shared" si="137"/>
        <v>0</v>
      </c>
    </row>
    <row r="412" spans="1:24" x14ac:dyDescent="0.2">
      <c r="A412">
        <f t="shared" si="127"/>
        <v>0.38200000000000028</v>
      </c>
      <c r="B412" s="5">
        <f t="shared" si="128"/>
        <v>0.70464335879894335</v>
      </c>
      <c r="C412" s="5">
        <f t="shared" si="129"/>
        <v>4.1098997423743171</v>
      </c>
      <c r="D412" s="5">
        <f t="shared" si="130"/>
        <v>3.1679200697175194</v>
      </c>
      <c r="E412" s="2">
        <f t="shared" si="131"/>
        <v>4.169867882255736</v>
      </c>
      <c r="F412" s="3">
        <f t="shared" si="132"/>
        <v>6.3496726190800201</v>
      </c>
      <c r="G412" s="3">
        <f t="shared" si="133"/>
        <v>-127.54306468729732</v>
      </c>
      <c r="H412" s="3">
        <f t="shared" si="134"/>
        <v>-10.034476629472394</v>
      </c>
      <c r="I412" s="2">
        <f t="shared" si="135"/>
        <v>128.09466192400458</v>
      </c>
      <c r="J412" s="2">
        <f t="shared" si="115"/>
        <v>128.09466192400458</v>
      </c>
      <c r="K412" s="5">
        <f t="shared" si="116"/>
        <v>0.33</v>
      </c>
      <c r="L412" s="4">
        <f t="shared" si="136"/>
        <v>0.17835875629345188</v>
      </c>
      <c r="M412" s="4">
        <f t="shared" si="117"/>
        <v>0.21916987060874696</v>
      </c>
      <c r="N412" s="5">
        <f t="shared" si="118"/>
        <v>-1.4268873737491607</v>
      </c>
      <c r="O412" s="5">
        <f t="shared" si="119"/>
        <v>28.661255395234029</v>
      </c>
      <c r="P412" s="5">
        <f t="shared" si="120"/>
        <v>2.2549301143103162</v>
      </c>
      <c r="Q412" s="6">
        <f t="shared" si="121"/>
        <v>1802.7067730179576</v>
      </c>
      <c r="R412" s="5">
        <f t="shared" si="122"/>
        <v>10.603245458713172</v>
      </c>
      <c r="S412" s="5">
        <f t="shared" si="123"/>
        <v>-0.72004283780363643</v>
      </c>
      <c r="T412" s="5">
        <f t="shared" si="124"/>
        <v>15.861675050864974</v>
      </c>
      <c r="U412" s="5">
        <f t="shared" si="125"/>
        <v>9.1763580849640114</v>
      </c>
      <c r="V412" s="5">
        <f t="shared" si="125"/>
        <v>27.941212557430394</v>
      </c>
      <c r="W412" s="5">
        <f t="shared" si="126"/>
        <v>-14.057394834824709</v>
      </c>
      <c r="X412">
        <f t="shared" si="137"/>
        <v>0</v>
      </c>
    </row>
    <row r="413" spans="1:24" x14ac:dyDescent="0.2">
      <c r="A413">
        <f t="shared" si="127"/>
        <v>0.38300000000000028</v>
      </c>
      <c r="B413" s="5">
        <f t="shared" si="128"/>
        <v>0.71099761959706587</v>
      </c>
      <c r="C413" s="5">
        <f t="shared" si="129"/>
        <v>3.9823706482932981</v>
      </c>
      <c r="D413" s="5">
        <f t="shared" si="130"/>
        <v>3.1578785643906295</v>
      </c>
      <c r="E413" s="2">
        <f t="shared" si="131"/>
        <v>4.0453422099323904</v>
      </c>
      <c r="F413" s="3">
        <f t="shared" si="132"/>
        <v>6.3588489771649845</v>
      </c>
      <c r="G413" s="3">
        <f t="shared" si="133"/>
        <v>-127.51512347473988</v>
      </c>
      <c r="H413" s="3">
        <f t="shared" si="134"/>
        <v>-10.048534024307219</v>
      </c>
      <c r="I413" s="2">
        <f t="shared" si="135"/>
        <v>128.06839856549394</v>
      </c>
      <c r="J413" s="2">
        <f t="shared" si="115"/>
        <v>128.06839856549394</v>
      </c>
      <c r="K413" s="5">
        <f t="shared" si="116"/>
        <v>0.33</v>
      </c>
      <c r="L413" s="4">
        <f t="shared" si="136"/>
        <v>0.17839531500217432</v>
      </c>
      <c r="M413" s="4">
        <f t="shared" si="117"/>
        <v>0.21919194955842422</v>
      </c>
      <c r="N413" s="5">
        <f t="shared" si="118"/>
        <v>-1.4286564902220094</v>
      </c>
      <c r="O413" s="5">
        <f t="shared" si="119"/>
        <v>28.649101340171892</v>
      </c>
      <c r="P413" s="5">
        <f t="shared" si="120"/>
        <v>2.2576260896580691</v>
      </c>
      <c r="Q413" s="6">
        <f t="shared" si="121"/>
        <v>1802.7065927472893</v>
      </c>
      <c r="R413" s="5">
        <f t="shared" si="122"/>
        <v>10.599898948221693</v>
      </c>
      <c r="S413" s="5">
        <f t="shared" si="123"/>
        <v>-0.72095308803942149</v>
      </c>
      <c r="T413" s="5">
        <f t="shared" si="124"/>
        <v>15.856599404486635</v>
      </c>
      <c r="U413" s="5">
        <f t="shared" si="125"/>
        <v>9.1712424579996839</v>
      </c>
      <c r="V413" s="5">
        <f t="shared" si="125"/>
        <v>27.92814825213247</v>
      </c>
      <c r="W413" s="5">
        <f t="shared" si="126"/>
        <v>-14.059774505855295</v>
      </c>
      <c r="X413">
        <f t="shared" si="137"/>
        <v>0</v>
      </c>
    </row>
    <row r="414" spans="1:24" x14ac:dyDescent="0.2">
      <c r="A414">
        <f t="shared" si="127"/>
        <v>0.38400000000000029</v>
      </c>
      <c r="B414" s="5">
        <f t="shared" si="128"/>
        <v>0.71736105419545981</v>
      </c>
      <c r="C414" s="5">
        <f t="shared" si="129"/>
        <v>3.854869488892684</v>
      </c>
      <c r="D414" s="5">
        <f t="shared" si="130"/>
        <v>3.1478230004790695</v>
      </c>
      <c r="E414" s="2">
        <f t="shared" si="131"/>
        <v>3.9210490507607991</v>
      </c>
      <c r="F414" s="3">
        <f t="shared" si="132"/>
        <v>6.3680202196229843</v>
      </c>
      <c r="G414" s="3">
        <f t="shared" si="133"/>
        <v>-127.48719532648775</v>
      </c>
      <c r="H414" s="3">
        <f t="shared" si="134"/>
        <v>-10.062593798813074</v>
      </c>
      <c r="I414" s="2">
        <f t="shared" si="135"/>
        <v>128.04215105851463</v>
      </c>
      <c r="J414" s="2">
        <f t="shared" ref="J414:J477" si="138">SQRT((F414-vxw)^2+(G414-vyw)^2+H414^2)</f>
        <v>128.04215105851463</v>
      </c>
      <c r="K414" s="5">
        <f t="shared" ref="K414:K477" si="139">IF(drag=1,(cda+cdb/(1+EXP(-(J414-vel)/dv))),IF(drag=2,$G$11,0))</f>
        <v>0.33</v>
      </c>
      <c r="L414" s="4">
        <f t="shared" si="136"/>
        <v>0.17843186661862864</v>
      </c>
      <c r="M414" s="4">
        <f t="shared" ref="M414:M477" si="140">IF(Magnus=1,(IF(L414&lt;0.1,1.5*L414,0.09+0.6*L414)),IF(Magnus=2,1/(2.32+0.4/L414),0))</f>
        <v>0.21921401962486989</v>
      </c>
      <c r="N414" s="5">
        <f t="shared" ref="N414:N477" si="141">-const*$K414*$J414*(F414-vxw)</f>
        <v>-1.4304237890906624</v>
      </c>
      <c r="O414" s="5">
        <f t="shared" ref="O414:O477" si="142">-const*$K414*$J414*(G414-vyw)</f>
        <v>28.636956339666362</v>
      </c>
      <c r="P414" s="5">
        <f t="shared" ref="P414:P477" si="143">-const*$K414*$J414*H414</f>
        <v>2.2603215840025359</v>
      </c>
      <c r="Q414" s="6">
        <f t="shared" ref="Q414:Q477" si="144">omega*EXP(-A414/tau)*30/PI()</f>
        <v>1802.7064124766391</v>
      </c>
      <c r="R414" s="5">
        <f t="shared" ref="R414:R477" si="145">const*($M414/omega)*J414*(wy*H414-wz*(G414-vyw))</f>
        <v>10.596554442512568</v>
      </c>
      <c r="S414" s="5">
        <f t="shared" ref="S414:S477" si="146">const*($M414/omega)*J414*(wz*(F414-vxw)-wx*H414)</f>
        <v>-0.72186388141692104</v>
      </c>
      <c r="T414" s="5">
        <f t="shared" ref="T414:T477" si="147">const*($M414/omega)*J414*(wx*(G414-vyw)-wy*(F414-vxw))</f>
        <v>15.851526732243329</v>
      </c>
      <c r="U414" s="5">
        <f t="shared" ref="U414:V472" si="148">N414+R414</f>
        <v>9.1661306534219058</v>
      </c>
      <c r="V414" s="5">
        <f t="shared" si="148"/>
        <v>27.91509245824944</v>
      </c>
      <c r="W414" s="5">
        <f t="shared" ref="W414:W477" si="149">P414+T414-32.174</f>
        <v>-14.062151683754134</v>
      </c>
      <c r="X414">
        <f t="shared" si="137"/>
        <v>0</v>
      </c>
    </row>
    <row r="415" spans="1:24" x14ac:dyDescent="0.2">
      <c r="A415">
        <f t="shared" ref="A415:A472" si="150">A414+dt</f>
        <v>0.38500000000000029</v>
      </c>
      <c r="B415" s="5">
        <f t="shared" ref="B415:B478" si="151">B414+F414*dt+0.5*U414*dt*dt</f>
        <v>0.72373365748040952</v>
      </c>
      <c r="C415" s="5">
        <f t="shared" ref="C415:C478" si="152">C414+G414*dt+0.5*V414*dt*dt</f>
        <v>3.7273962511124252</v>
      </c>
      <c r="D415" s="5">
        <f t="shared" ref="D415:D478" si="153">D414+H414*dt+0.5*W414*dt*dt</f>
        <v>3.1377533756044143</v>
      </c>
      <c r="E415" s="2">
        <f t="shared" ref="E415:E478" si="154">SQRT(B415^2+C415^2)</f>
        <v>3.7970084566375322</v>
      </c>
      <c r="F415" s="3">
        <f t="shared" ref="F415:F478" si="155">F414+U414*dt</f>
        <v>6.3771863502764061</v>
      </c>
      <c r="G415" s="3">
        <f t="shared" ref="G415:G478" si="156">G414+V414*dt</f>
        <v>-127.45928023402951</v>
      </c>
      <c r="H415" s="3">
        <f t="shared" ref="H415:H478" si="157">H414+W414*dt</f>
        <v>-10.076655950496828</v>
      </c>
      <c r="I415" s="2">
        <f t="shared" ref="I415:I478" si="158">SQRT(F415^2+G415^2+H415^2)</f>
        <v>128.01591939547089</v>
      </c>
      <c r="J415" s="2">
        <f t="shared" si="138"/>
        <v>128.01591939547089</v>
      </c>
      <c r="K415" s="5">
        <f t="shared" si="139"/>
        <v>0.33</v>
      </c>
      <c r="L415" s="4">
        <f t="shared" ref="L415:L478" si="159">(romega/J415)*EXP(-A415/tau)</f>
        <v>0.17846841113546383</v>
      </c>
      <c r="M415" s="4">
        <f t="shared" si="140"/>
        <v>0.21923608080776122</v>
      </c>
      <c r="N415" s="5">
        <f t="shared" si="141"/>
        <v>-1.4321892726003591</v>
      </c>
      <c r="O415" s="5">
        <f t="shared" si="142"/>
        <v>28.624820385972878</v>
      </c>
      <c r="P415" s="5">
        <f t="shared" si="143"/>
        <v>2.2630165974937553</v>
      </c>
      <c r="Q415" s="6">
        <f t="shared" si="144"/>
        <v>1802.7062322060069</v>
      </c>
      <c r="R415" s="5">
        <f t="shared" si="145"/>
        <v>10.59321194026149</v>
      </c>
      <c r="S415" s="5">
        <f t="shared" si="146"/>
        <v>-0.72277521721106996</v>
      </c>
      <c r="T415" s="5">
        <f t="shared" si="147"/>
        <v>15.846457032192804</v>
      </c>
      <c r="U415" s="5">
        <f t="shared" si="148"/>
        <v>9.1610226676611308</v>
      </c>
      <c r="V415" s="5">
        <f t="shared" si="148"/>
        <v>27.902045168761809</v>
      </c>
      <c r="W415" s="5">
        <f t="shared" si="149"/>
        <v>-14.064526370313441</v>
      </c>
      <c r="X415">
        <f t="shared" ref="X415:X478" si="160">IF((C415-17/12)*(C416-17/12)&lt;0,1,0)</f>
        <v>0</v>
      </c>
    </row>
    <row r="416" spans="1:24" x14ac:dyDescent="0.2">
      <c r="A416">
        <f t="shared" si="150"/>
        <v>0.38600000000000029</v>
      </c>
      <c r="B416" s="5">
        <f t="shared" si="151"/>
        <v>0.7301154243420197</v>
      </c>
      <c r="C416" s="5">
        <f t="shared" si="152"/>
        <v>3.5999509219009802</v>
      </c>
      <c r="D416" s="5">
        <f t="shared" si="153"/>
        <v>3.1276696873907324</v>
      </c>
      <c r="E416" s="2">
        <f t="shared" si="154"/>
        <v>3.6732431410073914</v>
      </c>
      <c r="F416" s="3">
        <f t="shared" si="155"/>
        <v>6.3863473729440674</v>
      </c>
      <c r="G416" s="3">
        <f t="shared" si="156"/>
        <v>-127.43137818886075</v>
      </c>
      <c r="H416" s="3">
        <f t="shared" si="157"/>
        <v>-10.090720476867142</v>
      </c>
      <c r="I416" s="2">
        <f t="shared" si="158"/>
        <v>127.98970356877396</v>
      </c>
      <c r="J416" s="2">
        <f t="shared" si="138"/>
        <v>127.98970356877396</v>
      </c>
      <c r="K416" s="5">
        <f t="shared" si="139"/>
        <v>0.33</v>
      </c>
      <c r="L416" s="4">
        <f t="shared" si="159"/>
        <v>0.17850494854532689</v>
      </c>
      <c r="M416" s="4">
        <f t="shared" si="140"/>
        <v>0.21925813310677511</v>
      </c>
      <c r="N416" s="5">
        <f t="shared" si="141"/>
        <v>-1.4339529429935707</v>
      </c>
      <c r="O416" s="5">
        <f t="shared" si="142"/>
        <v>28.612693471355268</v>
      </c>
      <c r="P416" s="5">
        <f t="shared" si="143"/>
        <v>2.2657111302823978</v>
      </c>
      <c r="Q416" s="6">
        <f t="shared" si="144"/>
        <v>1802.7060519353929</v>
      </c>
      <c r="R416" s="5">
        <f t="shared" si="145"/>
        <v>10.589871440145307</v>
      </c>
      <c r="S416" s="5">
        <f t="shared" si="146"/>
        <v>-0.72368709469776793</v>
      </c>
      <c r="T416" s="5">
        <f t="shared" si="147"/>
        <v>15.84139030239448</v>
      </c>
      <c r="U416" s="5">
        <f t="shared" si="148"/>
        <v>9.1559184971517364</v>
      </c>
      <c r="V416" s="5">
        <f t="shared" si="148"/>
        <v>27.889006376657498</v>
      </c>
      <c r="W416" s="5">
        <f t="shared" si="149"/>
        <v>-14.066898567323122</v>
      </c>
      <c r="X416">
        <f t="shared" si="160"/>
        <v>0</v>
      </c>
    </row>
    <row r="417" spans="1:24" x14ac:dyDescent="0.2">
      <c r="A417">
        <f t="shared" si="150"/>
        <v>0.38700000000000029</v>
      </c>
      <c r="B417" s="5">
        <f t="shared" si="151"/>
        <v>0.73650634967421236</v>
      </c>
      <c r="C417" s="5">
        <f t="shared" si="152"/>
        <v>3.4725334882153076</v>
      </c>
      <c r="D417" s="5">
        <f t="shared" si="153"/>
        <v>3.1175719334645815</v>
      </c>
      <c r="E417" s="2">
        <f t="shared" si="154"/>
        <v>3.5497789269033651</v>
      </c>
      <c r="F417" s="3">
        <f t="shared" si="155"/>
        <v>6.3955032914412193</v>
      </c>
      <c r="G417" s="3">
        <f t="shared" si="156"/>
        <v>-127.40348918248409</v>
      </c>
      <c r="H417" s="3">
        <f t="shared" si="157"/>
        <v>-10.104787375434466</v>
      </c>
      <c r="I417" s="2">
        <f t="shared" si="158"/>
        <v>127.96350357084209</v>
      </c>
      <c r="J417" s="2">
        <f t="shared" si="138"/>
        <v>127.96350357084209</v>
      </c>
      <c r="K417" s="5">
        <f t="shared" si="139"/>
        <v>0.33</v>
      </c>
      <c r="L417" s="4">
        <f t="shared" si="159"/>
        <v>0.17854147884086305</v>
      </c>
      <c r="M417" s="4">
        <f t="shared" si="140"/>
        <v>0.21928017652158835</v>
      </c>
      <c r="N417" s="5">
        <f t="shared" si="141"/>
        <v>-1.4357148025100044</v>
      </c>
      <c r="O417" s="5">
        <f t="shared" si="142"/>
        <v>28.600575588085722</v>
      </c>
      <c r="P417" s="5">
        <f t="shared" si="143"/>
        <v>2.2684051825197655</v>
      </c>
      <c r="Q417" s="6">
        <f t="shared" si="144"/>
        <v>1802.7058716647966</v>
      </c>
      <c r="R417" s="5">
        <f t="shared" si="145"/>
        <v>10.586532940842035</v>
      </c>
      <c r="S417" s="5">
        <f t="shared" si="146"/>
        <v>-0.72459951315388038</v>
      </c>
      <c r="T417" s="5">
        <f t="shared" si="147"/>
        <v>15.83632654090947</v>
      </c>
      <c r="U417" s="5">
        <f t="shared" si="148"/>
        <v>9.1508181383320313</v>
      </c>
      <c r="V417" s="5">
        <f t="shared" si="148"/>
        <v>27.875976074931842</v>
      </c>
      <c r="W417" s="5">
        <f t="shared" si="149"/>
        <v>-14.069268276570764</v>
      </c>
      <c r="X417">
        <f t="shared" si="160"/>
        <v>0</v>
      </c>
    </row>
    <row r="418" spans="1:24" x14ac:dyDescent="0.2">
      <c r="A418">
        <f t="shared" si="150"/>
        <v>0.38800000000000029</v>
      </c>
      <c r="B418" s="5">
        <f t="shared" si="151"/>
        <v>0.74290642837472276</v>
      </c>
      <c r="C418" s="5">
        <f t="shared" si="152"/>
        <v>3.3451439370208611</v>
      </c>
      <c r="D418" s="5">
        <f t="shared" si="153"/>
        <v>3.1074601114550089</v>
      </c>
      <c r="E418" s="2">
        <f t="shared" si="154"/>
        <v>3.4266452866773229</v>
      </c>
      <c r="F418" s="3">
        <f t="shared" si="155"/>
        <v>6.4046541095795515</v>
      </c>
      <c r="G418" s="3">
        <f t="shared" si="156"/>
        <v>-127.37561320640916</v>
      </c>
      <c r="H418" s="3">
        <f t="shared" si="157"/>
        <v>-10.118856643711036</v>
      </c>
      <c r="I418" s="2">
        <f t="shared" si="158"/>
        <v>127.9373193941005</v>
      </c>
      <c r="J418" s="2">
        <f t="shared" si="138"/>
        <v>127.9373193941005</v>
      </c>
      <c r="K418" s="5">
        <f t="shared" si="139"/>
        <v>0.33</v>
      </c>
      <c r="L418" s="4">
        <f t="shared" si="159"/>
        <v>0.17857800201471569</v>
      </c>
      <c r="M418" s="4">
        <f t="shared" si="140"/>
        <v>0.21930221105187739</v>
      </c>
      <c r="N418" s="5">
        <f t="shared" si="141"/>
        <v>-1.4374748533866064</v>
      </c>
      <c r="O418" s="5">
        <f t="shared" si="142"/>
        <v>28.588466728444775</v>
      </c>
      <c r="P418" s="5">
        <f t="shared" si="143"/>
        <v>2.2710987543577885</v>
      </c>
      <c r="Q418" s="6">
        <f t="shared" si="144"/>
        <v>1802.7056913942185</v>
      </c>
      <c r="R418" s="5">
        <f t="shared" si="145"/>
        <v>10.583196441030841</v>
      </c>
      <c r="S418" s="5">
        <f t="shared" si="146"/>
        <v>-0.72551247185723544</v>
      </c>
      <c r="T418" s="5">
        <f t="shared" si="147"/>
        <v>15.831265745800556</v>
      </c>
      <c r="U418" s="5">
        <f t="shared" si="148"/>
        <v>9.1457215876442355</v>
      </c>
      <c r="V418" s="5">
        <f t="shared" si="148"/>
        <v>27.862954256587539</v>
      </c>
      <c r="W418" s="5">
        <f t="shared" si="149"/>
        <v>-14.071635499841655</v>
      </c>
      <c r="X418">
        <f t="shared" si="160"/>
        <v>0</v>
      </c>
    </row>
    <row r="419" spans="1:24" x14ac:dyDescent="0.2">
      <c r="A419">
        <f t="shared" si="150"/>
        <v>0.38900000000000029</v>
      </c>
      <c r="B419" s="5">
        <f t="shared" si="151"/>
        <v>0.74931565534509614</v>
      </c>
      <c r="C419" s="5">
        <f t="shared" si="152"/>
        <v>3.2177822552915805</v>
      </c>
      <c r="D419" s="5">
        <f t="shared" si="153"/>
        <v>3.0973342189935482</v>
      </c>
      <c r="E419" s="2">
        <f t="shared" si="154"/>
        <v>3.303875995526258</v>
      </c>
      <c r="F419" s="3">
        <f t="shared" si="155"/>
        <v>6.4137998311671955</v>
      </c>
      <c r="G419" s="3">
        <f t="shared" si="156"/>
        <v>-127.34775025215257</v>
      </c>
      <c r="H419" s="3">
        <f t="shared" si="157"/>
        <v>-10.132928279210878</v>
      </c>
      <c r="I419" s="2">
        <f t="shared" si="158"/>
        <v>127.9111510309814</v>
      </c>
      <c r="J419" s="2">
        <f t="shared" si="138"/>
        <v>127.9111510309814</v>
      </c>
      <c r="K419" s="5">
        <f t="shared" si="139"/>
        <v>0.33</v>
      </c>
      <c r="L419" s="4">
        <f t="shared" si="159"/>
        <v>0.17861451805952633</v>
      </c>
      <c r="M419" s="4">
        <f t="shared" si="140"/>
        <v>0.2193242366973186</v>
      </c>
      <c r="N419" s="5">
        <f t="shared" si="141"/>
        <v>-1.4392330978575678</v>
      </c>
      <c r="O419" s="5">
        <f t="shared" si="142"/>
        <v>28.576366884721317</v>
      </c>
      <c r="P419" s="5">
        <f t="shared" si="143"/>
        <v>2.2737918459490287</v>
      </c>
      <c r="Q419" s="6">
        <f t="shared" si="144"/>
        <v>1802.7055111236584</v>
      </c>
      <c r="R419" s="5">
        <f t="shared" si="145"/>
        <v>10.57986193939205</v>
      </c>
      <c r="S419" s="5">
        <f t="shared" si="146"/>
        <v>-0.72642597008662479</v>
      </c>
      <c r="T419" s="5">
        <f t="shared" si="147"/>
        <v>15.826207915132201</v>
      </c>
      <c r="U419" s="5">
        <f t="shared" si="148"/>
        <v>9.1406288415344825</v>
      </c>
      <c r="V419" s="5">
        <f t="shared" si="148"/>
        <v>27.849940914634693</v>
      </c>
      <c r="W419" s="5">
        <f t="shared" si="149"/>
        <v>-14.074000238918771</v>
      </c>
      <c r="X419">
        <f t="shared" si="160"/>
        <v>0</v>
      </c>
    </row>
    <row r="420" spans="1:24" x14ac:dyDescent="0.2">
      <c r="A420">
        <f t="shared" si="150"/>
        <v>0.39000000000000029</v>
      </c>
      <c r="B420" s="5">
        <f t="shared" si="151"/>
        <v>0.75573402549068414</v>
      </c>
      <c r="C420" s="5">
        <f t="shared" si="152"/>
        <v>3.0904484300098849</v>
      </c>
      <c r="D420" s="5">
        <f t="shared" si="153"/>
        <v>3.0871942537142179</v>
      </c>
      <c r="E420" s="2">
        <f t="shared" si="154"/>
        <v>3.1815099270369904</v>
      </c>
      <c r="F420" s="3">
        <f t="shared" si="155"/>
        <v>6.4229404600087303</v>
      </c>
      <c r="G420" s="3">
        <f t="shared" si="156"/>
        <v>-127.31990031123793</v>
      </c>
      <c r="H420" s="3">
        <f t="shared" si="157"/>
        <v>-10.147002279449797</v>
      </c>
      <c r="I420" s="2">
        <f t="shared" si="158"/>
        <v>127.88499847392399</v>
      </c>
      <c r="J420" s="2">
        <f t="shared" si="138"/>
        <v>127.88499847392399</v>
      </c>
      <c r="K420" s="5">
        <f t="shared" si="139"/>
        <v>0.33</v>
      </c>
      <c r="L420" s="4">
        <f t="shared" si="159"/>
        <v>0.17865102696793472</v>
      </c>
      <c r="M420" s="4">
        <f t="shared" si="140"/>
        <v>0.21934625345758813</v>
      </c>
      <c r="N420" s="5">
        <f t="shared" si="141"/>
        <v>-1.4409895381543267</v>
      </c>
      <c r="O420" s="5">
        <f t="shared" si="142"/>
        <v>28.564276049212559</v>
      </c>
      <c r="P420" s="5">
        <f t="shared" si="143"/>
        <v>2.2764844574466738</v>
      </c>
      <c r="Q420" s="6">
        <f t="shared" si="144"/>
        <v>1802.7053308531163</v>
      </c>
      <c r="R420" s="5">
        <f t="shared" si="145"/>
        <v>10.576529434607149</v>
      </c>
      <c r="S420" s="5">
        <f t="shared" si="146"/>
        <v>-0.72734000712180025</v>
      </c>
      <c r="T420" s="5">
        <f t="shared" si="147"/>
        <v>15.821153046970545</v>
      </c>
      <c r="U420" s="5">
        <f t="shared" si="148"/>
        <v>9.1355398964528227</v>
      </c>
      <c r="V420" s="5">
        <f t="shared" si="148"/>
        <v>27.836936042090759</v>
      </c>
      <c r="W420" s="5">
        <f t="shared" si="149"/>
        <v>-14.076362495582782</v>
      </c>
      <c r="X420">
        <f t="shared" si="160"/>
        <v>0</v>
      </c>
    </row>
    <row r="421" spans="1:24" x14ac:dyDescent="0.2">
      <c r="A421">
        <f t="shared" si="150"/>
        <v>0.39100000000000029</v>
      </c>
      <c r="B421" s="5">
        <f t="shared" si="151"/>
        <v>0.76216153372064099</v>
      </c>
      <c r="C421" s="5">
        <f t="shared" si="152"/>
        <v>2.9631424481666682</v>
      </c>
      <c r="D421" s="5">
        <f t="shared" si="153"/>
        <v>3.0770402132535204</v>
      </c>
      <c r="E421" s="2">
        <f t="shared" si="154"/>
        <v>3.0595920269883297</v>
      </c>
      <c r="F421" s="3">
        <f t="shared" si="155"/>
        <v>6.4320759999051829</v>
      </c>
      <c r="G421" s="3">
        <f t="shared" si="156"/>
        <v>-127.29206337519584</v>
      </c>
      <c r="H421" s="3">
        <f t="shared" si="157"/>
        <v>-10.16107864194538</v>
      </c>
      <c r="I421" s="2">
        <f t="shared" si="158"/>
        <v>127.85886171537437</v>
      </c>
      <c r="J421" s="2">
        <f t="shared" si="138"/>
        <v>127.85886171537437</v>
      </c>
      <c r="K421" s="5">
        <f t="shared" si="139"/>
        <v>0.33</v>
      </c>
      <c r="L421" s="4">
        <f t="shared" si="159"/>
        <v>0.17868752873257873</v>
      </c>
      <c r="M421" s="4">
        <f t="shared" si="140"/>
        <v>0.21936826133236184</v>
      </c>
      <c r="N421" s="5">
        <f t="shared" si="141"/>
        <v>-1.4427441765055724</v>
      </c>
      <c r="O421" s="5">
        <f t="shared" si="142"/>
        <v>28.552194214224038</v>
      </c>
      <c r="P421" s="5">
        <f t="shared" si="143"/>
        <v>2.2791765890045377</v>
      </c>
      <c r="Q421" s="6">
        <f t="shared" si="144"/>
        <v>1802.7051505825923</v>
      </c>
      <c r="R421" s="5">
        <f t="shared" si="145"/>
        <v>10.573198925358763</v>
      </c>
      <c r="S421" s="5">
        <f t="shared" si="146"/>
        <v>-0.72825458224347439</v>
      </c>
      <c r="T421" s="5">
        <f t="shared" si="147"/>
        <v>15.816101139383381</v>
      </c>
      <c r="U421" s="5">
        <f t="shared" si="148"/>
        <v>9.1304547488531913</v>
      </c>
      <c r="V421" s="5">
        <f t="shared" si="148"/>
        <v>27.823939631980565</v>
      </c>
      <c r="W421" s="5">
        <f t="shared" si="149"/>
        <v>-14.078722271612079</v>
      </c>
      <c r="X421">
        <f t="shared" si="160"/>
        <v>0</v>
      </c>
    </row>
    <row r="422" spans="1:24" x14ac:dyDescent="0.2">
      <c r="A422">
        <f t="shared" si="150"/>
        <v>0.39200000000000029</v>
      </c>
      <c r="B422" s="5">
        <f t="shared" si="151"/>
        <v>0.7685981749479206</v>
      </c>
      <c r="C422" s="5">
        <f t="shared" si="152"/>
        <v>2.8358642967612884</v>
      </c>
      <c r="D422" s="5">
        <f t="shared" si="153"/>
        <v>3.0668720952504391</v>
      </c>
      <c r="E422" s="2">
        <f t="shared" si="154"/>
        <v>2.9381745122062903</v>
      </c>
      <c r="F422" s="3">
        <f t="shared" si="155"/>
        <v>6.4412064546540364</v>
      </c>
      <c r="G422" s="3">
        <f t="shared" si="156"/>
        <v>-127.26423943556385</v>
      </c>
      <c r="H422" s="3">
        <f t="shared" si="157"/>
        <v>-10.175157364216993</v>
      </c>
      <c r="I422" s="2">
        <f t="shared" si="158"/>
        <v>127.83274074778566</v>
      </c>
      <c r="J422" s="2">
        <f t="shared" si="138"/>
        <v>127.83274074778566</v>
      </c>
      <c r="K422" s="5">
        <f t="shared" si="139"/>
        <v>0.33</v>
      </c>
      <c r="L422" s="4">
        <f t="shared" si="159"/>
        <v>0.17872402334609441</v>
      </c>
      <c r="M422" s="4">
        <f t="shared" si="140"/>
        <v>0.21939026032131545</v>
      </c>
      <c r="N422" s="5">
        <f t="shared" si="141"/>
        <v>-1.4444970151372496</v>
      </c>
      <c r="O422" s="5">
        <f t="shared" si="142"/>
        <v>28.540121372069589</v>
      </c>
      <c r="P422" s="5">
        <f t="shared" si="143"/>
        <v>2.2818682407770603</v>
      </c>
      <c r="Q422" s="6">
        <f t="shared" si="144"/>
        <v>1802.7049703120861</v>
      </c>
      <c r="R422" s="5">
        <f t="shared" si="145"/>
        <v>10.569870410330683</v>
      </c>
      <c r="S422" s="5">
        <f t="shared" si="146"/>
        <v>-0.72916969473331894</v>
      </c>
      <c r="T422" s="5">
        <f t="shared" si="147"/>
        <v>15.811052190440202</v>
      </c>
      <c r="U422" s="5">
        <f t="shared" si="148"/>
        <v>9.1253733951934333</v>
      </c>
      <c r="V422" s="5">
        <f t="shared" si="148"/>
        <v>27.81095167733627</v>
      </c>
      <c r="W422" s="5">
        <f t="shared" si="149"/>
        <v>-14.081079568782737</v>
      </c>
      <c r="X422">
        <f t="shared" si="160"/>
        <v>0</v>
      </c>
    </row>
    <row r="423" spans="1:24" x14ac:dyDescent="0.2">
      <c r="A423">
        <f t="shared" si="150"/>
        <v>0.39300000000000029</v>
      </c>
      <c r="B423" s="5">
        <f t="shared" si="151"/>
        <v>0.77504394408927224</v>
      </c>
      <c r="C423" s="5">
        <f t="shared" si="152"/>
        <v>2.7086139628015631</v>
      </c>
      <c r="D423" s="5">
        <f t="shared" si="153"/>
        <v>3.0566898973464376</v>
      </c>
      <c r="E423" s="2">
        <f t="shared" si="154"/>
        <v>2.8173183552365968</v>
      </c>
      <c r="F423" s="3">
        <f t="shared" si="155"/>
        <v>6.4503318280492294</v>
      </c>
      <c r="G423" s="3">
        <f t="shared" si="156"/>
        <v>-127.23642848388651</v>
      </c>
      <c r="H423" s="3">
        <f t="shared" si="157"/>
        <v>-10.189238443785776</v>
      </c>
      <c r="I423" s="2">
        <f t="shared" si="158"/>
        <v>127.80663556361789</v>
      </c>
      <c r="J423" s="2">
        <f t="shared" si="138"/>
        <v>127.80663556361789</v>
      </c>
      <c r="K423" s="5">
        <f t="shared" si="139"/>
        <v>0.33</v>
      </c>
      <c r="L423" s="4">
        <f t="shared" si="159"/>
        <v>0.17876051080111605</v>
      </c>
      <c r="M423" s="4">
        <f t="shared" si="140"/>
        <v>0.21941225042412454</v>
      </c>
      <c r="N423" s="5">
        <f t="shared" si="141"/>
        <v>-1.4462480562725626</v>
      </c>
      <c r="O423" s="5">
        <f t="shared" si="142"/>
        <v>28.52805751507136</v>
      </c>
      <c r="P423" s="5">
        <f t="shared" si="143"/>
        <v>2.2845594129193043</v>
      </c>
      <c r="Q423" s="6">
        <f t="shared" si="144"/>
        <v>1802.704790041598</v>
      </c>
      <c r="R423" s="5">
        <f t="shared" si="145"/>
        <v>10.566543888207853</v>
      </c>
      <c r="S423" s="5">
        <f t="shared" si="146"/>
        <v>-0.73008534387396351</v>
      </c>
      <c r="T423" s="5">
        <f t="shared" si="147"/>
        <v>15.806006198212145</v>
      </c>
      <c r="U423" s="5">
        <f t="shared" si="148"/>
        <v>9.1202958319352909</v>
      </c>
      <c r="V423" s="5">
        <f t="shared" si="148"/>
        <v>27.797972171197397</v>
      </c>
      <c r="W423" s="5">
        <f t="shared" si="149"/>
        <v>-14.08343438886855</v>
      </c>
      <c r="X423">
        <f t="shared" si="160"/>
        <v>0</v>
      </c>
    </row>
    <row r="424" spans="1:24" x14ac:dyDescent="0.2">
      <c r="A424">
        <f t="shared" si="150"/>
        <v>0.39400000000000029</v>
      </c>
      <c r="B424" s="5">
        <f t="shared" si="151"/>
        <v>0.7814988360652374</v>
      </c>
      <c r="C424" s="5">
        <f t="shared" si="152"/>
        <v>2.5813914333037622</v>
      </c>
      <c r="D424" s="5">
        <f t="shared" si="153"/>
        <v>3.0464936171854577</v>
      </c>
      <c r="E424" s="2">
        <f t="shared" si="154"/>
        <v>2.697095134159226</v>
      </c>
      <c r="F424" s="3">
        <f t="shared" si="155"/>
        <v>6.4594521238811646</v>
      </c>
      <c r="G424" s="3">
        <f t="shared" si="156"/>
        <v>-127.20863051171531</v>
      </c>
      <c r="H424" s="3">
        <f t="shared" si="157"/>
        <v>-10.203321878174645</v>
      </c>
      <c r="I424" s="2">
        <f t="shared" si="158"/>
        <v>127.78054615533797</v>
      </c>
      <c r="J424" s="2">
        <f t="shared" si="138"/>
        <v>127.78054615533797</v>
      </c>
      <c r="K424" s="5">
        <f t="shared" si="139"/>
        <v>0.33</v>
      </c>
      <c r="L424" s="4">
        <f t="shared" si="159"/>
        <v>0.17879699109027616</v>
      </c>
      <c r="M424" s="4">
        <f t="shared" si="140"/>
        <v>0.21943423164046447</v>
      </c>
      <c r="N424" s="5">
        <f t="shared" si="141"/>
        <v>-1.4479973021319781</v>
      </c>
      <c r="O424" s="5">
        <f t="shared" si="142"/>
        <v>28.516002635559765</v>
      </c>
      <c r="P424" s="5">
        <f t="shared" si="143"/>
        <v>2.287250105586955</v>
      </c>
      <c r="Q424" s="6">
        <f t="shared" si="144"/>
        <v>1802.7046097711282</v>
      </c>
      <c r="R424" s="5">
        <f t="shared" si="145"/>
        <v>10.563219357676354</v>
      </c>
      <c r="S424" s="5">
        <f t="shared" si="146"/>
        <v>-0.73100152894899451</v>
      </c>
      <c r="T424" s="5">
        <f t="shared" si="147"/>
        <v>15.800963160772023</v>
      </c>
      <c r="U424" s="5">
        <f t="shared" si="148"/>
        <v>9.1152220555443755</v>
      </c>
      <c r="V424" s="5">
        <f t="shared" si="148"/>
        <v>27.785001106610771</v>
      </c>
      <c r="W424" s="5">
        <f t="shared" si="149"/>
        <v>-14.085786733641022</v>
      </c>
      <c r="X424">
        <f t="shared" si="160"/>
        <v>0</v>
      </c>
    </row>
    <row r="425" spans="1:24" x14ac:dyDescent="0.2">
      <c r="A425">
        <f t="shared" si="150"/>
        <v>0.3950000000000003</v>
      </c>
      <c r="B425" s="5">
        <f t="shared" si="151"/>
        <v>0.78796284580014642</v>
      </c>
      <c r="C425" s="5">
        <f t="shared" si="152"/>
        <v>2.4541966952926004</v>
      </c>
      <c r="D425" s="5">
        <f t="shared" si="153"/>
        <v>3.0362832524139165</v>
      </c>
      <c r="E425" s="2">
        <f t="shared" si="154"/>
        <v>2.577589351612585</v>
      </c>
      <c r="F425" s="3">
        <f t="shared" si="155"/>
        <v>6.4685673459367088</v>
      </c>
      <c r="G425" s="3">
        <f t="shared" si="156"/>
        <v>-127.18084551060871</v>
      </c>
      <c r="H425" s="3">
        <f t="shared" si="157"/>
        <v>-10.217407664908286</v>
      </c>
      <c r="I425" s="2">
        <f t="shared" si="158"/>
        <v>127.75447251541985</v>
      </c>
      <c r="J425" s="2">
        <f t="shared" si="138"/>
        <v>127.75447251541985</v>
      </c>
      <c r="K425" s="5">
        <f t="shared" si="139"/>
        <v>0.33</v>
      </c>
      <c r="L425" s="4">
        <f t="shared" si="159"/>
        <v>0.17883346420620538</v>
      </c>
      <c r="M425" s="4">
        <f t="shared" si="140"/>
        <v>0.21945620397001031</v>
      </c>
      <c r="N425" s="5">
        <f t="shared" si="141"/>
        <v>-1.4497447549332305</v>
      </c>
      <c r="O425" s="5">
        <f t="shared" si="142"/>
        <v>28.503956725873518</v>
      </c>
      <c r="P425" s="5">
        <f t="shared" si="143"/>
        <v>2.2899403189363201</v>
      </c>
      <c r="Q425" s="6">
        <f t="shared" si="144"/>
        <v>1802.7044295006763</v>
      </c>
      <c r="R425" s="5">
        <f t="shared" si="145"/>
        <v>10.559896817423427</v>
      </c>
      <c r="S425" s="5">
        <f t="shared" si="146"/>
        <v>-0.7319182492429539</v>
      </c>
      <c r="T425" s="5">
        <f t="shared" si="147"/>
        <v>15.795923076194315</v>
      </c>
      <c r="U425" s="5">
        <f t="shared" si="148"/>
        <v>9.1101520624901973</v>
      </c>
      <c r="V425" s="5">
        <f t="shared" si="148"/>
        <v>27.772038476630563</v>
      </c>
      <c r="W425" s="5">
        <f t="shared" si="149"/>
        <v>-14.088136604869366</v>
      </c>
      <c r="X425">
        <f t="shared" si="160"/>
        <v>0</v>
      </c>
    </row>
    <row r="426" spans="1:24" x14ac:dyDescent="0.2">
      <c r="A426">
        <f t="shared" si="150"/>
        <v>0.3960000000000003</v>
      </c>
      <c r="B426" s="5">
        <f t="shared" si="151"/>
        <v>0.79443596822211437</v>
      </c>
      <c r="C426" s="5">
        <f t="shared" si="152"/>
        <v>2.3270297358012302</v>
      </c>
      <c r="D426" s="5">
        <f t="shared" si="153"/>
        <v>3.0260588006807057</v>
      </c>
      <c r="E426" s="2">
        <f t="shared" si="154"/>
        <v>2.4589013601419949</v>
      </c>
      <c r="F426" s="3">
        <f t="shared" si="155"/>
        <v>6.4776774979991991</v>
      </c>
      <c r="G426" s="3">
        <f t="shared" si="156"/>
        <v>-127.15307347213208</v>
      </c>
      <c r="H426" s="3">
        <f t="shared" si="157"/>
        <v>-10.231495801513155</v>
      </c>
      <c r="I426" s="2">
        <f t="shared" si="158"/>
        <v>127.72841463634427</v>
      </c>
      <c r="J426" s="2">
        <f t="shared" si="138"/>
        <v>127.72841463634427</v>
      </c>
      <c r="K426" s="5">
        <f t="shared" si="139"/>
        <v>0.33</v>
      </c>
      <c r="L426" s="4">
        <f t="shared" si="159"/>
        <v>0.1788699301415326</v>
      </c>
      <c r="M426" s="4">
        <f t="shared" si="140"/>
        <v>0.21947816741243709</v>
      </c>
      <c r="N426" s="5">
        <f t="shared" si="141"/>
        <v>-1.4514904168913236</v>
      </c>
      <c r="O426" s="5">
        <f t="shared" si="142"/>
        <v>28.49191977835957</v>
      </c>
      <c r="P426" s="5">
        <f t="shared" si="143"/>
        <v>2.2926300531243267</v>
      </c>
      <c r="Q426" s="6">
        <f t="shared" si="144"/>
        <v>1802.7042492302421</v>
      </c>
      <c r="R426" s="5">
        <f t="shared" si="145"/>
        <v>10.556576266137453</v>
      </c>
      <c r="S426" s="5">
        <f t="shared" si="146"/>
        <v>-0.73283550404133824</v>
      </c>
      <c r="T426" s="5">
        <f t="shared" si="147"/>
        <v>15.790885942555157</v>
      </c>
      <c r="U426" s="5">
        <f t="shared" si="148"/>
        <v>9.1050858492461302</v>
      </c>
      <c r="V426" s="5">
        <f t="shared" si="148"/>
        <v>27.75908427431823</v>
      </c>
      <c r="W426" s="5">
        <f t="shared" si="149"/>
        <v>-14.090484004320516</v>
      </c>
      <c r="X426">
        <f t="shared" si="160"/>
        <v>0</v>
      </c>
    </row>
    <row r="427" spans="1:24" x14ac:dyDescent="0.2">
      <c r="A427">
        <f t="shared" si="150"/>
        <v>0.3970000000000003</v>
      </c>
      <c r="B427" s="5">
        <f t="shared" si="151"/>
        <v>0.80091819826303823</v>
      </c>
      <c r="C427" s="5">
        <f t="shared" si="152"/>
        <v>2.1998905418712349</v>
      </c>
      <c r="D427" s="5">
        <f t="shared" si="153"/>
        <v>3.0158202596371901</v>
      </c>
      <c r="E427" s="2">
        <f t="shared" si="154"/>
        <v>2.3411510751174145</v>
      </c>
      <c r="F427" s="3">
        <f t="shared" si="155"/>
        <v>6.486782583848445</v>
      </c>
      <c r="G427" s="3">
        <f t="shared" si="156"/>
        <v>-127.12531438785776</v>
      </c>
      <c r="H427" s="3">
        <f t="shared" si="157"/>
        <v>-10.245586285517476</v>
      </c>
      <c r="I427" s="2">
        <f t="shared" si="158"/>
        <v>127.70237251059895</v>
      </c>
      <c r="J427" s="2">
        <f t="shared" si="138"/>
        <v>127.70237251059895</v>
      </c>
      <c r="K427" s="5">
        <f t="shared" si="139"/>
        <v>0.33</v>
      </c>
      <c r="L427" s="4">
        <f t="shared" si="159"/>
        <v>0.17890638888888494</v>
      </c>
      <c r="M427" s="4">
        <f t="shared" si="140"/>
        <v>0.2195001219674195</v>
      </c>
      <c r="N427" s="5">
        <f t="shared" si="141"/>
        <v>-1.4532342902185373</v>
      </c>
      <c r="O427" s="5">
        <f t="shared" si="142"/>
        <v>28.479891785373141</v>
      </c>
      <c r="P427" s="5">
        <f t="shared" si="143"/>
        <v>2.2953193083085202</v>
      </c>
      <c r="Q427" s="6">
        <f t="shared" si="144"/>
        <v>1802.7040689598261</v>
      </c>
      <c r="R427" s="5">
        <f t="shared" si="145"/>
        <v>10.553257702507953</v>
      </c>
      <c r="S427" s="5">
        <f t="shared" si="146"/>
        <v>-0.7337532926305973</v>
      </c>
      <c r="T427" s="5">
        <f t="shared" si="147"/>
        <v>15.78585175793234</v>
      </c>
      <c r="U427" s="5">
        <f t="shared" si="148"/>
        <v>9.1000234122894152</v>
      </c>
      <c r="V427" s="5">
        <f t="shared" si="148"/>
        <v>27.746138492742542</v>
      </c>
      <c r="W427" s="5">
        <f t="shared" si="149"/>
        <v>-14.09282893375914</v>
      </c>
      <c r="X427">
        <f t="shared" si="160"/>
        <v>0</v>
      </c>
    </row>
    <row r="428" spans="1:24" x14ac:dyDescent="0.2">
      <c r="A428">
        <f t="shared" si="150"/>
        <v>0.3980000000000003</v>
      </c>
      <c r="B428" s="5">
        <f t="shared" si="151"/>
        <v>0.80740953085859291</v>
      </c>
      <c r="C428" s="5">
        <f t="shared" si="152"/>
        <v>2.0727791005526233</v>
      </c>
      <c r="D428" s="5">
        <f t="shared" si="153"/>
        <v>3.0055676269372058</v>
      </c>
      <c r="E428" s="2">
        <f t="shared" si="154"/>
        <v>2.2244827151967344</v>
      </c>
      <c r="F428" s="3">
        <f t="shared" si="155"/>
        <v>6.4958826072607341</v>
      </c>
      <c r="G428" s="3">
        <f t="shared" si="156"/>
        <v>-127.09756824936501</v>
      </c>
      <c r="H428" s="3">
        <f t="shared" si="157"/>
        <v>-10.259679114451234</v>
      </c>
      <c r="I428" s="2">
        <f t="shared" si="158"/>
        <v>127.67634613067848</v>
      </c>
      <c r="J428" s="2">
        <f t="shared" si="138"/>
        <v>127.67634613067848</v>
      </c>
      <c r="K428" s="5">
        <f t="shared" si="139"/>
        <v>0.33</v>
      </c>
      <c r="L428" s="4">
        <f t="shared" si="159"/>
        <v>0.17894284044088771</v>
      </c>
      <c r="M428" s="4">
        <f t="shared" si="140"/>
        <v>0.21952206763463228</v>
      </c>
      <c r="N428" s="5">
        <f t="shared" si="141"/>
        <v>-1.4549763771244288</v>
      </c>
      <c r="O428" s="5">
        <f t="shared" si="142"/>
        <v>28.467872739277691</v>
      </c>
      <c r="P428" s="5">
        <f t="shared" si="143"/>
        <v>2.2980080846470656</v>
      </c>
      <c r="Q428" s="6">
        <f t="shared" si="144"/>
        <v>1802.7038886894284</v>
      </c>
      <c r="R428" s="5">
        <f t="shared" si="145"/>
        <v>10.549941125225617</v>
      </c>
      <c r="S428" s="5">
        <f t="shared" si="146"/>
        <v>-0.73467161429813443</v>
      </c>
      <c r="T428" s="5">
        <f t="shared" si="147"/>
        <v>15.780820520405339</v>
      </c>
      <c r="U428" s="5">
        <f t="shared" si="148"/>
        <v>9.0949647481011873</v>
      </c>
      <c r="V428" s="5">
        <f t="shared" si="148"/>
        <v>27.733201124979558</v>
      </c>
      <c r="W428" s="5">
        <f t="shared" si="149"/>
        <v>-14.095171394947595</v>
      </c>
      <c r="X428">
        <f t="shared" si="160"/>
        <v>0</v>
      </c>
    </row>
    <row r="429" spans="1:24" x14ac:dyDescent="0.2">
      <c r="A429">
        <f t="shared" si="150"/>
        <v>0.3990000000000003</v>
      </c>
      <c r="B429" s="5">
        <f t="shared" si="151"/>
        <v>0.81390996094822765</v>
      </c>
      <c r="C429" s="5">
        <f t="shared" si="152"/>
        <v>1.9456953989038208</v>
      </c>
      <c r="D429" s="5">
        <f t="shared" si="153"/>
        <v>2.9953009002370568</v>
      </c>
      <c r="E429" s="2">
        <f t="shared" si="154"/>
        <v>2.1090708878191466</v>
      </c>
      <c r="F429" s="3">
        <f t="shared" si="155"/>
        <v>6.5049775720088352</v>
      </c>
      <c r="G429" s="3">
        <f t="shared" si="156"/>
        <v>-127.06983504824004</v>
      </c>
      <c r="H429" s="3">
        <f t="shared" si="157"/>
        <v>-10.273774285846182</v>
      </c>
      <c r="I429" s="2">
        <f t="shared" si="158"/>
        <v>127.65033548908434</v>
      </c>
      <c r="J429" s="2">
        <f t="shared" si="138"/>
        <v>127.65033548908434</v>
      </c>
      <c r="K429" s="5">
        <f t="shared" si="139"/>
        <v>0.33</v>
      </c>
      <c r="L429" s="4">
        <f t="shared" si="159"/>
        <v>0.17897928479016439</v>
      </c>
      <c r="M429" s="4">
        <f t="shared" si="140"/>
        <v>0.21954400441374966</v>
      </c>
      <c r="N429" s="5">
        <f t="shared" si="141"/>
        <v>-1.4567166798158382</v>
      </c>
      <c r="O429" s="5">
        <f t="shared" si="142"/>
        <v>28.455862632444912</v>
      </c>
      <c r="P429" s="5">
        <f t="shared" si="143"/>
        <v>2.3006963822987423</v>
      </c>
      <c r="Q429" s="6">
        <f t="shared" si="144"/>
        <v>1802.7037084190488</v>
      </c>
      <c r="R429" s="5">
        <f t="shared" si="145"/>
        <v>10.546626532982248</v>
      </c>
      <c r="S429" s="5">
        <f t="shared" si="146"/>
        <v>-0.73559046833230202</v>
      </c>
      <c r="T429" s="5">
        <f t="shared" si="147"/>
        <v>15.77579222805525</v>
      </c>
      <c r="U429" s="5">
        <f t="shared" si="148"/>
        <v>9.0899098531664109</v>
      </c>
      <c r="V429" s="5">
        <f t="shared" si="148"/>
        <v>27.720272164112611</v>
      </c>
      <c r="W429" s="5">
        <f t="shared" si="149"/>
        <v>-14.097511389646009</v>
      </c>
      <c r="X429">
        <f t="shared" si="160"/>
        <v>0</v>
      </c>
    </row>
    <row r="430" spans="1:24" x14ac:dyDescent="0.2">
      <c r="A430">
        <f t="shared" si="150"/>
        <v>0.4000000000000003</v>
      </c>
      <c r="B430" s="5">
        <f t="shared" si="151"/>
        <v>0.82041948347516314</v>
      </c>
      <c r="C430" s="5">
        <f t="shared" si="152"/>
        <v>1.8186394239916628</v>
      </c>
      <c r="D430" s="5">
        <f t="shared" si="153"/>
        <v>2.9850200771955158</v>
      </c>
      <c r="E430" s="2">
        <f t="shared" si="154"/>
        <v>1.995128437811055</v>
      </c>
      <c r="F430" s="3">
        <f t="shared" si="155"/>
        <v>6.5140674818620017</v>
      </c>
      <c r="G430" s="3">
        <f t="shared" si="156"/>
        <v>-127.04211477607592</v>
      </c>
      <c r="H430" s="3">
        <f t="shared" si="157"/>
        <v>-10.287871797235828</v>
      </c>
      <c r="I430" s="2">
        <f t="shared" si="158"/>
        <v>127.62434057832488</v>
      </c>
      <c r="J430" s="2">
        <f t="shared" si="138"/>
        <v>127.62434057832488</v>
      </c>
      <c r="K430" s="5">
        <f t="shared" si="139"/>
        <v>0.33</v>
      </c>
      <c r="L430" s="4">
        <f t="shared" si="159"/>
        <v>0.17901572192933693</v>
      </c>
      <c r="M430" s="4">
        <f t="shared" si="140"/>
        <v>0.21956593230444602</v>
      </c>
      <c r="N430" s="5">
        <f t="shared" si="141"/>
        <v>-1.4584552004968911</v>
      </c>
      <c r="O430" s="5">
        <f t="shared" si="142"/>
        <v>28.443861457254712</v>
      </c>
      <c r="P430" s="5">
        <f t="shared" si="143"/>
        <v>2.3033842014229466</v>
      </c>
      <c r="Q430" s="6">
        <f t="shared" si="144"/>
        <v>1802.7035281486869</v>
      </c>
      <c r="R430" s="5">
        <f t="shared" si="145"/>
        <v>10.543313924470809</v>
      </c>
      <c r="S430" s="5">
        <f t="shared" si="146"/>
        <v>-0.73650985402240443</v>
      </c>
      <c r="T430" s="5">
        <f t="shared" si="147"/>
        <v>15.770766878964846</v>
      </c>
      <c r="U430" s="5">
        <f t="shared" si="148"/>
        <v>9.0848587239739178</v>
      </c>
      <c r="V430" s="5">
        <f t="shared" si="148"/>
        <v>27.707351603232308</v>
      </c>
      <c r="W430" s="5">
        <f t="shared" si="149"/>
        <v>-14.099848919612207</v>
      </c>
      <c r="X430">
        <f t="shared" si="160"/>
        <v>0</v>
      </c>
    </row>
    <row r="431" spans="1:24" x14ac:dyDescent="0.2">
      <c r="A431">
        <f t="shared" si="150"/>
        <v>0.4010000000000003</v>
      </c>
      <c r="B431" s="5">
        <f t="shared" si="151"/>
        <v>0.82693809338638713</v>
      </c>
      <c r="C431" s="5">
        <f t="shared" si="152"/>
        <v>1.6916111628913886</v>
      </c>
      <c r="D431" s="5">
        <f t="shared" si="153"/>
        <v>2.9747251554738203</v>
      </c>
      <c r="E431" s="2">
        <f t="shared" si="154"/>
        <v>1.8829166037592502</v>
      </c>
      <c r="F431" s="3">
        <f t="shared" si="155"/>
        <v>6.5231523405859759</v>
      </c>
      <c r="G431" s="3">
        <f t="shared" si="156"/>
        <v>-127.01440742447269</v>
      </c>
      <c r="H431" s="3">
        <f t="shared" si="157"/>
        <v>-10.30197164615544</v>
      </c>
      <c r="I431" s="2">
        <f t="shared" si="158"/>
        <v>127.5983613909153</v>
      </c>
      <c r="J431" s="2">
        <f t="shared" si="138"/>
        <v>127.5983613909153</v>
      </c>
      <c r="K431" s="5">
        <f t="shared" si="139"/>
        <v>0.33</v>
      </c>
      <c r="L431" s="4">
        <f t="shared" si="159"/>
        <v>0.17905215185102527</v>
      </c>
      <c r="M431" s="4">
        <f t="shared" si="140"/>
        <v>0.21958785130639538</v>
      </c>
      <c r="N431" s="5">
        <f t="shared" si="141"/>
        <v>-1.4601919413690032</v>
      </c>
      <c r="O431" s="5">
        <f t="shared" si="142"/>
        <v>28.431869206095211</v>
      </c>
      <c r="P431" s="5">
        <f t="shared" si="143"/>
        <v>2.3060715421796871</v>
      </c>
      <c r="Q431" s="6">
        <f t="shared" si="144"/>
        <v>1802.703347878343</v>
      </c>
      <c r="R431" s="5">
        <f t="shared" si="145"/>
        <v>10.540003298385393</v>
      </c>
      <c r="S431" s="5">
        <f t="shared" si="146"/>
        <v>-0.73742977065869386</v>
      </c>
      <c r="T431" s="5">
        <f t="shared" si="147"/>
        <v>15.76574447121855</v>
      </c>
      <c r="U431" s="5">
        <f t="shared" si="148"/>
        <v>9.0798113570163892</v>
      </c>
      <c r="V431" s="5">
        <f t="shared" si="148"/>
        <v>27.694439435436518</v>
      </c>
      <c r="W431" s="5">
        <f t="shared" si="149"/>
        <v>-14.102183986601762</v>
      </c>
      <c r="X431">
        <f t="shared" si="160"/>
        <v>0</v>
      </c>
    </row>
    <row r="432" spans="1:24" x14ac:dyDescent="0.2">
      <c r="A432">
        <f t="shared" si="150"/>
        <v>0.4020000000000003</v>
      </c>
      <c r="B432" s="5">
        <f t="shared" si="151"/>
        <v>0.83346578563265161</v>
      </c>
      <c r="C432" s="5">
        <f t="shared" si="152"/>
        <v>1.5646106026866335</v>
      </c>
      <c r="D432" s="5">
        <f t="shared" si="153"/>
        <v>2.9644161327356713</v>
      </c>
      <c r="E432" s="2">
        <f t="shared" si="154"/>
        <v>1.7727581769264764</v>
      </c>
      <c r="F432" s="3">
        <f t="shared" si="155"/>
        <v>6.532232151942992</v>
      </c>
      <c r="G432" s="3">
        <f t="shared" si="156"/>
        <v>-126.98671298503726</v>
      </c>
      <c r="H432" s="3">
        <f t="shared" si="157"/>
        <v>-10.316073830142042</v>
      </c>
      <c r="I432" s="2">
        <f t="shared" si="158"/>
        <v>127.57239791937772</v>
      </c>
      <c r="J432" s="2">
        <f t="shared" si="138"/>
        <v>127.57239791937772</v>
      </c>
      <c r="K432" s="5">
        <f t="shared" si="139"/>
        <v>0.33</v>
      </c>
      <c r="L432" s="4">
        <f t="shared" si="159"/>
        <v>0.17908857454784763</v>
      </c>
      <c r="M432" s="4">
        <f t="shared" si="140"/>
        <v>0.2196097614192716</v>
      </c>
      <c r="N432" s="5">
        <f t="shared" si="141"/>
        <v>-1.461926904630884</v>
      </c>
      <c r="O432" s="5">
        <f t="shared" si="142"/>
        <v>28.41988587136273</v>
      </c>
      <c r="P432" s="5">
        <f t="shared" si="143"/>
        <v>2.3087584047295873</v>
      </c>
      <c r="Q432" s="6">
        <f t="shared" si="144"/>
        <v>1802.7031676080171</v>
      </c>
      <c r="R432" s="5">
        <f t="shared" si="145"/>
        <v>10.536694653421248</v>
      </c>
      <c r="S432" s="5">
        <f t="shared" si="146"/>
        <v>-0.73835021753237151</v>
      </c>
      <c r="T432" s="5">
        <f t="shared" si="147"/>
        <v>15.760725002902436</v>
      </c>
      <c r="U432" s="5">
        <f t="shared" si="148"/>
        <v>9.0747677487903644</v>
      </c>
      <c r="V432" s="5">
        <f t="shared" si="148"/>
        <v>27.681535653830359</v>
      </c>
      <c r="W432" s="5">
        <f t="shared" si="149"/>
        <v>-14.104516592367975</v>
      </c>
      <c r="X432">
        <f t="shared" si="160"/>
        <v>0</v>
      </c>
    </row>
    <row r="433" spans="1:24" x14ac:dyDescent="0.2">
      <c r="A433">
        <f t="shared" si="150"/>
        <v>0.4030000000000003</v>
      </c>
      <c r="B433" s="5">
        <f t="shared" si="151"/>
        <v>0.840002555168469</v>
      </c>
      <c r="C433" s="5">
        <f t="shared" si="152"/>
        <v>1.4376377304694232</v>
      </c>
      <c r="D433" s="5">
        <f t="shared" si="153"/>
        <v>2.9540930066472333</v>
      </c>
      <c r="E433" s="2">
        <f t="shared" si="154"/>
        <v>1.6650545146507458</v>
      </c>
      <c r="F433" s="3">
        <f t="shared" si="155"/>
        <v>6.5413069196917828</v>
      </c>
      <c r="G433" s="3">
        <f t="shared" si="156"/>
        <v>-126.95903144938343</v>
      </c>
      <c r="H433" s="3">
        <f t="shared" si="157"/>
        <v>-10.33017834673441</v>
      </c>
      <c r="I433" s="2">
        <f t="shared" si="158"/>
        <v>127.54645015624104</v>
      </c>
      <c r="J433" s="2">
        <f t="shared" si="138"/>
        <v>127.54645015624104</v>
      </c>
      <c r="K433" s="5">
        <f t="shared" si="139"/>
        <v>0.33</v>
      </c>
      <c r="L433" s="4">
        <f t="shared" si="159"/>
        <v>0.17912499001242066</v>
      </c>
      <c r="M433" s="4">
        <f t="shared" si="140"/>
        <v>0.21963166264274842</v>
      </c>
      <c r="N433" s="5">
        <f t="shared" si="141"/>
        <v>-1.4636600924785401</v>
      </c>
      <c r="O433" s="5">
        <f t="shared" si="142"/>
        <v>28.407911445461767</v>
      </c>
      <c r="P433" s="5">
        <f t="shared" si="143"/>
        <v>2.3114447892338812</v>
      </c>
      <c r="Q433" s="6">
        <f t="shared" si="144"/>
        <v>1802.7029873377094</v>
      </c>
      <c r="R433" s="5">
        <f t="shared" si="145"/>
        <v>10.53338798827474</v>
      </c>
      <c r="S433" s="5">
        <f t="shared" si="146"/>
        <v>-0.73927119393558371</v>
      </c>
      <c r="T433" s="5">
        <f t="shared" si="147"/>
        <v>15.755708472104219</v>
      </c>
      <c r="U433" s="5">
        <f t="shared" si="148"/>
        <v>9.0697278957962002</v>
      </c>
      <c r="V433" s="5">
        <f t="shared" si="148"/>
        <v>27.668640251526185</v>
      </c>
      <c r="W433" s="5">
        <f t="shared" si="149"/>
        <v>-14.106846738661901</v>
      </c>
      <c r="X433">
        <f t="shared" si="160"/>
        <v>1</v>
      </c>
    </row>
    <row r="434" spans="1:24" x14ac:dyDescent="0.2">
      <c r="A434">
        <f t="shared" si="150"/>
        <v>0.4040000000000003</v>
      </c>
      <c r="B434" s="5">
        <f t="shared" si="151"/>
        <v>0.84654839695210871</v>
      </c>
      <c r="C434" s="5">
        <f t="shared" si="152"/>
        <v>1.3106925333401656</v>
      </c>
      <c r="D434" s="5">
        <f t="shared" si="153"/>
        <v>2.9437557748771295</v>
      </c>
      <c r="E434" s="2">
        <f t="shared" si="154"/>
        <v>1.5603073752744507</v>
      </c>
      <c r="F434" s="3">
        <f t="shared" si="155"/>
        <v>6.5503766475875791</v>
      </c>
      <c r="G434" s="3">
        <f t="shared" si="156"/>
        <v>-126.93136280913191</v>
      </c>
      <c r="H434" s="3">
        <f t="shared" si="157"/>
        <v>-10.344285193473072</v>
      </c>
      <c r="I434" s="2">
        <f t="shared" si="158"/>
        <v>127.52051809404102</v>
      </c>
      <c r="J434" s="2">
        <f t="shared" si="138"/>
        <v>127.52051809404102</v>
      </c>
      <c r="K434" s="5">
        <f t="shared" si="139"/>
        <v>0.33</v>
      </c>
      <c r="L434" s="4">
        <f t="shared" si="159"/>
        <v>0.17916139823735908</v>
      </c>
      <c r="M434" s="4">
        <f t="shared" si="140"/>
        <v>0.21965355497649938</v>
      </c>
      <c r="N434" s="5">
        <f t="shared" si="141"/>
        <v>-1.4653915071052799</v>
      </c>
      <c r="O434" s="5">
        <f t="shared" si="142"/>
        <v>28.395945920805005</v>
      </c>
      <c r="P434" s="5">
        <f t="shared" si="143"/>
        <v>2.3141306958544123</v>
      </c>
      <c r="Q434" s="6">
        <f t="shared" si="144"/>
        <v>1802.7028070674196</v>
      </c>
      <c r="R434" s="5">
        <f t="shared" si="145"/>
        <v>10.530083301643389</v>
      </c>
      <c r="S434" s="5">
        <f t="shared" si="146"/>
        <v>-0.74019269916142427</v>
      </c>
      <c r="T434" s="5">
        <f t="shared" si="147"/>
        <v>15.750694876913274</v>
      </c>
      <c r="U434" s="5">
        <f t="shared" si="148"/>
        <v>9.0646917945381098</v>
      </c>
      <c r="V434" s="5">
        <f t="shared" si="148"/>
        <v>27.655753221643579</v>
      </c>
      <c r="W434" s="5">
        <f t="shared" si="149"/>
        <v>-14.109174427232315</v>
      </c>
      <c r="X434">
        <f t="shared" si="160"/>
        <v>0</v>
      </c>
    </row>
    <row r="435" spans="1:24" x14ac:dyDescent="0.2">
      <c r="A435">
        <f t="shared" si="150"/>
        <v>0.4050000000000003</v>
      </c>
      <c r="B435" s="5">
        <f t="shared" si="151"/>
        <v>0.85310330594559358</v>
      </c>
      <c r="C435" s="5">
        <f t="shared" si="152"/>
        <v>1.1837749984076444</v>
      </c>
      <c r="D435" s="5">
        <f t="shared" si="153"/>
        <v>2.9334044350964428</v>
      </c>
      <c r="E435" s="2">
        <f t="shared" si="154"/>
        <v>1.4591464962334384</v>
      </c>
      <c r="F435" s="3">
        <f t="shared" si="155"/>
        <v>6.5594413393821176</v>
      </c>
      <c r="G435" s="3">
        <f t="shared" si="156"/>
        <v>-126.90370705591027</v>
      </c>
      <c r="H435" s="3">
        <f t="shared" si="157"/>
        <v>-10.358394367900305</v>
      </c>
      <c r="I435" s="2">
        <f t="shared" si="158"/>
        <v>127.49460172532027</v>
      </c>
      <c r="J435" s="2">
        <f t="shared" si="138"/>
        <v>127.49460172532027</v>
      </c>
      <c r="K435" s="5">
        <f t="shared" si="139"/>
        <v>0.33</v>
      </c>
      <c r="L435" s="4">
        <f t="shared" si="159"/>
        <v>0.17919779921527598</v>
      </c>
      <c r="M435" s="4">
        <f t="shared" si="140"/>
        <v>0.21967543842019793</v>
      </c>
      <c r="N435" s="5">
        <f t="shared" si="141"/>
        <v>-1.4671211507017163</v>
      </c>
      <c r="O435" s="5">
        <f t="shared" si="142"/>
        <v>28.383989289813293</v>
      </c>
      <c r="P435" s="5">
        <f t="shared" si="143"/>
        <v>2.3168161247536352</v>
      </c>
      <c r="Q435" s="6">
        <f t="shared" si="144"/>
        <v>1802.7026267971482</v>
      </c>
      <c r="R435" s="5">
        <f t="shared" si="145"/>
        <v>10.526780592225839</v>
      </c>
      <c r="S435" s="5">
        <f t="shared" si="146"/>
        <v>-0.74111473250392979</v>
      </c>
      <c r="T435" s="5">
        <f t="shared" si="147"/>
        <v>15.745684215420608</v>
      </c>
      <c r="U435" s="5">
        <f t="shared" si="148"/>
        <v>9.0596594415241221</v>
      </c>
      <c r="V435" s="5">
        <f t="shared" si="148"/>
        <v>27.642874557309362</v>
      </c>
      <c r="W435" s="5">
        <f t="shared" si="149"/>
        <v>-14.111499659825757</v>
      </c>
      <c r="X435">
        <f t="shared" si="160"/>
        <v>0</v>
      </c>
    </row>
    <row r="436" spans="1:24" x14ac:dyDescent="0.2">
      <c r="A436">
        <f t="shared" si="150"/>
        <v>0.40600000000000031</v>
      </c>
      <c r="B436" s="5">
        <f t="shared" si="151"/>
        <v>0.85966727711469648</v>
      </c>
      <c r="C436" s="5">
        <f t="shared" si="152"/>
        <v>1.0568851127890129</v>
      </c>
      <c r="D436" s="5">
        <f t="shared" si="153"/>
        <v>2.9230389849787128</v>
      </c>
      <c r="E436" s="2">
        <f t="shared" si="154"/>
        <v>1.3623633762608423</v>
      </c>
      <c r="F436" s="3">
        <f t="shared" si="155"/>
        <v>6.5685009988236418</v>
      </c>
      <c r="G436" s="3">
        <f t="shared" si="156"/>
        <v>-126.87606418135296</v>
      </c>
      <c r="H436" s="3">
        <f t="shared" si="157"/>
        <v>-10.372505867560131</v>
      </c>
      <c r="I436" s="2">
        <f t="shared" si="158"/>
        <v>127.46870104262815</v>
      </c>
      <c r="J436" s="2">
        <f t="shared" si="138"/>
        <v>127.46870104262815</v>
      </c>
      <c r="K436" s="5">
        <f t="shared" si="139"/>
        <v>0.33</v>
      </c>
      <c r="L436" s="4">
        <f t="shared" si="159"/>
        <v>0.17923419293878273</v>
      </c>
      <c r="M436" s="4">
        <f t="shared" si="140"/>
        <v>0.21969731297351719</v>
      </c>
      <c r="N436" s="5">
        <f t="shared" si="141"/>
        <v>-1.4688490254557705</v>
      </c>
      <c r="O436" s="5">
        <f t="shared" si="142"/>
        <v>28.372041544915618</v>
      </c>
      <c r="P436" s="5">
        <f t="shared" si="143"/>
        <v>2.3195010760946104</v>
      </c>
      <c r="Q436" s="6">
        <f t="shared" si="144"/>
        <v>1802.7024465268946</v>
      </c>
      <c r="R436" s="5">
        <f t="shared" si="145"/>
        <v>10.523479858721863</v>
      </c>
      <c r="S436" s="5">
        <f t="shared" si="146"/>
        <v>-0.74203729325808132</v>
      </c>
      <c r="T436" s="5">
        <f t="shared" si="147"/>
        <v>15.740676485718874</v>
      </c>
      <c r="U436" s="5">
        <f t="shared" si="148"/>
        <v>9.0546308332660921</v>
      </c>
      <c r="V436" s="5">
        <f t="shared" si="148"/>
        <v>27.630004251657535</v>
      </c>
      <c r="W436" s="5">
        <f t="shared" si="149"/>
        <v>-14.113822438186517</v>
      </c>
      <c r="X436">
        <f t="shared" si="160"/>
        <v>0</v>
      </c>
    </row>
    <row r="437" spans="1:24" x14ac:dyDescent="0.2">
      <c r="A437">
        <f t="shared" si="150"/>
        <v>0.40700000000000031</v>
      </c>
      <c r="B437" s="5">
        <f t="shared" si="151"/>
        <v>0.86624030542893682</v>
      </c>
      <c r="C437" s="5">
        <f t="shared" si="152"/>
        <v>0.9300228636097857</v>
      </c>
      <c r="D437" s="5">
        <f t="shared" si="153"/>
        <v>2.9126594221999338</v>
      </c>
      <c r="E437" s="2">
        <f t="shared" si="154"/>
        <v>1.2709503505592041</v>
      </c>
      <c r="F437" s="3">
        <f t="shared" si="155"/>
        <v>6.5775556296569082</v>
      </c>
      <c r="G437" s="3">
        <f t="shared" si="156"/>
        <v>-126.8484341771013</v>
      </c>
      <c r="H437" s="3">
        <f t="shared" si="157"/>
        <v>-10.386619689998318</v>
      </c>
      <c r="I437" s="2">
        <f t="shared" si="158"/>
        <v>127.44281603852095</v>
      </c>
      <c r="J437" s="2">
        <f t="shared" si="138"/>
        <v>127.44281603852095</v>
      </c>
      <c r="K437" s="5">
        <f t="shared" si="139"/>
        <v>0.33</v>
      </c>
      <c r="L437" s="4">
        <f t="shared" si="159"/>
        <v>0.17927057940048891</v>
      </c>
      <c r="M437" s="4">
        <f t="shared" si="140"/>
        <v>0.21971917863613036</v>
      </c>
      <c r="N437" s="5">
        <f t="shared" si="141"/>
        <v>-1.4705751335526782</v>
      </c>
      <c r="O437" s="5">
        <f t="shared" si="142"/>
        <v>28.360102678549136</v>
      </c>
      <c r="P437" s="5">
        <f t="shared" si="143"/>
        <v>2.3221855500410076</v>
      </c>
      <c r="Q437" s="6">
        <f t="shared" si="144"/>
        <v>1802.7022662566587</v>
      </c>
      <c r="R437" s="5">
        <f t="shared" si="145"/>
        <v>10.520181099832389</v>
      </c>
      <c r="S437" s="5">
        <f t="shared" si="146"/>
        <v>-0.74296038071980208</v>
      </c>
      <c r="T437" s="5">
        <f t="shared" si="147"/>
        <v>15.735671685902377</v>
      </c>
      <c r="U437" s="5">
        <f t="shared" si="148"/>
        <v>9.0496059662797101</v>
      </c>
      <c r="V437" s="5">
        <f t="shared" si="148"/>
        <v>27.617142297829336</v>
      </c>
      <c r="W437" s="5">
        <f t="shared" si="149"/>
        <v>-14.116142764056615</v>
      </c>
      <c r="X437">
        <f t="shared" si="160"/>
        <v>0</v>
      </c>
    </row>
    <row r="438" spans="1:24" x14ac:dyDescent="0.2">
      <c r="A438">
        <f t="shared" si="150"/>
        <v>0.40800000000000031</v>
      </c>
      <c r="B438" s="5">
        <f t="shared" si="151"/>
        <v>0.8728223858615769</v>
      </c>
      <c r="C438" s="5">
        <f t="shared" si="152"/>
        <v>0.80318823800383332</v>
      </c>
      <c r="D438" s="5">
        <f t="shared" si="153"/>
        <v>2.9022657444385533</v>
      </c>
      <c r="E438" s="2">
        <f t="shared" si="154"/>
        <v>1.1861409119193207</v>
      </c>
      <c r="F438" s="3">
        <f t="shared" si="155"/>
        <v>6.5866052356231881</v>
      </c>
      <c r="G438" s="3">
        <f t="shared" si="156"/>
        <v>-126.82081703480347</v>
      </c>
      <c r="H438" s="3">
        <f t="shared" si="157"/>
        <v>-10.400735832762374</v>
      </c>
      <c r="I438" s="2">
        <f t="shared" si="158"/>
        <v>127.41694670556167</v>
      </c>
      <c r="J438" s="2">
        <f t="shared" si="138"/>
        <v>127.41694670556167</v>
      </c>
      <c r="K438" s="5">
        <f t="shared" si="139"/>
        <v>0.33</v>
      </c>
      <c r="L438" s="4">
        <f t="shared" si="159"/>
        <v>0.17930695859300239</v>
      </c>
      <c r="M438" s="4">
        <f t="shared" si="140"/>
        <v>0.21974103540771017</v>
      </c>
      <c r="N438" s="5">
        <f t="shared" si="141"/>
        <v>-1.4722994771749898</v>
      </c>
      <c r="O438" s="5">
        <f t="shared" si="142"/>
        <v>28.348172683159131</v>
      </c>
      <c r="P438" s="5">
        <f t="shared" si="143"/>
        <v>2.3248695467571001</v>
      </c>
      <c r="Q438" s="6">
        <f t="shared" si="144"/>
        <v>1802.7020859864413</v>
      </c>
      <c r="R438" s="5">
        <f t="shared" si="145"/>
        <v>10.516884314259446</v>
      </c>
      <c r="S438" s="5">
        <f t="shared" si="146"/>
        <v>-0.74388399418595563</v>
      </c>
      <c r="T438" s="5">
        <f t="shared" si="147"/>
        <v>15.730669814067044</v>
      </c>
      <c r="U438" s="5">
        <f t="shared" si="148"/>
        <v>9.0445848370844573</v>
      </c>
      <c r="V438" s="5">
        <f t="shared" si="148"/>
        <v>27.604288688973174</v>
      </c>
      <c r="W438" s="5">
        <f t="shared" si="149"/>
        <v>-14.118460639175854</v>
      </c>
      <c r="X438">
        <f t="shared" si="160"/>
        <v>0</v>
      </c>
    </row>
    <row r="439" spans="1:24" x14ac:dyDescent="0.2">
      <c r="A439">
        <f t="shared" si="150"/>
        <v>0.40900000000000031</v>
      </c>
      <c r="B439" s="5">
        <f t="shared" si="151"/>
        <v>0.8794135133896186</v>
      </c>
      <c r="C439" s="5">
        <f t="shared" si="152"/>
        <v>0.67638122311337423</v>
      </c>
      <c r="D439" s="5">
        <f t="shared" si="153"/>
        <v>2.8918579493754715</v>
      </c>
      <c r="E439" s="2">
        <f t="shared" si="154"/>
        <v>1.1094411595540419</v>
      </c>
      <c r="F439" s="3">
        <f t="shared" si="155"/>
        <v>6.5956498204602729</v>
      </c>
      <c r="G439" s="3">
        <f t="shared" si="156"/>
        <v>-126.79321274611449</v>
      </c>
      <c r="H439" s="3">
        <f t="shared" si="157"/>
        <v>-10.41485429340155</v>
      </c>
      <c r="I439" s="2">
        <f t="shared" si="158"/>
        <v>127.39109303632013</v>
      </c>
      <c r="J439" s="2">
        <f t="shared" si="138"/>
        <v>127.39109303632013</v>
      </c>
      <c r="K439" s="5">
        <f t="shared" si="139"/>
        <v>0.33</v>
      </c>
      <c r="L439" s="4">
        <f t="shared" si="159"/>
        <v>0.17934333050892937</v>
      </c>
      <c r="M439" s="4">
        <f t="shared" si="140"/>
        <v>0.21976288328792948</v>
      </c>
      <c r="N439" s="5">
        <f t="shared" si="141"/>
        <v>-1.4740220585025761</v>
      </c>
      <c r="O439" s="5">
        <f t="shared" si="142"/>
        <v>28.336251551198988</v>
      </c>
      <c r="P439" s="5">
        <f t="shared" si="143"/>
        <v>2.3275530664077668</v>
      </c>
      <c r="Q439" s="6">
        <f t="shared" si="144"/>
        <v>1802.7019057162413</v>
      </c>
      <c r="R439" s="5">
        <f t="shared" si="145"/>
        <v>10.513589500706216</v>
      </c>
      <c r="S439" s="5">
        <f t="shared" si="146"/>
        <v>-0.744808132954347</v>
      </c>
      <c r="T439" s="5">
        <f t="shared" si="147"/>
        <v>15.725670868310454</v>
      </c>
      <c r="U439" s="5">
        <f t="shared" si="148"/>
        <v>9.0395674422036389</v>
      </c>
      <c r="V439" s="5">
        <f t="shared" si="148"/>
        <v>27.591443418244641</v>
      </c>
      <c r="W439" s="5">
        <f t="shared" si="149"/>
        <v>-14.120776065281778</v>
      </c>
      <c r="X439">
        <f t="shared" si="160"/>
        <v>0</v>
      </c>
    </row>
    <row r="440" spans="1:24" x14ac:dyDescent="0.2">
      <c r="A440">
        <f t="shared" si="150"/>
        <v>0.41000000000000031</v>
      </c>
      <c r="B440" s="5">
        <f t="shared" si="151"/>
        <v>0.8860136829937999</v>
      </c>
      <c r="C440" s="5">
        <f t="shared" si="152"/>
        <v>0.5496018060889688</v>
      </c>
      <c r="D440" s="5">
        <f t="shared" si="153"/>
        <v>2.8814360346940373</v>
      </c>
      <c r="E440" s="2">
        <f t="shared" si="154"/>
        <v>1.0426324336545905</v>
      </c>
      <c r="F440" s="3">
        <f t="shared" si="155"/>
        <v>6.6046893879024768</v>
      </c>
      <c r="G440" s="3">
        <f t="shared" si="156"/>
        <v>-126.76562130269625</v>
      </c>
      <c r="H440" s="3">
        <f t="shared" si="157"/>
        <v>-10.428975069466832</v>
      </c>
      <c r="I440" s="2">
        <f t="shared" si="158"/>
        <v>127.36525502337295</v>
      </c>
      <c r="J440" s="2">
        <f t="shared" si="138"/>
        <v>127.36525502337295</v>
      </c>
      <c r="K440" s="5">
        <f t="shared" si="139"/>
        <v>0.33</v>
      </c>
      <c r="L440" s="4">
        <f t="shared" si="159"/>
        <v>0.17937969514087435</v>
      </c>
      <c r="M440" s="4">
        <f t="shared" si="140"/>
        <v>0.21978472227646084</v>
      </c>
      <c r="N440" s="5">
        <f t="shared" si="141"/>
        <v>-1.4757428797126322</v>
      </c>
      <c r="O440" s="5">
        <f t="shared" si="142"/>
        <v>28.324339275130228</v>
      </c>
      <c r="P440" s="5">
        <f t="shared" si="143"/>
        <v>2.3302361091584891</v>
      </c>
      <c r="Q440" s="6">
        <f t="shared" si="144"/>
        <v>1802.70172544606</v>
      </c>
      <c r="R440" s="5">
        <f t="shared" si="145"/>
        <v>10.510296657877005</v>
      </c>
      <c r="S440" s="5">
        <f t="shared" si="146"/>
        <v>-0.74573279632371936</v>
      </c>
      <c r="T440" s="5">
        <f t="shared" si="147"/>
        <v>15.720674846731818</v>
      </c>
      <c r="U440" s="5">
        <f t="shared" si="148"/>
        <v>9.0345537781643728</v>
      </c>
      <c r="V440" s="5">
        <f t="shared" si="148"/>
        <v>27.57860647880651</v>
      </c>
      <c r="W440" s="5">
        <f t="shared" si="149"/>
        <v>-14.123089044109694</v>
      </c>
      <c r="X440">
        <f t="shared" si="160"/>
        <v>0</v>
      </c>
    </row>
    <row r="441" spans="1:24" x14ac:dyDescent="0.2">
      <c r="A441">
        <f t="shared" si="150"/>
        <v>0.41100000000000031</v>
      </c>
      <c r="B441" s="5">
        <f t="shared" si="151"/>
        <v>0.89262288965859149</v>
      </c>
      <c r="C441" s="5">
        <f t="shared" si="152"/>
        <v>0.42284997408951197</v>
      </c>
      <c r="D441" s="5">
        <f t="shared" si="153"/>
        <v>2.8709999980800482</v>
      </c>
      <c r="E441" s="2">
        <f t="shared" si="154"/>
        <v>0.98771338136625186</v>
      </c>
      <c r="F441" s="3">
        <f t="shared" si="155"/>
        <v>6.6137239416806413</v>
      </c>
      <c r="G441" s="3">
        <f t="shared" si="156"/>
        <v>-126.73804269621743</v>
      </c>
      <c r="H441" s="3">
        <f t="shared" si="157"/>
        <v>-10.443098158510942</v>
      </c>
      <c r="I441" s="2">
        <f t="shared" si="158"/>
        <v>127.3394326593035</v>
      </c>
      <c r="J441" s="2">
        <f t="shared" si="138"/>
        <v>127.3394326593035</v>
      </c>
      <c r="K441" s="5">
        <f t="shared" si="139"/>
        <v>0.33</v>
      </c>
      <c r="L441" s="4">
        <f t="shared" si="159"/>
        <v>0.17941605248144013</v>
      </c>
      <c r="M441" s="4">
        <f t="shared" si="140"/>
        <v>0.21980655237297675</v>
      </c>
      <c r="N441" s="5">
        <f t="shared" si="141"/>
        <v>-1.4774619429796805</v>
      </c>
      <c r="O441" s="5">
        <f t="shared" si="142"/>
        <v>28.312435847422456</v>
      </c>
      <c r="P441" s="5">
        <f t="shared" si="143"/>
        <v>2.332918675175351</v>
      </c>
      <c r="Q441" s="6">
        <f t="shared" si="144"/>
        <v>1802.7015451758962</v>
      </c>
      <c r="R441" s="5">
        <f t="shared" si="145"/>
        <v>10.507005784477235</v>
      </c>
      <c r="S441" s="5">
        <f t="shared" si="146"/>
        <v>-0.7466579835937539</v>
      </c>
      <c r="T441" s="5">
        <f t="shared" si="147"/>
        <v>15.715681747431972</v>
      </c>
      <c r="U441" s="5">
        <f t="shared" si="148"/>
        <v>9.0295438414975546</v>
      </c>
      <c r="V441" s="5">
        <f t="shared" si="148"/>
        <v>27.565777863828703</v>
      </c>
      <c r="W441" s="5">
        <f t="shared" si="149"/>
        <v>-14.125399577392677</v>
      </c>
      <c r="X441">
        <f t="shared" si="160"/>
        <v>0</v>
      </c>
    </row>
    <row r="442" spans="1:24" x14ac:dyDescent="0.2">
      <c r="A442">
        <f t="shared" si="150"/>
        <v>0.41200000000000031</v>
      </c>
      <c r="B442" s="5">
        <f t="shared" si="151"/>
        <v>0.89924112837219294</v>
      </c>
      <c r="C442" s="5">
        <f t="shared" si="152"/>
        <v>0.29612571428222639</v>
      </c>
      <c r="D442" s="5">
        <f t="shared" si="153"/>
        <v>2.8605498372217486</v>
      </c>
      <c r="E442" s="2">
        <f t="shared" si="154"/>
        <v>0.9467444457799864</v>
      </c>
      <c r="F442" s="3">
        <f t="shared" si="155"/>
        <v>6.6227534855221384</v>
      </c>
      <c r="G442" s="3">
        <f t="shared" si="156"/>
        <v>-126.71047691835361</v>
      </c>
      <c r="H442" s="3">
        <f t="shared" si="157"/>
        <v>-10.457223558088335</v>
      </c>
      <c r="I442" s="2">
        <f t="shared" si="158"/>
        <v>127.3136259367019</v>
      </c>
      <c r="J442" s="2">
        <f t="shared" si="138"/>
        <v>127.3136259367019</v>
      </c>
      <c r="K442" s="5">
        <f t="shared" si="139"/>
        <v>0.33</v>
      </c>
      <c r="L442" s="4">
        <f t="shared" si="159"/>
        <v>0.17945240252322783</v>
      </c>
      <c r="M442" s="4">
        <f t="shared" si="140"/>
        <v>0.21982837357714946</v>
      </c>
      <c r="N442" s="5">
        <f t="shared" si="141"/>
        <v>-1.479179250475575</v>
      </c>
      <c r="O442" s="5">
        <f t="shared" si="142"/>
        <v>28.30054126055337</v>
      </c>
      <c r="P442" s="5">
        <f t="shared" si="143"/>
        <v>2.3356007646250361</v>
      </c>
      <c r="Q442" s="6">
        <f t="shared" si="144"/>
        <v>1802.701364905751</v>
      </c>
      <c r="R442" s="5">
        <f t="shared" si="145"/>
        <v>10.503716879213465</v>
      </c>
      <c r="S442" s="5">
        <f t="shared" si="146"/>
        <v>-0.74758369406506864</v>
      </c>
      <c r="T442" s="5">
        <f t="shared" si="147"/>
        <v>15.710691568513399</v>
      </c>
      <c r="U442" s="5">
        <f t="shared" si="148"/>
        <v>9.0245376287378907</v>
      </c>
      <c r="V442" s="5">
        <f t="shared" si="148"/>
        <v>27.552957566488303</v>
      </c>
      <c r="W442" s="5">
        <f t="shared" si="149"/>
        <v>-14.127707666861564</v>
      </c>
      <c r="X442">
        <f t="shared" si="160"/>
        <v>0</v>
      </c>
    </row>
    <row r="443" spans="1:24" x14ac:dyDescent="0.2">
      <c r="A443">
        <f t="shared" si="150"/>
        <v>0.41300000000000031</v>
      </c>
      <c r="B443" s="5">
        <f t="shared" si="151"/>
        <v>0.90586839412652942</v>
      </c>
      <c r="C443" s="5">
        <f t="shared" si="152"/>
        <v>0.16942901384265605</v>
      </c>
      <c r="D443" s="5">
        <f t="shared" si="153"/>
        <v>2.850085549809827</v>
      </c>
      <c r="E443" s="2">
        <f t="shared" si="154"/>
        <v>0.92157676739871874</v>
      </c>
      <c r="F443" s="3">
        <f t="shared" si="155"/>
        <v>6.6317780231508765</v>
      </c>
      <c r="G443" s="3">
        <f t="shared" si="156"/>
        <v>-126.68292396078712</v>
      </c>
      <c r="H443" s="3">
        <f t="shared" si="157"/>
        <v>-10.471351265755198</v>
      </c>
      <c r="I443" s="2">
        <f t="shared" si="158"/>
        <v>127.28783484816509</v>
      </c>
      <c r="J443" s="2">
        <f t="shared" si="138"/>
        <v>127.28783484816509</v>
      </c>
      <c r="K443" s="5">
        <f t="shared" si="139"/>
        <v>0.33</v>
      </c>
      <c r="L443" s="4">
        <f t="shared" si="159"/>
        <v>0.17948874525883685</v>
      </c>
      <c r="M443" s="4">
        <f t="shared" si="140"/>
        <v>0.21985018588865116</v>
      </c>
      <c r="N443" s="5">
        <f t="shared" si="141"/>
        <v>-1.4808948043695052</v>
      </c>
      <c r="O443" s="5">
        <f t="shared" si="142"/>
        <v>28.288655507008762</v>
      </c>
      <c r="P443" s="5">
        <f t="shared" si="143"/>
        <v>2.3382823776748296</v>
      </c>
      <c r="Q443" s="6">
        <f t="shared" si="144"/>
        <v>1802.7011846356236</v>
      </c>
      <c r="R443" s="5">
        <f t="shared" si="145"/>
        <v>10.500429940793383</v>
      </c>
      <c r="S443" s="5">
        <f t="shared" si="146"/>
        <v>-0.74850992703921715</v>
      </c>
      <c r="T443" s="5">
        <f t="shared" si="147"/>
        <v>15.705704308080202</v>
      </c>
      <c r="U443" s="5">
        <f t="shared" si="148"/>
        <v>9.0195351364238778</v>
      </c>
      <c r="V443" s="5">
        <f t="shared" si="148"/>
        <v>27.540145579969547</v>
      </c>
      <c r="W443" s="5">
        <f t="shared" si="149"/>
        <v>-14.13001331424497</v>
      </c>
      <c r="X443">
        <f t="shared" si="160"/>
        <v>0</v>
      </c>
    </row>
    <row r="444" spans="1:24" x14ac:dyDescent="0.2">
      <c r="A444">
        <f t="shared" si="150"/>
        <v>0.41400000000000031</v>
      </c>
      <c r="B444" s="5">
        <f t="shared" si="151"/>
        <v>0.91250468191724843</v>
      </c>
      <c r="C444" s="5">
        <f t="shared" si="152"/>
        <v>4.2759859954658912E-2</v>
      </c>
      <c r="D444" s="5">
        <f t="shared" si="153"/>
        <v>2.8396071335374149</v>
      </c>
      <c r="E444" s="2">
        <f t="shared" si="154"/>
        <v>0.91350599349114336</v>
      </c>
      <c r="F444" s="3">
        <f t="shared" si="155"/>
        <v>6.6407975582873</v>
      </c>
      <c r="G444" s="3">
        <f t="shared" si="156"/>
        <v>-126.65538381520714</v>
      </c>
      <c r="H444" s="3">
        <f t="shared" si="157"/>
        <v>-10.485481279069443</v>
      </c>
      <c r="I444" s="2">
        <f t="shared" si="158"/>
        <v>127.2620593862967</v>
      </c>
      <c r="J444" s="2">
        <f t="shared" si="138"/>
        <v>127.2620593862967</v>
      </c>
      <c r="K444" s="5">
        <f t="shared" si="139"/>
        <v>0.33</v>
      </c>
      <c r="L444" s="4">
        <f t="shared" si="159"/>
        <v>0.17952508068086492</v>
      </c>
      <c r="M444" s="4">
        <f t="shared" si="140"/>
        <v>0.21987198930715382</v>
      </c>
      <c r="N444" s="5">
        <f t="shared" si="141"/>
        <v>-1.482608606827998</v>
      </c>
      <c r="O444" s="5">
        <f t="shared" si="142"/>
        <v>28.276778579282468</v>
      </c>
      <c r="P444" s="5">
        <f t="shared" si="143"/>
        <v>2.3409635144926133</v>
      </c>
      <c r="Q444" s="6">
        <f t="shared" si="144"/>
        <v>1802.7010043655141</v>
      </c>
      <c r="R444" s="5">
        <f t="shared" si="145"/>
        <v>10.497144967925783</v>
      </c>
      <c r="S444" s="5">
        <f t="shared" si="146"/>
        <v>-0.74943668181868772</v>
      </c>
      <c r="T444" s="5">
        <f t="shared" si="147"/>
        <v>15.700719964238107</v>
      </c>
      <c r="U444" s="5">
        <f t="shared" si="148"/>
        <v>9.0145363610977842</v>
      </c>
      <c r="V444" s="5">
        <f t="shared" si="148"/>
        <v>27.527341897463781</v>
      </c>
      <c r="W444" s="5">
        <f t="shared" si="149"/>
        <v>-14.132316521269278</v>
      </c>
      <c r="X444">
        <f t="shared" si="160"/>
        <v>0</v>
      </c>
    </row>
    <row r="445" spans="1:24" x14ac:dyDescent="0.2">
      <c r="A445">
        <f t="shared" si="150"/>
        <v>0.41500000000000031</v>
      </c>
      <c r="B445" s="5">
        <f t="shared" si="151"/>
        <v>0.91914998674371629</v>
      </c>
      <c r="C445" s="5">
        <f t="shared" si="152"/>
        <v>-8.3881760189599489E-2</v>
      </c>
      <c r="D445" s="5">
        <f t="shared" si="153"/>
        <v>2.8291145861000846</v>
      </c>
      <c r="E445" s="2">
        <f t="shared" si="154"/>
        <v>0.9229695812016121</v>
      </c>
      <c r="F445" s="3">
        <f t="shared" si="155"/>
        <v>6.6498120946483974</v>
      </c>
      <c r="G445" s="3">
        <f t="shared" si="156"/>
        <v>-126.62785647330968</v>
      </c>
      <c r="H445" s="3">
        <f t="shared" si="157"/>
        <v>-10.499613595590713</v>
      </c>
      <c r="I445" s="2">
        <f t="shared" si="158"/>
        <v>127.2362995437071</v>
      </c>
      <c r="J445" s="2">
        <f t="shared" si="138"/>
        <v>127.2362995437071</v>
      </c>
      <c r="K445" s="5">
        <f t="shared" si="139"/>
        <v>0.33</v>
      </c>
      <c r="L445" s="4">
        <f t="shared" si="159"/>
        <v>0.17956140878190813</v>
      </c>
      <c r="M445" s="4">
        <f t="shared" si="140"/>
        <v>0.21989378383232927</v>
      </c>
      <c r="N445" s="5">
        <f t="shared" si="141"/>
        <v>-1.4843206600149241</v>
      </c>
      <c r="O445" s="5">
        <f t="shared" si="142"/>
        <v>28.264910469876387</v>
      </c>
      <c r="P445" s="5">
        <f t="shared" si="143"/>
        <v>2.3436441752468662</v>
      </c>
      <c r="Q445" s="6">
        <f t="shared" si="144"/>
        <v>1802.7008240954226</v>
      </c>
      <c r="R445" s="5">
        <f t="shared" si="145"/>
        <v>10.493861959320594</v>
      </c>
      <c r="S445" s="5">
        <f t="shared" si="146"/>
        <v>-0.7503639577069019</v>
      </c>
      <c r="T445" s="5">
        <f t="shared" si="147"/>
        <v>15.695738535094474</v>
      </c>
      <c r="U445" s="5">
        <f t="shared" si="148"/>
        <v>9.0095412993056687</v>
      </c>
      <c r="V445" s="5">
        <f t="shared" si="148"/>
        <v>27.514546512169485</v>
      </c>
      <c r="W445" s="5">
        <f t="shared" si="149"/>
        <v>-14.13461728965866</v>
      </c>
      <c r="X445">
        <f t="shared" si="160"/>
        <v>0</v>
      </c>
    </row>
    <row r="446" spans="1:24" x14ac:dyDescent="0.2">
      <c r="A446">
        <f t="shared" si="150"/>
        <v>0.41600000000000031</v>
      </c>
      <c r="B446" s="5">
        <f t="shared" si="151"/>
        <v>0.92580430360901433</v>
      </c>
      <c r="C446" s="5">
        <f t="shared" si="152"/>
        <v>-0.21049585938965309</v>
      </c>
      <c r="D446" s="5">
        <f t="shared" si="153"/>
        <v>2.818607905195849</v>
      </c>
      <c r="E446" s="2">
        <f t="shared" si="154"/>
        <v>0.94943252282674651</v>
      </c>
      <c r="F446" s="3">
        <f t="shared" si="155"/>
        <v>6.658821635947703</v>
      </c>
      <c r="G446" s="3">
        <f t="shared" si="156"/>
        <v>-126.60034192679751</v>
      </c>
      <c r="H446" s="3">
        <f t="shared" si="157"/>
        <v>-10.513748212880371</v>
      </c>
      <c r="I446" s="2">
        <f t="shared" si="158"/>
        <v>127.21055531301346</v>
      </c>
      <c r="J446" s="2">
        <f t="shared" si="138"/>
        <v>127.21055531301346</v>
      </c>
      <c r="K446" s="5">
        <f t="shared" si="139"/>
        <v>0.33</v>
      </c>
      <c r="L446" s="4">
        <f t="shared" si="159"/>
        <v>0.17959772955456088</v>
      </c>
      <c r="M446" s="4">
        <f t="shared" si="140"/>
        <v>0.21991556946384935</v>
      </c>
      <c r="N446" s="5">
        <f t="shared" si="141"/>
        <v>-1.4860309660915014</v>
      </c>
      <c r="O446" s="5">
        <f t="shared" si="142"/>
        <v>28.253051171300491</v>
      </c>
      <c r="P446" s="5">
        <f t="shared" si="143"/>
        <v>2.3463243601066655</v>
      </c>
      <c r="Q446" s="6">
        <f t="shared" si="144"/>
        <v>1802.7006438253493</v>
      </c>
      <c r="R446" s="5">
        <f t="shared" si="145"/>
        <v>10.490580913688868</v>
      </c>
      <c r="S446" s="5">
        <f t="shared" si="146"/>
        <v>-0.75129175400821413</v>
      </c>
      <c r="T446" s="5">
        <f t="shared" si="147"/>
        <v>15.690760018758295</v>
      </c>
      <c r="U446" s="5">
        <f t="shared" si="148"/>
        <v>9.0045499475973667</v>
      </c>
      <c r="V446" s="5">
        <f t="shared" si="148"/>
        <v>27.501759417292277</v>
      </c>
      <c r="W446" s="5">
        <f t="shared" si="149"/>
        <v>-14.136915621135039</v>
      </c>
      <c r="X446">
        <f t="shared" si="160"/>
        <v>0</v>
      </c>
    </row>
    <row r="447" spans="1:24" x14ac:dyDescent="0.2">
      <c r="A447">
        <f t="shared" si="150"/>
        <v>0.41700000000000031</v>
      </c>
      <c r="B447" s="5">
        <f t="shared" si="151"/>
        <v>0.93246762751993584</v>
      </c>
      <c r="C447" s="5">
        <f t="shared" si="152"/>
        <v>-0.3370824504367419</v>
      </c>
      <c r="D447" s="5">
        <f t="shared" si="153"/>
        <v>2.8080870885251579</v>
      </c>
      <c r="E447" s="2">
        <f t="shared" si="154"/>
        <v>0.99152430871113606</v>
      </c>
      <c r="F447" s="3">
        <f t="shared" si="155"/>
        <v>6.6678261858953007</v>
      </c>
      <c r="G447" s="3">
        <f t="shared" si="156"/>
        <v>-126.57284016738022</v>
      </c>
      <c r="H447" s="3">
        <f t="shared" si="157"/>
        <v>-10.527885128501506</v>
      </c>
      <c r="I447" s="2">
        <f t="shared" si="158"/>
        <v>127.18482668683956</v>
      </c>
      <c r="J447" s="2">
        <f t="shared" si="138"/>
        <v>127.18482668683956</v>
      </c>
      <c r="K447" s="5">
        <f t="shared" si="139"/>
        <v>0.33</v>
      </c>
      <c r="L447" s="4">
        <f t="shared" si="159"/>
        <v>0.17963404299141592</v>
      </c>
      <c r="M447" s="4">
        <f t="shared" si="140"/>
        <v>0.21993734620138558</v>
      </c>
      <c r="N447" s="5">
        <f t="shared" si="141"/>
        <v>-1.4877395272162954</v>
      </c>
      <c r="O447" s="5">
        <f t="shared" si="142"/>
        <v>28.241200676072751</v>
      </c>
      <c r="P447" s="5">
        <f t="shared" si="143"/>
        <v>2.3490040692416807</v>
      </c>
      <c r="Q447" s="6">
        <f t="shared" si="144"/>
        <v>1802.7004635552939</v>
      </c>
      <c r="R447" s="5">
        <f t="shared" si="145"/>
        <v>10.487301829742764</v>
      </c>
      <c r="S447" s="5">
        <f t="shared" si="146"/>
        <v>-0.75222007002790958</v>
      </c>
      <c r="T447" s="5">
        <f t="shared" si="147"/>
        <v>15.685784413340164</v>
      </c>
      <c r="U447" s="5">
        <f t="shared" si="148"/>
        <v>8.9995623025264688</v>
      </c>
      <c r="V447" s="5">
        <f t="shared" si="148"/>
        <v>27.488980606044841</v>
      </c>
      <c r="W447" s="5">
        <f t="shared" si="149"/>
        <v>-14.139211517418154</v>
      </c>
      <c r="X447">
        <f t="shared" si="160"/>
        <v>0</v>
      </c>
    </row>
    <row r="448" spans="1:24" x14ac:dyDescent="0.2">
      <c r="A448">
        <f t="shared" si="150"/>
        <v>0.41800000000000032</v>
      </c>
      <c r="B448" s="5">
        <f t="shared" si="151"/>
        <v>0.93913995348698243</v>
      </c>
      <c r="C448" s="5">
        <f t="shared" si="152"/>
        <v>-0.46364154611381914</v>
      </c>
      <c r="D448" s="5">
        <f t="shared" si="153"/>
        <v>2.797552133790898</v>
      </c>
      <c r="E448" s="2">
        <f t="shared" si="154"/>
        <v>1.0473525364070801</v>
      </c>
      <c r="F448" s="3">
        <f t="shared" si="155"/>
        <v>6.6768257481978273</v>
      </c>
      <c r="G448" s="3">
        <f t="shared" si="156"/>
        <v>-126.54535118677417</v>
      </c>
      <c r="H448" s="3">
        <f t="shared" si="157"/>
        <v>-10.542024340018925</v>
      </c>
      <c r="I448" s="2">
        <f t="shared" si="158"/>
        <v>127.15911365781595</v>
      </c>
      <c r="J448" s="2">
        <f t="shared" si="138"/>
        <v>127.15911365781595</v>
      </c>
      <c r="K448" s="5">
        <f t="shared" si="139"/>
        <v>0.33</v>
      </c>
      <c r="L448" s="4">
        <f t="shared" si="159"/>
        <v>0.17967034908506441</v>
      </c>
      <c r="M448" s="4">
        <f t="shared" si="140"/>
        <v>0.21995911404460947</v>
      </c>
      <c r="N448" s="5">
        <f t="shared" si="141"/>
        <v>-1.4894463455452267</v>
      </c>
      <c r="O448" s="5">
        <f t="shared" si="142"/>
        <v>28.229358976719183</v>
      </c>
      <c r="P448" s="5">
        <f t="shared" si="143"/>
        <v>2.3516833028221766</v>
      </c>
      <c r="Q448" s="6">
        <f t="shared" si="144"/>
        <v>1802.7002832852563</v>
      </c>
      <c r="R448" s="5">
        <f t="shared" si="145"/>
        <v>10.484024706195569</v>
      </c>
      <c r="S448" s="5">
        <f t="shared" si="146"/>
        <v>-0.75314890507220433</v>
      </c>
      <c r="T448" s="5">
        <f t="shared" si="147"/>
        <v>15.680811716952316</v>
      </c>
      <c r="U448" s="5">
        <f t="shared" si="148"/>
        <v>8.9945783606503422</v>
      </c>
      <c r="V448" s="5">
        <f t="shared" si="148"/>
        <v>27.476210071646978</v>
      </c>
      <c r="W448" s="5">
        <f t="shared" si="149"/>
        <v>-14.141504980225506</v>
      </c>
      <c r="X448">
        <f t="shared" si="160"/>
        <v>0</v>
      </c>
    </row>
    <row r="449" spans="1:24" x14ac:dyDescent="0.2">
      <c r="A449">
        <f t="shared" si="150"/>
        <v>0.41900000000000032</v>
      </c>
      <c r="B449" s="5">
        <f t="shared" si="151"/>
        <v>0.94582127652436054</v>
      </c>
      <c r="C449" s="5">
        <f t="shared" si="152"/>
        <v>-0.59017315919555746</v>
      </c>
      <c r="D449" s="5">
        <f t="shared" si="153"/>
        <v>2.7870030386983888</v>
      </c>
      <c r="E449" s="2">
        <f t="shared" si="154"/>
        <v>1.1148462875935121</v>
      </c>
      <c r="F449" s="3">
        <f t="shared" si="155"/>
        <v>6.6858203265584777</v>
      </c>
      <c r="G449" s="3">
        <f t="shared" si="156"/>
        <v>-126.51787497670253</v>
      </c>
      <c r="H449" s="3">
        <f t="shared" si="157"/>
        <v>-10.55616584499915</v>
      </c>
      <c r="I449" s="2">
        <f t="shared" si="158"/>
        <v>127.13341621857992</v>
      </c>
      <c r="J449" s="2">
        <f t="shared" si="138"/>
        <v>127.13341621857992</v>
      </c>
      <c r="K449" s="5">
        <f t="shared" si="139"/>
        <v>0.33</v>
      </c>
      <c r="L449" s="4">
        <f t="shared" si="159"/>
        <v>0.1797066478280957</v>
      </c>
      <c r="M449" s="4">
        <f t="shared" si="140"/>
        <v>0.21998087299319227</v>
      </c>
      <c r="N449" s="5">
        <f t="shared" si="141"/>
        <v>-1.4911514232315737</v>
      </c>
      <c r="O449" s="5">
        <f t="shared" si="142"/>
        <v>28.217526065773818</v>
      </c>
      <c r="P449" s="5">
        <f t="shared" si="143"/>
        <v>2.3543620610190104</v>
      </c>
      <c r="Q449" s="6">
        <f t="shared" si="144"/>
        <v>1802.7001030152371</v>
      </c>
      <c r="R449" s="5">
        <f t="shared" si="145"/>
        <v>10.480749541761686</v>
      </c>
      <c r="S449" s="5">
        <f t="shared" si="146"/>
        <v>-0.75407825844824239</v>
      </c>
      <c r="T449" s="5">
        <f t="shared" si="147"/>
        <v>15.675841927708589</v>
      </c>
      <c r="U449" s="5">
        <f t="shared" si="148"/>
        <v>8.989598118530111</v>
      </c>
      <c r="V449" s="5">
        <f t="shared" si="148"/>
        <v>27.463447807325576</v>
      </c>
      <c r="W449" s="5">
        <f t="shared" si="149"/>
        <v>-14.1437960112724</v>
      </c>
      <c r="X449">
        <f t="shared" si="160"/>
        <v>0</v>
      </c>
    </row>
    <row r="450" spans="1:24" x14ac:dyDescent="0.2">
      <c r="A450">
        <f t="shared" si="150"/>
        <v>0.42000000000000032</v>
      </c>
      <c r="B450" s="5">
        <f t="shared" si="151"/>
        <v>0.95251159164997834</v>
      </c>
      <c r="C450" s="5">
        <f t="shared" si="152"/>
        <v>-0.71667730244835637</v>
      </c>
      <c r="D450" s="5">
        <f t="shared" si="153"/>
        <v>2.7764398009553841</v>
      </c>
      <c r="E450" s="2">
        <f t="shared" si="154"/>
        <v>1.1920170670222083</v>
      </c>
      <c r="F450" s="3">
        <f t="shared" si="155"/>
        <v>6.6948099246770081</v>
      </c>
      <c r="G450" s="3">
        <f t="shared" si="156"/>
        <v>-126.49041152889521</v>
      </c>
      <c r="H450" s="3">
        <f t="shared" si="157"/>
        <v>-10.570309641010422</v>
      </c>
      <c r="I450" s="2">
        <f t="shared" si="158"/>
        <v>127.1077343617754</v>
      </c>
      <c r="J450" s="2">
        <f t="shared" si="138"/>
        <v>127.1077343617754</v>
      </c>
      <c r="K450" s="5">
        <f t="shared" si="139"/>
        <v>0.33</v>
      </c>
      <c r="L450" s="4">
        <f t="shared" si="159"/>
        <v>0.17974293921309767</v>
      </c>
      <c r="M450" s="4">
        <f t="shared" si="140"/>
        <v>0.22000262304680523</v>
      </c>
      <c r="N450" s="5">
        <f t="shared" si="141"/>
        <v>-1.4928547624259751</v>
      </c>
      <c r="O450" s="5">
        <f t="shared" si="142"/>
        <v>28.205701935778691</v>
      </c>
      <c r="P450" s="5">
        <f t="shared" si="143"/>
        <v>2.3570403440036296</v>
      </c>
      <c r="Q450" s="6">
        <f t="shared" si="144"/>
        <v>1802.6999227452357</v>
      </c>
      <c r="R450" s="5">
        <f t="shared" si="145"/>
        <v>10.477476335156629</v>
      </c>
      <c r="S450" s="5">
        <f t="shared" si="146"/>
        <v>-0.75500812946409701</v>
      </c>
      <c r="T450" s="5">
        <f t="shared" si="147"/>
        <v>15.670875043724447</v>
      </c>
      <c r="U450" s="5">
        <f t="shared" si="148"/>
        <v>8.9846215727306529</v>
      </c>
      <c r="V450" s="5">
        <f t="shared" si="148"/>
        <v>27.450693806314593</v>
      </c>
      <c r="W450" s="5">
        <f t="shared" si="149"/>
        <v>-14.146084612271924</v>
      </c>
      <c r="X450">
        <f t="shared" si="160"/>
        <v>0</v>
      </c>
    </row>
    <row r="451" spans="1:24" x14ac:dyDescent="0.2">
      <c r="A451">
        <f t="shared" si="150"/>
        <v>0.42100000000000032</v>
      </c>
      <c r="B451" s="5">
        <f t="shared" si="151"/>
        <v>0.95921089388544167</v>
      </c>
      <c r="C451" s="5">
        <f t="shared" si="152"/>
        <v>-0.84315398863034841</v>
      </c>
      <c r="D451" s="5">
        <f t="shared" si="153"/>
        <v>2.7658624182720675</v>
      </c>
      <c r="E451" s="2">
        <f t="shared" si="154"/>
        <v>1.2771038279998121</v>
      </c>
      <c r="F451" s="3">
        <f t="shared" si="155"/>
        <v>6.703794546249739</v>
      </c>
      <c r="G451" s="3">
        <f t="shared" si="156"/>
        <v>-126.46296083508889</v>
      </c>
      <c r="H451" s="3">
        <f t="shared" si="157"/>
        <v>-10.584455725622693</v>
      </c>
      <c r="I451" s="2">
        <f t="shared" si="158"/>
        <v>127.08206808005299</v>
      </c>
      <c r="J451" s="2">
        <f t="shared" si="138"/>
        <v>127.08206808005299</v>
      </c>
      <c r="K451" s="5">
        <f t="shared" si="139"/>
        <v>0.33</v>
      </c>
      <c r="L451" s="4">
        <f t="shared" si="159"/>
        <v>0.17977922323265649</v>
      </c>
      <c r="M451" s="4">
        <f t="shared" si="140"/>
        <v>0.22002436420511945</v>
      </c>
      <c r="N451" s="5">
        <f t="shared" si="141"/>
        <v>-1.4945563652764347</v>
      </c>
      <c r="O451" s="5">
        <f t="shared" si="142"/>
        <v>28.193886579283816</v>
      </c>
      <c r="P451" s="5">
        <f t="shared" si="143"/>
        <v>2.3597181519480723</v>
      </c>
      <c r="Q451" s="6">
        <f t="shared" si="144"/>
        <v>1802.6997424752526</v>
      </c>
      <c r="R451" s="5">
        <f t="shared" si="145"/>
        <v>10.474205085097031</v>
      </c>
      <c r="S451" s="5">
        <f t="shared" si="146"/>
        <v>-0.75593851742876783</v>
      </c>
      <c r="T451" s="5">
        <f t="shared" si="147"/>
        <v>15.665911063116958</v>
      </c>
      <c r="U451" s="5">
        <f t="shared" si="148"/>
        <v>8.979648719820597</v>
      </c>
      <c r="V451" s="5">
        <f t="shared" si="148"/>
        <v>27.43794806185505</v>
      </c>
      <c r="W451" s="5">
        <f t="shared" si="149"/>
        <v>-14.148370784934968</v>
      </c>
      <c r="X451">
        <f t="shared" si="160"/>
        <v>0</v>
      </c>
    </row>
    <row r="452" spans="1:24" x14ac:dyDescent="0.2">
      <c r="A452">
        <f t="shared" si="150"/>
        <v>0.42200000000000032</v>
      </c>
      <c r="B452" s="5">
        <f t="shared" si="151"/>
        <v>0.96591917825605134</v>
      </c>
      <c r="C452" s="5">
        <f t="shared" si="152"/>
        <v>-0.9696032304914064</v>
      </c>
      <c r="D452" s="5">
        <f t="shared" si="153"/>
        <v>2.7552708883610522</v>
      </c>
      <c r="E452" s="2">
        <f t="shared" si="154"/>
        <v>1.3686234995433246</v>
      </c>
      <c r="F452" s="3">
        <f t="shared" si="155"/>
        <v>6.7127741949695592</v>
      </c>
      <c r="G452" s="3">
        <f t="shared" si="156"/>
        <v>-126.43552288702703</v>
      </c>
      <c r="H452" s="3">
        <f t="shared" si="157"/>
        <v>-10.598604096407628</v>
      </c>
      <c r="I452" s="2">
        <f t="shared" si="158"/>
        <v>127.05641736607001</v>
      </c>
      <c r="J452" s="2">
        <f t="shared" si="138"/>
        <v>127.05641736607001</v>
      </c>
      <c r="K452" s="5">
        <f t="shared" si="139"/>
        <v>0.33</v>
      </c>
      <c r="L452" s="4">
        <f t="shared" si="159"/>
        <v>0.17981549987935674</v>
      </c>
      <c r="M452" s="4">
        <f t="shared" si="140"/>
        <v>0.22004609646780582</v>
      </c>
      <c r="N452" s="5">
        <f t="shared" si="141"/>
        <v>-1.4962562339283245</v>
      </c>
      <c r="O452" s="5">
        <f t="shared" si="142"/>
        <v>28.18207998884721</v>
      </c>
      <c r="P452" s="5">
        <f t="shared" si="143"/>
        <v>2.3623954850249667</v>
      </c>
      <c r="Q452" s="6">
        <f t="shared" si="144"/>
        <v>1802.6995622052873</v>
      </c>
      <c r="R452" s="5">
        <f t="shared" si="145"/>
        <v>10.470935790300638</v>
      </c>
      <c r="S452" s="5">
        <f t="shared" si="146"/>
        <v>-0.75686942165218052</v>
      </c>
      <c r="T452" s="5">
        <f t="shared" si="147"/>
        <v>15.660949984004823</v>
      </c>
      <c r="U452" s="5">
        <f t="shared" si="148"/>
        <v>8.9746795563723136</v>
      </c>
      <c r="V452" s="5">
        <f t="shared" si="148"/>
        <v>27.42521056719503</v>
      </c>
      <c r="W452" s="5">
        <f t="shared" si="149"/>
        <v>-14.150654530970211</v>
      </c>
      <c r="X452">
        <f t="shared" si="160"/>
        <v>0</v>
      </c>
    </row>
    <row r="453" spans="1:24" x14ac:dyDescent="0.2">
      <c r="A453">
        <f t="shared" si="150"/>
        <v>0.42300000000000032</v>
      </c>
      <c r="B453" s="5">
        <f t="shared" si="151"/>
        <v>0.97263643979079906</v>
      </c>
      <c r="C453" s="5">
        <f t="shared" si="152"/>
        <v>-1.09602504077315</v>
      </c>
      <c r="D453" s="5">
        <f t="shared" si="153"/>
        <v>2.7446652089373793</v>
      </c>
      <c r="E453" s="2">
        <f t="shared" si="154"/>
        <v>1.4653643007834967</v>
      </c>
      <c r="F453" s="3">
        <f t="shared" si="155"/>
        <v>6.7217488745259315</v>
      </c>
      <c r="G453" s="3">
        <f t="shared" si="156"/>
        <v>-126.40809767645983</v>
      </c>
      <c r="H453" s="3">
        <f t="shared" si="157"/>
        <v>-10.612754750938599</v>
      </c>
      <c r="I453" s="2">
        <f t="shared" si="158"/>
        <v>127.03078221249041</v>
      </c>
      <c r="J453" s="2">
        <f t="shared" si="138"/>
        <v>127.03078221249041</v>
      </c>
      <c r="K453" s="5">
        <f t="shared" si="139"/>
        <v>0.33</v>
      </c>
      <c r="L453" s="4">
        <f t="shared" si="159"/>
        <v>0.17985176914578141</v>
      </c>
      <c r="M453" s="4">
        <f t="shared" si="140"/>
        <v>0.22006781983453524</v>
      </c>
      <c r="N453" s="5">
        <f t="shared" si="141"/>
        <v>-1.4979543705243892</v>
      </c>
      <c r="O453" s="5">
        <f t="shared" si="142"/>
        <v>28.170282157034844</v>
      </c>
      <c r="P453" s="5">
        <f t="shared" si="143"/>
        <v>2.3650723434075265</v>
      </c>
      <c r="Q453" s="6">
        <f t="shared" si="144"/>
        <v>1802.6993819353399</v>
      </c>
      <c r="R453" s="5">
        <f t="shared" si="145"/>
        <v>10.467668449486297</v>
      </c>
      <c r="S453" s="5">
        <f t="shared" si="146"/>
        <v>-0.757800841445185</v>
      </c>
      <c r="T453" s="5">
        <f t="shared" si="147"/>
        <v>15.655991804508327</v>
      </c>
      <c r="U453" s="5">
        <f t="shared" si="148"/>
        <v>8.969714078961907</v>
      </c>
      <c r="V453" s="5">
        <f t="shared" si="148"/>
        <v>27.412481315589659</v>
      </c>
      <c r="W453" s="5">
        <f t="shared" si="149"/>
        <v>-14.152935852084145</v>
      </c>
      <c r="X453">
        <f t="shared" si="160"/>
        <v>0</v>
      </c>
    </row>
    <row r="454" spans="1:24" x14ac:dyDescent="0.2">
      <c r="A454">
        <f t="shared" si="150"/>
        <v>0.42400000000000032</v>
      </c>
      <c r="B454" s="5">
        <f t="shared" si="151"/>
        <v>0.9793626735223645</v>
      </c>
      <c r="C454" s="5">
        <f t="shared" si="152"/>
        <v>-1.2224194322089521</v>
      </c>
      <c r="D454" s="5">
        <f t="shared" si="153"/>
        <v>2.7340453777185147</v>
      </c>
      <c r="E454" s="2">
        <f t="shared" si="154"/>
        <v>1.5663526150043388</v>
      </c>
      <c r="F454" s="3">
        <f t="shared" si="155"/>
        <v>6.7307185886048932</v>
      </c>
      <c r="G454" s="3">
        <f t="shared" si="156"/>
        <v>-126.38068519514424</v>
      </c>
      <c r="H454" s="3">
        <f t="shared" si="157"/>
        <v>-10.626907686790684</v>
      </c>
      <c r="I454" s="2">
        <f t="shared" si="158"/>
        <v>127.00516261198484</v>
      </c>
      <c r="J454" s="2">
        <f t="shared" si="138"/>
        <v>127.00516261198484</v>
      </c>
      <c r="K454" s="5">
        <f t="shared" si="139"/>
        <v>0.33</v>
      </c>
      <c r="L454" s="4">
        <f t="shared" si="159"/>
        <v>0.17988803102451167</v>
      </c>
      <c r="M454" s="4">
        <f t="shared" si="140"/>
        <v>0.22008953430497838</v>
      </c>
      <c r="N454" s="5">
        <f t="shared" si="141"/>
        <v>-1.4996507772047492</v>
      </c>
      <c r="O454" s="5">
        <f t="shared" si="142"/>
        <v>28.158493076420672</v>
      </c>
      <c r="P454" s="5">
        <f t="shared" si="143"/>
        <v>2.367748727269555</v>
      </c>
      <c r="Q454" s="6">
        <f t="shared" si="144"/>
        <v>1802.699201665411</v>
      </c>
      <c r="R454" s="5">
        <f t="shared" si="145"/>
        <v>10.464403061373982</v>
      </c>
      <c r="S454" s="5">
        <f t="shared" si="146"/>
        <v>-0.75873277611955603</v>
      </c>
      <c r="T454" s="5">
        <f t="shared" si="147"/>
        <v>15.651036522749393</v>
      </c>
      <c r="U454" s="5">
        <f t="shared" si="148"/>
        <v>8.9647522841692329</v>
      </c>
      <c r="V454" s="5">
        <f t="shared" si="148"/>
        <v>27.399760300301118</v>
      </c>
      <c r="W454" s="5">
        <f t="shared" si="149"/>
        <v>-14.155214749981052</v>
      </c>
      <c r="X454">
        <f t="shared" si="160"/>
        <v>0</v>
      </c>
    </row>
    <row r="455" spans="1:24" x14ac:dyDescent="0.2">
      <c r="A455">
        <f t="shared" si="150"/>
        <v>0.42500000000000032</v>
      </c>
      <c r="B455" s="5">
        <f t="shared" si="151"/>
        <v>0.98609787448711139</v>
      </c>
      <c r="C455" s="5">
        <f t="shared" si="152"/>
        <v>-1.3487864175239463</v>
      </c>
      <c r="D455" s="5">
        <f t="shared" si="153"/>
        <v>2.723411392424349</v>
      </c>
      <c r="E455" s="2">
        <f t="shared" si="154"/>
        <v>1.6708123228433169</v>
      </c>
      <c r="F455" s="3">
        <f t="shared" si="155"/>
        <v>6.7396833408890622</v>
      </c>
      <c r="G455" s="3">
        <f t="shared" si="156"/>
        <v>-126.35328543484394</v>
      </c>
      <c r="H455" s="3">
        <f t="shared" si="157"/>
        <v>-10.641062901540666</v>
      </c>
      <c r="I455" s="2">
        <f t="shared" si="158"/>
        <v>126.97955855723058</v>
      </c>
      <c r="J455" s="2">
        <f t="shared" si="138"/>
        <v>126.97955855723058</v>
      </c>
      <c r="K455" s="5">
        <f t="shared" si="139"/>
        <v>0.33</v>
      </c>
      <c r="L455" s="4">
        <f t="shared" si="159"/>
        <v>0.17992428550812739</v>
      </c>
      <c r="M455" s="4">
        <f t="shared" si="140"/>
        <v>0.22011123987880585</v>
      </c>
      <c r="N455" s="5">
        <f t="shared" si="141"/>
        <v>-1.501345456106904</v>
      </c>
      <c r="O455" s="5">
        <f t="shared" si="142"/>
        <v>28.146712739586576</v>
      </c>
      <c r="P455" s="5">
        <f t="shared" si="143"/>
        <v>2.3704246367854385</v>
      </c>
      <c r="Q455" s="6">
        <f t="shared" si="144"/>
        <v>1802.6990213954996</v>
      </c>
      <c r="R455" s="5">
        <f t="shared" si="145"/>
        <v>10.461139624684771</v>
      </c>
      <c r="S455" s="5">
        <f t="shared" si="146"/>
        <v>-0.75966522498798938</v>
      </c>
      <c r="T455" s="5">
        <f t="shared" si="147"/>
        <v>15.646084136851535</v>
      </c>
      <c r="U455" s="5">
        <f t="shared" si="148"/>
        <v>8.9597941685778668</v>
      </c>
      <c r="V455" s="5">
        <f t="shared" si="148"/>
        <v>27.387047514598585</v>
      </c>
      <c r="W455" s="5">
        <f t="shared" si="149"/>
        <v>-14.157491226363028</v>
      </c>
      <c r="X455">
        <f t="shared" si="160"/>
        <v>0</v>
      </c>
    </row>
    <row r="456" spans="1:24" x14ac:dyDescent="0.2">
      <c r="A456">
        <f t="shared" si="150"/>
        <v>0.42600000000000032</v>
      </c>
      <c r="B456" s="5">
        <f t="shared" si="151"/>
        <v>0.99284203772508473</v>
      </c>
      <c r="C456" s="5">
        <f t="shared" si="152"/>
        <v>-1.4751260094350329</v>
      </c>
      <c r="D456" s="5">
        <f t="shared" si="153"/>
        <v>2.7127632507771953</v>
      </c>
      <c r="E456" s="2">
        <f t="shared" si="154"/>
        <v>1.778125995419285</v>
      </c>
      <c r="F456" s="3">
        <f t="shared" si="155"/>
        <v>6.7486431350576401</v>
      </c>
      <c r="G456" s="3">
        <f t="shared" si="156"/>
        <v>-126.32589838732935</v>
      </c>
      <c r="H456" s="3">
        <f t="shared" si="157"/>
        <v>-10.655220392767029</v>
      </c>
      <c r="I456" s="2">
        <f t="shared" si="158"/>
        <v>126.95397004091151</v>
      </c>
      <c r="J456" s="2">
        <f t="shared" si="138"/>
        <v>126.95397004091151</v>
      </c>
      <c r="K456" s="5">
        <f t="shared" si="139"/>
        <v>0.33</v>
      </c>
      <c r="L456" s="4">
        <f t="shared" si="159"/>
        <v>0.17996053258920655</v>
      </c>
      <c r="M456" s="4">
        <f t="shared" si="140"/>
        <v>0.22013293655568811</v>
      </c>
      <c r="N456" s="5">
        <f t="shared" si="141"/>
        <v>-1.5030384093657365</v>
      </c>
      <c r="O456" s="5">
        <f t="shared" si="142"/>
        <v>28.1349411391224</v>
      </c>
      <c r="P456" s="5">
        <f t="shared" si="143"/>
        <v>2.3731000721301481</v>
      </c>
      <c r="Q456" s="6">
        <f t="shared" si="144"/>
        <v>1802.6988411256066</v>
      </c>
      <c r="R456" s="5">
        <f t="shared" si="145"/>
        <v>10.45787813814084</v>
      </c>
      <c r="S456" s="5">
        <f t="shared" si="146"/>
        <v>-0.76059818736410356</v>
      </c>
      <c r="T456" s="5">
        <f t="shared" si="147"/>
        <v>15.641134644939871</v>
      </c>
      <c r="U456" s="5">
        <f t="shared" si="148"/>
        <v>8.954839728775104</v>
      </c>
      <c r="V456" s="5">
        <f t="shared" si="148"/>
        <v>27.374342951758297</v>
      </c>
      <c r="W456" s="5">
        <f t="shared" si="149"/>
        <v>-14.159765282929982</v>
      </c>
      <c r="X456">
        <f t="shared" si="160"/>
        <v>0</v>
      </c>
    </row>
    <row r="457" spans="1:24" x14ac:dyDescent="0.2">
      <c r="A457">
        <f t="shared" si="150"/>
        <v>0.42700000000000032</v>
      </c>
      <c r="B457" s="5">
        <f t="shared" si="151"/>
        <v>0.99959515828000678</v>
      </c>
      <c r="C457" s="5">
        <f t="shared" si="152"/>
        <v>-1.6014382206508864</v>
      </c>
      <c r="D457" s="5">
        <f t="shared" si="153"/>
        <v>2.7021009505017868</v>
      </c>
      <c r="E457" s="2">
        <f t="shared" si="154"/>
        <v>1.8878015931284486</v>
      </c>
      <c r="F457" s="3">
        <f t="shared" si="155"/>
        <v>6.7575979747864157</v>
      </c>
      <c r="G457" s="3">
        <f t="shared" si="156"/>
        <v>-126.29852404437759</v>
      </c>
      <c r="H457" s="3">
        <f t="shared" si="157"/>
        <v>-10.669380158049959</v>
      </c>
      <c r="I457" s="2">
        <f t="shared" si="158"/>
        <v>126.92839705571819</v>
      </c>
      <c r="J457" s="2">
        <f t="shared" si="138"/>
        <v>126.92839705571819</v>
      </c>
      <c r="K457" s="5">
        <f t="shared" si="139"/>
        <v>0.33</v>
      </c>
      <c r="L457" s="4">
        <f t="shared" si="159"/>
        <v>0.17999677226032584</v>
      </c>
      <c r="M457" s="4">
        <f t="shared" si="140"/>
        <v>0.22015462433529551</v>
      </c>
      <c r="N457" s="5">
        <f t="shared" si="141"/>
        <v>-1.5047296391135168</v>
      </c>
      <c r="O457" s="5">
        <f t="shared" si="142"/>
        <v>28.123178267625896</v>
      </c>
      <c r="P457" s="5">
        <f t="shared" si="143"/>
        <v>2.3757750334792385</v>
      </c>
      <c r="Q457" s="6">
        <f t="shared" si="144"/>
        <v>1802.6986608557313</v>
      </c>
      <c r="R457" s="5">
        <f t="shared" si="145"/>
        <v>10.45461860046548</v>
      </c>
      <c r="S457" s="5">
        <f t="shared" si="146"/>
        <v>-0.76153166256243665</v>
      </c>
      <c r="T457" s="5">
        <f t="shared" si="147"/>
        <v>15.636188045141123</v>
      </c>
      <c r="U457" s="5">
        <f t="shared" si="148"/>
        <v>8.949888961351963</v>
      </c>
      <c r="V457" s="5">
        <f t="shared" si="148"/>
        <v>27.361646605063459</v>
      </c>
      <c r="W457" s="5">
        <f t="shared" si="149"/>
        <v>-14.162036921379638</v>
      </c>
      <c r="X457">
        <f t="shared" si="160"/>
        <v>0</v>
      </c>
    </row>
    <row r="458" spans="1:24" x14ac:dyDescent="0.2">
      <c r="A458">
        <f t="shared" si="150"/>
        <v>0.42800000000000032</v>
      </c>
      <c r="B458" s="5">
        <f t="shared" si="151"/>
        <v>1.0063572311992739</v>
      </c>
      <c r="C458" s="5">
        <f t="shared" si="152"/>
        <v>-1.7277230638719614</v>
      </c>
      <c r="D458" s="5">
        <f t="shared" si="153"/>
        <v>2.6914244893252763</v>
      </c>
      <c r="E458" s="2">
        <f t="shared" si="154"/>
        <v>1.9994453886571111</v>
      </c>
      <c r="F458" s="3">
        <f t="shared" si="155"/>
        <v>6.7665478637477676</v>
      </c>
      <c r="G458" s="3">
        <f t="shared" si="156"/>
        <v>-126.27116239777253</v>
      </c>
      <c r="H458" s="3">
        <f t="shared" si="157"/>
        <v>-10.68354219497134</v>
      </c>
      <c r="I458" s="2">
        <f t="shared" si="158"/>
        <v>126.90283959434778</v>
      </c>
      <c r="J458" s="2">
        <f t="shared" si="138"/>
        <v>126.90283959434778</v>
      </c>
      <c r="K458" s="5">
        <f t="shared" si="139"/>
        <v>0.33</v>
      </c>
      <c r="L458" s="4">
        <f t="shared" si="159"/>
        <v>0.18003300451406007</v>
      </c>
      <c r="M458" s="4">
        <f t="shared" si="140"/>
        <v>0.22017630321729836</v>
      </c>
      <c r="N458" s="5">
        <f t="shared" si="141"/>
        <v>-1.5064191474799045</v>
      </c>
      <c r="O458" s="5">
        <f t="shared" si="142"/>
        <v>28.111424117702757</v>
      </c>
      <c r="P458" s="5">
        <f t="shared" si="143"/>
        <v>2.3784495210088465</v>
      </c>
      <c r="Q458" s="6">
        <f t="shared" si="144"/>
        <v>1802.6984805858744</v>
      </c>
      <c r="R458" s="5">
        <f t="shared" si="145"/>
        <v>10.451361010383085</v>
      </c>
      <c r="S458" s="5">
        <f t="shared" si="146"/>
        <v>-0.76246564989844712</v>
      </c>
      <c r="T458" s="5">
        <f t="shared" si="147"/>
        <v>15.631244335583622</v>
      </c>
      <c r="U458" s="5">
        <f t="shared" si="148"/>
        <v>8.9449418629031801</v>
      </c>
      <c r="V458" s="5">
        <f t="shared" si="148"/>
        <v>27.348958467804309</v>
      </c>
      <c r="W458" s="5">
        <f t="shared" si="149"/>
        <v>-14.164306143407529</v>
      </c>
      <c r="X458">
        <f t="shared" si="160"/>
        <v>0</v>
      </c>
    </row>
    <row r="459" spans="1:24" x14ac:dyDescent="0.2">
      <c r="A459">
        <f t="shared" si="150"/>
        <v>0.42900000000000033</v>
      </c>
      <c r="B459" s="5">
        <f t="shared" si="151"/>
        <v>1.013128251533953</v>
      </c>
      <c r="C459" s="5">
        <f t="shared" si="152"/>
        <v>-1.8539805517905001</v>
      </c>
      <c r="D459" s="5">
        <f t="shared" si="153"/>
        <v>2.6807338649772334</v>
      </c>
      <c r="E459" s="2">
        <f t="shared" si="154"/>
        <v>2.1127405757625928</v>
      </c>
      <c r="F459" s="3">
        <f t="shared" si="155"/>
        <v>6.7754928056106705</v>
      </c>
      <c r="G459" s="3">
        <f t="shared" si="156"/>
        <v>-126.24381343930473</v>
      </c>
      <c r="H459" s="3">
        <f t="shared" si="157"/>
        <v>-10.697706501114746</v>
      </c>
      <c r="I459" s="2">
        <f t="shared" si="158"/>
        <v>126.87729764950407</v>
      </c>
      <c r="J459" s="2">
        <f t="shared" si="138"/>
        <v>126.87729764950407</v>
      </c>
      <c r="K459" s="5">
        <f t="shared" si="139"/>
        <v>0.33</v>
      </c>
      <c r="L459" s="4">
        <f t="shared" si="159"/>
        <v>0.18006922934298264</v>
      </c>
      <c r="M459" s="4">
        <f t="shared" si="140"/>
        <v>0.2201979732013668</v>
      </c>
      <c r="N459" s="5">
        <f t="shared" si="141"/>
        <v>-1.5081069365919542</v>
      </c>
      <c r="O459" s="5">
        <f t="shared" si="142"/>
        <v>28.099678681966569</v>
      </c>
      <c r="P459" s="5">
        <f t="shared" si="143"/>
        <v>2.3811235348956892</v>
      </c>
      <c r="Q459" s="6">
        <f t="shared" si="144"/>
        <v>1802.6983003160356</v>
      </c>
      <c r="R459" s="5">
        <f t="shared" si="145"/>
        <v>10.448105366619162</v>
      </c>
      <c r="S459" s="5">
        <f t="shared" si="146"/>
        <v>-0.76340014868851103</v>
      </c>
      <c r="T459" s="5">
        <f t="shared" si="147"/>
        <v>15.626303514397305</v>
      </c>
      <c r="U459" s="5">
        <f t="shared" si="148"/>
        <v>8.9399984300272077</v>
      </c>
      <c r="V459" s="5">
        <f t="shared" si="148"/>
        <v>27.336278533278058</v>
      </c>
      <c r="W459" s="5">
        <f t="shared" si="149"/>
        <v>-14.166572950707007</v>
      </c>
      <c r="X459">
        <f t="shared" si="160"/>
        <v>0</v>
      </c>
    </row>
    <row r="460" spans="1:24" x14ac:dyDescent="0.2">
      <c r="A460">
        <f t="shared" si="150"/>
        <v>0.43000000000000033</v>
      </c>
      <c r="B460" s="5">
        <f t="shared" si="151"/>
        <v>1.0199082143387788</v>
      </c>
      <c r="C460" s="5">
        <f t="shared" si="152"/>
        <v>-1.9802106970905382</v>
      </c>
      <c r="D460" s="5">
        <f t="shared" si="153"/>
        <v>2.6700290751896434</v>
      </c>
      <c r="E460" s="2">
        <f t="shared" si="154"/>
        <v>2.227430620815722</v>
      </c>
      <c r="F460" s="3">
        <f t="shared" si="155"/>
        <v>6.7844328040406978</v>
      </c>
      <c r="G460" s="3">
        <f t="shared" si="156"/>
        <v>-126.21647716077145</v>
      </c>
      <c r="H460" s="3">
        <f t="shared" si="157"/>
        <v>-10.711873074065453</v>
      </c>
      <c r="I460" s="2">
        <f t="shared" si="158"/>
        <v>126.85177121389741</v>
      </c>
      <c r="J460" s="2">
        <f t="shared" si="138"/>
        <v>126.85177121389741</v>
      </c>
      <c r="K460" s="5">
        <f t="shared" si="139"/>
        <v>0.33</v>
      </c>
      <c r="L460" s="4">
        <f t="shared" si="159"/>
        <v>0.18010544673966536</v>
      </c>
      <c r="M460" s="4">
        <f t="shared" si="140"/>
        <v>0.22021963428717087</v>
      </c>
      <c r="N460" s="5">
        <f t="shared" si="141"/>
        <v>-1.5097930085741174</v>
      </c>
      <c r="O460" s="5">
        <f t="shared" si="142"/>
        <v>28.087941953038818</v>
      </c>
      <c r="P460" s="5">
        <f t="shared" si="143"/>
        <v>2.3837970753170636</v>
      </c>
      <c r="Q460" s="6">
        <f t="shared" si="144"/>
        <v>1802.6981200462142</v>
      </c>
      <c r="R460" s="5">
        <f t="shared" si="145"/>
        <v>10.444851667900297</v>
      </c>
      <c r="S460" s="5">
        <f t="shared" si="146"/>
        <v>-0.76433515824992115</v>
      </c>
      <c r="T460" s="5">
        <f t="shared" si="147"/>
        <v>15.621365579713675</v>
      </c>
      <c r="U460" s="5">
        <f t="shared" si="148"/>
        <v>8.9350586593261792</v>
      </c>
      <c r="V460" s="5">
        <f t="shared" si="148"/>
        <v>27.323606794788898</v>
      </c>
      <c r="W460" s="5">
        <f t="shared" si="149"/>
        <v>-14.168837344969262</v>
      </c>
      <c r="X460">
        <f t="shared" si="160"/>
        <v>0</v>
      </c>
    </row>
    <row r="461" spans="1:24" x14ac:dyDescent="0.2">
      <c r="A461">
        <f t="shared" si="150"/>
        <v>0.43100000000000033</v>
      </c>
      <c r="B461" s="5">
        <f t="shared" si="151"/>
        <v>1.0266971146721491</v>
      </c>
      <c r="C461" s="5">
        <f t="shared" si="152"/>
        <v>-2.106413512447912</v>
      </c>
      <c r="D461" s="5">
        <f t="shared" si="153"/>
        <v>2.6593101176969052</v>
      </c>
      <c r="E461" s="2">
        <f t="shared" si="154"/>
        <v>2.343306392834549</v>
      </c>
      <c r="F461" s="3">
        <f t="shared" si="155"/>
        <v>6.7933678627000242</v>
      </c>
      <c r="G461" s="3">
        <f t="shared" si="156"/>
        <v>-126.18915355397665</v>
      </c>
      <c r="H461" s="3">
        <f t="shared" si="157"/>
        <v>-10.726041911410423</v>
      </c>
      <c r="I461" s="2">
        <f t="shared" si="158"/>
        <v>126.8262602802448</v>
      </c>
      <c r="J461" s="2">
        <f t="shared" si="138"/>
        <v>126.8262602802448</v>
      </c>
      <c r="K461" s="5">
        <f t="shared" si="139"/>
        <v>0.33</v>
      </c>
      <c r="L461" s="4">
        <f t="shared" si="159"/>
        <v>0.18014165669667839</v>
      </c>
      <c r="M461" s="4">
        <f t="shared" si="140"/>
        <v>0.22024128647438057</v>
      </c>
      <c r="N461" s="5">
        <f t="shared" si="141"/>
        <v>-1.5114773655482481</v>
      </c>
      <c r="O461" s="5">
        <f t="shared" si="142"/>
        <v>28.076213923548888</v>
      </c>
      <c r="P461" s="5">
        <f t="shared" si="143"/>
        <v>2.3864701424508454</v>
      </c>
      <c r="Q461" s="6">
        <f t="shared" si="144"/>
        <v>1802.6979397764114</v>
      </c>
      <c r="R461" s="5">
        <f t="shared" si="145"/>
        <v>10.441599912954208</v>
      </c>
      <c r="S461" s="5">
        <f t="shared" si="146"/>
        <v>-0.76527067790088787</v>
      </c>
      <c r="T461" s="5">
        <f t="shared" si="147"/>
        <v>15.616430529665875</v>
      </c>
      <c r="U461" s="5">
        <f t="shared" si="148"/>
        <v>8.9301225474059596</v>
      </c>
      <c r="V461" s="5">
        <f t="shared" si="148"/>
        <v>27.310943245648001</v>
      </c>
      <c r="W461" s="5">
        <f t="shared" si="149"/>
        <v>-14.17109932788328</v>
      </c>
      <c r="X461">
        <f t="shared" si="160"/>
        <v>0</v>
      </c>
    </row>
    <row r="462" spans="1:24" x14ac:dyDescent="0.2">
      <c r="A462">
        <f t="shared" si="150"/>
        <v>0.43200000000000033</v>
      </c>
      <c r="B462" s="5">
        <f t="shared" si="151"/>
        <v>1.0334949475961228</v>
      </c>
      <c r="C462" s="5">
        <f t="shared" si="152"/>
        <v>-2.2325890105302659</v>
      </c>
      <c r="D462" s="5">
        <f t="shared" si="153"/>
        <v>2.6485769902358309</v>
      </c>
      <c r="E462" s="2">
        <f t="shared" si="154"/>
        <v>2.4601962313293679</v>
      </c>
      <c r="F462" s="3">
        <f t="shared" si="155"/>
        <v>6.8022979852474306</v>
      </c>
      <c r="G462" s="3">
        <f t="shared" si="156"/>
        <v>-126.161842610731</v>
      </c>
      <c r="H462" s="3">
        <f t="shared" si="157"/>
        <v>-10.740213010738307</v>
      </c>
      <c r="I462" s="2">
        <f t="shared" si="158"/>
        <v>126.80076484126977</v>
      </c>
      <c r="J462" s="2">
        <f t="shared" si="138"/>
        <v>126.80076484126977</v>
      </c>
      <c r="K462" s="5">
        <f t="shared" si="139"/>
        <v>0.33</v>
      </c>
      <c r="L462" s="4">
        <f t="shared" si="159"/>
        <v>0.18017785920659043</v>
      </c>
      <c r="M462" s="4">
        <f t="shared" si="140"/>
        <v>0.2202629297626657</v>
      </c>
      <c r="N462" s="5">
        <f t="shared" si="141"/>
        <v>-1.513160009633604</v>
      </c>
      <c r="O462" s="5">
        <f t="shared" si="142"/>
        <v>28.064494586134032</v>
      </c>
      <c r="P462" s="5">
        <f t="shared" si="143"/>
        <v>2.3891427364754865</v>
      </c>
      <c r="Q462" s="6">
        <f t="shared" si="144"/>
        <v>1802.6977595066264</v>
      </c>
      <c r="R462" s="5">
        <f t="shared" si="145"/>
        <v>10.438350100509689</v>
      </c>
      <c r="S462" s="5">
        <f t="shared" si="146"/>
        <v>-0.76620670696053528</v>
      </c>
      <c r="T462" s="5">
        <f t="shared" si="147"/>
        <v>15.611498362388609</v>
      </c>
      <c r="U462" s="5">
        <f t="shared" si="148"/>
        <v>8.9251900908760859</v>
      </c>
      <c r="V462" s="5">
        <f t="shared" si="148"/>
        <v>27.298287879173497</v>
      </c>
      <c r="W462" s="5">
        <f t="shared" si="149"/>
        <v>-14.173358901135906</v>
      </c>
      <c r="X462">
        <f t="shared" si="160"/>
        <v>0</v>
      </c>
    </row>
    <row r="463" spans="1:24" x14ac:dyDescent="0.2">
      <c r="A463">
        <f t="shared" si="150"/>
        <v>0.43300000000000033</v>
      </c>
      <c r="B463" s="5">
        <f t="shared" si="151"/>
        <v>1.0403017081764157</v>
      </c>
      <c r="C463" s="5">
        <f t="shared" si="152"/>
        <v>-2.3587372039970576</v>
      </c>
      <c r="D463" s="5">
        <f t="shared" si="153"/>
        <v>2.6378296905456424</v>
      </c>
      <c r="E463" s="2">
        <f t="shared" si="154"/>
        <v>2.5779582699405017</v>
      </c>
      <c r="F463" s="3">
        <f t="shared" si="155"/>
        <v>6.8112231753383066</v>
      </c>
      <c r="G463" s="3">
        <f t="shared" si="156"/>
        <v>-126.13454432285182</v>
      </c>
      <c r="H463" s="3">
        <f t="shared" si="157"/>
        <v>-10.754386369639443</v>
      </c>
      <c r="I463" s="2">
        <f t="shared" si="158"/>
        <v>126.77528488970248</v>
      </c>
      <c r="J463" s="2">
        <f t="shared" si="138"/>
        <v>126.77528488970248</v>
      </c>
      <c r="K463" s="5">
        <f t="shared" si="139"/>
        <v>0.33</v>
      </c>
      <c r="L463" s="4">
        <f t="shared" si="159"/>
        <v>0.18021405426196857</v>
      </c>
      <c r="M463" s="4">
        <f t="shared" si="140"/>
        <v>0.22028456415169598</v>
      </c>
      <c r="N463" s="5">
        <f t="shared" si="141"/>
        <v>-1.5148409429468521</v>
      </c>
      <c r="O463" s="5">
        <f t="shared" si="142"/>
        <v>28.052783933439375</v>
      </c>
      <c r="P463" s="5">
        <f t="shared" si="143"/>
        <v>2.3918148575700164</v>
      </c>
      <c r="Q463" s="6">
        <f t="shared" si="144"/>
        <v>1802.6975792368596</v>
      </c>
      <c r="R463" s="5">
        <f t="shared" si="145"/>
        <v>10.435102229296648</v>
      </c>
      <c r="S463" s="5">
        <f t="shared" si="146"/>
        <v>-0.76714324474890183</v>
      </c>
      <c r="T463" s="5">
        <f t="shared" si="147"/>
        <v>15.606569076018191</v>
      </c>
      <c r="U463" s="5">
        <f t="shared" si="148"/>
        <v>8.9202612863497954</v>
      </c>
      <c r="V463" s="5">
        <f t="shared" si="148"/>
        <v>27.285640688690474</v>
      </c>
      <c r="W463" s="5">
        <f t="shared" si="149"/>
        <v>-14.175616066411791</v>
      </c>
      <c r="X463">
        <f t="shared" si="160"/>
        <v>0</v>
      </c>
    </row>
    <row r="464" spans="1:24" x14ac:dyDescent="0.2">
      <c r="A464">
        <f t="shared" si="150"/>
        <v>0.43400000000000033</v>
      </c>
      <c r="B464" s="5">
        <f t="shared" si="151"/>
        <v>1.0471173914823972</v>
      </c>
      <c r="C464" s="5">
        <f t="shared" si="152"/>
        <v>-2.4848581054995647</v>
      </c>
      <c r="D464" s="5">
        <f t="shared" si="153"/>
        <v>2.6270682163679697</v>
      </c>
      <c r="E464" s="2">
        <f t="shared" si="154"/>
        <v>2.6964744827295855</v>
      </c>
      <c r="F464" s="3">
        <f t="shared" si="155"/>
        <v>6.8201434366246563</v>
      </c>
      <c r="G464" s="3">
        <f t="shared" si="156"/>
        <v>-126.10725868216313</v>
      </c>
      <c r="H464" s="3">
        <f t="shared" si="157"/>
        <v>-10.768561985705855</v>
      </c>
      <c r="I464" s="2">
        <f t="shared" si="158"/>
        <v>126.74982041827961</v>
      </c>
      <c r="J464" s="2">
        <f t="shared" si="138"/>
        <v>126.74982041827961</v>
      </c>
      <c r="K464" s="5">
        <f t="shared" si="139"/>
        <v>0.33</v>
      </c>
      <c r="L464" s="4">
        <f t="shared" si="159"/>
        <v>0.18025024185537836</v>
      </c>
      <c r="M464" s="4">
        <f t="shared" si="140"/>
        <v>0.22030618964114113</v>
      </c>
      <c r="N464" s="5">
        <f t="shared" si="141"/>
        <v>-1.5165201676020714</v>
      </c>
      <c r="O464" s="5">
        <f t="shared" si="142"/>
        <v>28.041081958117893</v>
      </c>
      <c r="P464" s="5">
        <f t="shared" si="143"/>
        <v>2.3944865059140388</v>
      </c>
      <c r="Q464" s="6">
        <f t="shared" si="144"/>
        <v>1802.6973989671108</v>
      </c>
      <c r="R464" s="5">
        <f t="shared" si="145"/>
        <v>10.431856298046078</v>
      </c>
      <c r="S464" s="5">
        <f t="shared" si="146"/>
        <v>-0.76808029058693883</v>
      </c>
      <c r="T464" s="5">
        <f t="shared" si="147"/>
        <v>15.601642668692516</v>
      </c>
      <c r="U464" s="5">
        <f t="shared" si="148"/>
        <v>8.9153361304440075</v>
      </c>
      <c r="V464" s="5">
        <f t="shared" si="148"/>
        <v>27.273001667530956</v>
      </c>
      <c r="W464" s="5">
        <f t="shared" si="149"/>
        <v>-14.177870825393445</v>
      </c>
      <c r="X464">
        <f t="shared" si="160"/>
        <v>0</v>
      </c>
    </row>
    <row r="465" spans="1:24" x14ac:dyDescent="0.2">
      <c r="A465">
        <f t="shared" si="150"/>
        <v>0.43500000000000033</v>
      </c>
      <c r="B465" s="5">
        <f t="shared" si="151"/>
        <v>1.053941992587087</v>
      </c>
      <c r="C465" s="5">
        <f t="shared" si="152"/>
        <v>-2.6109517276808938</v>
      </c>
      <c r="D465" s="5">
        <f t="shared" si="153"/>
        <v>2.6162925654468512</v>
      </c>
      <c r="E465" s="2">
        <f t="shared" si="154"/>
        <v>2.8156460445194962</v>
      </c>
      <c r="F465" s="3">
        <f t="shared" si="155"/>
        <v>6.8290587727551006</v>
      </c>
      <c r="G465" s="3">
        <f t="shared" si="156"/>
        <v>-126.07998568049561</v>
      </c>
      <c r="H465" s="3">
        <f t="shared" si="157"/>
        <v>-10.782739856531249</v>
      </c>
      <c r="I465" s="2">
        <f t="shared" si="158"/>
        <v>126.72437141974447</v>
      </c>
      <c r="J465" s="2">
        <f t="shared" si="138"/>
        <v>126.72437141974447</v>
      </c>
      <c r="K465" s="5">
        <f t="shared" si="139"/>
        <v>0.33</v>
      </c>
      <c r="L465" s="4">
        <f t="shared" si="159"/>
        <v>0.18028642197938374</v>
      </c>
      <c r="M465" s="4">
        <f t="shared" si="140"/>
        <v>0.22032780623067072</v>
      </c>
      <c r="N465" s="5">
        <f t="shared" si="141"/>
        <v>-1.5181976857107575</v>
      </c>
      <c r="O465" s="5">
        <f t="shared" si="142"/>
        <v>28.029388652830427</v>
      </c>
      <c r="P465" s="5">
        <f t="shared" si="143"/>
        <v>2.3971576816877325</v>
      </c>
      <c r="Q465" s="6">
        <f t="shared" si="144"/>
        <v>1802.6972186973799</v>
      </c>
      <c r="R465" s="5">
        <f t="shared" si="145"/>
        <v>10.428612305490082</v>
      </c>
      <c r="S465" s="5">
        <f t="shared" si="146"/>
        <v>-0.76901784379651028</v>
      </c>
      <c r="T465" s="5">
        <f t="shared" si="147"/>
        <v>15.596719138551082</v>
      </c>
      <c r="U465" s="5">
        <f t="shared" si="148"/>
        <v>8.9104146197793241</v>
      </c>
      <c r="V465" s="5">
        <f t="shared" si="148"/>
        <v>27.260370809033915</v>
      </c>
      <c r="W465" s="5">
        <f t="shared" si="149"/>
        <v>-14.180123179761186</v>
      </c>
      <c r="X465">
        <f t="shared" si="160"/>
        <v>0</v>
      </c>
    </row>
    <row r="466" spans="1:24" x14ac:dyDescent="0.2">
      <c r="A466">
        <f t="shared" si="150"/>
        <v>0.43600000000000033</v>
      </c>
      <c r="B466" s="5">
        <f t="shared" si="151"/>
        <v>1.060775506567152</v>
      </c>
      <c r="C466" s="5">
        <f t="shared" si="152"/>
        <v>-2.7370180831759852</v>
      </c>
      <c r="D466" s="5">
        <f t="shared" si="153"/>
        <v>2.6055027355287299</v>
      </c>
      <c r="E466" s="2">
        <f t="shared" si="154"/>
        <v>2.9353896952474883</v>
      </c>
      <c r="F466" s="3">
        <f t="shared" si="155"/>
        <v>6.8379691873748802</v>
      </c>
      <c r="G466" s="3">
        <f t="shared" si="156"/>
        <v>-126.05272530968658</v>
      </c>
      <c r="H466" s="3">
        <f t="shared" si="157"/>
        <v>-10.79691997971101</v>
      </c>
      <c r="I466" s="2">
        <f t="shared" si="158"/>
        <v>126.69893788684682</v>
      </c>
      <c r="J466" s="2">
        <f t="shared" si="138"/>
        <v>126.69893788684682</v>
      </c>
      <c r="K466" s="5">
        <f t="shared" si="139"/>
        <v>0.33</v>
      </c>
      <c r="L466" s="4">
        <f t="shared" si="159"/>
        <v>0.18032259462654729</v>
      </c>
      <c r="M466" s="4">
        <f t="shared" si="140"/>
        <v>0.22034941391995419</v>
      </c>
      <c r="N466" s="5">
        <f t="shared" si="141"/>
        <v>-1.5198734993818239</v>
      </c>
      <c r="O466" s="5">
        <f t="shared" si="142"/>
        <v>28.017704010245616</v>
      </c>
      <c r="P466" s="5">
        <f t="shared" si="143"/>
        <v>2.3998283850718463</v>
      </c>
      <c r="Q466" s="6">
        <f t="shared" si="144"/>
        <v>1802.6970384276669</v>
      </c>
      <c r="R466" s="5">
        <f t="shared" si="145"/>
        <v>10.425370250361848</v>
      </c>
      <c r="S466" s="5">
        <f t="shared" si="146"/>
        <v>-0.76995590370038947</v>
      </c>
      <c r="T466" s="5">
        <f t="shared" si="147"/>
        <v>15.591798483734953</v>
      </c>
      <c r="U466" s="5">
        <f t="shared" si="148"/>
        <v>8.9054967509800242</v>
      </c>
      <c r="V466" s="5">
        <f t="shared" si="148"/>
        <v>27.247748106545227</v>
      </c>
      <c r="W466" s="5">
        <f t="shared" si="149"/>
        <v>-14.182373131193199</v>
      </c>
      <c r="X466">
        <f t="shared" si="160"/>
        <v>0</v>
      </c>
    </row>
    <row r="467" spans="1:24" x14ac:dyDescent="0.2">
      <c r="A467">
        <f t="shared" si="150"/>
        <v>0.43700000000000033</v>
      </c>
      <c r="B467" s="5">
        <f t="shared" si="151"/>
        <v>1.0676179285029024</v>
      </c>
      <c r="C467" s="5">
        <f t="shared" si="152"/>
        <v>-2.8630571846116184</v>
      </c>
      <c r="D467" s="5">
        <f t="shared" si="153"/>
        <v>2.5946987243624533</v>
      </c>
      <c r="E467" s="2">
        <f t="shared" si="154"/>
        <v>3.0556348740674228</v>
      </c>
      <c r="F467" s="3">
        <f t="shared" si="155"/>
        <v>6.8468746841258605</v>
      </c>
      <c r="G467" s="3">
        <f t="shared" si="156"/>
        <v>-126.02547756158003</v>
      </c>
      <c r="H467" s="3">
        <f t="shared" si="157"/>
        <v>-10.811102352842203</v>
      </c>
      <c r="I467" s="2">
        <f t="shared" si="158"/>
        <v>126.67351981234305</v>
      </c>
      <c r="J467" s="2">
        <f t="shared" si="138"/>
        <v>126.67351981234305</v>
      </c>
      <c r="K467" s="5">
        <f t="shared" si="139"/>
        <v>0.33</v>
      </c>
      <c r="L467" s="4">
        <f t="shared" si="159"/>
        <v>0.18035875978942989</v>
      </c>
      <c r="M467" s="4">
        <f t="shared" si="140"/>
        <v>0.22037101270866097</v>
      </c>
      <c r="N467" s="5">
        <f t="shared" si="141"/>
        <v>-1.5215476107216082</v>
      </c>
      <c r="O467" s="5">
        <f t="shared" si="142"/>
        <v>28.006028023039963</v>
      </c>
      <c r="P467" s="5">
        <f t="shared" si="143"/>
        <v>2.4024986162477036</v>
      </c>
      <c r="Q467" s="6">
        <f t="shared" si="144"/>
        <v>1802.6968581579722</v>
      </c>
      <c r="R467" s="5">
        <f t="shared" si="145"/>
        <v>10.422130131395662</v>
      </c>
      <c r="S467" s="5">
        <f t="shared" si="146"/>
        <v>-0.77089446962226071</v>
      </c>
      <c r="T467" s="5">
        <f t="shared" si="147"/>
        <v>15.586880702386795</v>
      </c>
      <c r="U467" s="5">
        <f t="shared" si="148"/>
        <v>8.9005825206740532</v>
      </c>
      <c r="V467" s="5">
        <f t="shared" si="148"/>
        <v>27.235133553417704</v>
      </c>
      <c r="W467" s="5">
        <f t="shared" si="149"/>
        <v>-14.184620681365502</v>
      </c>
      <c r="X467">
        <f t="shared" si="160"/>
        <v>0</v>
      </c>
    </row>
    <row r="468" spans="1:24" x14ac:dyDescent="0.2">
      <c r="A468">
        <f t="shared" si="150"/>
        <v>0.43800000000000033</v>
      </c>
      <c r="B468" s="5">
        <f t="shared" si="151"/>
        <v>1.0744692534782887</v>
      </c>
      <c r="C468" s="5">
        <f t="shared" si="152"/>
        <v>-2.9890690446064214</v>
      </c>
      <c r="D468" s="5">
        <f t="shared" si="153"/>
        <v>2.5838805296992704</v>
      </c>
      <c r="E468" s="2">
        <f t="shared" si="154"/>
        <v>3.1763214462794123</v>
      </c>
      <c r="F468" s="3">
        <f t="shared" si="155"/>
        <v>6.8557752666465346</v>
      </c>
      <c r="G468" s="3">
        <f t="shared" si="156"/>
        <v>-125.99824242802661</v>
      </c>
      <c r="H468" s="3">
        <f t="shared" si="157"/>
        <v>-10.82528697352357</v>
      </c>
      <c r="I468" s="2">
        <f t="shared" si="158"/>
        <v>126.64811718899601</v>
      </c>
      <c r="J468" s="2">
        <f t="shared" si="138"/>
        <v>126.64811718899601</v>
      </c>
      <c r="K468" s="5">
        <f t="shared" si="139"/>
        <v>0.33</v>
      </c>
      <c r="L468" s="4">
        <f t="shared" si="159"/>
        <v>0.18039491746059097</v>
      </c>
      <c r="M468" s="4">
        <f t="shared" si="140"/>
        <v>0.22039260259646035</v>
      </c>
      <c r="N468" s="5">
        <f t="shared" si="141"/>
        <v>-1.5232200218338741</v>
      </c>
      <c r="O468" s="5">
        <f t="shared" si="142"/>
        <v>27.994360683897764</v>
      </c>
      <c r="P468" s="5">
        <f t="shared" si="143"/>
        <v>2.4051683753971962</v>
      </c>
      <c r="Q468" s="6">
        <f t="shared" si="144"/>
        <v>1802.6966778882952</v>
      </c>
      <c r="R468" s="5">
        <f t="shared" si="145"/>
        <v>10.418891947326896</v>
      </c>
      <c r="S468" s="5">
        <f t="shared" si="146"/>
        <v>-0.77183354088671607</v>
      </c>
      <c r="T468" s="5">
        <f t="shared" si="147"/>
        <v>15.58196579265085</v>
      </c>
      <c r="U468" s="5">
        <f t="shared" si="148"/>
        <v>8.8956719254930228</v>
      </c>
      <c r="V468" s="5">
        <f t="shared" si="148"/>
        <v>27.222527143011046</v>
      </c>
      <c r="W468" s="5">
        <f t="shared" si="149"/>
        <v>-14.186865831951952</v>
      </c>
      <c r="X468">
        <f t="shared" si="160"/>
        <v>0</v>
      </c>
    </row>
    <row r="469" spans="1:24" x14ac:dyDescent="0.2">
      <c r="A469">
        <f t="shared" si="150"/>
        <v>0.43900000000000033</v>
      </c>
      <c r="B469" s="5">
        <f t="shared" si="151"/>
        <v>1.0813294765808978</v>
      </c>
      <c r="C469" s="5">
        <f t="shared" si="152"/>
        <v>-3.1150536757708767</v>
      </c>
      <c r="D469" s="5">
        <f t="shared" si="153"/>
        <v>2.5730481492928305</v>
      </c>
      <c r="E469" s="2">
        <f t="shared" si="154"/>
        <v>3.2973978892236175</v>
      </c>
      <c r="F469" s="3">
        <f t="shared" si="155"/>
        <v>6.8646709385720275</v>
      </c>
      <c r="G469" s="3">
        <f t="shared" si="156"/>
        <v>-125.9710199008836</v>
      </c>
      <c r="H469" s="3">
        <f t="shared" si="157"/>
        <v>-10.839473839355522</v>
      </c>
      <c r="I469" s="2">
        <f t="shared" si="158"/>
        <v>126.62273000957514</v>
      </c>
      <c r="J469" s="2">
        <f t="shared" si="138"/>
        <v>126.62273000957514</v>
      </c>
      <c r="K469" s="5">
        <f t="shared" si="139"/>
        <v>0.33</v>
      </c>
      <c r="L469" s="4">
        <f t="shared" si="159"/>
        <v>0.18043106763258843</v>
      </c>
      <c r="M469" s="4">
        <f t="shared" si="140"/>
        <v>0.22041418358302153</v>
      </c>
      <c r="N469" s="5">
        <f t="shared" si="141"/>
        <v>-1.5248907348198155</v>
      </c>
      <c r="O469" s="5">
        <f t="shared" si="142"/>
        <v>27.982701985511127</v>
      </c>
      <c r="P469" s="5">
        <f t="shared" si="143"/>
        <v>2.4078376627027858</v>
      </c>
      <c r="Q469" s="6">
        <f t="shared" si="144"/>
        <v>1802.6964976186364</v>
      </c>
      <c r="R469" s="5">
        <f t="shared" si="145"/>
        <v>10.415655696892026</v>
      </c>
      <c r="S469" s="5">
        <f t="shared" si="146"/>
        <v>-0.77277311681925565</v>
      </c>
      <c r="T469" s="5">
        <f t="shared" si="147"/>
        <v>15.577053752672947</v>
      </c>
      <c r="U469" s="5">
        <f t="shared" si="148"/>
        <v>8.8907649620722111</v>
      </c>
      <c r="V469" s="5">
        <f t="shared" si="148"/>
        <v>27.209928868691872</v>
      </c>
      <c r="W469" s="5">
        <f t="shared" si="149"/>
        <v>-14.189108584624265</v>
      </c>
      <c r="X469">
        <f t="shared" si="160"/>
        <v>0</v>
      </c>
    </row>
    <row r="470" spans="1:24" x14ac:dyDescent="0.2">
      <c r="A470">
        <f t="shared" si="150"/>
        <v>0.44000000000000034</v>
      </c>
      <c r="B470" s="5">
        <f t="shared" si="151"/>
        <v>1.0881985929019509</v>
      </c>
      <c r="C470" s="5">
        <f t="shared" si="152"/>
        <v>-3.241011090707326</v>
      </c>
      <c r="D470" s="5">
        <f t="shared" si="153"/>
        <v>2.5622015808991825</v>
      </c>
      <c r="E470" s="2">
        <f t="shared" si="154"/>
        <v>3.4188198355107389</v>
      </c>
      <c r="F470" s="3">
        <f t="shared" si="155"/>
        <v>6.8735617035340999</v>
      </c>
      <c r="G470" s="3">
        <f t="shared" si="156"/>
        <v>-125.94380997201492</v>
      </c>
      <c r="H470" s="3">
        <f t="shared" si="157"/>
        <v>-10.853662947940146</v>
      </c>
      <c r="I470" s="2">
        <f t="shared" si="158"/>
        <v>126.59735826685636</v>
      </c>
      <c r="J470" s="2">
        <f t="shared" si="138"/>
        <v>126.59735826685636</v>
      </c>
      <c r="K470" s="5">
        <f t="shared" si="139"/>
        <v>0.33</v>
      </c>
      <c r="L470" s="4">
        <f t="shared" si="159"/>
        <v>0.18046721029797866</v>
      </c>
      <c r="M470" s="4">
        <f t="shared" si="140"/>
        <v>0.22043575566801366</v>
      </c>
      <c r="N470" s="5">
        <f t="shared" si="141"/>
        <v>-1.5265597517780609</v>
      </c>
      <c r="O470" s="5">
        <f t="shared" si="142"/>
        <v>27.971051920579963</v>
      </c>
      <c r="P470" s="5">
        <f t="shared" si="143"/>
        <v>2.4105064783475028</v>
      </c>
      <c r="Q470" s="6">
        <f t="shared" si="144"/>
        <v>1802.6963173489955</v>
      </c>
      <c r="R470" s="5">
        <f t="shared" si="145"/>
        <v>10.412421378828606</v>
      </c>
      <c r="S470" s="5">
        <f t="shared" si="146"/>
        <v>-0.77371319674628547</v>
      </c>
      <c r="T470" s="5">
        <f t="shared" si="147"/>
        <v>15.572144580600485</v>
      </c>
      <c r="U470" s="5">
        <f t="shared" si="148"/>
        <v>8.8858616270505451</v>
      </c>
      <c r="V470" s="5">
        <f t="shared" si="148"/>
        <v>27.197338723833678</v>
      </c>
      <c r="W470" s="5">
        <f t="shared" si="149"/>
        <v>-14.191348941052013</v>
      </c>
      <c r="X470">
        <f t="shared" si="160"/>
        <v>0</v>
      </c>
    </row>
    <row r="471" spans="1:24" x14ac:dyDescent="0.2">
      <c r="A471">
        <f t="shared" si="150"/>
        <v>0.44100000000000034</v>
      </c>
      <c r="B471" s="5">
        <f t="shared" si="151"/>
        <v>1.0950765975362984</v>
      </c>
      <c r="C471" s="5">
        <f t="shared" si="152"/>
        <v>-3.3669413020099785</v>
      </c>
      <c r="D471" s="5">
        <f t="shared" si="153"/>
        <v>2.5513408222767717</v>
      </c>
      <c r="E471" s="2">
        <f t="shared" si="154"/>
        <v>3.5405488960968081</v>
      </c>
      <c r="F471" s="3">
        <f t="shared" si="155"/>
        <v>6.8824475651611507</v>
      </c>
      <c r="G471" s="3">
        <f t="shared" si="156"/>
        <v>-125.91661263329108</v>
      </c>
      <c r="H471" s="3">
        <f t="shared" si="157"/>
        <v>-10.867854296881198</v>
      </c>
      <c r="I471" s="2">
        <f t="shared" si="158"/>
        <v>126.57200195362208</v>
      </c>
      <c r="J471" s="2">
        <f t="shared" si="138"/>
        <v>126.57200195362208</v>
      </c>
      <c r="K471" s="5">
        <f t="shared" si="139"/>
        <v>0.33</v>
      </c>
      <c r="L471" s="4">
        <f t="shared" si="159"/>
        <v>0.18050334544931659</v>
      </c>
      <c r="M471" s="4">
        <f t="shared" si="140"/>
        <v>0.22045731885110592</v>
      </c>
      <c r="N471" s="5">
        <f t="shared" si="141"/>
        <v>-1.5282270748046747</v>
      </c>
      <c r="O471" s="5">
        <f t="shared" si="142"/>
        <v>27.959410481811943</v>
      </c>
      <c r="P471" s="5">
        <f t="shared" si="143"/>
        <v>2.4131748225149439</v>
      </c>
      <c r="Q471" s="6">
        <f t="shared" si="144"/>
        <v>1802.6961370793729</v>
      </c>
      <c r="R471" s="5">
        <f t="shared" si="145"/>
        <v>10.409188991875286</v>
      </c>
      <c r="S471" s="5">
        <f t="shared" si="146"/>
        <v>-0.77465377999511864</v>
      </c>
      <c r="T471" s="5">
        <f t="shared" si="147"/>
        <v>15.567238274582452</v>
      </c>
      <c r="U471" s="5">
        <f t="shared" si="148"/>
        <v>8.8809619170706107</v>
      </c>
      <c r="V471" s="5">
        <f t="shared" si="148"/>
        <v>27.184756701816823</v>
      </c>
      <c r="W471" s="5">
        <f t="shared" si="149"/>
        <v>-14.193586902902602</v>
      </c>
      <c r="X471">
        <f t="shared" si="160"/>
        <v>0</v>
      </c>
    </row>
    <row r="472" spans="1:24" x14ac:dyDescent="0.2">
      <c r="A472">
        <f t="shared" si="150"/>
        <v>0.44200000000000034</v>
      </c>
      <c r="B472" s="5">
        <f t="shared" si="151"/>
        <v>1.1019634855824181</v>
      </c>
      <c r="C472" s="5">
        <f t="shared" si="152"/>
        <v>-3.4928443222649186</v>
      </c>
      <c r="D472" s="5">
        <f t="shared" si="153"/>
        <v>2.5404658711864387</v>
      </c>
      <c r="E472" s="2">
        <f t="shared" si="154"/>
        <v>3.6625517038173303</v>
      </c>
      <c r="F472" s="3">
        <f t="shared" si="155"/>
        <v>6.8913285270782216</v>
      </c>
      <c r="G472" s="3">
        <f t="shared" si="156"/>
        <v>-125.88942787658927</v>
      </c>
      <c r="H472" s="3">
        <f t="shared" si="157"/>
        <v>-10.8820478837841</v>
      </c>
      <c r="I472" s="2">
        <f t="shared" si="158"/>
        <v>126.54666106266124</v>
      </c>
      <c r="J472" s="2">
        <f t="shared" si="138"/>
        <v>126.54666106266124</v>
      </c>
      <c r="K472" s="5">
        <f t="shared" si="139"/>
        <v>0.33</v>
      </c>
      <c r="L472" s="4">
        <f t="shared" si="159"/>
        <v>0.18053947307915558</v>
      </c>
      <c r="M472" s="4">
        <f t="shared" si="140"/>
        <v>0.22047887313196718</v>
      </c>
      <c r="N472" s="5">
        <f t="shared" si="141"/>
        <v>-1.5298927059931628</v>
      </c>
      <c r="O472" s="5">
        <f t="shared" si="142"/>
        <v>27.94777766192254</v>
      </c>
      <c r="P472" s="5">
        <f t="shared" si="143"/>
        <v>2.4158426953892715</v>
      </c>
      <c r="Q472" s="6">
        <f t="shared" si="144"/>
        <v>1802.6959568097684</v>
      </c>
      <c r="R472" s="5">
        <f t="shared" si="145"/>
        <v>10.405958534771804</v>
      </c>
      <c r="S472" s="5">
        <f t="shared" si="146"/>
        <v>-0.77559486589397053</v>
      </c>
      <c r="T472" s="5">
        <f t="shared" si="147"/>
        <v>15.562334832769411</v>
      </c>
      <c r="U472" s="5">
        <f t="shared" si="148"/>
        <v>8.8760658287786409</v>
      </c>
      <c r="V472" s="5">
        <f t="shared" si="148"/>
        <v>27.172182796028569</v>
      </c>
      <c r="W472" s="5">
        <f t="shared" si="149"/>
        <v>-14.195822471841318</v>
      </c>
      <c r="X472">
        <f t="shared" si="160"/>
        <v>0</v>
      </c>
    </row>
    <row r="473" spans="1:24" x14ac:dyDescent="0.2">
      <c r="A473">
        <f t="shared" ref="A473:A536" si="161">A472+dt</f>
        <v>0.44300000000000034</v>
      </c>
      <c r="B473" s="5">
        <f t="shared" si="151"/>
        <v>1.1088592521424108</v>
      </c>
      <c r="C473" s="5">
        <f t="shared" si="152"/>
        <v>-3.6187201640501097</v>
      </c>
      <c r="D473" s="5">
        <f t="shared" si="153"/>
        <v>2.5295767253914185</v>
      </c>
      <c r="E473" s="2">
        <f t="shared" si="154"/>
        <v>3.7847991316270244</v>
      </c>
      <c r="F473" s="3">
        <f t="shared" si="155"/>
        <v>6.9002045929070004</v>
      </c>
      <c r="G473" s="3">
        <f t="shared" si="156"/>
        <v>-125.86225569379324</v>
      </c>
      <c r="H473" s="3">
        <f t="shared" si="157"/>
        <v>-10.896243706255941</v>
      </c>
      <c r="I473" s="2">
        <f t="shared" si="158"/>
        <v>126.52133558676927</v>
      </c>
      <c r="J473" s="2">
        <f t="shared" si="138"/>
        <v>126.52133558676927</v>
      </c>
      <c r="K473" s="5">
        <f t="shared" si="139"/>
        <v>0.33</v>
      </c>
      <c r="L473" s="4">
        <f t="shared" si="159"/>
        <v>0.18057559318004757</v>
      </c>
      <c r="M473" s="4">
        <f t="shared" si="140"/>
        <v>0.22050041851026636</v>
      </c>
      <c r="N473" s="5">
        <f t="shared" si="141"/>
        <v>-1.5315566474344762</v>
      </c>
      <c r="O473" s="5">
        <f t="shared" si="142"/>
        <v>27.936153453634972</v>
      </c>
      <c r="P473" s="5">
        <f t="shared" si="143"/>
        <v>2.4185100971552136</v>
      </c>
      <c r="Q473" s="6">
        <f t="shared" si="144"/>
        <v>1802.6957765401817</v>
      </c>
      <c r="R473" s="5">
        <f t="shared" si="145"/>
        <v>10.402730006258977</v>
      </c>
      <c r="S473" s="5">
        <f t="shared" si="146"/>
        <v>-0.77653645377196112</v>
      </c>
      <c r="T473" s="5">
        <f t="shared" si="147"/>
        <v>15.55743425331349</v>
      </c>
      <c r="U473" s="5">
        <f t="shared" ref="U473:V536" si="162">N473+R473</f>
        <v>8.8711733588245014</v>
      </c>
      <c r="V473" s="5">
        <f t="shared" si="162"/>
        <v>27.159616999863012</v>
      </c>
      <c r="W473" s="5">
        <f t="shared" si="149"/>
        <v>-14.198055649531295</v>
      </c>
      <c r="X473">
        <f t="shared" si="160"/>
        <v>0</v>
      </c>
    </row>
    <row r="474" spans="1:24" x14ac:dyDescent="0.2">
      <c r="A474">
        <f t="shared" si="161"/>
        <v>0.44400000000000034</v>
      </c>
      <c r="B474" s="5">
        <f t="shared" si="151"/>
        <v>1.1157638923219972</v>
      </c>
      <c r="C474" s="5">
        <f t="shared" si="152"/>
        <v>-3.7445688399354031</v>
      </c>
      <c r="D474" s="5">
        <f t="shared" si="153"/>
        <v>2.518673382657338</v>
      </c>
      <c r="E474" s="2">
        <f t="shared" si="154"/>
        <v>3.907265650096587</v>
      </c>
      <c r="F474" s="3">
        <f t="shared" si="155"/>
        <v>6.9090757662658246</v>
      </c>
      <c r="G474" s="3">
        <f t="shared" si="156"/>
        <v>-125.83509607679338</v>
      </c>
      <c r="H474" s="3">
        <f t="shared" si="157"/>
        <v>-10.910441761905473</v>
      </c>
      <c r="I474" s="2">
        <f t="shared" si="158"/>
        <v>126.49602551874803</v>
      </c>
      <c r="J474" s="2">
        <f t="shared" si="138"/>
        <v>126.49602551874803</v>
      </c>
      <c r="K474" s="5">
        <f t="shared" si="139"/>
        <v>0.33</v>
      </c>
      <c r="L474" s="4">
        <f t="shared" si="159"/>
        <v>0.18061170574454291</v>
      </c>
      <c r="M474" s="4">
        <f t="shared" si="140"/>
        <v>0.2205219549856724</v>
      </c>
      <c r="N474" s="5">
        <f t="shared" si="141"/>
        <v>-1.5332189012170123</v>
      </c>
      <c r="O474" s="5">
        <f t="shared" si="142"/>
        <v>27.92453784968021</v>
      </c>
      <c r="P474" s="5">
        <f t="shared" si="143"/>
        <v>2.4211770279980604</v>
      </c>
      <c r="Q474" s="6">
        <f t="shared" si="144"/>
        <v>1802.6955962706131</v>
      </c>
      <c r="R474" s="5">
        <f t="shared" si="145"/>
        <v>10.399503405078711</v>
      </c>
      <c r="S474" s="5">
        <f t="shared" si="146"/>
        <v>-0.77747854295911245</v>
      </c>
      <c r="T474" s="5">
        <f t="shared" si="147"/>
        <v>15.552536534368393</v>
      </c>
      <c r="U474" s="5">
        <f t="shared" si="162"/>
        <v>8.8662845038616993</v>
      </c>
      <c r="V474" s="5">
        <f t="shared" si="162"/>
        <v>27.147059306721097</v>
      </c>
      <c r="W474" s="5">
        <f t="shared" si="149"/>
        <v>-14.200286437633547</v>
      </c>
      <c r="X474">
        <f t="shared" si="160"/>
        <v>0</v>
      </c>
    </row>
    <row r="475" spans="1:24" x14ac:dyDescent="0.2">
      <c r="A475">
        <f t="shared" si="161"/>
        <v>0.44500000000000034</v>
      </c>
      <c r="B475" s="5">
        <f t="shared" si="151"/>
        <v>1.122677401230515</v>
      </c>
      <c r="C475" s="5">
        <f t="shared" si="152"/>
        <v>-3.8703903624825435</v>
      </c>
      <c r="D475" s="5">
        <f t="shared" si="153"/>
        <v>2.507755840752214</v>
      </c>
      <c r="E475" s="2">
        <f t="shared" si="154"/>
        <v>4.0299287965460948</v>
      </c>
      <c r="F475" s="3">
        <f t="shared" si="155"/>
        <v>6.9179420507696863</v>
      </c>
      <c r="G475" s="3">
        <f t="shared" si="156"/>
        <v>-125.80794901748665</v>
      </c>
      <c r="H475" s="3">
        <f t="shared" si="157"/>
        <v>-10.924642048343106</v>
      </c>
      <c r="I475" s="2">
        <f t="shared" si="158"/>
        <v>126.4707308514059</v>
      </c>
      <c r="J475" s="2">
        <f t="shared" si="138"/>
        <v>126.4707308514059</v>
      </c>
      <c r="K475" s="5">
        <f t="shared" si="139"/>
        <v>0.33</v>
      </c>
      <c r="L475" s="4">
        <f t="shared" si="159"/>
        <v>0.18064781076519065</v>
      </c>
      <c r="M475" s="4">
        <f t="shared" si="140"/>
        <v>0.22054348255785405</v>
      </c>
      <c r="N475" s="5">
        <f t="shared" si="141"/>
        <v>-1.5348794694266217</v>
      </c>
      <c r="O475" s="5">
        <f t="shared" si="142"/>
        <v>27.912930842796982</v>
      </c>
      <c r="P475" s="5">
        <f t="shared" si="143"/>
        <v>2.4238434881036666</v>
      </c>
      <c r="Q475" s="6">
        <f t="shared" si="144"/>
        <v>1802.6954160010623</v>
      </c>
      <c r="R475" s="5">
        <f t="shared" si="145"/>
        <v>10.396278729973995</v>
      </c>
      <c r="S475" s="5">
        <f t="shared" si="146"/>
        <v>-0.7784211327863475</v>
      </c>
      <c r="T475" s="5">
        <f t="shared" si="147"/>
        <v>15.547641674089393</v>
      </c>
      <c r="U475" s="5">
        <f t="shared" si="162"/>
        <v>8.8613992605473726</v>
      </c>
      <c r="V475" s="5">
        <f t="shared" si="162"/>
        <v>27.134509710010633</v>
      </c>
      <c r="W475" s="5">
        <f t="shared" si="149"/>
        <v>-14.202514837806941</v>
      </c>
      <c r="X475">
        <f t="shared" si="160"/>
        <v>0</v>
      </c>
    </row>
    <row r="476" spans="1:24" x14ac:dyDescent="0.2">
      <c r="A476">
        <f t="shared" si="161"/>
        <v>0.44600000000000034</v>
      </c>
      <c r="B476" s="5">
        <f t="shared" si="151"/>
        <v>1.1295997739809149</v>
      </c>
      <c r="C476" s="5">
        <f t="shared" si="152"/>
        <v>-3.9961847442451752</v>
      </c>
      <c r="D476" s="5">
        <f t="shared" si="153"/>
        <v>2.496824097446452</v>
      </c>
      <c r="E476" s="2">
        <f t="shared" si="154"/>
        <v>4.1527687341718913</v>
      </c>
      <c r="F476" s="3">
        <f t="shared" si="155"/>
        <v>6.926803450030234</v>
      </c>
      <c r="G476" s="3">
        <f t="shared" si="156"/>
        <v>-125.78081450777664</v>
      </c>
      <c r="H476" s="3">
        <f t="shared" si="157"/>
        <v>-10.938844563180913</v>
      </c>
      <c r="I476" s="2">
        <f t="shared" si="158"/>
        <v>126.44545157755775</v>
      </c>
      <c r="J476" s="2">
        <f t="shared" si="138"/>
        <v>126.44545157755775</v>
      </c>
      <c r="K476" s="5">
        <f t="shared" si="139"/>
        <v>0.33</v>
      </c>
      <c r="L476" s="4">
        <f t="shared" si="159"/>
        <v>0.18068390823453814</v>
      </c>
      <c r="M476" s="4">
        <f t="shared" si="140"/>
        <v>0.22056500122647998</v>
      </c>
      <c r="N476" s="5">
        <f t="shared" si="141"/>
        <v>-1.5365383541466098</v>
      </c>
      <c r="O476" s="5">
        <f t="shared" si="142"/>
        <v>27.901332425731752</v>
      </c>
      <c r="P476" s="5">
        <f t="shared" si="143"/>
        <v>2.4265094776584468</v>
      </c>
      <c r="Q476" s="6">
        <f t="shared" si="144"/>
        <v>1802.6952357315297</v>
      </c>
      <c r="R476" s="5">
        <f t="shared" si="145"/>
        <v>10.39305597968891</v>
      </c>
      <c r="S476" s="5">
        <f t="shared" si="146"/>
        <v>-0.7793642225854901</v>
      </c>
      <c r="T476" s="5">
        <f t="shared" si="147"/>
        <v>15.542749670633352</v>
      </c>
      <c r="U476" s="5">
        <f t="shared" si="162"/>
        <v>8.8565176255423008</v>
      </c>
      <c r="V476" s="5">
        <f t="shared" si="162"/>
        <v>27.121968203146263</v>
      </c>
      <c r="W476" s="5">
        <f t="shared" si="149"/>
        <v>-14.204740851708202</v>
      </c>
      <c r="X476">
        <f t="shared" si="160"/>
        <v>0</v>
      </c>
    </row>
    <row r="477" spans="1:24" x14ac:dyDescent="0.2">
      <c r="A477">
        <f t="shared" si="161"/>
        <v>0.44700000000000034</v>
      </c>
      <c r="B477" s="5">
        <f t="shared" si="151"/>
        <v>1.136531005689758</v>
      </c>
      <c r="C477" s="5">
        <f t="shared" si="152"/>
        <v>-4.1219519977688499</v>
      </c>
      <c r="D477" s="5">
        <f t="shared" si="153"/>
        <v>2.4858781505128449</v>
      </c>
      <c r="E477" s="2">
        <f t="shared" si="154"/>
        <v>4.2757678841121374</v>
      </c>
      <c r="F477" s="3">
        <f t="shared" si="155"/>
        <v>6.9356599676557762</v>
      </c>
      <c r="G477" s="3">
        <f t="shared" si="156"/>
        <v>-125.75369253957349</v>
      </c>
      <c r="H477" s="3">
        <f t="shared" si="157"/>
        <v>-10.953049304032621</v>
      </c>
      <c r="I477" s="2">
        <f t="shared" si="158"/>
        <v>126.42018769002479</v>
      </c>
      <c r="J477" s="2">
        <f t="shared" si="138"/>
        <v>126.42018769002479</v>
      </c>
      <c r="K477" s="5">
        <f t="shared" si="139"/>
        <v>0.33</v>
      </c>
      <c r="L477" s="4">
        <f t="shared" si="159"/>
        <v>0.18071999814513148</v>
      </c>
      <c r="M477" s="4">
        <f t="shared" si="140"/>
        <v>0.22058651099121887</v>
      </c>
      <c r="N477" s="5">
        <f t="shared" si="141"/>
        <v>-1.5381955574577388</v>
      </c>
      <c r="O477" s="5">
        <f t="shared" si="142"/>
        <v>27.889742591238672</v>
      </c>
      <c r="P477" s="5">
        <f t="shared" si="143"/>
        <v>2.4291749968493748</v>
      </c>
      <c r="Q477" s="6">
        <f t="shared" si="144"/>
        <v>1802.6950554620153</v>
      </c>
      <c r="R477" s="5">
        <f t="shared" si="145"/>
        <v>10.389835152968599</v>
      </c>
      <c r="S477" s="5">
        <f t="shared" si="146"/>
        <v>-0.78030781168926211</v>
      </c>
      <c r="T477" s="5">
        <f t="shared" si="147"/>
        <v>15.537860522158665</v>
      </c>
      <c r="U477" s="5">
        <f t="shared" si="162"/>
        <v>8.8516395955108607</v>
      </c>
      <c r="V477" s="5">
        <f t="shared" si="162"/>
        <v>27.10943477954941</v>
      </c>
      <c r="W477" s="5">
        <f t="shared" si="149"/>
        <v>-14.20696448099196</v>
      </c>
      <c r="X477">
        <f t="shared" si="160"/>
        <v>0</v>
      </c>
    </row>
    <row r="478" spans="1:24" x14ac:dyDescent="0.2">
      <c r="A478">
        <f t="shared" si="161"/>
        <v>0.44800000000000034</v>
      </c>
      <c r="B478" s="5">
        <f t="shared" si="151"/>
        <v>1.1434710914772115</v>
      </c>
      <c r="C478" s="5">
        <f t="shared" si="152"/>
        <v>-4.2476921355910342</v>
      </c>
      <c r="D478" s="5">
        <f t="shared" si="153"/>
        <v>2.4749179977265716</v>
      </c>
      <c r="E478" s="2">
        <f t="shared" si="154"/>
        <v>4.3989106169375622</v>
      </c>
      <c r="F478" s="3">
        <f t="shared" si="155"/>
        <v>6.9445116072512869</v>
      </c>
      <c r="G478" s="3">
        <f t="shared" si="156"/>
        <v>-125.72658310479395</v>
      </c>
      <c r="H478" s="3">
        <f t="shared" si="157"/>
        <v>-10.967256268513614</v>
      </c>
      <c r="I478" s="2">
        <f t="shared" si="158"/>
        <v>126.39493918163478</v>
      </c>
      <c r="J478" s="2">
        <f t="shared" ref="J478:J541" si="163">SQRT((F478-vxw)^2+(G478-vyw)^2+H478^2)</f>
        <v>126.39493918163478</v>
      </c>
      <c r="K478" s="5">
        <f t="shared" ref="K478:K541" si="164">IF(drag=1,(cda+cdb/(1+EXP(-(J478-vel)/dv))),IF(drag=2,$G$11,0))</f>
        <v>0.33</v>
      </c>
      <c r="L478" s="4">
        <f t="shared" si="159"/>
        <v>0.18075608048951528</v>
      </c>
      <c r="M478" s="4">
        <f t="shared" ref="M478:M541" si="165">IF(Magnus=1,(IF(L478&lt;0.1,1.5*L478,0.09+0.6*L478)),IF(Magnus=2,1/(2.32+0.4/L478),0))</f>
        <v>0.22060801185173945</v>
      </c>
      <c r="N478" s="5">
        <f t="shared" ref="N478:N541" si="166">-const*$K478*$J478*(F478-vxw)</f>
        <v>-1.5398510814382351</v>
      </c>
      <c r="O478" s="5">
        <f t="shared" ref="O478:O541" si="167">-const*$K478*$J478*(G478-vyw)</f>
        <v>27.878161332079646</v>
      </c>
      <c r="P478" s="5">
        <f t="shared" ref="P478:P541" si="168">-const*$K478*$J478*H478</f>
        <v>2.4318400458639862</v>
      </c>
      <c r="Q478" s="6">
        <f t="shared" ref="Q478:Q541" si="169">omega*EXP(-A478/tau)*30/PI()</f>
        <v>1802.6948751925188</v>
      </c>
      <c r="R478" s="5">
        <f t="shared" ref="R478:R541" si="170">const*($M478/omega)*J478*(wy*H478-wz*(G478-vyw))</f>
        <v>10.386616248559305</v>
      </c>
      <c r="S478" s="5">
        <f t="shared" ref="S478:S541" si="171">const*($M478/omega)*J478*(wz*(F478-vxw)-wx*H478)</f>
        <v>-0.7812518994312847</v>
      </c>
      <c r="T478" s="5">
        <f t="shared" ref="T478:T541" si="172">const*($M478/omega)*J478*(wx*(G478-vyw)-wy*(F478-vxw))</f>
        <v>15.532974226825324</v>
      </c>
      <c r="U478" s="5">
        <f t="shared" si="162"/>
        <v>8.8467651671210703</v>
      </c>
      <c r="V478" s="5">
        <f t="shared" si="162"/>
        <v>27.09690943264836</v>
      </c>
      <c r="W478" s="5">
        <f t="shared" ref="W478:W541" si="173">P478+T478-32.174</f>
        <v>-14.20918572731069</v>
      </c>
      <c r="X478">
        <f t="shared" si="160"/>
        <v>0</v>
      </c>
    </row>
    <row r="479" spans="1:24" x14ac:dyDescent="0.2">
      <c r="A479">
        <f t="shared" si="161"/>
        <v>0.44900000000000034</v>
      </c>
      <c r="B479" s="5">
        <f t="shared" ref="B479:B542" si="174">B478+F478*dt+0.5*U478*dt*dt</f>
        <v>1.1504200264670463</v>
      </c>
      <c r="C479" s="5">
        <f t="shared" ref="C479:C542" si="175">C478+G478*dt+0.5*V478*dt*dt</f>
        <v>-4.3734051702411119</v>
      </c>
      <c r="D479" s="5">
        <f t="shared" ref="D479:D542" si="176">D478+H478*dt+0.5*W478*dt*dt</f>
        <v>2.4639436368651944</v>
      </c>
      <c r="E479" s="2">
        <f t="shared" ref="E479:E542" si="177">SQRT(B479^2+C479^2)</f>
        <v>4.5221829928020529</v>
      </c>
      <c r="F479" s="3">
        <f t="shared" ref="F479:F542" si="178">F478+U478*dt</f>
        <v>6.9533583724184078</v>
      </c>
      <c r="G479" s="3">
        <f t="shared" ref="G479:G542" si="179">G478+V478*dt</f>
        <v>-125.6994861953613</v>
      </c>
      <c r="H479" s="3">
        <f t="shared" ref="H479:H542" si="180">H478+W478*dt</f>
        <v>-10.981465454240924</v>
      </c>
      <c r="I479" s="2">
        <f t="shared" ref="I479:I542" si="181">SQRT(F479^2+G479^2+H479^2)</f>
        <v>126.3697060452219</v>
      </c>
      <c r="J479" s="2">
        <f t="shared" si="163"/>
        <v>126.3697060452219</v>
      </c>
      <c r="K479" s="5">
        <f t="shared" si="164"/>
        <v>0.33</v>
      </c>
      <c r="L479" s="4">
        <f t="shared" ref="L479:L542" si="182">(romega/J479)*EXP(-A479/tau)</f>
        <v>0.18079215526023248</v>
      </c>
      <c r="M479" s="4">
        <f t="shared" si="165"/>
        <v>0.22062950380771007</v>
      </c>
      <c r="N479" s="5">
        <f t="shared" si="166"/>
        <v>-1.5415049281637907</v>
      </c>
      <c r="O479" s="5">
        <f t="shared" si="167"/>
        <v>27.866588641024272</v>
      </c>
      <c r="P479" s="5">
        <f t="shared" si="168"/>
        <v>2.4345046248903719</v>
      </c>
      <c r="Q479" s="6">
        <f t="shared" si="169"/>
        <v>1802.6946949230403</v>
      </c>
      <c r="R479" s="5">
        <f t="shared" si="170"/>
        <v>10.383399265208336</v>
      </c>
      <c r="S479" s="5">
        <f t="shared" si="171"/>
        <v>-0.78219648514607465</v>
      </c>
      <c r="T479" s="5">
        <f t="shared" si="172"/>
        <v>15.528090782794861</v>
      </c>
      <c r="U479" s="5">
        <f t="shared" si="162"/>
        <v>8.8418943370445451</v>
      </c>
      <c r="V479" s="5">
        <f t="shared" si="162"/>
        <v>27.084392155878199</v>
      </c>
      <c r="W479" s="5">
        <f t="shared" si="173"/>
        <v>-14.211404592314768</v>
      </c>
      <c r="X479">
        <f t="shared" ref="X479:X542" si="183">IF((C479-17/12)*(C480-17/12)&lt;0,1,0)</f>
        <v>0</v>
      </c>
    </row>
    <row r="480" spans="1:24" x14ac:dyDescent="0.2">
      <c r="A480">
        <f t="shared" si="161"/>
        <v>0.45000000000000034</v>
      </c>
      <c r="B480" s="5">
        <f t="shared" si="174"/>
        <v>1.1573778057866333</v>
      </c>
      <c r="C480" s="5">
        <f t="shared" si="175"/>
        <v>-4.4990911142403949</v>
      </c>
      <c r="D480" s="5">
        <f t="shared" si="176"/>
        <v>2.452955065708657</v>
      </c>
      <c r="E480" s="2">
        <f t="shared" si="177"/>
        <v>4.6455725416319096</v>
      </c>
      <c r="F480" s="3">
        <f t="shared" si="178"/>
        <v>6.9622002667554526</v>
      </c>
      <c r="G480" s="3">
        <f t="shared" si="179"/>
        <v>-125.67240180320542</v>
      </c>
      <c r="H480" s="3">
        <f t="shared" si="180"/>
        <v>-10.995676858833239</v>
      </c>
      <c r="I480" s="2">
        <f t="shared" si="181"/>
        <v>126.34448827362671</v>
      </c>
      <c r="J480" s="2">
        <f t="shared" si="163"/>
        <v>126.34448827362671</v>
      </c>
      <c r="K480" s="5">
        <f t="shared" si="164"/>
        <v>0.33</v>
      </c>
      <c r="L480" s="4">
        <f t="shared" si="182"/>
        <v>0.18082822244982485</v>
      </c>
      <c r="M480" s="4">
        <f t="shared" si="165"/>
        <v>0.2206509868587993</v>
      </c>
      <c r="N480" s="5">
        <f t="shared" si="166"/>
        <v>-1.543157099707565</v>
      </c>
      <c r="O480" s="5">
        <f t="shared" si="167"/>
        <v>27.855024510849812</v>
      </c>
      <c r="P480" s="5">
        <f t="shared" si="168"/>
        <v>2.4371687341171815</v>
      </c>
      <c r="Q480" s="6">
        <f t="shared" si="169"/>
        <v>1802.6945146535795</v>
      </c>
      <c r="R480" s="5">
        <f t="shared" si="170"/>
        <v>10.380184201664083</v>
      </c>
      <c r="S480" s="5">
        <f t="shared" si="171"/>
        <v>-0.78314156816904601</v>
      </c>
      <c r="T480" s="5">
        <f t="shared" si="172"/>
        <v>15.523210188230379</v>
      </c>
      <c r="U480" s="5">
        <f t="shared" si="162"/>
        <v>8.837027101956517</v>
      </c>
      <c r="V480" s="5">
        <f t="shared" si="162"/>
        <v>27.071882942680766</v>
      </c>
      <c r="W480" s="5">
        <f t="shared" si="173"/>
        <v>-14.213621077652437</v>
      </c>
      <c r="X480">
        <f t="shared" si="183"/>
        <v>0</v>
      </c>
    </row>
    <row r="481" spans="1:24" x14ac:dyDescent="0.2">
      <c r="A481">
        <f t="shared" si="161"/>
        <v>0.45100000000000035</v>
      </c>
      <c r="B481" s="5">
        <f t="shared" si="174"/>
        <v>1.1643444245669399</v>
      </c>
      <c r="C481" s="5">
        <f t="shared" si="175"/>
        <v>-4.6247499801021288</v>
      </c>
      <c r="D481" s="5">
        <f t="shared" si="176"/>
        <v>2.4419522820392849</v>
      </c>
      <c r="E481" s="2">
        <f t="shared" si="177"/>
        <v>4.7690680764143805</v>
      </c>
      <c r="F481" s="3">
        <f t="shared" si="178"/>
        <v>6.9710372938574094</v>
      </c>
      <c r="G481" s="3">
        <f t="shared" si="179"/>
        <v>-125.64532992026274</v>
      </c>
      <c r="H481" s="3">
        <f t="shared" si="180"/>
        <v>-11.009890479910892</v>
      </c>
      <c r="I481" s="2">
        <f t="shared" si="181"/>
        <v>126.31928585969625</v>
      </c>
      <c r="J481" s="2">
        <f t="shared" si="163"/>
        <v>126.31928585969625</v>
      </c>
      <c r="K481" s="5">
        <f t="shared" si="164"/>
        <v>0.33</v>
      </c>
      <c r="L481" s="4">
        <f t="shared" si="182"/>
        <v>0.1808642820508326</v>
      </c>
      <c r="M481" s="4">
        <f t="shared" si="165"/>
        <v>0.22067246100467566</v>
      </c>
      <c r="N481" s="5">
        <f t="shared" si="166"/>
        <v>-1.5448075981401921</v>
      </c>
      <c r="O481" s="5">
        <f t="shared" si="167"/>
        <v>27.843468934341253</v>
      </c>
      <c r="P481" s="5">
        <f t="shared" si="168"/>
        <v>2.4398323737336196</v>
      </c>
      <c r="Q481" s="6">
        <f t="shared" si="169"/>
        <v>1802.6943343841374</v>
      </c>
      <c r="R481" s="5">
        <f t="shared" si="170"/>
        <v>10.37697105667602</v>
      </c>
      <c r="S481" s="5">
        <f t="shared" si="171"/>
        <v>-0.78408714783650779</v>
      </c>
      <c r="T481" s="5">
        <f t="shared" si="172"/>
        <v>15.518332441296556</v>
      </c>
      <c r="U481" s="5">
        <f t="shared" si="162"/>
        <v>8.8321634585358275</v>
      </c>
      <c r="V481" s="5">
        <f t="shared" si="162"/>
        <v>27.059381786504744</v>
      </c>
      <c r="W481" s="5">
        <f t="shared" si="173"/>
        <v>-14.215835184969823</v>
      </c>
      <c r="X481">
        <f t="shared" si="183"/>
        <v>0</v>
      </c>
    </row>
    <row r="482" spans="1:24" x14ac:dyDescent="0.2">
      <c r="A482">
        <f t="shared" si="161"/>
        <v>0.45200000000000035</v>
      </c>
      <c r="B482" s="5">
        <f t="shared" si="174"/>
        <v>1.1713198779425265</v>
      </c>
      <c r="C482" s="5">
        <f t="shared" si="175"/>
        <v>-4.7503817803314989</v>
      </c>
      <c r="D482" s="5">
        <f t="shared" si="176"/>
        <v>2.4309352836417819</v>
      </c>
      <c r="E482" s="2">
        <f t="shared" si="177"/>
        <v>4.8926595339721688</v>
      </c>
      <c r="F482" s="3">
        <f t="shared" si="178"/>
        <v>6.979869457315945</v>
      </c>
      <c r="G482" s="3">
        <f t="shared" si="179"/>
        <v>-125.61827053847624</v>
      </c>
      <c r="H482" s="3">
        <f t="shared" si="180"/>
        <v>-11.024106315095862</v>
      </c>
      <c r="I482" s="2">
        <f t="shared" si="181"/>
        <v>126.29409879628389</v>
      </c>
      <c r="J482" s="2">
        <f t="shared" si="163"/>
        <v>126.29409879628389</v>
      </c>
      <c r="K482" s="5">
        <f t="shared" si="164"/>
        <v>0.33</v>
      </c>
      <c r="L482" s="4">
        <f t="shared" si="182"/>
        <v>0.18090033405579448</v>
      </c>
      <c r="M482" s="4">
        <f t="shared" si="165"/>
        <v>0.22069392624500736</v>
      </c>
      <c r="N482" s="5">
        <f t="shared" si="166"/>
        <v>-1.5464564255297801</v>
      </c>
      <c r="O482" s="5">
        <f t="shared" si="167"/>
        <v>27.83192190429121</v>
      </c>
      <c r="P482" s="5">
        <f t="shared" si="168"/>
        <v>2.4424955439294442</v>
      </c>
      <c r="Q482" s="6">
        <f t="shared" si="169"/>
        <v>1802.6941541147128</v>
      </c>
      <c r="R482" s="5">
        <f t="shared" si="170"/>
        <v>10.373759828994672</v>
      </c>
      <c r="S482" s="5">
        <f t="shared" si="171"/>
        <v>-0.78503322348566085</v>
      </c>
      <c r="T482" s="5">
        <f t="shared" si="172"/>
        <v>15.513457540159587</v>
      </c>
      <c r="U482" s="5">
        <f t="shared" si="162"/>
        <v>8.8273034034648923</v>
      </c>
      <c r="V482" s="5">
        <f t="shared" si="162"/>
        <v>27.046888680805548</v>
      </c>
      <c r="W482" s="5">
        <f t="shared" si="173"/>
        <v>-14.218046915910968</v>
      </c>
      <c r="X482">
        <f t="shared" si="183"/>
        <v>0</v>
      </c>
    </row>
    <row r="483" spans="1:24" x14ac:dyDescent="0.2">
      <c r="A483">
        <f t="shared" si="161"/>
        <v>0.45300000000000035</v>
      </c>
      <c r="B483" s="5">
        <f t="shared" si="174"/>
        <v>1.1783041610515441</v>
      </c>
      <c r="C483" s="5">
        <f t="shared" si="175"/>
        <v>-4.8759865274256349</v>
      </c>
      <c r="D483" s="5">
        <f t="shared" si="176"/>
        <v>2.4199040683032282</v>
      </c>
      <c r="E483" s="2">
        <f t="shared" si="177"/>
        <v>5.0163378386615554</v>
      </c>
      <c r="F483" s="3">
        <f t="shared" si="178"/>
        <v>6.9886967607194102</v>
      </c>
      <c r="G483" s="3">
        <f t="shared" si="179"/>
        <v>-125.59122364979544</v>
      </c>
      <c r="H483" s="3">
        <f t="shared" si="180"/>
        <v>-11.038324362011773</v>
      </c>
      <c r="I483" s="2">
        <f t="shared" si="181"/>
        <v>126.26892707624948</v>
      </c>
      <c r="J483" s="2">
        <f t="shared" si="163"/>
        <v>126.26892707624948</v>
      </c>
      <c r="K483" s="5">
        <f t="shared" si="164"/>
        <v>0.33</v>
      </c>
      <c r="L483" s="4">
        <f t="shared" si="182"/>
        <v>0.18093637845724792</v>
      </c>
      <c r="M483" s="4">
        <f t="shared" si="165"/>
        <v>0.22071538257946283</v>
      </c>
      <c r="N483" s="5">
        <f t="shared" si="166"/>
        <v>-1.5481035839419193</v>
      </c>
      <c r="O483" s="5">
        <f t="shared" si="167"/>
        <v>27.8203834135</v>
      </c>
      <c r="P483" s="5">
        <f t="shared" si="168"/>
        <v>2.4451582448949689</v>
      </c>
      <c r="Q483" s="6">
        <f t="shared" si="169"/>
        <v>1802.6939738453063</v>
      </c>
      <c r="R483" s="5">
        <f t="shared" si="170"/>
        <v>10.370550517371665</v>
      </c>
      <c r="S483" s="5">
        <f t="shared" si="171"/>
        <v>-0.78597979445460098</v>
      </c>
      <c r="T483" s="5">
        <f t="shared" si="172"/>
        <v>15.508585482987261</v>
      </c>
      <c r="U483" s="5">
        <f t="shared" si="162"/>
        <v>8.8224469334297453</v>
      </c>
      <c r="V483" s="5">
        <f t="shared" si="162"/>
        <v>27.034403619045399</v>
      </c>
      <c r="W483" s="5">
        <f t="shared" si="173"/>
        <v>-14.220256272117769</v>
      </c>
      <c r="X483">
        <f t="shared" si="183"/>
        <v>0</v>
      </c>
    </row>
    <row r="484" spans="1:24" x14ac:dyDescent="0.2">
      <c r="A484">
        <f t="shared" si="161"/>
        <v>0.45400000000000035</v>
      </c>
      <c r="B484" s="5">
        <f t="shared" si="174"/>
        <v>1.1852972690357302</v>
      </c>
      <c r="C484" s="5">
        <f t="shared" si="175"/>
        <v>-5.001564233873621</v>
      </c>
      <c r="D484" s="5">
        <f t="shared" si="176"/>
        <v>2.4088586338130806</v>
      </c>
      <c r="E484" s="2">
        <f t="shared" si="177"/>
        <v>5.1400947852687873</v>
      </c>
      <c r="F484" s="3">
        <f t="shared" si="178"/>
        <v>6.9975192076528403</v>
      </c>
      <c r="G484" s="3">
        <f t="shared" si="179"/>
        <v>-125.5641892461764</v>
      </c>
      <c r="H484" s="3">
        <f t="shared" si="180"/>
        <v>-11.052544618283891</v>
      </c>
      <c r="I484" s="2">
        <f t="shared" si="181"/>
        <v>126.24377069245922</v>
      </c>
      <c r="J484" s="2">
        <f t="shared" si="163"/>
        <v>126.24377069245922</v>
      </c>
      <c r="K484" s="5">
        <f t="shared" si="164"/>
        <v>0.33</v>
      </c>
      <c r="L484" s="4">
        <f t="shared" si="182"/>
        <v>0.18097241524772886</v>
      </c>
      <c r="M484" s="4">
        <f t="shared" si="165"/>
        <v>0.22073683000771047</v>
      </c>
      <c r="N484" s="5">
        <f t="shared" si="166"/>
        <v>-1.5497490754396814</v>
      </c>
      <c r="O484" s="5">
        <f t="shared" si="167"/>
        <v>27.808853454775566</v>
      </c>
      <c r="P484" s="5">
        <f t="shared" si="168"/>
        <v>2.4478204768210579</v>
      </c>
      <c r="Q484" s="6">
        <f t="shared" si="169"/>
        <v>1802.6937935759183</v>
      </c>
      <c r="R484" s="5">
        <f t="shared" si="170"/>
        <v>10.367343120559694</v>
      </c>
      <c r="S484" s="5">
        <f t="shared" si="171"/>
        <v>-0.78692686008231583</v>
      </c>
      <c r="T484" s="5">
        <f t="shared" si="172"/>
        <v>15.503716267948921</v>
      </c>
      <c r="U484" s="5">
        <f t="shared" si="162"/>
        <v>8.8175940451200123</v>
      </c>
      <c r="V484" s="5">
        <f t="shared" si="162"/>
        <v>27.021926594693248</v>
      </c>
      <c r="W484" s="5">
        <f t="shared" si="173"/>
        <v>-14.222463255230021</v>
      </c>
      <c r="X484">
        <f t="shared" si="183"/>
        <v>0</v>
      </c>
    </row>
    <row r="485" spans="1:24" x14ac:dyDescent="0.2">
      <c r="A485">
        <f t="shared" si="161"/>
        <v>0.45500000000000035</v>
      </c>
      <c r="B485" s="5">
        <f t="shared" si="174"/>
        <v>1.1922991970404055</v>
      </c>
      <c r="C485" s="5">
        <f t="shared" si="175"/>
        <v>-5.1271149121565003</v>
      </c>
      <c r="D485" s="5">
        <f t="shared" si="176"/>
        <v>2.397798977963169</v>
      </c>
      <c r="E485" s="2">
        <f t="shared" si="177"/>
        <v>5.2639229380492223</v>
      </c>
      <c r="F485" s="3">
        <f t="shared" si="178"/>
        <v>7.0063368016979606</v>
      </c>
      <c r="G485" s="3">
        <f t="shared" si="179"/>
        <v>-125.5371673195817</v>
      </c>
      <c r="H485" s="3">
        <f t="shared" si="180"/>
        <v>-11.066767081539121</v>
      </c>
      <c r="I485" s="2">
        <f t="shared" si="181"/>
        <v>126.2186296377857</v>
      </c>
      <c r="J485" s="2">
        <f t="shared" si="163"/>
        <v>126.2186296377857</v>
      </c>
      <c r="K485" s="5">
        <f t="shared" si="164"/>
        <v>0.33</v>
      </c>
      <c r="L485" s="4">
        <f t="shared" si="182"/>
        <v>0.18100844441977185</v>
      </c>
      <c r="M485" s="4">
        <f t="shared" si="165"/>
        <v>0.22075826852941838</v>
      </c>
      <c r="N485" s="5">
        <f t="shared" si="166"/>
        <v>-1.5513929020836252</v>
      </c>
      <c r="O485" s="5">
        <f t="shared" si="167"/>
        <v>27.797332020933496</v>
      </c>
      <c r="P485" s="5">
        <f t="shared" si="168"/>
        <v>2.4504822398991277</v>
      </c>
      <c r="Q485" s="6">
        <f t="shared" si="169"/>
        <v>1802.6936133065476</v>
      </c>
      <c r="R485" s="5">
        <f t="shared" si="170"/>
        <v>10.364137637312501</v>
      </c>
      <c r="S485" s="5">
        <f t="shared" si="171"/>
        <v>-0.78787441970868177</v>
      </c>
      <c r="T485" s="5">
        <f t="shared" si="172"/>
        <v>15.498849893215432</v>
      </c>
      <c r="U485" s="5">
        <f t="shared" si="162"/>
        <v>8.8127447352288755</v>
      </c>
      <c r="V485" s="5">
        <f t="shared" si="162"/>
        <v>27.009457601224813</v>
      </c>
      <c r="W485" s="5">
        <f t="shared" si="173"/>
        <v>-14.22466786688544</v>
      </c>
      <c r="X485">
        <f t="shared" si="183"/>
        <v>0</v>
      </c>
    </row>
    <row r="486" spans="1:24" x14ac:dyDescent="0.2">
      <c r="A486">
        <f t="shared" si="161"/>
        <v>0.45600000000000035</v>
      </c>
      <c r="B486" s="5">
        <f t="shared" si="174"/>
        <v>1.1993099402144711</v>
      </c>
      <c r="C486" s="5">
        <f t="shared" si="175"/>
        <v>-5.252638574747281</v>
      </c>
      <c r="D486" s="5">
        <f t="shared" si="176"/>
        <v>2.3867250985476964</v>
      </c>
      <c r="E486" s="2">
        <f t="shared" si="177"/>
        <v>5.3878155433923673</v>
      </c>
      <c r="F486" s="3">
        <f t="shared" si="178"/>
        <v>7.0151495464331894</v>
      </c>
      <c r="G486" s="3">
        <f t="shared" si="179"/>
        <v>-125.51015786198047</v>
      </c>
      <c r="H486" s="3">
        <f t="shared" si="180"/>
        <v>-11.080991749406007</v>
      </c>
      <c r="I486" s="2">
        <f t="shared" si="181"/>
        <v>126.1935039051079</v>
      </c>
      <c r="J486" s="2">
        <f t="shared" si="163"/>
        <v>126.1935039051079</v>
      </c>
      <c r="K486" s="5">
        <f t="shared" si="164"/>
        <v>0.33</v>
      </c>
      <c r="L486" s="4">
        <f t="shared" si="182"/>
        <v>0.18104446596590995</v>
      </c>
      <c r="M486" s="4">
        <f t="shared" si="165"/>
        <v>0.22077969814425474</v>
      </c>
      <c r="N486" s="5">
        <f t="shared" si="166"/>
        <v>-1.5530350659317997</v>
      </c>
      <c r="O486" s="5">
        <f t="shared" si="167"/>
        <v>27.785819104797017</v>
      </c>
      <c r="P486" s="5">
        <f t="shared" si="168"/>
        <v>2.4531435343211441</v>
      </c>
      <c r="Q486" s="6">
        <f t="shared" si="169"/>
        <v>1802.6934330371953</v>
      </c>
      <c r="R486" s="5">
        <f t="shared" si="170"/>
        <v>10.360934066384926</v>
      </c>
      <c r="S486" s="5">
        <f t="shared" si="171"/>
        <v>-0.78882247267446692</v>
      </c>
      <c r="T486" s="5">
        <f t="shared" si="172"/>
        <v>15.493986356959235</v>
      </c>
      <c r="U486" s="5">
        <f t="shared" si="162"/>
        <v>8.8078990004531263</v>
      </c>
      <c r="V486" s="5">
        <f t="shared" si="162"/>
        <v>26.996996632122549</v>
      </c>
      <c r="W486" s="5">
        <f t="shared" si="173"/>
        <v>-14.22687010871962</v>
      </c>
      <c r="X486">
        <f t="shared" si="183"/>
        <v>0</v>
      </c>
    </row>
    <row r="487" spans="1:24" x14ac:dyDescent="0.2">
      <c r="A487">
        <f t="shared" si="161"/>
        <v>0.45700000000000035</v>
      </c>
      <c r="B487" s="5">
        <f t="shared" si="174"/>
        <v>1.2063294937104045</v>
      </c>
      <c r="C487" s="5">
        <f t="shared" si="175"/>
        <v>-5.3781352341109452</v>
      </c>
      <c r="D487" s="5">
        <f t="shared" si="176"/>
        <v>2.3756369933632362</v>
      </c>
      <c r="E487" s="2">
        <f t="shared" si="177"/>
        <v>5.5117664540309752</v>
      </c>
      <c r="F487" s="3">
        <f t="shared" si="178"/>
        <v>7.0239574454336422</v>
      </c>
      <c r="G487" s="3">
        <f t="shared" si="179"/>
        <v>-125.48316086534835</v>
      </c>
      <c r="H487" s="3">
        <f t="shared" si="180"/>
        <v>-11.095218619514727</v>
      </c>
      <c r="I487" s="2">
        <f t="shared" si="181"/>
        <v>126.16839348731115</v>
      </c>
      <c r="J487" s="2">
        <f t="shared" si="163"/>
        <v>126.16839348731115</v>
      </c>
      <c r="K487" s="5">
        <f t="shared" si="164"/>
        <v>0.33</v>
      </c>
      <c r="L487" s="4">
        <f t="shared" si="182"/>
        <v>0.18108047987867501</v>
      </c>
      <c r="M487" s="4">
        <f t="shared" si="165"/>
        <v>0.22080111885188788</v>
      </c>
      <c r="N487" s="5">
        <f t="shared" si="166"/>
        <v>-1.5546755690397478</v>
      </c>
      <c r="O487" s="5">
        <f t="shared" si="167"/>
        <v>27.774314699196974</v>
      </c>
      <c r="P487" s="5">
        <f t="shared" si="168"/>
        <v>2.4558043602796231</v>
      </c>
      <c r="Q487" s="6">
        <f t="shared" si="169"/>
        <v>1802.6932527678612</v>
      </c>
      <c r="R487" s="5">
        <f t="shared" si="170"/>
        <v>10.35773240653287</v>
      </c>
      <c r="S487" s="5">
        <f t="shared" si="171"/>
        <v>-0.78977101832132723</v>
      </c>
      <c r="T487" s="5">
        <f t="shared" si="172"/>
        <v>15.489125657354322</v>
      </c>
      <c r="U487" s="5">
        <f t="shared" si="162"/>
        <v>8.8030568374931217</v>
      </c>
      <c r="V487" s="5">
        <f t="shared" si="162"/>
        <v>26.984543680875646</v>
      </c>
      <c r="W487" s="5">
        <f t="shared" si="173"/>
        <v>-14.229069982366056</v>
      </c>
      <c r="X487">
        <f t="shared" si="183"/>
        <v>0</v>
      </c>
    </row>
    <row r="488" spans="1:24" x14ac:dyDescent="0.2">
      <c r="A488">
        <f t="shared" si="161"/>
        <v>0.45800000000000035</v>
      </c>
      <c r="B488" s="5">
        <f t="shared" si="174"/>
        <v>1.213357852684257</v>
      </c>
      <c r="C488" s="5">
        <f t="shared" si="175"/>
        <v>-5.5036049027044536</v>
      </c>
      <c r="D488" s="5">
        <f t="shared" si="176"/>
        <v>2.3645346602087303</v>
      </c>
      <c r="E488" s="2">
        <f t="shared" si="177"/>
        <v>5.6357700630652996</v>
      </c>
      <c r="F488" s="3">
        <f t="shared" si="178"/>
        <v>7.0327605022711355</v>
      </c>
      <c r="G488" s="3">
        <f t="shared" si="179"/>
        <v>-125.45617632166747</v>
      </c>
      <c r="H488" s="3">
        <f t="shared" si="180"/>
        <v>-11.109447689497093</v>
      </c>
      <c r="I488" s="2">
        <f t="shared" si="181"/>
        <v>126.14329837728715</v>
      </c>
      <c r="J488" s="2">
        <f t="shared" si="163"/>
        <v>126.14329837728715</v>
      </c>
      <c r="K488" s="5">
        <f t="shared" si="164"/>
        <v>0.33</v>
      </c>
      <c r="L488" s="4">
        <f t="shared" si="182"/>
        <v>0.18111648615059725</v>
      </c>
      <c r="M488" s="4">
        <f t="shared" si="165"/>
        <v>0.22082253065198579</v>
      </c>
      <c r="N488" s="5">
        <f t="shared" si="166"/>
        <v>-1.5563144134605089</v>
      </c>
      <c r="O488" s="5">
        <f t="shared" si="167"/>
        <v>27.762818796971825</v>
      </c>
      <c r="P488" s="5">
        <f t="shared" si="168"/>
        <v>2.4584647179676269</v>
      </c>
      <c r="Q488" s="6">
        <f t="shared" si="169"/>
        <v>1802.693072498545</v>
      </c>
      <c r="R488" s="5">
        <f t="shared" si="170"/>
        <v>10.354532656513291</v>
      </c>
      <c r="S488" s="5">
        <f t="shared" si="171"/>
        <v>-0.79072005599180617</v>
      </c>
      <c r="T488" s="5">
        <f t="shared" si="172"/>
        <v>15.48426779257621</v>
      </c>
      <c r="U488" s="5">
        <f t="shared" si="162"/>
        <v>8.7982182430527818</v>
      </c>
      <c r="V488" s="5">
        <f t="shared" si="162"/>
        <v>26.972098740980019</v>
      </c>
      <c r="W488" s="5">
        <f t="shared" si="173"/>
        <v>-14.231267489456162</v>
      </c>
      <c r="X488">
        <f t="shared" si="183"/>
        <v>0</v>
      </c>
    </row>
    <row r="489" spans="1:24" x14ac:dyDescent="0.2">
      <c r="A489">
        <f t="shared" si="161"/>
        <v>0.45900000000000035</v>
      </c>
      <c r="B489" s="5">
        <f t="shared" si="174"/>
        <v>1.2203950122956495</v>
      </c>
      <c r="C489" s="5">
        <f t="shared" si="175"/>
        <v>-5.6290475929767503</v>
      </c>
      <c r="D489" s="5">
        <f t="shared" si="176"/>
        <v>2.3534180968854881</v>
      </c>
      <c r="E489" s="2">
        <f t="shared" si="177"/>
        <v>5.7598212463611613</v>
      </c>
      <c r="F489" s="3">
        <f t="shared" si="178"/>
        <v>7.0415587205141881</v>
      </c>
      <c r="G489" s="3">
        <f t="shared" si="179"/>
        <v>-125.42920422292649</v>
      </c>
      <c r="H489" s="3">
        <f t="shared" si="180"/>
        <v>-11.12367895698655</v>
      </c>
      <c r="I489" s="2">
        <f t="shared" si="181"/>
        <v>126.11821856793394</v>
      </c>
      <c r="J489" s="2">
        <f t="shared" si="163"/>
        <v>126.11821856793394</v>
      </c>
      <c r="K489" s="5">
        <f t="shared" si="164"/>
        <v>0.33</v>
      </c>
      <c r="L489" s="4">
        <f t="shared" si="182"/>
        <v>0.18115248477420573</v>
      </c>
      <c r="M489" s="4">
        <f t="shared" si="165"/>
        <v>0.22084393354421672</v>
      </c>
      <c r="N489" s="5">
        <f t="shared" si="166"/>
        <v>-1.5579516012446235</v>
      </c>
      <c r="O489" s="5">
        <f t="shared" si="167"/>
        <v>27.751331390967625</v>
      </c>
      <c r="P489" s="5">
        <f t="shared" si="168"/>
        <v>2.4611246075787663</v>
      </c>
      <c r="Q489" s="6">
        <f t="shared" si="169"/>
        <v>1802.6928922292468</v>
      </c>
      <c r="R489" s="5">
        <f t="shared" si="170"/>
        <v>10.351334815084227</v>
      </c>
      <c r="S489" s="5">
        <f t="shared" si="171"/>
        <v>-0.79166958502933393</v>
      </c>
      <c r="T489" s="5">
        <f t="shared" si="172"/>
        <v>15.479412760801997</v>
      </c>
      <c r="U489" s="5">
        <f t="shared" si="162"/>
        <v>8.7933832138396042</v>
      </c>
      <c r="V489" s="5">
        <f t="shared" si="162"/>
        <v>26.959661805938293</v>
      </c>
      <c r="W489" s="5">
        <f t="shared" si="173"/>
        <v>-14.233462631619236</v>
      </c>
      <c r="X489">
        <f t="shared" si="183"/>
        <v>0</v>
      </c>
    </row>
    <row r="490" spans="1:24" x14ac:dyDescent="0.2">
      <c r="A490">
        <f t="shared" si="161"/>
        <v>0.46000000000000035</v>
      </c>
      <c r="B490" s="5">
        <f t="shared" si="174"/>
        <v>1.2274409677077707</v>
      </c>
      <c r="C490" s="5">
        <f t="shared" si="175"/>
        <v>-5.7544633173687734</v>
      </c>
      <c r="D490" s="5">
        <f t="shared" si="176"/>
        <v>2.3422873011971856</v>
      </c>
      <c r="E490" s="2">
        <f t="shared" si="177"/>
        <v>5.8839153121157528</v>
      </c>
      <c r="F490" s="3">
        <f t="shared" si="178"/>
        <v>7.0503521037280281</v>
      </c>
      <c r="G490" s="3">
        <f t="shared" si="179"/>
        <v>-125.40224456112055</v>
      </c>
      <c r="H490" s="3">
        <f t="shared" si="180"/>
        <v>-11.13791241961817</v>
      </c>
      <c r="I490" s="2">
        <f t="shared" si="181"/>
        <v>126.09315405215588</v>
      </c>
      <c r="J490" s="2">
        <f t="shared" si="163"/>
        <v>126.09315405215588</v>
      </c>
      <c r="K490" s="5">
        <f t="shared" si="164"/>
        <v>0.33</v>
      </c>
      <c r="L490" s="4">
        <f t="shared" si="182"/>
        <v>0.18118847574202807</v>
      </c>
      <c r="M490" s="4">
        <f t="shared" si="165"/>
        <v>0.22086532752824864</v>
      </c>
      <c r="N490" s="5">
        <f t="shared" si="166"/>
        <v>-1.559587134440136</v>
      </c>
      <c r="O490" s="5">
        <f t="shared" si="167"/>
        <v>27.739852474038024</v>
      </c>
      <c r="P490" s="5">
        <f t="shared" si="168"/>
        <v>2.4637840293071953</v>
      </c>
      <c r="Q490" s="6">
        <f t="shared" si="169"/>
        <v>1802.6927119599666</v>
      </c>
      <c r="R490" s="5">
        <f t="shared" si="170"/>
        <v>10.348138881004772</v>
      </c>
      <c r="S490" s="5">
        <f t="shared" si="171"/>
        <v>-0.79261960477822568</v>
      </c>
      <c r="T490" s="5">
        <f t="shared" si="172"/>
        <v>15.474560560210278</v>
      </c>
      <c r="U490" s="5">
        <f t="shared" si="162"/>
        <v>8.7885517465646359</v>
      </c>
      <c r="V490" s="5">
        <f t="shared" si="162"/>
        <v>26.9472328692598</v>
      </c>
      <c r="W490" s="5">
        <f t="shared" si="173"/>
        <v>-14.235655410482526</v>
      </c>
      <c r="X490">
        <f t="shared" si="183"/>
        <v>0</v>
      </c>
    </row>
    <row r="491" spans="1:24" x14ac:dyDescent="0.2">
      <c r="A491">
        <f t="shared" si="161"/>
        <v>0.46100000000000035</v>
      </c>
      <c r="B491" s="5">
        <f t="shared" si="174"/>
        <v>1.2344957140873718</v>
      </c>
      <c r="C491" s="5">
        <f t="shared" si="175"/>
        <v>-5.8798520883134593</v>
      </c>
      <c r="D491" s="5">
        <f t="shared" si="176"/>
        <v>2.3311422709498619</v>
      </c>
      <c r="E491" s="2">
        <f t="shared" si="177"/>
        <v>6.0080479565782632</v>
      </c>
      <c r="F491" s="3">
        <f t="shared" si="178"/>
        <v>7.059140655474593</v>
      </c>
      <c r="G491" s="3">
        <f t="shared" si="179"/>
        <v>-125.37529732825129</v>
      </c>
      <c r="H491" s="3">
        <f t="shared" si="180"/>
        <v>-11.152148075028652</v>
      </c>
      <c r="I491" s="2">
        <f t="shared" si="181"/>
        <v>126.06810482286372</v>
      </c>
      <c r="J491" s="2">
        <f t="shared" si="163"/>
        <v>126.06810482286372</v>
      </c>
      <c r="K491" s="5">
        <f t="shared" si="164"/>
        <v>0.33</v>
      </c>
      <c r="L491" s="4">
        <f t="shared" si="182"/>
        <v>0.18122445904659037</v>
      </c>
      <c r="M491" s="4">
        <f t="shared" si="165"/>
        <v>0.22088671260374959</v>
      </c>
      <c r="N491" s="5">
        <f t="shared" si="166"/>
        <v>-1.5612210150925978</v>
      </c>
      <c r="O491" s="5">
        <f t="shared" si="167"/>
        <v>27.728382039044249</v>
      </c>
      <c r="P491" s="5">
        <f t="shared" si="168"/>
        <v>2.4664429833476147</v>
      </c>
      <c r="Q491" s="6">
        <f t="shared" si="169"/>
        <v>1802.6925316907043</v>
      </c>
      <c r="R491" s="5">
        <f t="shared" si="170"/>
        <v>10.344944853035091</v>
      </c>
      <c r="S491" s="5">
        <f t="shared" si="171"/>
        <v>-0.79357011458368254</v>
      </c>
      <c r="T491" s="5">
        <f t="shared" si="172"/>
        <v>15.469711188981236</v>
      </c>
      <c r="U491" s="5">
        <f t="shared" si="162"/>
        <v>8.7837238379424942</v>
      </c>
      <c r="V491" s="5">
        <f t="shared" si="162"/>
        <v>26.934811924460565</v>
      </c>
      <c r="W491" s="5">
        <f t="shared" si="173"/>
        <v>-14.237845827671148</v>
      </c>
      <c r="X491">
        <f t="shared" si="183"/>
        <v>0</v>
      </c>
    </row>
    <row r="492" spans="1:24" x14ac:dyDescent="0.2">
      <c r="A492">
        <f t="shared" si="161"/>
        <v>0.46200000000000035</v>
      </c>
      <c r="B492" s="5">
        <f t="shared" si="174"/>
        <v>1.2415592466047654</v>
      </c>
      <c r="C492" s="5">
        <f t="shared" si="175"/>
        <v>-6.0052139182357482</v>
      </c>
      <c r="D492" s="5">
        <f t="shared" si="176"/>
        <v>2.3199830039519194</v>
      </c>
      <c r="E492" s="2">
        <f t="shared" si="177"/>
        <v>6.1322152250717803</v>
      </c>
      <c r="F492" s="3">
        <f t="shared" si="178"/>
        <v>7.0679243793125357</v>
      </c>
      <c r="G492" s="3">
        <f t="shared" si="179"/>
        <v>-125.34836251632683</v>
      </c>
      <c r="H492" s="3">
        <f t="shared" si="180"/>
        <v>-11.166385920856323</v>
      </c>
      <c r="I492" s="2">
        <f t="shared" si="181"/>
        <v>126.04307087297448</v>
      </c>
      <c r="J492" s="2">
        <f t="shared" si="163"/>
        <v>126.04307087297448</v>
      </c>
      <c r="K492" s="5">
        <f t="shared" si="164"/>
        <v>0.33</v>
      </c>
      <c r="L492" s="4">
        <f t="shared" si="182"/>
        <v>0.18126043468041755</v>
      </c>
      <c r="M492" s="4">
        <f t="shared" si="165"/>
        <v>0.22090808877038762</v>
      </c>
      <c r="N492" s="5">
        <f t="shared" si="166"/>
        <v>-1.5628532452450721</v>
      </c>
      <c r="O492" s="5">
        <f t="shared" si="167"/>
        <v>27.716920078855104</v>
      </c>
      <c r="P492" s="5">
        <f t="shared" si="168"/>
        <v>2.4691014698952687</v>
      </c>
      <c r="Q492" s="6">
        <f t="shared" si="169"/>
        <v>1802.69235142146</v>
      </c>
      <c r="R492" s="5">
        <f t="shared" si="170"/>
        <v>10.341752729936402</v>
      </c>
      <c r="S492" s="5">
        <f t="shared" si="171"/>
        <v>-0.79452111379178736</v>
      </c>
      <c r="T492" s="5">
        <f t="shared" si="172"/>
        <v>15.46486464529656</v>
      </c>
      <c r="U492" s="5">
        <f t="shared" si="162"/>
        <v>8.7788994846913297</v>
      </c>
      <c r="V492" s="5">
        <f t="shared" si="162"/>
        <v>26.922398965063316</v>
      </c>
      <c r="W492" s="5">
        <f t="shared" si="173"/>
        <v>-14.24003388480817</v>
      </c>
      <c r="X492">
        <f t="shared" si="183"/>
        <v>0</v>
      </c>
    </row>
    <row r="493" spans="1:24" x14ac:dyDescent="0.2">
      <c r="A493">
        <f t="shared" si="161"/>
        <v>0.46300000000000036</v>
      </c>
      <c r="B493" s="5">
        <f t="shared" si="174"/>
        <v>1.2486315604338203</v>
      </c>
      <c r="C493" s="5">
        <f t="shared" si="175"/>
        <v>-6.130548819552593</v>
      </c>
      <c r="D493" s="5">
        <f t="shared" si="176"/>
        <v>2.3088094980141207</v>
      </c>
      <c r="E493" s="2">
        <f t="shared" si="177"/>
        <v>6.2564134775947382</v>
      </c>
      <c r="F493" s="3">
        <f t="shared" si="178"/>
        <v>7.0767032787972273</v>
      </c>
      <c r="G493" s="3">
        <f t="shared" si="179"/>
        <v>-125.32144011736176</v>
      </c>
      <c r="H493" s="3">
        <f t="shared" si="180"/>
        <v>-11.180625954741132</v>
      </c>
      <c r="I493" s="2">
        <f t="shared" si="181"/>
        <v>126.01805219541151</v>
      </c>
      <c r="J493" s="2">
        <f t="shared" si="163"/>
        <v>126.01805219541151</v>
      </c>
      <c r="K493" s="5">
        <f t="shared" si="164"/>
        <v>0.33</v>
      </c>
      <c r="L493" s="4">
        <f t="shared" si="182"/>
        <v>0.18129640263603314</v>
      </c>
      <c r="M493" s="4">
        <f t="shared" si="165"/>
        <v>0.22092945602783079</v>
      </c>
      <c r="N493" s="5">
        <f t="shared" si="166"/>
        <v>-1.5644838269381354</v>
      </c>
      <c r="O493" s="5">
        <f t="shared" si="167"/>
        <v>27.705466586346951</v>
      </c>
      <c r="P493" s="5">
        <f t="shared" si="168"/>
        <v>2.471759489145942</v>
      </c>
      <c r="Q493" s="6">
        <f t="shared" si="169"/>
        <v>1802.6921711522341</v>
      </c>
      <c r="R493" s="5">
        <f t="shared" si="170"/>
        <v>10.338562510471</v>
      </c>
      <c r="S493" s="5">
        <f t="shared" si="171"/>
        <v>-0.7954726017495074</v>
      </c>
      <c r="T493" s="5">
        <f t="shared" si="172"/>
        <v>15.4600209273395</v>
      </c>
      <c r="U493" s="5">
        <f t="shared" si="162"/>
        <v>8.7740786835328652</v>
      </c>
      <c r="V493" s="5">
        <f t="shared" si="162"/>
        <v>26.909993984597442</v>
      </c>
      <c r="W493" s="5">
        <f t="shared" si="173"/>
        <v>-14.242219583514558</v>
      </c>
      <c r="X493">
        <f t="shared" si="183"/>
        <v>0</v>
      </c>
    </row>
    <row r="494" spans="1:24" x14ac:dyDescent="0.2">
      <c r="A494">
        <f t="shared" si="161"/>
        <v>0.46400000000000036</v>
      </c>
      <c r="B494" s="5">
        <f t="shared" si="174"/>
        <v>1.2557126507519594</v>
      </c>
      <c r="C494" s="5">
        <f t="shared" si="175"/>
        <v>-6.2558568046729626</v>
      </c>
      <c r="D494" s="5">
        <f t="shared" si="176"/>
        <v>2.2976217509495878</v>
      </c>
      <c r="E494" s="2">
        <f t="shared" si="177"/>
        <v>6.3806393583896837</v>
      </c>
      <c r="F494" s="3">
        <f t="shared" si="178"/>
        <v>7.0854773574807606</v>
      </c>
      <c r="G494" s="3">
        <f t="shared" si="179"/>
        <v>-125.29453012337716</v>
      </c>
      <c r="H494" s="3">
        <f t="shared" si="180"/>
        <v>-11.194868174324647</v>
      </c>
      <c r="I494" s="2">
        <f t="shared" si="181"/>
        <v>125.99304878310447</v>
      </c>
      <c r="J494" s="2">
        <f t="shared" si="163"/>
        <v>125.99304878310447</v>
      </c>
      <c r="K494" s="5">
        <f t="shared" si="164"/>
        <v>0.33</v>
      </c>
      <c r="L494" s="4">
        <f t="shared" si="182"/>
        <v>0.18133236290595925</v>
      </c>
      <c r="M494" s="4">
        <f t="shared" si="165"/>
        <v>0.22095081437574701</v>
      </c>
      <c r="N494" s="5">
        <f t="shared" si="166"/>
        <v>-1.5661127622098827</v>
      </c>
      <c r="O494" s="5">
        <f t="shared" si="167"/>
        <v>27.694021554403701</v>
      </c>
      <c r="P494" s="5">
        <f t="shared" si="168"/>
        <v>2.4744170412959625</v>
      </c>
      <c r="Q494" s="6">
        <f t="shared" si="169"/>
        <v>1802.6919908830259</v>
      </c>
      <c r="R494" s="5">
        <f t="shared" si="170"/>
        <v>10.335374193402222</v>
      </c>
      <c r="S494" s="5">
        <f t="shared" si="171"/>
        <v>-0.79642457780468889</v>
      </c>
      <c r="T494" s="5">
        <f t="shared" si="172"/>
        <v>15.455180033294821</v>
      </c>
      <c r="U494" s="5">
        <f t="shared" si="162"/>
        <v>8.7692614311923389</v>
      </c>
      <c r="V494" s="5">
        <f t="shared" si="162"/>
        <v>26.897596976599011</v>
      </c>
      <c r="W494" s="5">
        <f t="shared" si="173"/>
        <v>-14.244402925409215</v>
      </c>
      <c r="X494">
        <f t="shared" si="183"/>
        <v>0</v>
      </c>
    </row>
    <row r="495" spans="1:24" x14ac:dyDescent="0.2">
      <c r="A495">
        <f t="shared" si="161"/>
        <v>0.46500000000000036</v>
      </c>
      <c r="B495" s="5">
        <f t="shared" si="174"/>
        <v>1.2628025127401556</v>
      </c>
      <c r="C495" s="5">
        <f t="shared" si="175"/>
        <v>-6.3811378859978518</v>
      </c>
      <c r="D495" s="5">
        <f t="shared" si="176"/>
        <v>2.2864197605738004</v>
      </c>
      <c r="E495" s="2">
        <f t="shared" si="177"/>
        <v>6.5048897689584244</v>
      </c>
      <c r="F495" s="3">
        <f t="shared" si="178"/>
        <v>7.0942466189119529</v>
      </c>
      <c r="G495" s="3">
        <f t="shared" si="179"/>
        <v>-125.26763252640056</v>
      </c>
      <c r="H495" s="3">
        <f t="shared" si="180"/>
        <v>-11.209112577250057</v>
      </c>
      <c r="I495" s="2">
        <f t="shared" si="181"/>
        <v>125.96806062898935</v>
      </c>
      <c r="J495" s="2">
        <f t="shared" si="163"/>
        <v>125.96806062898935</v>
      </c>
      <c r="K495" s="5">
        <f t="shared" si="164"/>
        <v>0.33</v>
      </c>
      <c r="L495" s="4">
        <f t="shared" si="182"/>
        <v>0.18136831548271662</v>
      </c>
      <c r="M495" s="4">
        <f t="shared" si="165"/>
        <v>0.22097216381380422</v>
      </c>
      <c r="N495" s="5">
        <f t="shared" si="166"/>
        <v>-1.5677400530959307</v>
      </c>
      <c r="O495" s="5">
        <f t="shared" si="167"/>
        <v>27.682584975916821</v>
      </c>
      <c r="P495" s="5">
        <f t="shared" si="168"/>
        <v>2.4770741265421981</v>
      </c>
      <c r="Q495" s="6">
        <f t="shared" si="169"/>
        <v>1802.691810613836</v>
      </c>
      <c r="R495" s="5">
        <f t="shared" si="170"/>
        <v>10.332187777494479</v>
      </c>
      <c r="S495" s="5">
        <f t="shared" si="171"/>
        <v>-0.79737704130606091</v>
      </c>
      <c r="T495" s="5">
        <f t="shared" si="172"/>
        <v>15.450341961348853</v>
      </c>
      <c r="U495" s="5">
        <f t="shared" si="162"/>
        <v>8.7644477243985488</v>
      </c>
      <c r="V495" s="5">
        <f t="shared" si="162"/>
        <v>26.885207934610762</v>
      </c>
      <c r="W495" s="5">
        <f t="shared" si="173"/>
        <v>-14.246583912108949</v>
      </c>
      <c r="X495">
        <f t="shared" si="183"/>
        <v>0</v>
      </c>
    </row>
    <row r="496" spans="1:24" x14ac:dyDescent="0.2">
      <c r="A496">
        <f t="shared" si="161"/>
        <v>0.46600000000000036</v>
      </c>
      <c r="B496" s="5">
        <f t="shared" si="174"/>
        <v>1.2699011415829298</v>
      </c>
      <c r="C496" s="5">
        <f t="shared" si="175"/>
        <v>-6.5063920759202842</v>
      </c>
      <c r="D496" s="5">
        <f t="shared" si="176"/>
        <v>2.2752035247045943</v>
      </c>
      <c r="E496" s="2">
        <f t="shared" si="177"/>
        <v>6.6291618440789248</v>
      </c>
      <c r="F496" s="3">
        <f t="shared" si="178"/>
        <v>7.1030110666363511</v>
      </c>
      <c r="G496" s="3">
        <f t="shared" si="179"/>
        <v>-125.24074731846595</v>
      </c>
      <c r="H496" s="3">
        <f t="shared" si="180"/>
        <v>-11.223359161162167</v>
      </c>
      <c r="I496" s="2">
        <f t="shared" si="181"/>
        <v>125.94308772600836</v>
      </c>
      <c r="J496" s="2">
        <f t="shared" si="163"/>
        <v>125.94308772600836</v>
      </c>
      <c r="K496" s="5">
        <f t="shared" si="164"/>
        <v>0.33</v>
      </c>
      <c r="L496" s="4">
        <f t="shared" si="182"/>
        <v>0.18140426035882481</v>
      </c>
      <c r="M496" s="4">
        <f t="shared" si="165"/>
        <v>0.22099350434167039</v>
      </c>
      <c r="N496" s="5">
        <f t="shared" si="166"/>
        <v>-1.5693657016294191</v>
      </c>
      <c r="O496" s="5">
        <f t="shared" si="167"/>
        <v>27.67115684378529</v>
      </c>
      <c r="P496" s="5">
        <f t="shared" si="168"/>
        <v>2.4797307450820538</v>
      </c>
      <c r="Q496" s="6">
        <f t="shared" si="169"/>
        <v>1802.6916303446637</v>
      </c>
      <c r="R496" s="5">
        <f t="shared" si="170"/>
        <v>10.329003261513229</v>
      </c>
      <c r="S496" s="5">
        <f t="shared" si="171"/>
        <v>-0.79832999160323015</v>
      </c>
      <c r="T496" s="5">
        <f t="shared" si="172"/>
        <v>15.445506709689433</v>
      </c>
      <c r="U496" s="5">
        <f t="shared" si="162"/>
        <v>8.7596375598838101</v>
      </c>
      <c r="V496" s="5">
        <f t="shared" si="162"/>
        <v>26.872826852182062</v>
      </c>
      <c r="W496" s="5">
        <f t="shared" si="173"/>
        <v>-14.248762545228512</v>
      </c>
      <c r="X496">
        <f t="shared" si="183"/>
        <v>0</v>
      </c>
    </row>
    <row r="497" spans="1:24" x14ac:dyDescent="0.2">
      <c r="A497">
        <f t="shared" si="161"/>
        <v>0.46700000000000036</v>
      </c>
      <c r="B497" s="5">
        <f t="shared" si="174"/>
        <v>1.277008532468346</v>
      </c>
      <c r="C497" s="5">
        <f t="shared" si="175"/>
        <v>-6.6316193868253235</v>
      </c>
      <c r="D497" s="5">
        <f t="shared" si="176"/>
        <v>2.2639730411621595</v>
      </c>
      <c r="E497" s="2">
        <f t="shared" si="177"/>
        <v>6.7534529304433919</v>
      </c>
      <c r="F497" s="3">
        <f t="shared" si="178"/>
        <v>7.1117707041962346</v>
      </c>
      <c r="G497" s="3">
        <f t="shared" si="179"/>
        <v>-125.21387449161377</v>
      </c>
      <c r="H497" s="3">
        <f t="shared" si="180"/>
        <v>-11.237607923707396</v>
      </c>
      <c r="I497" s="2">
        <f t="shared" si="181"/>
        <v>125.91813006711004</v>
      </c>
      <c r="J497" s="2">
        <f t="shared" si="163"/>
        <v>125.91813006711004</v>
      </c>
      <c r="K497" s="5">
        <f t="shared" si="164"/>
        <v>0.33</v>
      </c>
      <c r="L497" s="4">
        <f t="shared" si="182"/>
        <v>0.18144019752680191</v>
      </c>
      <c r="M497" s="4">
        <f t="shared" si="165"/>
        <v>0.22101483595901347</v>
      </c>
      <c r="N497" s="5">
        <f t="shared" si="166"/>
        <v>-1.5709897098410173</v>
      </c>
      <c r="O497" s="5">
        <f t="shared" si="167"/>
        <v>27.65973715091561</v>
      </c>
      <c r="P497" s="5">
        <f t="shared" si="168"/>
        <v>2.4823868971134742</v>
      </c>
      <c r="Q497" s="6">
        <f t="shared" si="169"/>
        <v>1802.6914500755097</v>
      </c>
      <c r="R497" s="5">
        <f t="shared" si="170"/>
        <v>10.325820644224995</v>
      </c>
      <c r="S497" s="5">
        <f t="shared" si="171"/>
        <v>-0.79928342804668207</v>
      </c>
      <c r="T497" s="5">
        <f t="shared" si="172"/>
        <v>15.440674276505934</v>
      </c>
      <c r="U497" s="5">
        <f t="shared" si="162"/>
        <v>8.7548309343839783</v>
      </c>
      <c r="V497" s="5">
        <f t="shared" si="162"/>
        <v>26.860453722868929</v>
      </c>
      <c r="W497" s="5">
        <f t="shared" si="173"/>
        <v>-14.25093882638059</v>
      </c>
      <c r="X497">
        <f t="shared" si="183"/>
        <v>0</v>
      </c>
    </row>
    <row r="498" spans="1:24" x14ac:dyDescent="0.2">
      <c r="A498">
        <f t="shared" si="161"/>
        <v>0.46800000000000036</v>
      </c>
      <c r="B498" s="5">
        <f t="shared" si="174"/>
        <v>1.2841246805880095</v>
      </c>
      <c r="C498" s="5">
        <f t="shared" si="175"/>
        <v>-6.756819831090076</v>
      </c>
      <c r="D498" s="5">
        <f t="shared" si="176"/>
        <v>2.252728307769039</v>
      </c>
      <c r="E498" s="2">
        <f t="shared" si="177"/>
        <v>6.8777605675908333</v>
      </c>
      <c r="F498" s="3">
        <f t="shared" si="178"/>
        <v>7.1205255351306187</v>
      </c>
      <c r="G498" s="3">
        <f t="shared" si="179"/>
        <v>-125.18701403789089</v>
      </c>
      <c r="H498" s="3">
        <f t="shared" si="180"/>
        <v>-11.251858862533776</v>
      </c>
      <c r="I498" s="2">
        <f t="shared" si="181"/>
        <v>125.89318764524917</v>
      </c>
      <c r="J498" s="2">
        <f t="shared" si="163"/>
        <v>125.89318764524917</v>
      </c>
      <c r="K498" s="5">
        <f t="shared" si="164"/>
        <v>0.33</v>
      </c>
      <c r="L498" s="4">
        <f t="shared" si="182"/>
        <v>0.18147612697916476</v>
      </c>
      <c r="M498" s="4">
        <f t="shared" si="165"/>
        <v>0.22103615866550139</v>
      </c>
      <c r="N498" s="5">
        <f t="shared" si="166"/>
        <v>-1.5726120797589256</v>
      </c>
      <c r="O498" s="5">
        <f t="shared" si="167"/>
        <v>27.648325890221813</v>
      </c>
      <c r="P498" s="5">
        <f t="shared" si="168"/>
        <v>2.4850425828349407</v>
      </c>
      <c r="Q498" s="6">
        <f t="shared" si="169"/>
        <v>1802.6912698063736</v>
      </c>
      <c r="R498" s="5">
        <f t="shared" si="170"/>
        <v>10.32263992439735</v>
      </c>
      <c r="S498" s="5">
        <f t="shared" si="171"/>
        <v>-0.80023734998777973</v>
      </c>
      <c r="T498" s="5">
        <f t="shared" si="172"/>
        <v>15.435844659989266</v>
      </c>
      <c r="U498" s="5">
        <f t="shared" si="162"/>
        <v>8.7500278446384243</v>
      </c>
      <c r="V498" s="5">
        <f t="shared" si="162"/>
        <v>26.848088540234034</v>
      </c>
      <c r="W498" s="5">
        <f t="shared" si="173"/>
        <v>-14.253112757175792</v>
      </c>
      <c r="X498">
        <f t="shared" si="183"/>
        <v>0</v>
      </c>
    </row>
    <row r="499" spans="1:24" x14ac:dyDescent="0.2">
      <c r="A499">
        <f t="shared" si="161"/>
        <v>0.46900000000000036</v>
      </c>
      <c r="B499" s="5">
        <f t="shared" si="174"/>
        <v>1.2912495811370623</v>
      </c>
      <c r="C499" s="5">
        <f t="shared" si="175"/>
        <v>-6.8819934210836973</v>
      </c>
      <c r="D499" s="5">
        <f t="shared" si="176"/>
        <v>2.2414693223501265</v>
      </c>
      <c r="E499" s="2">
        <f t="shared" si="177"/>
        <v>7.0020824708529341</v>
      </c>
      <c r="F499" s="3">
        <f t="shared" si="178"/>
        <v>7.1292755629752573</v>
      </c>
      <c r="G499" s="3">
        <f t="shared" si="179"/>
        <v>-125.16016594935066</v>
      </c>
      <c r="H499" s="3">
        <f t="shared" si="180"/>
        <v>-11.266111975290952</v>
      </c>
      <c r="I499" s="2">
        <f t="shared" si="181"/>
        <v>125.86826045338684</v>
      </c>
      <c r="J499" s="2">
        <f t="shared" si="163"/>
        <v>125.86826045338684</v>
      </c>
      <c r="K499" s="5">
        <f t="shared" si="164"/>
        <v>0.33</v>
      </c>
      <c r="L499" s="4">
        <f t="shared" si="182"/>
        <v>0.18151204870842885</v>
      </c>
      <c r="M499" s="4">
        <f t="shared" si="165"/>
        <v>0.22105747246080198</v>
      </c>
      <c r="N499" s="5">
        <f t="shared" si="166"/>
        <v>-1.574232813408879</v>
      </c>
      <c r="O499" s="5">
        <f t="shared" si="167"/>
        <v>27.636923054625413</v>
      </c>
      <c r="P499" s="5">
        <f t="shared" si="168"/>
        <v>2.4876978024454699</v>
      </c>
      <c r="Q499" s="6">
        <f t="shared" si="169"/>
        <v>1802.6910895372557</v>
      </c>
      <c r="R499" s="5">
        <f t="shared" si="170"/>
        <v>10.319461100798925</v>
      </c>
      <c r="S499" s="5">
        <f t="shared" si="171"/>
        <v>-0.8011917567787622</v>
      </c>
      <c r="T499" s="5">
        <f t="shared" si="172"/>
        <v>15.431017858331868</v>
      </c>
      <c r="U499" s="5">
        <f t="shared" si="162"/>
        <v>8.7452282873900469</v>
      </c>
      <c r="V499" s="5">
        <f t="shared" si="162"/>
        <v>26.83573129784665</v>
      </c>
      <c r="W499" s="5">
        <f t="shared" si="173"/>
        <v>-14.255284339222662</v>
      </c>
      <c r="X499">
        <f t="shared" si="183"/>
        <v>0</v>
      </c>
    </row>
    <row r="500" spans="1:24" x14ac:dyDescent="0.2">
      <c r="A500">
        <f t="shared" si="161"/>
        <v>0.47000000000000036</v>
      </c>
      <c r="B500" s="5">
        <f t="shared" si="174"/>
        <v>1.2983832293141813</v>
      </c>
      <c r="C500" s="5">
        <f t="shared" si="175"/>
        <v>-7.0071401691673989</v>
      </c>
      <c r="D500" s="5">
        <f t="shared" si="176"/>
        <v>2.2301960827326659</v>
      </c>
      <c r="E500" s="2">
        <f t="shared" si="177"/>
        <v>7.1264165160705879</v>
      </c>
      <c r="F500" s="3">
        <f t="shared" si="178"/>
        <v>7.1380207912626474</v>
      </c>
      <c r="G500" s="3">
        <f t="shared" si="179"/>
        <v>-125.13333021805281</v>
      </c>
      <c r="H500" s="3">
        <f t="shared" si="180"/>
        <v>-11.280367259630175</v>
      </c>
      <c r="I500" s="2">
        <f t="shared" si="181"/>
        <v>125.84334848449036</v>
      </c>
      <c r="J500" s="2">
        <f t="shared" si="163"/>
        <v>125.84334848449036</v>
      </c>
      <c r="K500" s="5">
        <f t="shared" si="164"/>
        <v>0.33</v>
      </c>
      <c r="L500" s="4">
        <f t="shared" si="182"/>
        <v>0.1815479627071083</v>
      </c>
      <c r="M500" s="4">
        <f t="shared" si="165"/>
        <v>0.22107877734458325</v>
      </c>
      <c r="N500" s="5">
        <f t="shared" si="166"/>
        <v>-1.5758519128141513</v>
      </c>
      <c r="O500" s="5">
        <f t="shared" si="167"/>
        <v>27.625528637055432</v>
      </c>
      <c r="P500" s="5">
        <f t="shared" si="168"/>
        <v>2.4903525561446145</v>
      </c>
      <c r="Q500" s="6">
        <f t="shared" si="169"/>
        <v>1802.6909092681556</v>
      </c>
      <c r="R500" s="5">
        <f t="shared" si="170"/>
        <v>10.316284172199399</v>
      </c>
      <c r="S500" s="5">
        <f t="shared" si="171"/>
        <v>-0.80214664777274403</v>
      </c>
      <c r="T500" s="5">
        <f t="shared" si="172"/>
        <v>15.426193869727689</v>
      </c>
      <c r="U500" s="5">
        <f t="shared" si="162"/>
        <v>8.7404322593852477</v>
      </c>
      <c r="V500" s="5">
        <f t="shared" si="162"/>
        <v>26.823381989282687</v>
      </c>
      <c r="W500" s="5">
        <f t="shared" si="173"/>
        <v>-14.257453574127695</v>
      </c>
      <c r="X500">
        <f t="shared" si="183"/>
        <v>0</v>
      </c>
    </row>
    <row r="501" spans="1:24" x14ac:dyDescent="0.2">
      <c r="A501">
        <f t="shared" si="161"/>
        <v>0.47100000000000036</v>
      </c>
      <c r="B501" s="5">
        <f t="shared" si="174"/>
        <v>1.3055256203215735</v>
      </c>
      <c r="C501" s="5">
        <f t="shared" si="175"/>
        <v>-7.1322600876944575</v>
      </c>
      <c r="D501" s="5">
        <f t="shared" si="176"/>
        <v>2.2189085867462488</v>
      </c>
      <c r="E501" s="2">
        <f t="shared" si="177"/>
        <v>7.2507607258711397</v>
      </c>
      <c r="F501" s="3">
        <f t="shared" si="178"/>
        <v>7.1467612235220326</v>
      </c>
      <c r="G501" s="3">
        <f t="shared" si="179"/>
        <v>-125.10650683606352</v>
      </c>
      <c r="H501" s="3">
        <f t="shared" si="180"/>
        <v>-11.294624713204303</v>
      </c>
      <c r="I501" s="2">
        <f t="shared" si="181"/>
        <v>125.81845173153329</v>
      </c>
      <c r="J501" s="2">
        <f t="shared" si="163"/>
        <v>125.81845173153329</v>
      </c>
      <c r="K501" s="5">
        <f t="shared" si="164"/>
        <v>0.33</v>
      </c>
      <c r="L501" s="4">
        <f t="shared" si="182"/>
        <v>0.18158386896771608</v>
      </c>
      <c r="M501" s="4">
        <f t="shared" si="165"/>
        <v>0.22110007331651305</v>
      </c>
      <c r="N501" s="5">
        <f t="shared" si="166"/>
        <v>-1.577469379995557</v>
      </c>
      <c r="O501" s="5">
        <f t="shared" si="167"/>
        <v>27.614142630448359</v>
      </c>
      <c r="P501" s="5">
        <f t="shared" si="168"/>
        <v>2.4930068441324584</v>
      </c>
      <c r="Q501" s="6">
        <f t="shared" si="169"/>
        <v>1802.6907289990741</v>
      </c>
      <c r="R501" s="5">
        <f t="shared" si="170"/>
        <v>10.313109137369507</v>
      </c>
      <c r="S501" s="5">
        <f t="shared" si="171"/>
        <v>-0.80310202232371386</v>
      </c>
      <c r="T501" s="5">
        <f t="shared" si="172"/>
        <v>15.421372692372223</v>
      </c>
      <c r="U501" s="5">
        <f t="shared" si="162"/>
        <v>8.7356397573739493</v>
      </c>
      <c r="V501" s="5">
        <f t="shared" si="162"/>
        <v>26.811040608124646</v>
      </c>
      <c r="W501" s="5">
        <f t="shared" si="173"/>
        <v>-14.259620463495317</v>
      </c>
      <c r="X501">
        <f t="shared" si="183"/>
        <v>0</v>
      </c>
    </row>
    <row r="502" spans="1:24" x14ac:dyDescent="0.2">
      <c r="A502">
        <f t="shared" si="161"/>
        <v>0.47200000000000036</v>
      </c>
      <c r="B502" s="5">
        <f t="shared" si="174"/>
        <v>1.3126767493649742</v>
      </c>
      <c r="C502" s="5">
        <f t="shared" si="175"/>
        <v>-7.2573531890102165</v>
      </c>
      <c r="D502" s="5">
        <f t="shared" si="176"/>
        <v>2.2076068322228131</v>
      </c>
      <c r="E502" s="2">
        <f t="shared" si="177"/>
        <v>7.3751132573242666</v>
      </c>
      <c r="F502" s="3">
        <f t="shared" si="178"/>
        <v>7.1554968632794065</v>
      </c>
      <c r="G502" s="3">
        <f t="shared" si="179"/>
        <v>-125.07969579545539</v>
      </c>
      <c r="H502" s="3">
        <f t="shared" si="180"/>
        <v>-11.308884333667798</v>
      </c>
      <c r="I502" s="2">
        <f t="shared" si="181"/>
        <v>125.79357018749543</v>
      </c>
      <c r="J502" s="2">
        <f t="shared" si="163"/>
        <v>125.79357018749543</v>
      </c>
      <c r="K502" s="5">
        <f t="shared" si="164"/>
        <v>0.33</v>
      </c>
      <c r="L502" s="4">
        <f t="shared" si="182"/>
        <v>0.18161976748276373</v>
      </c>
      <c r="M502" s="4">
        <f t="shared" si="165"/>
        <v>0.22112136037625929</v>
      </c>
      <c r="N502" s="5">
        <f t="shared" si="166"/>
        <v>-1.5790852169714573</v>
      </c>
      <c r="O502" s="5">
        <f t="shared" si="167"/>
        <v>27.602765027748173</v>
      </c>
      <c r="P502" s="5">
        <f t="shared" si="168"/>
        <v>2.4956606666096204</v>
      </c>
      <c r="Q502" s="6">
        <f t="shared" si="169"/>
        <v>1802.6905487300101</v>
      </c>
      <c r="R502" s="5">
        <f t="shared" si="170"/>
        <v>10.309935995081036</v>
      </c>
      <c r="S502" s="5">
        <f t="shared" si="171"/>
        <v>-0.80405787978653365</v>
      </c>
      <c r="T502" s="5">
        <f t="shared" si="172"/>
        <v>15.416554324462478</v>
      </c>
      <c r="U502" s="5">
        <f t="shared" si="162"/>
        <v>8.7308507781095788</v>
      </c>
      <c r="V502" s="5">
        <f t="shared" si="162"/>
        <v>26.79870714796164</v>
      </c>
      <c r="W502" s="5">
        <f t="shared" si="173"/>
        <v>-14.261785008927902</v>
      </c>
      <c r="X502">
        <f t="shared" si="183"/>
        <v>0</v>
      </c>
    </row>
    <row r="503" spans="1:24" x14ac:dyDescent="0.2">
      <c r="A503">
        <f t="shared" si="161"/>
        <v>0.47300000000000036</v>
      </c>
      <c r="B503" s="5">
        <f t="shared" si="174"/>
        <v>1.3198366116536426</v>
      </c>
      <c r="C503" s="5">
        <f t="shared" si="175"/>
        <v>-7.3824194854520977</v>
      </c>
      <c r="D503" s="5">
        <f t="shared" si="176"/>
        <v>2.1962908169966409</v>
      </c>
      <c r="E503" s="2">
        <f t="shared" si="177"/>
        <v>7.4994723908181822</v>
      </c>
      <c r="F503" s="3">
        <f t="shared" si="178"/>
        <v>7.1642277140575157</v>
      </c>
      <c r="G503" s="3">
        <f t="shared" si="179"/>
        <v>-125.05289708830743</v>
      </c>
      <c r="H503" s="3">
        <f t="shared" si="180"/>
        <v>-11.323146118676727</v>
      </c>
      <c r="I503" s="2">
        <f t="shared" si="181"/>
        <v>125.76870384536282</v>
      </c>
      <c r="J503" s="2">
        <f t="shared" si="163"/>
        <v>125.76870384536282</v>
      </c>
      <c r="K503" s="5">
        <f t="shared" si="164"/>
        <v>0.33</v>
      </c>
      <c r="L503" s="4">
        <f t="shared" si="182"/>
        <v>0.18165565824476157</v>
      </c>
      <c r="M503" s="4">
        <f t="shared" si="165"/>
        <v>0.22114263852348995</v>
      </c>
      <c r="N503" s="5">
        <f t="shared" si="166"/>
        <v>-1.58069942575776</v>
      </c>
      <c r="O503" s="5">
        <f t="shared" si="167"/>
        <v>27.591395821906293</v>
      </c>
      <c r="P503" s="5">
        <f t="shared" si="168"/>
        <v>2.4983140237772483</v>
      </c>
      <c r="Q503" s="6">
        <f t="shared" si="169"/>
        <v>1802.6903684609642</v>
      </c>
      <c r="R503" s="5">
        <f t="shared" si="170"/>
        <v>10.306764744106815</v>
      </c>
      <c r="S503" s="5">
        <f t="shared" si="171"/>
        <v>-0.8050142195169373</v>
      </c>
      <c r="T503" s="5">
        <f t="shared" si="172"/>
        <v>15.411738764196976</v>
      </c>
      <c r="U503" s="5">
        <f t="shared" si="162"/>
        <v>8.726065318349054</v>
      </c>
      <c r="V503" s="5">
        <f t="shared" si="162"/>
        <v>26.786381602389355</v>
      </c>
      <c r="W503" s="5">
        <f t="shared" si="173"/>
        <v>-14.263947212025776</v>
      </c>
      <c r="X503">
        <f t="shared" si="183"/>
        <v>0</v>
      </c>
    </row>
    <row r="504" spans="1:24" x14ac:dyDescent="0.2">
      <c r="A504">
        <f t="shared" si="161"/>
        <v>0.47400000000000037</v>
      </c>
      <c r="B504" s="5">
        <f t="shared" si="174"/>
        <v>1.3270052024003594</v>
      </c>
      <c r="C504" s="5">
        <f t="shared" si="175"/>
        <v>-7.5074589893496046</v>
      </c>
      <c r="D504" s="5">
        <f t="shared" si="176"/>
        <v>2.1849605389043583</v>
      </c>
      <c r="E504" s="2">
        <f t="shared" si="177"/>
        <v>7.6238365200182381</v>
      </c>
      <c r="F504" s="3">
        <f t="shared" si="178"/>
        <v>7.1729537793758649</v>
      </c>
      <c r="G504" s="3">
        <f t="shared" si="179"/>
        <v>-125.02611070670504</v>
      </c>
      <c r="H504" s="3">
        <f t="shared" si="180"/>
        <v>-11.337410065888752</v>
      </c>
      <c r="I504" s="2">
        <f t="shared" si="181"/>
        <v>125.74385269812772</v>
      </c>
      <c r="J504" s="2">
        <f t="shared" si="163"/>
        <v>125.74385269812772</v>
      </c>
      <c r="K504" s="5">
        <f t="shared" si="164"/>
        <v>0.33</v>
      </c>
      <c r="L504" s="4">
        <f t="shared" si="182"/>
        <v>0.18169154124621856</v>
      </c>
      <c r="M504" s="4">
        <f t="shared" si="165"/>
        <v>0.22116390775787276</v>
      </c>
      <c r="N504" s="5">
        <f t="shared" si="166"/>
        <v>-1.5823120083679267</v>
      </c>
      <c r="O504" s="5">
        <f t="shared" si="167"/>
        <v>27.580035005881616</v>
      </c>
      <c r="P504" s="5">
        <f t="shared" si="168"/>
        <v>2.5009669158370236</v>
      </c>
      <c r="Q504" s="6">
        <f t="shared" si="169"/>
        <v>1802.6901881919364</v>
      </c>
      <c r="R504" s="5">
        <f t="shared" si="170"/>
        <v>10.303595383220731</v>
      </c>
      <c r="S504" s="5">
        <f t="shared" si="171"/>
        <v>-0.80597104087152982</v>
      </c>
      <c r="T504" s="5">
        <f t="shared" si="172"/>
        <v>15.406926009775768</v>
      </c>
      <c r="U504" s="5">
        <f t="shared" si="162"/>
        <v>8.7212833748528045</v>
      </c>
      <c r="V504" s="5">
        <f t="shared" si="162"/>
        <v>26.774063965010086</v>
      </c>
      <c r="W504" s="5">
        <f t="shared" si="173"/>
        <v>-14.266107074387207</v>
      </c>
      <c r="X504">
        <f t="shared" si="183"/>
        <v>0</v>
      </c>
    </row>
    <row r="505" spans="1:24" x14ac:dyDescent="0.2">
      <c r="A505">
        <f t="shared" si="161"/>
        <v>0.47500000000000037</v>
      </c>
      <c r="B505" s="5">
        <f t="shared" si="174"/>
        <v>1.3341825168214227</v>
      </c>
      <c r="C505" s="5">
        <f t="shared" si="175"/>
        <v>-7.6324717130243274</v>
      </c>
      <c r="D505" s="5">
        <f t="shared" si="176"/>
        <v>2.1736159957849321</v>
      </c>
      <c r="E505" s="2">
        <f t="shared" si="177"/>
        <v>7.74820414278744</v>
      </c>
      <c r="F505" s="3">
        <f t="shared" si="178"/>
        <v>7.1816750627507178</v>
      </c>
      <c r="G505" s="3">
        <f t="shared" si="179"/>
        <v>-124.99933664274003</v>
      </c>
      <c r="H505" s="3">
        <f t="shared" si="180"/>
        <v>-11.35167617296314</v>
      </c>
      <c r="I505" s="2">
        <f t="shared" si="181"/>
        <v>125.7190167387886</v>
      </c>
      <c r="J505" s="2">
        <f t="shared" si="163"/>
        <v>125.7190167387886</v>
      </c>
      <c r="K505" s="5">
        <f t="shared" si="164"/>
        <v>0.33</v>
      </c>
      <c r="L505" s="4">
        <f t="shared" si="182"/>
        <v>0.18172741647964247</v>
      </c>
      <c r="M505" s="4">
        <f t="shared" si="165"/>
        <v>0.22118516807907579</v>
      </c>
      <c r="N505" s="5">
        <f t="shared" si="166"/>
        <v>-1.5839229668129724</v>
      </c>
      <c r="O505" s="5">
        <f t="shared" si="167"/>
        <v>27.568682572640459</v>
      </c>
      <c r="P505" s="5">
        <f t="shared" si="168"/>
        <v>2.5036193429911537</v>
      </c>
      <c r="Q505" s="6">
        <f t="shared" si="169"/>
        <v>1802.6900079229265</v>
      </c>
      <c r="R505" s="5">
        <f t="shared" si="170"/>
        <v>10.300427911197708</v>
      </c>
      <c r="S505" s="5">
        <f t="shared" si="171"/>
        <v>-0.80692834320778661</v>
      </c>
      <c r="T505" s="5">
        <f t="shared" si="172"/>
        <v>15.402116059400417</v>
      </c>
      <c r="U505" s="5">
        <f t="shared" si="162"/>
        <v>8.7165049443847362</v>
      </c>
      <c r="V505" s="5">
        <f t="shared" si="162"/>
        <v>26.761754229432672</v>
      </c>
      <c r="W505" s="5">
        <f t="shared" si="173"/>
        <v>-14.268264597608429</v>
      </c>
      <c r="X505">
        <f t="shared" si="183"/>
        <v>0</v>
      </c>
    </row>
    <row r="506" spans="1:24" x14ac:dyDescent="0.2">
      <c r="A506">
        <f t="shared" si="161"/>
        <v>0.47600000000000037</v>
      </c>
      <c r="B506" s="5">
        <f t="shared" si="174"/>
        <v>1.3413685501366457</v>
      </c>
      <c r="C506" s="5">
        <f t="shared" si="175"/>
        <v>-7.7574576687899528</v>
      </c>
      <c r="D506" s="5">
        <f t="shared" si="176"/>
        <v>2.1622571854796702</v>
      </c>
      <c r="E506" s="2">
        <f t="shared" si="177"/>
        <v>7.8725738529634475</v>
      </c>
      <c r="F506" s="3">
        <f t="shared" si="178"/>
        <v>7.1903915676951025</v>
      </c>
      <c r="G506" s="3">
        <f t="shared" si="179"/>
        <v>-124.97257488851061</v>
      </c>
      <c r="H506" s="3">
        <f t="shared" si="180"/>
        <v>-11.365944437560749</v>
      </c>
      <c r="I506" s="2">
        <f t="shared" si="181"/>
        <v>125.6941959603501</v>
      </c>
      <c r="J506" s="2">
        <f t="shared" si="163"/>
        <v>125.6941959603501</v>
      </c>
      <c r="K506" s="5">
        <f t="shared" si="164"/>
        <v>0.33</v>
      </c>
      <c r="L506" s="4">
        <f t="shared" si="182"/>
        <v>0.18176328393753977</v>
      </c>
      <c r="M506" s="4">
        <f t="shared" si="165"/>
        <v>0.22120641948676689</v>
      </c>
      <c r="N506" s="5">
        <f t="shared" si="166"/>
        <v>-1.5855323031014721</v>
      </c>
      <c r="O506" s="5">
        <f t="shared" si="167"/>
        <v>27.557338515156587</v>
      </c>
      <c r="P506" s="5">
        <f t="shared" si="168"/>
        <v>2.5062713054423762</v>
      </c>
      <c r="Q506" s="6">
        <f t="shared" si="169"/>
        <v>1802.6898276539346</v>
      </c>
      <c r="R506" s="5">
        <f t="shared" si="170"/>
        <v>10.297262326813723</v>
      </c>
      <c r="S506" s="5">
        <f t="shared" si="171"/>
        <v>-0.80788612588405251</v>
      </c>
      <c r="T506" s="5">
        <f t="shared" si="172"/>
        <v>15.397308911274001</v>
      </c>
      <c r="U506" s="5">
        <f t="shared" si="162"/>
        <v>8.711730023712251</v>
      </c>
      <c r="V506" s="5">
        <f t="shared" si="162"/>
        <v>26.749452389272534</v>
      </c>
      <c r="W506" s="5">
        <f t="shared" si="173"/>
        <v>-14.270419783283621</v>
      </c>
      <c r="X506">
        <f t="shared" si="183"/>
        <v>0</v>
      </c>
    </row>
    <row r="507" spans="1:24" x14ac:dyDescent="0.2">
      <c r="A507">
        <f t="shared" si="161"/>
        <v>0.47700000000000037</v>
      </c>
      <c r="B507" s="5">
        <f t="shared" si="174"/>
        <v>1.3485632975693527</v>
      </c>
      <c r="C507" s="5">
        <f t="shared" si="175"/>
        <v>-7.8824168689522685</v>
      </c>
      <c r="D507" s="5">
        <f t="shared" si="176"/>
        <v>2.1508841058322177</v>
      </c>
      <c r="E507" s="2">
        <f t="shared" si="177"/>
        <v>7.9969443328995613</v>
      </c>
      <c r="F507" s="3">
        <f t="shared" si="178"/>
        <v>7.199103297718815</v>
      </c>
      <c r="G507" s="3">
        <f t="shared" si="179"/>
        <v>-124.94582543612134</v>
      </c>
      <c r="H507" s="3">
        <f t="shared" si="180"/>
        <v>-11.380214857344033</v>
      </c>
      <c r="I507" s="2">
        <f t="shared" si="181"/>
        <v>125.66939035582311</v>
      </c>
      <c r="J507" s="2">
        <f t="shared" si="163"/>
        <v>125.66939035582311</v>
      </c>
      <c r="K507" s="5">
        <f t="shared" si="164"/>
        <v>0.33</v>
      </c>
      <c r="L507" s="4">
        <f t="shared" si="182"/>
        <v>0.18179914361241567</v>
      </c>
      <c r="M507" s="4">
        <f t="shared" si="165"/>
        <v>0.22122766198061405</v>
      </c>
      <c r="N507" s="5">
        <f t="shared" si="166"/>
        <v>-1.5871400192395617</v>
      </c>
      <c r="O507" s="5">
        <f t="shared" si="167"/>
        <v>27.546002826411183</v>
      </c>
      <c r="P507" s="5">
        <f t="shared" si="168"/>
        <v>2.508922803393955</v>
      </c>
      <c r="Q507" s="6">
        <f t="shared" si="169"/>
        <v>1802.6896473849611</v>
      </c>
      <c r="R507" s="5">
        <f t="shared" si="170"/>
        <v>10.294098628845797</v>
      </c>
      <c r="S507" s="5">
        <f t="shared" si="171"/>
        <v>-0.80884438825953986</v>
      </c>
      <c r="T507" s="5">
        <f t="shared" si="172"/>
        <v>15.392504563601124</v>
      </c>
      <c r="U507" s="5">
        <f t="shared" si="162"/>
        <v>8.7069586096062359</v>
      </c>
      <c r="V507" s="5">
        <f t="shared" si="162"/>
        <v>26.737158438151642</v>
      </c>
      <c r="W507" s="5">
        <f t="shared" si="173"/>
        <v>-14.27257263300492</v>
      </c>
      <c r="X507">
        <f t="shared" si="183"/>
        <v>0</v>
      </c>
    </row>
    <row r="508" spans="1:24" x14ac:dyDescent="0.2">
      <c r="A508">
        <f t="shared" si="161"/>
        <v>0.47800000000000037</v>
      </c>
      <c r="B508" s="5">
        <f t="shared" si="174"/>
        <v>1.3557667543463763</v>
      </c>
      <c r="C508" s="5">
        <f t="shared" si="175"/>
        <v>-8.0073493258091695</v>
      </c>
      <c r="D508" s="5">
        <f t="shared" si="176"/>
        <v>2.1394967546885573</v>
      </c>
      <c r="E508" s="2">
        <f t="shared" si="177"/>
        <v>8.1213143466884397</v>
      </c>
      <c r="F508" s="3">
        <f t="shared" si="178"/>
        <v>7.207810256328421</v>
      </c>
      <c r="G508" s="3">
        <f t="shared" si="179"/>
        <v>-124.91908827768319</v>
      </c>
      <c r="H508" s="3">
        <f t="shared" si="180"/>
        <v>-11.394487429977037</v>
      </c>
      <c r="I508" s="2">
        <f t="shared" si="181"/>
        <v>125.64459991822467</v>
      </c>
      <c r="J508" s="2">
        <f t="shared" si="163"/>
        <v>125.64459991822467</v>
      </c>
      <c r="K508" s="5">
        <f t="shared" si="164"/>
        <v>0.33</v>
      </c>
      <c r="L508" s="4">
        <f t="shared" si="182"/>
        <v>0.18183499549677412</v>
      </c>
      <c r="M508" s="4">
        <f t="shared" si="165"/>
        <v>0.22124889556028521</v>
      </c>
      <c r="N508" s="5">
        <f t="shared" si="166"/>
        <v>-1.5887461172309429</v>
      </c>
      <c r="O508" s="5">
        <f t="shared" si="167"/>
        <v>27.534675499392836</v>
      </c>
      <c r="P508" s="5">
        <f t="shared" si="168"/>
        <v>2.5115738370496792</v>
      </c>
      <c r="Q508" s="6">
        <f t="shared" si="169"/>
        <v>1802.6894671160053</v>
      </c>
      <c r="R508" s="5">
        <f t="shared" si="170"/>
        <v>10.290936816071987</v>
      </c>
      <c r="S508" s="5">
        <f t="shared" si="171"/>
        <v>-0.80980312969432811</v>
      </c>
      <c r="T508" s="5">
        <f t="shared" si="172"/>
        <v>15.387703014587874</v>
      </c>
      <c r="U508" s="5">
        <f t="shared" si="162"/>
        <v>8.7021906988410436</v>
      </c>
      <c r="V508" s="5">
        <f t="shared" si="162"/>
        <v>26.72487236969851</v>
      </c>
      <c r="W508" s="5">
        <f t="shared" si="173"/>
        <v>-14.274723148362447</v>
      </c>
      <c r="X508">
        <f t="shared" si="183"/>
        <v>0</v>
      </c>
    </row>
    <row r="509" spans="1:24" x14ac:dyDescent="0.2">
      <c r="A509">
        <f t="shared" si="161"/>
        <v>0.47900000000000037</v>
      </c>
      <c r="B509" s="5">
        <f t="shared" si="174"/>
        <v>1.3629789156980541</v>
      </c>
      <c r="C509" s="5">
        <f t="shared" si="175"/>
        <v>-8.1322550516506684</v>
      </c>
      <c r="D509" s="5">
        <f t="shared" si="176"/>
        <v>2.1280951298970061</v>
      </c>
      <c r="E509" s="2">
        <f t="shared" si="177"/>
        <v>8.2456827339969401</v>
      </c>
      <c r="F509" s="3">
        <f t="shared" si="178"/>
        <v>7.2165124470272621</v>
      </c>
      <c r="G509" s="3">
        <f t="shared" si="179"/>
        <v>-124.89236340531349</v>
      </c>
      <c r="H509" s="3">
        <f t="shared" si="180"/>
        <v>-11.4087621531254</v>
      </c>
      <c r="I509" s="2">
        <f t="shared" si="181"/>
        <v>125.61982464057802</v>
      </c>
      <c r="J509" s="2">
        <f t="shared" si="163"/>
        <v>125.61982464057802</v>
      </c>
      <c r="K509" s="5">
        <f t="shared" si="164"/>
        <v>0.33</v>
      </c>
      <c r="L509" s="4">
        <f t="shared" si="182"/>
        <v>0.18187083958311787</v>
      </c>
      <c r="M509" s="4">
        <f t="shared" si="165"/>
        <v>0.22127012022544831</v>
      </c>
      <c r="N509" s="5">
        <f t="shared" si="166"/>
        <v>-1.5903505990768867</v>
      </c>
      <c r="O509" s="5">
        <f t="shared" si="167"/>
        <v>27.523356527097555</v>
      </c>
      <c r="P509" s="5">
        <f t="shared" si="168"/>
        <v>2.5142244066138653</v>
      </c>
      <c r="Q509" s="6">
        <f t="shared" si="169"/>
        <v>1802.6892868470675</v>
      </c>
      <c r="R509" s="5">
        <f t="shared" si="170"/>
        <v>10.287776887271399</v>
      </c>
      <c r="S509" s="5">
        <f t="shared" si="171"/>
        <v>-0.81076234954936355</v>
      </c>
      <c r="T509" s="5">
        <f t="shared" si="172"/>
        <v>15.382904262441883</v>
      </c>
      <c r="U509" s="5">
        <f t="shared" si="162"/>
        <v>8.6974262881945119</v>
      </c>
      <c r="V509" s="5">
        <f t="shared" si="162"/>
        <v>26.712594177548191</v>
      </c>
      <c r="W509" s="5">
        <f t="shared" si="173"/>
        <v>-14.27687133094425</v>
      </c>
      <c r="X509">
        <f t="shared" si="183"/>
        <v>0</v>
      </c>
    </row>
    <row r="510" spans="1:24" x14ac:dyDescent="0.2">
      <c r="A510">
        <f t="shared" si="161"/>
        <v>0.48000000000000037</v>
      </c>
      <c r="B510" s="5">
        <f t="shared" si="174"/>
        <v>1.3701997768582255</v>
      </c>
      <c r="C510" s="5">
        <f t="shared" si="175"/>
        <v>-8.2571340587588935</v>
      </c>
      <c r="D510" s="5">
        <f t="shared" si="176"/>
        <v>2.1166792293082151</v>
      </c>
      <c r="E510" s="2">
        <f t="shared" si="177"/>
        <v>8.3700484044489531</v>
      </c>
      <c r="F510" s="3">
        <f t="shared" si="178"/>
        <v>7.2252098733154568</v>
      </c>
      <c r="G510" s="3">
        <f t="shared" si="179"/>
        <v>-124.86565081113594</v>
      </c>
      <c r="H510" s="3">
        <f t="shared" si="180"/>
        <v>-11.423039024456344</v>
      </c>
      <c r="I510" s="2">
        <f t="shared" si="181"/>
        <v>125.59506451591257</v>
      </c>
      <c r="J510" s="2">
        <f t="shared" si="163"/>
        <v>125.59506451591257</v>
      </c>
      <c r="K510" s="5">
        <f t="shared" si="164"/>
        <v>0.33</v>
      </c>
      <c r="L510" s="4">
        <f t="shared" si="182"/>
        <v>0.18190667586394824</v>
      </c>
      <c r="M510" s="4">
        <f t="shared" si="165"/>
        <v>0.2212913359757713</v>
      </c>
      <c r="N510" s="5">
        <f t="shared" si="166"/>
        <v>-1.5919534667762347</v>
      </c>
      <c r="O510" s="5">
        <f t="shared" si="167"/>
        <v>27.51204590252873</v>
      </c>
      <c r="P510" s="5">
        <f t="shared" si="168"/>
        <v>2.5168745122913512</v>
      </c>
      <c r="Q510" s="6">
        <f t="shared" si="169"/>
        <v>1802.6891065781481</v>
      </c>
      <c r="R510" s="5">
        <f t="shared" si="170"/>
        <v>10.284618841224178</v>
      </c>
      <c r="S510" s="5">
        <f t="shared" si="171"/>
        <v>-0.81172204718645624</v>
      </c>
      <c r="T510" s="5">
        <f t="shared" si="172"/>
        <v>15.37810830537226</v>
      </c>
      <c r="U510" s="5">
        <f t="shared" si="162"/>
        <v>8.6926653744479445</v>
      </c>
      <c r="V510" s="5">
        <f t="shared" si="162"/>
        <v>26.700323855342273</v>
      </c>
      <c r="W510" s="5">
        <f t="shared" si="173"/>
        <v>-14.279017182336389</v>
      </c>
      <c r="X510">
        <f t="shared" si="183"/>
        <v>0</v>
      </c>
    </row>
    <row r="511" spans="1:24" x14ac:dyDescent="0.2">
      <c r="A511">
        <f t="shared" si="161"/>
        <v>0.48100000000000037</v>
      </c>
      <c r="B511" s="5">
        <f t="shared" si="174"/>
        <v>1.3774293330642282</v>
      </c>
      <c r="C511" s="5">
        <f t="shared" si="175"/>
        <v>-8.3819863594081028</v>
      </c>
      <c r="D511" s="5">
        <f t="shared" si="176"/>
        <v>2.1052490507751678</v>
      </c>
      <c r="E511" s="2">
        <f t="shared" si="177"/>
        <v>8.494410332500383</v>
      </c>
      <c r="F511" s="3">
        <f t="shared" si="178"/>
        <v>7.2339025386899047</v>
      </c>
      <c r="G511" s="3">
        <f t="shared" si="179"/>
        <v>-124.8389504872806</v>
      </c>
      <c r="H511" s="3">
        <f t="shared" si="180"/>
        <v>-11.437318041638679</v>
      </c>
      <c r="I511" s="2">
        <f t="shared" si="181"/>
        <v>125.57031953726388</v>
      </c>
      <c r="J511" s="2">
        <f t="shared" si="163"/>
        <v>125.57031953726388</v>
      </c>
      <c r="K511" s="5">
        <f t="shared" si="164"/>
        <v>0.33</v>
      </c>
      <c r="L511" s="4">
        <f t="shared" si="182"/>
        <v>0.18194250433176559</v>
      </c>
      <c r="M511" s="4">
        <f t="shared" si="165"/>
        <v>0.22131254281092233</v>
      </c>
      <c r="N511" s="5">
        <f t="shared" si="166"/>
        <v>-1.5935547223254058</v>
      </c>
      <c r="O511" s="5">
        <f t="shared" si="167"/>
        <v>27.50074361869715</v>
      </c>
      <c r="P511" s="5">
        <f t="shared" si="168"/>
        <v>2.5195241542874998</v>
      </c>
      <c r="Q511" s="6">
        <f t="shared" si="169"/>
        <v>1802.6889263092464</v>
      </c>
      <c r="R511" s="5">
        <f t="shared" si="170"/>
        <v>10.281462676711518</v>
      </c>
      <c r="S511" s="5">
        <f t="shared" si="171"/>
        <v>-0.81268222196828221</v>
      </c>
      <c r="T511" s="5">
        <f t="shared" si="172"/>
        <v>15.373315141589663</v>
      </c>
      <c r="U511" s="5">
        <f t="shared" si="162"/>
        <v>8.6879079543861124</v>
      </c>
      <c r="V511" s="5">
        <f t="shared" si="162"/>
        <v>26.68806139672887</v>
      </c>
      <c r="W511" s="5">
        <f t="shared" si="173"/>
        <v>-14.281160704122836</v>
      </c>
      <c r="X511">
        <f t="shared" si="183"/>
        <v>0</v>
      </c>
    </row>
    <row r="512" spans="1:24" x14ac:dyDescent="0.2">
      <c r="A512">
        <f t="shared" si="161"/>
        <v>0.48200000000000037</v>
      </c>
      <c r="B512" s="5">
        <f t="shared" si="174"/>
        <v>1.3846675795568952</v>
      </c>
      <c r="C512" s="5">
        <f t="shared" si="175"/>
        <v>-8.506811965864685</v>
      </c>
      <c r="D512" s="5">
        <f t="shared" si="176"/>
        <v>2.0938045921531772</v>
      </c>
      <c r="E512" s="2">
        <f t="shared" si="177"/>
        <v>8.6187675527568626</v>
      </c>
      <c r="F512" s="3">
        <f t="shared" si="178"/>
        <v>7.2425904466442912</v>
      </c>
      <c r="G512" s="3">
        <f t="shared" si="179"/>
        <v>-124.81226242588387</v>
      </c>
      <c r="H512" s="3">
        <f t="shared" si="180"/>
        <v>-11.451599202342802</v>
      </c>
      <c r="I512" s="2">
        <f t="shared" si="181"/>
        <v>125.54558969767366</v>
      </c>
      <c r="J512" s="2">
        <f t="shared" si="163"/>
        <v>125.54558969767366</v>
      </c>
      <c r="K512" s="5">
        <f t="shared" si="164"/>
        <v>0.33</v>
      </c>
      <c r="L512" s="4">
        <f t="shared" si="182"/>
        <v>0.18197832497906885</v>
      </c>
      <c r="M512" s="4">
        <f t="shared" si="165"/>
        <v>0.22133374073056925</v>
      </c>
      <c r="N512" s="5">
        <f t="shared" si="166"/>
        <v>-1.5951543677183955</v>
      </c>
      <c r="O512" s="5">
        <f t="shared" si="167"/>
        <v>27.48944966862096</v>
      </c>
      <c r="P512" s="5">
        <f t="shared" si="168"/>
        <v>2.5221733328081934</v>
      </c>
      <c r="Q512" s="6">
        <f t="shared" si="169"/>
        <v>1802.6887460403625</v>
      </c>
      <c r="R512" s="5">
        <f t="shared" si="170"/>
        <v>10.27830839251563</v>
      </c>
      <c r="S512" s="5">
        <f t="shared" si="171"/>
        <v>-0.8136428732583787</v>
      </c>
      <c r="T512" s="5">
        <f t="shared" si="172"/>
        <v>15.3685247693062</v>
      </c>
      <c r="U512" s="5">
        <f t="shared" si="162"/>
        <v>8.6831540247972345</v>
      </c>
      <c r="V512" s="5">
        <f t="shared" si="162"/>
        <v>26.675806795362583</v>
      </c>
      <c r="W512" s="5">
        <f t="shared" si="173"/>
        <v>-14.283301897885607</v>
      </c>
      <c r="X512">
        <f t="shared" si="183"/>
        <v>0</v>
      </c>
    </row>
    <row r="513" spans="1:24" x14ac:dyDescent="0.2">
      <c r="A513">
        <f t="shared" si="161"/>
        <v>0.48300000000000037</v>
      </c>
      <c r="B513" s="5">
        <f t="shared" si="174"/>
        <v>1.3919145115805518</v>
      </c>
      <c r="C513" s="5">
        <f t="shared" si="175"/>
        <v>-8.6316108903871722</v>
      </c>
      <c r="D513" s="5">
        <f t="shared" si="176"/>
        <v>2.0823458512998854</v>
      </c>
      <c r="E513" s="2">
        <f t="shared" si="177"/>
        <v>8.7431191556903176</v>
      </c>
      <c r="F513" s="3">
        <f t="shared" si="178"/>
        <v>7.2512736006690881</v>
      </c>
      <c r="G513" s="3">
        <f t="shared" si="179"/>
        <v>-124.78558661908851</v>
      </c>
      <c r="H513" s="3">
        <f t="shared" si="180"/>
        <v>-11.465882504240687</v>
      </c>
      <c r="I513" s="2">
        <f t="shared" si="181"/>
        <v>125.52087499018978</v>
      </c>
      <c r="J513" s="2">
        <f t="shared" si="163"/>
        <v>125.52087499018978</v>
      </c>
      <c r="K513" s="5">
        <f t="shared" si="164"/>
        <v>0.33</v>
      </c>
      <c r="L513" s="4">
        <f t="shared" si="182"/>
        <v>0.18201413779835579</v>
      </c>
      <c r="M513" s="4">
        <f t="shared" si="165"/>
        <v>0.22135492973438023</v>
      </c>
      <c r="N513" s="5">
        <f t="shared" si="166"/>
        <v>-1.5967524049467823</v>
      </c>
      <c r="O513" s="5">
        <f t="shared" si="167"/>
        <v>27.478164045325677</v>
      </c>
      <c r="P513" s="5">
        <f t="shared" si="168"/>
        <v>2.5248220480598365</v>
      </c>
      <c r="Q513" s="6">
        <f t="shared" si="169"/>
        <v>1802.6885657714968</v>
      </c>
      <c r="R513" s="5">
        <f t="shared" si="170"/>
        <v>10.275155987419783</v>
      </c>
      <c r="S513" s="5">
        <f t="shared" si="171"/>
        <v>-0.814604000421146</v>
      </c>
      <c r="T513" s="5">
        <f t="shared" si="172"/>
        <v>15.363737186735527</v>
      </c>
      <c r="U513" s="5">
        <f t="shared" si="162"/>
        <v>8.6784035824730008</v>
      </c>
      <c r="V513" s="5">
        <f t="shared" si="162"/>
        <v>26.663560044904532</v>
      </c>
      <c r="W513" s="5">
        <f t="shared" si="173"/>
        <v>-14.285440765204637</v>
      </c>
      <c r="X513">
        <f t="shared" si="183"/>
        <v>0</v>
      </c>
    </row>
    <row r="514" spans="1:24" x14ac:dyDescent="0.2">
      <c r="A514">
        <f t="shared" si="161"/>
        <v>0.48400000000000037</v>
      </c>
      <c r="B514" s="5">
        <f t="shared" si="174"/>
        <v>1.3991701243830121</v>
      </c>
      <c r="C514" s="5">
        <f t="shared" si="175"/>
        <v>-8.7563831452262377</v>
      </c>
      <c r="D514" s="5">
        <f t="shared" si="176"/>
        <v>2.070872826075262</v>
      </c>
      <c r="E514" s="2">
        <f t="shared" si="177"/>
        <v>8.8674642837153907</v>
      </c>
      <c r="F514" s="3">
        <f t="shared" si="178"/>
        <v>7.2599520042515611</v>
      </c>
      <c r="G514" s="3">
        <f t="shared" si="179"/>
        <v>-124.7589230590436</v>
      </c>
      <c r="H514" s="3">
        <f t="shared" si="180"/>
        <v>-11.480167945005892</v>
      </c>
      <c r="I514" s="2">
        <f t="shared" si="181"/>
        <v>125.49617540786626</v>
      </c>
      <c r="J514" s="2">
        <f t="shared" si="163"/>
        <v>125.49617540786626</v>
      </c>
      <c r="K514" s="5">
        <f t="shared" si="164"/>
        <v>0.33</v>
      </c>
      <c r="L514" s="4">
        <f t="shared" si="182"/>
        <v>0.18204994278212303</v>
      </c>
      <c r="M514" s="4">
        <f t="shared" si="165"/>
        <v>0.22137610982202333</v>
      </c>
      <c r="N514" s="5">
        <f t="shared" si="166"/>
        <v>-1.5983488359997309</v>
      </c>
      <c r="O514" s="5">
        <f t="shared" si="167"/>
        <v>27.466886741844181</v>
      </c>
      <c r="P514" s="5">
        <f t="shared" si="168"/>
        <v>2.5274703002493535</v>
      </c>
      <c r="Q514" s="6">
        <f t="shared" si="169"/>
        <v>1802.6883855026495</v>
      </c>
      <c r="R514" s="5">
        <f t="shared" si="170"/>
        <v>10.272005460208272</v>
      </c>
      <c r="S514" s="5">
        <f t="shared" si="171"/>
        <v>-0.8155656028218452</v>
      </c>
      <c r="T514" s="5">
        <f t="shared" si="172"/>
        <v>15.358952392092782</v>
      </c>
      <c r="U514" s="5">
        <f t="shared" si="162"/>
        <v>8.6736566242085402</v>
      </c>
      <c r="V514" s="5">
        <f t="shared" si="162"/>
        <v>26.651321139022336</v>
      </c>
      <c r="W514" s="5">
        <f t="shared" si="173"/>
        <v>-14.287577307657862</v>
      </c>
      <c r="X514">
        <f t="shared" si="183"/>
        <v>0</v>
      </c>
    </row>
    <row r="515" spans="1:24" x14ac:dyDescent="0.2">
      <c r="A515">
        <f t="shared" si="161"/>
        <v>0.48500000000000038</v>
      </c>
      <c r="B515" s="5">
        <f t="shared" si="174"/>
        <v>1.4064344132155757</v>
      </c>
      <c r="C515" s="5">
        <f t="shared" si="175"/>
        <v>-8.8811287426247123</v>
      </c>
      <c r="D515" s="5">
        <f t="shared" si="176"/>
        <v>2.059385514341602</v>
      </c>
      <c r="E515" s="2">
        <f t="shared" si="177"/>
        <v>8.9918021275911002</v>
      </c>
      <c r="F515" s="3">
        <f t="shared" si="178"/>
        <v>7.2686256608757693</v>
      </c>
      <c r="G515" s="3">
        <f t="shared" si="179"/>
        <v>-124.73227173790457</v>
      </c>
      <c r="H515" s="3">
        <f t="shared" si="180"/>
        <v>-11.494455522313549</v>
      </c>
      <c r="I515" s="2">
        <f t="shared" si="181"/>
        <v>125.4714909437632</v>
      </c>
      <c r="J515" s="2">
        <f t="shared" si="163"/>
        <v>125.4714909437632</v>
      </c>
      <c r="K515" s="5">
        <f t="shared" si="164"/>
        <v>0.33</v>
      </c>
      <c r="L515" s="4">
        <f t="shared" si="182"/>
        <v>0.18208573992286586</v>
      </c>
      <c r="M515" s="4">
        <f t="shared" si="165"/>
        <v>0.22139728099316661</v>
      </c>
      <c r="N515" s="5">
        <f t="shared" si="166"/>
        <v>-1.5999436628639931</v>
      </c>
      <c r="O515" s="5">
        <f t="shared" si="167"/>
        <v>27.455617751216696</v>
      </c>
      <c r="P515" s="5">
        <f t="shared" si="168"/>
        <v>2.5301180895841862</v>
      </c>
      <c r="Q515" s="6">
        <f t="shared" si="169"/>
        <v>1802.6882052338201</v>
      </c>
      <c r="R515" s="5">
        <f t="shared" si="170"/>
        <v>10.268856809666421</v>
      </c>
      <c r="S515" s="5">
        <f t="shared" si="171"/>
        <v>-0.81652767982659724</v>
      </c>
      <c r="T515" s="5">
        <f t="shared" si="172"/>
        <v>15.3541703835946</v>
      </c>
      <c r="U515" s="5">
        <f t="shared" si="162"/>
        <v>8.6689131468024279</v>
      </c>
      <c r="V515" s="5">
        <f t="shared" si="162"/>
        <v>26.6390900713901</v>
      </c>
      <c r="W515" s="5">
        <f t="shared" si="173"/>
        <v>-14.289711526821215</v>
      </c>
      <c r="X515">
        <f t="shared" si="183"/>
        <v>0</v>
      </c>
    </row>
    <row r="516" spans="1:24" x14ac:dyDescent="0.2">
      <c r="A516">
        <f t="shared" si="161"/>
        <v>0.48600000000000038</v>
      </c>
      <c r="B516" s="5">
        <f t="shared" si="174"/>
        <v>1.413707373333025</v>
      </c>
      <c r="C516" s="5">
        <f t="shared" si="175"/>
        <v>-9.0058476948175823</v>
      </c>
      <c r="D516" s="5">
        <f t="shared" si="176"/>
        <v>2.047883913963525</v>
      </c>
      <c r="E516" s="2">
        <f t="shared" si="177"/>
        <v>9.1161319231166971</v>
      </c>
      <c r="F516" s="3">
        <f t="shared" si="178"/>
        <v>7.2772945740225721</v>
      </c>
      <c r="G516" s="3">
        <f t="shared" si="179"/>
        <v>-124.70563264783318</v>
      </c>
      <c r="H516" s="3">
        <f t="shared" si="180"/>
        <v>-11.50874523384037</v>
      </c>
      <c r="I516" s="2">
        <f t="shared" si="181"/>
        <v>125.44682159094688</v>
      </c>
      <c r="J516" s="2">
        <f t="shared" si="163"/>
        <v>125.44682159094688</v>
      </c>
      <c r="K516" s="5">
        <f t="shared" si="164"/>
        <v>0.33</v>
      </c>
      <c r="L516" s="4">
        <f t="shared" si="182"/>
        <v>0.18212152921307845</v>
      </c>
      <c r="M516" s="4">
        <f t="shared" si="165"/>
        <v>0.22141844324747831</v>
      </c>
      <c r="N516" s="5">
        <f t="shared" si="166"/>
        <v>-1.601536887523914</v>
      </c>
      <c r="O516" s="5">
        <f t="shared" si="167"/>
        <v>27.444357066490777</v>
      </c>
      <c r="P516" s="5">
        <f t="shared" si="168"/>
        <v>2.5327654162722943</v>
      </c>
      <c r="Q516" s="6">
        <f t="shared" si="169"/>
        <v>1802.6880249650083</v>
      </c>
      <c r="R516" s="5">
        <f t="shared" si="170"/>
        <v>10.265710034580609</v>
      </c>
      <c r="S516" s="5">
        <f t="shared" si="171"/>
        <v>-0.81749023080238248</v>
      </c>
      <c r="T516" s="5">
        <f t="shared" si="172"/>
        <v>15.349391159459133</v>
      </c>
      <c r="U516" s="5">
        <f t="shared" si="162"/>
        <v>8.6641731470566956</v>
      </c>
      <c r="V516" s="5">
        <f t="shared" si="162"/>
        <v>26.626866835688396</v>
      </c>
      <c r="W516" s="5">
        <f t="shared" si="173"/>
        <v>-14.291843424268571</v>
      </c>
      <c r="X516">
        <f t="shared" si="183"/>
        <v>0</v>
      </c>
    </row>
    <row r="517" spans="1:24" x14ac:dyDescent="0.2">
      <c r="A517">
        <f t="shared" si="161"/>
        <v>0.48700000000000038</v>
      </c>
      <c r="B517" s="5">
        <f t="shared" si="174"/>
        <v>1.4209889999936209</v>
      </c>
      <c r="C517" s="5">
        <f t="shared" si="175"/>
        <v>-9.1305400140319986</v>
      </c>
      <c r="D517" s="5">
        <f t="shared" si="176"/>
        <v>2.0363680228079724</v>
      </c>
      <c r="E517" s="2">
        <f t="shared" si="177"/>
        <v>9.2404529480941751</v>
      </c>
      <c r="F517" s="3">
        <f t="shared" si="178"/>
        <v>7.2859587471696283</v>
      </c>
      <c r="G517" s="3">
        <f t="shared" si="179"/>
        <v>-124.6790057809975</v>
      </c>
      <c r="H517" s="3">
        <f t="shared" si="180"/>
        <v>-11.52303707726464</v>
      </c>
      <c r="I517" s="2">
        <f t="shared" si="181"/>
        <v>125.42216734248967</v>
      </c>
      <c r="J517" s="2">
        <f t="shared" si="163"/>
        <v>125.42216734248967</v>
      </c>
      <c r="K517" s="5">
        <f t="shared" si="164"/>
        <v>0.33</v>
      </c>
      <c r="L517" s="4">
        <f t="shared" si="182"/>
        <v>0.18215731064525373</v>
      </c>
      <c r="M517" s="4">
        <f t="shared" si="165"/>
        <v>0.22143959658462653</v>
      </c>
      <c r="N517" s="5">
        <f t="shared" si="166"/>
        <v>-1.6031285119614338</v>
      </c>
      <c r="O517" s="5">
        <f t="shared" si="167"/>
        <v>27.433104680721311</v>
      </c>
      <c r="P517" s="5">
        <f t="shared" si="168"/>
        <v>2.5354122805221548</v>
      </c>
      <c r="Q517" s="6">
        <f t="shared" si="169"/>
        <v>1802.6878446962151</v>
      </c>
      <c r="R517" s="5">
        <f t="shared" si="170"/>
        <v>10.262565133738232</v>
      </c>
      <c r="S517" s="5">
        <f t="shared" si="171"/>
        <v>-0.81845325511703981</v>
      </c>
      <c r="T517" s="5">
        <f t="shared" si="172"/>
        <v>15.344614717906015</v>
      </c>
      <c r="U517" s="5">
        <f t="shared" si="162"/>
        <v>8.6594366217767984</v>
      </c>
      <c r="V517" s="5">
        <f t="shared" si="162"/>
        <v>26.614651425604272</v>
      </c>
      <c r="W517" s="5">
        <f t="shared" si="173"/>
        <v>-14.293973001571828</v>
      </c>
      <c r="X517">
        <f t="shared" si="183"/>
        <v>0</v>
      </c>
    </row>
    <row r="518" spans="1:24" x14ac:dyDescent="0.2">
      <c r="A518">
        <f t="shared" si="161"/>
        <v>0.48800000000000038</v>
      </c>
      <c r="B518" s="5">
        <f t="shared" si="174"/>
        <v>1.4282792884591016</v>
      </c>
      <c r="C518" s="5">
        <f t="shared" si="175"/>
        <v>-9.2552057124872835</v>
      </c>
      <c r="D518" s="5">
        <f t="shared" si="176"/>
        <v>2.0248378387442068</v>
      </c>
      <c r="E518" s="2">
        <f t="shared" si="177"/>
        <v>9.3647645195326987</v>
      </c>
      <c r="F518" s="3">
        <f t="shared" si="178"/>
        <v>7.294618183791405</v>
      </c>
      <c r="G518" s="3">
        <f t="shared" si="179"/>
        <v>-124.6523911295719</v>
      </c>
      <c r="H518" s="3">
        <f t="shared" si="180"/>
        <v>-11.537331050266211</v>
      </c>
      <c r="I518" s="2">
        <f t="shared" si="181"/>
        <v>125.39752819146999</v>
      </c>
      <c r="J518" s="2">
        <f t="shared" si="163"/>
        <v>125.39752819146999</v>
      </c>
      <c r="K518" s="5">
        <f t="shared" si="164"/>
        <v>0.33</v>
      </c>
      <c r="L518" s="4">
        <f t="shared" si="182"/>
        <v>0.18219308421188357</v>
      </c>
      <c r="M518" s="4">
        <f t="shared" si="165"/>
        <v>0.22146074100427957</v>
      </c>
      <c r="N518" s="5">
        <f t="shared" si="166"/>
        <v>-1.6047185381560898</v>
      </c>
      <c r="O518" s="5">
        <f t="shared" si="167"/>
        <v>27.421860586970485</v>
      </c>
      <c r="P518" s="5">
        <f t="shared" si="168"/>
        <v>2.5380586825427578</v>
      </c>
      <c r="Q518" s="6">
        <f t="shared" si="169"/>
        <v>1802.6876644274394</v>
      </c>
      <c r="R518" s="5">
        <f t="shared" si="170"/>
        <v>10.259422105927712</v>
      </c>
      <c r="S518" s="5">
        <f t="shared" si="171"/>
        <v>-0.81941675213926324</v>
      </c>
      <c r="T518" s="5">
        <f t="shared" si="172"/>
        <v>15.339841057156375</v>
      </c>
      <c r="U518" s="5">
        <f t="shared" si="162"/>
        <v>8.6547035677716213</v>
      </c>
      <c r="V518" s="5">
        <f t="shared" si="162"/>
        <v>26.60244383483122</v>
      </c>
      <c r="W518" s="5">
        <f t="shared" si="173"/>
        <v>-14.296100260300868</v>
      </c>
      <c r="X518">
        <f t="shared" si="183"/>
        <v>0</v>
      </c>
    </row>
    <row r="519" spans="1:24" x14ac:dyDescent="0.2">
      <c r="A519">
        <f t="shared" si="161"/>
        <v>0.48900000000000038</v>
      </c>
      <c r="B519" s="5">
        <f t="shared" si="174"/>
        <v>1.4355782339946768</v>
      </c>
      <c r="C519" s="5">
        <f t="shared" si="175"/>
        <v>-9.3798448023949383</v>
      </c>
      <c r="D519" s="5">
        <f t="shared" si="176"/>
        <v>2.0132933596438107</v>
      </c>
      <c r="E519" s="2">
        <f t="shared" si="177"/>
        <v>9.4890659910728097</v>
      </c>
      <c r="F519" s="3">
        <f t="shared" si="178"/>
        <v>7.303272887359177</v>
      </c>
      <c r="G519" s="3">
        <f t="shared" si="179"/>
        <v>-124.62578868573706</v>
      </c>
      <c r="H519" s="3">
        <f t="shared" si="180"/>
        <v>-11.551627150526512</v>
      </c>
      <c r="I519" s="2">
        <f t="shared" si="181"/>
        <v>125.37290413097243</v>
      </c>
      <c r="J519" s="2">
        <f t="shared" si="163"/>
        <v>125.37290413097243</v>
      </c>
      <c r="K519" s="5">
        <f t="shared" si="164"/>
        <v>0.33</v>
      </c>
      <c r="L519" s="4">
        <f t="shared" si="182"/>
        <v>0.18222884990545846</v>
      </c>
      <c r="M519" s="4">
        <f t="shared" si="165"/>
        <v>0.22148187650610568</v>
      </c>
      <c r="N519" s="5">
        <f t="shared" si="166"/>
        <v>-1.6063069680850233</v>
      </c>
      <c r="O519" s="5">
        <f t="shared" si="167"/>
        <v>27.41062477830781</v>
      </c>
      <c r="P519" s="5">
        <f t="shared" si="168"/>
        <v>2.5407046225436098</v>
      </c>
      <c r="Q519" s="6">
        <f t="shared" si="169"/>
        <v>1802.6874841586821</v>
      </c>
      <c r="R519" s="5">
        <f t="shared" si="170"/>
        <v>10.256280949938517</v>
      </c>
      <c r="S519" s="5">
        <f t="shared" si="171"/>
        <v>-0.82038072123860517</v>
      </c>
      <c r="T519" s="5">
        <f t="shared" si="172"/>
        <v>15.335070175432843</v>
      </c>
      <c r="U519" s="5">
        <f t="shared" si="162"/>
        <v>8.6499739818534938</v>
      </c>
      <c r="V519" s="5">
        <f t="shared" si="162"/>
        <v>26.590244057069203</v>
      </c>
      <c r="W519" s="5">
        <f t="shared" si="173"/>
        <v>-14.298225202023545</v>
      </c>
      <c r="X519">
        <f t="shared" si="183"/>
        <v>0</v>
      </c>
    </row>
    <row r="520" spans="1:24" x14ac:dyDescent="0.2">
      <c r="A520">
        <f t="shared" si="161"/>
        <v>0.49000000000000038</v>
      </c>
      <c r="B520" s="5">
        <f t="shared" si="174"/>
        <v>1.442885831869027</v>
      </c>
      <c r="C520" s="5">
        <f t="shared" si="175"/>
        <v>-9.5044572959586464</v>
      </c>
      <c r="D520" s="5">
        <f t="shared" si="176"/>
        <v>2.0017345833806832</v>
      </c>
      <c r="E520" s="2">
        <f t="shared" si="177"/>
        <v>9.6133567506105759</v>
      </c>
      <c r="F520" s="3">
        <f t="shared" si="178"/>
        <v>7.3119228613410305</v>
      </c>
      <c r="G520" s="3">
        <f t="shared" si="179"/>
        <v>-124.59919844167999</v>
      </c>
      <c r="H520" s="3">
        <f t="shared" si="180"/>
        <v>-11.565925375728536</v>
      </c>
      <c r="I520" s="2">
        <f t="shared" si="181"/>
        <v>125.34829515408765</v>
      </c>
      <c r="J520" s="2">
        <f t="shared" si="163"/>
        <v>125.34829515408765</v>
      </c>
      <c r="K520" s="5">
        <f t="shared" si="164"/>
        <v>0.33</v>
      </c>
      <c r="L520" s="4">
        <f t="shared" si="182"/>
        <v>0.18226460771846784</v>
      </c>
      <c r="M520" s="4">
        <f t="shared" si="165"/>
        <v>0.22150300308977314</v>
      </c>
      <c r="N520" s="5">
        <f t="shared" si="166"/>
        <v>-1.6078938037229795</v>
      </c>
      <c r="O520" s="5">
        <f t="shared" si="167"/>
        <v>27.3993972478101</v>
      </c>
      <c r="P520" s="5">
        <f t="shared" si="168"/>
        <v>2.5433501007347306</v>
      </c>
      <c r="Q520" s="6">
        <f t="shared" si="169"/>
        <v>1802.6873038899425</v>
      </c>
      <c r="R520" s="5">
        <f t="shared" si="170"/>
        <v>10.253141664561134</v>
      </c>
      <c r="S520" s="5">
        <f t="shared" si="171"/>
        <v>-0.82134516178547157</v>
      </c>
      <c r="T520" s="5">
        <f t="shared" si="172"/>
        <v>15.330302070959526</v>
      </c>
      <c r="U520" s="5">
        <f t="shared" si="162"/>
        <v>8.645247860838154</v>
      </c>
      <c r="V520" s="5">
        <f t="shared" si="162"/>
        <v>26.578052086024627</v>
      </c>
      <c r="W520" s="5">
        <f t="shared" si="173"/>
        <v>-14.300347828305743</v>
      </c>
      <c r="X520">
        <f t="shared" si="183"/>
        <v>0</v>
      </c>
    </row>
    <row r="521" spans="1:24" x14ac:dyDescent="0.2">
      <c r="A521">
        <f t="shared" si="161"/>
        <v>0.49100000000000038</v>
      </c>
      <c r="B521" s="5">
        <f t="shared" si="174"/>
        <v>1.4502020773542983</v>
      </c>
      <c r="C521" s="5">
        <f t="shared" si="175"/>
        <v>-9.629043205374284</v>
      </c>
      <c r="D521" s="5">
        <f t="shared" si="176"/>
        <v>1.9901615078310406</v>
      </c>
      <c r="E521" s="2">
        <f t="shared" si="177"/>
        <v>9.7376362181038267</v>
      </c>
      <c r="F521" s="3">
        <f t="shared" si="178"/>
        <v>7.3205681092018686</v>
      </c>
      <c r="G521" s="3">
        <f t="shared" si="179"/>
        <v>-124.57262038959396</v>
      </c>
      <c r="H521" s="3">
        <f t="shared" si="180"/>
        <v>-11.580225723556842</v>
      </c>
      <c r="I521" s="2">
        <f t="shared" si="181"/>
        <v>125.32370125391236</v>
      </c>
      <c r="J521" s="2">
        <f t="shared" si="163"/>
        <v>125.32370125391236</v>
      </c>
      <c r="K521" s="5">
        <f t="shared" si="164"/>
        <v>0.33</v>
      </c>
      <c r="L521" s="4">
        <f t="shared" si="182"/>
        <v>0.1823003576434</v>
      </c>
      <c r="M521" s="4">
        <f t="shared" si="165"/>
        <v>0.2215241207549504</v>
      </c>
      <c r="N521" s="5">
        <f t="shared" si="166"/>
        <v>-1.609479047042313</v>
      </c>
      <c r="O521" s="5">
        <f t="shared" si="167"/>
        <v>27.388177988561445</v>
      </c>
      <c r="P521" s="5">
        <f t="shared" si="168"/>
        <v>2.5459951173266502</v>
      </c>
      <c r="Q521" s="6">
        <f t="shared" si="169"/>
        <v>1802.6871236212216</v>
      </c>
      <c r="R521" s="5">
        <f t="shared" si="170"/>
        <v>10.250004248587084</v>
      </c>
      <c r="S521" s="5">
        <f t="shared" si="171"/>
        <v>-0.82231007315112281</v>
      </c>
      <c r="T521" s="5">
        <f t="shared" si="172"/>
        <v>15.325536741962042</v>
      </c>
      <c r="U521" s="5">
        <f t="shared" si="162"/>
        <v>8.6405252015447704</v>
      </c>
      <c r="V521" s="5">
        <f t="shared" si="162"/>
        <v>26.565867915410323</v>
      </c>
      <c r="W521" s="5">
        <f t="shared" si="173"/>
        <v>-14.302468140711309</v>
      </c>
      <c r="X521">
        <f t="shared" si="183"/>
        <v>0</v>
      </c>
    </row>
    <row r="522" spans="1:24" x14ac:dyDescent="0.2">
      <c r="A522">
        <f t="shared" si="161"/>
        <v>0.49200000000000038</v>
      </c>
      <c r="B522" s="5">
        <f t="shared" si="174"/>
        <v>1.457526965726101</v>
      </c>
      <c r="C522" s="5">
        <f t="shared" si="175"/>
        <v>-9.7536025428299205</v>
      </c>
      <c r="D522" s="5">
        <f t="shared" si="176"/>
        <v>1.9785741308734135</v>
      </c>
      <c r="E522" s="2">
        <f t="shared" si="177"/>
        <v>9.8619038435444608</v>
      </c>
      <c r="F522" s="3">
        <f t="shared" si="178"/>
        <v>7.3292086344034137</v>
      </c>
      <c r="G522" s="3">
        <f t="shared" si="179"/>
        <v>-124.54605452167856</v>
      </c>
      <c r="H522" s="3">
        <f t="shared" si="180"/>
        <v>-11.594528191697552</v>
      </c>
      <c r="I522" s="2">
        <f t="shared" si="181"/>
        <v>125.29912242354936</v>
      </c>
      <c r="J522" s="2">
        <f t="shared" si="163"/>
        <v>125.29912242354936</v>
      </c>
      <c r="K522" s="5">
        <f t="shared" si="164"/>
        <v>0.33</v>
      </c>
      <c r="L522" s="4">
        <f t="shared" si="182"/>
        <v>0.18233609967274197</v>
      </c>
      <c r="M522" s="4">
        <f t="shared" si="165"/>
        <v>0.22154522950130565</v>
      </c>
      <c r="N522" s="5">
        <f t="shared" si="166"/>
        <v>-1.6110627000129891</v>
      </c>
      <c r="O522" s="5">
        <f t="shared" si="167"/>
        <v>27.376966993653213</v>
      </c>
      <c r="P522" s="5">
        <f t="shared" si="168"/>
        <v>2.548639672530411</v>
      </c>
      <c r="Q522" s="6">
        <f t="shared" si="169"/>
        <v>1802.686943352518</v>
      </c>
      <c r="R522" s="5">
        <f t="shared" si="170"/>
        <v>10.246868700808902</v>
      </c>
      <c r="S522" s="5">
        <f t="shared" si="171"/>
        <v>-0.82327545470767194</v>
      </c>
      <c r="T522" s="5">
        <f t="shared" si="172"/>
        <v>15.320774186667467</v>
      </c>
      <c r="U522" s="5">
        <f t="shared" si="162"/>
        <v>8.6358060007959132</v>
      </c>
      <c r="V522" s="5">
        <f t="shared" si="162"/>
        <v>26.553691538945539</v>
      </c>
      <c r="W522" s="5">
        <f t="shared" si="173"/>
        <v>-14.304586140802122</v>
      </c>
      <c r="X522">
        <f t="shared" si="183"/>
        <v>0</v>
      </c>
    </row>
    <row r="523" spans="1:24" x14ac:dyDescent="0.2">
      <c r="A523">
        <f t="shared" si="161"/>
        <v>0.49300000000000038</v>
      </c>
      <c r="B523" s="5">
        <f t="shared" si="174"/>
        <v>1.4648604922635049</v>
      </c>
      <c r="C523" s="5">
        <f t="shared" si="175"/>
        <v>-9.8781353205058284</v>
      </c>
      <c r="D523" s="5">
        <f t="shared" si="176"/>
        <v>1.9669724503886454</v>
      </c>
      <c r="E523" s="2">
        <f t="shared" si="177"/>
        <v>9.9861591050823577</v>
      </c>
      <c r="F523" s="3">
        <f t="shared" si="178"/>
        <v>7.3378444404042096</v>
      </c>
      <c r="G523" s="3">
        <f t="shared" si="179"/>
        <v>-124.51950083013961</v>
      </c>
      <c r="H523" s="3">
        <f t="shared" si="180"/>
        <v>-11.608832777838355</v>
      </c>
      <c r="I523" s="2">
        <f t="shared" si="181"/>
        <v>125.27455865610752</v>
      </c>
      <c r="J523" s="2">
        <f t="shared" si="163"/>
        <v>125.27455865610752</v>
      </c>
      <c r="K523" s="5">
        <f t="shared" si="164"/>
        <v>0.33</v>
      </c>
      <c r="L523" s="4">
        <f t="shared" si="182"/>
        <v>0.18237183379897975</v>
      </c>
      <c r="M523" s="4">
        <f t="shared" si="165"/>
        <v>0.22156632932850756</v>
      </c>
      <c r="N523" s="5">
        <f t="shared" si="166"/>
        <v>-1.612644764602589</v>
      </c>
      <c r="O523" s="5">
        <f t="shared" si="167"/>
        <v>27.36576425618405</v>
      </c>
      <c r="P523" s="5">
        <f t="shared" si="168"/>
        <v>2.5512837665575669</v>
      </c>
      <c r="Q523" s="6">
        <f t="shared" si="169"/>
        <v>1802.6867630838328</v>
      </c>
      <c r="R523" s="5">
        <f t="shared" si="170"/>
        <v>10.243735020020159</v>
      </c>
      <c r="S523" s="5">
        <f t="shared" si="171"/>
        <v>-0.82424130582808486</v>
      </c>
      <c r="T523" s="5">
        <f t="shared" si="172"/>
        <v>15.316014403304392</v>
      </c>
      <c r="U523" s="5">
        <f t="shared" si="162"/>
        <v>8.6310902554175701</v>
      </c>
      <c r="V523" s="5">
        <f t="shared" si="162"/>
        <v>26.541522950355965</v>
      </c>
      <c r="W523" s="5">
        <f t="shared" si="173"/>
        <v>-14.306701830138042</v>
      </c>
      <c r="X523">
        <f t="shared" si="183"/>
        <v>0</v>
      </c>
    </row>
    <row r="524" spans="1:24" x14ac:dyDescent="0.2">
      <c r="A524">
        <f t="shared" si="161"/>
        <v>0.49400000000000038</v>
      </c>
      <c r="B524" s="5">
        <f t="shared" si="174"/>
        <v>1.4722026522490368</v>
      </c>
      <c r="C524" s="5">
        <f t="shared" si="175"/>
        <v>-10.002641550574493</v>
      </c>
      <c r="D524" s="5">
        <f t="shared" si="176"/>
        <v>1.955356464259892</v>
      </c>
      <c r="E524" s="2">
        <f t="shared" si="177"/>
        <v>10.110401507287849</v>
      </c>
      <c r="F524" s="3">
        <f t="shared" si="178"/>
        <v>7.3464755306596272</v>
      </c>
      <c r="G524" s="3">
        <f t="shared" si="179"/>
        <v>-124.49295930718925</v>
      </c>
      <c r="H524" s="3">
        <f t="shared" si="180"/>
        <v>-11.623139479668493</v>
      </c>
      <c r="I524" s="2">
        <f t="shared" si="181"/>
        <v>125.25000994470176</v>
      </c>
      <c r="J524" s="2">
        <f t="shared" si="163"/>
        <v>125.25000994470176</v>
      </c>
      <c r="K524" s="5">
        <f t="shared" si="164"/>
        <v>0.33</v>
      </c>
      <c r="L524" s="4">
        <f t="shared" si="182"/>
        <v>0.18240756001459812</v>
      </c>
      <c r="M524" s="4">
        <f t="shared" si="165"/>
        <v>0.22158742023622452</v>
      </c>
      <c r="N524" s="5">
        <f t="shared" si="166"/>
        <v>-1.6142252427763122</v>
      </c>
      <c r="O524" s="5">
        <f t="shared" si="167"/>
        <v>27.354569769259861</v>
      </c>
      <c r="P524" s="5">
        <f t="shared" si="168"/>
        <v>2.5539273996201786</v>
      </c>
      <c r="Q524" s="6">
        <f t="shared" si="169"/>
        <v>1802.6865828151654</v>
      </c>
      <c r="R524" s="5">
        <f t="shared" si="170"/>
        <v>10.240603205015457</v>
      </c>
      <c r="S524" s="5">
        <f t="shared" si="171"/>
        <v>-0.82520762588617835</v>
      </c>
      <c r="T524" s="5">
        <f t="shared" si="172"/>
        <v>15.311257390102888</v>
      </c>
      <c r="U524" s="5">
        <f t="shared" si="162"/>
        <v>8.626377962239145</v>
      </c>
      <c r="V524" s="5">
        <f t="shared" si="162"/>
        <v>26.529362143373682</v>
      </c>
      <c r="W524" s="5">
        <f t="shared" si="173"/>
        <v>-14.308815210276933</v>
      </c>
      <c r="X524">
        <f t="shared" si="183"/>
        <v>0</v>
      </c>
    </row>
    <row r="525" spans="1:24" x14ac:dyDescent="0.2">
      <c r="A525">
        <f t="shared" si="161"/>
        <v>0.49500000000000038</v>
      </c>
      <c r="B525" s="5">
        <f t="shared" si="174"/>
        <v>1.4795534409686775</v>
      </c>
      <c r="C525" s="5">
        <f t="shared" si="175"/>
        <v>-10.127121245200611</v>
      </c>
      <c r="D525" s="5">
        <f t="shared" si="176"/>
        <v>1.9437261703726183</v>
      </c>
      <c r="E525" s="2">
        <f t="shared" si="177"/>
        <v>10.234630579541003</v>
      </c>
      <c r="F525" s="3">
        <f t="shared" si="178"/>
        <v>7.3551019086218661</v>
      </c>
      <c r="G525" s="3">
        <f t="shared" si="179"/>
        <v>-124.46642994504587</v>
      </c>
      <c r="H525" s="3">
        <f t="shared" si="180"/>
        <v>-11.637448294878771</v>
      </c>
      <c r="I525" s="2">
        <f t="shared" si="181"/>
        <v>125.22547628245302</v>
      </c>
      <c r="J525" s="2">
        <f t="shared" si="163"/>
        <v>125.22547628245302</v>
      </c>
      <c r="K525" s="5">
        <f t="shared" si="164"/>
        <v>0.33</v>
      </c>
      <c r="L525" s="4">
        <f t="shared" si="182"/>
        <v>0.18244327831208076</v>
      </c>
      <c r="M525" s="4">
        <f t="shared" si="165"/>
        <v>0.22160850222412518</v>
      </c>
      <c r="N525" s="5">
        <f t="shared" si="166"/>
        <v>-1.6158041364969788</v>
      </c>
      <c r="O525" s="5">
        <f t="shared" si="167"/>
        <v>27.343383525993783</v>
      </c>
      <c r="P525" s="5">
        <f t="shared" si="168"/>
        <v>2.5565705719308149</v>
      </c>
      <c r="Q525" s="6">
        <f t="shared" si="169"/>
        <v>1802.6864025465159</v>
      </c>
      <c r="R525" s="5">
        <f t="shared" si="170"/>
        <v>10.237473254590405</v>
      </c>
      <c r="S525" s="5">
        <f t="shared" si="171"/>
        <v>-0.82617441425661853</v>
      </c>
      <c r="T525" s="5">
        <f t="shared" si="172"/>
        <v>15.306503145294492</v>
      </c>
      <c r="U525" s="5">
        <f t="shared" si="162"/>
        <v>8.6216691180934255</v>
      </c>
      <c r="V525" s="5">
        <f t="shared" si="162"/>
        <v>26.517209111737163</v>
      </c>
      <c r="W525" s="5">
        <f t="shared" si="173"/>
        <v>-14.310926282774691</v>
      </c>
      <c r="X525">
        <f t="shared" si="183"/>
        <v>0</v>
      </c>
    </row>
    <row r="526" spans="1:24" x14ac:dyDescent="0.2">
      <c r="A526">
        <f t="shared" si="161"/>
        <v>0.49600000000000039</v>
      </c>
      <c r="B526" s="5">
        <f t="shared" si="174"/>
        <v>1.4869128537118583</v>
      </c>
      <c r="C526" s="5">
        <f t="shared" si="175"/>
        <v>-10.251574416541102</v>
      </c>
      <c r="D526" s="5">
        <f t="shared" si="176"/>
        <v>1.9320815666145983</v>
      </c>
      <c r="E526" s="2">
        <f t="shared" si="177"/>
        <v>10.358845874537066</v>
      </c>
      <c r="F526" s="3">
        <f t="shared" si="178"/>
        <v>7.3637235777399592</v>
      </c>
      <c r="G526" s="3">
        <f t="shared" si="179"/>
        <v>-124.43991273593414</v>
      </c>
      <c r="H526" s="3">
        <f t="shared" si="180"/>
        <v>-11.651759221161546</v>
      </c>
      <c r="I526" s="2">
        <f t="shared" si="181"/>
        <v>125.20095766248831</v>
      </c>
      <c r="J526" s="2">
        <f t="shared" si="163"/>
        <v>125.20095766248831</v>
      </c>
      <c r="K526" s="5">
        <f t="shared" si="164"/>
        <v>0.33</v>
      </c>
      <c r="L526" s="4">
        <f t="shared" si="182"/>
        <v>0.1824789886839101</v>
      </c>
      <c r="M526" s="4">
        <f t="shared" si="165"/>
        <v>0.22162957529187802</v>
      </c>
      <c r="N526" s="5">
        <f t="shared" si="166"/>
        <v>-1.6173814477250352</v>
      </c>
      <c r="O526" s="5">
        <f t="shared" si="167"/>
        <v>27.332205519506225</v>
      </c>
      <c r="P526" s="5">
        <f t="shared" si="168"/>
        <v>2.5592132837025527</v>
      </c>
      <c r="Q526" s="6">
        <f t="shared" si="169"/>
        <v>1802.6862222778848</v>
      </c>
      <c r="R526" s="5">
        <f t="shared" si="170"/>
        <v>10.23434516754164</v>
      </c>
      <c r="S526" s="5">
        <f t="shared" si="171"/>
        <v>-0.82714167031492103</v>
      </c>
      <c r="T526" s="5">
        <f t="shared" si="172"/>
        <v>15.30175166711223</v>
      </c>
      <c r="U526" s="5">
        <f t="shared" si="162"/>
        <v>8.6169637198166047</v>
      </c>
      <c r="V526" s="5">
        <f t="shared" si="162"/>
        <v>26.505063849191302</v>
      </c>
      <c r="W526" s="5">
        <f t="shared" si="173"/>
        <v>-14.313035049185217</v>
      </c>
      <c r="X526">
        <f t="shared" si="183"/>
        <v>0</v>
      </c>
    </row>
    <row r="527" spans="1:24" x14ac:dyDescent="0.2">
      <c r="A527">
        <f t="shared" si="161"/>
        <v>0.49700000000000039</v>
      </c>
      <c r="B527" s="5">
        <f t="shared" si="174"/>
        <v>1.4942808857714582</v>
      </c>
      <c r="C527" s="5">
        <f t="shared" si="175"/>
        <v>-10.37600107674511</v>
      </c>
      <c r="D527" s="5">
        <f t="shared" si="176"/>
        <v>1.9204226508759121</v>
      </c>
      <c r="E527" s="2">
        <f t="shared" si="177"/>
        <v>10.483046966898394</v>
      </c>
      <c r="F527" s="3">
        <f t="shared" si="178"/>
        <v>7.372340541459776</v>
      </c>
      <c r="G527" s="3">
        <f t="shared" si="179"/>
        <v>-124.41340767208496</v>
      </c>
      <c r="H527" s="3">
        <f t="shared" si="180"/>
        <v>-11.666072256210731</v>
      </c>
      <c r="I527" s="2">
        <f t="shared" si="181"/>
        <v>125.17645407794066</v>
      </c>
      <c r="J527" s="2">
        <f t="shared" si="163"/>
        <v>125.17645407794066</v>
      </c>
      <c r="K527" s="5">
        <f t="shared" si="164"/>
        <v>0.33</v>
      </c>
      <c r="L527" s="4">
        <f t="shared" si="182"/>
        <v>0.18251469112256766</v>
      </c>
      <c r="M527" s="4">
        <f t="shared" si="165"/>
        <v>0.22165063943915186</v>
      </c>
      <c r="N527" s="5">
        <f t="shared" si="166"/>
        <v>-1.6189571784185552</v>
      </c>
      <c r="O527" s="5">
        <f t="shared" si="167"/>
        <v>27.321035742924796</v>
      </c>
      <c r="P527" s="5">
        <f t="shared" si="168"/>
        <v>2.561855535148974</v>
      </c>
      <c r="Q527" s="6">
        <f t="shared" si="169"/>
        <v>1802.6860420092714</v>
      </c>
      <c r="R527" s="5">
        <f t="shared" si="170"/>
        <v>10.231218942666827</v>
      </c>
      <c r="S527" s="5">
        <f t="shared" si="171"/>
        <v>-0.82810939343744971</v>
      </c>
      <c r="T527" s="5">
        <f t="shared" si="172"/>
        <v>15.297002953790619</v>
      </c>
      <c r="U527" s="5">
        <f t="shared" si="162"/>
        <v>8.6122617642482719</v>
      </c>
      <c r="V527" s="5">
        <f t="shared" si="162"/>
        <v>26.492926349487345</v>
      </c>
      <c r="W527" s="5">
        <f t="shared" si="173"/>
        <v>-14.315141511060407</v>
      </c>
      <c r="X527">
        <f t="shared" si="183"/>
        <v>0</v>
      </c>
    </row>
    <row r="528" spans="1:24" x14ac:dyDescent="0.2">
      <c r="A528">
        <f t="shared" si="161"/>
        <v>0.49800000000000039</v>
      </c>
      <c r="B528" s="5">
        <f t="shared" si="174"/>
        <v>1.5016575324438002</v>
      </c>
      <c r="C528" s="5">
        <f t="shared" si="175"/>
        <v>-10.500401237954021</v>
      </c>
      <c r="D528" s="5">
        <f t="shared" si="176"/>
        <v>1.908749421048946</v>
      </c>
      <c r="E528" s="2">
        <f t="shared" si="177"/>
        <v>10.607233451884216</v>
      </c>
      <c r="F528" s="3">
        <f t="shared" si="178"/>
        <v>7.3809528032240239</v>
      </c>
      <c r="G528" s="3">
        <f t="shared" si="179"/>
        <v>-124.38691474573547</v>
      </c>
      <c r="H528" s="3">
        <f t="shared" si="180"/>
        <v>-11.680387397721791</v>
      </c>
      <c r="I528" s="2">
        <f t="shared" si="181"/>
        <v>125.15196552194912</v>
      </c>
      <c r="J528" s="2">
        <f t="shared" si="163"/>
        <v>125.15196552194912</v>
      </c>
      <c r="K528" s="5">
        <f t="shared" si="164"/>
        <v>0.33</v>
      </c>
      <c r="L528" s="4">
        <f t="shared" si="182"/>
        <v>0.18255038562053366</v>
      </c>
      <c r="M528" s="4">
        <f t="shared" si="165"/>
        <v>0.22167169466561548</v>
      </c>
      <c r="N528" s="5">
        <f t="shared" si="166"/>
        <v>-1.6205313305332436</v>
      </c>
      <c r="O528" s="5">
        <f t="shared" si="167"/>
        <v>27.309874189384352</v>
      </c>
      <c r="P528" s="5">
        <f t="shared" si="168"/>
        <v>2.5644973264841666</v>
      </c>
      <c r="Q528" s="6">
        <f t="shared" si="169"/>
        <v>1802.6858617406763</v>
      </c>
      <c r="R528" s="5">
        <f t="shared" si="170"/>
        <v>10.228094578764651</v>
      </c>
      <c r="S528" s="5">
        <f t="shared" si="171"/>
        <v>-0.82907758300141654</v>
      </c>
      <c r="T528" s="5">
        <f t="shared" si="172"/>
        <v>15.29225700356565</v>
      </c>
      <c r="U528" s="5">
        <f t="shared" si="162"/>
        <v>8.6075632482314077</v>
      </c>
      <c r="V528" s="5">
        <f t="shared" si="162"/>
        <v>26.480796606382935</v>
      </c>
      <c r="W528" s="5">
        <f t="shared" si="173"/>
        <v>-14.317245669950182</v>
      </c>
      <c r="X528">
        <f t="shared" si="183"/>
        <v>0</v>
      </c>
    </row>
    <row r="529" spans="1:24" x14ac:dyDescent="0.2">
      <c r="A529">
        <f t="shared" si="161"/>
        <v>0.49900000000000039</v>
      </c>
      <c r="B529" s="5">
        <f t="shared" si="174"/>
        <v>1.5090427890286484</v>
      </c>
      <c r="C529" s="5">
        <f t="shared" si="175"/>
        <v>-10.624774912301453</v>
      </c>
      <c r="D529" s="5">
        <f t="shared" si="176"/>
        <v>1.8970618750283892</v>
      </c>
      <c r="E529" s="2">
        <f t="shared" si="177"/>
        <v>10.731404944190192</v>
      </c>
      <c r="F529" s="3">
        <f t="shared" si="178"/>
        <v>7.3895603664722556</v>
      </c>
      <c r="G529" s="3">
        <f t="shared" si="179"/>
        <v>-124.36043394912909</v>
      </c>
      <c r="H529" s="3">
        <f t="shared" si="180"/>
        <v>-11.694704643391741</v>
      </c>
      <c r="I529" s="2">
        <f t="shared" si="181"/>
        <v>125.12749198765876</v>
      </c>
      <c r="J529" s="2">
        <f t="shared" si="163"/>
        <v>125.12749198765876</v>
      </c>
      <c r="K529" s="5">
        <f t="shared" si="164"/>
        <v>0.33</v>
      </c>
      <c r="L529" s="4">
        <f t="shared" si="182"/>
        <v>0.18258607217028727</v>
      </c>
      <c r="M529" s="4">
        <f t="shared" si="165"/>
        <v>0.2216927409709375</v>
      </c>
      <c r="N529" s="5">
        <f t="shared" si="166"/>
        <v>-1.6221039060224407</v>
      </c>
      <c r="O529" s="5">
        <f t="shared" si="167"/>
        <v>27.298720852026946</v>
      </c>
      <c r="P529" s="5">
        <f t="shared" si="168"/>
        <v>2.5671386579227211</v>
      </c>
      <c r="Q529" s="6">
        <f t="shared" si="169"/>
        <v>1802.6856814720995</v>
      </c>
      <c r="R529" s="5">
        <f t="shared" si="170"/>
        <v>10.224972074634795</v>
      </c>
      <c r="S529" s="5">
        <f t="shared" si="171"/>
        <v>-0.83004623838487657</v>
      </c>
      <c r="T529" s="5">
        <f t="shared" si="172"/>
        <v>15.287513814674766</v>
      </c>
      <c r="U529" s="5">
        <f t="shared" si="162"/>
        <v>8.6028681686123551</v>
      </c>
      <c r="V529" s="5">
        <f t="shared" si="162"/>
        <v>26.468674613642069</v>
      </c>
      <c r="W529" s="5">
        <f t="shared" si="173"/>
        <v>-14.319347527402513</v>
      </c>
      <c r="X529">
        <f t="shared" si="183"/>
        <v>0</v>
      </c>
    </row>
    <row r="530" spans="1:24" x14ac:dyDescent="0.2">
      <c r="A530">
        <f t="shared" si="161"/>
        <v>0.50000000000000033</v>
      </c>
      <c r="B530" s="5">
        <f t="shared" si="174"/>
        <v>1.5164366508292049</v>
      </c>
      <c r="C530" s="5">
        <f t="shared" si="175"/>
        <v>-10.749122111913275</v>
      </c>
      <c r="D530" s="5">
        <f t="shared" si="176"/>
        <v>1.8853600107112338</v>
      </c>
      <c r="E530" s="2">
        <f t="shared" si="177"/>
        <v>10.855561076830668</v>
      </c>
      <c r="F530" s="3">
        <f t="shared" si="178"/>
        <v>7.3981632346408679</v>
      </c>
      <c r="G530" s="3">
        <f t="shared" si="179"/>
        <v>-124.33396527451545</v>
      </c>
      <c r="H530" s="3">
        <f t="shared" si="180"/>
        <v>-11.709023990919144</v>
      </c>
      <c r="I530" s="2">
        <f t="shared" si="181"/>
        <v>125.1030334682206</v>
      </c>
      <c r="J530" s="2">
        <f t="shared" si="163"/>
        <v>125.1030334682206</v>
      </c>
      <c r="K530" s="5">
        <f t="shared" si="164"/>
        <v>0.33</v>
      </c>
      <c r="L530" s="4">
        <f t="shared" si="182"/>
        <v>0.18262175076430656</v>
      </c>
      <c r="M530" s="4">
        <f t="shared" si="165"/>
        <v>0.22171377835478692</v>
      </c>
      <c r="N530" s="5">
        <f t="shared" si="166"/>
        <v>-1.6236749068371232</v>
      </c>
      <c r="O530" s="5">
        <f t="shared" si="167"/>
        <v>27.287575724001826</v>
      </c>
      <c r="P530" s="5">
        <f t="shared" si="168"/>
        <v>2.5697795296797303</v>
      </c>
      <c r="Q530" s="6">
        <f t="shared" si="169"/>
        <v>1802.6855012035401</v>
      </c>
      <c r="R530" s="5">
        <f t="shared" si="170"/>
        <v>10.221851429077983</v>
      </c>
      <c r="S530" s="5">
        <f t="shared" si="171"/>
        <v>-0.83101535896673318</v>
      </c>
      <c r="T530" s="5">
        <f t="shared" si="172"/>
        <v>15.282773385356917</v>
      </c>
      <c r="U530" s="5">
        <f t="shared" si="162"/>
        <v>8.598176522240859</v>
      </c>
      <c r="V530" s="5">
        <f t="shared" si="162"/>
        <v>26.456560365035092</v>
      </c>
      <c r="W530" s="5">
        <f t="shared" si="173"/>
        <v>-14.321447084963353</v>
      </c>
      <c r="X530">
        <f t="shared" si="183"/>
        <v>0</v>
      </c>
    </row>
    <row r="531" spans="1:24" x14ac:dyDescent="0.2">
      <c r="A531">
        <f t="shared" si="161"/>
        <v>0.50100000000000033</v>
      </c>
      <c r="B531" s="5">
        <f t="shared" si="174"/>
        <v>1.523839113152107</v>
      </c>
      <c r="C531" s="5">
        <f t="shared" si="175"/>
        <v>-10.873442848907606</v>
      </c>
      <c r="D531" s="5">
        <f t="shared" si="176"/>
        <v>1.873643825996772</v>
      </c>
      <c r="E531" s="2">
        <f t="shared" si="177"/>
        <v>10.979701500096994</v>
      </c>
      <c r="F531" s="3">
        <f t="shared" si="178"/>
        <v>7.4067614111631084</v>
      </c>
      <c r="G531" s="3">
        <f t="shared" si="179"/>
        <v>-124.30750871415042</v>
      </c>
      <c r="H531" s="3">
        <f t="shared" si="180"/>
        <v>-11.723345438004108</v>
      </c>
      <c r="I531" s="2">
        <f t="shared" si="181"/>
        <v>125.07858995679176</v>
      </c>
      <c r="J531" s="2">
        <f t="shared" si="163"/>
        <v>125.07858995679176</v>
      </c>
      <c r="K531" s="5">
        <f t="shared" si="164"/>
        <v>0.33</v>
      </c>
      <c r="L531" s="4">
        <f t="shared" si="182"/>
        <v>0.18265742139506855</v>
      </c>
      <c r="M531" s="4">
        <f t="shared" si="165"/>
        <v>0.22173480681683266</v>
      </c>
      <c r="N531" s="5">
        <f t="shared" si="166"/>
        <v>-1.6252443349259107</v>
      </c>
      <c r="O531" s="5">
        <f t="shared" si="167"/>
        <v>27.276438798465467</v>
      </c>
      <c r="P531" s="5">
        <f t="shared" si="168"/>
        <v>2.5724199419707907</v>
      </c>
      <c r="Q531" s="6">
        <f t="shared" si="169"/>
        <v>1802.685320934999</v>
      </c>
      <c r="R531" s="5">
        <f t="shared" si="170"/>
        <v>10.218732640895944</v>
      </c>
      <c r="S531" s="5">
        <f t="shared" si="171"/>
        <v>-0.83198494412673185</v>
      </c>
      <c r="T531" s="5">
        <f t="shared" si="172"/>
        <v>15.278035713852509</v>
      </c>
      <c r="U531" s="5">
        <f t="shared" si="162"/>
        <v>8.5934883059700322</v>
      </c>
      <c r="V531" s="5">
        <f t="shared" si="162"/>
        <v>26.444453854338736</v>
      </c>
      <c r="W531" s="5">
        <f t="shared" si="173"/>
        <v>-14.3235443441767</v>
      </c>
      <c r="X531">
        <f t="shared" si="183"/>
        <v>0</v>
      </c>
    </row>
    <row r="532" spans="1:24" x14ac:dyDescent="0.2">
      <c r="A532">
        <f t="shared" si="161"/>
        <v>0.50200000000000033</v>
      </c>
      <c r="B532" s="5">
        <f t="shared" si="174"/>
        <v>1.5312501713074229</v>
      </c>
      <c r="C532" s="5">
        <f t="shared" si="175"/>
        <v>-10.997737135394829</v>
      </c>
      <c r="D532" s="5">
        <f t="shared" si="176"/>
        <v>1.8619133187865957</v>
      </c>
      <c r="E532" s="2">
        <f t="shared" si="177"/>
        <v>11.103825880586001</v>
      </c>
      <c r="F532" s="3">
        <f t="shared" si="178"/>
        <v>7.4153548994690786</v>
      </c>
      <c r="G532" s="3">
        <f t="shared" si="179"/>
        <v>-124.28106426029608</v>
      </c>
      <c r="H532" s="3">
        <f t="shared" si="180"/>
        <v>-11.737668982348284</v>
      </c>
      <c r="I532" s="2">
        <f t="shared" si="181"/>
        <v>125.05416144653525</v>
      </c>
      <c r="J532" s="2">
        <f t="shared" si="163"/>
        <v>125.05416144653525</v>
      </c>
      <c r="K532" s="5">
        <f t="shared" si="164"/>
        <v>0.33</v>
      </c>
      <c r="L532" s="4">
        <f t="shared" si="182"/>
        <v>0.18269308405504908</v>
      </c>
      <c r="M532" s="4">
        <f t="shared" si="165"/>
        <v>0.22175582635674382</v>
      </c>
      <c r="N532" s="5">
        <f t="shared" si="166"/>
        <v>-1.6268121922350658</v>
      </c>
      <c r="O532" s="5">
        <f t="shared" si="167"/>
        <v>27.265310068581488</v>
      </c>
      <c r="P532" s="5">
        <f t="shared" si="168"/>
        <v>2.5750598950119974</v>
      </c>
      <c r="Q532" s="6">
        <f t="shared" si="169"/>
        <v>1802.6851406664757</v>
      </c>
      <c r="R532" s="5">
        <f t="shared" si="170"/>
        <v>10.215615708891427</v>
      </c>
      <c r="S532" s="5">
        <f t="shared" si="171"/>
        <v>-0.83295499324546252</v>
      </c>
      <c r="T532" s="5">
        <f t="shared" si="172"/>
        <v>15.273300798403422</v>
      </c>
      <c r="U532" s="5">
        <f t="shared" si="162"/>
        <v>8.5888035166563608</v>
      </c>
      <c r="V532" s="5">
        <f t="shared" si="162"/>
        <v>26.432355075336027</v>
      </c>
      <c r="W532" s="5">
        <f t="shared" si="173"/>
        <v>-14.325639306584581</v>
      </c>
      <c r="X532">
        <f t="shared" si="183"/>
        <v>0</v>
      </c>
    </row>
    <row r="533" spans="1:24" x14ac:dyDescent="0.2">
      <c r="A533">
        <f t="shared" si="161"/>
        <v>0.50300000000000034</v>
      </c>
      <c r="B533" s="5">
        <f t="shared" si="174"/>
        <v>1.5386698206086504</v>
      </c>
      <c r="C533" s="5">
        <f t="shared" si="175"/>
        <v>-11.122004983477588</v>
      </c>
      <c r="D533" s="5">
        <f t="shared" si="176"/>
        <v>1.8501684869845942</v>
      </c>
      <c r="E533" s="2">
        <f t="shared" si="177"/>
        <v>11.22793390029315</v>
      </c>
      <c r="F533" s="3">
        <f t="shared" si="178"/>
        <v>7.4239437029857349</v>
      </c>
      <c r="G533" s="3">
        <f t="shared" si="179"/>
        <v>-124.25463190522075</v>
      </c>
      <c r="H533" s="3">
        <f t="shared" si="180"/>
        <v>-11.751994621654868</v>
      </c>
      <c r="I533" s="2">
        <f t="shared" si="181"/>
        <v>125.02974793062013</v>
      </c>
      <c r="J533" s="2">
        <f t="shared" si="163"/>
        <v>125.02974793062013</v>
      </c>
      <c r="K533" s="5">
        <f t="shared" si="164"/>
        <v>0.33</v>
      </c>
      <c r="L533" s="4">
        <f t="shared" si="182"/>
        <v>0.18272873873672299</v>
      </c>
      <c r="M533" s="4">
        <f t="shared" si="165"/>
        <v>0.22177683697418937</v>
      </c>
      <c r="N533" s="5">
        <f t="shared" si="166"/>
        <v>-1.6283784807084993</v>
      </c>
      <c r="O533" s="5">
        <f t="shared" si="167"/>
        <v>27.254189527520719</v>
      </c>
      <c r="P533" s="5">
        <f t="shared" si="168"/>
        <v>2.5776993890199469</v>
      </c>
      <c r="Q533" s="6">
        <f t="shared" si="169"/>
        <v>1802.6849603979708</v>
      </c>
      <c r="R533" s="5">
        <f t="shared" si="170"/>
        <v>10.212500631868187</v>
      </c>
      <c r="S533" s="5">
        <f t="shared" si="171"/>
        <v>-0.83392550570435631</v>
      </c>
      <c r="T533" s="5">
        <f t="shared" si="172"/>
        <v>15.268568637253004</v>
      </c>
      <c r="U533" s="5">
        <f t="shared" si="162"/>
        <v>8.5841221511596864</v>
      </c>
      <c r="V533" s="5">
        <f t="shared" si="162"/>
        <v>26.420264021816362</v>
      </c>
      <c r="W533" s="5">
        <f t="shared" si="173"/>
        <v>-14.327731973727047</v>
      </c>
      <c r="X533">
        <f t="shared" si="183"/>
        <v>0</v>
      </c>
    </row>
    <row r="534" spans="1:24" x14ac:dyDescent="0.2">
      <c r="A534">
        <f t="shared" si="161"/>
        <v>0.50400000000000034</v>
      </c>
      <c r="B534" s="5">
        <f t="shared" si="174"/>
        <v>1.5460980563727118</v>
      </c>
      <c r="C534" s="5">
        <f t="shared" si="175"/>
        <v>-11.246246405250798</v>
      </c>
      <c r="D534" s="5">
        <f t="shared" si="176"/>
        <v>1.8384093284969525</v>
      </c>
      <c r="E534" s="2">
        <f t="shared" si="177"/>
        <v>11.352025255765421</v>
      </c>
      <c r="F534" s="3">
        <f t="shared" si="178"/>
        <v>7.4325278251368943</v>
      </c>
      <c r="G534" s="3">
        <f t="shared" si="179"/>
        <v>-124.22821164119893</v>
      </c>
      <c r="H534" s="3">
        <f t="shared" si="180"/>
        <v>-11.766322353628595</v>
      </c>
      <c r="I534" s="2">
        <f t="shared" si="181"/>
        <v>125.00534940222137</v>
      </c>
      <c r="J534" s="2">
        <f t="shared" si="163"/>
        <v>125.00534940222137</v>
      </c>
      <c r="K534" s="5">
        <f t="shared" si="164"/>
        <v>0.33</v>
      </c>
      <c r="L534" s="4">
        <f t="shared" si="182"/>
        <v>0.18276438543256396</v>
      </c>
      <c r="M534" s="4">
        <f t="shared" si="165"/>
        <v>0.22179783866883862</v>
      </c>
      <c r="N534" s="5">
        <f t="shared" si="166"/>
        <v>-1.6299432022877722</v>
      </c>
      <c r="O534" s="5">
        <f t="shared" si="167"/>
        <v>27.243077168461117</v>
      </c>
      <c r="P534" s="5">
        <f t="shared" si="168"/>
        <v>2.5803384242117327</v>
      </c>
      <c r="Q534" s="6">
        <f t="shared" si="169"/>
        <v>1802.6847801294837</v>
      </c>
      <c r="R534" s="5">
        <f t="shared" si="170"/>
        <v>10.209387408631002</v>
      </c>
      <c r="S534" s="5">
        <f t="shared" si="171"/>
        <v>-0.83489648088568647</v>
      </c>
      <c r="T534" s="5">
        <f t="shared" si="172"/>
        <v>15.263839228646079</v>
      </c>
      <c r="U534" s="5">
        <f t="shared" si="162"/>
        <v>8.5794442063432292</v>
      </c>
      <c r="V534" s="5">
        <f t="shared" si="162"/>
        <v>26.408180687575431</v>
      </c>
      <c r="W534" s="5">
        <f t="shared" si="173"/>
        <v>-14.329822347142187</v>
      </c>
      <c r="X534">
        <f t="shared" si="183"/>
        <v>0</v>
      </c>
    </row>
    <row r="535" spans="1:24" x14ac:dyDescent="0.2">
      <c r="A535">
        <f t="shared" si="161"/>
        <v>0.50500000000000034</v>
      </c>
      <c r="B535" s="5">
        <f t="shared" si="174"/>
        <v>1.5535348739199517</v>
      </c>
      <c r="C535" s="5">
        <f t="shared" si="175"/>
        <v>-11.370461412801653</v>
      </c>
      <c r="D535" s="5">
        <f t="shared" si="176"/>
        <v>1.8266358412321504</v>
      </c>
      <c r="E535" s="2">
        <f t="shared" si="177"/>
        <v>11.476099657309396</v>
      </c>
      <c r="F535" s="3">
        <f t="shared" si="178"/>
        <v>7.4411072693432372</v>
      </c>
      <c r="G535" s="3">
        <f t="shared" si="179"/>
        <v>-124.20180346051134</v>
      </c>
      <c r="H535" s="3">
        <f t="shared" si="180"/>
        <v>-11.780652175975737</v>
      </c>
      <c r="I535" s="2">
        <f t="shared" si="181"/>
        <v>124.98096585451995</v>
      </c>
      <c r="J535" s="2">
        <f t="shared" si="163"/>
        <v>124.98096585451995</v>
      </c>
      <c r="K535" s="5">
        <f t="shared" si="164"/>
        <v>0.33</v>
      </c>
      <c r="L535" s="4">
        <f t="shared" si="182"/>
        <v>0.1828000241350447</v>
      </c>
      <c r="M535" s="4">
        <f t="shared" si="165"/>
        <v>0.22181883144036074</v>
      </c>
      <c r="N535" s="5">
        <f t="shared" si="166"/>
        <v>-1.6315063589120997</v>
      </c>
      <c r="O535" s="5">
        <f t="shared" si="167"/>
        <v>27.23197298458782</v>
      </c>
      <c r="P535" s="5">
        <f t="shared" si="168"/>
        <v>2.5829770008049464</v>
      </c>
      <c r="Q535" s="6">
        <f t="shared" si="169"/>
        <v>1802.6845998610147</v>
      </c>
      <c r="R535" s="5">
        <f t="shared" si="170"/>
        <v>10.206276037985647</v>
      </c>
      <c r="S535" s="5">
        <f t="shared" si="171"/>
        <v>-0.83586791817256512</v>
      </c>
      <c r="T535" s="5">
        <f t="shared" si="172"/>
        <v>15.259112570828913</v>
      </c>
      <c r="U535" s="5">
        <f t="shared" si="162"/>
        <v>8.5747696790735475</v>
      </c>
      <c r="V535" s="5">
        <f t="shared" si="162"/>
        <v>26.396105066415256</v>
      </c>
      <c r="W535" s="5">
        <f t="shared" si="173"/>
        <v>-14.33191042836614</v>
      </c>
      <c r="X535">
        <f t="shared" si="183"/>
        <v>0</v>
      </c>
    </row>
    <row r="536" spans="1:24" x14ac:dyDescent="0.2">
      <c r="A536">
        <f t="shared" si="161"/>
        <v>0.50600000000000034</v>
      </c>
      <c r="B536" s="5">
        <f t="shared" si="174"/>
        <v>1.5609802685741345</v>
      </c>
      <c r="C536" s="5">
        <f t="shared" si="175"/>
        <v>-11.494650018209631</v>
      </c>
      <c r="D536" s="5">
        <f t="shared" si="176"/>
        <v>1.8148480231009605</v>
      </c>
      <c r="E536" s="2">
        <f t="shared" si="177"/>
        <v>11.600156828250402</v>
      </c>
      <c r="F536" s="3">
        <f t="shared" si="178"/>
        <v>7.4496820390223109</v>
      </c>
      <c r="G536" s="3">
        <f t="shared" si="179"/>
        <v>-124.17540735544493</v>
      </c>
      <c r="H536" s="3">
        <f t="shared" si="180"/>
        <v>-11.794984086404103</v>
      </c>
      <c r="I536" s="2">
        <f t="shared" si="181"/>
        <v>124.95659728070281</v>
      </c>
      <c r="J536" s="2">
        <f t="shared" si="163"/>
        <v>124.95659728070281</v>
      </c>
      <c r="K536" s="5">
        <f t="shared" si="164"/>
        <v>0.33</v>
      </c>
      <c r="L536" s="4">
        <f t="shared" si="182"/>
        <v>0.18283565483663675</v>
      </c>
      <c r="M536" s="4">
        <f t="shared" si="165"/>
        <v>0.22183981528842503</v>
      </c>
      <c r="N536" s="5">
        <f t="shared" si="166"/>
        <v>-1.6330679525183547</v>
      </c>
      <c r="O536" s="5">
        <f t="shared" si="167"/>
        <v>27.220876969093123</v>
      </c>
      <c r="P536" s="5">
        <f t="shared" si="168"/>
        <v>2.5856151190176773</v>
      </c>
      <c r="Q536" s="6">
        <f t="shared" si="169"/>
        <v>1802.6844195925639</v>
      </c>
      <c r="R536" s="5">
        <f t="shared" si="170"/>
        <v>10.203166518738925</v>
      </c>
      <c r="S536" s="5">
        <f t="shared" si="171"/>
        <v>-0.83683981694894471</v>
      </c>
      <c r="T536" s="5">
        <f t="shared" si="172"/>
        <v>15.254388662049275</v>
      </c>
      <c r="U536" s="5">
        <f t="shared" si="162"/>
        <v>8.5700985662205706</v>
      </c>
      <c r="V536" s="5">
        <f t="shared" si="162"/>
        <v>26.384037152144177</v>
      </c>
      <c r="W536" s="5">
        <f t="shared" si="173"/>
        <v>-14.333996218933049</v>
      </c>
      <c r="X536">
        <f t="shared" si="183"/>
        <v>0</v>
      </c>
    </row>
    <row r="537" spans="1:24" x14ac:dyDescent="0.2">
      <c r="A537">
        <f t="shared" ref="A537:A598" si="184">A536+dt</f>
        <v>0.50700000000000034</v>
      </c>
      <c r="B537" s="5">
        <f t="shared" si="174"/>
        <v>1.5684342356624401</v>
      </c>
      <c r="C537" s="5">
        <f t="shared" si="175"/>
        <v>-11.6188122335465</v>
      </c>
      <c r="D537" s="5">
        <f t="shared" si="176"/>
        <v>1.8030458720164471</v>
      </c>
      <c r="E537" s="2">
        <f t="shared" si="177"/>
        <v>11.724196504238908</v>
      </c>
      <c r="F537" s="3">
        <f t="shared" si="178"/>
        <v>7.4582521375885316</v>
      </c>
      <c r="G537" s="3">
        <f t="shared" si="179"/>
        <v>-124.14902331829279</v>
      </c>
      <c r="H537" s="3">
        <f t="shared" si="180"/>
        <v>-11.809318082623037</v>
      </c>
      <c r="I537" s="2">
        <f t="shared" si="181"/>
        <v>124.9322436739628</v>
      </c>
      <c r="J537" s="2">
        <f t="shared" si="163"/>
        <v>124.9322436739628</v>
      </c>
      <c r="K537" s="5">
        <f t="shared" si="164"/>
        <v>0.33</v>
      </c>
      <c r="L537" s="4">
        <f t="shared" si="182"/>
        <v>0.18287127752981067</v>
      </c>
      <c r="M537" s="4">
        <f t="shared" si="165"/>
        <v>0.221860790212701</v>
      </c>
      <c r="N537" s="5">
        <f t="shared" si="166"/>
        <v>-1.6346279850410701</v>
      </c>
      <c r="O537" s="5">
        <f t="shared" si="167"/>
        <v>27.209789115176431</v>
      </c>
      <c r="P537" s="5">
        <f t="shared" si="168"/>
        <v>2.5882527790685095</v>
      </c>
      <c r="Q537" s="6">
        <f t="shared" si="169"/>
        <v>1802.6842393241311</v>
      </c>
      <c r="R537" s="5">
        <f t="shared" si="170"/>
        <v>10.200058849698641</v>
      </c>
      <c r="S537" s="5">
        <f t="shared" si="171"/>
        <v>-0.83781217659961615</v>
      </c>
      <c r="T537" s="5">
        <f t="shared" si="172"/>
        <v>15.24966750055636</v>
      </c>
      <c r="U537" s="5">
        <f t="shared" ref="U537:V598" si="185">N537+R537</f>
        <v>8.5654308646575714</v>
      </c>
      <c r="V537" s="5">
        <f t="shared" si="185"/>
        <v>26.371976938576815</v>
      </c>
      <c r="W537" s="5">
        <f t="shared" si="173"/>
        <v>-14.336079720375132</v>
      </c>
      <c r="X537">
        <f t="shared" si="183"/>
        <v>0</v>
      </c>
    </row>
    <row r="538" spans="1:24" x14ac:dyDescent="0.2">
      <c r="A538">
        <f t="shared" si="184"/>
        <v>0.50800000000000034</v>
      </c>
      <c r="B538" s="5">
        <f t="shared" si="174"/>
        <v>1.575896770515461</v>
      </c>
      <c r="C538" s="5">
        <f t="shared" si="175"/>
        <v>-11.742948070876322</v>
      </c>
      <c r="D538" s="5">
        <f t="shared" si="176"/>
        <v>1.7912293858939639</v>
      </c>
      <c r="E538" s="2">
        <f t="shared" si="177"/>
        <v>11.848218432600701</v>
      </c>
      <c r="F538" s="3">
        <f t="shared" si="178"/>
        <v>7.4668175684531892</v>
      </c>
      <c r="G538" s="3">
        <f t="shared" si="179"/>
        <v>-124.12265134135421</v>
      </c>
      <c r="H538" s="3">
        <f t="shared" si="180"/>
        <v>-11.823654162343411</v>
      </c>
      <c r="I538" s="2">
        <f t="shared" si="181"/>
        <v>124.90790502749873</v>
      </c>
      <c r="J538" s="2">
        <f t="shared" si="163"/>
        <v>124.90790502749873</v>
      </c>
      <c r="K538" s="5">
        <f t="shared" si="164"/>
        <v>0.33</v>
      </c>
      <c r="L538" s="4">
        <f t="shared" si="182"/>
        <v>0.18290689220703601</v>
      </c>
      <c r="M538" s="4">
        <f t="shared" si="165"/>
        <v>0.22188175621285816</v>
      </c>
      <c r="N538" s="5">
        <f t="shared" si="166"/>
        <v>-1.6361864584124419</v>
      </c>
      <c r="O538" s="5">
        <f t="shared" si="167"/>
        <v>27.198709416044288</v>
      </c>
      <c r="P538" s="5">
        <f t="shared" si="168"/>
        <v>2.5908899811765203</v>
      </c>
      <c r="Q538" s="6">
        <f t="shared" si="169"/>
        <v>1802.684059055716</v>
      </c>
      <c r="R538" s="5">
        <f t="shared" si="170"/>
        <v>10.196953029673599</v>
      </c>
      <c r="S538" s="5">
        <f t="shared" si="171"/>
        <v>-0.83878499651020622</v>
      </c>
      <c r="T538" s="5">
        <f t="shared" si="172"/>
        <v>15.244949084600844</v>
      </c>
      <c r="U538" s="5">
        <f t="shared" si="185"/>
        <v>8.5607665712611567</v>
      </c>
      <c r="V538" s="5">
        <f t="shared" si="185"/>
        <v>26.359924419534082</v>
      </c>
      <c r="W538" s="5">
        <f t="shared" si="173"/>
        <v>-14.338160934222635</v>
      </c>
      <c r="X538">
        <f t="shared" si="183"/>
        <v>0</v>
      </c>
    </row>
    <row r="539" spans="1:24" x14ac:dyDescent="0.2">
      <c r="A539">
        <f t="shared" si="184"/>
        <v>0.50900000000000034</v>
      </c>
      <c r="B539" s="5">
        <f t="shared" si="174"/>
        <v>1.5833678684671997</v>
      </c>
      <c r="C539" s="5">
        <f t="shared" si="175"/>
        <v>-11.867057542255466</v>
      </c>
      <c r="D539" s="5">
        <f t="shared" si="176"/>
        <v>1.7793985626511535</v>
      </c>
      <c r="E539" s="2">
        <f t="shared" si="177"/>
        <v>11.972222371727678</v>
      </c>
      <c r="F539" s="3">
        <f t="shared" si="178"/>
        <v>7.47537833502445</v>
      </c>
      <c r="G539" s="3">
        <f t="shared" si="179"/>
        <v>-124.09629141693468</v>
      </c>
      <c r="H539" s="3">
        <f t="shared" si="180"/>
        <v>-11.837992323277634</v>
      </c>
      <c r="I539" s="2">
        <f t="shared" si="181"/>
        <v>124.88358133451534</v>
      </c>
      <c r="J539" s="2">
        <f t="shared" si="163"/>
        <v>124.88358133451534</v>
      </c>
      <c r="K539" s="5">
        <f t="shared" si="164"/>
        <v>0.33</v>
      </c>
      <c r="L539" s="4">
        <f t="shared" si="182"/>
        <v>0.18294249886078115</v>
      </c>
      <c r="M539" s="4">
        <f t="shared" si="165"/>
        <v>0.22190271328856601</v>
      </c>
      <c r="N539" s="5">
        <f t="shared" si="166"/>
        <v>-1.6377433745623331</v>
      </c>
      <c r="O539" s="5">
        <f t="shared" si="167"/>
        <v>27.187637864910361</v>
      </c>
      <c r="P539" s="5">
        <f t="shared" si="168"/>
        <v>2.5935267255612815</v>
      </c>
      <c r="Q539" s="6">
        <f t="shared" si="169"/>
        <v>1802.6838787873191</v>
      </c>
      <c r="R539" s="5">
        <f t="shared" si="170"/>
        <v>10.193849057473619</v>
      </c>
      <c r="S539" s="5">
        <f t="shared" si="171"/>
        <v>-0.83975827606717934</v>
      </c>
      <c r="T539" s="5">
        <f t="shared" si="172"/>
        <v>15.240233412434852</v>
      </c>
      <c r="U539" s="5">
        <f t="shared" si="185"/>
        <v>8.5561056829112854</v>
      </c>
      <c r="V539" s="5">
        <f t="shared" si="185"/>
        <v>26.347879588843181</v>
      </c>
      <c r="W539" s="5">
        <f t="shared" si="173"/>
        <v>-14.340239862003866</v>
      </c>
      <c r="X539">
        <f t="shared" si="183"/>
        <v>0</v>
      </c>
    </row>
    <row r="540" spans="1:24" x14ac:dyDescent="0.2">
      <c r="A540">
        <f t="shared" si="184"/>
        <v>0.51000000000000034</v>
      </c>
      <c r="B540" s="5">
        <f t="shared" si="174"/>
        <v>1.5908475248550658</v>
      </c>
      <c r="C540" s="5">
        <f t="shared" si="175"/>
        <v>-11.991140659732606</v>
      </c>
      <c r="D540" s="5">
        <f t="shared" si="176"/>
        <v>1.7675534002079449</v>
      </c>
      <c r="E540" s="2">
        <f t="shared" si="177"/>
        <v>12.096208090506297</v>
      </c>
      <c r="F540" s="3">
        <f t="shared" si="178"/>
        <v>7.4839344407073609</v>
      </c>
      <c r="G540" s="3">
        <f t="shared" si="179"/>
        <v>-124.06994353734584</v>
      </c>
      <c r="H540" s="3">
        <f t="shared" si="180"/>
        <v>-11.852332563139639</v>
      </c>
      <c r="I540" s="2">
        <f t="shared" si="181"/>
        <v>124.85927258822329</v>
      </c>
      <c r="J540" s="2">
        <f t="shared" si="163"/>
        <v>124.85927258822329</v>
      </c>
      <c r="K540" s="5">
        <f t="shared" si="164"/>
        <v>0.33</v>
      </c>
      <c r="L540" s="4">
        <f t="shared" si="182"/>
        <v>0.18297809748351357</v>
      </c>
      <c r="M540" s="4">
        <f t="shared" si="165"/>
        <v>0.22192366143949441</v>
      </c>
      <c r="N540" s="5">
        <f t="shared" si="166"/>
        <v>-1.6392987354182775</v>
      </c>
      <c r="O540" s="5">
        <f t="shared" si="167"/>
        <v>27.176574454995425</v>
      </c>
      <c r="P540" s="5">
        <f t="shared" si="168"/>
        <v>2.5961630124428585</v>
      </c>
      <c r="Q540" s="6">
        <f t="shared" si="169"/>
        <v>1802.6836985189404</v>
      </c>
      <c r="R540" s="5">
        <f t="shared" si="170"/>
        <v>10.190746931909533</v>
      </c>
      <c r="S540" s="5">
        <f t="shared" si="171"/>
        <v>-0.8407320146578352</v>
      </c>
      <c r="T540" s="5">
        <f t="shared" si="172"/>
        <v>15.235520482311983</v>
      </c>
      <c r="U540" s="5">
        <f t="shared" si="185"/>
        <v>8.5514481964912559</v>
      </c>
      <c r="V540" s="5">
        <f t="shared" si="185"/>
        <v>26.33584244033759</v>
      </c>
      <c r="W540" s="5">
        <f t="shared" si="173"/>
        <v>-14.342316505245158</v>
      </c>
      <c r="X540">
        <f t="shared" si="183"/>
        <v>0</v>
      </c>
    </row>
    <row r="541" spans="1:24" x14ac:dyDescent="0.2">
      <c r="A541">
        <f t="shared" si="184"/>
        <v>0.51100000000000034</v>
      </c>
      <c r="B541" s="5">
        <f t="shared" si="174"/>
        <v>1.5983357350198715</v>
      </c>
      <c r="C541" s="5">
        <f t="shared" si="175"/>
        <v>-12.115197435348732</v>
      </c>
      <c r="D541" s="5">
        <f t="shared" si="176"/>
        <v>1.7556938964865527</v>
      </c>
      <c r="E541" s="2">
        <f t="shared" si="177"/>
        <v>12.220175367781019</v>
      </c>
      <c r="F541" s="3">
        <f t="shared" si="178"/>
        <v>7.4924858889038521</v>
      </c>
      <c r="G541" s="3">
        <f t="shared" si="179"/>
        <v>-124.0436076949055</v>
      </c>
      <c r="H541" s="3">
        <f t="shared" si="180"/>
        <v>-11.866674879644883</v>
      </c>
      <c r="I541" s="2">
        <f t="shared" si="181"/>
        <v>124.83497878183918</v>
      </c>
      <c r="J541" s="2">
        <f t="shared" si="163"/>
        <v>124.83497878183918</v>
      </c>
      <c r="K541" s="5">
        <f t="shared" si="164"/>
        <v>0.33</v>
      </c>
      <c r="L541" s="4">
        <f t="shared" si="182"/>
        <v>0.18301368806769958</v>
      </c>
      <c r="M541" s="4">
        <f t="shared" si="165"/>
        <v>0.22194460066531296</v>
      </c>
      <c r="N541" s="5">
        <f t="shared" si="166"/>
        <v>-1.6408525429054814</v>
      </c>
      <c r="O541" s="5">
        <f t="shared" si="167"/>
        <v>27.165519179527351</v>
      </c>
      <c r="P541" s="5">
        <f t="shared" si="168"/>
        <v>2.598798842041806</v>
      </c>
      <c r="Q541" s="6">
        <f t="shared" si="169"/>
        <v>1802.6835182505795</v>
      </c>
      <c r="R541" s="5">
        <f t="shared" si="170"/>
        <v>10.187646651793161</v>
      </c>
      <c r="S541" s="5">
        <f t="shared" si="171"/>
        <v>-0.84170621167030668</v>
      </c>
      <c r="T541" s="5">
        <f t="shared" si="172"/>
        <v>15.23081029248727</v>
      </c>
      <c r="U541" s="5">
        <f t="shared" si="185"/>
        <v>8.5467941088876795</v>
      </c>
      <c r="V541" s="5">
        <f t="shared" si="185"/>
        <v>26.323812967857044</v>
      </c>
      <c r="W541" s="5">
        <f t="shared" si="173"/>
        <v>-14.344390865470924</v>
      </c>
      <c r="X541">
        <f t="shared" si="183"/>
        <v>0</v>
      </c>
    </row>
    <row r="542" spans="1:24" x14ac:dyDescent="0.2">
      <c r="A542">
        <f t="shared" si="184"/>
        <v>0.51200000000000034</v>
      </c>
      <c r="B542" s="5">
        <f t="shared" si="174"/>
        <v>1.6058324943058297</v>
      </c>
      <c r="C542" s="5">
        <f t="shared" si="175"/>
        <v>-12.239227881137154</v>
      </c>
      <c r="D542" s="5">
        <f t="shared" si="176"/>
        <v>1.7438200494114751</v>
      </c>
      <c r="E542" s="2">
        <f t="shared" si="177"/>
        <v>12.344123991850275</v>
      </c>
      <c r="F542" s="3">
        <f t="shared" si="178"/>
        <v>7.5010326830127401</v>
      </c>
      <c r="G542" s="3">
        <f t="shared" si="179"/>
        <v>-124.01728388193764</v>
      </c>
      <c r="H542" s="3">
        <f t="shared" si="180"/>
        <v>-11.881019270510354</v>
      </c>
      <c r="I542" s="2">
        <f t="shared" si="181"/>
        <v>124.81069990858546</v>
      </c>
      <c r="J542" s="2">
        <f t="shared" ref="J542:J598" si="186">SQRT((F542-vxw)^2+(G542-vyw)^2+H542^2)</f>
        <v>124.81069990858546</v>
      </c>
      <c r="K542" s="5">
        <f t="shared" ref="K542:K605" si="187">IF(drag=1,(cda+cdb/(1+EXP(-(J542-vel)/dv))),IF(drag=2,$G$11,0))</f>
        <v>0.33</v>
      </c>
      <c r="L542" s="4">
        <f t="shared" si="182"/>
        <v>0.18304927060580467</v>
      </c>
      <c r="M542" s="4">
        <f t="shared" ref="M542:M605" si="188">IF(Magnus=1,(IF(L542&lt;0.1,1.5*L542,0.09+0.6*L542)),IF(Magnus=2,1/(2.32+0.4/L542),0))</f>
        <v>0.22196553096569163</v>
      </c>
      <c r="N542" s="5">
        <f t="shared" ref="N542:N605" si="189">-const*$K542*$J542*(F542-vxw)</f>
        <v>-1.6424047989468269</v>
      </c>
      <c r="O542" s="5">
        <f t="shared" ref="O542:O605" si="190">-const*$K542*$J542*(G542-vyw)</f>
        <v>27.154472031741101</v>
      </c>
      <c r="P542" s="5">
        <f t="shared" ref="P542:P605" si="191">-const*$K542*$J542*H542</f>
        <v>2.6014342145791702</v>
      </c>
      <c r="Q542" s="6">
        <f t="shared" ref="Q542:Q605" si="192">omega*EXP(-A542/tau)*30/PI()</f>
        <v>1802.6833379822365</v>
      </c>
      <c r="R542" s="5">
        <f t="shared" ref="R542:R605" si="193">const*($M542/omega)*J542*(wy*H542-wz*(G542-vyw))</f>
        <v>10.184548215937339</v>
      </c>
      <c r="S542" s="5">
        <f t="shared" ref="S542:S605" si="194">const*($M542/omega)*J542*(wz*(F542-vxw)-wx*H542)</f>
        <v>-0.84268086649356078</v>
      </c>
      <c r="T542" s="5">
        <f t="shared" ref="T542:T605" si="195">const*($M542/omega)*J542*(wx*(G542-vyw)-wy*(F542-vxw))</f>
        <v>15.226102841217218</v>
      </c>
      <c r="U542" s="5">
        <f t="shared" si="185"/>
        <v>8.5421434169905126</v>
      </c>
      <c r="V542" s="5">
        <f t="shared" si="185"/>
        <v>26.311791165247541</v>
      </c>
      <c r="W542" s="5">
        <f t="shared" ref="W542:W605" si="196">P542+T542-32.174</f>
        <v>-14.346462944203612</v>
      </c>
      <c r="X542">
        <f t="shared" si="183"/>
        <v>0</v>
      </c>
    </row>
    <row r="543" spans="1:24" x14ac:dyDescent="0.2">
      <c r="A543">
        <f t="shared" si="184"/>
        <v>0.51300000000000034</v>
      </c>
      <c r="B543" s="5">
        <f t="shared" ref="B543:B606" si="197">B542+F542*dt+0.5*U542*dt*dt</f>
        <v>1.613337798060551</v>
      </c>
      <c r="C543" s="5">
        <f t="shared" ref="C543:C606" si="198">C542+G542*dt+0.5*V542*dt*dt</f>
        <v>-12.363232009123509</v>
      </c>
      <c r="D543" s="5">
        <f t="shared" ref="D543:D606" si="199">D542+H542*dt+0.5*W542*dt*dt</f>
        <v>1.7319318569094926</v>
      </c>
      <c r="E543" s="2">
        <f t="shared" ref="E543:E606" si="200">SQRT(B543^2+C543^2)</f>
        <v>12.468053759992657</v>
      </c>
      <c r="F543" s="3">
        <f t="shared" ref="F543:F598" si="201">F542+U542*dt</f>
        <v>7.5095748264297306</v>
      </c>
      <c r="G543" s="3">
        <f t="shared" ref="G543:G598" si="202">G542+V542*dt</f>
        <v>-123.9909720907724</v>
      </c>
      <c r="H543" s="3">
        <f t="shared" ref="H543:H598" si="203">H542+W542*dt</f>
        <v>-11.895365733454557</v>
      </c>
      <c r="I543" s="2">
        <f t="shared" ref="I543:I606" si="204">SQRT(F543^2+G543^2+H543^2)</f>
        <v>124.78643596169053</v>
      </c>
      <c r="J543" s="2">
        <f t="shared" si="186"/>
        <v>124.78643596169053</v>
      </c>
      <c r="K543" s="5">
        <f t="shared" si="187"/>
        <v>0.33</v>
      </c>
      <c r="L543" s="4">
        <f t="shared" ref="L543:L606" si="205">(romega/J543)*EXP(-A543/tau)</f>
        <v>0.18308484509029313</v>
      </c>
      <c r="M543" s="4">
        <f t="shared" si="188"/>
        <v>0.22198645234030043</v>
      </c>
      <c r="N543" s="5">
        <f t="shared" si="189"/>
        <v>-1.6439555054628763</v>
      </c>
      <c r="O543" s="5">
        <f t="shared" si="190"/>
        <v>27.14343300487872</v>
      </c>
      <c r="P543" s="5">
        <f t="shared" si="191"/>
        <v>2.6040691302764865</v>
      </c>
      <c r="Q543" s="6">
        <f t="shared" si="192"/>
        <v>1802.6831577139119</v>
      </c>
      <c r="R543" s="5">
        <f t="shared" si="193"/>
        <v>10.181451623155896</v>
      </c>
      <c r="S543" s="5">
        <f t="shared" si="194"/>
        <v>-0.84365597851739693</v>
      </c>
      <c r="T543" s="5">
        <f t="shared" si="195"/>
        <v>15.221398126759764</v>
      </c>
      <c r="U543" s="5">
        <f t="shared" si="185"/>
        <v>8.5374961176930189</v>
      </c>
      <c r="V543" s="5">
        <f t="shared" si="185"/>
        <v>26.299777026361323</v>
      </c>
      <c r="W543" s="5">
        <f t="shared" si="196"/>
        <v>-14.348532742963748</v>
      </c>
      <c r="X543">
        <f t="shared" ref="X543:X606" si="206">IF((C543-17/12)*(C544-17/12)&lt;0,1,0)</f>
        <v>0</v>
      </c>
    </row>
    <row r="544" spans="1:24" x14ac:dyDescent="0.2">
      <c r="A544">
        <f t="shared" si="184"/>
        <v>0.51400000000000035</v>
      </c>
      <c r="B544" s="5">
        <f t="shared" si="197"/>
        <v>1.6208516416350396</v>
      </c>
      <c r="C544" s="5">
        <f t="shared" si="198"/>
        <v>-12.487209831325769</v>
      </c>
      <c r="D544" s="5">
        <f t="shared" si="199"/>
        <v>1.7200293169096665</v>
      </c>
      <c r="E544" s="2">
        <f t="shared" si="200"/>
        <v>12.591964478021289</v>
      </c>
      <c r="F544" s="3">
        <f t="shared" si="201"/>
        <v>7.5181123225474238</v>
      </c>
      <c r="G544" s="3">
        <f t="shared" si="202"/>
        <v>-123.96467231374604</v>
      </c>
      <c r="H544" s="3">
        <f t="shared" si="203"/>
        <v>-11.909714266197522</v>
      </c>
      <c r="I544" s="2">
        <f t="shared" si="204"/>
        <v>124.76218693438867</v>
      </c>
      <c r="J544" s="2">
        <f t="shared" si="186"/>
        <v>124.76218693438867</v>
      </c>
      <c r="K544" s="5">
        <f t="shared" si="187"/>
        <v>0.33</v>
      </c>
      <c r="L544" s="4">
        <f t="shared" si="205"/>
        <v>0.18312041151362837</v>
      </c>
      <c r="M544" s="4">
        <f t="shared" si="188"/>
        <v>0.22200736478880947</v>
      </c>
      <c r="N544" s="5">
        <f t="shared" si="189"/>
        <v>-1.6455046643718747</v>
      </c>
      <c r="O544" s="5">
        <f t="shared" si="190"/>
        <v>27.132402092189331</v>
      </c>
      <c r="P544" s="5">
        <f t="shared" si="191"/>
        <v>2.6067035893557793</v>
      </c>
      <c r="Q544" s="6">
        <f t="shared" si="192"/>
        <v>1802.6829774456053</v>
      </c>
      <c r="R544" s="5">
        <f t="shared" si="193"/>
        <v>10.178356872263675</v>
      </c>
      <c r="S544" s="5">
        <f t="shared" si="194"/>
        <v>-0.84463154713244692</v>
      </c>
      <c r="T544" s="5">
        <f t="shared" si="195"/>
        <v>15.216696147374329</v>
      </c>
      <c r="U544" s="5">
        <f t="shared" si="185"/>
        <v>8.5328522078917999</v>
      </c>
      <c r="V544" s="5">
        <f t="shared" si="185"/>
        <v>26.287770545056883</v>
      </c>
      <c r="W544" s="5">
        <f t="shared" si="196"/>
        <v>-14.350600263269893</v>
      </c>
      <c r="X544">
        <f t="shared" si="206"/>
        <v>0</v>
      </c>
    </row>
    <row r="545" spans="1:24" x14ac:dyDescent="0.2">
      <c r="A545">
        <f t="shared" si="184"/>
        <v>0.51500000000000035</v>
      </c>
      <c r="B545" s="5">
        <f t="shared" si="197"/>
        <v>1.6283740203836909</v>
      </c>
      <c r="C545" s="5">
        <f t="shared" si="198"/>
        <v>-12.611161359754243</v>
      </c>
      <c r="D545" s="5">
        <f t="shared" si="199"/>
        <v>1.7081124273433375</v>
      </c>
      <c r="E545" s="2">
        <f t="shared" si="200"/>
        <v>12.715855959864403</v>
      </c>
      <c r="F545" s="3">
        <f t="shared" si="201"/>
        <v>7.5266451747553154</v>
      </c>
      <c r="G545" s="3">
        <f t="shared" si="202"/>
        <v>-123.93838454320098</v>
      </c>
      <c r="H545" s="3">
        <f t="shared" si="203"/>
        <v>-11.924064866460792</v>
      </c>
      <c r="I545" s="2">
        <f t="shared" si="204"/>
        <v>124.73795281992001</v>
      </c>
      <c r="J545" s="2">
        <f t="shared" si="186"/>
        <v>124.73795281992001</v>
      </c>
      <c r="K545" s="5">
        <f t="shared" si="187"/>
        <v>0.33</v>
      </c>
      <c r="L545" s="4">
        <f t="shared" si="205"/>
        <v>0.18315596986827271</v>
      </c>
      <c r="M545" s="4">
        <f t="shared" si="188"/>
        <v>0.22202826831088893</v>
      </c>
      <c r="N545" s="5">
        <f t="shared" si="189"/>
        <v>-1.6470522775897523</v>
      </c>
      <c r="O545" s="5">
        <f t="shared" si="190"/>
        <v>27.121379286929105</v>
      </c>
      <c r="P545" s="5">
        <f t="shared" si="191"/>
        <v>2.6093375920395578</v>
      </c>
      <c r="Q545" s="6">
        <f t="shared" si="192"/>
        <v>1802.6827971773166</v>
      </c>
      <c r="R545" s="5">
        <f t="shared" si="193"/>
        <v>10.175263962076508</v>
      </c>
      <c r="S545" s="5">
        <f t="shared" si="194"/>
        <v>-0.84560757173017087</v>
      </c>
      <c r="T545" s="5">
        <f t="shared" si="195"/>
        <v>15.211996901321751</v>
      </c>
      <c r="U545" s="5">
        <f t="shared" si="185"/>
        <v>8.5282116844867559</v>
      </c>
      <c r="V545" s="5">
        <f t="shared" si="185"/>
        <v>26.275771715198935</v>
      </c>
      <c r="W545" s="5">
        <f t="shared" si="196"/>
        <v>-14.35266550663869</v>
      </c>
      <c r="X545">
        <f t="shared" si="206"/>
        <v>0</v>
      </c>
    </row>
    <row r="546" spans="1:24" x14ac:dyDescent="0.2">
      <c r="A546">
        <f t="shared" si="184"/>
        <v>0.51600000000000035</v>
      </c>
      <c r="B546" s="5">
        <f t="shared" si="197"/>
        <v>1.6359049296642885</v>
      </c>
      <c r="C546" s="5">
        <f t="shared" si="198"/>
        <v>-12.735086606411587</v>
      </c>
      <c r="D546" s="5">
        <f t="shared" si="199"/>
        <v>1.6961811861441234</v>
      </c>
      <c r="E546" s="2">
        <f t="shared" si="200"/>
        <v>12.839728027170347</v>
      </c>
      <c r="F546" s="3">
        <f t="shared" si="201"/>
        <v>7.5351733864398023</v>
      </c>
      <c r="G546" s="3">
        <f t="shared" si="202"/>
        <v>-123.91210877148578</v>
      </c>
      <c r="H546" s="3">
        <f t="shared" si="203"/>
        <v>-11.938417531967431</v>
      </c>
      <c r="I546" s="2">
        <f t="shared" si="204"/>
        <v>124.71373361153061</v>
      </c>
      <c r="J546" s="2">
        <f t="shared" si="186"/>
        <v>124.71373361153061</v>
      </c>
      <c r="K546" s="5">
        <f t="shared" si="187"/>
        <v>0.33</v>
      </c>
      <c r="L546" s="4">
        <f t="shared" si="205"/>
        <v>0.18319152014668755</v>
      </c>
      <c r="M546" s="4">
        <f t="shared" si="188"/>
        <v>0.22204916290620905</v>
      </c>
      <c r="N546" s="5">
        <f t="shared" si="189"/>
        <v>-1.6485983470301289</v>
      </c>
      <c r="O546" s="5">
        <f t="shared" si="190"/>
        <v>27.110364582361289</v>
      </c>
      <c r="P546" s="5">
        <f t="shared" si="191"/>
        <v>2.6119711385508215</v>
      </c>
      <c r="Q546" s="6">
        <f t="shared" si="192"/>
        <v>1802.6826169090455</v>
      </c>
      <c r="R546" s="5">
        <f t="shared" si="193"/>
        <v>10.172172891411233</v>
      </c>
      <c r="S546" s="5">
        <f t="shared" si="194"/>
        <v>-0.84658405170286022</v>
      </c>
      <c r="T546" s="5">
        <f t="shared" si="195"/>
        <v>15.207300386864336</v>
      </c>
      <c r="U546" s="5">
        <f t="shared" si="185"/>
        <v>8.5235745443811037</v>
      </c>
      <c r="V546" s="5">
        <f t="shared" si="185"/>
        <v>26.26378053065843</v>
      </c>
      <c r="W546" s="5">
        <f t="shared" si="196"/>
        <v>-14.354728474584842</v>
      </c>
      <c r="X546">
        <f t="shared" si="206"/>
        <v>0</v>
      </c>
    </row>
    <row r="547" spans="1:24" x14ac:dyDescent="0.2">
      <c r="A547">
        <f t="shared" si="184"/>
        <v>0.51700000000000035</v>
      </c>
      <c r="B547" s="5">
        <f t="shared" si="197"/>
        <v>1.6434443648380004</v>
      </c>
      <c r="C547" s="5">
        <f t="shared" si="198"/>
        <v>-12.858985583292807</v>
      </c>
      <c r="D547" s="5">
        <f t="shared" si="199"/>
        <v>1.6842355912479186</v>
      </c>
      <c r="E547" s="2">
        <f t="shared" si="200"/>
        <v>12.963580508935408</v>
      </c>
      <c r="F547" s="3">
        <f t="shared" si="201"/>
        <v>7.5436969609841835</v>
      </c>
      <c r="G547" s="3">
        <f t="shared" si="202"/>
        <v>-123.88584499095512</v>
      </c>
      <c r="H547" s="3">
        <f t="shared" si="203"/>
        <v>-11.952772260442016</v>
      </c>
      <c r="I547" s="2">
        <f t="shared" si="204"/>
        <v>124.68952930247237</v>
      </c>
      <c r="J547" s="2">
        <f t="shared" si="186"/>
        <v>124.68952930247237</v>
      </c>
      <c r="K547" s="5">
        <f t="shared" si="187"/>
        <v>0.33</v>
      </c>
      <c r="L547" s="4">
        <f t="shared" si="205"/>
        <v>0.18322706234133326</v>
      </c>
      <c r="M547" s="4">
        <f t="shared" si="188"/>
        <v>0.22207004857444029</v>
      </c>
      <c r="N547" s="5">
        <f t="shared" si="189"/>
        <v>-1.6501428746043161</v>
      </c>
      <c r="O547" s="5">
        <f t="shared" si="190"/>
        <v>27.099357971756152</v>
      </c>
      <c r="P547" s="5">
        <f t="shared" si="191"/>
        <v>2.6146042291130511</v>
      </c>
      <c r="Q547" s="6">
        <f t="shared" si="192"/>
        <v>1802.682436640793</v>
      </c>
      <c r="R547" s="5">
        <f t="shared" si="193"/>
        <v>10.169083659085675</v>
      </c>
      <c r="S547" s="5">
        <f t="shared" si="194"/>
        <v>-0.84756098644363342</v>
      </c>
      <c r="T547" s="5">
        <f t="shared" si="195"/>
        <v>15.202606602265819</v>
      </c>
      <c r="U547" s="5">
        <f t="shared" si="185"/>
        <v>8.5189407844813587</v>
      </c>
      <c r="V547" s="5">
        <f t="shared" si="185"/>
        <v>26.25179698531252</v>
      </c>
      <c r="W547" s="5">
        <f t="shared" si="196"/>
        <v>-14.35678916862113</v>
      </c>
      <c r="X547">
        <f t="shared" si="206"/>
        <v>0</v>
      </c>
    </row>
    <row r="548" spans="1:24" x14ac:dyDescent="0.2">
      <c r="A548">
        <f t="shared" si="184"/>
        <v>0.51800000000000035</v>
      </c>
      <c r="B548" s="5">
        <f t="shared" si="197"/>
        <v>1.6509923212693767</v>
      </c>
      <c r="C548" s="5">
        <f t="shared" si="198"/>
        <v>-12.982858302385269</v>
      </c>
      <c r="D548" s="5">
        <f t="shared" si="199"/>
        <v>1.6722756405928922</v>
      </c>
      <c r="E548" s="2">
        <f t="shared" si="200"/>
        <v>13.087413241152911</v>
      </c>
      <c r="F548" s="3">
        <f t="shared" si="201"/>
        <v>7.5522159017686645</v>
      </c>
      <c r="G548" s="3">
        <f t="shared" si="202"/>
        <v>-123.85959319396981</v>
      </c>
      <c r="H548" s="3">
        <f t="shared" si="203"/>
        <v>-11.967129049610637</v>
      </c>
      <c r="I548" s="2">
        <f t="shared" si="204"/>
        <v>124.66533988600303</v>
      </c>
      <c r="J548" s="2">
        <f t="shared" si="186"/>
        <v>124.66533988600303</v>
      </c>
      <c r="K548" s="5">
        <f t="shared" si="187"/>
        <v>0.33</v>
      </c>
      <c r="L548" s="4">
        <f t="shared" si="205"/>
        <v>0.18326259644466925</v>
      </c>
      <c r="M548" s="4">
        <f t="shared" si="188"/>
        <v>0.2220909253152531</v>
      </c>
      <c r="N548" s="5">
        <f t="shared" si="189"/>
        <v>-1.6516858622213213</v>
      </c>
      <c r="O548" s="5">
        <f t="shared" si="190"/>
        <v>27.088359448391021</v>
      </c>
      <c r="P548" s="5">
        <f t="shared" si="191"/>
        <v>2.617236863950215</v>
      </c>
      <c r="Q548" s="6">
        <f t="shared" si="192"/>
        <v>1802.6822563725584</v>
      </c>
      <c r="R548" s="5">
        <f t="shared" si="193"/>
        <v>10.165996263918668</v>
      </c>
      <c r="S548" s="5">
        <f t="shared" si="194"/>
        <v>-0.84853837534643817</v>
      </c>
      <c r="T548" s="5">
        <f t="shared" si="195"/>
        <v>15.197915545791396</v>
      </c>
      <c r="U548" s="5">
        <f t="shared" si="185"/>
        <v>8.5143104016973474</v>
      </c>
      <c r="V548" s="5">
        <f t="shared" si="185"/>
        <v>26.239821073044581</v>
      </c>
      <c r="W548" s="5">
        <f t="shared" si="196"/>
        <v>-14.358847590258389</v>
      </c>
      <c r="X548">
        <f t="shared" si="206"/>
        <v>0</v>
      </c>
    </row>
    <row r="549" spans="1:24" x14ac:dyDescent="0.2">
      <c r="A549">
        <f t="shared" si="184"/>
        <v>0.51900000000000035</v>
      </c>
      <c r="B549" s="5">
        <f t="shared" si="197"/>
        <v>1.6585487943263462</v>
      </c>
      <c r="C549" s="5">
        <f t="shared" si="198"/>
        <v>-13.106704775668703</v>
      </c>
      <c r="D549" s="5">
        <f t="shared" si="199"/>
        <v>1.6603013321194866</v>
      </c>
      <c r="E549" s="2">
        <f t="shared" si="200"/>
        <v>13.211226066482178</v>
      </c>
      <c r="F549" s="3">
        <f t="shared" si="201"/>
        <v>7.5607302121703617</v>
      </c>
      <c r="G549" s="3">
        <f t="shared" si="202"/>
        <v>-123.83335337289677</v>
      </c>
      <c r="H549" s="3">
        <f t="shared" si="203"/>
        <v>-11.981487897200896</v>
      </c>
      <c r="I549" s="2">
        <f t="shared" si="204"/>
        <v>124.64116535538618</v>
      </c>
      <c r="J549" s="2">
        <f t="shared" si="186"/>
        <v>124.64116535538618</v>
      </c>
      <c r="K549" s="5">
        <f t="shared" si="187"/>
        <v>0.33</v>
      </c>
      <c r="L549" s="4">
        <f t="shared" si="205"/>
        <v>0.18329812244915403</v>
      </c>
      <c r="M549" s="4">
        <f t="shared" si="188"/>
        <v>0.2221117931283183</v>
      </c>
      <c r="N549" s="5">
        <f t="shared" si="189"/>
        <v>-1.6532273117878493</v>
      </c>
      <c r="O549" s="5">
        <f t="shared" si="190"/>
        <v>27.077369005550224</v>
      </c>
      <c r="P549" s="5">
        <f t="shared" si="191"/>
        <v>2.6198690432867631</v>
      </c>
      <c r="Q549" s="6">
        <f t="shared" si="192"/>
        <v>1802.6820761043418</v>
      </c>
      <c r="R549" s="5">
        <f t="shared" si="193"/>
        <v>10.162910704730036</v>
      </c>
      <c r="S549" s="5">
        <f t="shared" si="194"/>
        <v>-0.84951621780604791</v>
      </c>
      <c r="T549" s="5">
        <f t="shared" si="195"/>
        <v>15.193227215707694</v>
      </c>
      <c r="U549" s="5">
        <f t="shared" si="185"/>
        <v>8.5096833929421862</v>
      </c>
      <c r="V549" s="5">
        <f t="shared" si="185"/>
        <v>26.227852787744176</v>
      </c>
      <c r="W549" s="5">
        <f t="shared" si="196"/>
        <v>-14.360903741005544</v>
      </c>
      <c r="X549">
        <f t="shared" si="206"/>
        <v>0</v>
      </c>
    </row>
    <row r="550" spans="1:24" x14ac:dyDescent="0.2">
      <c r="A550">
        <f t="shared" si="184"/>
        <v>0.52000000000000035</v>
      </c>
      <c r="B550" s="5">
        <f t="shared" si="197"/>
        <v>1.666113779380213</v>
      </c>
      <c r="C550" s="5">
        <f t="shared" si="198"/>
        <v>-13.230525015115205</v>
      </c>
      <c r="D550" s="5">
        <f t="shared" si="199"/>
        <v>1.6483126637704153</v>
      </c>
      <c r="E550" s="2">
        <f t="shared" si="200"/>
        <v>13.335018833936074</v>
      </c>
      <c r="F550" s="3">
        <f t="shared" si="201"/>
        <v>7.569239895563304</v>
      </c>
      <c r="G550" s="3">
        <f t="shared" si="202"/>
        <v>-123.80712552010903</v>
      </c>
      <c r="H550" s="3">
        <f t="shared" si="203"/>
        <v>-11.995848800941902</v>
      </c>
      <c r="I550" s="2">
        <f t="shared" si="204"/>
        <v>124.61700570389129</v>
      </c>
      <c r="J550" s="2">
        <f t="shared" si="186"/>
        <v>124.61700570389129</v>
      </c>
      <c r="K550" s="5">
        <f t="shared" si="187"/>
        <v>0.33</v>
      </c>
      <c r="L550" s="4">
        <f t="shared" si="205"/>
        <v>0.183333640347245</v>
      </c>
      <c r="M550" s="4">
        <f t="shared" si="188"/>
        <v>0.22213265201330645</v>
      </c>
      <c r="N550" s="5">
        <f t="shared" si="189"/>
        <v>-1.6547672252083074</v>
      </c>
      <c r="O550" s="5">
        <f t="shared" si="190"/>
        <v>27.066386636525124</v>
      </c>
      <c r="P550" s="5">
        <f t="shared" si="191"/>
        <v>2.6225007673476264</v>
      </c>
      <c r="Q550" s="6">
        <f t="shared" si="192"/>
        <v>1802.6818958361434</v>
      </c>
      <c r="R550" s="5">
        <f t="shared" si="193"/>
        <v>10.159826980340592</v>
      </c>
      <c r="S550" s="5">
        <f t="shared" si="194"/>
        <v>-0.85049451321806069</v>
      </c>
      <c r="T550" s="5">
        <f t="shared" si="195"/>
        <v>15.188541610282787</v>
      </c>
      <c r="U550" s="5">
        <f t="shared" si="185"/>
        <v>8.5050597551322848</v>
      </c>
      <c r="V550" s="5">
        <f t="shared" si="185"/>
        <v>26.215892123307064</v>
      </c>
      <c r="W550" s="5">
        <f t="shared" si="196"/>
        <v>-14.362957622369585</v>
      </c>
      <c r="X550">
        <f t="shared" si="206"/>
        <v>0</v>
      </c>
    </row>
    <row r="551" spans="1:24" x14ac:dyDescent="0.2">
      <c r="A551">
        <f t="shared" si="184"/>
        <v>0.52100000000000035</v>
      </c>
      <c r="B551" s="5">
        <f t="shared" si="197"/>
        <v>1.6736872718056539</v>
      </c>
      <c r="C551" s="5">
        <f t="shared" si="198"/>
        <v>-13.354319032689252</v>
      </c>
      <c r="D551" s="5">
        <f t="shared" si="199"/>
        <v>1.6363096334906622</v>
      </c>
      <c r="E551" s="2">
        <f t="shared" si="200"/>
        <v>13.458791398585932</v>
      </c>
      <c r="F551" s="3">
        <f t="shared" si="201"/>
        <v>7.5777449553184359</v>
      </c>
      <c r="G551" s="3">
        <f t="shared" si="202"/>
        <v>-123.78090962798572</v>
      </c>
      <c r="H551" s="3">
        <f t="shared" si="203"/>
        <v>-12.010211758564271</v>
      </c>
      <c r="I551" s="2">
        <f t="shared" si="204"/>
        <v>124.59286092479367</v>
      </c>
      <c r="J551" s="2">
        <f t="shared" si="186"/>
        <v>124.59286092479367</v>
      </c>
      <c r="K551" s="5">
        <f t="shared" si="187"/>
        <v>0.33</v>
      </c>
      <c r="L551" s="4">
        <f t="shared" si="205"/>
        <v>0.18336915013139871</v>
      </c>
      <c r="M551" s="4">
        <f t="shared" si="188"/>
        <v>0.22215350196988848</v>
      </c>
      <c r="N551" s="5">
        <f t="shared" si="189"/>
        <v>-1.6563056043848077</v>
      </c>
      <c r="O551" s="5">
        <f t="shared" si="190"/>
        <v>27.055412334614097</v>
      </c>
      <c r="P551" s="5">
        <f t="shared" si="191"/>
        <v>2.6251320363582207</v>
      </c>
      <c r="Q551" s="6">
        <f t="shared" si="192"/>
        <v>1802.6817155679623</v>
      </c>
      <c r="R551" s="5">
        <f t="shared" si="193"/>
        <v>10.156745089572151</v>
      </c>
      <c r="S551" s="5">
        <f t="shared" si="194"/>
        <v>-0.85147326097890186</v>
      </c>
      <c r="T551" s="5">
        <f t="shared" si="195"/>
        <v>15.183858727786189</v>
      </c>
      <c r="U551" s="5">
        <f t="shared" si="185"/>
        <v>8.5004394851873428</v>
      </c>
      <c r="V551" s="5">
        <f t="shared" si="185"/>
        <v>26.203939073635194</v>
      </c>
      <c r="W551" s="5">
        <f t="shared" si="196"/>
        <v>-14.365009235855588</v>
      </c>
      <c r="X551">
        <f t="shared" si="206"/>
        <v>0</v>
      </c>
    </row>
    <row r="552" spans="1:24" x14ac:dyDescent="0.2">
      <c r="A552">
        <f t="shared" si="184"/>
        <v>0.52200000000000035</v>
      </c>
      <c r="B552" s="5">
        <f t="shared" si="197"/>
        <v>1.681269266980715</v>
      </c>
      <c r="C552" s="5">
        <f t="shared" si="198"/>
        <v>-13.478086840347702</v>
      </c>
      <c r="D552" s="5">
        <f t="shared" si="199"/>
        <v>1.6242922392274799</v>
      </c>
      <c r="E552" s="2">
        <f t="shared" si="200"/>
        <v>13.582543621282715</v>
      </c>
      <c r="F552" s="3">
        <f t="shared" si="201"/>
        <v>7.5862453948036235</v>
      </c>
      <c r="G552" s="3">
        <f t="shared" si="202"/>
        <v>-123.75470568891208</v>
      </c>
      <c r="H552" s="3">
        <f t="shared" si="203"/>
        <v>-12.024576767800127</v>
      </c>
      <c r="I552" s="2">
        <f t="shared" si="204"/>
        <v>124.56873101137438</v>
      </c>
      <c r="J552" s="2">
        <f t="shared" si="186"/>
        <v>124.56873101137438</v>
      </c>
      <c r="K552" s="5">
        <f t="shared" si="187"/>
        <v>0.33</v>
      </c>
      <c r="L552" s="4">
        <f t="shared" si="205"/>
        <v>0.18340465179407073</v>
      </c>
      <c r="M552" s="4">
        <f t="shared" si="188"/>
        <v>0.22217434299773539</v>
      </c>
      <c r="N552" s="5">
        <f t="shared" si="189"/>
        <v>-1.657842451217169</v>
      </c>
      <c r="O552" s="5">
        <f t="shared" si="190"/>
        <v>27.044446093122488</v>
      </c>
      <c r="P552" s="5">
        <f t="shared" si="191"/>
        <v>2.6277628505444381</v>
      </c>
      <c r="Q552" s="6">
        <f t="shared" si="192"/>
        <v>1802.6815352997999</v>
      </c>
      <c r="R552" s="5">
        <f t="shared" si="193"/>
        <v>10.153665031247517</v>
      </c>
      <c r="S552" s="5">
        <f t="shared" si="194"/>
        <v>-0.85245246048581758</v>
      </c>
      <c r="T552" s="5">
        <f t="shared" si="195"/>
        <v>15.179178566488842</v>
      </c>
      <c r="U552" s="5">
        <f t="shared" si="185"/>
        <v>8.4958225800303477</v>
      </c>
      <c r="V552" s="5">
        <f t="shared" si="185"/>
        <v>26.19199363263667</v>
      </c>
      <c r="W552" s="5">
        <f t="shared" si="196"/>
        <v>-14.36705858296672</v>
      </c>
      <c r="X552">
        <f t="shared" si="206"/>
        <v>0</v>
      </c>
    </row>
    <row r="553" spans="1:24" x14ac:dyDescent="0.2">
      <c r="A553">
        <f t="shared" si="184"/>
        <v>0.52300000000000035</v>
      </c>
      <c r="B553" s="5">
        <f t="shared" si="197"/>
        <v>1.6888597602868087</v>
      </c>
      <c r="C553" s="5">
        <f t="shared" si="198"/>
        <v>-13.601828450039797</v>
      </c>
      <c r="D553" s="5">
        <f t="shared" si="199"/>
        <v>1.6122604789303883</v>
      </c>
      <c r="E553" s="2">
        <f t="shared" si="200"/>
        <v>13.706275368393415</v>
      </c>
      <c r="F553" s="3">
        <f t="shared" si="201"/>
        <v>7.5947412173836542</v>
      </c>
      <c r="G553" s="3">
        <f t="shared" si="202"/>
        <v>-123.72851369527945</v>
      </c>
      <c r="H553" s="3">
        <f t="shared" si="203"/>
        <v>-12.038943826383093</v>
      </c>
      <c r="I553" s="2">
        <f t="shared" si="204"/>
        <v>124.54461595692038</v>
      </c>
      <c r="J553" s="2">
        <f t="shared" si="186"/>
        <v>124.54461595692038</v>
      </c>
      <c r="K553" s="5">
        <f t="shared" si="187"/>
        <v>0.33</v>
      </c>
      <c r="L553" s="4">
        <f t="shared" si="205"/>
        <v>0.18344014532771574</v>
      </c>
      <c r="M553" s="4">
        <f t="shared" si="188"/>
        <v>0.2221951750965184</v>
      </c>
      <c r="N553" s="5">
        <f t="shared" si="189"/>
        <v>-1.6593777676029222</v>
      </c>
      <c r="O553" s="5">
        <f t="shared" si="190"/>
        <v>27.033487905362673</v>
      </c>
      <c r="P553" s="5">
        <f t="shared" si="191"/>
        <v>2.6303932101326528</v>
      </c>
      <c r="Q553" s="6">
        <f t="shared" si="192"/>
        <v>1802.6813550316554</v>
      </c>
      <c r="R553" s="5">
        <f t="shared" si="193"/>
        <v>10.150586804190485</v>
      </c>
      <c r="S553" s="5">
        <f t="shared" si="194"/>
        <v>-0.853432111136879</v>
      </c>
      <c r="T553" s="5">
        <f t="shared" si="195"/>
        <v>15.174501124663147</v>
      </c>
      <c r="U553" s="5">
        <f t="shared" si="185"/>
        <v>8.4912090365875628</v>
      </c>
      <c r="V553" s="5">
        <f t="shared" si="185"/>
        <v>26.180055794225794</v>
      </c>
      <c r="W553" s="5">
        <f t="shared" si="196"/>
        <v>-14.369105665204199</v>
      </c>
      <c r="X553">
        <f t="shared" si="206"/>
        <v>0</v>
      </c>
    </row>
    <row r="554" spans="1:24" x14ac:dyDescent="0.2">
      <c r="A554">
        <f t="shared" si="184"/>
        <v>0.52400000000000035</v>
      </c>
      <c r="B554" s="5">
        <f t="shared" si="197"/>
        <v>1.6964587471087107</v>
      </c>
      <c r="C554" s="5">
        <f t="shared" si="198"/>
        <v>-13.72554387370718</v>
      </c>
      <c r="D554" s="5">
        <f t="shared" si="199"/>
        <v>1.6002143505511726</v>
      </c>
      <c r="E554" s="2">
        <f t="shared" si="200"/>
        <v>13.829986511551713</v>
      </c>
      <c r="F554" s="3">
        <f t="shared" si="201"/>
        <v>7.6032324264202416</v>
      </c>
      <c r="G554" s="3">
        <f t="shared" si="202"/>
        <v>-123.70233363948522</v>
      </c>
      <c r="H554" s="3">
        <f t="shared" si="203"/>
        <v>-12.053312932048298</v>
      </c>
      <c r="I554" s="2">
        <f t="shared" si="204"/>
        <v>124.5205157547244</v>
      </c>
      <c r="J554" s="2">
        <f t="shared" si="186"/>
        <v>124.5205157547244</v>
      </c>
      <c r="K554" s="5">
        <f t="shared" si="187"/>
        <v>0.33</v>
      </c>
      <c r="L554" s="4">
        <f t="shared" si="205"/>
        <v>0.18347563072478745</v>
      </c>
      <c r="M554" s="4">
        <f t="shared" si="188"/>
        <v>0.22221599826590865</v>
      </c>
      <c r="N554" s="5">
        <f t="shared" si="189"/>
        <v>-1.6609115554373117</v>
      </c>
      <c r="O554" s="5">
        <f t="shared" si="190"/>
        <v>27.022537764653979</v>
      </c>
      <c r="P554" s="5">
        <f t="shared" si="191"/>
        <v>2.6330231153497157</v>
      </c>
      <c r="Q554" s="6">
        <f t="shared" si="192"/>
        <v>1802.681174763529</v>
      </c>
      <c r="R554" s="5">
        <f t="shared" si="193"/>
        <v>10.147510407225838</v>
      </c>
      <c r="S554" s="5">
        <f t="shared" si="194"/>
        <v>-0.85441221233097764</v>
      </c>
      <c r="T554" s="5">
        <f t="shared" si="195"/>
        <v>15.169826400582906</v>
      </c>
      <c r="U554" s="5">
        <f t="shared" si="185"/>
        <v>8.4865988517885249</v>
      </c>
      <c r="V554" s="5">
        <f t="shared" si="185"/>
        <v>26.168125552323001</v>
      </c>
      <c r="W554" s="5">
        <f t="shared" si="196"/>
        <v>-14.371150484067378</v>
      </c>
      <c r="X554">
        <f t="shared" si="206"/>
        <v>0</v>
      </c>
    </row>
    <row r="555" spans="1:24" x14ac:dyDescent="0.2">
      <c r="A555">
        <f t="shared" si="184"/>
        <v>0.52500000000000036</v>
      </c>
      <c r="B555" s="5">
        <f t="shared" si="197"/>
        <v>1.7040662228345567</v>
      </c>
      <c r="C555" s="5">
        <f t="shared" si="198"/>
        <v>-13.84923312328389</v>
      </c>
      <c r="D555" s="5">
        <f t="shared" si="199"/>
        <v>1.5881538520438823</v>
      </c>
      <c r="E555" s="2">
        <f t="shared" si="200"/>
        <v>13.953676927422007</v>
      </c>
      <c r="F555" s="3">
        <f t="shared" si="201"/>
        <v>7.6117190252720297</v>
      </c>
      <c r="G555" s="3">
        <f t="shared" si="202"/>
        <v>-123.6761655139329</v>
      </c>
      <c r="H555" s="3">
        <f t="shared" si="203"/>
        <v>-12.067684082532365</v>
      </c>
      <c r="I555" s="2">
        <f t="shared" si="204"/>
        <v>124.49643039808498</v>
      </c>
      <c r="J555" s="2">
        <f t="shared" si="186"/>
        <v>124.49643039808498</v>
      </c>
      <c r="K555" s="5">
        <f t="shared" si="187"/>
        <v>0.33</v>
      </c>
      <c r="L555" s="4">
        <f t="shared" si="205"/>
        <v>0.18351110797773856</v>
      </c>
      <c r="M555" s="4">
        <f t="shared" si="188"/>
        <v>0.2222368125055775</v>
      </c>
      <c r="N555" s="5">
        <f t="shared" si="189"/>
        <v>-1.6624438166132989</v>
      </c>
      <c r="O555" s="5">
        <f t="shared" si="190"/>
        <v>27.011595664322712</v>
      </c>
      <c r="P555" s="5">
        <f t="shared" si="191"/>
        <v>2.6356525664229551</v>
      </c>
      <c r="Q555" s="6">
        <f t="shared" si="192"/>
        <v>1802.6809944954205</v>
      </c>
      <c r="R555" s="5">
        <f t="shared" si="193"/>
        <v>10.144435839179346</v>
      </c>
      <c r="S555" s="5">
        <f t="shared" si="194"/>
        <v>-0.85539276346782622</v>
      </c>
      <c r="T555" s="5">
        <f t="shared" si="195"/>
        <v>15.16515439252338</v>
      </c>
      <c r="U555" s="5">
        <f t="shared" si="185"/>
        <v>8.4819920225660468</v>
      </c>
      <c r="V555" s="5">
        <f t="shared" si="185"/>
        <v>26.156202900854886</v>
      </c>
      <c r="W555" s="5">
        <f t="shared" si="196"/>
        <v>-14.373193041053664</v>
      </c>
      <c r="X555">
        <f t="shared" si="206"/>
        <v>0</v>
      </c>
    </row>
    <row r="556" spans="1:24" x14ac:dyDescent="0.2">
      <c r="A556">
        <f t="shared" si="184"/>
        <v>0.52600000000000036</v>
      </c>
      <c r="B556" s="5">
        <f t="shared" si="197"/>
        <v>1.71168218285584</v>
      </c>
      <c r="C556" s="5">
        <f t="shared" si="198"/>
        <v>-13.972896210696373</v>
      </c>
      <c r="D556" s="5">
        <f t="shared" si="199"/>
        <v>1.5760789813648293</v>
      </c>
      <c r="E556" s="2">
        <f t="shared" si="200"/>
        <v>14.077346497475977</v>
      </c>
      <c r="F556" s="3">
        <f t="shared" si="201"/>
        <v>7.6202010172945958</v>
      </c>
      <c r="G556" s="3">
        <f t="shared" si="202"/>
        <v>-123.65000931103205</v>
      </c>
      <c r="H556" s="3">
        <f t="shared" si="203"/>
        <v>-12.082057275573419</v>
      </c>
      <c r="I556" s="2">
        <f t="shared" si="204"/>
        <v>124.47235988030647</v>
      </c>
      <c r="J556" s="2">
        <f t="shared" si="186"/>
        <v>124.47235988030647</v>
      </c>
      <c r="K556" s="5">
        <f t="shared" si="187"/>
        <v>0.33</v>
      </c>
      <c r="L556" s="4">
        <f t="shared" si="205"/>
        <v>0.183546577079021</v>
      </c>
      <c r="M556" s="4">
        <f t="shared" si="188"/>
        <v>0.22225761781519651</v>
      </c>
      <c r="N556" s="5">
        <f t="shared" si="189"/>
        <v>-1.6639745530215659</v>
      </c>
      <c r="O556" s="5">
        <f t="shared" si="190"/>
        <v>27.000661597702148</v>
      </c>
      <c r="P556" s="5">
        <f t="shared" si="191"/>
        <v>2.6382815635801768</v>
      </c>
      <c r="Q556" s="6">
        <f t="shared" si="192"/>
        <v>1802.6808142273301</v>
      </c>
      <c r="R556" s="5">
        <f t="shared" si="193"/>
        <v>10.14136309887777</v>
      </c>
      <c r="S556" s="5">
        <f t="shared" si="194"/>
        <v>-0.85637376394795794</v>
      </c>
      <c r="T556" s="5">
        <f t="shared" si="195"/>
        <v>15.160485098761256</v>
      </c>
      <c r="U556" s="5">
        <f t="shared" si="185"/>
        <v>8.4773885458562042</v>
      </c>
      <c r="V556" s="5">
        <f t="shared" si="185"/>
        <v>26.144287833754191</v>
      </c>
      <c r="W556" s="5">
        <f t="shared" si="196"/>
        <v>-14.375233337658567</v>
      </c>
      <c r="X556">
        <f t="shared" si="206"/>
        <v>0</v>
      </c>
    </row>
    <row r="557" spans="1:24" x14ac:dyDescent="0.2">
      <c r="A557">
        <f t="shared" si="184"/>
        <v>0.52700000000000036</v>
      </c>
      <c r="B557" s="5">
        <f t="shared" si="197"/>
        <v>1.7193066225674074</v>
      </c>
      <c r="C557" s="5">
        <f t="shared" si="198"/>
        <v>-14.096533147863488</v>
      </c>
      <c r="D557" s="5">
        <f t="shared" si="199"/>
        <v>1.5639897364725872</v>
      </c>
      <c r="E557" s="2">
        <f t="shared" si="200"/>
        <v>14.200995107780942</v>
      </c>
      <c r="F557" s="3">
        <f t="shared" si="201"/>
        <v>7.6286784058404518</v>
      </c>
      <c r="G557" s="3">
        <f t="shared" si="202"/>
        <v>-123.62386502319829</v>
      </c>
      <c r="H557" s="3">
        <f t="shared" si="203"/>
        <v>-12.096432508911077</v>
      </c>
      <c r="I557" s="2">
        <f t="shared" si="204"/>
        <v>124.44830419469896</v>
      </c>
      <c r="J557" s="2">
        <f t="shared" si="186"/>
        <v>124.44830419469896</v>
      </c>
      <c r="K557" s="5">
        <f t="shared" si="187"/>
        <v>0.33</v>
      </c>
      <c r="L557" s="4">
        <f t="shared" si="205"/>
        <v>0.18358203802108575</v>
      </c>
      <c r="M557" s="4">
        <f t="shared" si="188"/>
        <v>0.22227841419443731</v>
      </c>
      <c r="N557" s="5">
        <f t="shared" si="189"/>
        <v>-1.6655037665505183</v>
      </c>
      <c r="O557" s="5">
        <f t="shared" si="190"/>
        <v>26.989735558132505</v>
      </c>
      <c r="P557" s="5">
        <f t="shared" si="191"/>
        <v>2.6409101070496597</v>
      </c>
      <c r="Q557" s="6">
        <f t="shared" si="192"/>
        <v>1802.6806339592579</v>
      </c>
      <c r="R557" s="5">
        <f t="shared" si="193"/>
        <v>10.138292185148858</v>
      </c>
      <c r="S557" s="5">
        <f t="shared" si="194"/>
        <v>-0.85735521317272445</v>
      </c>
      <c r="T557" s="5">
        <f t="shared" si="195"/>
        <v>15.155818517574641</v>
      </c>
      <c r="U557" s="5">
        <f t="shared" si="185"/>
        <v>8.4727884185983395</v>
      </c>
      <c r="V557" s="5">
        <f t="shared" si="185"/>
        <v>26.132380344959781</v>
      </c>
      <c r="W557" s="5">
        <f t="shared" si="196"/>
        <v>-14.377271375375699</v>
      </c>
      <c r="X557">
        <f t="shared" si="206"/>
        <v>0</v>
      </c>
    </row>
    <row r="558" spans="1:24" x14ac:dyDescent="0.2">
      <c r="A558">
        <f t="shared" si="184"/>
        <v>0.52800000000000036</v>
      </c>
      <c r="B558" s="5">
        <f t="shared" si="197"/>
        <v>1.726939537367457</v>
      </c>
      <c r="C558" s="5">
        <f t="shared" si="198"/>
        <v>-14.220143946696513</v>
      </c>
      <c r="D558" s="5">
        <f t="shared" si="199"/>
        <v>1.5518861153279886</v>
      </c>
      <c r="E558" s="2">
        <f t="shared" si="200"/>
        <v>14.324622648799251</v>
      </c>
      <c r="F558" s="3">
        <f t="shared" si="201"/>
        <v>7.63715119425905</v>
      </c>
      <c r="G558" s="3">
        <f t="shared" si="202"/>
        <v>-123.59773264285333</v>
      </c>
      <c r="H558" s="3">
        <f t="shared" si="203"/>
        <v>-12.110809780286452</v>
      </c>
      <c r="I558" s="2">
        <f t="shared" si="204"/>
        <v>124.42426333457838</v>
      </c>
      <c r="J558" s="2">
        <f t="shared" si="186"/>
        <v>124.42426333457838</v>
      </c>
      <c r="K558" s="5">
        <f t="shared" si="187"/>
        <v>0.33</v>
      </c>
      <c r="L558" s="4">
        <f t="shared" si="205"/>
        <v>0.18361749079638276</v>
      </c>
      <c r="M558" s="4">
        <f t="shared" si="188"/>
        <v>0.22229920164297165</v>
      </c>
      <c r="N558" s="5">
        <f t="shared" si="189"/>
        <v>-1.6670314590862876</v>
      </c>
      <c r="O558" s="5">
        <f t="shared" si="190"/>
        <v>26.978817538960953</v>
      </c>
      <c r="P558" s="5">
        <f t="shared" si="191"/>
        <v>2.6435381970601584</v>
      </c>
      <c r="Q558" s="6">
        <f t="shared" si="192"/>
        <v>1802.6804536912034</v>
      </c>
      <c r="R558" s="5">
        <f t="shared" si="193"/>
        <v>10.13522309682134</v>
      </c>
      <c r="S558" s="5">
        <f t="shared" si="194"/>
        <v>-0.85833711054429496</v>
      </c>
      <c r="T558" s="5">
        <f t="shared" si="195"/>
        <v>15.151154647243084</v>
      </c>
      <c r="U558" s="5">
        <f t="shared" si="185"/>
        <v>8.4681916377350532</v>
      </c>
      <c r="V558" s="5">
        <f t="shared" si="185"/>
        <v>26.120480428416659</v>
      </c>
      <c r="W558" s="5">
        <f t="shared" si="196"/>
        <v>-14.379307155696758</v>
      </c>
      <c r="X558">
        <f t="shared" si="206"/>
        <v>0</v>
      </c>
    </row>
    <row r="559" spans="1:24" x14ac:dyDescent="0.2">
      <c r="A559">
        <f t="shared" si="184"/>
        <v>0.52900000000000036</v>
      </c>
      <c r="B559" s="5">
        <f t="shared" si="197"/>
        <v>1.7345809226575348</v>
      </c>
      <c r="C559" s="5">
        <f t="shared" si="198"/>
        <v>-14.343728619099153</v>
      </c>
      <c r="D559" s="5">
        <f t="shared" si="199"/>
        <v>1.5397681158941243</v>
      </c>
      <c r="E559" s="2">
        <f t="shared" si="200"/>
        <v>14.448229015198075</v>
      </c>
      <c r="F559" s="3">
        <f t="shared" si="201"/>
        <v>7.6456193858967847</v>
      </c>
      <c r="G559" s="3">
        <f t="shared" si="202"/>
        <v>-123.57161216242491</v>
      </c>
      <c r="H559" s="3">
        <f t="shared" si="203"/>
        <v>-12.125189087442148</v>
      </c>
      <c r="I559" s="2">
        <f t="shared" si="204"/>
        <v>124.40023729326639</v>
      </c>
      <c r="J559" s="2">
        <f t="shared" si="186"/>
        <v>124.40023729326639</v>
      </c>
      <c r="K559" s="5">
        <f t="shared" si="187"/>
        <v>0.33</v>
      </c>
      <c r="L559" s="4">
        <f t="shared" si="205"/>
        <v>0.18365293539736124</v>
      </c>
      <c r="M559" s="4">
        <f t="shared" si="188"/>
        <v>0.22231998016047158</v>
      </c>
      <c r="N559" s="5">
        <f t="shared" si="189"/>
        <v>-1.6685576325127349</v>
      </c>
      <c r="O559" s="5">
        <f t="shared" si="190"/>
        <v>26.967907533541599</v>
      </c>
      <c r="P559" s="5">
        <f t="shared" si="191"/>
        <v>2.6461658338409006</v>
      </c>
      <c r="Q559" s="6">
        <f t="shared" si="192"/>
        <v>1802.6802734231669</v>
      </c>
      <c r="R559" s="5">
        <f t="shared" si="193"/>
        <v>10.132155832724935</v>
      </c>
      <c r="S559" s="5">
        <f t="shared" si="194"/>
        <v>-0.85931945546565702</v>
      </c>
      <c r="T559" s="5">
        <f t="shared" si="195"/>
        <v>15.146493486047545</v>
      </c>
      <c r="U559" s="5">
        <f t="shared" si="185"/>
        <v>8.4635982002121999</v>
      </c>
      <c r="V559" s="5">
        <f t="shared" si="185"/>
        <v>26.108588078075943</v>
      </c>
      <c r="W559" s="5">
        <f t="shared" si="196"/>
        <v>-14.381340680111553</v>
      </c>
      <c r="X559">
        <f t="shared" si="206"/>
        <v>0</v>
      </c>
    </row>
    <row r="560" spans="1:24" x14ac:dyDescent="0.2">
      <c r="A560">
        <f t="shared" si="184"/>
        <v>0.53000000000000036</v>
      </c>
      <c r="B560" s="5">
        <f t="shared" si="197"/>
        <v>1.7422307738425316</v>
      </c>
      <c r="C560" s="5">
        <f t="shared" si="198"/>
        <v>-14.46728717696754</v>
      </c>
      <c r="D560" s="5">
        <f t="shared" si="199"/>
        <v>1.5276357361363422</v>
      </c>
      <c r="E560" s="2">
        <f t="shared" si="200"/>
        <v>14.571814105668976</v>
      </c>
      <c r="F560" s="3">
        <f t="shared" si="201"/>
        <v>7.6540829840969966</v>
      </c>
      <c r="G560" s="3">
        <f t="shared" si="202"/>
        <v>-123.54550357434684</v>
      </c>
      <c r="H560" s="3">
        <f t="shared" si="203"/>
        <v>-12.13957042812226</v>
      </c>
      <c r="I560" s="2">
        <f t="shared" si="204"/>
        <v>124.37622606409045</v>
      </c>
      <c r="J560" s="2">
        <f t="shared" si="186"/>
        <v>124.37622606409045</v>
      </c>
      <c r="K560" s="5">
        <f t="shared" si="187"/>
        <v>0.33</v>
      </c>
      <c r="L560" s="4">
        <f t="shared" si="205"/>
        <v>0.18368837181646946</v>
      </c>
      <c r="M560" s="4">
        <f t="shared" si="188"/>
        <v>0.22234074974660897</v>
      </c>
      <c r="N560" s="5">
        <f t="shared" si="189"/>
        <v>-1.6700822887114548</v>
      </c>
      <c r="O560" s="5">
        <f t="shared" si="190"/>
        <v>26.957005535235474</v>
      </c>
      <c r="P560" s="5">
        <f t="shared" si="191"/>
        <v>2.6487930176215864</v>
      </c>
      <c r="Q560" s="6">
        <f t="shared" si="192"/>
        <v>1802.6800931551486</v>
      </c>
      <c r="R560" s="5">
        <f t="shared" si="193"/>
        <v>10.129090391690337</v>
      </c>
      <c r="S560" s="5">
        <f t="shared" si="194"/>
        <v>-0.86030224734061245</v>
      </c>
      <c r="T560" s="5">
        <f t="shared" si="195"/>
        <v>15.141835032270416</v>
      </c>
      <c r="U560" s="5">
        <f t="shared" si="185"/>
        <v>8.4590081029788813</v>
      </c>
      <c r="V560" s="5">
        <f t="shared" si="185"/>
        <v>26.096703287894861</v>
      </c>
      <c r="W560" s="5">
        <f t="shared" si="196"/>
        <v>-14.383371950107996</v>
      </c>
      <c r="X560">
        <f t="shared" si="206"/>
        <v>0</v>
      </c>
    </row>
    <row r="561" spans="1:24" x14ac:dyDescent="0.2">
      <c r="A561">
        <f t="shared" si="184"/>
        <v>0.53100000000000036</v>
      </c>
      <c r="B561" s="5">
        <f t="shared" si="197"/>
        <v>1.74988908633068</v>
      </c>
      <c r="C561" s="5">
        <f t="shared" si="198"/>
        <v>-14.590819632190243</v>
      </c>
      <c r="D561" s="5">
        <f t="shared" si="199"/>
        <v>1.515488974022245</v>
      </c>
      <c r="E561" s="2">
        <f t="shared" si="200"/>
        <v>14.695377822756631</v>
      </c>
      <c r="F561" s="3">
        <f t="shared" si="201"/>
        <v>7.6625419921999756</v>
      </c>
      <c r="G561" s="3">
        <f t="shared" si="202"/>
        <v>-123.51940687105895</v>
      </c>
      <c r="H561" s="3">
        <f t="shared" si="203"/>
        <v>-12.153953800072369</v>
      </c>
      <c r="I561" s="2">
        <f t="shared" si="204"/>
        <v>124.35222964038371</v>
      </c>
      <c r="J561" s="2">
        <f t="shared" si="186"/>
        <v>124.35222964038371</v>
      </c>
      <c r="K561" s="5">
        <f t="shared" si="187"/>
        <v>0.33</v>
      </c>
      <c r="L561" s="4">
        <f t="shared" si="205"/>
        <v>0.18372380004615474</v>
      </c>
      <c r="M561" s="4">
        <f t="shared" si="188"/>
        <v>0.22236151040105617</v>
      </c>
      <c r="N561" s="5">
        <f t="shared" si="189"/>
        <v>-1.6716054295617768</v>
      </c>
      <c r="O561" s="5">
        <f t="shared" si="190"/>
        <v>26.946111537410523</v>
      </c>
      <c r="P561" s="5">
        <f t="shared" si="191"/>
        <v>2.6514197486323861</v>
      </c>
      <c r="Q561" s="6">
        <f t="shared" si="192"/>
        <v>1802.6799128871485</v>
      </c>
      <c r="R561" s="5">
        <f t="shared" si="193"/>
        <v>10.126026772549231</v>
      </c>
      <c r="S561" s="5">
        <f t="shared" si="194"/>
        <v>-0.86128548557377982</v>
      </c>
      <c r="T561" s="5">
        <f t="shared" si="195"/>
        <v>15.137179284195525</v>
      </c>
      <c r="U561" s="5">
        <f t="shared" si="185"/>
        <v>8.4544213429874553</v>
      </c>
      <c r="V561" s="5">
        <f t="shared" si="185"/>
        <v>26.084826051836743</v>
      </c>
      <c r="W561" s="5">
        <f t="shared" si="196"/>
        <v>-14.385400967172089</v>
      </c>
      <c r="X561">
        <f t="shared" si="206"/>
        <v>0</v>
      </c>
    </row>
    <row r="562" spans="1:24" x14ac:dyDescent="0.2">
      <c r="A562">
        <f t="shared" si="184"/>
        <v>0.53200000000000036</v>
      </c>
      <c r="B562" s="5">
        <f t="shared" si="197"/>
        <v>1.7575558555335515</v>
      </c>
      <c r="C562" s="5">
        <f t="shared" si="198"/>
        <v>-14.714325996648277</v>
      </c>
      <c r="D562" s="5">
        <f t="shared" si="199"/>
        <v>1.503327827521689</v>
      </c>
      <c r="E562" s="2">
        <f t="shared" si="200"/>
        <v>14.818920072696242</v>
      </c>
      <c r="F562" s="3">
        <f t="shared" si="201"/>
        <v>7.6709964135429631</v>
      </c>
      <c r="G562" s="3">
        <f t="shared" si="202"/>
        <v>-123.4933220450071</v>
      </c>
      <c r="H562" s="3">
        <f t="shared" si="203"/>
        <v>-12.16833920103954</v>
      </c>
      <c r="I562" s="2">
        <f t="shared" si="204"/>
        <v>124.32824801548513</v>
      </c>
      <c r="J562" s="2">
        <f t="shared" si="186"/>
        <v>124.32824801548513</v>
      </c>
      <c r="K562" s="5">
        <f t="shared" si="187"/>
        <v>0.33</v>
      </c>
      <c r="L562" s="4">
        <f t="shared" si="205"/>
        <v>0.18375922007886361</v>
      </c>
      <c r="M562" s="4">
        <f t="shared" si="188"/>
        <v>0.22238226212348544</v>
      </c>
      <c r="N562" s="5">
        <f t="shared" si="189"/>
        <v>-1.6731270569407692</v>
      </c>
      <c r="O562" s="5">
        <f t="shared" si="190"/>
        <v>26.935225533441599</v>
      </c>
      <c r="P562" s="5">
        <f t="shared" si="191"/>
        <v>2.6540460271039406</v>
      </c>
      <c r="Q562" s="6">
        <f t="shared" si="192"/>
        <v>1802.6797326191661</v>
      </c>
      <c r="R562" s="5">
        <f t="shared" si="193"/>
        <v>10.122964974134273</v>
      </c>
      <c r="S562" s="5">
        <f t="shared" si="194"/>
        <v>-0.86226916957059063</v>
      </c>
      <c r="T562" s="5">
        <f t="shared" si="195"/>
        <v>15.132526240108096</v>
      </c>
      <c r="U562" s="5">
        <f t="shared" si="185"/>
        <v>8.4498379171935039</v>
      </c>
      <c r="V562" s="5">
        <f t="shared" si="185"/>
        <v>26.072956363871008</v>
      </c>
      <c r="W562" s="5">
        <f t="shared" si="196"/>
        <v>-14.387427732787962</v>
      </c>
      <c r="X562">
        <f t="shared" si="206"/>
        <v>0</v>
      </c>
    </row>
    <row r="563" spans="1:24" x14ac:dyDescent="0.2">
      <c r="A563">
        <f t="shared" si="184"/>
        <v>0.53300000000000036</v>
      </c>
      <c r="B563" s="5">
        <f t="shared" si="197"/>
        <v>1.7652310768660531</v>
      </c>
      <c r="C563" s="5">
        <f t="shared" si="198"/>
        <v>-14.837806282215103</v>
      </c>
      <c r="D563" s="5">
        <f t="shared" si="199"/>
        <v>1.4911522946067832</v>
      </c>
      <c r="E563" s="2">
        <f t="shared" si="200"/>
        <v>14.942440765259057</v>
      </c>
      <c r="F563" s="3">
        <f t="shared" si="201"/>
        <v>7.6794462514601562</v>
      </c>
      <c r="G563" s="3">
        <f t="shared" si="202"/>
        <v>-123.46724908864323</v>
      </c>
      <c r="H563" s="3">
        <f t="shared" si="203"/>
        <v>-12.182726628772327</v>
      </c>
      <c r="I563" s="2">
        <f t="shared" si="204"/>
        <v>124.30428118273939</v>
      </c>
      <c r="J563" s="2">
        <f t="shared" si="186"/>
        <v>124.30428118273939</v>
      </c>
      <c r="K563" s="5">
        <f t="shared" si="187"/>
        <v>0.33</v>
      </c>
      <c r="L563" s="4">
        <f t="shared" si="205"/>
        <v>0.18379463190704168</v>
      </c>
      <c r="M563" s="4">
        <f t="shared" si="188"/>
        <v>0.22240300491356935</v>
      </c>
      <c r="N563" s="5">
        <f t="shared" si="189"/>
        <v>-1.6746471727232426</v>
      </c>
      <c r="O563" s="5">
        <f t="shared" si="190"/>
        <v>26.924347516710462</v>
      </c>
      <c r="P563" s="5">
        <f t="shared" si="191"/>
        <v>2.6566718532673606</v>
      </c>
      <c r="Q563" s="6">
        <f t="shared" si="192"/>
        <v>1802.6795523512019</v>
      </c>
      <c r="R563" s="5">
        <f t="shared" si="193"/>
        <v>10.119904995279109</v>
      </c>
      <c r="S563" s="5">
        <f t="shared" si="194"/>
        <v>-0.86325329873729051</v>
      </c>
      <c r="T563" s="5">
        <f t="shared" si="195"/>
        <v>15.127875898294791</v>
      </c>
      <c r="U563" s="5">
        <f t="shared" si="185"/>
        <v>8.4452578225558668</v>
      </c>
      <c r="V563" s="5">
        <f t="shared" si="185"/>
        <v>26.061094217973171</v>
      </c>
      <c r="W563" s="5">
        <f t="shared" si="196"/>
        <v>-14.389452248437848</v>
      </c>
      <c r="X563">
        <f t="shared" si="206"/>
        <v>0</v>
      </c>
    </row>
    <row r="564" spans="1:24" x14ac:dyDescent="0.2">
      <c r="A564">
        <f t="shared" si="184"/>
        <v>0.53400000000000036</v>
      </c>
      <c r="B564" s="5">
        <f t="shared" si="197"/>
        <v>1.7729147457464245</v>
      </c>
      <c r="C564" s="5">
        <f t="shared" si="198"/>
        <v>-14.961260500756637</v>
      </c>
      <c r="D564" s="5">
        <f t="shared" si="199"/>
        <v>1.4789623732518866</v>
      </c>
      <c r="E564" s="2">
        <f t="shared" si="200"/>
        <v>15.065939813605583</v>
      </c>
      <c r="F564" s="3">
        <f t="shared" si="201"/>
        <v>7.6878915092827125</v>
      </c>
      <c r="G564" s="3">
        <f t="shared" si="202"/>
        <v>-123.44118799442525</v>
      </c>
      <c r="H564" s="3">
        <f t="shared" si="203"/>
        <v>-12.197116081020765</v>
      </c>
      <c r="I564" s="2">
        <f t="shared" si="204"/>
        <v>124.28032913549687</v>
      </c>
      <c r="J564" s="2">
        <f t="shared" si="186"/>
        <v>124.28032913549687</v>
      </c>
      <c r="K564" s="5">
        <f t="shared" si="187"/>
        <v>0.33</v>
      </c>
      <c r="L564" s="4">
        <f t="shared" si="205"/>
        <v>0.18383003552313379</v>
      </c>
      <c r="M564" s="4">
        <f t="shared" si="188"/>
        <v>0.22242373877098048</v>
      </c>
      <c r="N564" s="5">
        <f t="shared" si="189"/>
        <v>-1.6761657787817521</v>
      </c>
      <c r="O564" s="5">
        <f t="shared" si="190"/>
        <v>26.913477480605756</v>
      </c>
      <c r="P564" s="5">
        <f t="shared" si="191"/>
        <v>2.6592972273542248</v>
      </c>
      <c r="Q564" s="6">
        <f t="shared" si="192"/>
        <v>1802.6793720832557</v>
      </c>
      <c r="R564" s="5">
        <f t="shared" si="193"/>
        <v>10.11684683481835</v>
      </c>
      <c r="S564" s="5">
        <f t="shared" si="194"/>
        <v>-0.86423787248093631</v>
      </c>
      <c r="T564" s="5">
        <f t="shared" si="195"/>
        <v>15.123228257043676</v>
      </c>
      <c r="U564" s="5">
        <f t="shared" si="185"/>
        <v>8.440681056036599</v>
      </c>
      <c r="V564" s="5">
        <f t="shared" si="185"/>
        <v>26.049239608124822</v>
      </c>
      <c r="W564" s="5">
        <f t="shared" si="196"/>
        <v>-14.391474515602098</v>
      </c>
      <c r="X564">
        <f t="shared" si="206"/>
        <v>0</v>
      </c>
    </row>
    <row r="565" spans="1:24" x14ac:dyDescent="0.2">
      <c r="A565">
        <f t="shared" si="184"/>
        <v>0.53500000000000036</v>
      </c>
      <c r="B565" s="5">
        <f t="shared" si="197"/>
        <v>1.780606857596235</v>
      </c>
      <c r="C565" s="5">
        <f t="shared" si="198"/>
        <v>-15.084688664131258</v>
      </c>
      <c r="D565" s="5">
        <f t="shared" si="199"/>
        <v>1.466758061433608</v>
      </c>
      <c r="E565" s="2">
        <f t="shared" si="200"/>
        <v>15.189417134146025</v>
      </c>
      <c r="F565" s="3">
        <f t="shared" si="201"/>
        <v>7.6963321903387492</v>
      </c>
      <c r="G565" s="3">
        <f t="shared" si="202"/>
        <v>-123.41513875481712</v>
      </c>
      <c r="H565" s="3">
        <f t="shared" si="203"/>
        <v>-12.211507555536366</v>
      </c>
      <c r="I565" s="2">
        <f t="shared" si="204"/>
        <v>124.25639186711373</v>
      </c>
      <c r="J565" s="2">
        <f t="shared" si="186"/>
        <v>124.25639186711373</v>
      </c>
      <c r="K565" s="5">
        <f t="shared" si="187"/>
        <v>0.33</v>
      </c>
      <c r="L565" s="4">
        <f t="shared" si="205"/>
        <v>0.18386543091958379</v>
      </c>
      <c r="M565" s="4">
        <f t="shared" si="188"/>
        <v>0.22244446369539175</v>
      </c>
      <c r="N565" s="5">
        <f t="shared" si="189"/>
        <v>-1.6776828769866015</v>
      </c>
      <c r="O565" s="5">
        <f t="shared" si="190"/>
        <v>26.902615418523013</v>
      </c>
      <c r="P565" s="5">
        <f t="shared" si="191"/>
        <v>2.6619221495965792</v>
      </c>
      <c r="Q565" s="6">
        <f t="shared" si="192"/>
        <v>1802.6791918153274</v>
      </c>
      <c r="R565" s="5">
        <f t="shared" si="193"/>
        <v>10.113790491587606</v>
      </c>
      <c r="S565" s="5">
        <f t="shared" si="194"/>
        <v>-0.86522289020939813</v>
      </c>
      <c r="T565" s="5">
        <f t="shared" si="195"/>
        <v>15.118583314644258</v>
      </c>
      <c r="U565" s="5">
        <f t="shared" si="185"/>
        <v>8.4361076146010046</v>
      </c>
      <c r="V565" s="5">
        <f t="shared" si="185"/>
        <v>26.037392528313614</v>
      </c>
      <c r="W565" s="5">
        <f t="shared" si="196"/>
        <v>-14.39349453575916</v>
      </c>
      <c r="X565">
        <f t="shared" si="206"/>
        <v>0</v>
      </c>
    </row>
    <row r="566" spans="1:24" x14ac:dyDescent="0.2">
      <c r="A566">
        <f t="shared" si="184"/>
        <v>0.53600000000000037</v>
      </c>
      <c r="B566" s="5">
        <f t="shared" si="197"/>
        <v>1.7883074078403811</v>
      </c>
      <c r="C566" s="5">
        <f t="shared" si="198"/>
        <v>-15.20809078418981</v>
      </c>
      <c r="D566" s="5">
        <f t="shared" si="199"/>
        <v>1.4545393571308036</v>
      </c>
      <c r="E566" s="2">
        <f t="shared" si="200"/>
        <v>15.312872646407527</v>
      </c>
      <c r="F566" s="3">
        <f t="shared" si="201"/>
        <v>7.7047682979533505</v>
      </c>
      <c r="G566" s="3">
        <f t="shared" si="202"/>
        <v>-123.38910136228881</v>
      </c>
      <c r="H566" s="3">
        <f t="shared" si="203"/>
        <v>-12.225901050072126</v>
      </c>
      <c r="I566" s="2">
        <f t="shared" si="204"/>
        <v>124.23246937095182</v>
      </c>
      <c r="J566" s="2">
        <f t="shared" si="186"/>
        <v>124.23246937095182</v>
      </c>
      <c r="K566" s="5">
        <f t="shared" si="187"/>
        <v>0.33</v>
      </c>
      <c r="L566" s="4">
        <f t="shared" si="205"/>
        <v>0.18390081808883471</v>
      </c>
      <c r="M566" s="4">
        <f t="shared" si="188"/>
        <v>0.22246517968647597</v>
      </c>
      <c r="N566" s="5">
        <f t="shared" si="189"/>
        <v>-1.679198469205845</v>
      </c>
      <c r="O566" s="5">
        <f t="shared" si="190"/>
        <v>26.891761323864628</v>
      </c>
      <c r="P566" s="5">
        <f t="shared" si="191"/>
        <v>2.6645466202269366</v>
      </c>
      <c r="Q566" s="6">
        <f t="shared" si="192"/>
        <v>1802.6790115474173</v>
      </c>
      <c r="R566" s="5">
        <f t="shared" si="193"/>
        <v>10.110735964423437</v>
      </c>
      <c r="S566" s="5">
        <f t="shared" si="194"/>
        <v>-0.86620835133135421</v>
      </c>
      <c r="T566" s="5">
        <f t="shared" si="195"/>
        <v>15.113941069387433</v>
      </c>
      <c r="U566" s="5">
        <f t="shared" si="185"/>
        <v>8.4315374952175919</v>
      </c>
      <c r="V566" s="5">
        <f t="shared" si="185"/>
        <v>26.025552972533273</v>
      </c>
      <c r="W566" s="5">
        <f t="shared" si="196"/>
        <v>-14.39551231038563</v>
      </c>
      <c r="X566">
        <f t="shared" si="206"/>
        <v>0</v>
      </c>
    </row>
    <row r="567" spans="1:24" x14ac:dyDescent="0.2">
      <c r="A567">
        <f t="shared" si="184"/>
        <v>0.53700000000000037</v>
      </c>
      <c r="B567" s="5">
        <f t="shared" si="197"/>
        <v>1.7960163919070822</v>
      </c>
      <c r="C567" s="5">
        <f t="shared" si="198"/>
        <v>-15.331466872775612</v>
      </c>
      <c r="D567" s="5">
        <f t="shared" si="199"/>
        <v>1.4423062583245765</v>
      </c>
      <c r="E567" s="2">
        <f t="shared" si="200"/>
        <v>15.436306272907874</v>
      </c>
      <c r="F567" s="3">
        <f t="shared" si="201"/>
        <v>7.7131998354485685</v>
      </c>
      <c r="G567" s="3">
        <f t="shared" si="202"/>
        <v>-123.36307580931629</v>
      </c>
      <c r="H567" s="3">
        <f t="shared" si="203"/>
        <v>-12.240296562382513</v>
      </c>
      <c r="I567" s="2">
        <f t="shared" si="204"/>
        <v>124.2085616403787</v>
      </c>
      <c r="J567" s="2">
        <f t="shared" si="186"/>
        <v>124.2085616403787</v>
      </c>
      <c r="K567" s="5">
        <f t="shared" si="187"/>
        <v>0.33</v>
      </c>
      <c r="L567" s="4">
        <f t="shared" si="205"/>
        <v>0.18393619702332883</v>
      </c>
      <c r="M567" s="4">
        <f t="shared" si="188"/>
        <v>0.22248588674390635</v>
      </c>
      <c r="N567" s="5">
        <f t="shared" si="189"/>
        <v>-1.6807125573052917</v>
      </c>
      <c r="O567" s="5">
        <f t="shared" si="190"/>
        <v>26.880915190039879</v>
      </c>
      <c r="P567" s="5">
        <f t="shared" si="191"/>
        <v>2.6671706394782748</v>
      </c>
      <c r="Q567" s="6">
        <f t="shared" si="192"/>
        <v>1802.678831279525</v>
      </c>
      <c r="R567" s="5">
        <f t="shared" si="193"/>
        <v>10.107683252163401</v>
      </c>
      <c r="S567" s="5">
        <f t="shared" si="194"/>
        <v>-0.86719425525629401</v>
      </c>
      <c r="T567" s="5">
        <f t="shared" si="195"/>
        <v>15.109301519565525</v>
      </c>
      <c r="U567" s="5">
        <f t="shared" si="185"/>
        <v>8.4269706948581096</v>
      </c>
      <c r="V567" s="5">
        <f t="shared" si="185"/>
        <v>26.013720934783585</v>
      </c>
      <c r="W567" s="5">
        <f t="shared" si="196"/>
        <v>-14.397527840956201</v>
      </c>
      <c r="X567">
        <f t="shared" si="206"/>
        <v>0</v>
      </c>
    </row>
    <row r="568" spans="1:24" x14ac:dyDescent="0.2">
      <c r="A568">
        <f t="shared" si="184"/>
        <v>0.53800000000000037</v>
      </c>
      <c r="B568" s="5">
        <f t="shared" si="197"/>
        <v>1.8037338052278782</v>
      </c>
      <c r="C568" s="5">
        <f t="shared" si="198"/>
        <v>-15.454816941724461</v>
      </c>
      <c r="D568" s="5">
        <f t="shared" si="199"/>
        <v>1.4300587629982735</v>
      </c>
      <c r="E568" s="2">
        <f t="shared" si="200"/>
        <v>15.559717939035247</v>
      </c>
      <c r="F568" s="3">
        <f t="shared" si="201"/>
        <v>7.7216268061434263</v>
      </c>
      <c r="G568" s="3">
        <f t="shared" si="202"/>
        <v>-123.3370620883815</v>
      </c>
      <c r="H568" s="3">
        <f t="shared" si="203"/>
        <v>-12.254694090223468</v>
      </c>
      <c r="I568" s="2">
        <f t="shared" si="204"/>
        <v>124.18466866876759</v>
      </c>
      <c r="J568" s="2">
        <f t="shared" si="186"/>
        <v>124.18466866876759</v>
      </c>
      <c r="K568" s="5">
        <f t="shared" si="187"/>
        <v>0.33</v>
      </c>
      <c r="L568" s="4">
        <f t="shared" si="205"/>
        <v>0.18397156771550757</v>
      </c>
      <c r="M568" s="4">
        <f t="shared" si="188"/>
        <v>0.22250658486735625</v>
      </c>
      <c r="N568" s="5">
        <f t="shared" si="189"/>
        <v>-1.682225143148506</v>
      </c>
      <c r="O568" s="5">
        <f t="shared" si="190"/>
        <v>26.870077010464868</v>
      </c>
      <c r="P568" s="5">
        <f t="shared" si="191"/>
        <v>2.669794207584034</v>
      </c>
      <c r="Q568" s="6">
        <f t="shared" si="192"/>
        <v>1802.6786510116508</v>
      </c>
      <c r="R568" s="5">
        <f t="shared" si="193"/>
        <v>10.104632353646016</v>
      </c>
      <c r="S568" s="5">
        <f t="shared" si="194"/>
        <v>-0.86818060139451414</v>
      </c>
      <c r="T568" s="5">
        <f t="shared" si="195"/>
        <v>15.104664663472265</v>
      </c>
      <c r="U568" s="5">
        <f t="shared" si="185"/>
        <v>8.4224072104975107</v>
      </c>
      <c r="V568" s="5">
        <f t="shared" si="185"/>
        <v>26.001896409070355</v>
      </c>
      <c r="W568" s="5">
        <f t="shared" si="196"/>
        <v>-14.399541128943699</v>
      </c>
      <c r="X568">
        <f t="shared" si="206"/>
        <v>0</v>
      </c>
    </row>
    <row r="569" spans="1:24" x14ac:dyDescent="0.2">
      <c r="A569">
        <f t="shared" si="184"/>
        <v>0.53900000000000037</v>
      </c>
      <c r="B569" s="5">
        <f t="shared" si="197"/>
        <v>1.8114596432376269</v>
      </c>
      <c r="C569" s="5">
        <f t="shared" si="198"/>
        <v>-15.578141002864639</v>
      </c>
      <c r="D569" s="5">
        <f t="shared" si="199"/>
        <v>1.4177968691374856</v>
      </c>
      <c r="E569" s="2">
        <f t="shared" si="200"/>
        <v>15.683107572933723</v>
      </c>
      <c r="F569" s="3">
        <f t="shared" si="201"/>
        <v>7.730049213353924</v>
      </c>
      <c r="G569" s="3">
        <f t="shared" si="202"/>
        <v>-123.31106019197243</v>
      </c>
      <c r="H569" s="3">
        <f t="shared" si="203"/>
        <v>-12.269093631352412</v>
      </c>
      <c r="I569" s="2">
        <f t="shared" si="204"/>
        <v>124.16079044949744</v>
      </c>
      <c r="J569" s="2">
        <f t="shared" si="186"/>
        <v>124.16079044949744</v>
      </c>
      <c r="K569" s="5">
        <f t="shared" si="187"/>
        <v>0.33</v>
      </c>
      <c r="L569" s="4">
        <f t="shared" si="205"/>
        <v>0.1840069301578115</v>
      </c>
      <c r="M569" s="4">
        <f t="shared" si="188"/>
        <v>0.22252727405649897</v>
      </c>
      <c r="N569" s="5">
        <f t="shared" si="189"/>
        <v>-1.6837362285968145</v>
      </c>
      <c r="O569" s="5">
        <f t="shared" si="190"/>
        <v>26.859246778562561</v>
      </c>
      <c r="P569" s="5">
        <f t="shared" si="191"/>
        <v>2.6724173247781202</v>
      </c>
      <c r="Q569" s="6">
        <f t="shared" si="192"/>
        <v>1802.6784707437946</v>
      </c>
      <c r="R569" s="5">
        <f t="shared" si="193"/>
        <v>10.101583267710776</v>
      </c>
      <c r="S569" s="5">
        <f t="shared" si="194"/>
        <v>-0.86916738915711944</v>
      </c>
      <c r="T569" s="5">
        <f t="shared" si="195"/>
        <v>15.100030499402788</v>
      </c>
      <c r="U569" s="5">
        <f t="shared" si="185"/>
        <v>8.4178470391139619</v>
      </c>
      <c r="V569" s="5">
        <f t="shared" si="185"/>
        <v>25.990079389405441</v>
      </c>
      <c r="W569" s="5">
        <f t="shared" si="196"/>
        <v>-14.401552175819091</v>
      </c>
      <c r="X569">
        <f t="shared" si="206"/>
        <v>0</v>
      </c>
    </row>
    <row r="570" spans="1:24" x14ac:dyDescent="0.2">
      <c r="A570">
        <f t="shared" si="184"/>
        <v>0.54000000000000037</v>
      </c>
      <c r="B570" s="5">
        <f t="shared" si="197"/>
        <v>1.8191939013745002</v>
      </c>
      <c r="C570" s="5">
        <f t="shared" si="198"/>
        <v>-15.701439068016915</v>
      </c>
      <c r="D570" s="5">
        <f t="shared" si="199"/>
        <v>1.4055205747300454</v>
      </c>
      <c r="E570" s="2">
        <f t="shared" si="200"/>
        <v>15.806475105394185</v>
      </c>
      <c r="F570" s="3">
        <f t="shared" si="201"/>
        <v>7.7384670603930381</v>
      </c>
      <c r="G570" s="3">
        <f t="shared" si="202"/>
        <v>-123.28507011258303</v>
      </c>
      <c r="H570" s="3">
        <f t="shared" si="203"/>
        <v>-12.283495183528231</v>
      </c>
      <c r="I570" s="2">
        <f t="shared" si="204"/>
        <v>124.1369269759529</v>
      </c>
      <c r="J570" s="2">
        <f t="shared" si="186"/>
        <v>124.1369269759529</v>
      </c>
      <c r="K570" s="5">
        <f t="shared" si="187"/>
        <v>0.33</v>
      </c>
      <c r="L570" s="4">
        <f t="shared" si="205"/>
        <v>0.18404228434268033</v>
      </c>
      <c r="M570" s="4">
        <f t="shared" si="188"/>
        <v>0.22254795431100816</v>
      </c>
      <c r="N570" s="5">
        <f t="shared" si="189"/>
        <v>-1.6852458155093069</v>
      </c>
      <c r="O570" s="5">
        <f t="shared" si="190"/>
        <v>26.848424487762774</v>
      </c>
      <c r="P570" s="5">
        <f t="shared" si="191"/>
        <v>2.6750399912949017</v>
      </c>
      <c r="Q570" s="6">
        <f t="shared" si="192"/>
        <v>1802.6782904759566</v>
      </c>
      <c r="R570" s="5">
        <f t="shared" si="193"/>
        <v>10.098535993198144</v>
      </c>
      <c r="S570" s="5">
        <f t="shared" si="194"/>
        <v>-0.87015461795602134</v>
      </c>
      <c r="T570" s="5">
        <f t="shared" si="195"/>
        <v>15.095399025653649</v>
      </c>
      <c r="U570" s="5">
        <f t="shared" si="185"/>
        <v>8.4132901776888378</v>
      </c>
      <c r="V570" s="5">
        <f t="shared" si="185"/>
        <v>25.978269869806752</v>
      </c>
      <c r="W570" s="5">
        <f t="shared" si="196"/>
        <v>-14.403560983051449</v>
      </c>
      <c r="X570">
        <f t="shared" si="206"/>
        <v>0</v>
      </c>
    </row>
    <row r="571" spans="1:24" x14ac:dyDescent="0.2">
      <c r="A571">
        <f t="shared" si="184"/>
        <v>0.54100000000000037</v>
      </c>
      <c r="B571" s="5">
        <f t="shared" si="197"/>
        <v>1.8269365750799822</v>
      </c>
      <c r="C571" s="5">
        <f t="shared" si="198"/>
        <v>-15.824711148994563</v>
      </c>
      <c r="D571" s="5">
        <f t="shared" si="199"/>
        <v>1.3932298777660257</v>
      </c>
      <c r="E571" s="2">
        <f t="shared" si="200"/>
        <v>15.929820469750366</v>
      </c>
      <c r="F571" s="3">
        <f t="shared" si="201"/>
        <v>7.7468803505707271</v>
      </c>
      <c r="G571" s="3">
        <f t="shared" si="202"/>
        <v>-123.25909184271322</v>
      </c>
      <c r="H571" s="3">
        <f t="shared" si="203"/>
        <v>-12.297898744511283</v>
      </c>
      <c r="I571" s="2">
        <f t="shared" si="204"/>
        <v>124.11307824152425</v>
      </c>
      <c r="J571" s="2">
        <f t="shared" si="186"/>
        <v>124.11307824152425</v>
      </c>
      <c r="K571" s="5">
        <f t="shared" si="187"/>
        <v>0.33</v>
      </c>
      <c r="L571" s="4">
        <f t="shared" si="205"/>
        <v>0.18407763026255305</v>
      </c>
      <c r="M571" s="4">
        <f t="shared" si="188"/>
        <v>0.22256862563055765</v>
      </c>
      <c r="N571" s="5">
        <f t="shared" si="189"/>
        <v>-1.6867539057428371</v>
      </c>
      <c r="O571" s="5">
        <f t="shared" si="190"/>
        <v>26.837610131502114</v>
      </c>
      <c r="P571" s="5">
        <f t="shared" si="191"/>
        <v>2.6776622073692056</v>
      </c>
      <c r="Q571" s="6">
        <f t="shared" si="192"/>
        <v>1802.6781102081368</v>
      </c>
      <c r="R571" s="5">
        <f t="shared" si="193"/>
        <v>10.095490528949565</v>
      </c>
      <c r="S571" s="5">
        <f t="shared" si="194"/>
        <v>-0.87114228720393705</v>
      </c>
      <c r="T571" s="5">
        <f t="shared" si="195"/>
        <v>15.090770240522799</v>
      </c>
      <c r="U571" s="5">
        <f t="shared" si="185"/>
        <v>8.4087366232067282</v>
      </c>
      <c r="V571" s="5">
        <f t="shared" si="185"/>
        <v>25.966467844298176</v>
      </c>
      <c r="W571" s="5">
        <f t="shared" si="196"/>
        <v>-14.405567552107996</v>
      </c>
      <c r="X571">
        <f t="shared" si="206"/>
        <v>0</v>
      </c>
    </row>
    <row r="572" spans="1:24" x14ac:dyDescent="0.2">
      <c r="A572">
        <f t="shared" si="184"/>
        <v>0.54200000000000037</v>
      </c>
      <c r="B572" s="5">
        <f t="shared" si="197"/>
        <v>1.8346876597988644</v>
      </c>
      <c r="C572" s="5">
        <f t="shared" si="198"/>
        <v>-15.947957257603354</v>
      </c>
      <c r="D572" s="5">
        <f t="shared" si="199"/>
        <v>1.3809247762377383</v>
      </c>
      <c r="E572" s="2">
        <f t="shared" si="200"/>
        <v>16.053143601779738</v>
      </c>
      <c r="F572" s="3">
        <f t="shared" si="201"/>
        <v>7.7552890871939342</v>
      </c>
      <c r="G572" s="3">
        <f t="shared" si="202"/>
        <v>-123.23312537486892</v>
      </c>
      <c r="H572" s="3">
        <f t="shared" si="203"/>
        <v>-12.312304312063391</v>
      </c>
      <c r="I572" s="2">
        <f t="shared" si="204"/>
        <v>124.08924423960751</v>
      </c>
      <c r="J572" s="2">
        <f t="shared" si="186"/>
        <v>124.08924423960751</v>
      </c>
      <c r="K572" s="5">
        <f t="shared" si="187"/>
        <v>0.33</v>
      </c>
      <c r="L572" s="4">
        <f t="shared" si="205"/>
        <v>0.18411296790986775</v>
      </c>
      <c r="M572" s="4">
        <f t="shared" si="188"/>
        <v>0.22258928801482131</v>
      </c>
      <c r="N572" s="5">
        <f t="shared" si="189"/>
        <v>-1.6882605011520317</v>
      </c>
      <c r="O572" s="5">
        <f t="shared" si="190"/>
        <v>26.826803703224058</v>
      </c>
      <c r="P572" s="5">
        <f t="shared" si="191"/>
        <v>2.6802839732363237</v>
      </c>
      <c r="Q572" s="6">
        <f t="shared" si="192"/>
        <v>1802.6779299403349</v>
      </c>
      <c r="R572" s="5">
        <f t="shared" si="193"/>
        <v>10.09244687380744</v>
      </c>
      <c r="S572" s="5">
        <f t="shared" si="194"/>
        <v>-0.8721303963143876</v>
      </c>
      <c r="T572" s="5">
        <f t="shared" si="195"/>
        <v>15.086144142309607</v>
      </c>
      <c r="U572" s="5">
        <f t="shared" si="185"/>
        <v>8.404186372655408</v>
      </c>
      <c r="V572" s="5">
        <f t="shared" si="185"/>
        <v>25.954673306909672</v>
      </c>
      <c r="W572" s="5">
        <f t="shared" si="196"/>
        <v>-14.407571884454068</v>
      </c>
      <c r="X572">
        <f t="shared" si="206"/>
        <v>0</v>
      </c>
    </row>
    <row r="573" spans="1:24" x14ac:dyDescent="0.2">
      <c r="A573">
        <f t="shared" si="184"/>
        <v>0.54300000000000037</v>
      </c>
      <c r="B573" s="5">
        <f t="shared" si="197"/>
        <v>1.8424471509792446</v>
      </c>
      <c r="C573" s="5">
        <f t="shared" si="198"/>
        <v>-16.071177405641571</v>
      </c>
      <c r="D573" s="5">
        <f t="shared" si="199"/>
        <v>1.3686052681397327</v>
      </c>
      <c r="E573" s="2">
        <f t="shared" si="200"/>
        <v>16.176444439608961</v>
      </c>
      <c r="F573" s="3">
        <f t="shared" si="201"/>
        <v>7.7636932735665898</v>
      </c>
      <c r="G573" s="3">
        <f t="shared" si="202"/>
        <v>-123.20717070156201</v>
      </c>
      <c r="H573" s="3">
        <f t="shared" si="203"/>
        <v>-12.326711883947846</v>
      </c>
      <c r="I573" s="2">
        <f t="shared" si="204"/>
        <v>124.06542496360429</v>
      </c>
      <c r="J573" s="2">
        <f t="shared" si="186"/>
        <v>124.06542496360429</v>
      </c>
      <c r="K573" s="5">
        <f t="shared" si="187"/>
        <v>0.33</v>
      </c>
      <c r="L573" s="4">
        <f t="shared" si="205"/>
        <v>0.18414829727706186</v>
      </c>
      <c r="M573" s="4">
        <f t="shared" si="188"/>
        <v>0.2226099414634734</v>
      </c>
      <c r="N573" s="5">
        <f t="shared" si="189"/>
        <v>-1.6897656035892865</v>
      </c>
      <c r="O573" s="5">
        <f t="shared" si="190"/>
        <v>26.81600519637885</v>
      </c>
      <c r="P573" s="5">
        <f t="shared" si="191"/>
        <v>2.6829052891320035</v>
      </c>
      <c r="Q573" s="6">
        <f t="shared" si="192"/>
        <v>1802.6777496725508</v>
      </c>
      <c r="R573" s="5">
        <f t="shared" si="193"/>
        <v>10.08940502661515</v>
      </c>
      <c r="S573" s="5">
        <f t="shared" si="194"/>
        <v>-0.87311894470169982</v>
      </c>
      <c r="T573" s="5">
        <f t="shared" si="195"/>
        <v>15.081520729314835</v>
      </c>
      <c r="U573" s="5">
        <f t="shared" si="185"/>
        <v>8.3996394230258637</v>
      </c>
      <c r="V573" s="5">
        <f t="shared" si="185"/>
        <v>25.942886251677152</v>
      </c>
      <c r="W573" s="5">
        <f t="shared" si="196"/>
        <v>-14.409573981553159</v>
      </c>
      <c r="X573">
        <f t="shared" si="206"/>
        <v>0</v>
      </c>
    </row>
    <row r="574" spans="1:24" x14ac:dyDescent="0.2">
      <c r="A574">
        <f t="shared" si="184"/>
        <v>0.54400000000000037</v>
      </c>
      <c r="B574" s="5">
        <f t="shared" si="197"/>
        <v>1.8502150440725227</v>
      </c>
      <c r="C574" s="5">
        <f t="shared" si="198"/>
        <v>-16.194371604900006</v>
      </c>
      <c r="D574" s="5">
        <f t="shared" si="199"/>
        <v>1.3562713514687941</v>
      </c>
      <c r="E574" s="2">
        <f t="shared" si="200"/>
        <v>16.299722923623698</v>
      </c>
      <c r="F574" s="3">
        <f t="shared" si="201"/>
        <v>7.7720929129896152</v>
      </c>
      <c r="G574" s="3">
        <f t="shared" si="202"/>
        <v>-123.18122781531032</v>
      </c>
      <c r="H574" s="3">
        <f t="shared" si="203"/>
        <v>-12.341121457929399</v>
      </c>
      <c r="I574" s="2">
        <f t="shared" si="204"/>
        <v>124.04162040692184</v>
      </c>
      <c r="J574" s="2">
        <f t="shared" si="186"/>
        <v>124.04162040692184</v>
      </c>
      <c r="K574" s="5">
        <f t="shared" si="187"/>
        <v>0.33</v>
      </c>
      <c r="L574" s="4">
        <f t="shared" si="205"/>
        <v>0.18418361835657188</v>
      </c>
      <c r="M574" s="4">
        <f t="shared" si="188"/>
        <v>0.22263058597618818</v>
      </c>
      <c r="N574" s="5">
        <f t="shared" si="189"/>
        <v>-1.6912692149047737</v>
      </c>
      <c r="O574" s="5">
        <f t="shared" si="190"/>
        <v>26.805214604423544</v>
      </c>
      <c r="P574" s="5">
        <f t="shared" si="191"/>
        <v>2.6855261552924512</v>
      </c>
      <c r="Q574" s="6">
        <f t="shared" si="192"/>
        <v>1802.6775694047847</v>
      </c>
      <c r="R574" s="5">
        <f t="shared" si="193"/>
        <v>10.086364986217035</v>
      </c>
      <c r="S574" s="5">
        <f t="shared" si="194"/>
        <v>-0.87410793178100155</v>
      </c>
      <c r="T574" s="5">
        <f t="shared" si="195"/>
        <v>15.076899999840659</v>
      </c>
      <c r="U574" s="5">
        <f t="shared" si="185"/>
        <v>8.3950957713122616</v>
      </c>
      <c r="V574" s="5">
        <f t="shared" si="185"/>
        <v>25.931106672642542</v>
      </c>
      <c r="W574" s="5">
        <f t="shared" si="196"/>
        <v>-14.41157384486689</v>
      </c>
      <c r="X574">
        <f t="shared" si="206"/>
        <v>0</v>
      </c>
    </row>
    <row r="575" spans="1:24" x14ac:dyDescent="0.2">
      <c r="A575">
        <f t="shared" si="184"/>
        <v>0.54500000000000037</v>
      </c>
      <c r="B575" s="5">
        <f t="shared" si="197"/>
        <v>1.857991334533398</v>
      </c>
      <c r="C575" s="5">
        <f t="shared" si="198"/>
        <v>-16.31753986716198</v>
      </c>
      <c r="D575" s="5">
        <f t="shared" si="199"/>
        <v>1.3439230242239422</v>
      </c>
      <c r="E575" s="2">
        <f t="shared" si="200"/>
        <v>16.422978996382533</v>
      </c>
      <c r="F575" s="3">
        <f t="shared" si="201"/>
        <v>7.7804880087609272</v>
      </c>
      <c r="G575" s="3">
        <f t="shared" si="202"/>
        <v>-123.15529670863768</v>
      </c>
      <c r="H575" s="3">
        <f t="shared" si="203"/>
        <v>-12.355533031774266</v>
      </c>
      <c r="I575" s="2">
        <f t="shared" si="204"/>
        <v>124.01783056297316</v>
      </c>
      <c r="J575" s="2">
        <f t="shared" si="186"/>
        <v>124.01783056297316</v>
      </c>
      <c r="K575" s="5">
        <f t="shared" si="187"/>
        <v>0.33</v>
      </c>
      <c r="L575" s="4">
        <f t="shared" si="205"/>
        <v>0.18421893114083357</v>
      </c>
      <c r="M575" s="4">
        <f t="shared" si="188"/>
        <v>0.22265122155263997</v>
      </c>
      <c r="N575" s="5">
        <f t="shared" si="189"/>
        <v>-1.6927713369464448</v>
      </c>
      <c r="O575" s="5">
        <f t="shared" si="190"/>
        <v>26.794431920822014</v>
      </c>
      <c r="P575" s="5">
        <f t="shared" si="191"/>
        <v>2.6881465719543334</v>
      </c>
      <c r="Q575" s="6">
        <f t="shared" si="192"/>
        <v>1802.6773891370367</v>
      </c>
      <c r="R575" s="5">
        <f t="shared" si="193"/>
        <v>10.083326751458401</v>
      </c>
      <c r="S575" s="5">
        <f t="shared" si="194"/>
        <v>-0.87509735696822288</v>
      </c>
      <c r="T575" s="5">
        <f t="shared" si="195"/>
        <v>15.072281952190632</v>
      </c>
      <c r="U575" s="5">
        <f t="shared" si="185"/>
        <v>8.3905554145119563</v>
      </c>
      <c r="V575" s="5">
        <f t="shared" si="185"/>
        <v>25.919334563853791</v>
      </c>
      <c r="W575" s="5">
        <f t="shared" si="196"/>
        <v>-14.413571475855033</v>
      </c>
      <c r="X575">
        <f t="shared" si="206"/>
        <v>0</v>
      </c>
    </row>
    <row r="576" spans="1:24" x14ac:dyDescent="0.2">
      <c r="A576">
        <f t="shared" si="184"/>
        <v>0.54600000000000037</v>
      </c>
      <c r="B576" s="5">
        <f t="shared" si="197"/>
        <v>1.8657760178198661</v>
      </c>
      <c r="C576" s="5">
        <f t="shared" si="198"/>
        <v>-16.440682204203338</v>
      </c>
      <c r="D576" s="5">
        <f t="shared" si="199"/>
        <v>1.33156028440643</v>
      </c>
      <c r="E576" s="2">
        <f t="shared" si="200"/>
        <v>16.546212602534759</v>
      </c>
      <c r="F576" s="3">
        <f t="shared" si="201"/>
        <v>7.7888785641754392</v>
      </c>
      <c r="G576" s="3">
        <f t="shared" si="202"/>
        <v>-123.12937737407383</v>
      </c>
      <c r="H576" s="3">
        <f t="shared" si="203"/>
        <v>-12.369946603250121</v>
      </c>
      <c r="I576" s="2">
        <f t="shared" si="204"/>
        <v>123.9940554251768</v>
      </c>
      <c r="J576" s="2">
        <f t="shared" si="186"/>
        <v>123.9940554251768</v>
      </c>
      <c r="K576" s="5">
        <f t="shared" si="187"/>
        <v>0.33</v>
      </c>
      <c r="L576" s="4">
        <f t="shared" si="205"/>
        <v>0.18425423562228196</v>
      </c>
      <c r="M576" s="4">
        <f t="shared" si="188"/>
        <v>0.22267184819250366</v>
      </c>
      <c r="N576" s="5">
        <f t="shared" si="189"/>
        <v>-1.6942719715600316</v>
      </c>
      <c r="O576" s="5">
        <f t="shared" si="190"/>
        <v>26.783657139044887</v>
      </c>
      <c r="P576" s="5">
        <f t="shared" si="191"/>
        <v>2.6907665393547702</v>
      </c>
      <c r="Q576" s="6">
        <f t="shared" si="192"/>
        <v>1802.6772088693067</v>
      </c>
      <c r="R576" s="5">
        <f t="shared" si="193"/>
        <v>10.080290321185533</v>
      </c>
      <c r="S576" s="5">
        <f t="shared" si="194"/>
        <v>-0.87608721968009595</v>
      </c>
      <c r="T576" s="5">
        <f t="shared" si="195"/>
        <v>15.067666584669738</v>
      </c>
      <c r="U576" s="5">
        <f t="shared" si="185"/>
        <v>8.3860183496255019</v>
      </c>
      <c r="V576" s="5">
        <f t="shared" si="185"/>
        <v>25.907569919364793</v>
      </c>
      <c r="W576" s="5">
        <f t="shared" si="196"/>
        <v>-14.415566875975493</v>
      </c>
      <c r="X576">
        <f t="shared" si="206"/>
        <v>0</v>
      </c>
    </row>
    <row r="577" spans="1:24" x14ac:dyDescent="0.2">
      <c r="A577">
        <f t="shared" si="184"/>
        <v>0.54700000000000037</v>
      </c>
      <c r="B577" s="5">
        <f t="shared" si="197"/>
        <v>1.8735690893932164</v>
      </c>
      <c r="C577" s="5">
        <f t="shared" si="198"/>
        <v>-16.563798627792451</v>
      </c>
      <c r="D577" s="5">
        <f t="shared" si="199"/>
        <v>1.3191831300197421</v>
      </c>
      <c r="E577" s="2">
        <f t="shared" si="200"/>
        <v>16.669423688741876</v>
      </c>
      <c r="F577" s="3">
        <f t="shared" si="201"/>
        <v>7.7972645825250648</v>
      </c>
      <c r="G577" s="3">
        <f t="shared" si="202"/>
        <v>-123.10346980415446</v>
      </c>
      <c r="H577" s="3">
        <f t="shared" si="203"/>
        <v>-12.384362170126096</v>
      </c>
      <c r="I577" s="2">
        <f t="shared" si="204"/>
        <v>123.97029498695693</v>
      </c>
      <c r="J577" s="2">
        <f t="shared" si="186"/>
        <v>123.97029498695693</v>
      </c>
      <c r="K577" s="5">
        <f t="shared" si="187"/>
        <v>0.33</v>
      </c>
      <c r="L577" s="4">
        <f t="shared" si="205"/>
        <v>0.18428953179335128</v>
      </c>
      <c r="M577" s="4">
        <f t="shared" si="188"/>
        <v>0.22269246589545391</v>
      </c>
      <c r="N577" s="5">
        <f t="shared" si="189"/>
        <v>-1.6957711205890502</v>
      </c>
      <c r="O577" s="5">
        <f t="shared" si="190"/>
        <v>26.772890252569578</v>
      </c>
      <c r="P577" s="5">
        <f t="shared" si="191"/>
        <v>2.6933860577313378</v>
      </c>
      <c r="Q577" s="6">
        <f t="shared" si="192"/>
        <v>1802.6770286015951</v>
      </c>
      <c r="R577" s="5">
        <f t="shared" si="193"/>
        <v>10.077255694245657</v>
      </c>
      <c r="S577" s="5">
        <f t="shared" si="194"/>
        <v>-0.87707751933415101</v>
      </c>
      <c r="T577" s="5">
        <f t="shared" si="195"/>
        <v>15.063053895584329</v>
      </c>
      <c r="U577" s="5">
        <f t="shared" si="185"/>
        <v>8.381484573656607</v>
      </c>
      <c r="V577" s="5">
        <f t="shared" si="185"/>
        <v>25.895812733235427</v>
      </c>
      <c r="W577" s="5">
        <f t="shared" si="196"/>
        <v>-14.417560046684333</v>
      </c>
      <c r="X577">
        <f t="shared" si="206"/>
        <v>0</v>
      </c>
    </row>
    <row r="578" spans="1:24" x14ac:dyDescent="0.2">
      <c r="A578">
        <f t="shared" si="184"/>
        <v>0.54800000000000038</v>
      </c>
      <c r="B578" s="5">
        <f t="shared" si="197"/>
        <v>1.8813705447180282</v>
      </c>
      <c r="C578" s="5">
        <f t="shared" si="198"/>
        <v>-16.686889149690238</v>
      </c>
      <c r="D578" s="5">
        <f t="shared" si="199"/>
        <v>1.3067915590695927</v>
      </c>
      <c r="E578" s="2">
        <f t="shared" si="200"/>
        <v>16.792612203602584</v>
      </c>
      <c r="F578" s="3">
        <f t="shared" si="201"/>
        <v>7.8056460670987216</v>
      </c>
      <c r="G578" s="3">
        <f t="shared" si="202"/>
        <v>-123.07757399142122</v>
      </c>
      <c r="H578" s="3">
        <f t="shared" si="203"/>
        <v>-12.39877973017278</v>
      </c>
      <c r="I578" s="2">
        <f t="shared" si="204"/>
        <v>123.9465492417434</v>
      </c>
      <c r="J578" s="2">
        <f t="shared" si="186"/>
        <v>123.9465492417434</v>
      </c>
      <c r="K578" s="5">
        <f t="shared" si="187"/>
        <v>0.33</v>
      </c>
      <c r="L578" s="4">
        <f t="shared" si="205"/>
        <v>0.18432481964647504</v>
      </c>
      <c r="M578" s="4">
        <f t="shared" si="188"/>
        <v>0.22271307466116588</v>
      </c>
      <c r="N578" s="5">
        <f t="shared" si="189"/>
        <v>-1.6972687858748048</v>
      </c>
      <c r="O578" s="5">
        <f t="shared" si="190"/>
        <v>26.76213125488027</v>
      </c>
      <c r="P578" s="5">
        <f t="shared" si="191"/>
        <v>2.6960051273220689</v>
      </c>
      <c r="Q578" s="6">
        <f t="shared" si="192"/>
        <v>1802.6768483339013</v>
      </c>
      <c r="R578" s="5">
        <f t="shared" si="193"/>
        <v>10.074222869486983</v>
      </c>
      <c r="S578" s="5">
        <f t="shared" si="194"/>
        <v>-0.87806825534871991</v>
      </c>
      <c r="T578" s="5">
        <f t="shared" si="195"/>
        <v>15.05844388324217</v>
      </c>
      <c r="U578" s="5">
        <f t="shared" si="185"/>
        <v>8.3769540836121781</v>
      </c>
      <c r="V578" s="5">
        <f t="shared" si="185"/>
        <v>25.884062999531551</v>
      </c>
      <c r="W578" s="5">
        <f t="shared" si="196"/>
        <v>-14.419550989435763</v>
      </c>
      <c r="X578">
        <f t="shared" si="206"/>
        <v>0</v>
      </c>
    </row>
    <row r="579" spans="1:24" x14ac:dyDescent="0.2">
      <c r="A579">
        <f t="shared" si="184"/>
        <v>0.54900000000000038</v>
      </c>
      <c r="B579" s="5">
        <f t="shared" si="197"/>
        <v>1.8891803792621689</v>
      </c>
      <c r="C579" s="5">
        <f t="shared" si="198"/>
        <v>-16.809953781650158</v>
      </c>
      <c r="D579" s="5">
        <f t="shared" si="199"/>
        <v>1.2943855695639253</v>
      </c>
      <c r="E579" s="2">
        <f t="shared" si="200"/>
        <v>16.915778097581075</v>
      </c>
      <c r="F579" s="3">
        <f t="shared" si="201"/>
        <v>7.8140230211823338</v>
      </c>
      <c r="G579" s="3">
        <f t="shared" si="202"/>
        <v>-123.05168992842168</v>
      </c>
      <c r="H579" s="3">
        <f t="shared" si="203"/>
        <v>-12.413199281162216</v>
      </c>
      <c r="I579" s="2">
        <f t="shared" si="204"/>
        <v>123.92281818297164</v>
      </c>
      <c r="J579" s="2">
        <f t="shared" si="186"/>
        <v>123.92281818297164</v>
      </c>
      <c r="K579" s="5">
        <f t="shared" si="187"/>
        <v>0.33</v>
      </c>
      <c r="L579" s="4">
        <f t="shared" si="205"/>
        <v>0.18436009917408594</v>
      </c>
      <c r="M579" s="4">
        <f t="shared" si="188"/>
        <v>0.22273367448931472</v>
      </c>
      <c r="N579" s="5">
        <f t="shared" si="189"/>
        <v>-1.6987649692563891</v>
      </c>
      <c r="O579" s="5">
        <f t="shared" si="190"/>
        <v>26.751380139467891</v>
      </c>
      <c r="P579" s="5">
        <f t="shared" si="191"/>
        <v>2.6986237483654469</v>
      </c>
      <c r="Q579" s="6">
        <f t="shared" si="192"/>
        <v>1802.6766680662254</v>
      </c>
      <c r="R579" s="5">
        <f t="shared" si="193"/>
        <v>10.071191845758669</v>
      </c>
      <c r="S579" s="5">
        <f t="shared" si="194"/>
        <v>-0.87905942714293106</v>
      </c>
      <c r="T579" s="5">
        <f t="shared" si="195"/>
        <v>15.053836545952413</v>
      </c>
      <c r="U579" s="5">
        <f t="shared" si="185"/>
        <v>8.3724268765022796</v>
      </c>
      <c r="V579" s="5">
        <f t="shared" si="185"/>
        <v>25.87232071232496</v>
      </c>
      <c r="W579" s="5">
        <f t="shared" si="196"/>
        <v>-14.421539705682139</v>
      </c>
      <c r="X579">
        <f t="shared" si="206"/>
        <v>0</v>
      </c>
    </row>
    <row r="580" spans="1:24" x14ac:dyDescent="0.2">
      <c r="A580">
        <f t="shared" si="184"/>
        <v>0.55000000000000038</v>
      </c>
      <c r="B580" s="5">
        <f t="shared" si="197"/>
        <v>1.8969985884967895</v>
      </c>
      <c r="C580" s="5">
        <f t="shared" si="198"/>
        <v>-16.932992535418222</v>
      </c>
      <c r="D580" s="5">
        <f t="shared" si="199"/>
        <v>1.2819651595129102</v>
      </c>
      <c r="E580" s="2">
        <f t="shared" si="200"/>
        <v>17.038921322938496</v>
      </c>
      <c r="F580" s="3">
        <f t="shared" si="201"/>
        <v>7.8223954480588365</v>
      </c>
      <c r="G580" s="3">
        <f t="shared" si="202"/>
        <v>-123.02581760770936</v>
      </c>
      <c r="H580" s="3">
        <f t="shared" si="203"/>
        <v>-12.427620820867897</v>
      </c>
      <c r="I580" s="2">
        <f t="shared" si="204"/>
        <v>123.8991018040827</v>
      </c>
      <c r="J580" s="2">
        <f t="shared" si="186"/>
        <v>123.8991018040827</v>
      </c>
      <c r="K580" s="5">
        <f t="shared" si="187"/>
        <v>0.33</v>
      </c>
      <c r="L580" s="4">
        <f t="shared" si="205"/>
        <v>0.18439537036861592</v>
      </c>
      <c r="M580" s="4">
        <f t="shared" si="188"/>
        <v>0.22275426537957585</v>
      </c>
      <c r="N580" s="5">
        <f t="shared" si="189"/>
        <v>-1.7002596725706911</v>
      </c>
      <c r="O580" s="5">
        <f t="shared" si="190"/>
        <v>26.740636899830147</v>
      </c>
      <c r="P580" s="5">
        <f t="shared" si="191"/>
        <v>2.7012419211004102</v>
      </c>
      <c r="Q580" s="6">
        <f t="shared" si="192"/>
        <v>1802.6764877985675</v>
      </c>
      <c r="R580" s="5">
        <f t="shared" si="193"/>
        <v>10.068162621910844</v>
      </c>
      <c r="S580" s="5">
        <f t="shared" si="194"/>
        <v>-0.88005103413671026</v>
      </c>
      <c r="T580" s="5">
        <f t="shared" si="195"/>
        <v>15.049231882025607</v>
      </c>
      <c r="U580" s="5">
        <f t="shared" si="185"/>
        <v>8.3679029493401522</v>
      </c>
      <c r="V580" s="5">
        <f t="shared" si="185"/>
        <v>25.860585865693437</v>
      </c>
      <c r="W580" s="5">
        <f t="shared" si="196"/>
        <v>-14.423526196873983</v>
      </c>
      <c r="X580">
        <f t="shared" si="206"/>
        <v>0</v>
      </c>
    </row>
    <row r="581" spans="1:24" x14ac:dyDescent="0.2">
      <c r="A581">
        <f t="shared" si="184"/>
        <v>0.55100000000000038</v>
      </c>
      <c r="B581" s="5">
        <f t="shared" si="197"/>
        <v>1.9048251678963228</v>
      </c>
      <c r="C581" s="5">
        <f t="shared" si="198"/>
        <v>-17.056005422732998</v>
      </c>
      <c r="D581" s="5">
        <f t="shared" si="199"/>
        <v>1.269530326928944</v>
      </c>
      <c r="E581" s="2">
        <f t="shared" si="200"/>
        <v>17.162041833667363</v>
      </c>
      <c r="F581" s="3">
        <f t="shared" si="201"/>
        <v>7.8307633510081764</v>
      </c>
      <c r="G581" s="3">
        <f t="shared" si="202"/>
        <v>-122.99995702184367</v>
      </c>
      <c r="H581" s="3">
        <f t="shared" si="203"/>
        <v>-12.442044347064771</v>
      </c>
      <c r="I581" s="2">
        <f t="shared" si="204"/>
        <v>123.87540009852323</v>
      </c>
      <c r="J581" s="2">
        <f t="shared" si="186"/>
        <v>123.87540009852323</v>
      </c>
      <c r="K581" s="5">
        <f t="shared" si="187"/>
        <v>0.33</v>
      </c>
      <c r="L581" s="4">
        <f t="shared" si="205"/>
        <v>0.18443063322249628</v>
      </c>
      <c r="M581" s="4">
        <f t="shared" si="188"/>
        <v>0.22277484733162495</v>
      </c>
      <c r="N581" s="5">
        <f t="shared" si="189"/>
        <v>-1.7017528976523943</v>
      </c>
      <c r="O581" s="5">
        <f t="shared" si="190"/>
        <v>26.729901529471448</v>
      </c>
      <c r="P581" s="5">
        <f t="shared" si="191"/>
        <v>2.7038596457663475</v>
      </c>
      <c r="Q581" s="6">
        <f t="shared" si="192"/>
        <v>1802.6763075309279</v>
      </c>
      <c r="R581" s="5">
        <f t="shared" si="193"/>
        <v>10.065135196794591</v>
      </c>
      <c r="S581" s="5">
        <f t="shared" si="194"/>
        <v>-0.88104307575078056</v>
      </c>
      <c r="T581" s="5">
        <f t="shared" si="195"/>
        <v>15.044629889773697</v>
      </c>
      <c r="U581" s="5">
        <f t="shared" si="185"/>
        <v>8.3633822991421969</v>
      </c>
      <c r="V581" s="5">
        <f t="shared" si="185"/>
        <v>25.848858453720666</v>
      </c>
      <c r="W581" s="5">
        <f t="shared" si="196"/>
        <v>-14.425510464459954</v>
      </c>
      <c r="X581">
        <f t="shared" si="206"/>
        <v>0</v>
      </c>
    </row>
    <row r="582" spans="1:24" x14ac:dyDescent="0.2">
      <c r="A582">
        <f t="shared" si="184"/>
        <v>0.55200000000000038</v>
      </c>
      <c r="B582" s="5">
        <f t="shared" si="197"/>
        <v>1.9126601129384806</v>
      </c>
      <c r="C582" s="5">
        <f t="shared" si="198"/>
        <v>-17.178992455325613</v>
      </c>
      <c r="D582" s="5">
        <f t="shared" si="199"/>
        <v>1.257081069826647</v>
      </c>
      <c r="E582" s="2">
        <f t="shared" si="200"/>
        <v>17.285139585428873</v>
      </c>
      <c r="F582" s="3">
        <f t="shared" si="201"/>
        <v>7.8391267333073182</v>
      </c>
      <c r="G582" s="3">
        <f t="shared" si="202"/>
        <v>-122.97410816338994</v>
      </c>
      <c r="H582" s="3">
        <f t="shared" si="203"/>
        <v>-12.45646985752923</v>
      </c>
      <c r="I582" s="2">
        <f t="shared" si="204"/>
        <v>123.85171305974544</v>
      </c>
      <c r="J582" s="2">
        <f t="shared" si="186"/>
        <v>123.85171305974544</v>
      </c>
      <c r="K582" s="5">
        <f t="shared" si="187"/>
        <v>0.33</v>
      </c>
      <c r="L582" s="4">
        <f t="shared" si="205"/>
        <v>0.18446588772815753</v>
      </c>
      <c r="M582" s="4">
        <f t="shared" si="188"/>
        <v>0.22279542034513763</v>
      </c>
      <c r="N582" s="5">
        <f t="shared" si="189"/>
        <v>-1.7032446463339814</v>
      </c>
      <c r="O582" s="5">
        <f t="shared" si="190"/>
        <v>26.719174021902955</v>
      </c>
      <c r="P582" s="5">
        <f t="shared" si="191"/>
        <v>2.7064769226030987</v>
      </c>
      <c r="Q582" s="6">
        <f t="shared" si="192"/>
        <v>1802.6761272633062</v>
      </c>
      <c r="R582" s="5">
        <f t="shared" si="193"/>
        <v>10.062109569261946</v>
      </c>
      <c r="S582" s="5">
        <f t="shared" si="194"/>
        <v>-0.8820355514066589</v>
      </c>
      <c r="T582" s="5">
        <f t="shared" si="195"/>
        <v>15.040030567509993</v>
      </c>
      <c r="U582" s="5">
        <f t="shared" si="185"/>
        <v>8.3588649229279639</v>
      </c>
      <c r="V582" s="5">
        <f t="shared" si="185"/>
        <v>25.837138470496296</v>
      </c>
      <c r="W582" s="5">
        <f t="shared" si="196"/>
        <v>-14.427492509886907</v>
      </c>
      <c r="X582">
        <f t="shared" si="206"/>
        <v>0</v>
      </c>
    </row>
    <row r="583" spans="1:24" x14ac:dyDescent="0.2">
      <c r="A583">
        <f t="shared" si="184"/>
        <v>0.55300000000000038</v>
      </c>
      <c r="B583" s="5">
        <f t="shared" si="197"/>
        <v>1.9205034191042494</v>
      </c>
      <c r="C583" s="5">
        <f t="shared" si="198"/>
        <v>-17.301953644919767</v>
      </c>
      <c r="D583" s="5">
        <f t="shared" si="199"/>
        <v>1.2446173862228629</v>
      </c>
      <c r="E583" s="2">
        <f t="shared" si="200"/>
        <v>17.408214535492821</v>
      </c>
      <c r="F583" s="3">
        <f t="shared" si="201"/>
        <v>7.8474855982302465</v>
      </c>
      <c r="G583" s="3">
        <f t="shared" si="202"/>
        <v>-122.94827102491945</v>
      </c>
      <c r="H583" s="3">
        <f t="shared" si="203"/>
        <v>-12.470897350039117</v>
      </c>
      <c r="I583" s="2">
        <f t="shared" si="204"/>
        <v>123.82804068120714</v>
      </c>
      <c r="J583" s="2">
        <f t="shared" si="186"/>
        <v>123.82804068120714</v>
      </c>
      <c r="K583" s="5">
        <f t="shared" si="187"/>
        <v>0.33</v>
      </c>
      <c r="L583" s="4">
        <f t="shared" si="205"/>
        <v>0.18450113387802947</v>
      </c>
      <c r="M583" s="4">
        <f t="shared" si="188"/>
        <v>0.22281598441979011</v>
      </c>
      <c r="N583" s="5">
        <f t="shared" si="189"/>
        <v>-1.7047349204457383</v>
      </c>
      <c r="O583" s="5">
        <f t="shared" si="190"/>
        <v>26.708454370642553</v>
      </c>
      <c r="P583" s="5">
        <f t="shared" si="191"/>
        <v>2.7090937518509532</v>
      </c>
      <c r="Q583" s="6">
        <f t="shared" si="192"/>
        <v>1802.6759469957026</v>
      </c>
      <c r="R583" s="5">
        <f t="shared" si="193"/>
        <v>10.059085738165916</v>
      </c>
      <c r="S583" s="5">
        <f t="shared" si="194"/>
        <v>-0.88302846052665862</v>
      </c>
      <c r="T583" s="5">
        <f t="shared" si="195"/>
        <v>15.035433913549225</v>
      </c>
      <c r="U583" s="5">
        <f t="shared" si="185"/>
        <v>8.354350817720178</v>
      </c>
      <c r="V583" s="5">
        <f t="shared" si="185"/>
        <v>25.825425910115893</v>
      </c>
      <c r="W583" s="5">
        <f t="shared" si="196"/>
        <v>-14.429472334599822</v>
      </c>
      <c r="X583">
        <f t="shared" si="206"/>
        <v>0</v>
      </c>
    </row>
    <row r="584" spans="1:24" x14ac:dyDescent="0.2">
      <c r="A584">
        <f t="shared" si="184"/>
        <v>0.55400000000000038</v>
      </c>
      <c r="B584" s="5">
        <f t="shared" si="197"/>
        <v>1.9283550818778885</v>
      </c>
      <c r="C584" s="5">
        <f t="shared" si="198"/>
        <v>-17.424889003231733</v>
      </c>
      <c r="D584" s="5">
        <f t="shared" si="199"/>
        <v>1.2321392741366564</v>
      </c>
      <c r="E584" s="2">
        <f t="shared" si="200"/>
        <v>17.531266642680173</v>
      </c>
      <c r="F584" s="3">
        <f t="shared" si="201"/>
        <v>7.8558399490479669</v>
      </c>
      <c r="G584" s="3">
        <f t="shared" si="202"/>
        <v>-122.92244559900934</v>
      </c>
      <c r="H584" s="3">
        <f t="shared" si="203"/>
        <v>-12.485326822373716</v>
      </c>
      <c r="I584" s="2">
        <f t="shared" si="204"/>
        <v>123.80438295637175</v>
      </c>
      <c r="J584" s="2">
        <f t="shared" si="186"/>
        <v>123.80438295637175</v>
      </c>
      <c r="K584" s="5">
        <f t="shared" si="187"/>
        <v>0.33</v>
      </c>
      <c r="L584" s="4">
        <f t="shared" si="205"/>
        <v>0.18453637166454115</v>
      </c>
      <c r="M584" s="4">
        <f t="shared" si="188"/>
        <v>0.22283653955525837</v>
      </c>
      <c r="N584" s="5">
        <f t="shared" si="189"/>
        <v>-1.7062237218157554</v>
      </c>
      <c r="O584" s="5">
        <f t="shared" si="190"/>
        <v>26.697742569214839</v>
      </c>
      <c r="P584" s="5">
        <f t="shared" si="191"/>
        <v>2.7117101337506502</v>
      </c>
      <c r="Q584" s="6">
        <f t="shared" si="192"/>
        <v>1802.6757667281167</v>
      </c>
      <c r="R584" s="5">
        <f t="shared" si="193"/>
        <v>10.056063702360452</v>
      </c>
      <c r="S584" s="5">
        <f t="shared" si="194"/>
        <v>-0.8840218025338844</v>
      </c>
      <c r="T584" s="5">
        <f t="shared" si="195"/>
        <v>15.030839926207481</v>
      </c>
      <c r="U584" s="5">
        <f t="shared" si="185"/>
        <v>8.3498399805446972</v>
      </c>
      <c r="V584" s="5">
        <f t="shared" si="185"/>
        <v>25.813720766680955</v>
      </c>
      <c r="W584" s="5">
        <f t="shared" si="196"/>
        <v>-14.431449940041869</v>
      </c>
      <c r="X584">
        <f t="shared" si="206"/>
        <v>0</v>
      </c>
    </row>
    <row r="585" spans="1:24" x14ac:dyDescent="0.2">
      <c r="A585">
        <f t="shared" si="184"/>
        <v>0.55500000000000038</v>
      </c>
      <c r="B585" s="5">
        <f t="shared" si="197"/>
        <v>1.9362150967469267</v>
      </c>
      <c r="C585" s="5">
        <f t="shared" si="198"/>
        <v>-17.547798541970359</v>
      </c>
      <c r="D585" s="5">
        <f t="shared" si="199"/>
        <v>1.2196467315893127</v>
      </c>
      <c r="E585" s="2">
        <f t="shared" si="200"/>
        <v>17.654295867307983</v>
      </c>
      <c r="F585" s="3">
        <f t="shared" si="201"/>
        <v>7.8641897890285115</v>
      </c>
      <c r="G585" s="3">
        <f t="shared" si="202"/>
        <v>-122.89663187824266</v>
      </c>
      <c r="H585" s="3">
        <f t="shared" si="203"/>
        <v>-12.499758272313759</v>
      </c>
      <c r="I585" s="2">
        <f t="shared" si="204"/>
        <v>123.78073987870822</v>
      </c>
      <c r="J585" s="2">
        <f t="shared" si="186"/>
        <v>123.78073987870822</v>
      </c>
      <c r="K585" s="5">
        <f t="shared" si="187"/>
        <v>0.33</v>
      </c>
      <c r="L585" s="4">
        <f t="shared" si="205"/>
        <v>0.18457160108012094</v>
      </c>
      <c r="M585" s="4">
        <f t="shared" si="188"/>
        <v>0.22285708575121901</v>
      </c>
      <c r="N585" s="5">
        <f t="shared" si="189"/>
        <v>-1.7077110522699317</v>
      </c>
      <c r="O585" s="5">
        <f t="shared" si="190"/>
        <v>26.68703861115111</v>
      </c>
      <c r="P585" s="5">
        <f t="shared" si="191"/>
        <v>2.7143260685433748</v>
      </c>
      <c r="Q585" s="6">
        <f t="shared" si="192"/>
        <v>1802.6755864605489</v>
      </c>
      <c r="R585" s="5">
        <f t="shared" si="193"/>
        <v>10.053043460700472</v>
      </c>
      <c r="S585" s="5">
        <f t="shared" si="194"/>
        <v>-0.88501557685223664</v>
      </c>
      <c r="T585" s="5">
        <f t="shared" si="195"/>
        <v>15.026248603802262</v>
      </c>
      <c r="U585" s="5">
        <f t="shared" si="185"/>
        <v>8.34533240843054</v>
      </c>
      <c r="V585" s="5">
        <f t="shared" si="185"/>
        <v>25.802023034298873</v>
      </c>
      <c r="W585" s="5">
        <f t="shared" si="196"/>
        <v>-14.433425327654362</v>
      </c>
      <c r="X585">
        <f t="shared" si="206"/>
        <v>0</v>
      </c>
    </row>
    <row r="586" spans="1:24" x14ac:dyDescent="0.2">
      <c r="A586">
        <f t="shared" si="184"/>
        <v>0.55600000000000038</v>
      </c>
      <c r="B586" s="5">
        <f t="shared" si="197"/>
        <v>1.9440834592021594</v>
      </c>
      <c r="C586" s="5">
        <f t="shared" si="198"/>
        <v>-17.670682272837084</v>
      </c>
      <c r="D586" s="5">
        <f t="shared" si="199"/>
        <v>1.2071397566043349</v>
      </c>
      <c r="E586" s="2">
        <f t="shared" si="200"/>
        <v>17.777302171136718</v>
      </c>
      <c r="F586" s="3">
        <f t="shared" si="201"/>
        <v>7.8725351214369423</v>
      </c>
      <c r="G586" s="3">
        <f t="shared" si="202"/>
        <v>-122.87082985520836</v>
      </c>
      <c r="H586" s="3">
        <f t="shared" si="203"/>
        <v>-12.514191697641413</v>
      </c>
      <c r="I586" s="2">
        <f t="shared" si="204"/>
        <v>123.75711144169105</v>
      </c>
      <c r="J586" s="2">
        <f t="shared" si="186"/>
        <v>123.75711144169105</v>
      </c>
      <c r="K586" s="5">
        <f t="shared" si="187"/>
        <v>0.33</v>
      </c>
      <c r="L586" s="4">
        <f t="shared" si="205"/>
        <v>0.18460682211719659</v>
      </c>
      <c r="M586" s="4">
        <f t="shared" si="188"/>
        <v>0.22287762300734856</v>
      </c>
      <c r="N586" s="5">
        <f t="shared" si="189"/>
        <v>-1.7091969136319769</v>
      </c>
      <c r="O586" s="5">
        <f t="shared" si="190"/>
        <v>26.676342489989363</v>
      </c>
      <c r="P586" s="5">
        <f t="shared" si="191"/>
        <v>2.7169415564707604</v>
      </c>
      <c r="Q586" s="6">
        <f t="shared" si="192"/>
        <v>1802.6754061929996</v>
      </c>
      <c r="R586" s="5">
        <f t="shared" si="193"/>
        <v>10.050025012041838</v>
      </c>
      <c r="S586" s="5">
        <f t="shared" si="194"/>
        <v>-0.8860097829064042</v>
      </c>
      <c r="T586" s="5">
        <f t="shared" si="195"/>
        <v>15.021659944652427</v>
      </c>
      <c r="U586" s="5">
        <f t="shared" si="185"/>
        <v>8.3408280984098599</v>
      </c>
      <c r="V586" s="5">
        <f t="shared" si="185"/>
        <v>25.79033270708296</v>
      </c>
      <c r="W586" s="5">
        <f t="shared" si="196"/>
        <v>-14.435398498876811</v>
      </c>
      <c r="X586">
        <f t="shared" si="206"/>
        <v>0</v>
      </c>
    </row>
    <row r="587" spans="1:24" x14ac:dyDescent="0.2">
      <c r="A587">
        <f t="shared" si="184"/>
        <v>0.55700000000000038</v>
      </c>
      <c r="B587" s="5">
        <f t="shared" si="197"/>
        <v>1.9519601647376457</v>
      </c>
      <c r="C587" s="5">
        <f t="shared" si="198"/>
        <v>-17.79354020752594</v>
      </c>
      <c r="D587" s="5">
        <f t="shared" si="199"/>
        <v>1.1946183472074441</v>
      </c>
      <c r="E587" s="2">
        <f t="shared" si="200"/>
        <v>17.900285517319684</v>
      </c>
      <c r="F587" s="3">
        <f t="shared" si="201"/>
        <v>7.8808759495353522</v>
      </c>
      <c r="G587" s="3">
        <f t="shared" si="202"/>
        <v>-122.84503952250127</v>
      </c>
      <c r="H587" s="3">
        <f t="shared" si="203"/>
        <v>-12.528627096140291</v>
      </c>
      <c r="I587" s="2">
        <f t="shared" si="204"/>
        <v>123.73349763880033</v>
      </c>
      <c r="J587" s="2">
        <f t="shared" si="186"/>
        <v>123.73349763880033</v>
      </c>
      <c r="K587" s="5">
        <f t="shared" si="187"/>
        <v>0.33</v>
      </c>
      <c r="L587" s="4">
        <f t="shared" si="205"/>
        <v>0.18464203476819496</v>
      </c>
      <c r="M587" s="4">
        <f t="shared" si="188"/>
        <v>0.22289815132332377</v>
      </c>
      <c r="N587" s="5">
        <f t="shared" si="189"/>
        <v>-1.7106813077234151</v>
      </c>
      <c r="O587" s="5">
        <f t="shared" si="190"/>
        <v>26.665654199274286</v>
      </c>
      <c r="P587" s="5">
        <f t="shared" si="191"/>
        <v>2.7195565977748859</v>
      </c>
      <c r="Q587" s="6">
        <f t="shared" si="192"/>
        <v>1802.6752259254677</v>
      </c>
      <c r="R587" s="5">
        <f t="shared" si="193"/>
        <v>10.047008355241369</v>
      </c>
      <c r="S587" s="5">
        <f t="shared" si="194"/>
        <v>-0.88700442012186853</v>
      </c>
      <c r="T587" s="5">
        <f t="shared" si="195"/>
        <v>15.017073947078227</v>
      </c>
      <c r="U587" s="5">
        <f t="shared" si="185"/>
        <v>8.3363270475179529</v>
      </c>
      <c r="V587" s="5">
        <f t="shared" si="185"/>
        <v>25.778649779152417</v>
      </c>
      <c r="W587" s="5">
        <f t="shared" si="196"/>
        <v>-14.437369455146886</v>
      </c>
      <c r="X587">
        <f t="shared" si="206"/>
        <v>0</v>
      </c>
    </row>
    <row r="588" spans="1:24" x14ac:dyDescent="0.2">
      <c r="A588">
        <f t="shared" si="184"/>
        <v>0.55800000000000038</v>
      </c>
      <c r="B588" s="5">
        <f t="shared" si="197"/>
        <v>1.9598452088507048</v>
      </c>
      <c r="C588" s="5">
        <f t="shared" si="198"/>
        <v>-17.916372357723553</v>
      </c>
      <c r="D588" s="5">
        <f t="shared" si="199"/>
        <v>1.1820825014265763</v>
      </c>
      <c r="E588" s="2">
        <f t="shared" si="200"/>
        <v>18.023245870354643</v>
      </c>
      <c r="F588" s="3">
        <f t="shared" si="201"/>
        <v>7.8892122765828701</v>
      </c>
      <c r="G588" s="3">
        <f t="shared" si="202"/>
        <v>-122.81926087272211</v>
      </c>
      <c r="H588" s="3">
        <f t="shared" si="203"/>
        <v>-12.543064465595437</v>
      </c>
      <c r="I588" s="2">
        <f t="shared" si="204"/>
        <v>123.70989846352165</v>
      </c>
      <c r="J588" s="2">
        <f t="shared" si="186"/>
        <v>123.70989846352165</v>
      </c>
      <c r="K588" s="5">
        <f t="shared" si="187"/>
        <v>0.33</v>
      </c>
      <c r="L588" s="4">
        <f t="shared" si="205"/>
        <v>0.18467723902554248</v>
      </c>
      <c r="M588" s="4">
        <f t="shared" si="188"/>
        <v>0.22291867069882174</v>
      </c>
      <c r="N588" s="5">
        <f t="shared" si="189"/>
        <v>-1.7121642363635874</v>
      </c>
      <c r="O588" s="5">
        <f t="shared" si="190"/>
        <v>26.654973732557234</v>
      </c>
      <c r="P588" s="5">
        <f t="shared" si="191"/>
        <v>2.7221711926982741</v>
      </c>
      <c r="Q588" s="6">
        <f t="shared" si="192"/>
        <v>1802.6750456579541</v>
      </c>
      <c r="R588" s="5">
        <f t="shared" si="193"/>
        <v>10.043993489156835</v>
      </c>
      <c r="S588" s="5">
        <f t="shared" si="194"/>
        <v>-0.88799948792490047</v>
      </c>
      <c r="T588" s="5">
        <f t="shared" si="195"/>
        <v>15.012490609401292</v>
      </c>
      <c r="U588" s="5">
        <f t="shared" si="185"/>
        <v>8.3318292527932467</v>
      </c>
      <c r="V588" s="5">
        <f t="shared" si="185"/>
        <v>25.766974244632333</v>
      </c>
      <c r="W588" s="5">
        <f t="shared" si="196"/>
        <v>-14.439338197900433</v>
      </c>
      <c r="X588">
        <f t="shared" si="206"/>
        <v>0</v>
      </c>
    </row>
    <row r="589" spans="1:24" x14ac:dyDescent="0.2">
      <c r="A589">
        <f t="shared" si="184"/>
        <v>0.55900000000000039</v>
      </c>
      <c r="B589" s="5">
        <f t="shared" si="197"/>
        <v>1.967738587041914</v>
      </c>
      <c r="C589" s="5">
        <f t="shared" si="198"/>
        <v>-18.03917873510915</v>
      </c>
      <c r="D589" s="5">
        <f t="shared" si="199"/>
        <v>1.1695322172918818</v>
      </c>
      <c r="E589" s="2">
        <f t="shared" si="200"/>
        <v>18.146183196037338</v>
      </c>
      <c r="F589" s="3">
        <f t="shared" si="201"/>
        <v>7.8975441058356637</v>
      </c>
      <c r="G589" s="3">
        <f t="shared" si="202"/>
        <v>-122.79349389847748</v>
      </c>
      <c r="H589" s="3">
        <f t="shared" si="203"/>
        <v>-12.557503803793338</v>
      </c>
      <c r="I589" s="2">
        <f t="shared" si="204"/>
        <v>123.68631390934621</v>
      </c>
      <c r="J589" s="2">
        <f t="shared" si="186"/>
        <v>123.68631390934621</v>
      </c>
      <c r="K589" s="5">
        <f t="shared" si="187"/>
        <v>0.33</v>
      </c>
      <c r="L589" s="4">
        <f t="shared" si="205"/>
        <v>0.18471243488166464</v>
      </c>
      <c r="M589" s="4">
        <f t="shared" si="188"/>
        <v>0.22293918113351963</v>
      </c>
      <c r="N589" s="5">
        <f t="shared" si="189"/>
        <v>-1.7136457013696553</v>
      </c>
      <c r="O589" s="5">
        <f t="shared" si="190"/>
        <v>26.644301083396261</v>
      </c>
      <c r="P589" s="5">
        <f t="shared" si="191"/>
        <v>2.7247853414838947</v>
      </c>
      <c r="Q589" s="6">
        <f t="shared" si="192"/>
        <v>1802.6748653904588</v>
      </c>
      <c r="R589" s="5">
        <f t="shared" si="193"/>
        <v>10.040980412646958</v>
      </c>
      <c r="S589" s="5">
        <f t="shared" si="194"/>
        <v>-0.8889949857425602</v>
      </c>
      <c r="T589" s="5">
        <f t="shared" si="195"/>
        <v>15.007909929944628</v>
      </c>
      <c r="U589" s="5">
        <f t="shared" si="185"/>
        <v>8.3273347112773024</v>
      </c>
      <c r="V589" s="5">
        <f t="shared" si="185"/>
        <v>25.755306097653701</v>
      </c>
      <c r="W589" s="5">
        <f t="shared" si="196"/>
        <v>-14.441304728571478</v>
      </c>
      <c r="X589">
        <f t="shared" si="206"/>
        <v>0</v>
      </c>
    </row>
    <row r="590" spans="1:24" x14ac:dyDescent="0.2">
      <c r="A590">
        <f t="shared" si="184"/>
        <v>0.56000000000000039</v>
      </c>
      <c r="B590" s="5">
        <f t="shared" si="197"/>
        <v>1.9756402948151053</v>
      </c>
      <c r="C590" s="5">
        <f t="shared" si="198"/>
        <v>-18.161959351354579</v>
      </c>
      <c r="D590" s="5">
        <f t="shared" si="199"/>
        <v>1.1569674928357243</v>
      </c>
      <c r="E590" s="2">
        <f t="shared" si="200"/>
        <v>18.269097461417005</v>
      </c>
      <c r="F590" s="3">
        <f t="shared" si="201"/>
        <v>7.9058714405469406</v>
      </c>
      <c r="G590" s="3">
        <f t="shared" si="202"/>
        <v>-122.76773859237983</v>
      </c>
      <c r="H590" s="3">
        <f t="shared" si="203"/>
        <v>-12.571945108521909</v>
      </c>
      <c r="I590" s="2">
        <f t="shared" si="204"/>
        <v>123.66274396977067</v>
      </c>
      <c r="J590" s="2">
        <f t="shared" si="186"/>
        <v>123.66274396977067</v>
      </c>
      <c r="K590" s="5">
        <f t="shared" si="187"/>
        <v>0.33</v>
      </c>
      <c r="L590" s="4">
        <f t="shared" si="205"/>
        <v>0.18474762232898642</v>
      </c>
      <c r="M590" s="4">
        <f t="shared" si="188"/>
        <v>0.22295968262709495</v>
      </c>
      <c r="N590" s="5">
        <f t="shared" si="189"/>
        <v>-1.7151257045566026</v>
      </c>
      <c r="O590" s="5">
        <f t="shared" si="190"/>
        <v>26.633636245356055</v>
      </c>
      <c r="P590" s="5">
        <f t="shared" si="191"/>
        <v>2.7273990443751575</v>
      </c>
      <c r="Q590" s="6">
        <f t="shared" si="192"/>
        <v>1802.6746851229811</v>
      </c>
      <c r="R590" s="5">
        <f t="shared" si="193"/>
        <v>10.037969124571415</v>
      </c>
      <c r="S590" s="5">
        <f t="shared" si="194"/>
        <v>-0.88999091300269584</v>
      </c>
      <c r="T590" s="5">
        <f t="shared" si="195"/>
        <v>15.00333190703263</v>
      </c>
      <c r="U590" s="5">
        <f t="shared" si="185"/>
        <v>8.3228434200148129</v>
      </c>
      <c r="V590" s="5">
        <f t="shared" si="185"/>
        <v>25.74364533235336</v>
      </c>
      <c r="W590" s="5">
        <f t="shared" si="196"/>
        <v>-14.443269048592214</v>
      </c>
      <c r="X590">
        <f t="shared" si="206"/>
        <v>0</v>
      </c>
    </row>
    <row r="591" spans="1:24" x14ac:dyDescent="0.2">
      <c r="A591">
        <f t="shared" si="184"/>
        <v>0.56100000000000039</v>
      </c>
      <c r="B591" s="5">
        <f t="shared" si="197"/>
        <v>1.9835503276773623</v>
      </c>
      <c r="C591" s="5">
        <f t="shared" si="198"/>
        <v>-18.284714218124293</v>
      </c>
      <c r="D591" s="5">
        <f t="shared" si="199"/>
        <v>1.1443883260926779</v>
      </c>
      <c r="E591" s="2">
        <f t="shared" si="200"/>
        <v>18.391988634753602</v>
      </c>
      <c r="F591" s="3">
        <f t="shared" si="201"/>
        <v>7.914194283966955</v>
      </c>
      <c r="G591" s="3">
        <f t="shared" si="202"/>
        <v>-122.74199494704747</v>
      </c>
      <c r="H591" s="3">
        <f t="shared" si="203"/>
        <v>-12.586388377570501</v>
      </c>
      <c r="I591" s="2">
        <f t="shared" si="204"/>
        <v>123.63918863829723</v>
      </c>
      <c r="J591" s="2">
        <f t="shared" si="186"/>
        <v>123.63918863829723</v>
      </c>
      <c r="K591" s="5">
        <f t="shared" si="187"/>
        <v>0.33</v>
      </c>
      <c r="L591" s="4">
        <f t="shared" si="205"/>
        <v>0.18478280135993216</v>
      </c>
      <c r="M591" s="4">
        <f t="shared" si="188"/>
        <v>0.22298017517922541</v>
      </c>
      <c r="N591" s="5">
        <f t="shared" si="189"/>
        <v>-1.7166042477372394</v>
      </c>
      <c r="O591" s="5">
        <f t="shared" si="190"/>
        <v>26.622979212007962</v>
      </c>
      <c r="P591" s="5">
        <f t="shared" si="191"/>
        <v>2.7300123016159148</v>
      </c>
      <c r="Q591" s="6">
        <f t="shared" si="192"/>
        <v>1802.6745048555215</v>
      </c>
      <c r="R591" s="5">
        <f t="shared" si="193"/>
        <v>10.034959623790826</v>
      </c>
      <c r="S591" s="5">
        <f t="shared" si="194"/>
        <v>-0.89098726913394266</v>
      </c>
      <c r="T591" s="5">
        <f t="shared" si="195"/>
        <v>14.998756538991055</v>
      </c>
      <c r="U591" s="5">
        <f t="shared" si="185"/>
        <v>8.3183553760535869</v>
      </c>
      <c r="V591" s="5">
        <f t="shared" si="185"/>
        <v>25.731991942874018</v>
      </c>
      <c r="W591" s="5">
        <f t="shared" si="196"/>
        <v>-14.445231159393032</v>
      </c>
      <c r="X591">
        <f t="shared" si="206"/>
        <v>0</v>
      </c>
    </row>
    <row r="592" spans="1:24" x14ac:dyDescent="0.2">
      <c r="A592">
        <f t="shared" si="184"/>
        <v>0.56200000000000039</v>
      </c>
      <c r="B592" s="5">
        <f t="shared" si="197"/>
        <v>1.9914686811390172</v>
      </c>
      <c r="C592" s="5">
        <f t="shared" si="198"/>
        <v>-18.407443347075372</v>
      </c>
      <c r="D592" s="5">
        <f t="shared" si="199"/>
        <v>1.1317947150995278</v>
      </c>
      <c r="E592" s="2">
        <f t="shared" si="200"/>
        <v>18.514856685476854</v>
      </c>
      <c r="F592" s="3">
        <f t="shared" si="201"/>
        <v>7.922512639343009</v>
      </c>
      <c r="G592" s="3">
        <f t="shared" si="202"/>
        <v>-122.7162629551046</v>
      </c>
      <c r="H592" s="3">
        <f t="shared" si="203"/>
        <v>-12.600833608729893</v>
      </c>
      <c r="I592" s="2">
        <f t="shared" si="204"/>
        <v>123.61564790843359</v>
      </c>
      <c r="J592" s="2">
        <f t="shared" si="186"/>
        <v>123.61564790843359</v>
      </c>
      <c r="K592" s="5">
        <f t="shared" si="187"/>
        <v>0.33</v>
      </c>
      <c r="L592" s="4">
        <f t="shared" si="205"/>
        <v>0.18481797196692548</v>
      </c>
      <c r="M592" s="4">
        <f t="shared" si="188"/>
        <v>0.22300065878958888</v>
      </c>
      <c r="N592" s="5">
        <f t="shared" si="189"/>
        <v>-1.7180813327222046</v>
      </c>
      <c r="O592" s="5">
        <f t="shared" si="190"/>
        <v>26.612329976929978</v>
      </c>
      <c r="P592" s="5">
        <f t="shared" si="191"/>
        <v>2.7326251134504611</v>
      </c>
      <c r="Q592" s="6">
        <f t="shared" si="192"/>
        <v>1802.6743245880803</v>
      </c>
      <c r="R592" s="5">
        <f t="shared" si="193"/>
        <v>10.031951909166755</v>
      </c>
      <c r="S592" s="5">
        <f t="shared" si="194"/>
        <v>-0.89198405356572141</v>
      </c>
      <c r="T592" s="5">
        <f t="shared" si="195"/>
        <v>14.994183824147033</v>
      </c>
      <c r="U592" s="5">
        <f t="shared" si="185"/>
        <v>8.3138705764445504</v>
      </c>
      <c r="V592" s="5">
        <f t="shared" si="185"/>
        <v>25.720345923364256</v>
      </c>
      <c r="W592" s="5">
        <f t="shared" si="196"/>
        <v>-14.447191062402506</v>
      </c>
      <c r="X592">
        <f t="shared" si="206"/>
        <v>0</v>
      </c>
    </row>
    <row r="593" spans="1:24" x14ac:dyDescent="0.2">
      <c r="A593">
        <f t="shared" si="184"/>
        <v>0.56300000000000039</v>
      </c>
      <c r="B593" s="5">
        <f t="shared" si="197"/>
        <v>1.9993953507136484</v>
      </c>
      <c r="C593" s="5">
        <f t="shared" si="198"/>
        <v>-18.530146749857515</v>
      </c>
      <c r="D593" s="5">
        <f t="shared" si="199"/>
        <v>1.1191866578952665</v>
      </c>
      <c r="E593" s="2">
        <f t="shared" si="200"/>
        <v>18.637701584146861</v>
      </c>
      <c r="F593" s="3">
        <f t="shared" si="201"/>
        <v>7.9308265099194539</v>
      </c>
      <c r="G593" s="3">
        <f t="shared" si="202"/>
        <v>-122.69054260918124</v>
      </c>
      <c r="H593" s="3">
        <f t="shared" si="203"/>
        <v>-12.615280799792295</v>
      </c>
      <c r="I593" s="2">
        <f t="shared" si="204"/>
        <v>123.59212177369302</v>
      </c>
      <c r="J593" s="2">
        <f t="shared" si="186"/>
        <v>123.59212177369302</v>
      </c>
      <c r="K593" s="5">
        <f t="shared" si="187"/>
        <v>0.33</v>
      </c>
      <c r="L593" s="4">
        <f t="shared" si="205"/>
        <v>0.1848531341423893</v>
      </c>
      <c r="M593" s="4">
        <f t="shared" si="188"/>
        <v>0.22302113345786334</v>
      </c>
      <c r="N593" s="5">
        <f t="shared" si="189"/>
        <v>-1.7195569613199693</v>
      </c>
      <c r="O593" s="5">
        <f t="shared" si="190"/>
        <v>26.601688533706753</v>
      </c>
      <c r="P593" s="5">
        <f t="shared" si="191"/>
        <v>2.7352374801235317</v>
      </c>
      <c r="Q593" s="6">
        <f t="shared" si="192"/>
        <v>1802.674144320657</v>
      </c>
      <c r="R593" s="5">
        <f t="shared" si="193"/>
        <v>10.028945979561719</v>
      </c>
      <c r="S593" s="5">
        <f t="shared" si="194"/>
        <v>-0.89298126572823922</v>
      </c>
      <c r="T593" s="5">
        <f t="shared" si="195"/>
        <v>14.989613760829068</v>
      </c>
      <c r="U593" s="5">
        <f t="shared" si="185"/>
        <v>8.3093890182417489</v>
      </c>
      <c r="V593" s="5">
        <f t="shared" si="185"/>
        <v>25.708707267978514</v>
      </c>
      <c r="W593" s="5">
        <f t="shared" si="196"/>
        <v>-14.4491487590474</v>
      </c>
      <c r="X593">
        <f t="shared" si="206"/>
        <v>0</v>
      </c>
    </row>
    <row r="594" spans="1:24" x14ac:dyDescent="0.2">
      <c r="A594">
        <f t="shared" si="184"/>
        <v>0.56400000000000039</v>
      </c>
      <c r="B594" s="5">
        <f t="shared" si="197"/>
        <v>2.0073303319180771</v>
      </c>
      <c r="C594" s="5">
        <f t="shared" si="198"/>
        <v>-18.652824438113061</v>
      </c>
      <c r="D594" s="5">
        <f t="shared" si="199"/>
        <v>1.1065641525210945</v>
      </c>
      <c r="E594" s="2">
        <f t="shared" si="200"/>
        <v>18.760523302416331</v>
      </c>
      <c r="F594" s="3">
        <f t="shared" si="201"/>
        <v>7.9391358989376961</v>
      </c>
      <c r="G594" s="3">
        <f t="shared" si="202"/>
        <v>-122.66483390191325</v>
      </c>
      <c r="H594" s="3">
        <f t="shared" si="203"/>
        <v>-12.629729948551342</v>
      </c>
      <c r="I594" s="2">
        <f t="shared" si="204"/>
        <v>123.56861022759422</v>
      </c>
      <c r="J594" s="2">
        <f t="shared" si="186"/>
        <v>123.56861022759422</v>
      </c>
      <c r="K594" s="5">
        <f t="shared" si="187"/>
        <v>0.33</v>
      </c>
      <c r="L594" s="4">
        <f t="shared" si="205"/>
        <v>0.184888287878746</v>
      </c>
      <c r="M594" s="4">
        <f t="shared" si="188"/>
        <v>0.22304159918372729</v>
      </c>
      <c r="N594" s="5">
        <f t="shared" si="189"/>
        <v>-1.7210311353368377</v>
      </c>
      <c r="O594" s="5">
        <f t="shared" si="190"/>
        <v>26.59105487592953</v>
      </c>
      <c r="P594" s="5">
        <f t="shared" si="191"/>
        <v>2.7378494018802986</v>
      </c>
      <c r="Q594" s="6">
        <f t="shared" si="192"/>
        <v>1802.6739640532514</v>
      </c>
      <c r="R594" s="5">
        <f t="shared" si="193"/>
        <v>10.02594183383918</v>
      </c>
      <c r="S594" s="5">
        <f t="shared" si="194"/>
        <v>-0.89397890505248689</v>
      </c>
      <c r="T594" s="5">
        <f t="shared" si="195"/>
        <v>14.985046347367048</v>
      </c>
      <c r="U594" s="5">
        <f t="shared" si="185"/>
        <v>8.3049106985023435</v>
      </c>
      <c r="V594" s="5">
        <f t="shared" si="185"/>
        <v>25.697075970877044</v>
      </c>
      <c r="W594" s="5">
        <f t="shared" si="196"/>
        <v>-14.451104250752653</v>
      </c>
      <c r="X594">
        <f t="shared" si="206"/>
        <v>0</v>
      </c>
    </row>
    <row r="595" spans="1:24" x14ac:dyDescent="0.2">
      <c r="A595">
        <f t="shared" si="184"/>
        <v>0.56500000000000039</v>
      </c>
      <c r="B595" s="5">
        <f t="shared" si="197"/>
        <v>2.0152736202723642</v>
      </c>
      <c r="C595" s="5">
        <f t="shared" si="198"/>
        <v>-18.775476423476992</v>
      </c>
      <c r="D595" s="5">
        <f t="shared" si="199"/>
        <v>1.0939271970204179</v>
      </c>
      <c r="E595" s="2">
        <f t="shared" si="200"/>
        <v>18.883321812994293</v>
      </c>
      <c r="F595" s="3">
        <f t="shared" si="201"/>
        <v>7.9474408096361984</v>
      </c>
      <c r="G595" s="3">
        <f t="shared" si="202"/>
        <v>-122.63913682594237</v>
      </c>
      <c r="H595" s="3">
        <f t="shared" si="203"/>
        <v>-12.644181052802095</v>
      </c>
      <c r="I595" s="2">
        <f t="shared" si="204"/>
        <v>123.54511326366141</v>
      </c>
      <c r="J595" s="2">
        <f t="shared" si="186"/>
        <v>123.54511326366141</v>
      </c>
      <c r="K595" s="5">
        <f t="shared" si="187"/>
        <v>0.33</v>
      </c>
      <c r="L595" s="4">
        <f t="shared" si="205"/>
        <v>0.18492343316841728</v>
      </c>
      <c r="M595" s="4">
        <f t="shared" si="188"/>
        <v>0.22306205596685919</v>
      </c>
      <c r="N595" s="5">
        <f t="shared" si="189"/>
        <v>-1.7225038565769533</v>
      </c>
      <c r="O595" s="5">
        <f t="shared" si="190"/>
        <v>26.58042899719619</v>
      </c>
      <c r="P595" s="5">
        <f t="shared" si="191"/>
        <v>2.740460878966374</v>
      </c>
      <c r="Q595" s="6">
        <f t="shared" si="192"/>
        <v>1802.6737837858636</v>
      </c>
      <c r="R595" s="5">
        <f t="shared" si="193"/>
        <v>10.022939470863539</v>
      </c>
      <c r="S595" s="5">
        <f t="shared" si="194"/>
        <v>-0.89497697097023887</v>
      </c>
      <c r="T595" s="5">
        <f t="shared" si="195"/>
        <v>14.980481582092194</v>
      </c>
      <c r="U595" s="5">
        <f t="shared" si="185"/>
        <v>8.3004356142865863</v>
      </c>
      <c r="V595" s="5">
        <f t="shared" si="185"/>
        <v>25.685452026225953</v>
      </c>
      <c r="W595" s="5">
        <f t="shared" si="196"/>
        <v>-14.45305753894143</v>
      </c>
      <c r="X595">
        <f t="shared" si="206"/>
        <v>0</v>
      </c>
    </row>
    <row r="596" spans="1:24" x14ac:dyDescent="0.2">
      <c r="A596">
        <f t="shared" si="184"/>
        <v>0.56600000000000039</v>
      </c>
      <c r="B596" s="5">
        <f t="shared" si="197"/>
        <v>2.0232252112998075</v>
      </c>
      <c r="C596" s="5">
        <f t="shared" si="198"/>
        <v>-18.898102717576922</v>
      </c>
      <c r="D596" s="5">
        <f t="shared" si="199"/>
        <v>1.0812757894388463</v>
      </c>
      <c r="E596" s="2">
        <f t="shared" si="200"/>
        <v>19.006097089611202</v>
      </c>
      <c r="F596" s="3">
        <f t="shared" si="201"/>
        <v>7.9557412452504845</v>
      </c>
      <c r="G596" s="3">
        <f t="shared" si="202"/>
        <v>-122.61345137391615</v>
      </c>
      <c r="H596" s="3">
        <f t="shared" si="203"/>
        <v>-12.658634110341037</v>
      </c>
      <c r="I596" s="2">
        <f t="shared" si="204"/>
        <v>123.52163087542428</v>
      </c>
      <c r="J596" s="2">
        <f t="shared" si="186"/>
        <v>123.52163087542428</v>
      </c>
      <c r="K596" s="5">
        <f t="shared" si="187"/>
        <v>0.33</v>
      </c>
      <c r="L596" s="4">
        <f t="shared" si="205"/>
        <v>0.18495857000382424</v>
      </c>
      <c r="M596" s="4">
        <f t="shared" si="188"/>
        <v>0.22308250380693789</v>
      </c>
      <c r="N596" s="5">
        <f t="shared" si="189"/>
        <v>-1.7239751268422989</v>
      </c>
      <c r="O596" s="5">
        <f t="shared" si="190"/>
        <v>26.569810891111231</v>
      </c>
      <c r="P596" s="5">
        <f t="shared" si="191"/>
        <v>2.7430719116278075</v>
      </c>
      <c r="Q596" s="6">
        <f t="shared" si="192"/>
        <v>1802.6736035184945</v>
      </c>
      <c r="R596" s="5">
        <f t="shared" si="193"/>
        <v>10.01993888950015</v>
      </c>
      <c r="S596" s="5">
        <f t="shared" si="194"/>
        <v>-0.89597546291405261</v>
      </c>
      <c r="T596" s="5">
        <f t="shared" si="195"/>
        <v>14.975919463337151</v>
      </c>
      <c r="U596" s="5">
        <f t="shared" si="185"/>
        <v>8.2959637626578502</v>
      </c>
      <c r="V596" s="5">
        <f t="shared" si="185"/>
        <v>25.673835428197179</v>
      </c>
      <c r="W596" s="5">
        <f t="shared" si="196"/>
        <v>-14.455008625035042</v>
      </c>
      <c r="X596">
        <f t="shared" si="206"/>
        <v>0</v>
      </c>
    </row>
    <row r="597" spans="1:24" x14ac:dyDescent="0.2">
      <c r="A597">
        <f t="shared" si="184"/>
        <v>0.56700000000000039</v>
      </c>
      <c r="B597" s="5">
        <f t="shared" si="197"/>
        <v>2.0311851005269395</v>
      </c>
      <c r="C597" s="5">
        <f t="shared" si="198"/>
        <v>-19.020703332033122</v>
      </c>
      <c r="D597" s="5">
        <f t="shared" si="199"/>
        <v>1.0686099278241927</v>
      </c>
      <c r="E597" s="2">
        <f t="shared" si="200"/>
        <v>19.128849106985463</v>
      </c>
      <c r="F597" s="3">
        <f t="shared" si="201"/>
        <v>7.9640372090131422</v>
      </c>
      <c r="G597" s="3">
        <f t="shared" si="202"/>
        <v>-122.58777753848796</v>
      </c>
      <c r="H597" s="3">
        <f t="shared" si="203"/>
        <v>-12.673089118966072</v>
      </c>
      <c r="I597" s="2">
        <f t="shared" si="204"/>
        <v>123.49816305641804</v>
      </c>
      <c r="J597" s="2">
        <f t="shared" si="186"/>
        <v>123.49816305641804</v>
      </c>
      <c r="K597" s="5">
        <f t="shared" si="187"/>
        <v>0.33</v>
      </c>
      <c r="L597" s="4">
        <f t="shared" si="205"/>
        <v>0.18499369837738727</v>
      </c>
      <c r="M597" s="4">
        <f t="shared" si="188"/>
        <v>0.22310294270364237</v>
      </c>
      <c r="N597" s="5">
        <f t="shared" si="189"/>
        <v>-1.7254449479327023</v>
      </c>
      <c r="O597" s="5">
        <f t="shared" si="190"/>
        <v>26.559200551285745</v>
      </c>
      <c r="P597" s="5">
        <f t="shared" si="191"/>
        <v>2.7456825001110845</v>
      </c>
      <c r="Q597" s="6">
        <f t="shared" si="192"/>
        <v>1802.673423251143</v>
      </c>
      <c r="R597" s="5">
        <f t="shared" si="193"/>
        <v>10.016940088615305</v>
      </c>
      <c r="S597" s="5">
        <f t="shared" si="194"/>
        <v>-0.89697438031726673</v>
      </c>
      <c r="T597" s="5">
        <f t="shared" si="195"/>
        <v>14.97135998943588</v>
      </c>
      <c r="U597" s="5">
        <f t="shared" si="185"/>
        <v>8.2914951406826027</v>
      </c>
      <c r="V597" s="5">
        <f t="shared" si="185"/>
        <v>25.662226170968477</v>
      </c>
      <c r="W597" s="5">
        <f t="shared" si="196"/>
        <v>-14.456957510453034</v>
      </c>
      <c r="X597">
        <f t="shared" si="206"/>
        <v>0</v>
      </c>
    </row>
    <row r="598" spans="1:24" x14ac:dyDescent="0.2">
      <c r="A598">
        <f t="shared" si="184"/>
        <v>0.56800000000000039</v>
      </c>
      <c r="B598" s="5">
        <f t="shared" si="197"/>
        <v>2.0391532834835226</v>
      </c>
      <c r="C598" s="5">
        <f t="shared" si="198"/>
        <v>-19.143278278458524</v>
      </c>
      <c r="D598" s="5">
        <f t="shared" si="199"/>
        <v>1.0559296102264715</v>
      </c>
      <c r="E598" s="2">
        <f t="shared" si="200"/>
        <v>19.251577840791221</v>
      </c>
      <c r="F598" s="3">
        <f t="shared" si="201"/>
        <v>7.9723287041538251</v>
      </c>
      <c r="G598" s="3">
        <f t="shared" si="202"/>
        <v>-122.56211531231699</v>
      </c>
      <c r="H598" s="3">
        <f t="shared" si="203"/>
        <v>-12.687546076476524</v>
      </c>
      <c r="I598" s="2">
        <f t="shared" si="204"/>
        <v>123.47470980018328</v>
      </c>
      <c r="J598" s="2">
        <f t="shared" si="186"/>
        <v>123.47470980018328</v>
      </c>
      <c r="K598" s="5">
        <f t="shared" si="187"/>
        <v>0.33</v>
      </c>
      <c r="L598" s="4">
        <f t="shared" si="205"/>
        <v>0.18502881828152634</v>
      </c>
      <c r="M598" s="4">
        <f t="shared" si="188"/>
        <v>0.22312337265665197</v>
      </c>
      <c r="N598" s="5">
        <f t="shared" si="189"/>
        <v>-1.7269133216458354</v>
      </c>
      <c r="O598" s="5">
        <f t="shared" si="190"/>
        <v>26.548597971337408</v>
      </c>
      <c r="P598" s="5">
        <f t="shared" si="191"/>
        <v>2.7482926446631248</v>
      </c>
      <c r="Q598" s="6">
        <f t="shared" si="192"/>
        <v>1802.67324298381</v>
      </c>
      <c r="R598" s="5">
        <f t="shared" si="193"/>
        <v>10.013943067076237</v>
      </c>
      <c r="S598" s="5">
        <f t="shared" si="194"/>
        <v>-0.89797372261400032</v>
      </c>
      <c r="T598" s="5">
        <f t="shared" si="195"/>
        <v>14.966803158723733</v>
      </c>
      <c r="U598" s="5">
        <f t="shared" si="185"/>
        <v>8.2870297454304023</v>
      </c>
      <c r="V598" s="5">
        <f t="shared" si="185"/>
        <v>25.650624248723407</v>
      </c>
      <c r="W598" s="5">
        <f t="shared" si="196"/>
        <v>-14.45890419661314</v>
      </c>
      <c r="X598">
        <f t="shared" si="206"/>
        <v>0</v>
      </c>
    </row>
    <row r="599" spans="1:24" x14ac:dyDescent="0.2">
      <c r="A599">
        <f t="shared" ref="A599:A662" si="207">A598+dt</f>
        <v>0.56900000000000039</v>
      </c>
      <c r="B599" s="5">
        <f t="shared" si="197"/>
        <v>2.047129755702549</v>
      </c>
      <c r="C599" s="5">
        <f t="shared" si="198"/>
        <v>-19.265827568458715</v>
      </c>
      <c r="D599" s="5">
        <f t="shared" si="199"/>
        <v>1.0432348346978966</v>
      </c>
      <c r="E599" s="2">
        <f t="shared" si="200"/>
        <v>19.374283267627387</v>
      </c>
      <c r="F599" s="3">
        <f t="shared" ref="F599:F662" si="208">F598+U598*dt</f>
        <v>7.9806157338992554</v>
      </c>
      <c r="G599" s="3">
        <f t="shared" ref="G599:G662" si="209">G598+V598*dt</f>
        <v>-122.53646468806826</v>
      </c>
      <c r="H599" s="3">
        <f t="shared" ref="H599:H662" si="210">H598+W598*dt</f>
        <v>-12.702004980673138</v>
      </c>
      <c r="I599" s="2">
        <f t="shared" si="204"/>
        <v>123.45127110026614</v>
      </c>
      <c r="J599" s="2">
        <f t="shared" ref="J599:J662" si="211">SQRT((F599-vxw)^2+(G599-vyw)^2+H599^2)</f>
        <v>123.45127110026614</v>
      </c>
      <c r="K599" s="5">
        <f t="shared" si="187"/>
        <v>0.33</v>
      </c>
      <c r="L599" s="4">
        <f t="shared" si="205"/>
        <v>0.18506392970866065</v>
      </c>
      <c r="M599" s="4">
        <f t="shared" si="188"/>
        <v>0.22314379366564616</v>
      </c>
      <c r="N599" s="5">
        <f t="shared" si="189"/>
        <v>-1.7283802497772209</v>
      </c>
      <c r="O599" s="5">
        <f t="shared" si="190"/>
        <v>26.538003144890499</v>
      </c>
      <c r="P599" s="5">
        <f t="shared" si="191"/>
        <v>2.7509023455312853</v>
      </c>
      <c r="Q599" s="6">
        <f t="shared" si="192"/>
        <v>1802.6730627164948</v>
      </c>
      <c r="R599" s="5">
        <f t="shared" si="193"/>
        <v>10.01094782375111</v>
      </c>
      <c r="S599" s="5">
        <f t="shared" si="194"/>
        <v>-0.89897348923915332</v>
      </c>
      <c r="T599" s="5">
        <f t="shared" si="195"/>
        <v>14.962248969537406</v>
      </c>
      <c r="U599" s="5">
        <f t="shared" ref="U599:V662" si="212">N599+R599</f>
        <v>8.2825675739738891</v>
      </c>
      <c r="V599" s="5">
        <f t="shared" si="212"/>
        <v>25.639029655651346</v>
      </c>
      <c r="W599" s="5">
        <f t="shared" si="196"/>
        <v>-14.460848684931307</v>
      </c>
      <c r="X599">
        <f t="shared" si="206"/>
        <v>0</v>
      </c>
    </row>
    <row r="600" spans="1:24" x14ac:dyDescent="0.2">
      <c r="A600">
        <f t="shared" si="207"/>
        <v>0.5700000000000004</v>
      </c>
      <c r="B600" s="5">
        <f t="shared" si="197"/>
        <v>2.0551145127202353</v>
      </c>
      <c r="C600" s="5">
        <f t="shared" si="198"/>
        <v>-19.388351213631953</v>
      </c>
      <c r="D600" s="5">
        <f t="shared" si="199"/>
        <v>1.030525599292881</v>
      </c>
      <c r="E600" s="2">
        <f t="shared" si="200"/>
        <v>19.496965364987879</v>
      </c>
      <c r="F600" s="3">
        <f t="shared" si="208"/>
        <v>7.9888983014732293</v>
      </c>
      <c r="G600" s="3">
        <f t="shared" si="209"/>
        <v>-122.51082565841261</v>
      </c>
      <c r="H600" s="3">
        <f t="shared" si="210"/>
        <v>-12.71646582935807</v>
      </c>
      <c r="I600" s="2">
        <f t="shared" si="204"/>
        <v>123.42784695021818</v>
      </c>
      <c r="J600" s="2">
        <f t="shared" si="211"/>
        <v>123.42784695021818</v>
      </c>
      <c r="K600" s="5">
        <f t="shared" si="187"/>
        <v>0.33</v>
      </c>
      <c r="L600" s="4">
        <f t="shared" si="205"/>
        <v>0.18509903265120883</v>
      </c>
      <c r="M600" s="4">
        <f t="shared" si="188"/>
        <v>0.2231642057303046</v>
      </c>
      <c r="N600" s="5">
        <f t="shared" si="189"/>
        <v>-1.7298457341202336</v>
      </c>
      <c r="O600" s="5">
        <f t="shared" si="190"/>
        <v>26.527416065575867</v>
      </c>
      <c r="P600" s="5">
        <f t="shared" si="191"/>
        <v>2.7535116029633548</v>
      </c>
      <c r="Q600" s="6">
        <f t="shared" si="192"/>
        <v>1802.6728824491975</v>
      </c>
      <c r="R600" s="5">
        <f t="shared" si="193"/>
        <v>10.007954357509043</v>
      </c>
      <c r="S600" s="5">
        <f t="shared" si="194"/>
        <v>-0.89997367962840313</v>
      </c>
      <c r="T600" s="5">
        <f t="shared" si="195"/>
        <v>14.957697420214963</v>
      </c>
      <c r="U600" s="5">
        <f t="shared" si="212"/>
        <v>8.2781086233888086</v>
      </c>
      <c r="V600" s="5">
        <f t="shared" si="212"/>
        <v>25.627442385947464</v>
      </c>
      <c r="W600" s="5">
        <f t="shared" si="196"/>
        <v>-14.462790976821683</v>
      </c>
      <c r="X600">
        <f t="shared" si="206"/>
        <v>0</v>
      </c>
    </row>
    <row r="601" spans="1:24" x14ac:dyDescent="0.2">
      <c r="A601">
        <f t="shared" si="207"/>
        <v>0.5710000000000004</v>
      </c>
      <c r="B601" s="5">
        <f t="shared" si="197"/>
        <v>2.0631075500760203</v>
      </c>
      <c r="C601" s="5">
        <f t="shared" si="198"/>
        <v>-19.510849225569174</v>
      </c>
      <c r="D601" s="5">
        <f t="shared" si="199"/>
        <v>1.0178019020680344</v>
      </c>
      <c r="E601" s="2">
        <f t="shared" si="200"/>
        <v>19.619624111232966</v>
      </c>
      <c r="F601" s="3">
        <f t="shared" si="208"/>
        <v>7.9971764100966185</v>
      </c>
      <c r="G601" s="3">
        <f t="shared" si="209"/>
        <v>-122.48519821602666</v>
      </c>
      <c r="H601" s="3">
        <f t="shared" si="210"/>
        <v>-12.730928620334891</v>
      </c>
      <c r="I601" s="2">
        <f t="shared" si="204"/>
        <v>123.4044373435964</v>
      </c>
      <c r="J601" s="2">
        <f t="shared" si="211"/>
        <v>123.4044373435964</v>
      </c>
      <c r="K601" s="5">
        <f t="shared" si="187"/>
        <v>0.33</v>
      </c>
      <c r="L601" s="4">
        <f t="shared" si="205"/>
        <v>0.18513412710158897</v>
      </c>
      <c r="M601" s="4">
        <f t="shared" si="188"/>
        <v>0.22318460885030736</v>
      </c>
      <c r="N601" s="5">
        <f t="shared" si="189"/>
        <v>-1.7313097764661021</v>
      </c>
      <c r="O601" s="5">
        <f t="shared" si="190"/>
        <v>26.516836727030924</v>
      </c>
      <c r="P601" s="5">
        <f t="shared" si="191"/>
        <v>2.7561204172075544</v>
      </c>
      <c r="Q601" s="6">
        <f t="shared" si="192"/>
        <v>1802.6727021819183</v>
      </c>
      <c r="R601" s="5">
        <f t="shared" si="193"/>
        <v>10.004962667220083</v>
      </c>
      <c r="S601" s="5">
        <f t="shared" si="194"/>
        <v>-0.90097429321820655</v>
      </c>
      <c r="T601" s="5">
        <f t="shared" si="195"/>
        <v>14.953148509095849</v>
      </c>
      <c r="U601" s="5">
        <f t="shared" si="212"/>
        <v>8.273652890753981</v>
      </c>
      <c r="V601" s="5">
        <f t="shared" si="212"/>
        <v>25.615862433812719</v>
      </c>
      <c r="W601" s="5">
        <f t="shared" si="196"/>
        <v>-14.464731073696598</v>
      </c>
      <c r="X601">
        <f t="shared" si="206"/>
        <v>0</v>
      </c>
    </row>
    <row r="602" spans="1:24" x14ac:dyDescent="0.2">
      <c r="A602">
        <f t="shared" si="207"/>
        <v>0.5720000000000004</v>
      </c>
      <c r="B602" s="5">
        <f t="shared" si="197"/>
        <v>2.0711088633125625</v>
      </c>
      <c r="C602" s="5">
        <f t="shared" si="198"/>
        <v>-19.633321615853983</v>
      </c>
      <c r="D602" s="5">
        <f t="shared" si="199"/>
        <v>1.0050637410821626</v>
      </c>
      <c r="E602" s="2">
        <f t="shared" si="200"/>
        <v>19.742259485561704</v>
      </c>
      <c r="F602" s="3">
        <f t="shared" si="208"/>
        <v>8.0054500629873733</v>
      </c>
      <c r="G602" s="3">
        <f t="shared" si="209"/>
        <v>-122.45958235359285</v>
      </c>
      <c r="H602" s="3">
        <f t="shared" si="210"/>
        <v>-12.745393351408588</v>
      </c>
      <c r="I602" s="2">
        <f t="shared" si="204"/>
        <v>123.38104227396325</v>
      </c>
      <c r="J602" s="2">
        <f t="shared" si="211"/>
        <v>123.38104227396325</v>
      </c>
      <c r="K602" s="5">
        <f t="shared" si="187"/>
        <v>0.33</v>
      </c>
      <c r="L602" s="4">
        <f t="shared" si="205"/>
        <v>0.18516921305221853</v>
      </c>
      <c r="M602" s="4">
        <f t="shared" si="188"/>
        <v>0.22320500302533461</v>
      </c>
      <c r="N602" s="5">
        <f t="shared" si="189"/>
        <v>-1.7327723786039142</v>
      </c>
      <c r="O602" s="5">
        <f t="shared" si="190"/>
        <v>26.506265122899649</v>
      </c>
      <c r="P602" s="5">
        <f t="shared" si="191"/>
        <v>2.7587287885125376</v>
      </c>
      <c r="Q602" s="6">
        <f t="shared" si="192"/>
        <v>1802.672521914657</v>
      </c>
      <c r="R602" s="5">
        <f t="shared" si="193"/>
        <v>10.001972751755222</v>
      </c>
      <c r="S602" s="5">
        <f t="shared" si="194"/>
        <v>-0.90197532944579695</v>
      </c>
      <c r="T602" s="5">
        <f t="shared" si="195"/>
        <v>14.948602234520838</v>
      </c>
      <c r="U602" s="5">
        <f t="shared" si="212"/>
        <v>8.2692003731513068</v>
      </c>
      <c r="V602" s="5">
        <f t="shared" si="212"/>
        <v>25.604289793453852</v>
      </c>
      <c r="W602" s="5">
        <f t="shared" si="196"/>
        <v>-14.466668976966623</v>
      </c>
      <c r="X602">
        <f t="shared" si="206"/>
        <v>0</v>
      </c>
    </row>
    <row r="603" spans="1:24" x14ac:dyDescent="0.2">
      <c r="A603">
        <f t="shared" si="207"/>
        <v>0.5730000000000004</v>
      </c>
      <c r="B603" s="5">
        <f t="shared" si="197"/>
        <v>2.0791184479757367</v>
      </c>
      <c r="C603" s="5">
        <f t="shared" si="198"/>
        <v>-19.755768396062678</v>
      </c>
      <c r="D603" s="5">
        <f t="shared" si="199"/>
        <v>0.99231111439626551</v>
      </c>
      <c r="E603" s="2">
        <f t="shared" si="200"/>
        <v>19.864871467985438</v>
      </c>
      <c r="F603" s="3">
        <f t="shared" si="208"/>
        <v>8.0137192633605245</v>
      </c>
      <c r="G603" s="3">
        <f t="shared" si="209"/>
        <v>-122.4339780637994</v>
      </c>
      <c r="H603" s="3">
        <f t="shared" si="210"/>
        <v>-12.759860020385554</v>
      </c>
      <c r="I603" s="2">
        <f t="shared" si="204"/>
        <v>123.35766173488659</v>
      </c>
      <c r="J603" s="2">
        <f t="shared" si="211"/>
        <v>123.35766173488659</v>
      </c>
      <c r="K603" s="5">
        <f t="shared" si="187"/>
        <v>0.33</v>
      </c>
      <c r="L603" s="4">
        <f t="shared" si="205"/>
        <v>0.18520429049551448</v>
      </c>
      <c r="M603" s="4">
        <f t="shared" si="188"/>
        <v>0.22322538825506685</v>
      </c>
      <c r="N603" s="5">
        <f t="shared" si="189"/>
        <v>-1.7342335423206174</v>
      </c>
      <c r="O603" s="5">
        <f t="shared" si="190"/>
        <v>26.495701246832567</v>
      </c>
      <c r="P603" s="5">
        <f t="shared" si="191"/>
        <v>2.7613367171273886</v>
      </c>
      <c r="Q603" s="6">
        <f t="shared" si="192"/>
        <v>1802.672341647414</v>
      </c>
      <c r="R603" s="5">
        <f t="shared" si="193"/>
        <v>9.9989846099863762</v>
      </c>
      <c r="S603" s="5">
        <f t="shared" si="194"/>
        <v>-0.90297678774918355</v>
      </c>
      <c r="T603" s="5">
        <f t="shared" si="195"/>
        <v>14.94405859483207</v>
      </c>
      <c r="U603" s="5">
        <f t="shared" si="212"/>
        <v>8.2647510676657596</v>
      </c>
      <c r="V603" s="5">
        <f t="shared" si="212"/>
        <v>25.592724459083385</v>
      </c>
      <c r="W603" s="5">
        <f t="shared" si="196"/>
        <v>-14.468604688040543</v>
      </c>
      <c r="X603">
        <f t="shared" si="206"/>
        <v>0</v>
      </c>
    </row>
    <row r="604" spans="1:24" x14ac:dyDescent="0.2">
      <c r="A604">
        <f t="shared" si="207"/>
        <v>0.5740000000000004</v>
      </c>
      <c r="B604" s="5">
        <f t="shared" si="197"/>
        <v>2.087136299614631</v>
      </c>
      <c r="C604" s="5">
        <f t="shared" si="198"/>
        <v>-19.878189577764246</v>
      </c>
      <c r="D604" s="5">
        <f t="shared" si="199"/>
        <v>0.97954402007353591</v>
      </c>
      <c r="E604" s="2">
        <f t="shared" si="200"/>
        <v>19.987460039302245</v>
      </c>
      <c r="F604" s="3">
        <f t="shared" si="208"/>
        <v>8.02198401442819</v>
      </c>
      <c r="G604" s="3">
        <f t="shared" si="209"/>
        <v>-122.40838533934031</v>
      </c>
      <c r="H604" s="3">
        <f t="shared" si="210"/>
        <v>-12.774328625073595</v>
      </c>
      <c r="I604" s="2">
        <f t="shared" si="204"/>
        <v>123.33429571993972</v>
      </c>
      <c r="J604" s="2">
        <f t="shared" si="211"/>
        <v>123.33429571993972</v>
      </c>
      <c r="K604" s="5">
        <f t="shared" si="187"/>
        <v>0.33</v>
      </c>
      <c r="L604" s="4">
        <f t="shared" si="205"/>
        <v>0.18523935942389316</v>
      </c>
      <c r="M604" s="4">
        <f t="shared" si="188"/>
        <v>0.22324576453918485</v>
      </c>
      <c r="N604" s="5">
        <f t="shared" si="189"/>
        <v>-1.7356932694010234</v>
      </c>
      <c r="O604" s="5">
        <f t="shared" si="190"/>
        <v>26.485145092486746</v>
      </c>
      <c r="P604" s="5">
        <f t="shared" si="191"/>
        <v>2.7639442033016217</v>
      </c>
      <c r="Q604" s="6">
        <f t="shared" si="192"/>
        <v>1802.6721613801885</v>
      </c>
      <c r="R604" s="5">
        <f t="shared" si="193"/>
        <v>9.9959982407864079</v>
      </c>
      <c r="S604" s="5">
        <f t="shared" si="194"/>
        <v>-0.90397866756715151</v>
      </c>
      <c r="T604" s="5">
        <f t="shared" si="195"/>
        <v>14.939517588373041</v>
      </c>
      <c r="U604" s="5">
        <f t="shared" si="212"/>
        <v>8.2603049713853842</v>
      </c>
      <c r="V604" s="5">
        <f t="shared" si="212"/>
        <v>25.581166424919594</v>
      </c>
      <c r="W604" s="5">
        <f t="shared" si="196"/>
        <v>-14.470538208325337</v>
      </c>
      <c r="X604">
        <f t="shared" si="206"/>
        <v>0</v>
      </c>
    </row>
    <row r="605" spans="1:24" x14ac:dyDescent="0.2">
      <c r="A605">
        <f t="shared" si="207"/>
        <v>0.5750000000000004</v>
      </c>
      <c r="B605" s="5">
        <f t="shared" si="197"/>
        <v>2.0951624137815448</v>
      </c>
      <c r="C605" s="5">
        <f t="shared" si="198"/>
        <v>-20.000585172520374</v>
      </c>
      <c r="D605" s="5">
        <f t="shared" si="199"/>
        <v>0.96676245617935819</v>
      </c>
      <c r="E605" s="2">
        <f t="shared" si="200"/>
        <v>20.11002518107237</v>
      </c>
      <c r="F605" s="3">
        <f t="shared" si="208"/>
        <v>8.0302443193995749</v>
      </c>
      <c r="G605" s="3">
        <f t="shared" si="209"/>
        <v>-122.3828041729154</v>
      </c>
      <c r="H605" s="3">
        <f t="shared" si="210"/>
        <v>-12.78879916328192</v>
      </c>
      <c r="I605" s="2">
        <f t="shared" si="204"/>
        <v>123.31094422270137</v>
      </c>
      <c r="J605" s="2">
        <f t="shared" si="211"/>
        <v>123.31094422270137</v>
      </c>
      <c r="K605" s="5">
        <f t="shared" si="187"/>
        <v>0.33</v>
      </c>
      <c r="L605" s="4">
        <f t="shared" si="205"/>
        <v>0.18527441982977028</v>
      </c>
      <c r="M605" s="4">
        <f t="shared" si="188"/>
        <v>0.22326613187736943</v>
      </c>
      <c r="N605" s="5">
        <f t="shared" si="189"/>
        <v>-1.7371515616278104</v>
      </c>
      <c r="O605" s="5">
        <f t="shared" si="190"/>
        <v>26.474596653525793</v>
      </c>
      <c r="P605" s="5">
        <f t="shared" si="191"/>
        <v>2.7665512472851796</v>
      </c>
      <c r="Q605" s="6">
        <f t="shared" si="192"/>
        <v>1802.6719811129815</v>
      </c>
      <c r="R605" s="5">
        <f t="shared" si="193"/>
        <v>9.9930136430291068</v>
      </c>
      <c r="S605" s="5">
        <f t="shared" si="194"/>
        <v>-0.90498096833926012</v>
      </c>
      <c r="T605" s="5">
        <f t="shared" si="195"/>
        <v>14.934979213488605</v>
      </c>
      <c r="U605" s="5">
        <f t="shared" si="212"/>
        <v>8.2558620814012968</v>
      </c>
      <c r="V605" s="5">
        <f t="shared" si="212"/>
        <v>25.569615685186534</v>
      </c>
      <c r="W605" s="5">
        <f t="shared" si="196"/>
        <v>-14.472469539226214</v>
      </c>
      <c r="X605">
        <f t="shared" si="206"/>
        <v>0</v>
      </c>
    </row>
    <row r="606" spans="1:24" x14ac:dyDescent="0.2">
      <c r="A606">
        <f t="shared" si="207"/>
        <v>0.5760000000000004</v>
      </c>
      <c r="B606" s="5">
        <f t="shared" si="197"/>
        <v>2.1031967860319849</v>
      </c>
      <c r="C606" s="5">
        <f t="shared" si="198"/>
        <v>-20.122955191885445</v>
      </c>
      <c r="D606" s="5">
        <f t="shared" si="199"/>
        <v>0.95396642078130667</v>
      </c>
      <c r="E606" s="2">
        <f t="shared" si="200"/>
        <v>20.232566875594522</v>
      </c>
      <c r="F606" s="3">
        <f t="shared" si="208"/>
        <v>8.0385001814809769</v>
      </c>
      <c r="G606" s="3">
        <f t="shared" si="209"/>
        <v>-122.35723455723021</v>
      </c>
      <c r="H606" s="3">
        <f t="shared" si="210"/>
        <v>-12.803271632821147</v>
      </c>
      <c r="I606" s="2">
        <f t="shared" si="204"/>
        <v>123.28760723675565</v>
      </c>
      <c r="J606" s="2">
        <f t="shared" si="211"/>
        <v>123.28760723675565</v>
      </c>
      <c r="K606" s="5">
        <f t="shared" ref="K606:K669" si="213">IF(drag=1,(cda+cdb/(1+EXP(-(J606-vel)/dv))),IF(drag=2,$G$11,0))</f>
        <v>0.33</v>
      </c>
      <c r="L606" s="4">
        <f t="shared" si="205"/>
        <v>0.1853094717055612</v>
      </c>
      <c r="M606" s="4">
        <f t="shared" ref="M606:M669" si="214">IF(Magnus=1,(IF(L606&lt;0.1,1.5*L606,0.09+0.6*L606)),IF(Magnus=2,1/(2.32+0.4/L606),0))</f>
        <v>0.22328649026930195</v>
      </c>
      <c r="N606" s="5">
        <f t="shared" ref="N606:N669" si="215">-const*$K606*$J606*(F606-vxw)</f>
        <v>-1.738608420781526</v>
      </c>
      <c r="O606" s="5">
        <f t="shared" ref="O606:O669" si="216">-const*$K606*$J606*(G606-vyw)</f>
        <v>26.464055923619838</v>
      </c>
      <c r="P606" s="5">
        <f t="shared" ref="P606:P669" si="217">-const*$K606*$J606*H606</f>
        <v>2.7691578493284337</v>
      </c>
      <c r="Q606" s="6">
        <f t="shared" ref="Q606:Q669" si="218">omega*EXP(-A606/tau)*30/PI()</f>
        <v>1802.6718008457926</v>
      </c>
      <c r="R606" s="5">
        <f t="shared" ref="R606:R669" si="219">const*($M606/omega)*J606*(wy*H606-wz*(G606-vyw))</f>
        <v>9.9900308155891935</v>
      </c>
      <c r="S606" s="5">
        <f t="shared" ref="S606:S669" si="220">const*($M606/omega)*J606*(wz*(F606-vxw)-wx*H606)</f>
        <v>-0.90598368950584174</v>
      </c>
      <c r="T606" s="5">
        <f t="shared" ref="T606:T669" si="221">const*($M606/omega)*J606*(wx*(G606-vyw)-wy*(F606-vxw))</f>
        <v>14.930443468524961</v>
      </c>
      <c r="U606" s="5">
        <f t="shared" si="212"/>
        <v>8.2514223948076673</v>
      </c>
      <c r="V606" s="5">
        <f t="shared" si="212"/>
        <v>25.558072234113997</v>
      </c>
      <c r="W606" s="5">
        <f t="shared" ref="W606:W669" si="222">P606+T606-32.174</f>
        <v>-14.474398682146603</v>
      </c>
      <c r="X606">
        <f t="shared" si="206"/>
        <v>0</v>
      </c>
    </row>
    <row r="607" spans="1:24" x14ac:dyDescent="0.2">
      <c r="A607">
        <f t="shared" si="207"/>
        <v>0.5770000000000004</v>
      </c>
      <c r="B607" s="5">
        <f t="shared" ref="B607:B670" si="223">B606+F606*dt+0.5*U606*dt*dt</f>
        <v>2.1112394119246636</v>
      </c>
      <c r="C607" s="5">
        <f t="shared" ref="C607:C670" si="224">C606+G606*dt+0.5*V606*dt*dt</f>
        <v>-20.245299647406561</v>
      </c>
      <c r="D607" s="5">
        <f t="shared" ref="D607:D670" si="225">D606+H606*dt+0.5*W606*dt*dt</f>
        <v>0.9411559119491445</v>
      </c>
      <c r="E607" s="2">
        <f t="shared" ref="E607:E670" si="226">SQRT(B607^2+C607^2)</f>
        <v>20.355085105883106</v>
      </c>
      <c r="F607" s="3">
        <f t="shared" si="208"/>
        <v>8.0467516038757854</v>
      </c>
      <c r="G607" s="3">
        <f t="shared" si="209"/>
        <v>-122.33167648499609</v>
      </c>
      <c r="H607" s="3">
        <f t="shared" si="210"/>
        <v>-12.817746031503294</v>
      </c>
      <c r="I607" s="2">
        <f t="shared" ref="I607:I670" si="227">SQRT(F607^2+G607^2+H607^2)</f>
        <v>123.26428475569207</v>
      </c>
      <c r="J607" s="2">
        <f t="shared" si="211"/>
        <v>123.26428475569207</v>
      </c>
      <c r="K607" s="5">
        <f t="shared" si="213"/>
        <v>0.33</v>
      </c>
      <c r="L607" s="4">
        <f t="shared" ref="L607:L670" si="228">(romega/J607)*EXP(-A607/tau)</f>
        <v>0.18534451504368052</v>
      </c>
      <c r="M607" s="4">
        <f t="shared" si="214"/>
        <v>0.22330683971466389</v>
      </c>
      <c r="N607" s="5">
        <f t="shared" si="215"/>
        <v>-1.7400638486405895</v>
      </c>
      <c r="O607" s="5">
        <f t="shared" si="216"/>
        <v>26.453522896445524</v>
      </c>
      <c r="P607" s="5">
        <f t="shared" si="217"/>
        <v>2.7717640096821805</v>
      </c>
      <c r="Q607" s="6">
        <f t="shared" si="218"/>
        <v>1802.6716205786213</v>
      </c>
      <c r="R607" s="5">
        <f t="shared" si="219"/>
        <v>9.9870497573423336</v>
      </c>
      <c r="S607" s="5">
        <f t="shared" si="220"/>
        <v>-0.90698683050800222</v>
      </c>
      <c r="T607" s="5">
        <f t="shared" si="221"/>
        <v>14.925910351829668</v>
      </c>
      <c r="U607" s="5">
        <f t="shared" si="212"/>
        <v>8.2469859087017436</v>
      </c>
      <c r="V607" s="5">
        <f t="shared" si="212"/>
        <v>25.54653606593752</v>
      </c>
      <c r="W607" s="5">
        <f t="shared" si="222"/>
        <v>-14.476325638488152</v>
      </c>
      <c r="X607">
        <f t="shared" ref="X607:X670" si="229">IF((C607-17/12)*(C608-17/12)&lt;0,1,0)</f>
        <v>0</v>
      </c>
    </row>
    <row r="608" spans="1:24" x14ac:dyDescent="0.2">
      <c r="A608">
        <f t="shared" si="207"/>
        <v>0.5780000000000004</v>
      </c>
      <c r="B608" s="5">
        <f t="shared" si="223"/>
        <v>2.1192902870214936</v>
      </c>
      <c r="C608" s="5">
        <f t="shared" si="224"/>
        <v>-20.367618550623526</v>
      </c>
      <c r="D608" s="5">
        <f t="shared" si="225"/>
        <v>0.92833092775482196</v>
      </c>
      <c r="E608" s="2">
        <f t="shared" si="226"/>
        <v>20.477579855646205</v>
      </c>
      <c r="F608" s="3">
        <f t="shared" si="208"/>
        <v>8.0549985897844874</v>
      </c>
      <c r="G608" s="3">
        <f t="shared" si="209"/>
        <v>-122.30612994893016</v>
      </c>
      <c r="H608" s="3">
        <f t="shared" si="210"/>
        <v>-12.832222357141783</v>
      </c>
      <c r="I608" s="2">
        <f t="shared" si="227"/>
        <v>123.24097677310559</v>
      </c>
      <c r="J608" s="2">
        <f t="shared" si="211"/>
        <v>123.24097677310559</v>
      </c>
      <c r="K608" s="5">
        <f t="shared" si="213"/>
        <v>0.33</v>
      </c>
      <c r="L608" s="4">
        <f t="shared" si="228"/>
        <v>0.18537954983654242</v>
      </c>
      <c r="M608" s="4">
        <f t="shared" si="214"/>
        <v>0.22332718021313694</v>
      </c>
      <c r="N608" s="5">
        <f t="shared" si="215"/>
        <v>-1.741517846981296</v>
      </c>
      <c r="O608" s="5">
        <f t="shared" si="216"/>
        <v>26.442997565686014</v>
      </c>
      <c r="P608" s="5">
        <f t="shared" si="217"/>
        <v>2.7743697285976459</v>
      </c>
      <c r="Q608" s="6">
        <f t="shared" si="218"/>
        <v>1802.6714403114684</v>
      </c>
      <c r="R608" s="5">
        <f t="shared" si="219"/>
        <v>9.9840704671651075</v>
      </c>
      <c r="S608" s="5">
        <f t="shared" si="220"/>
        <v>-0.90799039078761878</v>
      </c>
      <c r="T608" s="5">
        <f t="shared" si="221"/>
        <v>14.921379861751616</v>
      </c>
      <c r="U608" s="5">
        <f t="shared" si="212"/>
        <v>8.2425526201838117</v>
      </c>
      <c r="V608" s="5">
        <f t="shared" si="212"/>
        <v>25.535007174898396</v>
      </c>
      <c r="W608" s="5">
        <f t="shared" si="222"/>
        <v>-14.478250409650737</v>
      </c>
      <c r="X608">
        <f t="shared" si="229"/>
        <v>0</v>
      </c>
    </row>
    <row r="609" spans="1:24" x14ac:dyDescent="0.2">
      <c r="A609">
        <f t="shared" si="207"/>
        <v>0.5790000000000004</v>
      </c>
      <c r="B609" s="5">
        <f t="shared" si="223"/>
        <v>2.1273494068875882</v>
      </c>
      <c r="C609" s="5">
        <f t="shared" si="224"/>
        <v>-20.48991191306887</v>
      </c>
      <c r="D609" s="5">
        <f t="shared" si="225"/>
        <v>0.91549146627247535</v>
      </c>
      <c r="E609" s="2">
        <f t="shared" si="226"/>
        <v>20.600051109264427</v>
      </c>
      <c r="F609" s="3">
        <f t="shared" si="208"/>
        <v>8.0632411424046708</v>
      </c>
      <c r="G609" s="3">
        <f t="shared" si="209"/>
        <v>-122.28059494175527</v>
      </c>
      <c r="H609" s="3">
        <f t="shared" si="210"/>
        <v>-12.846700607551433</v>
      </c>
      <c r="I609" s="2">
        <f t="shared" si="227"/>
        <v>123.21768328259648</v>
      </c>
      <c r="J609" s="2">
        <f t="shared" si="211"/>
        <v>123.21768328259648</v>
      </c>
      <c r="K609" s="5">
        <f t="shared" si="213"/>
        <v>0.33</v>
      </c>
      <c r="L609" s="4">
        <f t="shared" si="228"/>
        <v>0.18541457607656056</v>
      </c>
      <c r="M609" s="4">
        <f t="shared" si="214"/>
        <v>0.22334751176440309</v>
      </c>
      <c r="N609" s="5">
        <f t="shared" si="215"/>
        <v>-1.7429704175778182</v>
      </c>
      <c r="O609" s="5">
        <f t="shared" si="216"/>
        <v>26.432479925030965</v>
      </c>
      <c r="P609" s="5">
        <f t="shared" si="217"/>
        <v>2.7769750063264782</v>
      </c>
      <c r="Q609" s="6">
        <f t="shared" si="218"/>
        <v>1802.6712600443334</v>
      </c>
      <c r="R609" s="5">
        <f t="shared" si="219"/>
        <v>9.98109294393503</v>
      </c>
      <c r="S609" s="5">
        <f t="shared" si="220"/>
        <v>-0.90899436978733894</v>
      </c>
      <c r="T609" s="5">
        <f t="shared" si="221"/>
        <v>14.916851996641064</v>
      </c>
      <c r="U609" s="5">
        <f t="shared" si="212"/>
        <v>8.2381225263572126</v>
      </c>
      <c r="V609" s="5">
        <f t="shared" si="212"/>
        <v>25.523485555243624</v>
      </c>
      <c r="W609" s="5">
        <f t="shared" si="222"/>
        <v>-14.480172997032458</v>
      </c>
      <c r="X609">
        <f t="shared" si="229"/>
        <v>0</v>
      </c>
    </row>
    <row r="610" spans="1:24" x14ac:dyDescent="0.2">
      <c r="A610">
        <f t="shared" si="207"/>
        <v>0.5800000000000004</v>
      </c>
      <c r="B610" s="5">
        <f t="shared" si="223"/>
        <v>2.1354167670912561</v>
      </c>
      <c r="C610" s="5">
        <f t="shared" si="224"/>
        <v>-20.612179746267849</v>
      </c>
      <c r="D610" s="5">
        <f t="shared" si="225"/>
        <v>0.90263752557842536</v>
      </c>
      <c r="E610" s="2">
        <f t="shared" si="226"/>
        <v>20.722498851770482</v>
      </c>
      <c r="F610" s="3">
        <f t="shared" si="208"/>
        <v>8.0714792649310283</v>
      </c>
      <c r="G610" s="3">
        <f t="shared" si="209"/>
        <v>-122.25507145620003</v>
      </c>
      <c r="H610" s="3">
        <f t="shared" si="210"/>
        <v>-12.861180780548466</v>
      </c>
      <c r="I610" s="2">
        <f t="shared" si="227"/>
        <v>123.1944042777704</v>
      </c>
      <c r="J610" s="2">
        <f t="shared" si="211"/>
        <v>123.1944042777704</v>
      </c>
      <c r="K610" s="5">
        <f t="shared" si="213"/>
        <v>0.33</v>
      </c>
      <c r="L610" s="4">
        <f t="shared" si="228"/>
        <v>0.18544959375614806</v>
      </c>
      <c r="M610" s="4">
        <f t="shared" si="214"/>
        <v>0.22336783436814475</v>
      </c>
      <c r="N610" s="5">
        <f t="shared" si="215"/>
        <v>-1.7444215622022088</v>
      </c>
      <c r="O610" s="5">
        <f t="shared" si="216"/>
        <v>26.421969968176519</v>
      </c>
      <c r="P610" s="5">
        <f t="shared" si="217"/>
        <v>2.7795798431207506</v>
      </c>
      <c r="Q610" s="6">
        <f t="shared" si="218"/>
        <v>1802.6710797772162</v>
      </c>
      <c r="R610" s="5">
        <f t="shared" si="219"/>
        <v>9.9781171865305556</v>
      </c>
      <c r="S610" s="5">
        <f t="shared" si="220"/>
        <v>-0.90999876695058068</v>
      </c>
      <c r="T610" s="5">
        <f t="shared" si="221"/>
        <v>14.912326754849609</v>
      </c>
      <c r="U610" s="5">
        <f t="shared" si="212"/>
        <v>8.2336956243283463</v>
      </c>
      <c r="V610" s="5">
        <f t="shared" si="212"/>
        <v>25.51197120122594</v>
      </c>
      <c r="W610" s="5">
        <f t="shared" si="222"/>
        <v>-14.482093402029641</v>
      </c>
      <c r="X610">
        <f t="shared" si="229"/>
        <v>0</v>
      </c>
    </row>
    <row r="611" spans="1:24" x14ac:dyDescent="0.2">
      <c r="A611">
        <f t="shared" si="207"/>
        <v>0.58100000000000041</v>
      </c>
      <c r="B611" s="5">
        <f t="shared" si="223"/>
        <v>2.1434923632039991</v>
      </c>
      <c r="C611" s="5">
        <f t="shared" si="224"/>
        <v>-20.734422061738446</v>
      </c>
      <c r="D611" s="5">
        <f t="shared" si="225"/>
        <v>0.8897691037511759</v>
      </c>
      <c r="E611" s="2">
        <f t="shared" si="226"/>
        <v>20.844923068829491</v>
      </c>
      <c r="F611" s="3">
        <f t="shared" si="208"/>
        <v>8.0797129605553568</v>
      </c>
      <c r="G611" s="3">
        <f t="shared" si="209"/>
        <v>-122.2295594849988</v>
      </c>
      <c r="H611" s="3">
        <f t="shared" si="210"/>
        <v>-12.875662873950496</v>
      </c>
      <c r="I611" s="2">
        <f t="shared" si="227"/>
        <v>123.17113975223845</v>
      </c>
      <c r="J611" s="2">
        <f t="shared" si="211"/>
        <v>123.17113975223845</v>
      </c>
      <c r="K611" s="5">
        <f t="shared" si="213"/>
        <v>0.33</v>
      </c>
      <c r="L611" s="4">
        <f t="shared" si="228"/>
        <v>0.18548460286771751</v>
      </c>
      <c r="M611" s="4">
        <f t="shared" si="214"/>
        <v>0.22338814802404428</v>
      </c>
      <c r="N611" s="5">
        <f t="shared" si="215"/>
        <v>-1.7458712826244056</v>
      </c>
      <c r="O611" s="5">
        <f t="shared" si="216"/>
        <v>26.411467688825315</v>
      </c>
      <c r="P611" s="5">
        <f t="shared" si="217"/>
        <v>2.7821842392329601</v>
      </c>
      <c r="Q611" s="6">
        <f t="shared" si="218"/>
        <v>1802.6708995101174</v>
      </c>
      <c r="R611" s="5">
        <f t="shared" si="219"/>
        <v>9.9751431938310429</v>
      </c>
      <c r="S611" s="5">
        <f t="shared" si="220"/>
        <v>-0.91100358172153062</v>
      </c>
      <c r="T611" s="5">
        <f t="shared" si="221"/>
        <v>14.907804134730178</v>
      </c>
      <c r="U611" s="5">
        <f t="shared" si="212"/>
        <v>8.2292719112066379</v>
      </c>
      <c r="V611" s="5">
        <f t="shared" si="212"/>
        <v>25.500464107103785</v>
      </c>
      <c r="W611" s="5">
        <f t="shared" si="222"/>
        <v>-14.48401162603686</v>
      </c>
      <c r="X611">
        <f t="shared" si="229"/>
        <v>0</v>
      </c>
    </row>
    <row r="612" spans="1:24" x14ac:dyDescent="0.2">
      <c r="A612">
        <f t="shared" si="207"/>
        <v>0.58200000000000041</v>
      </c>
      <c r="B612" s="5">
        <f t="shared" si="223"/>
        <v>2.15157619080051</v>
      </c>
      <c r="C612" s="5">
        <f t="shared" si="224"/>
        <v>-20.856638870991393</v>
      </c>
      <c r="D612" s="5">
        <f t="shared" si="225"/>
        <v>0.87688619887141239</v>
      </c>
      <c r="E612" s="2">
        <f t="shared" si="226"/>
        <v>20.967323746720009</v>
      </c>
      <c r="F612" s="3">
        <f t="shared" si="208"/>
        <v>8.0879422324665633</v>
      </c>
      <c r="G612" s="3">
        <f t="shared" si="209"/>
        <v>-122.20405902089171</v>
      </c>
      <c r="H612" s="3">
        <f t="shared" si="210"/>
        <v>-12.890146885576533</v>
      </c>
      <c r="I612" s="2">
        <f t="shared" si="227"/>
        <v>123.14788969961701</v>
      </c>
      <c r="J612" s="2">
        <f t="shared" si="211"/>
        <v>123.14788969961701</v>
      </c>
      <c r="K612" s="5">
        <f t="shared" si="213"/>
        <v>0.33</v>
      </c>
      <c r="L612" s="4">
        <f t="shared" si="228"/>
        <v>0.18551960340368104</v>
      </c>
      <c r="M612" s="4">
        <f t="shared" si="214"/>
        <v>0.22340845273178453</v>
      </c>
      <c r="N612" s="5">
        <f t="shared" si="215"/>
        <v>-1.7473195806122319</v>
      </c>
      <c r="O612" s="5">
        <f t="shared" si="216"/>
        <v>26.400973080686466</v>
      </c>
      <c r="P612" s="5">
        <f t="shared" si="217"/>
        <v>2.7847881949160258</v>
      </c>
      <c r="Q612" s="6">
        <f t="shared" si="218"/>
        <v>1802.6707192430363</v>
      </c>
      <c r="R612" s="5">
        <f t="shared" si="219"/>
        <v>9.9721709647167991</v>
      </c>
      <c r="S612" s="5">
        <f t="shared" si="220"/>
        <v>-0.91200881354514363</v>
      </c>
      <c r="T612" s="5">
        <f t="shared" si="221"/>
        <v>14.903284134637055</v>
      </c>
      <c r="U612" s="5">
        <f t="shared" si="212"/>
        <v>8.2248513841045678</v>
      </c>
      <c r="V612" s="5">
        <f t="shared" si="212"/>
        <v>25.488964267141323</v>
      </c>
      <c r="W612" s="5">
        <f t="shared" si="222"/>
        <v>-14.48592767044692</v>
      </c>
      <c r="X612">
        <f t="shared" si="229"/>
        <v>0</v>
      </c>
    </row>
    <row r="613" spans="1:24" x14ac:dyDescent="0.2">
      <c r="A613">
        <f t="shared" si="207"/>
        <v>0.58300000000000041</v>
      </c>
      <c r="B613" s="5">
        <f t="shared" si="223"/>
        <v>2.1596682454586684</v>
      </c>
      <c r="C613" s="5">
        <f t="shared" si="224"/>
        <v>-20.97883018553015</v>
      </c>
      <c r="D613" s="5">
        <f t="shared" si="225"/>
        <v>0.86398880902200059</v>
      </c>
      <c r="E613" s="2">
        <f t="shared" si="226"/>
        <v>21.089700872315699</v>
      </c>
      <c r="F613" s="3">
        <f t="shared" si="208"/>
        <v>8.0961670838506681</v>
      </c>
      <c r="G613" s="3">
        <f t="shared" si="209"/>
        <v>-122.17857005662457</v>
      </c>
      <c r="H613" s="3">
        <f t="shared" si="210"/>
        <v>-12.90463281324698</v>
      </c>
      <c r="I613" s="2">
        <f t="shared" si="227"/>
        <v>123.12465411352787</v>
      </c>
      <c r="J613" s="2">
        <f t="shared" si="211"/>
        <v>123.12465411352787</v>
      </c>
      <c r="K613" s="5">
        <f t="shared" si="213"/>
        <v>0.33</v>
      </c>
      <c r="L613" s="4">
        <f t="shared" si="228"/>
        <v>0.18555459535645016</v>
      </c>
      <c r="M613" s="4">
        <f t="shared" si="214"/>
        <v>0.22342874849104863</v>
      </c>
      <c r="N613" s="5">
        <f t="shared" si="215"/>
        <v>-1.7487664579314006</v>
      </c>
      <c r="O613" s="5">
        <f t="shared" si="216"/>
        <v>26.390486137475541</v>
      </c>
      <c r="P613" s="5">
        <f t="shared" si="217"/>
        <v>2.7873917104232895</v>
      </c>
      <c r="Q613" s="6">
        <f t="shared" si="218"/>
        <v>1802.6705389759732</v>
      </c>
      <c r="R613" s="5">
        <f t="shared" si="219"/>
        <v>9.9692004980690481</v>
      </c>
      <c r="S613" s="5">
        <f t="shared" si="220"/>
        <v>-0.9130144618671423</v>
      </c>
      <c r="T613" s="5">
        <f t="shared" si="221"/>
        <v>14.898766752925869</v>
      </c>
      <c r="U613" s="5">
        <f t="shared" si="212"/>
        <v>8.220434040137647</v>
      </c>
      <c r="V613" s="5">
        <f t="shared" si="212"/>
        <v>25.477471675608399</v>
      </c>
      <c r="W613" s="5">
        <f t="shared" si="222"/>
        <v>-14.487841536650841</v>
      </c>
      <c r="X613">
        <f t="shared" si="229"/>
        <v>0</v>
      </c>
    </row>
    <row r="614" spans="1:24" x14ac:dyDescent="0.2">
      <c r="A614">
        <f t="shared" si="207"/>
        <v>0.58400000000000041</v>
      </c>
      <c r="B614" s="5">
        <f t="shared" si="223"/>
        <v>2.1677685227595394</v>
      </c>
      <c r="C614" s="5">
        <f t="shared" si="224"/>
        <v>-21.100996016850939</v>
      </c>
      <c r="D614" s="5">
        <f t="shared" si="225"/>
        <v>0.85107693228798531</v>
      </c>
      <c r="E614" s="2">
        <f t="shared" si="226"/>
        <v>21.212054433067681</v>
      </c>
      <c r="F614" s="3">
        <f t="shared" si="208"/>
        <v>8.1043875178908049</v>
      </c>
      <c r="G614" s="3">
        <f t="shared" si="209"/>
        <v>-122.15309258494895</v>
      </c>
      <c r="H614" s="3">
        <f t="shared" si="210"/>
        <v>-12.919120654783631</v>
      </c>
      <c r="I614" s="2">
        <f t="shared" si="227"/>
        <v>123.10143298759813</v>
      </c>
      <c r="J614" s="2">
        <f t="shared" si="211"/>
        <v>123.10143298759813</v>
      </c>
      <c r="K614" s="5">
        <f t="shared" si="213"/>
        <v>0.33</v>
      </c>
      <c r="L614" s="4">
        <f t="shared" si="228"/>
        <v>0.18558957871843609</v>
      </c>
      <c r="M614" s="4">
        <f t="shared" si="214"/>
        <v>0.22344903530151999</v>
      </c>
      <c r="N614" s="5">
        <f t="shared" si="215"/>
        <v>-1.7502119163455163</v>
      </c>
      <c r="O614" s="5">
        <f t="shared" si="216"/>
        <v>26.380006852914576</v>
      </c>
      <c r="P614" s="5">
        <f t="shared" si="217"/>
        <v>2.7899947860085108</v>
      </c>
      <c r="Q614" s="6">
        <f t="shared" si="218"/>
        <v>1802.6703587089285</v>
      </c>
      <c r="R614" s="5">
        <f t="shared" si="219"/>
        <v>9.9662317927699373</v>
      </c>
      <c r="S614" s="5">
        <f t="shared" si="220"/>
        <v>-0.9140205261340153</v>
      </c>
      <c r="T614" s="5">
        <f t="shared" si="221"/>
        <v>14.894251987953584</v>
      </c>
      <c r="U614" s="5">
        <f t="shared" si="212"/>
        <v>8.2160198764244203</v>
      </c>
      <c r="V614" s="5">
        <f t="shared" si="212"/>
        <v>25.465986326780559</v>
      </c>
      <c r="W614" s="5">
        <f t="shared" si="222"/>
        <v>-14.489753226037905</v>
      </c>
      <c r="X614">
        <f t="shared" si="229"/>
        <v>0</v>
      </c>
    </row>
    <row r="615" spans="1:24" x14ac:dyDescent="0.2">
      <c r="A615">
        <f t="shared" si="207"/>
        <v>0.58500000000000041</v>
      </c>
      <c r="B615" s="5">
        <f t="shared" si="223"/>
        <v>2.1758770182873683</v>
      </c>
      <c r="C615" s="5">
        <f t="shared" si="224"/>
        <v>-21.223136376442724</v>
      </c>
      <c r="D615" s="5">
        <f t="shared" si="225"/>
        <v>0.83815056675658872</v>
      </c>
      <c r="E615" s="2">
        <f t="shared" si="226"/>
        <v>21.334384416987465</v>
      </c>
      <c r="F615" s="3">
        <f t="shared" si="208"/>
        <v>8.1126035377672299</v>
      </c>
      <c r="G615" s="3">
        <f t="shared" si="209"/>
        <v>-122.12762659862217</v>
      </c>
      <c r="H615" s="3">
        <f t="shared" si="210"/>
        <v>-12.933610408009669</v>
      </c>
      <c r="I615" s="2">
        <f t="shared" si="227"/>
        <v>123.07822631546026</v>
      </c>
      <c r="J615" s="2">
        <f t="shared" si="211"/>
        <v>123.07822631546026</v>
      </c>
      <c r="K615" s="5">
        <f t="shared" si="213"/>
        <v>0.33</v>
      </c>
      <c r="L615" s="4">
        <f t="shared" si="228"/>
        <v>0.18562455348204943</v>
      </c>
      <c r="M615" s="4">
        <f t="shared" si="214"/>
        <v>0.22346931316288207</v>
      </c>
      <c r="N615" s="5">
        <f t="shared" si="215"/>
        <v>-1.7516559576160795</v>
      </c>
      <c r="O615" s="5">
        <f t="shared" si="216"/>
        <v>26.369535220732065</v>
      </c>
      <c r="P615" s="5">
        <f t="shared" si="217"/>
        <v>2.7925974219258713</v>
      </c>
      <c r="Q615" s="6">
        <f t="shared" si="218"/>
        <v>1802.6701784419017</v>
      </c>
      <c r="R615" s="5">
        <f t="shared" si="219"/>
        <v>9.9632648477025381</v>
      </c>
      <c r="S615" s="5">
        <f t="shared" si="220"/>
        <v>-0.91502700579301566</v>
      </c>
      <c r="T615" s="5">
        <f t="shared" si="221"/>
        <v>14.889739838078494</v>
      </c>
      <c r="U615" s="5">
        <f t="shared" si="212"/>
        <v>8.2116088900864579</v>
      </c>
      <c r="V615" s="5">
        <f t="shared" si="212"/>
        <v>25.45450821493905</v>
      </c>
      <c r="W615" s="5">
        <f t="shared" si="222"/>
        <v>-14.491662739995633</v>
      </c>
      <c r="X615">
        <f t="shared" si="229"/>
        <v>0</v>
      </c>
    </row>
    <row r="616" spans="1:24" x14ac:dyDescent="0.2">
      <c r="A616">
        <f t="shared" si="207"/>
        <v>0.58600000000000041</v>
      </c>
      <c r="B616" s="5">
        <f t="shared" si="223"/>
        <v>2.1839937276295807</v>
      </c>
      <c r="C616" s="5">
        <f t="shared" si="224"/>
        <v>-21.345251275787241</v>
      </c>
      <c r="D616" s="5">
        <f t="shared" si="225"/>
        <v>0.82520971051720904</v>
      </c>
      <c r="E616" s="2">
        <f t="shared" si="226"/>
        <v>21.456690812630502</v>
      </c>
      <c r="F616" s="3">
        <f t="shared" si="208"/>
        <v>8.120815146657316</v>
      </c>
      <c r="G616" s="3">
        <f t="shared" si="209"/>
        <v>-122.10217209040724</v>
      </c>
      <c r="H616" s="3">
        <f t="shared" si="210"/>
        <v>-12.948102070749664</v>
      </c>
      <c r="I616" s="2">
        <f t="shared" si="227"/>
        <v>123.05503409075207</v>
      </c>
      <c r="J616" s="2">
        <f t="shared" si="211"/>
        <v>123.05503409075207</v>
      </c>
      <c r="K616" s="5">
        <f t="shared" si="213"/>
        <v>0.33</v>
      </c>
      <c r="L616" s="4">
        <f t="shared" si="228"/>
        <v>0.18565951963970026</v>
      </c>
      <c r="M616" s="4">
        <f t="shared" si="214"/>
        <v>0.22348958207481889</v>
      </c>
      <c r="N616" s="5">
        <f t="shared" si="215"/>
        <v>-1.7530985835024877</v>
      </c>
      <c r="O616" s="5">
        <f t="shared" si="216"/>
        <v>26.359071234662935</v>
      </c>
      <c r="P616" s="5">
        <f t="shared" si="217"/>
        <v>2.7951996184299719</v>
      </c>
      <c r="Q616" s="6">
        <f t="shared" si="218"/>
        <v>1802.669998174893</v>
      </c>
      <c r="R616" s="5">
        <f t="shared" si="219"/>
        <v>9.9602996617508452</v>
      </c>
      <c r="S616" s="5">
        <f t="shared" si="220"/>
        <v>-0.91603390029216281</v>
      </c>
      <c r="T616" s="5">
        <f t="shared" si="221"/>
        <v>14.88523030166024</v>
      </c>
      <c r="U616" s="5">
        <f t="shared" si="212"/>
        <v>8.2072010782483567</v>
      </c>
      <c r="V616" s="5">
        <f t="shared" si="212"/>
        <v>25.443037334370771</v>
      </c>
      <c r="W616" s="5">
        <f t="shared" si="222"/>
        <v>-14.493570079909787</v>
      </c>
      <c r="X616">
        <f t="shared" si="229"/>
        <v>0</v>
      </c>
    </row>
    <row r="617" spans="1:24" x14ac:dyDescent="0.2">
      <c r="A617">
        <f t="shared" si="207"/>
        <v>0.58700000000000041</v>
      </c>
      <c r="B617" s="5">
        <f t="shared" si="223"/>
        <v>2.1921186463767768</v>
      </c>
      <c r="C617" s="5">
        <f t="shared" si="224"/>
        <v>-21.46734072635898</v>
      </c>
      <c r="D617" s="5">
        <f t="shared" si="225"/>
        <v>0.8122543616614194</v>
      </c>
      <c r="E617" s="2">
        <f t="shared" si="226"/>
        <v>21.57897360908029</v>
      </c>
      <c r="F617" s="3">
        <f t="shared" si="208"/>
        <v>8.1290223477355639</v>
      </c>
      <c r="G617" s="3">
        <f t="shared" si="209"/>
        <v>-122.07672905307287</v>
      </c>
      <c r="H617" s="3">
        <f t="shared" si="210"/>
        <v>-12.962595640829575</v>
      </c>
      <c r="I617" s="2">
        <f t="shared" si="227"/>
        <v>123.03185630711667</v>
      </c>
      <c r="J617" s="2">
        <f t="shared" si="211"/>
        <v>123.03185630711667</v>
      </c>
      <c r="K617" s="5">
        <f t="shared" si="213"/>
        <v>0.33</v>
      </c>
      <c r="L617" s="4">
        <f t="shared" si="228"/>
        <v>0.18569447718379833</v>
      </c>
      <c r="M617" s="4">
        <f t="shared" si="214"/>
        <v>0.22350984203701457</v>
      </c>
      <c r="N617" s="5">
        <f t="shared" si="215"/>
        <v>-1.7545397957620388</v>
      </c>
      <c r="O617" s="5">
        <f t="shared" si="216"/>
        <v>26.348614888448544</v>
      </c>
      <c r="P617" s="5">
        <f t="shared" si="217"/>
        <v>2.7978013757758284</v>
      </c>
      <c r="Q617" s="6">
        <f t="shared" si="218"/>
        <v>1802.6698179079021</v>
      </c>
      <c r="R617" s="5">
        <f t="shared" si="219"/>
        <v>9.9573362337997722</v>
      </c>
      <c r="S617" s="5">
        <f t="shared" si="220"/>
        <v>-0.91704120908023823</v>
      </c>
      <c r="T617" s="5">
        <f t="shared" si="221"/>
        <v>14.880723377059793</v>
      </c>
      <c r="U617" s="5">
        <f t="shared" si="212"/>
        <v>8.2027964380377334</v>
      </c>
      <c r="V617" s="5">
        <f t="shared" si="212"/>
        <v>25.431573679368306</v>
      </c>
      <c r="W617" s="5">
        <f t="shared" si="222"/>
        <v>-14.495475247164379</v>
      </c>
      <c r="X617">
        <f t="shared" si="229"/>
        <v>0</v>
      </c>
    </row>
    <row r="618" spans="1:24" x14ac:dyDescent="0.2">
      <c r="A618">
        <f t="shared" si="207"/>
        <v>0.58800000000000041</v>
      </c>
      <c r="B618" s="5">
        <f t="shared" si="223"/>
        <v>2.2002517701227311</v>
      </c>
      <c r="C618" s="5">
        <f t="shared" si="224"/>
        <v>-21.589404739625213</v>
      </c>
      <c r="D618" s="5">
        <f t="shared" si="225"/>
        <v>0.79928451828296621</v>
      </c>
      <c r="E618" s="2">
        <f t="shared" si="226"/>
        <v>21.701232795933041</v>
      </c>
      <c r="F618" s="3">
        <f t="shared" si="208"/>
        <v>8.1372251441736019</v>
      </c>
      <c r="G618" s="3">
        <f t="shared" si="209"/>
        <v>-122.0512974793935</v>
      </c>
      <c r="H618" s="3">
        <f t="shared" si="210"/>
        <v>-12.977091116076739</v>
      </c>
      <c r="I618" s="2">
        <f t="shared" si="227"/>
        <v>123.00869295820249</v>
      </c>
      <c r="J618" s="2">
        <f t="shared" si="211"/>
        <v>123.00869295820249</v>
      </c>
      <c r="K618" s="5">
        <f t="shared" si="213"/>
        <v>0.33</v>
      </c>
      <c r="L618" s="4">
        <f t="shared" si="228"/>
        <v>0.18572942610675289</v>
      </c>
      <c r="M618" s="4">
        <f t="shared" si="214"/>
        <v>0.22353009304915364</v>
      </c>
      <c r="N618" s="5">
        <f t="shared" si="215"/>
        <v>-1.7559795961499347</v>
      </c>
      <c r="O618" s="5">
        <f t="shared" si="216"/>
        <v>26.338166175836683</v>
      </c>
      <c r="P618" s="5">
        <f t="shared" si="217"/>
        <v>2.8004026942188762</v>
      </c>
      <c r="Q618" s="6">
        <f t="shared" si="218"/>
        <v>1802.6696376409295</v>
      </c>
      <c r="R618" s="5">
        <f t="shared" si="219"/>
        <v>9.9543745627351576</v>
      </c>
      <c r="S618" s="5">
        <f t="shared" si="220"/>
        <v>-0.91804893160678691</v>
      </c>
      <c r="T618" s="5">
        <f t="shared" si="221"/>
        <v>14.876219062639459</v>
      </c>
      <c r="U618" s="5">
        <f t="shared" si="212"/>
        <v>8.1983949665852229</v>
      </c>
      <c r="V618" s="5">
        <f t="shared" si="212"/>
        <v>25.420117244229896</v>
      </c>
      <c r="W618" s="5">
        <f t="shared" si="222"/>
        <v>-14.497378243141664</v>
      </c>
      <c r="X618">
        <f t="shared" si="229"/>
        <v>0</v>
      </c>
    </row>
    <row r="619" spans="1:24" x14ac:dyDescent="0.2">
      <c r="A619">
        <f t="shared" si="207"/>
        <v>0.58900000000000041</v>
      </c>
      <c r="B619" s="5">
        <f t="shared" si="223"/>
        <v>2.2083930944643879</v>
      </c>
      <c r="C619" s="5">
        <f t="shared" si="224"/>
        <v>-21.711443327045984</v>
      </c>
      <c r="D619" s="5">
        <f t="shared" si="225"/>
        <v>0.7863001784777679</v>
      </c>
      <c r="E619" s="2">
        <f t="shared" si="226"/>
        <v>21.823468363282853</v>
      </c>
      <c r="F619" s="3">
        <f t="shared" si="208"/>
        <v>8.1454235391401877</v>
      </c>
      <c r="G619" s="3">
        <f t="shared" si="209"/>
        <v>-122.02587736214927</v>
      </c>
      <c r="H619" s="3">
        <f t="shared" si="210"/>
        <v>-12.991588494319881</v>
      </c>
      <c r="I619" s="2">
        <f t="shared" si="227"/>
        <v>122.98554403766329</v>
      </c>
      <c r="J619" s="2">
        <f t="shared" si="211"/>
        <v>122.98554403766329</v>
      </c>
      <c r="K619" s="5">
        <f t="shared" si="213"/>
        <v>0.33</v>
      </c>
      <c r="L619" s="4">
        <f t="shared" si="228"/>
        <v>0.18576436640097266</v>
      </c>
      <c r="M619" s="4">
        <f t="shared" si="214"/>
        <v>0.22355033511092084</v>
      </c>
      <c r="N619" s="5">
        <f t="shared" si="215"/>
        <v>-1.7574179864192832</v>
      </c>
      <c r="O619" s="5">
        <f t="shared" si="216"/>
        <v>26.327725090581559</v>
      </c>
      <c r="P619" s="5">
        <f t="shared" si="217"/>
        <v>2.8030035740149648</v>
      </c>
      <c r="Q619" s="6">
        <f t="shared" si="218"/>
        <v>1802.6694573739749</v>
      </c>
      <c r="R619" s="5">
        <f t="shared" si="219"/>
        <v>9.9514146474437535</v>
      </c>
      <c r="S619" s="5">
        <f t="shared" si="220"/>
        <v>-0.91905706732211634</v>
      </c>
      <c r="T619" s="5">
        <f t="shared" si="221"/>
        <v>14.871717356762883</v>
      </c>
      <c r="U619" s="5">
        <f t="shared" si="212"/>
        <v>8.193996661024471</v>
      </c>
      <c r="V619" s="5">
        <f t="shared" si="212"/>
        <v>25.408668023259445</v>
      </c>
      <c r="W619" s="5">
        <f t="shared" si="222"/>
        <v>-14.499279069222151</v>
      </c>
      <c r="X619">
        <f t="shared" si="229"/>
        <v>0</v>
      </c>
    </row>
    <row r="620" spans="1:24" x14ac:dyDescent="0.2">
      <c r="A620">
        <f t="shared" si="207"/>
        <v>0.59000000000000041</v>
      </c>
      <c r="B620" s="5">
        <f t="shared" si="223"/>
        <v>2.2165426150018583</v>
      </c>
      <c r="C620" s="5">
        <f t="shared" si="224"/>
        <v>-21.833456500074121</v>
      </c>
      <c r="D620" s="5">
        <f t="shared" si="225"/>
        <v>0.7733013403439134</v>
      </c>
      <c r="E620" s="2">
        <f t="shared" si="226"/>
        <v>21.945680301707398</v>
      </c>
      <c r="F620" s="3">
        <f t="shared" si="208"/>
        <v>8.153617535801212</v>
      </c>
      <c r="G620" s="3">
        <f t="shared" si="209"/>
        <v>-122.00046869412601</v>
      </c>
      <c r="H620" s="3">
        <f t="shared" si="210"/>
        <v>-13.006087773389103</v>
      </c>
      <c r="I620" s="2">
        <f t="shared" si="227"/>
        <v>122.96240953915813</v>
      </c>
      <c r="J620" s="2">
        <f t="shared" si="211"/>
        <v>122.96240953915813</v>
      </c>
      <c r="K620" s="5">
        <f t="shared" si="213"/>
        <v>0.33</v>
      </c>
      <c r="L620" s="4">
        <f t="shared" si="228"/>
        <v>0.185799298058866</v>
      </c>
      <c r="M620" s="4">
        <f t="shared" si="214"/>
        <v>0.22357056822200116</v>
      </c>
      <c r="N620" s="5">
        <f t="shared" si="215"/>
        <v>-1.7588549683211006</v>
      </c>
      <c r="O620" s="5">
        <f t="shared" si="216"/>
        <v>26.317291626443783</v>
      </c>
      <c r="P620" s="5">
        <f t="shared" si="217"/>
        <v>2.8056040154203603</v>
      </c>
      <c r="Q620" s="6">
        <f t="shared" si="218"/>
        <v>1802.6692771070377</v>
      </c>
      <c r="R620" s="5">
        <f t="shared" si="219"/>
        <v>9.9484564868132317</v>
      </c>
      <c r="S620" s="5">
        <f t="shared" si="220"/>
        <v>-0.9200656156772935</v>
      </c>
      <c r="T620" s="5">
        <f t="shared" si="221"/>
        <v>14.867218257795026</v>
      </c>
      <c r="U620" s="5">
        <f t="shared" si="212"/>
        <v>8.1896015184921307</v>
      </c>
      <c r="V620" s="5">
        <f t="shared" si="212"/>
        <v>25.397226010766488</v>
      </c>
      <c r="W620" s="5">
        <f t="shared" si="222"/>
        <v>-14.501177726784615</v>
      </c>
      <c r="X620">
        <f t="shared" si="229"/>
        <v>0</v>
      </c>
    </row>
    <row r="621" spans="1:24" x14ac:dyDescent="0.2">
      <c r="A621">
        <f t="shared" si="207"/>
        <v>0.59100000000000041</v>
      </c>
      <c r="B621" s="5">
        <f t="shared" si="223"/>
        <v>2.2247003273384189</v>
      </c>
      <c r="C621" s="5">
        <f t="shared" si="224"/>
        <v>-21.95544427015524</v>
      </c>
      <c r="D621" s="5">
        <f t="shared" si="225"/>
        <v>0.76028800198166091</v>
      </c>
      <c r="E621" s="2">
        <f t="shared" si="226"/>
        <v>22.067868602254098</v>
      </c>
      <c r="F621" s="3">
        <f t="shared" si="208"/>
        <v>8.1618071373197036</v>
      </c>
      <c r="G621" s="3">
        <f t="shared" si="209"/>
        <v>-121.97507146811525</v>
      </c>
      <c r="H621" s="3">
        <f t="shared" si="210"/>
        <v>-13.020588951115888</v>
      </c>
      <c r="I621" s="2">
        <f t="shared" si="227"/>
        <v>122.93928945635136</v>
      </c>
      <c r="J621" s="2">
        <f t="shared" si="211"/>
        <v>122.93928945635136</v>
      </c>
      <c r="K621" s="5">
        <f t="shared" si="213"/>
        <v>0.33</v>
      </c>
      <c r="L621" s="4">
        <f t="shared" si="228"/>
        <v>0.18583422107284078</v>
      </c>
      <c r="M621" s="4">
        <f t="shared" si="214"/>
        <v>0.22359079238207999</v>
      </c>
      <c r="N621" s="5">
        <f t="shared" si="215"/>
        <v>-1.7602905436043166</v>
      </c>
      <c r="O621" s="5">
        <f t="shared" si="216"/>
        <v>26.306865777190385</v>
      </c>
      <c r="P621" s="5">
        <f t="shared" si="217"/>
        <v>2.8082040186917432</v>
      </c>
      <c r="Q621" s="6">
        <f t="shared" si="218"/>
        <v>1802.6690968401192</v>
      </c>
      <c r="R621" s="5">
        <f t="shared" si="219"/>
        <v>9.9455000797321844</v>
      </c>
      <c r="S621" s="5">
        <f t="shared" si="220"/>
        <v>-0.92107457612414689</v>
      </c>
      <c r="T621" s="5">
        <f t="shared" si="221"/>
        <v>14.86272176410219</v>
      </c>
      <c r="U621" s="5">
        <f t="shared" si="212"/>
        <v>8.1852095361278678</v>
      </c>
      <c r="V621" s="5">
        <f t="shared" si="212"/>
        <v>25.385791201066237</v>
      </c>
      <c r="W621" s="5">
        <f t="shared" si="222"/>
        <v>-14.503074217206066</v>
      </c>
      <c r="X621">
        <f t="shared" si="229"/>
        <v>0</v>
      </c>
    </row>
    <row r="622" spans="1:24" x14ac:dyDescent="0.2">
      <c r="A622">
        <f t="shared" si="207"/>
        <v>0.59200000000000041</v>
      </c>
      <c r="B622" s="5">
        <f t="shared" si="223"/>
        <v>2.2328662270805064</v>
      </c>
      <c r="C622" s="5">
        <f t="shared" si="224"/>
        <v>-22.077406648727752</v>
      </c>
      <c r="D622" s="5">
        <f t="shared" si="225"/>
        <v>0.74726016149343644</v>
      </c>
      <c r="E622" s="2">
        <f t="shared" si="226"/>
        <v>22.190033256426748</v>
      </c>
      <c r="F622" s="3">
        <f t="shared" si="208"/>
        <v>8.1699923468558318</v>
      </c>
      <c r="G622" s="3">
        <f t="shared" si="209"/>
        <v>-121.94968567691419</v>
      </c>
      <c r="H622" s="3">
        <f t="shared" si="210"/>
        <v>-13.035092025333094</v>
      </c>
      <c r="I622" s="2">
        <f t="shared" si="227"/>
        <v>122.91618378291263</v>
      </c>
      <c r="J622" s="2">
        <f t="shared" si="211"/>
        <v>122.91618378291263</v>
      </c>
      <c r="K622" s="5">
        <f t="shared" si="213"/>
        <v>0.33</v>
      </c>
      <c r="L622" s="4">
        <f t="shared" si="228"/>
        <v>0.18586913543530451</v>
      </c>
      <c r="M622" s="4">
        <f t="shared" si="214"/>
        <v>0.22361100759084296</v>
      </c>
      <c r="N622" s="5">
        <f t="shared" si="215"/>
        <v>-1.7617247140157735</v>
      </c>
      <c r="O622" s="5">
        <f t="shared" si="216"/>
        <v>26.296447536594766</v>
      </c>
      <c r="P622" s="5">
        <f t="shared" si="217"/>
        <v>2.8108035840862047</v>
      </c>
      <c r="Q622" s="6">
        <f t="shared" si="218"/>
        <v>1802.6689165732184</v>
      </c>
      <c r="R622" s="5">
        <f t="shared" si="219"/>
        <v>9.9425454250901151</v>
      </c>
      <c r="S622" s="5">
        <f t="shared" si="220"/>
        <v>-0.9220839481152634</v>
      </c>
      <c r="T622" s="5">
        <f t="shared" si="221"/>
        <v>14.858227874052002</v>
      </c>
      <c r="U622" s="5">
        <f t="shared" si="212"/>
        <v>8.1808207110743414</v>
      </c>
      <c r="V622" s="5">
        <f t="shared" si="212"/>
        <v>25.374363588479504</v>
      </c>
      <c r="W622" s="5">
        <f t="shared" si="222"/>
        <v>-14.504968541861793</v>
      </c>
      <c r="X622">
        <f t="shared" si="229"/>
        <v>0</v>
      </c>
    </row>
    <row r="623" spans="1:24" x14ac:dyDescent="0.2">
      <c r="A623">
        <f t="shared" si="207"/>
        <v>0.59300000000000042</v>
      </c>
      <c r="B623" s="5">
        <f t="shared" si="223"/>
        <v>2.2410403098377176</v>
      </c>
      <c r="C623" s="5">
        <f t="shared" si="224"/>
        <v>-22.199343647222872</v>
      </c>
      <c r="D623" s="5">
        <f t="shared" si="225"/>
        <v>0.73421781698383248</v>
      </c>
      <c r="E623" s="2">
        <f t="shared" si="226"/>
        <v>22.312174256172614</v>
      </c>
      <c r="F623" s="3">
        <f t="shared" si="208"/>
        <v>8.1781731675669054</v>
      </c>
      <c r="G623" s="3">
        <f t="shared" si="209"/>
        <v>-121.9243113133257</v>
      </c>
      <c r="H623" s="3">
        <f t="shared" si="210"/>
        <v>-13.049596993874957</v>
      </c>
      <c r="I623" s="2">
        <f t="shared" si="227"/>
        <v>122.89309251251684</v>
      </c>
      <c r="J623" s="2">
        <f t="shared" si="211"/>
        <v>122.89309251251684</v>
      </c>
      <c r="K623" s="5">
        <f t="shared" si="213"/>
        <v>0.33</v>
      </c>
      <c r="L623" s="4">
        <f t="shared" si="228"/>
        <v>0.18590404113866427</v>
      </c>
      <c r="M623" s="4">
        <f t="shared" si="214"/>
        <v>0.22363121384797605</v>
      </c>
      <c r="N623" s="5">
        <f t="shared" si="215"/>
        <v>-1.7631574813002322</v>
      </c>
      <c r="O623" s="5">
        <f t="shared" si="216"/>
        <v>26.286036898436716</v>
      </c>
      <c r="P623" s="5">
        <f t="shared" si="217"/>
        <v>2.8134027118612512</v>
      </c>
      <c r="Q623" s="6">
        <f t="shared" si="218"/>
        <v>1802.6687363063359</v>
      </c>
      <c r="R623" s="5">
        <f t="shared" si="219"/>
        <v>9.9395925217774508</v>
      </c>
      <c r="S623" s="5">
        <f t="shared" si="220"/>
        <v>-0.92309373110398929</v>
      </c>
      <c r="T623" s="5">
        <f t="shared" si="221"/>
        <v>14.853736586013417</v>
      </c>
      <c r="U623" s="5">
        <f t="shared" si="212"/>
        <v>8.1764350404772195</v>
      </c>
      <c r="V623" s="5">
        <f t="shared" si="212"/>
        <v>25.362943167332727</v>
      </c>
      <c r="W623" s="5">
        <f t="shared" si="222"/>
        <v>-14.50686070212533</v>
      </c>
      <c r="X623">
        <f t="shared" si="229"/>
        <v>0</v>
      </c>
    </row>
    <row r="624" spans="1:24" x14ac:dyDescent="0.2">
      <c r="A624">
        <f t="shared" si="207"/>
        <v>0.59400000000000042</v>
      </c>
      <c r="B624" s="5">
        <f t="shared" si="223"/>
        <v>2.2492225712228047</v>
      </c>
      <c r="C624" s="5">
        <f t="shared" si="224"/>
        <v>-22.321255277064612</v>
      </c>
      <c r="D624" s="5">
        <f t="shared" si="225"/>
        <v>0.72116096655960649</v>
      </c>
      <c r="E624" s="2">
        <f t="shared" si="226"/>
        <v>22.434291593869929</v>
      </c>
      <c r="F624" s="3">
        <f t="shared" si="208"/>
        <v>8.1863496026073825</v>
      </c>
      <c r="G624" s="3">
        <f t="shared" si="209"/>
        <v>-121.89894837015837</v>
      </c>
      <c r="H624" s="3">
        <f t="shared" si="210"/>
        <v>-13.064103854577082</v>
      </c>
      <c r="I624" s="2">
        <f t="shared" si="227"/>
        <v>122.87001563884421</v>
      </c>
      <c r="J624" s="2">
        <f t="shared" si="211"/>
        <v>122.87001563884421</v>
      </c>
      <c r="K624" s="5">
        <f t="shared" si="213"/>
        <v>0.33</v>
      </c>
      <c r="L624" s="4">
        <f t="shared" si="228"/>
        <v>0.18593893817532658</v>
      </c>
      <c r="M624" s="4">
        <f t="shared" si="214"/>
        <v>0.22365141115316531</v>
      </c>
      <c r="N624" s="5">
        <f t="shared" si="215"/>
        <v>-1.7645888472003735</v>
      </c>
      <c r="O624" s="5">
        <f t="shared" si="216"/>
        <v>26.275633856502409</v>
      </c>
      <c r="P624" s="5">
        <f t="shared" si="217"/>
        <v>2.8160014022747983</v>
      </c>
      <c r="Q624" s="6">
        <f t="shared" si="218"/>
        <v>1802.6685560394715</v>
      </c>
      <c r="R624" s="5">
        <f t="shared" si="219"/>
        <v>9.936641368685514</v>
      </c>
      <c r="S624" s="5">
        <f t="shared" si="220"/>
        <v>-0.92410392454442591</v>
      </c>
      <c r="T624" s="5">
        <f t="shared" si="221"/>
        <v>14.849247898356703</v>
      </c>
      <c r="U624" s="5">
        <f t="shared" si="212"/>
        <v>8.1720525214851403</v>
      </c>
      <c r="V624" s="5">
        <f t="shared" si="212"/>
        <v>25.351529931957984</v>
      </c>
      <c r="W624" s="5">
        <f t="shared" si="222"/>
        <v>-14.508750699368498</v>
      </c>
      <c r="X624">
        <f t="shared" si="229"/>
        <v>0</v>
      </c>
    </row>
    <row r="625" spans="1:24" x14ac:dyDescent="0.2">
      <c r="A625">
        <f t="shared" si="207"/>
        <v>0.59500000000000042</v>
      </c>
      <c r="B625" s="5">
        <f t="shared" si="223"/>
        <v>2.2574130068516731</v>
      </c>
      <c r="C625" s="5">
        <f t="shared" si="224"/>
        <v>-22.443141549669804</v>
      </c>
      <c r="D625" s="5">
        <f t="shared" si="225"/>
        <v>0.70808960832967971</v>
      </c>
      <c r="E625" s="2">
        <f t="shared" si="226"/>
        <v>22.556385262315818</v>
      </c>
      <c r="F625" s="3">
        <f t="shared" si="208"/>
        <v>8.1945216551288684</v>
      </c>
      <c r="G625" s="3">
        <f t="shared" si="209"/>
        <v>-121.87359684022641</v>
      </c>
      <c r="H625" s="3">
        <f t="shared" si="210"/>
        <v>-13.078612605276451</v>
      </c>
      <c r="I625" s="2">
        <f t="shared" si="227"/>
        <v>122.84695315558021</v>
      </c>
      <c r="J625" s="2">
        <f t="shared" si="211"/>
        <v>122.84695315558021</v>
      </c>
      <c r="K625" s="5">
        <f t="shared" si="213"/>
        <v>0.33</v>
      </c>
      <c r="L625" s="4">
        <f t="shared" si="228"/>
        <v>0.18597382653769773</v>
      </c>
      <c r="M625" s="4">
        <f t="shared" si="214"/>
        <v>0.22367159950609741</v>
      </c>
      <c r="N625" s="5">
        <f t="shared" si="215"/>
        <v>-1.7660188134568013</v>
      </c>
      <c r="O625" s="5">
        <f t="shared" si="216"/>
        <v>26.265238404584391</v>
      </c>
      <c r="P625" s="5">
        <f t="shared" si="217"/>
        <v>2.8185996555851744</v>
      </c>
      <c r="Q625" s="6">
        <f t="shared" si="218"/>
        <v>1802.6683757726246</v>
      </c>
      <c r="R625" s="5">
        <f t="shared" si="219"/>
        <v>9.9336919647065596</v>
      </c>
      <c r="S625" s="5">
        <f t="shared" si="220"/>
        <v>-0.92511452789143389</v>
      </c>
      <c r="T625" s="5">
        <f t="shared" si="221"/>
        <v>14.844761809453464</v>
      </c>
      <c r="U625" s="5">
        <f t="shared" si="212"/>
        <v>8.1676731512497582</v>
      </c>
      <c r="V625" s="5">
        <f t="shared" si="212"/>
        <v>25.340123876692957</v>
      </c>
      <c r="W625" s="5">
        <f t="shared" si="222"/>
        <v>-14.510638534961359</v>
      </c>
      <c r="X625">
        <f t="shared" si="229"/>
        <v>0</v>
      </c>
    </row>
    <row r="626" spans="1:24" x14ac:dyDescent="0.2">
      <c r="A626">
        <f t="shared" si="207"/>
        <v>0.59600000000000042</v>
      </c>
      <c r="B626" s="5">
        <f t="shared" si="223"/>
        <v>2.2656116123433776</v>
      </c>
      <c r="C626" s="5">
        <f t="shared" si="224"/>
        <v>-22.565002476448093</v>
      </c>
      <c r="D626" s="5">
        <f t="shared" si="225"/>
        <v>0.69500374040513579</v>
      </c>
      <c r="E626" s="2">
        <f t="shared" si="226"/>
        <v>22.678455254714631</v>
      </c>
      <c r="F626" s="3">
        <f t="shared" si="208"/>
        <v>8.202689328280119</v>
      </c>
      <c r="G626" s="3">
        <f t="shared" si="209"/>
        <v>-121.84825671634972</v>
      </c>
      <c r="H626" s="3">
        <f t="shared" si="210"/>
        <v>-13.093123243811412</v>
      </c>
      <c r="I626" s="2">
        <f t="shared" si="227"/>
        <v>122.82390505641554</v>
      </c>
      <c r="J626" s="2">
        <f t="shared" si="211"/>
        <v>122.82390505641554</v>
      </c>
      <c r="K626" s="5">
        <f t="shared" si="213"/>
        <v>0.33</v>
      </c>
      <c r="L626" s="4">
        <f t="shared" si="228"/>
        <v>0.18600870621818361</v>
      </c>
      <c r="M626" s="4">
        <f t="shared" si="214"/>
        <v>0.22369177890645922</v>
      </c>
      <c r="N626" s="5">
        <f t="shared" si="215"/>
        <v>-1.7674473818080445</v>
      </c>
      <c r="O626" s="5">
        <f t="shared" si="216"/>
        <v>26.254850536481555</v>
      </c>
      <c r="P626" s="5">
        <f t="shared" si="217"/>
        <v>2.8211974720511153</v>
      </c>
      <c r="Q626" s="6">
        <f t="shared" si="218"/>
        <v>1802.6681955057961</v>
      </c>
      <c r="R626" s="5">
        <f t="shared" si="219"/>
        <v>9.9307443087337504</v>
      </c>
      <c r="S626" s="5">
        <f t="shared" si="220"/>
        <v>-0.92612554060062846</v>
      </c>
      <c r="T626" s="5">
        <f t="shared" si="221"/>
        <v>14.84027831767663</v>
      </c>
      <c r="U626" s="5">
        <f t="shared" si="212"/>
        <v>8.1632969269257067</v>
      </c>
      <c r="V626" s="5">
        <f t="shared" si="212"/>
        <v>25.328724995880926</v>
      </c>
      <c r="W626" s="5">
        <f t="shared" si="222"/>
        <v>-14.512524210272254</v>
      </c>
      <c r="X626">
        <f t="shared" si="229"/>
        <v>0</v>
      </c>
    </row>
    <row r="627" spans="1:24" x14ac:dyDescent="0.2">
      <c r="A627">
        <f t="shared" si="207"/>
        <v>0.59700000000000042</v>
      </c>
      <c r="B627" s="5">
        <f t="shared" si="223"/>
        <v>2.2738183833201213</v>
      </c>
      <c r="C627" s="5">
        <f t="shared" si="224"/>
        <v>-22.686838068801947</v>
      </c>
      <c r="D627" s="5">
        <f t="shared" si="225"/>
        <v>0.68190336089921921</v>
      </c>
      <c r="E627" s="2">
        <f t="shared" si="226"/>
        <v>22.800501564666639</v>
      </c>
      <c r="F627" s="3">
        <f t="shared" si="208"/>
        <v>8.2108526252070444</v>
      </c>
      <c r="G627" s="3">
        <f t="shared" si="209"/>
        <v>-121.82292799135384</v>
      </c>
      <c r="H627" s="3">
        <f t="shared" si="210"/>
        <v>-13.107635768021684</v>
      </c>
      <c r="I627" s="2">
        <f t="shared" si="227"/>
        <v>122.8008713350462</v>
      </c>
      <c r="J627" s="2">
        <f t="shared" si="211"/>
        <v>122.8008713350462</v>
      </c>
      <c r="K627" s="5">
        <f t="shared" si="213"/>
        <v>0.33</v>
      </c>
      <c r="L627" s="4">
        <f t="shared" si="228"/>
        <v>0.18604357720918957</v>
      </c>
      <c r="M627" s="4">
        <f t="shared" si="214"/>
        <v>0.22371194935393771</v>
      </c>
      <c r="N627" s="5">
        <f t="shared" si="215"/>
        <v>-1.7688745539905615</v>
      </c>
      <c r="O627" s="5">
        <f t="shared" si="216"/>
        <v>26.244470245999153</v>
      </c>
      <c r="P627" s="5">
        <f t="shared" si="217"/>
        <v>2.8237948519317668</v>
      </c>
      <c r="Q627" s="6">
        <f t="shared" si="218"/>
        <v>1802.6680152389854</v>
      </c>
      <c r="R627" s="5">
        <f t="shared" si="219"/>
        <v>9.9277983996611443</v>
      </c>
      <c r="S627" s="5">
        <f t="shared" si="220"/>
        <v>-0.9271369621283797</v>
      </c>
      <c r="T627" s="5">
        <f t="shared" si="221"/>
        <v>14.835797421400429</v>
      </c>
      <c r="U627" s="5">
        <f t="shared" si="212"/>
        <v>8.1589238456705822</v>
      </c>
      <c r="V627" s="5">
        <f t="shared" si="212"/>
        <v>25.317333283870774</v>
      </c>
      <c r="W627" s="5">
        <f t="shared" si="222"/>
        <v>-14.514407726667805</v>
      </c>
      <c r="X627">
        <f t="shared" si="229"/>
        <v>0</v>
      </c>
    </row>
    <row r="628" spans="1:24" x14ac:dyDescent="0.2">
      <c r="A628">
        <f t="shared" si="207"/>
        <v>0.59800000000000042</v>
      </c>
      <c r="B628" s="5">
        <f t="shared" si="223"/>
        <v>2.2820333154072512</v>
      </c>
      <c r="C628" s="5">
        <f t="shared" si="224"/>
        <v>-22.808648338126659</v>
      </c>
      <c r="D628" s="5">
        <f t="shared" si="225"/>
        <v>0.66878846792733426</v>
      </c>
      <c r="E628" s="2">
        <f t="shared" si="226"/>
        <v>22.922524186157087</v>
      </c>
      <c r="F628" s="3">
        <f t="shared" si="208"/>
        <v>8.2190115490527145</v>
      </c>
      <c r="G628" s="3">
        <f t="shared" si="209"/>
        <v>-121.79761065806997</v>
      </c>
      <c r="H628" s="3">
        <f t="shared" si="210"/>
        <v>-13.122150175748352</v>
      </c>
      <c r="I628" s="2">
        <f t="shared" si="227"/>
        <v>122.77785198517343</v>
      </c>
      <c r="J628" s="2">
        <f t="shared" si="211"/>
        <v>122.77785198517343</v>
      </c>
      <c r="K628" s="5">
        <f t="shared" si="213"/>
        <v>0.33</v>
      </c>
      <c r="L628" s="4">
        <f t="shared" si="228"/>
        <v>0.18607843950312067</v>
      </c>
      <c r="M628" s="4">
        <f t="shared" si="214"/>
        <v>0.22373211084822048</v>
      </c>
      <c r="N628" s="5">
        <f t="shared" si="215"/>
        <v>-1.7703003317387414</v>
      </c>
      <c r="O628" s="5">
        <f t="shared" si="216"/>
        <v>26.234097526948783</v>
      </c>
      <c r="P628" s="5">
        <f t="shared" si="217"/>
        <v>2.8263917954866837</v>
      </c>
      <c r="Q628" s="6">
        <f t="shared" si="218"/>
        <v>1802.6678349721928</v>
      </c>
      <c r="R628" s="5">
        <f t="shared" si="219"/>
        <v>9.9248542363837355</v>
      </c>
      <c r="S628" s="5">
        <f t="shared" si="220"/>
        <v>-0.92814879193181188</v>
      </c>
      <c r="T628" s="5">
        <f t="shared" si="221"/>
        <v>14.831319119000439</v>
      </c>
      <c r="U628" s="5">
        <f t="shared" si="212"/>
        <v>8.1545539046449935</v>
      </c>
      <c r="V628" s="5">
        <f t="shared" si="212"/>
        <v>25.305948735016973</v>
      </c>
      <c r="W628" s="5">
        <f t="shared" si="222"/>
        <v>-14.516289085512877</v>
      </c>
      <c r="X628">
        <f t="shared" si="229"/>
        <v>0</v>
      </c>
    </row>
    <row r="629" spans="1:24" x14ac:dyDescent="0.2">
      <c r="A629">
        <f t="shared" si="207"/>
        <v>0.59900000000000042</v>
      </c>
      <c r="B629" s="5">
        <f t="shared" si="223"/>
        <v>2.2902564042332565</v>
      </c>
      <c r="C629" s="5">
        <f t="shared" si="224"/>
        <v>-22.930433295810364</v>
      </c>
      <c r="D629" s="5">
        <f t="shared" si="225"/>
        <v>0.65565905960704318</v>
      </c>
      <c r="E629" s="2">
        <f t="shared" si="226"/>
        <v>23.044523113545655</v>
      </c>
      <c r="F629" s="3">
        <f t="shared" si="208"/>
        <v>8.2271661029573586</v>
      </c>
      <c r="G629" s="3">
        <f t="shared" si="209"/>
        <v>-121.77230470933496</v>
      </c>
      <c r="H629" s="3">
        <f t="shared" si="210"/>
        <v>-13.136666464833866</v>
      </c>
      <c r="I629" s="2">
        <f t="shared" si="227"/>
        <v>122.75484700050366</v>
      </c>
      <c r="J629" s="2">
        <f t="shared" si="211"/>
        <v>122.75484700050366</v>
      </c>
      <c r="K629" s="5">
        <f t="shared" si="213"/>
        <v>0.33</v>
      </c>
      <c r="L629" s="4">
        <f t="shared" si="228"/>
        <v>0.18611329309238162</v>
      </c>
      <c r="M629" s="4">
        <f t="shared" si="214"/>
        <v>0.22375226338899512</v>
      </c>
      <c r="N629" s="5">
        <f t="shared" si="215"/>
        <v>-1.7717247167849066</v>
      </c>
      <c r="O629" s="5">
        <f t="shared" si="216"/>
        <v>26.223732373148373</v>
      </c>
      <c r="P629" s="5">
        <f t="shared" si="217"/>
        <v>2.8289883029758238</v>
      </c>
      <c r="Q629" s="6">
        <f t="shared" si="218"/>
        <v>1802.6676547054187</v>
      </c>
      <c r="R629" s="5">
        <f t="shared" si="219"/>
        <v>9.9219118177974028</v>
      </c>
      <c r="S629" s="5">
        <f t="shared" si="220"/>
        <v>-0.92916102946880119</v>
      </c>
      <c r="T629" s="5">
        <f t="shared" si="221"/>
        <v>14.82684340885352</v>
      </c>
      <c r="U629" s="5">
        <f t="shared" si="212"/>
        <v>8.1501871010124969</v>
      </c>
      <c r="V629" s="5">
        <f t="shared" si="212"/>
        <v>25.294571343679571</v>
      </c>
      <c r="W629" s="5">
        <f t="shared" si="222"/>
        <v>-14.518168288170656</v>
      </c>
      <c r="X629">
        <f t="shared" si="229"/>
        <v>0</v>
      </c>
    </row>
    <row r="630" spans="1:24" x14ac:dyDescent="0.2">
      <c r="A630">
        <f t="shared" si="207"/>
        <v>0.60000000000000042</v>
      </c>
      <c r="B630" s="5">
        <f t="shared" si="223"/>
        <v>2.2984876454297645</v>
      </c>
      <c r="C630" s="5">
        <f t="shared" si="224"/>
        <v>-23.052192953234027</v>
      </c>
      <c r="D630" s="5">
        <f t="shared" si="225"/>
        <v>0.64251513405806515</v>
      </c>
      <c r="E630" s="2">
        <f t="shared" si="226"/>
        <v>23.166498341556188</v>
      </c>
      <c r="F630" s="3">
        <f t="shared" si="208"/>
        <v>8.2353162900583712</v>
      </c>
      <c r="G630" s="3">
        <f t="shared" si="209"/>
        <v>-121.74701013799128</v>
      </c>
      <c r="H630" s="3">
        <f t="shared" si="210"/>
        <v>-13.151184633122035</v>
      </c>
      <c r="I630" s="2">
        <f t="shared" si="227"/>
        <v>122.7318563747486</v>
      </c>
      <c r="J630" s="2">
        <f t="shared" si="211"/>
        <v>122.7318563747486</v>
      </c>
      <c r="K630" s="5">
        <f t="shared" si="213"/>
        <v>0.33</v>
      </c>
      <c r="L630" s="4">
        <f t="shared" si="228"/>
        <v>0.18614813796937674</v>
      </c>
      <c r="M630" s="4">
        <f t="shared" si="214"/>
        <v>0.22377240697594983</v>
      </c>
      <c r="N630" s="5">
        <f t="shared" si="215"/>
        <v>-1.7731477108593181</v>
      </c>
      <c r="O630" s="5">
        <f t="shared" si="216"/>
        <v>26.213374778422182</v>
      </c>
      <c r="P630" s="5">
        <f t="shared" si="217"/>
        <v>2.8315843746595548</v>
      </c>
      <c r="Q630" s="6">
        <f t="shared" si="218"/>
        <v>1802.6674744386619</v>
      </c>
      <c r="R630" s="5">
        <f t="shared" si="219"/>
        <v>9.9189711427989451</v>
      </c>
      <c r="S630" s="5">
        <f t="shared" si="220"/>
        <v>-0.9301736741979777</v>
      </c>
      <c r="T630" s="5">
        <f t="shared" si="221"/>
        <v>14.822370289337872</v>
      </c>
      <c r="U630" s="5">
        <f t="shared" si="212"/>
        <v>8.1458234319396272</v>
      </c>
      <c r="V630" s="5">
        <f t="shared" si="212"/>
        <v>25.283201104224204</v>
      </c>
      <c r="W630" s="5">
        <f t="shared" si="222"/>
        <v>-14.520045336002571</v>
      </c>
      <c r="X630">
        <f t="shared" si="229"/>
        <v>0</v>
      </c>
    </row>
    <row r="631" spans="1:24" x14ac:dyDescent="0.2">
      <c r="A631">
        <f t="shared" si="207"/>
        <v>0.60100000000000042</v>
      </c>
      <c r="B631" s="5">
        <f t="shared" si="223"/>
        <v>2.3067270346315389</v>
      </c>
      <c r="C631" s="5">
        <f t="shared" si="224"/>
        <v>-23.173927321771465</v>
      </c>
      <c r="D631" s="5">
        <f t="shared" si="225"/>
        <v>0.62935668940227507</v>
      </c>
      <c r="E631" s="2">
        <f t="shared" si="226"/>
        <v>23.288449865266816</v>
      </c>
      <c r="F631" s="3">
        <f t="shared" si="208"/>
        <v>8.2434621134903114</v>
      </c>
      <c r="G631" s="3">
        <f t="shared" si="209"/>
        <v>-121.72172693688705</v>
      </c>
      <c r="H631" s="3">
        <f t="shared" si="210"/>
        <v>-13.165704678458038</v>
      </c>
      <c r="I631" s="2">
        <f t="shared" si="227"/>
        <v>122.70888010162516</v>
      </c>
      <c r="J631" s="2">
        <f t="shared" si="211"/>
        <v>122.70888010162516</v>
      </c>
      <c r="K631" s="5">
        <f t="shared" si="213"/>
        <v>0.33</v>
      </c>
      <c r="L631" s="4">
        <f t="shared" si="228"/>
        <v>0.18618297412651</v>
      </c>
      <c r="M631" s="4">
        <f t="shared" si="214"/>
        <v>0.22379254160877293</v>
      </c>
      <c r="N631" s="5">
        <f t="shared" si="215"/>
        <v>-1.774569315690175</v>
      </c>
      <c r="O631" s="5">
        <f t="shared" si="216"/>
        <v>26.203024736600781</v>
      </c>
      <c r="P631" s="5">
        <f t="shared" si="217"/>
        <v>2.8341800107986477</v>
      </c>
      <c r="Q631" s="6">
        <f t="shared" si="218"/>
        <v>1802.6672941719239</v>
      </c>
      <c r="R631" s="5">
        <f t="shared" si="219"/>
        <v>9.9160322102860636</v>
      </c>
      <c r="S631" s="5">
        <f t="shared" si="220"/>
        <v>-0.93118672557872173</v>
      </c>
      <c r="T631" s="5">
        <f t="shared" si="221"/>
        <v>14.817899758833001</v>
      </c>
      <c r="U631" s="5">
        <f t="shared" si="212"/>
        <v>8.1414628945958896</v>
      </c>
      <c r="V631" s="5">
        <f t="shared" si="212"/>
        <v>25.271838011022059</v>
      </c>
      <c r="W631" s="5">
        <f t="shared" si="222"/>
        <v>-14.521920230368352</v>
      </c>
      <c r="X631">
        <f t="shared" si="229"/>
        <v>0</v>
      </c>
    </row>
    <row r="632" spans="1:24" x14ac:dyDescent="0.2">
      <c r="A632">
        <f t="shared" si="207"/>
        <v>0.60200000000000042</v>
      </c>
      <c r="B632" s="5">
        <f t="shared" si="223"/>
        <v>2.3149745674764768</v>
      </c>
      <c r="C632" s="5">
        <f t="shared" si="224"/>
        <v>-23.295636412789346</v>
      </c>
      <c r="D632" s="5">
        <f t="shared" si="225"/>
        <v>0.6161837237637019</v>
      </c>
      <c r="E632" s="2">
        <f t="shared" si="226"/>
        <v>23.410377680100328</v>
      </c>
      <c r="F632" s="3">
        <f t="shared" si="208"/>
        <v>8.2516035763849072</v>
      </c>
      <c r="G632" s="3">
        <f t="shared" si="209"/>
        <v>-121.69645509887603</v>
      </c>
      <c r="H632" s="3">
        <f t="shared" si="210"/>
        <v>-13.180226598688407</v>
      </c>
      <c r="I632" s="2">
        <f t="shared" si="227"/>
        <v>122.68591817485547</v>
      </c>
      <c r="J632" s="2">
        <f t="shared" si="211"/>
        <v>122.68591817485547</v>
      </c>
      <c r="K632" s="5">
        <f t="shared" si="213"/>
        <v>0.33</v>
      </c>
      <c r="L632" s="4">
        <f t="shared" si="228"/>
        <v>0.18621780155618495</v>
      </c>
      <c r="M632" s="4">
        <f t="shared" si="214"/>
        <v>0.22381266728715313</v>
      </c>
      <c r="N632" s="5">
        <f t="shared" si="215"/>
        <v>-1.7759895330036191</v>
      </c>
      <c r="O632" s="5">
        <f t="shared" si="216"/>
        <v>26.192682241521073</v>
      </c>
      <c r="P632" s="5">
        <f t="shared" si="217"/>
        <v>2.8367752116542788</v>
      </c>
      <c r="Q632" s="6">
        <f t="shared" si="218"/>
        <v>1802.667113905203</v>
      </c>
      <c r="R632" s="5">
        <f t="shared" si="219"/>
        <v>9.9130950191573675</v>
      </c>
      <c r="S632" s="5">
        <f t="shared" si="220"/>
        <v>-0.93220018307116426</v>
      </c>
      <c r="T632" s="5">
        <f t="shared" si="221"/>
        <v>14.813431815719731</v>
      </c>
      <c r="U632" s="5">
        <f t="shared" si="212"/>
        <v>8.1371054861537484</v>
      </c>
      <c r="V632" s="5">
        <f t="shared" si="212"/>
        <v>25.260482058449909</v>
      </c>
      <c r="W632" s="5">
        <f t="shared" si="222"/>
        <v>-14.523792972625991</v>
      </c>
      <c r="X632">
        <f t="shared" si="229"/>
        <v>0</v>
      </c>
    </row>
    <row r="633" spans="1:24" x14ac:dyDescent="0.2">
      <c r="A633">
        <f t="shared" si="207"/>
        <v>0.60300000000000042</v>
      </c>
      <c r="B633" s="5">
        <f t="shared" si="223"/>
        <v>2.3232302396056048</v>
      </c>
      <c r="C633" s="5">
        <f t="shared" si="224"/>
        <v>-23.417320237647193</v>
      </c>
      <c r="D633" s="5">
        <f t="shared" si="225"/>
        <v>0.60299623526852708</v>
      </c>
      <c r="E633" s="2">
        <f t="shared" si="226"/>
        <v>23.532281781814927</v>
      </c>
      <c r="F633" s="3">
        <f t="shared" si="208"/>
        <v>8.2597406818710617</v>
      </c>
      <c r="G633" s="3">
        <f t="shared" si="209"/>
        <v>-121.67119461681757</v>
      </c>
      <c r="H633" s="3">
        <f t="shared" si="210"/>
        <v>-13.194750391661033</v>
      </c>
      <c r="I633" s="2">
        <f t="shared" si="227"/>
        <v>122.66297058816687</v>
      </c>
      <c r="J633" s="2">
        <f t="shared" si="211"/>
        <v>122.66297058816687</v>
      </c>
      <c r="K633" s="5">
        <f t="shared" si="213"/>
        <v>0.33</v>
      </c>
      <c r="L633" s="4">
        <f t="shared" si="228"/>
        <v>0.18625262025080494</v>
      </c>
      <c r="M633" s="4">
        <f t="shared" si="214"/>
        <v>0.22383278401077947</v>
      </c>
      <c r="N633" s="5">
        <f t="shared" si="215"/>
        <v>-1.7774083645237369</v>
      </c>
      <c r="O633" s="5">
        <f t="shared" si="216"/>
        <v>26.182347287026236</v>
      </c>
      <c r="P633" s="5">
        <f t="shared" si="217"/>
        <v>2.8393699774880266</v>
      </c>
      <c r="Q633" s="6">
        <f t="shared" si="218"/>
        <v>1802.6669336385007</v>
      </c>
      <c r="R633" s="5">
        <f t="shared" si="219"/>
        <v>9.9101595683123751</v>
      </c>
      <c r="S633" s="5">
        <f t="shared" si="220"/>
        <v>-0.9332140461361863</v>
      </c>
      <c r="T633" s="5">
        <f t="shared" si="221"/>
        <v>14.808966458380191</v>
      </c>
      <c r="U633" s="5">
        <f t="shared" si="212"/>
        <v>8.1327512037886383</v>
      </c>
      <c r="V633" s="5">
        <f t="shared" si="212"/>
        <v>25.24913324089005</v>
      </c>
      <c r="W633" s="5">
        <f t="shared" si="222"/>
        <v>-14.525663564131783</v>
      </c>
      <c r="X633">
        <f t="shared" si="229"/>
        <v>0</v>
      </c>
    </row>
    <row r="634" spans="1:24" x14ac:dyDescent="0.2">
      <c r="A634">
        <f t="shared" si="207"/>
        <v>0.60400000000000043</v>
      </c>
      <c r="B634" s="5">
        <f t="shared" si="223"/>
        <v>2.331494046663078</v>
      </c>
      <c r="C634" s="5">
        <f t="shared" si="224"/>
        <v>-23.53897880769739</v>
      </c>
      <c r="D634" s="5">
        <f t="shared" si="225"/>
        <v>0.58979422204508392</v>
      </c>
      <c r="E634" s="2">
        <f t="shared" si="226"/>
        <v>23.654162166495187</v>
      </c>
      <c r="F634" s="3">
        <f t="shared" si="208"/>
        <v>8.2678734330748505</v>
      </c>
      <c r="G634" s="3">
        <f t="shared" si="209"/>
        <v>-121.64594548357668</v>
      </c>
      <c r="H634" s="3">
        <f t="shared" si="210"/>
        <v>-13.209276055225166</v>
      </c>
      <c r="I634" s="2">
        <f t="shared" si="227"/>
        <v>122.64003733529194</v>
      </c>
      <c r="J634" s="2">
        <f t="shared" si="211"/>
        <v>122.64003733529194</v>
      </c>
      <c r="K634" s="5">
        <f t="shared" si="213"/>
        <v>0.33</v>
      </c>
      <c r="L634" s="4">
        <f t="shared" si="228"/>
        <v>0.18628743020277277</v>
      </c>
      <c r="M634" s="4">
        <f t="shared" si="214"/>
        <v>0.22385289177934126</v>
      </c>
      <c r="N634" s="5">
        <f t="shared" si="215"/>
        <v>-1.7788258119725628</v>
      </c>
      <c r="O634" s="5">
        <f t="shared" si="216"/>
        <v>26.172019866965762</v>
      </c>
      <c r="P634" s="5">
        <f t="shared" si="217"/>
        <v>2.841964308561872</v>
      </c>
      <c r="Q634" s="6">
        <f t="shared" si="218"/>
        <v>1802.6667533718166</v>
      </c>
      <c r="R634" s="5">
        <f t="shared" si="219"/>
        <v>9.9072258566514932</v>
      </c>
      <c r="S634" s="5">
        <f t="shared" si="220"/>
        <v>-0.9342283142354163</v>
      </c>
      <c r="T634" s="5">
        <f t="shared" si="221"/>
        <v>14.804503685197822</v>
      </c>
      <c r="U634" s="5">
        <f t="shared" si="212"/>
        <v>8.12840004467893</v>
      </c>
      <c r="V634" s="5">
        <f t="shared" si="212"/>
        <v>25.237791552730346</v>
      </c>
      <c r="W634" s="5">
        <f t="shared" si="222"/>
        <v>-14.527532006240307</v>
      </c>
      <c r="X634">
        <f t="shared" si="229"/>
        <v>0</v>
      </c>
    </row>
    <row r="635" spans="1:24" x14ac:dyDescent="0.2">
      <c r="A635">
        <f t="shared" si="207"/>
        <v>0.60500000000000043</v>
      </c>
      <c r="B635" s="5">
        <f t="shared" si="223"/>
        <v>2.3397659842961751</v>
      </c>
      <c r="C635" s="5">
        <f t="shared" si="224"/>
        <v>-23.660612134285188</v>
      </c>
      <c r="D635" s="5">
        <f t="shared" si="225"/>
        <v>0.57657768222385564</v>
      </c>
      <c r="E635" s="2">
        <f t="shared" si="226"/>
        <v>23.776018830543372</v>
      </c>
      <c r="F635" s="3">
        <f t="shared" si="208"/>
        <v>8.2760018331195297</v>
      </c>
      <c r="G635" s="3">
        <f t="shared" si="209"/>
        <v>-121.62070769202396</v>
      </c>
      <c r="H635" s="3">
        <f t="shared" si="210"/>
        <v>-13.223803587231407</v>
      </c>
      <c r="I635" s="2">
        <f t="shared" si="227"/>
        <v>122.61711840996838</v>
      </c>
      <c r="J635" s="2">
        <f t="shared" si="211"/>
        <v>122.61711840996838</v>
      </c>
      <c r="K635" s="5">
        <f t="shared" si="213"/>
        <v>0.33</v>
      </c>
      <c r="L635" s="4">
        <f t="shared" si="228"/>
        <v>0.18632223140449114</v>
      </c>
      <c r="M635" s="4">
        <f t="shared" si="214"/>
        <v>0.22387299059252816</v>
      </c>
      <c r="N635" s="5">
        <f t="shared" si="215"/>
        <v>-1.780241877070083</v>
      </c>
      <c r="O635" s="5">
        <f t="shared" si="216"/>
        <v>26.16169997519544</v>
      </c>
      <c r="P635" s="5">
        <f t="shared" si="217"/>
        <v>2.8445582051381995</v>
      </c>
      <c r="Q635" s="6">
        <f t="shared" si="218"/>
        <v>1802.6665731051503</v>
      </c>
      <c r="R635" s="5">
        <f t="shared" si="219"/>
        <v>9.904293883076047</v>
      </c>
      <c r="S635" s="5">
        <f t="shared" si="220"/>
        <v>-0.93524298683123219</v>
      </c>
      <c r="T635" s="5">
        <f t="shared" si="221"/>
        <v>14.800043494557373</v>
      </c>
      <c r="U635" s="5">
        <f t="shared" si="212"/>
        <v>8.1240520060059644</v>
      </c>
      <c r="V635" s="5">
        <f t="shared" si="212"/>
        <v>25.226456988364209</v>
      </c>
      <c r="W635" s="5">
        <f t="shared" si="222"/>
        <v>-14.529398300304425</v>
      </c>
      <c r="X635">
        <f t="shared" si="229"/>
        <v>0</v>
      </c>
    </row>
    <row r="636" spans="1:24" x14ac:dyDescent="0.2">
      <c r="A636">
        <f t="shared" si="207"/>
        <v>0.60600000000000043</v>
      </c>
      <c r="B636" s="5">
        <f t="shared" si="223"/>
        <v>2.3480460481552976</v>
      </c>
      <c r="C636" s="5">
        <f t="shared" si="224"/>
        <v>-23.782220228748717</v>
      </c>
      <c r="D636" s="5">
        <f t="shared" si="225"/>
        <v>0.56334661393747409</v>
      </c>
      <c r="E636" s="2">
        <f t="shared" si="226"/>
        <v>23.897851770670982</v>
      </c>
      <c r="F636" s="3">
        <f t="shared" si="208"/>
        <v>8.284125885125535</v>
      </c>
      <c r="G636" s="3">
        <f t="shared" si="209"/>
        <v>-121.59548123503559</v>
      </c>
      <c r="H636" s="3">
        <f t="shared" si="210"/>
        <v>-13.238332985531711</v>
      </c>
      <c r="I636" s="2">
        <f t="shared" si="227"/>
        <v>122.59421380593913</v>
      </c>
      <c r="J636" s="2">
        <f t="shared" si="211"/>
        <v>122.59421380593913</v>
      </c>
      <c r="K636" s="5">
        <f t="shared" si="213"/>
        <v>0.33</v>
      </c>
      <c r="L636" s="4">
        <f t="shared" si="228"/>
        <v>0.18635702384836228</v>
      </c>
      <c r="M636" s="4">
        <f t="shared" si="214"/>
        <v>0.2238930804500302</v>
      </c>
      <c r="N636" s="5">
        <f t="shared" si="215"/>
        <v>-1.7816565615342344</v>
      </c>
      <c r="O636" s="5">
        <f t="shared" si="216"/>
        <v>26.151387605577305</v>
      </c>
      <c r="P636" s="5">
        <f t="shared" si="217"/>
        <v>2.8471516674797908</v>
      </c>
      <c r="Q636" s="6">
        <f t="shared" si="218"/>
        <v>1802.6663928385021</v>
      </c>
      <c r="R636" s="5">
        <f t="shared" si="219"/>
        <v>9.9013636464882637</v>
      </c>
      <c r="S636" s="5">
        <f t="shared" si="220"/>
        <v>-0.93625806338675832</v>
      </c>
      <c r="T636" s="5">
        <f t="shared" si="221"/>
        <v>14.795585884844908</v>
      </c>
      <c r="U636" s="5">
        <f t="shared" si="212"/>
        <v>8.1197070849540296</v>
      </c>
      <c r="V636" s="5">
        <f t="shared" si="212"/>
        <v>25.215129542190546</v>
      </c>
      <c r="W636" s="5">
        <f t="shared" si="222"/>
        <v>-14.531262447675303</v>
      </c>
      <c r="X636">
        <f t="shared" si="229"/>
        <v>0</v>
      </c>
    </row>
    <row r="637" spans="1:24" x14ac:dyDescent="0.2">
      <c r="A637">
        <f t="shared" si="207"/>
        <v>0.60700000000000043</v>
      </c>
      <c r="B637" s="5">
        <f t="shared" si="223"/>
        <v>2.3563342338939659</v>
      </c>
      <c r="C637" s="5">
        <f t="shared" si="224"/>
        <v>-23.903803102418983</v>
      </c>
      <c r="D637" s="5">
        <f t="shared" si="225"/>
        <v>0.55010101532071853</v>
      </c>
      <c r="E637" s="2">
        <f t="shared" si="226"/>
        <v>24.019660983890596</v>
      </c>
      <c r="F637" s="3">
        <f t="shared" si="208"/>
        <v>8.2922455922104898</v>
      </c>
      <c r="G637" s="3">
        <f t="shared" si="209"/>
        <v>-121.5702661054934</v>
      </c>
      <c r="H637" s="3">
        <f t="shared" si="210"/>
        <v>-13.252864247979387</v>
      </c>
      <c r="I637" s="2">
        <f t="shared" si="227"/>
        <v>122.57132351695229</v>
      </c>
      <c r="J637" s="2">
        <f t="shared" si="211"/>
        <v>122.57132351695229</v>
      </c>
      <c r="K637" s="5">
        <f t="shared" si="213"/>
        <v>0.33</v>
      </c>
      <c r="L637" s="4">
        <f t="shared" si="228"/>
        <v>0.18639180752678816</v>
      </c>
      <c r="M637" s="4">
        <f t="shared" si="214"/>
        <v>0.22391316135153769</v>
      </c>
      <c r="N637" s="5">
        <f t="shared" si="215"/>
        <v>-1.7830698670809118</v>
      </c>
      <c r="O637" s="5">
        <f t="shared" si="216"/>
        <v>26.141082751979685</v>
      </c>
      <c r="P637" s="5">
        <f t="shared" si="217"/>
        <v>2.8497446958498296</v>
      </c>
      <c r="Q637" s="6">
        <f t="shared" si="218"/>
        <v>1802.6662125718713</v>
      </c>
      <c r="R637" s="5">
        <f t="shared" si="219"/>
        <v>9.8984351457912521</v>
      </c>
      <c r="S637" s="5">
        <f t="shared" si="220"/>
        <v>-0.93727354336586399</v>
      </c>
      <c r="T637" s="5">
        <f t="shared" si="221"/>
        <v>14.791130854447772</v>
      </c>
      <c r="U637" s="5">
        <f t="shared" si="212"/>
        <v>8.1153652787103407</v>
      </c>
      <c r="V637" s="5">
        <f t="shared" si="212"/>
        <v>25.203809208613819</v>
      </c>
      <c r="W637" s="5">
        <f t="shared" si="222"/>
        <v>-14.533124449702399</v>
      </c>
      <c r="X637">
        <f t="shared" si="229"/>
        <v>0</v>
      </c>
    </row>
    <row r="638" spans="1:24" x14ac:dyDescent="0.2">
      <c r="A638">
        <f t="shared" si="207"/>
        <v>0.60800000000000043</v>
      </c>
      <c r="B638" s="5">
        <f t="shared" si="223"/>
        <v>2.3646305371688157</v>
      </c>
      <c r="C638" s="5">
        <f t="shared" si="224"/>
        <v>-24.025360766619873</v>
      </c>
      <c r="D638" s="5">
        <f t="shared" si="225"/>
        <v>0.53684088451051437</v>
      </c>
      <c r="E638" s="2">
        <f t="shared" si="226"/>
        <v>24.14144646750788</v>
      </c>
      <c r="F638" s="3">
        <f t="shared" si="208"/>
        <v>8.3003609574892003</v>
      </c>
      <c r="G638" s="3">
        <f t="shared" si="209"/>
        <v>-121.54506229628478</v>
      </c>
      <c r="H638" s="3">
        <f t="shared" si="210"/>
        <v>-13.267397372429089</v>
      </c>
      <c r="I638" s="2">
        <f t="shared" si="227"/>
        <v>122.54844753676115</v>
      </c>
      <c r="J638" s="2">
        <f t="shared" si="211"/>
        <v>122.54844753676115</v>
      </c>
      <c r="K638" s="5">
        <f t="shared" si="213"/>
        <v>0.33</v>
      </c>
      <c r="L638" s="4">
        <f t="shared" si="228"/>
        <v>0.18642658243217042</v>
      </c>
      <c r="M638" s="4">
        <f t="shared" si="214"/>
        <v>0.22393323329674125</v>
      </c>
      <c r="N638" s="5">
        <f t="shared" si="215"/>
        <v>-1.784481795423968</v>
      </c>
      <c r="O638" s="5">
        <f t="shared" si="216"/>
        <v>26.13078540827717</v>
      </c>
      <c r="P638" s="5">
        <f t="shared" si="217"/>
        <v>2.8523372905118989</v>
      </c>
      <c r="Q638" s="6">
        <f t="shared" si="218"/>
        <v>1802.6660323052595</v>
      </c>
      <c r="R638" s="5">
        <f t="shared" si="219"/>
        <v>9.8955083798890406</v>
      </c>
      <c r="S638" s="5">
        <f t="shared" si="220"/>
        <v>-0.93828942623316469</v>
      </c>
      <c r="T638" s="5">
        <f t="shared" si="221"/>
        <v>14.786678401754644</v>
      </c>
      <c r="U638" s="5">
        <f t="shared" si="212"/>
        <v>8.1110265844650726</v>
      </c>
      <c r="V638" s="5">
        <f t="shared" si="212"/>
        <v>25.192495982044004</v>
      </c>
      <c r="W638" s="5">
        <f t="shared" si="222"/>
        <v>-14.534984307733456</v>
      </c>
      <c r="X638">
        <f t="shared" si="229"/>
        <v>0</v>
      </c>
    </row>
    <row r="639" spans="1:24" x14ac:dyDescent="0.2">
      <c r="A639">
        <f t="shared" si="207"/>
        <v>0.60900000000000043</v>
      </c>
      <c r="B639" s="5">
        <f t="shared" si="223"/>
        <v>2.3729349536395969</v>
      </c>
      <c r="C639" s="5">
        <f t="shared" si="224"/>
        <v>-24.146893232668166</v>
      </c>
      <c r="D639" s="5">
        <f t="shared" si="225"/>
        <v>0.52356621964593142</v>
      </c>
      <c r="E639" s="2">
        <f t="shared" si="226"/>
        <v>24.263208219113981</v>
      </c>
      <c r="F639" s="3">
        <f t="shared" si="208"/>
        <v>8.3084719840736661</v>
      </c>
      <c r="G639" s="3">
        <f t="shared" si="209"/>
        <v>-121.51986980030274</v>
      </c>
      <c r="H639" s="3">
        <f t="shared" si="210"/>
        <v>-13.281932356736823</v>
      </c>
      <c r="I639" s="2">
        <f t="shared" si="227"/>
        <v>122.52558585912413</v>
      </c>
      <c r="J639" s="2">
        <f t="shared" si="211"/>
        <v>122.52558585912413</v>
      </c>
      <c r="K639" s="5">
        <f t="shared" si="213"/>
        <v>0.33</v>
      </c>
      <c r="L639" s="4">
        <f t="shared" si="228"/>
        <v>0.18646134855691046</v>
      </c>
      <c r="M639" s="4">
        <f t="shared" si="214"/>
        <v>0.22395329628533192</v>
      </c>
      <c r="N639" s="5">
        <f t="shared" si="215"/>
        <v>-1.7858923482752176</v>
      </c>
      <c r="O639" s="5">
        <f t="shared" si="216"/>
        <v>26.120495568350606</v>
      </c>
      <c r="P639" s="5">
        <f t="shared" si="217"/>
        <v>2.8549294517299786</v>
      </c>
      <c r="Q639" s="6">
        <f t="shared" si="218"/>
        <v>1802.6658520386654</v>
      </c>
      <c r="R639" s="5">
        <f t="shared" si="219"/>
        <v>9.8925833476865499</v>
      </c>
      <c r="S639" s="5">
        <f t="shared" si="220"/>
        <v>-0.93930571145402086</v>
      </c>
      <c r="T639" s="5">
        <f t="shared" si="221"/>
        <v>14.782228525155485</v>
      </c>
      <c r="U639" s="5">
        <f t="shared" si="212"/>
        <v>8.1066909994113328</v>
      </c>
      <c r="V639" s="5">
        <f t="shared" si="212"/>
        <v>25.181189856896584</v>
      </c>
      <c r="W639" s="5">
        <f t="shared" si="222"/>
        <v>-14.536842023114534</v>
      </c>
      <c r="X639">
        <f t="shared" si="229"/>
        <v>0</v>
      </c>
    </row>
    <row r="640" spans="1:24" x14ac:dyDescent="0.2">
      <c r="A640">
        <f t="shared" si="207"/>
        <v>0.61000000000000043</v>
      </c>
      <c r="B640" s="5">
        <f t="shared" si="223"/>
        <v>2.3812474789691702</v>
      </c>
      <c r="C640" s="5">
        <f t="shared" si="224"/>
        <v>-24.268400511873541</v>
      </c>
      <c r="D640" s="5">
        <f t="shared" si="225"/>
        <v>0.51027701886818311</v>
      </c>
      <c r="E640" s="2">
        <f t="shared" si="226"/>
        <v>24.384946236578028</v>
      </c>
      <c r="F640" s="3">
        <f t="shared" si="208"/>
        <v>8.3165786750730781</v>
      </c>
      <c r="G640" s="3">
        <f t="shared" si="209"/>
        <v>-121.49468861044585</v>
      </c>
      <c r="H640" s="3">
        <f t="shared" si="210"/>
        <v>-13.296469198759937</v>
      </c>
      <c r="I640" s="2">
        <f t="shared" si="227"/>
        <v>122.50273847780487</v>
      </c>
      <c r="J640" s="2">
        <f t="shared" si="211"/>
        <v>122.50273847780487</v>
      </c>
      <c r="K640" s="5">
        <f t="shared" si="213"/>
        <v>0.33</v>
      </c>
      <c r="L640" s="4">
        <f t="shared" si="228"/>
        <v>0.18649610589340929</v>
      </c>
      <c r="M640" s="4">
        <f t="shared" si="214"/>
        <v>0.22397335031700102</v>
      </c>
      <c r="N640" s="5">
        <f t="shared" si="215"/>
        <v>-1.7873015273444388</v>
      </c>
      <c r="O640" s="5">
        <f t="shared" si="216"/>
        <v>26.11021322608708</v>
      </c>
      <c r="P640" s="5">
        <f t="shared" si="217"/>
        <v>2.8575211797684457</v>
      </c>
      <c r="Q640" s="6">
        <f t="shared" si="218"/>
        <v>1802.6656717720889</v>
      </c>
      <c r="R640" s="5">
        <f t="shared" si="219"/>
        <v>9.889660048089592</v>
      </c>
      <c r="S640" s="5">
        <f t="shared" si="220"/>
        <v>-0.94032239849453492</v>
      </c>
      <c r="T640" s="5">
        <f t="shared" si="221"/>
        <v>14.777781223041567</v>
      </c>
      <c r="U640" s="5">
        <f t="shared" si="212"/>
        <v>8.1023585207451525</v>
      </c>
      <c r="V640" s="5">
        <f t="shared" si="212"/>
        <v>25.169890827592546</v>
      </c>
      <c r="W640" s="5">
        <f t="shared" si="222"/>
        <v>-14.538697597189987</v>
      </c>
      <c r="X640">
        <f t="shared" si="229"/>
        <v>0</v>
      </c>
    </row>
    <row r="641" spans="1:24" x14ac:dyDescent="0.2">
      <c r="A641">
        <f t="shared" si="207"/>
        <v>0.61100000000000043</v>
      </c>
      <c r="B641" s="5">
        <f t="shared" si="223"/>
        <v>2.3895681088235037</v>
      </c>
      <c r="C641" s="5">
        <f t="shared" si="224"/>
        <v>-24.389882615538575</v>
      </c>
      <c r="D641" s="5">
        <f t="shared" si="225"/>
        <v>0.4969732803206246</v>
      </c>
      <c r="E641" s="2">
        <f t="shared" si="226"/>
        <v>24.506660518039929</v>
      </c>
      <c r="F641" s="3">
        <f t="shared" si="208"/>
        <v>8.3246810335938228</v>
      </c>
      <c r="G641" s="3">
        <f t="shared" si="209"/>
        <v>-121.46951871961825</v>
      </c>
      <c r="H641" s="3">
        <f t="shared" si="210"/>
        <v>-13.311007896357127</v>
      </c>
      <c r="I641" s="2">
        <f t="shared" si="227"/>
        <v>122.47990538657207</v>
      </c>
      <c r="J641" s="2">
        <f t="shared" si="211"/>
        <v>122.47990538657207</v>
      </c>
      <c r="K641" s="5">
        <f t="shared" si="213"/>
        <v>0.33</v>
      </c>
      <c r="L641" s="4">
        <f t="shared" si="228"/>
        <v>0.18653085443406775</v>
      </c>
      <c r="M641" s="4">
        <f t="shared" si="214"/>
        <v>0.22399339539144023</v>
      </c>
      <c r="N641" s="5">
        <f t="shared" si="215"/>
        <v>-1.7887093343393758</v>
      </c>
      <c r="O641" s="5">
        <f t="shared" si="216"/>
        <v>26.09993837537991</v>
      </c>
      <c r="P641" s="5">
        <f t="shared" si="217"/>
        <v>2.8601124748920737</v>
      </c>
      <c r="Q641" s="6">
        <f t="shared" si="218"/>
        <v>1802.6654915055308</v>
      </c>
      <c r="R641" s="5">
        <f t="shared" si="219"/>
        <v>9.886738480004885</v>
      </c>
      <c r="S641" s="5">
        <f t="shared" si="220"/>
        <v>-0.94133948682155322</v>
      </c>
      <c r="T641" s="5">
        <f t="shared" si="221"/>
        <v>14.773336493805457</v>
      </c>
      <c r="U641" s="5">
        <f t="shared" si="212"/>
        <v>8.0980291456655085</v>
      </c>
      <c r="V641" s="5">
        <f t="shared" si="212"/>
        <v>25.158598888558355</v>
      </c>
      <c r="W641" s="5">
        <f t="shared" si="222"/>
        <v>-14.540551031302467</v>
      </c>
      <c r="X641">
        <f t="shared" si="229"/>
        <v>0</v>
      </c>
    </row>
    <row r="642" spans="1:24" x14ac:dyDescent="0.2">
      <c r="A642">
        <f t="shared" si="207"/>
        <v>0.61200000000000043</v>
      </c>
      <c r="B642" s="5">
        <f t="shared" si="223"/>
        <v>2.3978968388716706</v>
      </c>
      <c r="C642" s="5">
        <f t="shared" si="224"/>
        <v>-24.511339554958749</v>
      </c>
      <c r="D642" s="5">
        <f t="shared" si="225"/>
        <v>0.48365500214875179</v>
      </c>
      <c r="E642" s="2">
        <f t="shared" si="226"/>
        <v>24.628351061903356</v>
      </c>
      <c r="F642" s="3">
        <f t="shared" si="208"/>
        <v>8.3327790627394887</v>
      </c>
      <c r="G642" s="3">
        <f t="shared" si="209"/>
        <v>-121.4443601207297</v>
      </c>
      <c r="H642" s="3">
        <f t="shared" si="210"/>
        <v>-13.32554844738843</v>
      </c>
      <c r="I642" s="2">
        <f t="shared" si="227"/>
        <v>122.45708657919968</v>
      </c>
      <c r="J642" s="2">
        <f t="shared" si="211"/>
        <v>122.45708657919968</v>
      </c>
      <c r="K642" s="5">
        <f t="shared" si="213"/>
        <v>0.33</v>
      </c>
      <c r="L642" s="4">
        <f t="shared" si="228"/>
        <v>0.18656559417128632</v>
      </c>
      <c r="M642" s="4">
        <f t="shared" si="214"/>
        <v>0.22401343150834147</v>
      </c>
      <c r="N642" s="5">
        <f t="shared" si="215"/>
        <v>-1.7901157709657449</v>
      </c>
      <c r="O642" s="5">
        <f t="shared" si="216"/>
        <v>26.089671010128672</v>
      </c>
      <c r="P642" s="5">
        <f t="shared" si="217"/>
        <v>2.8627033373660313</v>
      </c>
      <c r="Q642" s="6">
        <f t="shared" si="218"/>
        <v>1802.6653112389906</v>
      </c>
      <c r="R642" s="5">
        <f t="shared" si="219"/>
        <v>9.8838186423400298</v>
      </c>
      <c r="S642" s="5">
        <f t="shared" si="220"/>
        <v>-0.94235697590266332</v>
      </c>
      <c r="T642" s="5">
        <f t="shared" si="221"/>
        <v>14.768894335841017</v>
      </c>
      <c r="U642" s="5">
        <f t="shared" si="212"/>
        <v>8.0937028713742851</v>
      </c>
      <c r="V642" s="5">
        <f t="shared" si="212"/>
        <v>25.14731403422601</v>
      </c>
      <c r="W642" s="5">
        <f t="shared" si="222"/>
        <v>-14.542402326792953</v>
      </c>
      <c r="X642">
        <f t="shared" si="229"/>
        <v>0</v>
      </c>
    </row>
    <row r="643" spans="1:24" x14ac:dyDescent="0.2">
      <c r="A643">
        <f t="shared" si="207"/>
        <v>0.61300000000000043</v>
      </c>
      <c r="B643" s="5">
        <f t="shared" si="223"/>
        <v>2.4062336647858458</v>
      </c>
      <c r="C643" s="5">
        <f t="shared" si="224"/>
        <v>-24.632771341422462</v>
      </c>
      <c r="D643" s="5">
        <f t="shared" si="225"/>
        <v>0.47032218250019997</v>
      </c>
      <c r="E643" s="2">
        <f t="shared" si="226"/>
        <v>24.750017866828955</v>
      </c>
      <c r="F643" s="3">
        <f t="shared" si="208"/>
        <v>8.3408727656108628</v>
      </c>
      <c r="G643" s="3">
        <f t="shared" si="209"/>
        <v>-121.41921280669547</v>
      </c>
      <c r="H643" s="3">
        <f t="shared" si="210"/>
        <v>-13.340090849715223</v>
      </c>
      <c r="I643" s="2">
        <f t="shared" si="227"/>
        <v>122.43428204946672</v>
      </c>
      <c r="J643" s="2">
        <f t="shared" si="211"/>
        <v>122.43428204946672</v>
      </c>
      <c r="K643" s="5">
        <f t="shared" si="213"/>
        <v>0.33</v>
      </c>
      <c r="L643" s="4">
        <f t="shared" si="228"/>
        <v>0.18660032509746527</v>
      </c>
      <c r="M643" s="4">
        <f t="shared" si="214"/>
        <v>0.22403345866739716</v>
      </c>
      <c r="N643" s="5">
        <f t="shared" si="215"/>
        <v>-1.7915208389272324</v>
      </c>
      <c r="O643" s="5">
        <f t="shared" si="216"/>
        <v>26.07941112423914</v>
      </c>
      <c r="P643" s="5">
        <f t="shared" si="217"/>
        <v>2.8652937674558823</v>
      </c>
      <c r="Q643" s="6">
        <f t="shared" si="218"/>
        <v>1802.6651309724684</v>
      </c>
      <c r="R643" s="5">
        <f t="shared" si="219"/>
        <v>9.8809005340035387</v>
      </c>
      <c r="S643" s="5">
        <f t="shared" si="220"/>
        <v>-0.9433748652061934</v>
      </c>
      <c r="T643" s="5">
        <f t="shared" si="221"/>
        <v>14.764454747543418</v>
      </c>
      <c r="U643" s="5">
        <f t="shared" si="212"/>
        <v>8.0893796950763068</v>
      </c>
      <c r="V643" s="5">
        <f t="shared" si="212"/>
        <v>25.136036259032945</v>
      </c>
      <c r="W643" s="5">
        <f t="shared" si="222"/>
        <v>-14.5442514850007</v>
      </c>
      <c r="X643">
        <f t="shared" si="229"/>
        <v>0</v>
      </c>
    </row>
    <row r="644" spans="1:24" x14ac:dyDescent="0.2">
      <c r="A644">
        <f t="shared" si="207"/>
        <v>0.61400000000000043</v>
      </c>
      <c r="B644" s="5">
        <f t="shared" si="223"/>
        <v>2.4145785822413042</v>
      </c>
      <c r="C644" s="5">
        <f t="shared" si="224"/>
        <v>-24.75417798621103</v>
      </c>
      <c r="D644" s="5">
        <f t="shared" si="225"/>
        <v>0.45697481952474228</v>
      </c>
      <c r="E644" s="2">
        <f t="shared" si="226"/>
        <v>24.871660931727764</v>
      </c>
      <c r="F644" s="3">
        <f t="shared" si="208"/>
        <v>8.3489621453059399</v>
      </c>
      <c r="G644" s="3">
        <f t="shared" si="209"/>
        <v>-121.39407677043644</v>
      </c>
      <c r="H644" s="3">
        <f t="shared" si="210"/>
        <v>-13.354635101200223</v>
      </c>
      <c r="I644" s="2">
        <f t="shared" si="227"/>
        <v>122.41149179115732</v>
      </c>
      <c r="J644" s="2">
        <f t="shared" si="211"/>
        <v>122.41149179115732</v>
      </c>
      <c r="K644" s="5">
        <f t="shared" si="213"/>
        <v>0.33</v>
      </c>
      <c r="L644" s="4">
        <f t="shared" si="228"/>
        <v>0.18663504720500457</v>
      </c>
      <c r="M644" s="4">
        <f t="shared" si="214"/>
        <v>0.22405347686830004</v>
      </c>
      <c r="N644" s="5">
        <f t="shared" si="215"/>
        <v>-1.7929245399254998</v>
      </c>
      <c r="O644" s="5">
        <f t="shared" si="216"/>
        <v>26.069158711623309</v>
      </c>
      <c r="P644" s="5">
        <f t="shared" si="217"/>
        <v>2.8678837654275822</v>
      </c>
      <c r="Q644" s="6">
        <f t="shared" si="218"/>
        <v>1802.6649507059647</v>
      </c>
      <c r="R644" s="5">
        <f t="shared" si="219"/>
        <v>9.8779841539048086</v>
      </c>
      <c r="S644" s="5">
        <f t="shared" si="220"/>
        <v>-0.94439315420121239</v>
      </c>
      <c r="T644" s="5">
        <f t="shared" si="221"/>
        <v>14.760017727309108</v>
      </c>
      <c r="U644" s="5">
        <f t="shared" si="212"/>
        <v>8.0850596139793094</v>
      </c>
      <c r="V644" s="5">
        <f t="shared" si="212"/>
        <v>25.124765557422098</v>
      </c>
      <c r="W644" s="5">
        <f t="shared" si="222"/>
        <v>-14.546098507263309</v>
      </c>
      <c r="X644">
        <f t="shared" si="229"/>
        <v>0</v>
      </c>
    </row>
    <row r="645" spans="1:24" x14ac:dyDescent="0.2">
      <c r="A645">
        <f t="shared" si="207"/>
        <v>0.61500000000000044</v>
      </c>
      <c r="B645" s="5">
        <f t="shared" si="223"/>
        <v>2.422931586916417</v>
      </c>
      <c r="C645" s="5">
        <f t="shared" si="224"/>
        <v>-24.875559500598687</v>
      </c>
      <c r="D645" s="5">
        <f t="shared" si="225"/>
        <v>0.44361291137428843</v>
      </c>
      <c r="E645" s="2">
        <f t="shared" si="226"/>
        <v>24.993280255754804</v>
      </c>
      <c r="F645" s="3">
        <f t="shared" si="208"/>
        <v>8.3570472049199189</v>
      </c>
      <c r="G645" s="3">
        <f t="shared" si="209"/>
        <v>-121.36895200487902</v>
      </c>
      <c r="H645" s="3">
        <f t="shared" si="210"/>
        <v>-13.369181199707487</v>
      </c>
      <c r="I645" s="2">
        <f t="shared" si="227"/>
        <v>122.3887157980608</v>
      </c>
      <c r="J645" s="2">
        <f t="shared" si="211"/>
        <v>122.3887157980608</v>
      </c>
      <c r="K645" s="5">
        <f t="shared" si="213"/>
        <v>0.33</v>
      </c>
      <c r="L645" s="4">
        <f t="shared" si="228"/>
        <v>0.18666976048630393</v>
      </c>
      <c r="M645" s="4">
        <f t="shared" si="214"/>
        <v>0.2240734861107431</v>
      </c>
      <c r="N645" s="5">
        <f t="shared" si="215"/>
        <v>-1.7943268756601873</v>
      </c>
      <c r="O645" s="5">
        <f t="shared" si="216"/>
        <v>26.058913766199389</v>
      </c>
      <c r="P645" s="5">
        <f t="shared" si="217"/>
        <v>2.870473331547482</v>
      </c>
      <c r="Q645" s="6">
        <f t="shared" si="218"/>
        <v>1802.6647704394784</v>
      </c>
      <c r="R645" s="5">
        <f t="shared" si="219"/>
        <v>9.875069500954119</v>
      </c>
      <c r="S645" s="5">
        <f t="shared" si="220"/>
        <v>-0.94541184235752762</v>
      </c>
      <c r="T645" s="5">
        <f t="shared" si="221"/>
        <v>14.755583273535843</v>
      </c>
      <c r="U645" s="5">
        <f t="shared" si="212"/>
        <v>8.0807426252939312</v>
      </c>
      <c r="V645" s="5">
        <f t="shared" si="212"/>
        <v>25.113501923841863</v>
      </c>
      <c r="W645" s="5">
        <f t="shared" si="222"/>
        <v>-14.547943394916675</v>
      </c>
      <c r="X645">
        <f t="shared" si="229"/>
        <v>0</v>
      </c>
    </row>
    <row r="646" spans="1:24" x14ac:dyDescent="0.2">
      <c r="A646">
        <f t="shared" si="207"/>
        <v>0.61600000000000044</v>
      </c>
      <c r="B646" s="5">
        <f t="shared" si="223"/>
        <v>2.4312926744926493</v>
      </c>
      <c r="C646" s="5">
        <f t="shared" si="224"/>
        <v>-24.996915895852602</v>
      </c>
      <c r="D646" s="5">
        <f t="shared" si="225"/>
        <v>0.43023645620288348</v>
      </c>
      <c r="E646" s="2">
        <f t="shared" si="226"/>
        <v>25.114875838302886</v>
      </c>
      <c r="F646" s="3">
        <f t="shared" si="208"/>
        <v>8.3651279475452132</v>
      </c>
      <c r="G646" s="3">
        <f t="shared" si="209"/>
        <v>-121.34383850295518</v>
      </c>
      <c r="H646" s="3">
        <f t="shared" si="210"/>
        <v>-13.383729143102403</v>
      </c>
      <c r="I646" s="2">
        <f t="shared" si="227"/>
        <v>122.36595406397156</v>
      </c>
      <c r="J646" s="2">
        <f t="shared" si="211"/>
        <v>122.36595406397156</v>
      </c>
      <c r="K646" s="5">
        <f t="shared" si="213"/>
        <v>0.33</v>
      </c>
      <c r="L646" s="4">
        <f t="shared" si="228"/>
        <v>0.18670446493376289</v>
      </c>
      <c r="M646" s="4">
        <f t="shared" si="214"/>
        <v>0.22409348639441981</v>
      </c>
      <c r="N646" s="5">
        <f t="shared" si="215"/>
        <v>-1.7957278478289143</v>
      </c>
      <c r="O646" s="5">
        <f t="shared" si="216"/>
        <v>26.04867628189178</v>
      </c>
      <c r="P646" s="5">
        <f t="shared" si="217"/>
        <v>2.8730624660823212</v>
      </c>
      <c r="Q646" s="6">
        <f t="shared" si="218"/>
        <v>1802.6645901730105</v>
      </c>
      <c r="R646" s="5">
        <f t="shared" si="219"/>
        <v>9.8721565740626627</v>
      </c>
      <c r="S646" s="5">
        <f t="shared" si="220"/>
        <v>-0.94643092914568572</v>
      </c>
      <c r="T646" s="5">
        <f t="shared" si="221"/>
        <v>14.751151384622661</v>
      </c>
      <c r="U646" s="5">
        <f t="shared" si="212"/>
        <v>8.0764287262337486</v>
      </c>
      <c r="V646" s="5">
        <f t="shared" si="212"/>
        <v>25.102245352746095</v>
      </c>
      <c r="W646" s="5">
        <f t="shared" si="222"/>
        <v>-14.549786149295016</v>
      </c>
      <c r="X646">
        <f t="shared" si="229"/>
        <v>0</v>
      </c>
    </row>
    <row r="647" spans="1:24" x14ac:dyDescent="0.2">
      <c r="A647">
        <f t="shared" si="207"/>
        <v>0.61700000000000044</v>
      </c>
      <c r="B647" s="5">
        <f t="shared" si="223"/>
        <v>2.4396618406545576</v>
      </c>
      <c r="C647" s="5">
        <f t="shared" si="224"/>
        <v>-25.118247183232882</v>
      </c>
      <c r="D647" s="5">
        <f t="shared" si="225"/>
        <v>0.41684545216670638</v>
      </c>
      <c r="E647" s="2">
        <f t="shared" si="226"/>
        <v>25.236447678996594</v>
      </c>
      <c r="F647" s="3">
        <f t="shared" si="208"/>
        <v>8.3732043762714472</v>
      </c>
      <c r="G647" s="3">
        <f t="shared" si="209"/>
        <v>-121.31873625760244</v>
      </c>
      <c r="H647" s="3">
        <f t="shared" si="210"/>
        <v>-13.398278929251699</v>
      </c>
      <c r="I647" s="2">
        <f t="shared" si="227"/>
        <v>122.34320658268911</v>
      </c>
      <c r="J647" s="2">
        <f t="shared" si="211"/>
        <v>122.34320658268911</v>
      </c>
      <c r="K647" s="5">
        <f t="shared" si="213"/>
        <v>0.33</v>
      </c>
      <c r="L647" s="4">
        <f t="shared" si="228"/>
        <v>0.18673916053978071</v>
      </c>
      <c r="M647" s="4">
        <f t="shared" si="214"/>
        <v>0.22411347771902387</v>
      </c>
      <c r="N647" s="5">
        <f t="shared" si="215"/>
        <v>-1.7971274581272836</v>
      </c>
      <c r="O647" s="5">
        <f t="shared" si="216"/>
        <v>26.038446252631076</v>
      </c>
      <c r="P647" s="5">
        <f t="shared" si="217"/>
        <v>2.8756511692992337</v>
      </c>
      <c r="Q647" s="6">
        <f t="shared" si="218"/>
        <v>1802.6644099065602</v>
      </c>
      <c r="R647" s="5">
        <f t="shared" si="219"/>
        <v>9.8692453721425046</v>
      </c>
      <c r="S647" s="5">
        <f t="shared" si="220"/>
        <v>-0.94745041403696961</v>
      </c>
      <c r="T647" s="5">
        <f t="shared" si="221"/>
        <v>14.746722058969908</v>
      </c>
      <c r="U647" s="5">
        <f t="shared" si="212"/>
        <v>8.0721179140152213</v>
      </c>
      <c r="V647" s="5">
        <f t="shared" si="212"/>
        <v>25.090995838594107</v>
      </c>
      <c r="W647" s="5">
        <f t="shared" si="222"/>
        <v>-14.551626771730859</v>
      </c>
      <c r="X647">
        <f t="shared" si="229"/>
        <v>0</v>
      </c>
    </row>
    <row r="648" spans="1:24" x14ac:dyDescent="0.2">
      <c r="A648">
        <f t="shared" si="207"/>
        <v>0.61800000000000044</v>
      </c>
      <c r="B648" s="5">
        <f t="shared" si="223"/>
        <v>2.4480390810897861</v>
      </c>
      <c r="C648" s="5">
        <f t="shared" si="224"/>
        <v>-25.239553373992564</v>
      </c>
      <c r="D648" s="5">
        <f t="shared" si="225"/>
        <v>0.40343989742406877</v>
      </c>
      <c r="E648" s="2">
        <f t="shared" si="226"/>
        <v>25.357995777686423</v>
      </c>
      <c r="F648" s="3">
        <f t="shared" si="208"/>
        <v>8.3812764941854621</v>
      </c>
      <c r="G648" s="3">
        <f t="shared" si="209"/>
        <v>-121.29364526176384</v>
      </c>
      <c r="H648" s="3">
        <f t="shared" si="210"/>
        <v>-13.41283055602343</v>
      </c>
      <c r="I648" s="2">
        <f t="shared" si="227"/>
        <v>122.32047334801803</v>
      </c>
      <c r="J648" s="2">
        <f t="shared" si="211"/>
        <v>122.32047334801803</v>
      </c>
      <c r="K648" s="5">
        <f t="shared" si="213"/>
        <v>0.33</v>
      </c>
      <c r="L648" s="4">
        <f t="shared" si="228"/>
        <v>0.18677384729675645</v>
      </c>
      <c r="M648" s="4">
        <f t="shared" si="214"/>
        <v>0.22413346008424945</v>
      </c>
      <c r="N648" s="5">
        <f t="shared" si="215"/>
        <v>-1.7985257082488832</v>
      </c>
      <c r="O648" s="5">
        <f t="shared" si="216"/>
        <v>26.028223672354049</v>
      </c>
      <c r="P648" s="5">
        <f t="shared" si="217"/>
        <v>2.8782394414657402</v>
      </c>
      <c r="Q648" s="6">
        <f t="shared" si="218"/>
        <v>1802.6642296401285</v>
      </c>
      <c r="R648" s="5">
        <f t="shared" si="219"/>
        <v>9.8663358941066051</v>
      </c>
      <c r="S648" s="5">
        <f t="shared" si="220"/>
        <v>-0.94847029650339965</v>
      </c>
      <c r="T648" s="5">
        <f t="shared" si="221"/>
        <v>14.74229529497919</v>
      </c>
      <c r="U648" s="5">
        <f t="shared" si="212"/>
        <v>8.0678101858577218</v>
      </c>
      <c r="V648" s="5">
        <f t="shared" si="212"/>
        <v>25.07975337585065</v>
      </c>
      <c r="W648" s="5">
        <f t="shared" si="222"/>
        <v>-14.553465263555069</v>
      </c>
      <c r="X648">
        <f t="shared" si="229"/>
        <v>0</v>
      </c>
    </row>
    <row r="649" spans="1:24" x14ac:dyDescent="0.2">
      <c r="A649">
        <f t="shared" si="207"/>
        <v>0.61900000000000044</v>
      </c>
      <c r="B649" s="5">
        <f t="shared" si="223"/>
        <v>2.4564243914890644</v>
      </c>
      <c r="C649" s="5">
        <f t="shared" si="224"/>
        <v>-25.36083447937764</v>
      </c>
      <c r="D649" s="5">
        <f t="shared" si="225"/>
        <v>0.39001979013541355</v>
      </c>
      <c r="E649" s="2">
        <f t="shared" si="226"/>
        <v>25.479520134443117</v>
      </c>
      <c r="F649" s="3">
        <f t="shared" si="208"/>
        <v>8.3893443043713205</v>
      </c>
      <c r="G649" s="3">
        <f t="shared" si="209"/>
        <v>-121.26856550838799</v>
      </c>
      <c r="H649" s="3">
        <f t="shared" si="210"/>
        <v>-13.427384021286985</v>
      </c>
      <c r="I649" s="2">
        <f t="shared" si="227"/>
        <v>122.29775435376804</v>
      </c>
      <c r="J649" s="2">
        <f t="shared" si="211"/>
        <v>122.29775435376804</v>
      </c>
      <c r="K649" s="5">
        <f t="shared" si="213"/>
        <v>0.33</v>
      </c>
      <c r="L649" s="4">
        <f t="shared" si="228"/>
        <v>0.18680852519708882</v>
      </c>
      <c r="M649" s="4">
        <f t="shared" si="214"/>
        <v>0.22415343348979089</v>
      </c>
      <c r="N649" s="5">
        <f t="shared" si="215"/>
        <v>-1.7999225998852906</v>
      </c>
      <c r="O649" s="5">
        <f t="shared" si="216"/>
        <v>26.018008535003666</v>
      </c>
      <c r="P649" s="5">
        <f t="shared" si="217"/>
        <v>2.8808272828497525</v>
      </c>
      <c r="Q649" s="6">
        <f t="shared" si="218"/>
        <v>1802.6640493737145</v>
      </c>
      <c r="R649" s="5">
        <f t="shared" si="219"/>
        <v>9.8634281388688123</v>
      </c>
      <c r="S649" s="5">
        <f t="shared" si="220"/>
        <v>-0.94949057601773057</v>
      </c>
      <c r="T649" s="5">
        <f t="shared" si="221"/>
        <v>14.737871091053425</v>
      </c>
      <c r="U649" s="5">
        <f t="shared" si="212"/>
        <v>8.063505538983522</v>
      </c>
      <c r="V649" s="5">
        <f t="shared" si="212"/>
        <v>25.068517958985936</v>
      </c>
      <c r="W649" s="5">
        <f t="shared" si="222"/>
        <v>-14.555301626096821</v>
      </c>
      <c r="X649">
        <f t="shared" si="229"/>
        <v>0</v>
      </c>
    </row>
    <row r="650" spans="1:24" x14ac:dyDescent="0.2">
      <c r="A650">
        <f t="shared" si="207"/>
        <v>0.62000000000000044</v>
      </c>
      <c r="B650" s="5">
        <f t="shared" si="223"/>
        <v>2.4648177675462053</v>
      </c>
      <c r="C650" s="5">
        <f t="shared" si="224"/>
        <v>-25.482090510627049</v>
      </c>
      <c r="D650" s="5">
        <f t="shared" si="225"/>
        <v>0.37658512846331355</v>
      </c>
      <c r="E650" s="2">
        <f t="shared" si="226"/>
        <v>25.601020749552166</v>
      </c>
      <c r="F650" s="3">
        <f t="shared" si="208"/>
        <v>8.3974078099103036</v>
      </c>
      <c r="G650" s="3">
        <f t="shared" si="209"/>
        <v>-121.24349699042901</v>
      </c>
      <c r="H650" s="3">
        <f t="shared" si="210"/>
        <v>-13.441939322913081</v>
      </c>
      <c r="I650" s="2">
        <f t="shared" si="227"/>
        <v>122.27504959375395</v>
      </c>
      <c r="J650" s="2">
        <f t="shared" si="211"/>
        <v>122.27504959375395</v>
      </c>
      <c r="K650" s="5">
        <f t="shared" si="213"/>
        <v>0.33</v>
      </c>
      <c r="L650" s="4">
        <f t="shared" si="228"/>
        <v>0.1868431942331765</v>
      </c>
      <c r="M650" s="4">
        <f t="shared" si="214"/>
        <v>0.22417339793534319</v>
      </c>
      <c r="N650" s="5">
        <f t="shared" si="215"/>
        <v>-1.8013181347260729</v>
      </c>
      <c r="O650" s="5">
        <f t="shared" si="216"/>
        <v>26.007800834529036</v>
      </c>
      <c r="P650" s="5">
        <f t="shared" si="217"/>
        <v>2.8834146937195699</v>
      </c>
      <c r="Q650" s="6">
        <f t="shared" si="218"/>
        <v>1802.6638691073185</v>
      </c>
      <c r="R650" s="5">
        <f t="shared" si="219"/>
        <v>9.8605221053438648</v>
      </c>
      <c r="S650" s="5">
        <f t="shared" si="220"/>
        <v>-0.95051125205345466</v>
      </c>
      <c r="T650" s="5">
        <f t="shared" si="221"/>
        <v>14.733449445596809</v>
      </c>
      <c r="U650" s="5">
        <f t="shared" si="212"/>
        <v>8.0592039706177925</v>
      </c>
      <c r="V650" s="5">
        <f t="shared" si="212"/>
        <v>25.05728958247558</v>
      </c>
      <c r="W650" s="5">
        <f t="shared" si="222"/>
        <v>-14.557135860683619</v>
      </c>
      <c r="X650">
        <f t="shared" si="229"/>
        <v>0</v>
      </c>
    </row>
    <row r="651" spans="1:24" x14ac:dyDescent="0.2">
      <c r="A651">
        <f t="shared" si="207"/>
        <v>0.62100000000000044</v>
      </c>
      <c r="B651" s="5">
        <f t="shared" si="223"/>
        <v>2.473219204958101</v>
      </c>
      <c r="C651" s="5">
        <f t="shared" si="224"/>
        <v>-25.603321478972685</v>
      </c>
      <c r="D651" s="5">
        <f t="shared" si="225"/>
        <v>0.36313591057247008</v>
      </c>
      <c r="E651" s="2">
        <f t="shared" si="226"/>
        <v>25.722497623508445</v>
      </c>
      <c r="F651" s="3">
        <f t="shared" si="208"/>
        <v>8.4054670138809211</v>
      </c>
      <c r="G651" s="3">
        <f t="shared" si="209"/>
        <v>-121.21843970084653</v>
      </c>
      <c r="H651" s="3">
        <f t="shared" si="210"/>
        <v>-13.456496458773765</v>
      </c>
      <c r="I651" s="2">
        <f t="shared" si="227"/>
        <v>122.2523590617956</v>
      </c>
      <c r="J651" s="2">
        <f t="shared" si="211"/>
        <v>122.2523590617956</v>
      </c>
      <c r="K651" s="5">
        <f t="shared" si="213"/>
        <v>0.33</v>
      </c>
      <c r="L651" s="4">
        <f t="shared" si="228"/>
        <v>0.18687785439741789</v>
      </c>
      <c r="M651" s="4">
        <f t="shared" si="214"/>
        <v>0.22419335342060148</v>
      </c>
      <c r="N651" s="5">
        <f t="shared" si="215"/>
        <v>-1.802712314458792</v>
      </c>
      <c r="O651" s="5">
        <f t="shared" si="216"/>
        <v>25.997600564885442</v>
      </c>
      <c r="P651" s="5">
        <f t="shared" si="217"/>
        <v>2.8860016743438801</v>
      </c>
      <c r="Q651" s="6">
        <f t="shared" si="218"/>
        <v>1802.6636888409405</v>
      </c>
      <c r="R651" s="5">
        <f t="shared" si="219"/>
        <v>9.8576177924473818</v>
      </c>
      <c r="S651" s="5">
        <f t="shared" si="220"/>
        <v>-0.95153232408479571</v>
      </c>
      <c r="T651" s="5">
        <f t="shared" si="221"/>
        <v>14.729030357014825</v>
      </c>
      <c r="U651" s="5">
        <f t="shared" si="212"/>
        <v>8.0549054779885907</v>
      </c>
      <c r="V651" s="5">
        <f t="shared" si="212"/>
        <v>25.046068240800647</v>
      </c>
      <c r="W651" s="5">
        <f t="shared" si="222"/>
        <v>-14.558967968641294</v>
      </c>
      <c r="X651">
        <f t="shared" si="229"/>
        <v>0</v>
      </c>
    </row>
    <row r="652" spans="1:24" x14ac:dyDescent="0.2">
      <c r="A652">
        <f t="shared" si="207"/>
        <v>0.62200000000000044</v>
      </c>
      <c r="B652" s="5">
        <f t="shared" si="223"/>
        <v>2.481628699424721</v>
      </c>
      <c r="C652" s="5">
        <f t="shared" si="224"/>
        <v>-25.724527395639413</v>
      </c>
      <c r="D652" s="5">
        <f t="shared" si="225"/>
        <v>0.34967213462971197</v>
      </c>
      <c r="E652" s="2">
        <f t="shared" si="226"/>
        <v>25.843950757011033</v>
      </c>
      <c r="F652" s="3">
        <f t="shared" si="208"/>
        <v>8.4135219193589101</v>
      </c>
      <c r="G652" s="3">
        <f t="shared" si="209"/>
        <v>-121.19339363260573</v>
      </c>
      <c r="H652" s="3">
        <f t="shared" si="210"/>
        <v>-13.471055426742407</v>
      </c>
      <c r="I652" s="2">
        <f t="shared" si="227"/>
        <v>122.22968275171796</v>
      </c>
      <c r="J652" s="2">
        <f t="shared" si="211"/>
        <v>122.22968275171796</v>
      </c>
      <c r="K652" s="5">
        <f t="shared" si="213"/>
        <v>0.33</v>
      </c>
      <c r="L652" s="4">
        <f t="shared" si="228"/>
        <v>0.18691250568221113</v>
      </c>
      <c r="M652" s="4">
        <f t="shared" si="214"/>
        <v>0.22421329994526126</v>
      </c>
      <c r="N652" s="5">
        <f t="shared" si="215"/>
        <v>-1.8041051407690061</v>
      </c>
      <c r="O652" s="5">
        <f t="shared" si="216"/>
        <v>25.987407720034323</v>
      </c>
      <c r="P652" s="5">
        <f t="shared" si="217"/>
        <v>2.8885882249917567</v>
      </c>
      <c r="Q652" s="6">
        <f t="shared" si="218"/>
        <v>1802.6635085745809</v>
      </c>
      <c r="R652" s="5">
        <f t="shared" si="219"/>
        <v>9.8547151990958746</v>
      </c>
      <c r="S652" s="5">
        <f t="shared" si="220"/>
        <v>-0.95255379158671094</v>
      </c>
      <c r="T652" s="5">
        <f t="shared" si="221"/>
        <v>14.724613823714233</v>
      </c>
      <c r="U652" s="5">
        <f t="shared" si="212"/>
        <v>8.0506100583268676</v>
      </c>
      <c r="V652" s="5">
        <f t="shared" si="212"/>
        <v>25.03485392844761</v>
      </c>
      <c r="W652" s="5">
        <f t="shared" si="222"/>
        <v>-14.56079795129401</v>
      </c>
      <c r="X652">
        <f t="shared" si="229"/>
        <v>0</v>
      </c>
    </row>
    <row r="653" spans="1:24" x14ac:dyDescent="0.2">
      <c r="A653">
        <f t="shared" si="207"/>
        <v>0.62300000000000044</v>
      </c>
      <c r="B653" s="5">
        <f t="shared" si="223"/>
        <v>2.4900462466491091</v>
      </c>
      <c r="C653" s="5">
        <f t="shared" si="224"/>
        <v>-25.845708271845055</v>
      </c>
      <c r="D653" s="5">
        <f t="shared" si="225"/>
        <v>0.33619379880399392</v>
      </c>
      <c r="E653" s="2">
        <f t="shared" si="226"/>
        <v>25.965380150958147</v>
      </c>
      <c r="F653" s="3">
        <f t="shared" si="208"/>
        <v>8.4215725294172366</v>
      </c>
      <c r="G653" s="3">
        <f t="shared" si="209"/>
        <v>-121.16835877867729</v>
      </c>
      <c r="H653" s="3">
        <f t="shared" si="210"/>
        <v>-13.4856162246937</v>
      </c>
      <c r="I653" s="2">
        <f t="shared" si="227"/>
        <v>122.20702065735102</v>
      </c>
      <c r="J653" s="2">
        <f t="shared" si="211"/>
        <v>122.20702065735102</v>
      </c>
      <c r="K653" s="5">
        <f t="shared" si="213"/>
        <v>0.33</v>
      </c>
      <c r="L653" s="4">
        <f t="shared" si="228"/>
        <v>0.18694714807995427</v>
      </c>
      <c r="M653" s="4">
        <f t="shared" si="214"/>
        <v>0.22423323750901858</v>
      </c>
      <c r="N653" s="5">
        <f t="shared" si="215"/>
        <v>-1.8054966153402709</v>
      </c>
      <c r="O653" s="5">
        <f t="shared" si="216"/>
        <v>25.977222293943246</v>
      </c>
      <c r="P653" s="5">
        <f t="shared" si="217"/>
        <v>2.891174345932658</v>
      </c>
      <c r="Q653" s="6">
        <f t="shared" si="218"/>
        <v>1802.663328308239</v>
      </c>
      <c r="R653" s="5">
        <f t="shared" si="219"/>
        <v>9.8518143242067371</v>
      </c>
      <c r="S653" s="5">
        <f t="shared" si="220"/>
        <v>-0.95357565403489208</v>
      </c>
      <c r="T653" s="5">
        <f t="shared" si="221"/>
        <v>14.720199844103091</v>
      </c>
      <c r="U653" s="5">
        <f t="shared" si="212"/>
        <v>8.0463177088664661</v>
      </c>
      <c r="V653" s="5">
        <f t="shared" si="212"/>
        <v>25.023646639908353</v>
      </c>
      <c r="W653" s="5">
        <f t="shared" si="222"/>
        <v>-14.562625809964253</v>
      </c>
      <c r="X653">
        <f t="shared" si="229"/>
        <v>0</v>
      </c>
    </row>
    <row r="654" spans="1:24" x14ac:dyDescent="0.2">
      <c r="A654">
        <f t="shared" si="207"/>
        <v>0.62400000000000044</v>
      </c>
      <c r="B654" s="5">
        <f t="shared" si="223"/>
        <v>2.4984718423373811</v>
      </c>
      <c r="C654" s="5">
        <f t="shared" si="224"/>
        <v>-25.966864118800412</v>
      </c>
      <c r="D654" s="5">
        <f t="shared" si="225"/>
        <v>0.32270090126639522</v>
      </c>
      <c r="E654" s="2">
        <f t="shared" si="226"/>
        <v>26.086785806442254</v>
      </c>
      <c r="F654" s="3">
        <f t="shared" si="208"/>
        <v>8.4296188471261022</v>
      </c>
      <c r="G654" s="3">
        <f t="shared" si="209"/>
        <v>-121.14333513203738</v>
      </c>
      <c r="H654" s="3">
        <f t="shared" si="210"/>
        <v>-13.500178850503664</v>
      </c>
      <c r="I654" s="2">
        <f t="shared" si="227"/>
        <v>122.18437277252984</v>
      </c>
      <c r="J654" s="2">
        <f t="shared" si="211"/>
        <v>122.18437277252984</v>
      </c>
      <c r="K654" s="5">
        <f t="shared" si="213"/>
        <v>0.33</v>
      </c>
      <c r="L654" s="4">
        <f t="shared" si="228"/>
        <v>0.18698178158304521</v>
      </c>
      <c r="M654" s="4">
        <f t="shared" si="214"/>
        <v>0.2242531661115697</v>
      </c>
      <c r="N654" s="5">
        <f t="shared" si="215"/>
        <v>-1.8068867398541451</v>
      </c>
      <c r="O654" s="5">
        <f t="shared" si="216"/>
        <v>25.96704428058592</v>
      </c>
      <c r="P654" s="5">
        <f t="shared" si="217"/>
        <v>2.8937600374364276</v>
      </c>
      <c r="Q654" s="6">
        <f t="shared" si="218"/>
        <v>1802.6631480419151</v>
      </c>
      <c r="R654" s="5">
        <f t="shared" si="219"/>
        <v>9.8489151666982409</v>
      </c>
      <c r="S654" s="5">
        <f t="shared" si="220"/>
        <v>-0.95459791090575929</v>
      </c>
      <c r="T654" s="5">
        <f t="shared" si="221"/>
        <v>14.715788416590714</v>
      </c>
      <c r="U654" s="5">
        <f t="shared" si="212"/>
        <v>8.0420284268440962</v>
      </c>
      <c r="V654" s="5">
        <f t="shared" si="212"/>
        <v>25.012446369680163</v>
      </c>
      <c r="W654" s="5">
        <f t="shared" si="222"/>
        <v>-14.564451545972858</v>
      </c>
      <c r="X654">
        <f t="shared" si="229"/>
        <v>0</v>
      </c>
    </row>
    <row r="655" spans="1:24" x14ac:dyDescent="0.2">
      <c r="A655">
        <f t="shared" si="207"/>
        <v>0.62500000000000044</v>
      </c>
      <c r="B655" s="5">
        <f t="shared" si="223"/>
        <v>2.5069054821987207</v>
      </c>
      <c r="C655" s="5">
        <f t="shared" si="224"/>
        <v>-26.087994947709262</v>
      </c>
      <c r="D655" s="5">
        <f t="shared" si="225"/>
        <v>0.30919344019011857</v>
      </c>
      <c r="E655" s="2">
        <f t="shared" si="226"/>
        <v>26.208167724745316</v>
      </c>
      <c r="F655" s="3">
        <f t="shared" si="208"/>
        <v>8.4376608755529467</v>
      </c>
      <c r="G655" s="3">
        <f t="shared" si="209"/>
        <v>-121.11832268566769</v>
      </c>
      <c r="H655" s="3">
        <f t="shared" si="210"/>
        <v>-13.514743302049636</v>
      </c>
      <c r="I655" s="2">
        <f t="shared" si="227"/>
        <v>122.16173909109455</v>
      </c>
      <c r="J655" s="2">
        <f t="shared" si="211"/>
        <v>122.16173909109455</v>
      </c>
      <c r="K655" s="5">
        <f t="shared" si="213"/>
        <v>0.33</v>
      </c>
      <c r="L655" s="4">
        <f t="shared" si="228"/>
        <v>0.18701640618388149</v>
      </c>
      <c r="M655" s="4">
        <f t="shared" si="214"/>
        <v>0.22427308575261126</v>
      </c>
      <c r="N655" s="5">
        <f t="shared" si="215"/>
        <v>-1.8082755159901922</v>
      </c>
      <c r="O655" s="5">
        <f t="shared" si="216"/>
        <v>25.956873673942198</v>
      </c>
      <c r="P655" s="5">
        <f t="shared" si="217"/>
        <v>2.8963452997732948</v>
      </c>
      <c r="Q655" s="6">
        <f t="shared" si="218"/>
        <v>1802.6629677756091</v>
      </c>
      <c r="R655" s="5">
        <f t="shared" si="219"/>
        <v>9.8460177254895438</v>
      </c>
      <c r="S655" s="5">
        <f t="shared" si="220"/>
        <v>-0.95562056167646525</v>
      </c>
      <c r="T655" s="5">
        <f t="shared" si="221"/>
        <v>14.71137953958771</v>
      </c>
      <c r="U655" s="5">
        <f t="shared" si="212"/>
        <v>8.0377422094993509</v>
      </c>
      <c r="V655" s="5">
        <f t="shared" si="212"/>
        <v>25.001253112265733</v>
      </c>
      <c r="W655" s="5">
        <f t="shared" si="222"/>
        <v>-14.566275160638995</v>
      </c>
      <c r="X655">
        <f t="shared" si="229"/>
        <v>0</v>
      </c>
    </row>
    <row r="656" spans="1:24" x14ac:dyDescent="0.2">
      <c r="A656">
        <f t="shared" si="207"/>
        <v>0.62600000000000044</v>
      </c>
      <c r="B656" s="5">
        <f t="shared" si="223"/>
        <v>2.5153471619453782</v>
      </c>
      <c r="C656" s="5">
        <f t="shared" si="224"/>
        <v>-26.209100769768373</v>
      </c>
      <c r="D656" s="5">
        <f t="shared" si="225"/>
        <v>0.29567141375048861</v>
      </c>
      <c r="E656" s="2">
        <f t="shared" si="226"/>
        <v>26.329525907334144</v>
      </c>
      <c r="F656" s="3">
        <f t="shared" si="208"/>
        <v>8.4456986177624458</v>
      </c>
      <c r="G656" s="3">
        <f t="shared" si="209"/>
        <v>-121.09332143255543</v>
      </c>
      <c r="H656" s="3">
        <f t="shared" si="210"/>
        <v>-13.529309577210276</v>
      </c>
      <c r="I656" s="2">
        <f t="shared" si="227"/>
        <v>122.1391196068903</v>
      </c>
      <c r="J656" s="2">
        <f t="shared" si="211"/>
        <v>122.1391196068903</v>
      </c>
      <c r="K656" s="5">
        <f t="shared" si="213"/>
        <v>0.33</v>
      </c>
      <c r="L656" s="4">
        <f t="shared" si="228"/>
        <v>0.1870510218748607</v>
      </c>
      <c r="M656" s="4">
        <f t="shared" si="214"/>
        <v>0.22429299643184042</v>
      </c>
      <c r="N656" s="5">
        <f t="shared" si="215"/>
        <v>-1.8096629454259812</v>
      </c>
      <c r="O656" s="5">
        <f t="shared" si="216"/>
        <v>25.946710467998031</v>
      </c>
      <c r="P656" s="5">
        <f t="shared" si="217"/>
        <v>2.8989301332138697</v>
      </c>
      <c r="Q656" s="6">
        <f t="shared" si="218"/>
        <v>1802.6627875093216</v>
      </c>
      <c r="R656" s="5">
        <f t="shared" si="219"/>
        <v>9.8431219995006884</v>
      </c>
      <c r="S656" s="5">
        <f t="shared" si="220"/>
        <v>-0.95664360582489283</v>
      </c>
      <c r="T656" s="5">
        <f t="shared" si="221"/>
        <v>14.70697321150597</v>
      </c>
      <c r="U656" s="5">
        <f t="shared" si="212"/>
        <v>8.033459054074708</v>
      </c>
      <c r="V656" s="5">
        <f t="shared" si="212"/>
        <v>24.990066862173137</v>
      </c>
      <c r="W656" s="5">
        <f t="shared" si="222"/>
        <v>-14.568096655280161</v>
      </c>
      <c r="X656">
        <f t="shared" si="229"/>
        <v>0</v>
      </c>
    </row>
    <row r="657" spans="1:24" x14ac:dyDescent="0.2">
      <c r="A657">
        <f t="shared" si="207"/>
        <v>0.62700000000000045</v>
      </c>
      <c r="B657" s="5">
        <f t="shared" si="223"/>
        <v>2.5237968772926678</v>
      </c>
      <c r="C657" s="5">
        <f t="shared" si="224"/>
        <v>-26.330181596167499</v>
      </c>
      <c r="D657" s="5">
        <f t="shared" si="225"/>
        <v>0.28213482012495072</v>
      </c>
      <c r="E657" s="2">
        <f t="shared" si="226"/>
        <v>26.450860355855909</v>
      </c>
      <c r="F657" s="3">
        <f t="shared" si="208"/>
        <v>8.4537320768165198</v>
      </c>
      <c r="G657" s="3">
        <f t="shared" si="209"/>
        <v>-121.06833136569325</v>
      </c>
      <c r="H657" s="3">
        <f t="shared" si="210"/>
        <v>-13.543877673865556</v>
      </c>
      <c r="I657" s="2">
        <f t="shared" si="227"/>
        <v>122.1165143137673</v>
      </c>
      <c r="J657" s="2">
        <f t="shared" si="211"/>
        <v>122.1165143137673</v>
      </c>
      <c r="K657" s="5">
        <f t="shared" si="213"/>
        <v>0.33</v>
      </c>
      <c r="L657" s="4">
        <f t="shared" si="228"/>
        <v>0.18708562864838013</v>
      </c>
      <c r="M657" s="4">
        <f t="shared" si="214"/>
        <v>0.2243128981489545</v>
      </c>
      <c r="N657" s="5">
        <f t="shared" si="215"/>
        <v>-1.8110490298370912</v>
      </c>
      <c r="O657" s="5">
        <f t="shared" si="216"/>
        <v>25.936554656745493</v>
      </c>
      <c r="P657" s="5">
        <f t="shared" si="217"/>
        <v>2.9015145380291458</v>
      </c>
      <c r="Q657" s="6">
        <f t="shared" si="218"/>
        <v>1802.6626072430518</v>
      </c>
      <c r="R657" s="5">
        <f t="shared" si="219"/>
        <v>9.8402279876525949</v>
      </c>
      <c r="S657" s="5">
        <f t="shared" si="220"/>
        <v>-0.9576670428296512</v>
      </c>
      <c r="T657" s="5">
        <f t="shared" si="221"/>
        <v>14.702569430758642</v>
      </c>
      <c r="U657" s="5">
        <f t="shared" si="212"/>
        <v>8.0291789578155033</v>
      </c>
      <c r="V657" s="5">
        <f t="shared" si="212"/>
        <v>24.978887613915841</v>
      </c>
      <c r="W657" s="5">
        <f t="shared" si="222"/>
        <v>-14.569916031212212</v>
      </c>
      <c r="X657">
        <f t="shared" si="229"/>
        <v>0</v>
      </c>
    </row>
    <row r="658" spans="1:24" x14ac:dyDescent="0.2">
      <c r="A658">
        <f t="shared" si="207"/>
        <v>0.62800000000000045</v>
      </c>
      <c r="B658" s="5">
        <f t="shared" si="223"/>
        <v>2.5322546239589632</v>
      </c>
      <c r="C658" s="5">
        <f t="shared" si="224"/>
        <v>-26.451237438089382</v>
      </c>
      <c r="D658" s="5">
        <f t="shared" si="225"/>
        <v>0.26858365749306956</v>
      </c>
      <c r="E658" s="2">
        <f t="shared" si="226"/>
        <v>26.572171072133774</v>
      </c>
      <c r="F658" s="3">
        <f t="shared" si="208"/>
        <v>8.461761255774336</v>
      </c>
      <c r="G658" s="3">
        <f t="shared" si="209"/>
        <v>-121.04335247807934</v>
      </c>
      <c r="H658" s="3">
        <f t="shared" si="210"/>
        <v>-13.558447589896767</v>
      </c>
      <c r="I658" s="2">
        <f t="shared" si="227"/>
        <v>122.09392320558078</v>
      </c>
      <c r="J658" s="2">
        <f t="shared" si="211"/>
        <v>122.09392320558078</v>
      </c>
      <c r="K658" s="5">
        <f t="shared" si="213"/>
        <v>0.33</v>
      </c>
      <c r="L658" s="4">
        <f t="shared" si="228"/>
        <v>0.18712022649683696</v>
      </c>
      <c r="M658" s="4">
        <f t="shared" si="214"/>
        <v>0.22433279090365132</v>
      </c>
      <c r="N658" s="5">
        <f t="shared" si="215"/>
        <v>-1.8124337708971145</v>
      </c>
      <c r="O658" s="5">
        <f t="shared" si="216"/>
        <v>25.926406234182767</v>
      </c>
      <c r="P658" s="5">
        <f t="shared" si="217"/>
        <v>2.9040985144904972</v>
      </c>
      <c r="Q658" s="6">
        <f t="shared" si="218"/>
        <v>1802.6624269768001</v>
      </c>
      <c r="R658" s="5">
        <f t="shared" si="219"/>
        <v>9.8373356888670589</v>
      </c>
      <c r="S658" s="5">
        <f t="shared" si="220"/>
        <v>-0.95869087217008031</v>
      </c>
      <c r="T658" s="5">
        <f t="shared" si="221"/>
        <v>14.698168195760168</v>
      </c>
      <c r="U658" s="5">
        <f t="shared" si="212"/>
        <v>8.0249019179699452</v>
      </c>
      <c r="V658" s="5">
        <f t="shared" si="212"/>
        <v>24.967715362012687</v>
      </c>
      <c r="W658" s="5">
        <f t="shared" si="222"/>
        <v>-14.571733289749336</v>
      </c>
      <c r="X658">
        <f t="shared" si="229"/>
        <v>0</v>
      </c>
    </row>
    <row r="659" spans="1:24" x14ac:dyDescent="0.2">
      <c r="A659">
        <f t="shared" si="207"/>
        <v>0.62900000000000045</v>
      </c>
      <c r="B659" s="5">
        <f t="shared" si="223"/>
        <v>2.5407203976656967</v>
      </c>
      <c r="C659" s="5">
        <f t="shared" si="224"/>
        <v>-26.57226830670978</v>
      </c>
      <c r="D659" s="5">
        <f t="shared" si="225"/>
        <v>0.2550179240365279</v>
      </c>
      <c r="E659" s="2">
        <f t="shared" si="226"/>
        <v>26.693458058162634</v>
      </c>
      <c r="F659" s="3">
        <f t="shared" si="208"/>
        <v>8.4697861576923064</v>
      </c>
      <c r="G659" s="3">
        <f t="shared" si="209"/>
        <v>-121.01838476271733</v>
      </c>
      <c r="H659" s="3">
        <f t="shared" si="210"/>
        <v>-13.573019323186516</v>
      </c>
      <c r="I659" s="2">
        <f t="shared" si="227"/>
        <v>122.07134627619098</v>
      </c>
      <c r="J659" s="2">
        <f t="shared" si="211"/>
        <v>122.07134627619098</v>
      </c>
      <c r="K659" s="5">
        <f t="shared" si="213"/>
        <v>0.33</v>
      </c>
      <c r="L659" s="4">
        <f t="shared" si="228"/>
        <v>0.18715481541262829</v>
      </c>
      <c r="M659" s="4">
        <f t="shared" si="214"/>
        <v>0.2243526746956292</v>
      </c>
      <c r="N659" s="5">
        <f t="shared" si="215"/>
        <v>-1.8138171702776571</v>
      </c>
      <c r="O659" s="5">
        <f t="shared" si="216"/>
        <v>25.916265194314125</v>
      </c>
      <c r="P659" s="5">
        <f t="shared" si="217"/>
        <v>2.9066820628696792</v>
      </c>
      <c r="Q659" s="6">
        <f t="shared" si="218"/>
        <v>1802.6622467105665</v>
      </c>
      <c r="R659" s="5">
        <f t="shared" si="219"/>
        <v>9.8344451020667645</v>
      </c>
      <c r="S659" s="5">
        <f t="shared" si="220"/>
        <v>-0.95971509332624683</v>
      </c>
      <c r="T659" s="5">
        <f t="shared" si="221"/>
        <v>14.69376950492626</v>
      </c>
      <c r="U659" s="5">
        <f t="shared" si="212"/>
        <v>8.0206279317891074</v>
      </c>
      <c r="V659" s="5">
        <f t="shared" si="212"/>
        <v>24.956550100987879</v>
      </c>
      <c r="W659" s="5">
        <f t="shared" si="222"/>
        <v>-14.57354843220406</v>
      </c>
      <c r="X659">
        <f t="shared" si="229"/>
        <v>0</v>
      </c>
    </row>
    <row r="660" spans="1:24" x14ac:dyDescent="0.2">
      <c r="A660">
        <f t="shared" si="207"/>
        <v>0.63000000000000045</v>
      </c>
      <c r="B660" s="5">
        <f t="shared" si="223"/>
        <v>2.5491941941373546</v>
      </c>
      <c r="C660" s="5">
        <f t="shared" si="224"/>
        <v>-26.693274213197448</v>
      </c>
      <c r="D660" s="5">
        <f t="shared" si="225"/>
        <v>0.24143761793912527</v>
      </c>
      <c r="E660" s="2">
        <f t="shared" si="226"/>
        <v>26.814721316104993</v>
      </c>
      <c r="F660" s="3">
        <f t="shared" si="208"/>
        <v>8.4778067856240948</v>
      </c>
      <c r="G660" s="3">
        <f t="shared" si="209"/>
        <v>-120.99342821261635</v>
      </c>
      <c r="H660" s="3">
        <f t="shared" si="210"/>
        <v>-13.587592871618721</v>
      </c>
      <c r="I660" s="2">
        <f t="shared" si="227"/>
        <v>122.04878351946317</v>
      </c>
      <c r="J660" s="2">
        <f t="shared" si="211"/>
        <v>122.04878351946317</v>
      </c>
      <c r="K660" s="5">
        <f t="shared" si="213"/>
        <v>0.33</v>
      </c>
      <c r="L660" s="4">
        <f t="shared" si="228"/>
        <v>0.18718939538815102</v>
      </c>
      <c r="M660" s="4">
        <f t="shared" si="214"/>
        <v>0.22437254952458663</v>
      </c>
      <c r="N660" s="5">
        <f t="shared" si="215"/>
        <v>-1.8151992296483423</v>
      </c>
      <c r="O660" s="5">
        <f t="shared" si="216"/>
        <v>25.906131531149931</v>
      </c>
      <c r="P660" s="5">
        <f t="shared" si="217"/>
        <v>2.9092651834388263</v>
      </c>
      <c r="Q660" s="6">
        <f t="shared" si="218"/>
        <v>1802.6620664443506</v>
      </c>
      <c r="R660" s="5">
        <f t="shared" si="219"/>
        <v>9.831556226175266</v>
      </c>
      <c r="S660" s="5">
        <f t="shared" si="220"/>
        <v>-0.96073970577894308</v>
      </c>
      <c r="T660" s="5">
        <f t="shared" si="221"/>
        <v>14.689373356673896</v>
      </c>
      <c r="U660" s="5">
        <f t="shared" si="212"/>
        <v>8.0163569965269232</v>
      </c>
      <c r="V660" s="5">
        <f t="shared" si="212"/>
        <v>24.94539182537099</v>
      </c>
      <c r="W660" s="5">
        <f t="shared" si="222"/>
        <v>-14.575361459887276</v>
      </c>
      <c r="X660">
        <f t="shared" si="229"/>
        <v>0</v>
      </c>
    </row>
    <row r="661" spans="1:24" x14ac:dyDescent="0.2">
      <c r="A661">
        <f t="shared" si="207"/>
        <v>0.63100000000000045</v>
      </c>
      <c r="B661" s="5">
        <f t="shared" si="223"/>
        <v>2.5576760091014772</v>
      </c>
      <c r="C661" s="5">
        <f t="shared" si="224"/>
        <v>-26.814255168714151</v>
      </c>
      <c r="D661" s="5">
        <f t="shared" si="225"/>
        <v>0.2278427373867766</v>
      </c>
      <c r="E661" s="2">
        <f t="shared" si="226"/>
        <v>26.935960848286939</v>
      </c>
      <c r="F661" s="3">
        <f t="shared" si="208"/>
        <v>8.485823142620621</v>
      </c>
      <c r="G661" s="3">
        <f t="shared" si="209"/>
        <v>-120.96848282079098</v>
      </c>
      <c r="H661" s="3">
        <f t="shared" si="210"/>
        <v>-13.602168233078608</v>
      </c>
      <c r="I661" s="2">
        <f t="shared" si="227"/>
        <v>122.02623492926762</v>
      </c>
      <c r="J661" s="2">
        <f t="shared" si="211"/>
        <v>122.02623492926762</v>
      </c>
      <c r="K661" s="5">
        <f t="shared" si="213"/>
        <v>0.33</v>
      </c>
      <c r="L661" s="4">
        <f t="shared" si="228"/>
        <v>0.18722396641580191</v>
      </c>
      <c r="M661" s="4">
        <f t="shared" si="214"/>
        <v>0.22439241539022253</v>
      </c>
      <c r="N661" s="5">
        <f t="shared" si="215"/>
        <v>-1.8165799506768141</v>
      </c>
      <c r="O661" s="5">
        <f t="shared" si="216"/>
        <v>25.896005238706625</v>
      </c>
      <c r="P661" s="5">
        <f t="shared" si="217"/>
        <v>2.9118478764704512</v>
      </c>
      <c r="Q661" s="6">
        <f t="shared" si="218"/>
        <v>1802.6618861781531</v>
      </c>
      <c r="R661" s="5">
        <f t="shared" si="219"/>
        <v>9.828669060116983</v>
      </c>
      <c r="S661" s="5">
        <f t="shared" si="220"/>
        <v>-0.96176470900968614</v>
      </c>
      <c r="T661" s="5">
        <f t="shared" si="221"/>
        <v>14.684979749421311</v>
      </c>
      <c r="U661" s="5">
        <f t="shared" si="212"/>
        <v>8.0120891094401685</v>
      </c>
      <c r="V661" s="5">
        <f t="shared" si="212"/>
        <v>24.93424052969694</v>
      </c>
      <c r="W661" s="5">
        <f t="shared" si="222"/>
        <v>-14.577172374108237</v>
      </c>
      <c r="X661">
        <f t="shared" si="229"/>
        <v>0</v>
      </c>
    </row>
    <row r="662" spans="1:24" x14ac:dyDescent="0.2">
      <c r="A662">
        <f t="shared" si="207"/>
        <v>0.63200000000000045</v>
      </c>
      <c r="B662" s="5">
        <f t="shared" si="223"/>
        <v>2.5661658382886525</v>
      </c>
      <c r="C662" s="5">
        <f t="shared" si="224"/>
        <v>-26.93521118441468</v>
      </c>
      <c r="D662" s="5">
        <f t="shared" si="225"/>
        <v>0.21423328056751093</v>
      </c>
      <c r="E662" s="2">
        <f t="shared" si="226"/>
        <v>27.057176657194248</v>
      </c>
      <c r="F662" s="3">
        <f t="shared" si="208"/>
        <v>8.4938352317300616</v>
      </c>
      <c r="G662" s="3">
        <f t="shared" si="209"/>
        <v>-120.94354858026128</v>
      </c>
      <c r="H662" s="3">
        <f t="shared" si="210"/>
        <v>-13.616745405452717</v>
      </c>
      <c r="I662" s="2">
        <f t="shared" si="227"/>
        <v>122.00370049947959</v>
      </c>
      <c r="J662" s="2">
        <f t="shared" si="211"/>
        <v>122.00370049947959</v>
      </c>
      <c r="K662" s="5">
        <f t="shared" si="213"/>
        <v>0.33</v>
      </c>
      <c r="L662" s="4">
        <f t="shared" si="228"/>
        <v>0.18725852848797767</v>
      </c>
      <c r="M662" s="4">
        <f t="shared" si="214"/>
        <v>0.22441227229223637</v>
      </c>
      <c r="N662" s="5">
        <f t="shared" si="215"/>
        <v>-1.8179593350287397</v>
      </c>
      <c r="O662" s="5">
        <f t="shared" si="216"/>
        <v>25.885886311006729</v>
      </c>
      <c r="P662" s="5">
        <f t="shared" si="217"/>
        <v>2.9144301422374452</v>
      </c>
      <c r="Q662" s="6">
        <f t="shared" si="218"/>
        <v>1802.6617059119733</v>
      </c>
      <c r="R662" s="5">
        <f t="shared" si="219"/>
        <v>9.8257836028172374</v>
      </c>
      <c r="S662" s="5">
        <f t="shared" si="220"/>
        <v>-0.96279010250071939</v>
      </c>
      <c r="T662" s="5">
        <f t="shared" si="221"/>
        <v>14.680588681588041</v>
      </c>
      <c r="U662" s="5">
        <f t="shared" si="212"/>
        <v>8.0078242677884983</v>
      </c>
      <c r="V662" s="5">
        <f t="shared" si="212"/>
        <v>24.92309620850601</v>
      </c>
      <c r="W662" s="5">
        <f t="shared" si="222"/>
        <v>-14.578981176174512</v>
      </c>
      <c r="X662">
        <f t="shared" si="229"/>
        <v>0</v>
      </c>
    </row>
    <row r="663" spans="1:24" x14ac:dyDescent="0.2">
      <c r="A663">
        <f t="shared" ref="A663:A726" si="230">A662+dt</f>
        <v>0.63300000000000045</v>
      </c>
      <c r="B663" s="5">
        <f t="shared" si="223"/>
        <v>2.5746636774325165</v>
      </c>
      <c r="C663" s="5">
        <f t="shared" si="224"/>
        <v>-27.056142271446838</v>
      </c>
      <c r="D663" s="5">
        <f t="shared" si="225"/>
        <v>0.20060924567147012</v>
      </c>
      <c r="E663" s="2">
        <f t="shared" si="226"/>
        <v>27.178368745468571</v>
      </c>
      <c r="F663" s="3">
        <f t="shared" ref="F663:F726" si="231">F662+U662*dt</f>
        <v>8.5018430559978508</v>
      </c>
      <c r="G663" s="3">
        <f t="shared" ref="G663:G726" si="232">G662+V662*dt</f>
        <v>-120.91862548405277</v>
      </c>
      <c r="H663" s="3">
        <f t="shared" ref="H663:H726" si="233">H662+W662*dt</f>
        <v>-13.631324386628892</v>
      </c>
      <c r="I663" s="2">
        <f t="shared" si="227"/>
        <v>121.98118022397938</v>
      </c>
      <c r="J663" s="2">
        <f t="shared" ref="J663:J726" si="234">SQRT((F663-vxw)^2+(G663-vyw)^2+H663^2)</f>
        <v>121.98118022397938</v>
      </c>
      <c r="K663" s="5">
        <f t="shared" si="213"/>
        <v>0.33</v>
      </c>
      <c r="L663" s="4">
        <f t="shared" si="228"/>
        <v>0.18729308159707489</v>
      </c>
      <c r="M663" s="4">
        <f t="shared" si="214"/>
        <v>0.22443212023032788</v>
      </c>
      <c r="N663" s="5">
        <f t="shared" si="215"/>
        <v>-1.8193373843678109</v>
      </c>
      <c r="O663" s="5">
        <f t="shared" si="216"/>
        <v>25.875774742078828</v>
      </c>
      <c r="P663" s="5">
        <f t="shared" si="217"/>
        <v>2.9170119810130766</v>
      </c>
      <c r="Q663" s="6">
        <f t="shared" si="218"/>
        <v>1802.6615256458119</v>
      </c>
      <c r="R663" s="5">
        <f t="shared" si="219"/>
        <v>9.8228998532022054</v>
      </c>
      <c r="S663" s="5">
        <f t="shared" si="220"/>
        <v>-0.96381588573500954</v>
      </c>
      <c r="T663" s="5">
        <f t="shared" si="221"/>
        <v>14.676200151594864</v>
      </c>
      <c r="U663" s="5">
        <f t="shared" ref="U663:V726" si="235">N663+R663</f>
        <v>8.003562468834394</v>
      </c>
      <c r="V663" s="5">
        <f t="shared" si="235"/>
        <v>24.911958856343819</v>
      </c>
      <c r="W663" s="5">
        <f t="shared" si="222"/>
        <v>-14.580787867392058</v>
      </c>
      <c r="X663">
        <f t="shared" si="229"/>
        <v>0</v>
      </c>
    </row>
    <row r="664" spans="1:24" x14ac:dyDescent="0.2">
      <c r="A664">
        <f t="shared" si="230"/>
        <v>0.63400000000000045</v>
      </c>
      <c r="B664" s="5">
        <f t="shared" si="223"/>
        <v>2.5831695222697486</v>
      </c>
      <c r="C664" s="5">
        <f t="shared" si="224"/>
        <v>-27.177048440951463</v>
      </c>
      <c r="D664" s="5">
        <f t="shared" si="225"/>
        <v>0.18697063089090754</v>
      </c>
      <c r="E664" s="2">
        <f t="shared" si="226"/>
        <v>27.299537115903735</v>
      </c>
      <c r="F664" s="3">
        <f t="shared" si="231"/>
        <v>8.5098466184666854</v>
      </c>
      <c r="G664" s="3">
        <f t="shared" si="232"/>
        <v>-120.89371352519642</v>
      </c>
      <c r="H664" s="3">
        <f t="shared" si="233"/>
        <v>-13.645905174496283</v>
      </c>
      <c r="I664" s="2">
        <f t="shared" si="227"/>
        <v>121.95867409665223</v>
      </c>
      <c r="J664" s="2">
        <f t="shared" si="234"/>
        <v>121.95867409665223</v>
      </c>
      <c r="K664" s="5">
        <f t="shared" si="213"/>
        <v>0.33</v>
      </c>
      <c r="L664" s="4">
        <f t="shared" si="228"/>
        <v>0.18732762573549</v>
      </c>
      <c r="M664" s="4">
        <f t="shared" si="214"/>
        <v>0.22445195920419728</v>
      </c>
      <c r="N664" s="5">
        <f t="shared" si="215"/>
        <v>-1.820714100355747</v>
      </c>
      <c r="O664" s="5">
        <f t="shared" si="216"/>
        <v>25.865670525957565</v>
      </c>
      <c r="P664" s="5">
        <f t="shared" si="217"/>
        <v>2.9195933930709894</v>
      </c>
      <c r="Q664" s="6">
        <f t="shared" si="218"/>
        <v>1802.6613453796683</v>
      </c>
      <c r="R664" s="5">
        <f t="shared" si="219"/>
        <v>9.8200178101989426</v>
      </c>
      <c r="S664" s="5">
        <f t="shared" si="220"/>
        <v>-0.96484205819624591</v>
      </c>
      <c r="T664" s="5">
        <f t="shared" si="221"/>
        <v>14.671814157863839</v>
      </c>
      <c r="U664" s="5">
        <f t="shared" si="235"/>
        <v>7.9993037098431952</v>
      </c>
      <c r="V664" s="5">
        <f t="shared" si="235"/>
        <v>24.900828467761318</v>
      </c>
      <c r="W664" s="5">
        <f t="shared" si="222"/>
        <v>-14.582592449065171</v>
      </c>
      <c r="X664">
        <f t="shared" si="229"/>
        <v>0</v>
      </c>
    </row>
    <row r="665" spans="1:24" x14ac:dyDescent="0.2">
      <c r="A665">
        <f t="shared" si="230"/>
        <v>0.63500000000000045</v>
      </c>
      <c r="B665" s="5">
        <f t="shared" si="223"/>
        <v>2.5916833685400702</v>
      </c>
      <c r="C665" s="5">
        <f t="shared" si="224"/>
        <v>-27.297929704062422</v>
      </c>
      <c r="D665" s="5">
        <f t="shared" si="225"/>
        <v>0.17331743442018671</v>
      </c>
      <c r="E665" s="2">
        <f t="shared" si="226"/>
        <v>27.420681771442165</v>
      </c>
      <c r="F665" s="3">
        <f t="shared" si="231"/>
        <v>8.5178459221765284</v>
      </c>
      <c r="G665" s="3">
        <f t="shared" si="232"/>
        <v>-120.86881269672865</v>
      </c>
      <c r="H665" s="3">
        <f t="shared" si="233"/>
        <v>-13.660487766945348</v>
      </c>
      <c r="I665" s="2">
        <f t="shared" si="227"/>
        <v>121.9361821113884</v>
      </c>
      <c r="J665" s="2">
        <f t="shared" si="234"/>
        <v>121.9361821113884</v>
      </c>
      <c r="K665" s="5">
        <f t="shared" si="213"/>
        <v>0.33</v>
      </c>
      <c r="L665" s="4">
        <f t="shared" si="228"/>
        <v>0.18736216089561936</v>
      </c>
      <c r="M665" s="4">
        <f t="shared" si="214"/>
        <v>0.22447178921354494</v>
      </c>
      <c r="N665" s="5">
        <f t="shared" si="215"/>
        <v>-1.8220894846522995</v>
      </c>
      <c r="O665" s="5">
        <f t="shared" si="216"/>
        <v>25.855573656683642</v>
      </c>
      <c r="P665" s="5">
        <f t="shared" si="217"/>
        <v>2.9221743786852032</v>
      </c>
      <c r="Q665" s="6">
        <f t="shared" si="218"/>
        <v>1802.6611651135429</v>
      </c>
      <c r="R665" s="5">
        <f t="shared" si="219"/>
        <v>9.8171374727353733</v>
      </c>
      <c r="S665" s="5">
        <f t="shared" si="220"/>
        <v>-0.9658686193688405</v>
      </c>
      <c r="T665" s="5">
        <f t="shared" si="221"/>
        <v>14.667430698818274</v>
      </c>
      <c r="U665" s="5">
        <f t="shared" si="235"/>
        <v>7.9950479880830736</v>
      </c>
      <c r="V665" s="5">
        <f t="shared" si="235"/>
        <v>24.889705037314801</v>
      </c>
      <c r="W665" s="5">
        <f t="shared" si="222"/>
        <v>-14.584394922496521</v>
      </c>
      <c r="X665">
        <f t="shared" si="229"/>
        <v>0</v>
      </c>
    </row>
    <row r="666" spans="1:24" x14ac:dyDescent="0.2">
      <c r="A666">
        <f t="shared" si="230"/>
        <v>0.63600000000000045</v>
      </c>
      <c r="B666" s="5">
        <f t="shared" si="223"/>
        <v>2.6002052119862409</v>
      </c>
      <c r="C666" s="5">
        <f t="shared" si="224"/>
        <v>-27.418786071906631</v>
      </c>
      <c r="D666" s="5">
        <f t="shared" si="225"/>
        <v>0.15964965445578011</v>
      </c>
      <c r="E666" s="2">
        <f t="shared" si="226"/>
        <v>27.541802715171379</v>
      </c>
      <c r="F666" s="3">
        <f t="shared" si="231"/>
        <v>8.5258409701646123</v>
      </c>
      <c r="G666" s="3">
        <f t="shared" si="232"/>
        <v>-120.84392299169134</v>
      </c>
      <c r="H666" s="3">
        <f t="shared" si="233"/>
        <v>-13.675072161867844</v>
      </c>
      <c r="I666" s="2">
        <f t="shared" si="227"/>
        <v>121.9137042620831</v>
      </c>
      <c r="J666" s="2">
        <f t="shared" si="234"/>
        <v>121.9137042620831</v>
      </c>
      <c r="K666" s="5">
        <f t="shared" si="213"/>
        <v>0.33</v>
      </c>
      <c r="L666" s="4">
        <f t="shared" si="228"/>
        <v>0.18739668706985926</v>
      </c>
      <c r="M666" s="4">
        <f t="shared" si="214"/>
        <v>0.22449161025807196</v>
      </c>
      <c r="N666" s="5">
        <f t="shared" si="215"/>
        <v>-1.823463538915252</v>
      </c>
      <c r="O666" s="5">
        <f t="shared" si="216"/>
        <v>25.845484128303791</v>
      </c>
      <c r="P666" s="5">
        <f t="shared" si="217"/>
        <v>2.9247549381301132</v>
      </c>
      <c r="Q666" s="6">
        <f t="shared" si="218"/>
        <v>1802.6609848474354</v>
      </c>
      <c r="R666" s="5">
        <f t="shared" si="219"/>
        <v>9.8142588397403028</v>
      </c>
      <c r="S666" s="5">
        <f t="shared" si="220"/>
        <v>-0.96689556873792637</v>
      </c>
      <c r="T666" s="5">
        <f t="shared" si="221"/>
        <v>14.663049772882761</v>
      </c>
      <c r="U666" s="5">
        <f t="shared" si="235"/>
        <v>7.9907953008250505</v>
      </c>
      <c r="V666" s="5">
        <f t="shared" si="235"/>
        <v>24.878588559565866</v>
      </c>
      <c r="W666" s="5">
        <f t="shared" si="222"/>
        <v>-14.586195288987124</v>
      </c>
      <c r="X666">
        <f t="shared" si="229"/>
        <v>0</v>
      </c>
    </row>
    <row r="667" spans="1:24" x14ac:dyDescent="0.2">
      <c r="A667">
        <f t="shared" si="230"/>
        <v>0.63700000000000045</v>
      </c>
      <c r="B667" s="5">
        <f t="shared" si="223"/>
        <v>2.6087350483540561</v>
      </c>
      <c r="C667" s="5">
        <f t="shared" si="224"/>
        <v>-27.539617555604043</v>
      </c>
      <c r="D667" s="5">
        <f t="shared" si="225"/>
        <v>0.14596728919626778</v>
      </c>
      <c r="E667" s="2">
        <f t="shared" si="226"/>
        <v>27.662899950320558</v>
      </c>
      <c r="F667" s="3">
        <f t="shared" si="231"/>
        <v>8.5338317654654379</v>
      </c>
      <c r="G667" s="3">
        <f t="shared" si="232"/>
        <v>-120.81904440313178</v>
      </c>
      <c r="H667" s="3">
        <f t="shared" si="233"/>
        <v>-13.68965835715683</v>
      </c>
      <c r="I667" s="2">
        <f t="shared" si="227"/>
        <v>121.8912405426365</v>
      </c>
      <c r="J667" s="2">
        <f t="shared" si="234"/>
        <v>121.8912405426365</v>
      </c>
      <c r="K667" s="5">
        <f t="shared" si="213"/>
        <v>0.33</v>
      </c>
      <c r="L667" s="4">
        <f t="shared" si="228"/>
        <v>0.18743120425060592</v>
      </c>
      <c r="M667" s="4">
        <f t="shared" si="214"/>
        <v>0.22451142233747964</v>
      </c>
      <c r="N667" s="5">
        <f t="shared" si="215"/>
        <v>-1.824836264800423</v>
      </c>
      <c r="O667" s="5">
        <f t="shared" si="216"/>
        <v>25.835401934870777</v>
      </c>
      <c r="P667" s="5">
        <f t="shared" si="217"/>
        <v>2.9273350716804849</v>
      </c>
      <c r="Q667" s="6">
        <f t="shared" si="218"/>
        <v>1802.6608045813459</v>
      </c>
      <c r="R667" s="5">
        <f t="shared" si="219"/>
        <v>9.8113819101433961</v>
      </c>
      <c r="S667" s="5">
        <f t="shared" si="220"/>
        <v>-0.96792290578935625</v>
      </c>
      <c r="T667" s="5">
        <f t="shared" si="221"/>
        <v>14.658671378483133</v>
      </c>
      <c r="U667" s="5">
        <f t="shared" si="235"/>
        <v>7.9865456453429733</v>
      </c>
      <c r="V667" s="5">
        <f t="shared" si="235"/>
        <v>24.867479029081419</v>
      </c>
      <c r="W667" s="5">
        <f t="shared" si="222"/>
        <v>-14.587993549836384</v>
      </c>
      <c r="X667">
        <f t="shared" si="229"/>
        <v>0</v>
      </c>
    </row>
    <row r="668" spans="1:24" x14ac:dyDescent="0.2">
      <c r="A668">
        <f t="shared" si="230"/>
        <v>0.63800000000000046</v>
      </c>
      <c r="B668" s="5">
        <f t="shared" si="223"/>
        <v>2.617272873392344</v>
      </c>
      <c r="C668" s="5">
        <f t="shared" si="224"/>
        <v>-27.66042416626766</v>
      </c>
      <c r="D668" s="5">
        <f t="shared" si="225"/>
        <v>0.13227033684233602</v>
      </c>
      <c r="E668" s="2">
        <f t="shared" si="226"/>
        <v>27.78397348025727</v>
      </c>
      <c r="F668" s="3">
        <f t="shared" si="231"/>
        <v>8.5418183111107808</v>
      </c>
      <c r="G668" s="3">
        <f t="shared" si="232"/>
        <v>-120.7941769241027</v>
      </c>
      <c r="H668" s="3">
        <f t="shared" si="233"/>
        <v>-13.704246350706667</v>
      </c>
      <c r="I668" s="2">
        <f t="shared" si="227"/>
        <v>121.86879094695372</v>
      </c>
      <c r="J668" s="2">
        <f t="shared" si="234"/>
        <v>121.86879094695372</v>
      </c>
      <c r="K668" s="5">
        <f t="shared" si="213"/>
        <v>0.33</v>
      </c>
      <c r="L668" s="4">
        <f t="shared" si="228"/>
        <v>0.18746571243025553</v>
      </c>
      <c r="M668" s="4">
        <f t="shared" si="214"/>
        <v>0.22453122545146981</v>
      </c>
      <c r="N668" s="5">
        <f t="shared" si="215"/>
        <v>-1.8262076639616711</v>
      </c>
      <c r="O668" s="5">
        <f t="shared" si="216"/>
        <v>25.825327070443404</v>
      </c>
      <c r="P668" s="5">
        <f t="shared" si="217"/>
        <v>2.9299147796114604</v>
      </c>
      <c r="Q668" s="6">
        <f t="shared" si="218"/>
        <v>1802.6606243152744</v>
      </c>
      <c r="R668" s="5">
        <f t="shared" si="219"/>
        <v>9.8085066828751959</v>
      </c>
      <c r="S668" s="5">
        <f t="shared" si="220"/>
        <v>-0.96895063000970416</v>
      </c>
      <c r="T668" s="5">
        <f t="shared" si="221"/>
        <v>14.654295514046499</v>
      </c>
      <c r="U668" s="5">
        <f t="shared" si="235"/>
        <v>7.9822990189135243</v>
      </c>
      <c r="V668" s="5">
        <f t="shared" si="235"/>
        <v>24.856376440433699</v>
      </c>
      <c r="W668" s="5">
        <f t="shared" si="222"/>
        <v>-14.589789706342039</v>
      </c>
      <c r="X668">
        <f t="shared" si="229"/>
        <v>0</v>
      </c>
    </row>
    <row r="669" spans="1:24" x14ac:dyDescent="0.2">
      <c r="A669">
        <f t="shared" si="230"/>
        <v>0.63900000000000046</v>
      </c>
      <c r="B669" s="5">
        <f t="shared" si="223"/>
        <v>2.6258186828529642</v>
      </c>
      <c r="C669" s="5">
        <f t="shared" si="224"/>
        <v>-27.781205915003543</v>
      </c>
      <c r="D669" s="5">
        <f t="shared" si="225"/>
        <v>0.11855879559677619</v>
      </c>
      <c r="E669" s="2">
        <f t="shared" si="226"/>
        <v>27.905023308484221</v>
      </c>
      <c r="F669" s="3">
        <f t="shared" si="231"/>
        <v>8.5498006101296937</v>
      </c>
      <c r="G669" s="3">
        <f t="shared" si="232"/>
        <v>-120.76932054766226</v>
      </c>
      <c r="H669" s="3">
        <f t="shared" si="233"/>
        <v>-13.718836140413009</v>
      </c>
      <c r="I669" s="2">
        <f t="shared" si="227"/>
        <v>121.84635546894488</v>
      </c>
      <c r="J669" s="2">
        <f t="shared" si="234"/>
        <v>121.84635546894488</v>
      </c>
      <c r="K669" s="5">
        <f t="shared" si="213"/>
        <v>0.33</v>
      </c>
      <c r="L669" s="4">
        <f t="shared" si="228"/>
        <v>0.18750021160120409</v>
      </c>
      <c r="M669" s="4">
        <f t="shared" si="214"/>
        <v>0.22455101959974452</v>
      </c>
      <c r="N669" s="5">
        <f t="shared" si="215"/>
        <v>-1.8275777380508946</v>
      </c>
      <c r="O669" s="5">
        <f t="shared" si="216"/>
        <v>25.815259529086486</v>
      </c>
      <c r="P669" s="5">
        <f t="shared" si="217"/>
        <v>2.9324940621985509</v>
      </c>
      <c r="Q669" s="6">
        <f t="shared" si="218"/>
        <v>1802.660444049221</v>
      </c>
      <c r="R669" s="5">
        <f t="shared" si="219"/>
        <v>9.8056331568671009</v>
      </c>
      <c r="S669" s="5">
        <f t="shared" si="220"/>
        <v>-0.96997874088626168</v>
      </c>
      <c r="T669" s="5">
        <f t="shared" si="221"/>
        <v>14.64992217800121</v>
      </c>
      <c r="U669" s="5">
        <f t="shared" si="235"/>
        <v>7.9780554188162061</v>
      </c>
      <c r="V669" s="5">
        <f t="shared" si="235"/>
        <v>24.845280788200224</v>
      </c>
      <c r="W669" s="5">
        <f t="shared" si="222"/>
        <v>-14.591583759800237</v>
      </c>
      <c r="X669">
        <f t="shared" si="229"/>
        <v>0</v>
      </c>
    </row>
    <row r="670" spans="1:24" x14ac:dyDescent="0.2">
      <c r="A670">
        <f t="shared" si="230"/>
        <v>0.64000000000000046</v>
      </c>
      <c r="B670" s="5">
        <f t="shared" si="223"/>
        <v>2.6343724724908033</v>
      </c>
      <c r="C670" s="5">
        <f t="shared" si="224"/>
        <v>-27.90196281291081</v>
      </c>
      <c r="D670" s="5">
        <f t="shared" si="225"/>
        <v>0.10483266366448328</v>
      </c>
      <c r="E670" s="2">
        <f t="shared" si="226"/>
        <v>28.026049438636104</v>
      </c>
      <c r="F670" s="3">
        <f t="shared" si="231"/>
        <v>8.5577786655485095</v>
      </c>
      <c r="G670" s="3">
        <f t="shared" si="232"/>
        <v>-120.74447526687406</v>
      </c>
      <c r="H670" s="3">
        <f t="shared" si="233"/>
        <v>-13.73342772417281</v>
      </c>
      <c r="I670" s="2">
        <f t="shared" si="227"/>
        <v>121.82393410252502</v>
      </c>
      <c r="J670" s="2">
        <f t="shared" si="234"/>
        <v>121.82393410252502</v>
      </c>
      <c r="K670" s="5">
        <f t="shared" ref="K670:K733" si="236">IF(drag=1,(cda+cdb/(1+EXP(-(J670-vel)/dv))),IF(drag=2,$G$11,0))</f>
        <v>0.33</v>
      </c>
      <c r="L670" s="4">
        <f t="shared" si="228"/>
        <v>0.18753470175584763</v>
      </c>
      <c r="M670" s="4">
        <f t="shared" ref="M670:M733" si="237">IF(Magnus=1,(IF(L670&lt;0.1,1.5*L670,0.09+0.6*L670)),IF(Magnus=2,1/(2.32+0.4/L670),0))</f>
        <v>0.22457080478200644</v>
      </c>
      <c r="N670" s="5">
        <f t="shared" ref="N670:N733" si="238">-const*$K670*$J670*(F670-vxw)</f>
        <v>-1.8289464887180362</v>
      </c>
      <c r="O670" s="5">
        <f t="shared" ref="O670:O733" si="239">-const*$K670*$J670*(G670-vyw)</f>
        <v>25.805199304870861</v>
      </c>
      <c r="P670" s="5">
        <f t="shared" ref="P670:P733" si="240">-const*$K670*$J670*H670</f>
        <v>2.9350729197176397</v>
      </c>
      <c r="Q670" s="6">
        <f t="shared" ref="Q670:Q733" si="241">omega*EXP(-A670/tau)*30/PI()</f>
        <v>1802.6602637831857</v>
      </c>
      <c r="R670" s="5">
        <f t="shared" ref="R670:R733" si="242">const*($M670/omega)*J670*(wy*H670-wz*(G670-vyw))</f>
        <v>9.8027613310513999</v>
      </c>
      <c r="S670" s="5">
        <f t="shared" ref="S670:S733" si="243">const*($M670/omega)*J670*(wz*(F670-vxw)-wx*H670)</f>
        <v>-0.97100723790703902</v>
      </c>
      <c r="T670" s="5">
        <f t="shared" ref="T670:T733" si="244">const*($M670/omega)*J670*(wx*(G670-vyw)-wy*(F670-vxw))</f>
        <v>14.645551368776902</v>
      </c>
      <c r="U670" s="5">
        <f t="shared" si="235"/>
        <v>7.9738148423333639</v>
      </c>
      <c r="V670" s="5">
        <f t="shared" si="235"/>
        <v>24.834192066963823</v>
      </c>
      <c r="W670" s="5">
        <f t="shared" ref="W670:W733" si="245">P670+T670-32.174</f>
        <v>-14.593375711505459</v>
      </c>
      <c r="X670">
        <f t="shared" si="229"/>
        <v>0</v>
      </c>
    </row>
    <row r="671" spans="1:24" x14ac:dyDescent="0.2">
      <c r="A671">
        <f t="shared" si="230"/>
        <v>0.64100000000000046</v>
      </c>
      <c r="B671" s="5">
        <f t="shared" ref="B671:B734" si="246">B670+F670*dt+0.5*U670*dt*dt</f>
        <v>2.642934238063773</v>
      </c>
      <c r="C671" s="5">
        <f t="shared" ref="C671:C734" si="247">C670+G670*dt+0.5*V670*dt*dt</f>
        <v>-28.022694871081651</v>
      </c>
      <c r="D671" s="5">
        <f t="shared" ref="D671:D734" si="248">D670+H670*dt+0.5*W670*dt*dt</f>
        <v>9.1091939252454721E-2</v>
      </c>
      <c r="E671" s="2">
        <f t="shared" ref="E671:E734" si="249">SQRT(B671^2+C671^2)</f>
        <v>28.147051874476581</v>
      </c>
      <c r="F671" s="3">
        <f t="shared" si="231"/>
        <v>8.5657524803908434</v>
      </c>
      <c r="G671" s="3">
        <f t="shared" si="232"/>
        <v>-120.7196410748071</v>
      </c>
      <c r="H671" s="3">
        <f t="shared" si="233"/>
        <v>-13.748021099884316</v>
      </c>
      <c r="I671" s="2">
        <f t="shared" ref="I671:I734" si="250">SQRT(F671^2+G671^2+H671^2)</f>
        <v>121.80152684161409</v>
      </c>
      <c r="J671" s="2">
        <f t="shared" si="234"/>
        <v>121.80152684161409</v>
      </c>
      <c r="K671" s="5">
        <f t="shared" si="236"/>
        <v>0.33</v>
      </c>
      <c r="L671" s="4">
        <f t="shared" ref="L671:L734" si="251">(romega/J671)*EXP(-A671/tau)</f>
        <v>0.18756918288658223</v>
      </c>
      <c r="M671" s="4">
        <f t="shared" si="237"/>
        <v>0.22459058099795851</v>
      </c>
      <c r="N671" s="5">
        <f t="shared" si="238"/>
        <v>-1.8303139176110843</v>
      </c>
      <c r="O671" s="5">
        <f t="shared" si="239"/>
        <v>25.795146391873359</v>
      </c>
      <c r="P671" s="5">
        <f t="shared" si="240"/>
        <v>2.937651352444981</v>
      </c>
      <c r="Q671" s="6">
        <f t="shared" si="241"/>
        <v>1802.6600835171682</v>
      </c>
      <c r="R671" s="5">
        <f t="shared" si="242"/>
        <v>9.7998912043612201</v>
      </c>
      <c r="S671" s="5">
        <f t="shared" si="243"/>
        <v>-0.97203612056076172</v>
      </c>
      <c r="T671" s="5">
        <f t="shared" si="244"/>
        <v>14.64118308480443</v>
      </c>
      <c r="U671" s="5">
        <f t="shared" si="235"/>
        <v>7.9695772867501358</v>
      </c>
      <c r="V671" s="5">
        <f t="shared" si="235"/>
        <v>24.823110271312597</v>
      </c>
      <c r="W671" s="5">
        <f t="shared" si="245"/>
        <v>-14.595165562750587</v>
      </c>
      <c r="X671">
        <f t="shared" ref="X671:X734" si="252">IF((C671-17/12)*(C672-17/12)&lt;0,1,0)</f>
        <v>0</v>
      </c>
    </row>
    <row r="672" spans="1:24" x14ac:dyDescent="0.2">
      <c r="A672">
        <f t="shared" si="230"/>
        <v>0.64200000000000046</v>
      </c>
      <c r="B672" s="5">
        <f t="shared" si="246"/>
        <v>2.6515039753328074</v>
      </c>
      <c r="C672" s="5">
        <f t="shared" si="247"/>
        <v>-28.143402100601321</v>
      </c>
      <c r="D672" s="5">
        <f t="shared" si="248"/>
        <v>7.733662056978903E-2</v>
      </c>
      <c r="E672" s="2">
        <f t="shared" si="249"/>
        <v>28.268030619895271</v>
      </c>
      <c r="F672" s="3">
        <f t="shared" si="231"/>
        <v>8.5737220576775943</v>
      </c>
      <c r="G672" s="3">
        <f t="shared" si="232"/>
        <v>-120.69481796453579</v>
      </c>
      <c r="H672" s="3">
        <f t="shared" si="233"/>
        <v>-13.762616265447067</v>
      </c>
      <c r="I672" s="2">
        <f t="shared" si="250"/>
        <v>121.77913368013704</v>
      </c>
      <c r="J672" s="2">
        <f t="shared" si="234"/>
        <v>121.77913368013704</v>
      </c>
      <c r="K672" s="5">
        <f t="shared" si="236"/>
        <v>0.33</v>
      </c>
      <c r="L672" s="4">
        <f t="shared" si="251"/>
        <v>0.18760365498580367</v>
      </c>
      <c r="M672" s="4">
        <f t="shared" si="237"/>
        <v>0.22461034824730414</v>
      </c>
      <c r="N672" s="5">
        <f t="shared" si="238"/>
        <v>-1.8316800263760762</v>
      </c>
      <c r="O672" s="5">
        <f t="shared" si="239"/>
        <v>25.785100784176819</v>
      </c>
      <c r="P672" s="5">
        <f t="shared" si="240"/>
        <v>2.9402293606571965</v>
      </c>
      <c r="Q672" s="6">
        <f t="shared" si="241"/>
        <v>1802.6599032511692</v>
      </c>
      <c r="R672" s="5">
        <f t="shared" si="242"/>
        <v>9.7970227757305821</v>
      </c>
      <c r="S672" s="5">
        <f t="shared" si="243"/>
        <v>-0.97306538833687461</v>
      </c>
      <c r="T672" s="5">
        <f t="shared" si="244"/>
        <v>14.636817324515937</v>
      </c>
      <c r="U672" s="5">
        <f t="shared" si="235"/>
        <v>7.9653427493545061</v>
      </c>
      <c r="V672" s="5">
        <f t="shared" si="235"/>
        <v>24.812035395839946</v>
      </c>
      <c r="W672" s="5">
        <f t="shared" si="245"/>
        <v>-14.596953314826866</v>
      </c>
      <c r="X672">
        <f t="shared" si="252"/>
        <v>0</v>
      </c>
    </row>
    <row r="673" spans="1:24" x14ac:dyDescent="0.2">
      <c r="A673">
        <f t="shared" si="230"/>
        <v>0.64300000000000046</v>
      </c>
      <c r="B673" s="5">
        <f t="shared" si="246"/>
        <v>2.6600816800618596</v>
      </c>
      <c r="C673" s="5">
        <f t="shared" si="247"/>
        <v>-28.264084512548159</v>
      </c>
      <c r="D673" s="5">
        <f t="shared" si="248"/>
        <v>6.3566705827684547E-2</v>
      </c>
      <c r="E673" s="2">
        <f t="shared" si="249"/>
        <v>28.388985678904863</v>
      </c>
      <c r="F673" s="3">
        <f t="shared" si="231"/>
        <v>8.581687400426949</v>
      </c>
      <c r="G673" s="3">
        <f t="shared" si="232"/>
        <v>-120.67000592913995</v>
      </c>
      <c r="H673" s="3">
        <f t="shared" si="233"/>
        <v>-13.777213218761894</v>
      </c>
      <c r="I673" s="2">
        <f t="shared" si="250"/>
        <v>121.75675461202366</v>
      </c>
      <c r="J673" s="2">
        <f t="shared" si="234"/>
        <v>121.75675461202366</v>
      </c>
      <c r="K673" s="5">
        <f t="shared" si="236"/>
        <v>0.33</v>
      </c>
      <c r="L673" s="4">
        <f t="shared" si="251"/>
        <v>0.18763811804590802</v>
      </c>
      <c r="M673" s="4">
        <f t="shared" si="237"/>
        <v>0.22463010652974719</v>
      </c>
      <c r="N673" s="5">
        <f t="shared" si="238"/>
        <v>-1.8330448166570996</v>
      </c>
      <c r="O673" s="5">
        <f t="shared" si="239"/>
        <v>25.775062475870051</v>
      </c>
      <c r="P673" s="5">
        <f t="shared" si="240"/>
        <v>2.9428069446312781</v>
      </c>
      <c r="Q673" s="6">
        <f t="shared" si="241"/>
        <v>1802.6597229851877</v>
      </c>
      <c r="R673" s="5">
        <f t="shared" si="242"/>
        <v>9.7941560440943487</v>
      </c>
      <c r="S673" s="5">
        <f t="shared" si="243"/>
        <v>-0.97409504072553621</v>
      </c>
      <c r="T673" s="5">
        <f t="shared" si="244"/>
        <v>14.63245408634481</v>
      </c>
      <c r="U673" s="5">
        <f t="shared" si="235"/>
        <v>7.9611112274372493</v>
      </c>
      <c r="V673" s="5">
        <f t="shared" si="235"/>
        <v>24.800967435144514</v>
      </c>
      <c r="W673" s="5">
        <f t="shared" si="245"/>
        <v>-14.598738969023913</v>
      </c>
      <c r="X673">
        <f t="shared" si="252"/>
        <v>0</v>
      </c>
    </row>
    <row r="674" spans="1:24" x14ac:dyDescent="0.2">
      <c r="A674">
        <f t="shared" si="230"/>
        <v>0.64400000000000046</v>
      </c>
      <c r="B674" s="5">
        <f t="shared" si="246"/>
        <v>2.6686673480179</v>
      </c>
      <c r="C674" s="5">
        <f t="shared" si="247"/>
        <v>-28.384742117993579</v>
      </c>
      <c r="D674" s="5">
        <f t="shared" si="248"/>
        <v>4.9782193239438138E-2</v>
      </c>
      <c r="E674" s="2">
        <f t="shared" si="249"/>
        <v>28.509917055638297</v>
      </c>
      <c r="F674" s="3">
        <f t="shared" si="231"/>
        <v>8.5896485116543868</v>
      </c>
      <c r="G674" s="3">
        <f t="shared" si="232"/>
        <v>-120.64520496170481</v>
      </c>
      <c r="H674" s="3">
        <f t="shared" si="233"/>
        <v>-13.791811957730918</v>
      </c>
      <c r="I674" s="2">
        <f t="shared" si="250"/>
        <v>121.73438963120873</v>
      </c>
      <c r="J674" s="2">
        <f t="shared" si="234"/>
        <v>121.73438963120873</v>
      </c>
      <c r="K674" s="5">
        <f t="shared" si="236"/>
        <v>0.33</v>
      </c>
      <c r="L674" s="4">
        <f t="shared" si="251"/>
        <v>0.18767257205929105</v>
      </c>
      <c r="M674" s="4">
        <f t="shared" si="237"/>
        <v>0.22464985584499186</v>
      </c>
      <c r="N674" s="5">
        <f t="shared" si="238"/>
        <v>-1.8344082900962977</v>
      </c>
      <c r="O674" s="5">
        <f t="shared" si="239"/>
        <v>25.765031461047869</v>
      </c>
      <c r="P674" s="5">
        <f t="shared" si="240"/>
        <v>2.9453841046445843</v>
      </c>
      <c r="Q674" s="6">
        <f t="shared" si="241"/>
        <v>1802.6595427192244</v>
      </c>
      <c r="R674" s="5">
        <f t="shared" si="242"/>
        <v>9.7912910083882636</v>
      </c>
      <c r="S674" s="5">
        <f t="shared" si="243"/>
        <v>-0.97512507721761921</v>
      </c>
      <c r="T674" s="5">
        <f t="shared" si="244"/>
        <v>14.628093368725676</v>
      </c>
      <c r="U674" s="5">
        <f t="shared" si="235"/>
        <v>7.9568827182919657</v>
      </c>
      <c r="V674" s="5">
        <f t="shared" si="235"/>
        <v>24.78990638383025</v>
      </c>
      <c r="W674" s="5">
        <f t="shared" si="245"/>
        <v>-14.600522526629739</v>
      </c>
      <c r="X674">
        <f t="shared" si="252"/>
        <v>0</v>
      </c>
    </row>
    <row r="675" spans="1:24" x14ac:dyDescent="0.2">
      <c r="A675">
        <f t="shared" si="230"/>
        <v>0.64500000000000046</v>
      </c>
      <c r="B675" s="5">
        <f t="shared" si="246"/>
        <v>2.6772609749709133</v>
      </c>
      <c r="C675" s="5">
        <f t="shared" si="247"/>
        <v>-28.505374928002091</v>
      </c>
      <c r="D675" s="5">
        <f t="shared" si="248"/>
        <v>3.5983081020443904E-2</v>
      </c>
      <c r="E675" s="2">
        <f t="shared" si="249"/>
        <v>28.630824754346012</v>
      </c>
      <c r="F675" s="3">
        <f t="shared" si="231"/>
        <v>8.5976053943726782</v>
      </c>
      <c r="G675" s="3">
        <f t="shared" si="232"/>
        <v>-120.62041505532098</v>
      </c>
      <c r="H675" s="3">
        <f t="shared" si="233"/>
        <v>-13.806412480257547</v>
      </c>
      <c r="I675" s="2">
        <f t="shared" si="250"/>
        <v>121.71203873163189</v>
      </c>
      <c r="J675" s="2">
        <f t="shared" si="234"/>
        <v>121.71203873163189</v>
      </c>
      <c r="K675" s="5">
        <f t="shared" si="236"/>
        <v>0.33</v>
      </c>
      <c r="L675" s="4">
        <f t="shared" si="251"/>
        <v>0.18770701701834874</v>
      </c>
      <c r="M675" s="4">
        <f t="shared" si="237"/>
        <v>0.22466959619274288</v>
      </c>
      <c r="N675" s="5">
        <f t="shared" si="238"/>
        <v>-1.8357704483338679</v>
      </c>
      <c r="O675" s="5">
        <f t="shared" si="239"/>
        <v>25.755007733811038</v>
      </c>
      <c r="P675" s="5">
        <f t="shared" si="240"/>
        <v>2.947960840974841</v>
      </c>
      <c r="Q675" s="6">
        <f t="shared" si="241"/>
        <v>1802.6593624532791</v>
      </c>
      <c r="R675" s="5">
        <f t="shared" si="242"/>
        <v>9.7884276675489179</v>
      </c>
      <c r="S675" s="5">
        <f t="shared" si="243"/>
        <v>-0.97615549730471107</v>
      </c>
      <c r="T675" s="5">
        <f t="shared" si="244"/>
        <v>14.62373517009442</v>
      </c>
      <c r="U675" s="5">
        <f t="shared" si="235"/>
        <v>7.95265721921505</v>
      </c>
      <c r="V675" s="5">
        <f t="shared" si="235"/>
        <v>24.778852236506328</v>
      </c>
      <c r="W675" s="5">
        <f t="shared" si="245"/>
        <v>-14.602303988930739</v>
      </c>
      <c r="X675">
        <f t="shared" si="252"/>
        <v>0</v>
      </c>
    </row>
    <row r="676" spans="1:24" x14ac:dyDescent="0.2">
      <c r="A676">
        <f t="shared" si="230"/>
        <v>0.64600000000000046</v>
      </c>
      <c r="B676" s="5">
        <f t="shared" si="246"/>
        <v>2.6858625566938956</v>
      </c>
      <c r="C676" s="5">
        <f t="shared" si="247"/>
        <v>-28.625982953631294</v>
      </c>
      <c r="D676" s="5">
        <f t="shared" si="248"/>
        <v>2.2169367388191891E-2</v>
      </c>
      <c r="E676" s="2">
        <f t="shared" si="249"/>
        <v>28.751708779393265</v>
      </c>
      <c r="F676" s="3">
        <f t="shared" si="231"/>
        <v>8.6055580515918937</v>
      </c>
      <c r="G676" s="3">
        <f t="shared" si="232"/>
        <v>-120.59563620308447</v>
      </c>
      <c r="H676" s="3">
        <f t="shared" si="233"/>
        <v>-13.821014784246477</v>
      </c>
      <c r="I676" s="2">
        <f t="shared" si="250"/>
        <v>121.68970190723772</v>
      </c>
      <c r="J676" s="2">
        <f t="shared" si="234"/>
        <v>121.68970190723772</v>
      </c>
      <c r="K676" s="5">
        <f t="shared" si="236"/>
        <v>0.33</v>
      </c>
      <c r="L676" s="4">
        <f t="shared" si="251"/>
        <v>0.18774145291547692</v>
      </c>
      <c r="M676" s="4">
        <f t="shared" si="237"/>
        <v>0.22468932757270524</v>
      </c>
      <c r="N676" s="5">
        <f t="shared" si="238"/>
        <v>-1.837131293008069</v>
      </c>
      <c r="O676" s="5">
        <f t="shared" si="239"/>
        <v>25.744991288266306</v>
      </c>
      <c r="P676" s="5">
        <f t="shared" si="240"/>
        <v>2.9505371539001386</v>
      </c>
      <c r="Q676" s="6">
        <f t="shared" si="241"/>
        <v>1802.6591821873519</v>
      </c>
      <c r="R676" s="5">
        <f t="shared" si="242"/>
        <v>9.7855660205137713</v>
      </c>
      <c r="S676" s="5">
        <f t="shared" si="243"/>
        <v>-0.97718630047911081</v>
      </c>
      <c r="T676" s="5">
        <f t="shared" si="244"/>
        <v>14.619379488888175</v>
      </c>
      <c r="U676" s="5">
        <f t="shared" si="235"/>
        <v>7.9484347275057026</v>
      </c>
      <c r="V676" s="5">
        <f t="shared" si="235"/>
        <v>24.767804987787194</v>
      </c>
      <c r="W676" s="5">
        <f t="shared" si="245"/>
        <v>-14.604083357211685</v>
      </c>
      <c r="X676">
        <f t="shared" si="252"/>
        <v>0</v>
      </c>
    </row>
    <row r="677" spans="1:24" x14ac:dyDescent="0.2">
      <c r="A677">
        <f t="shared" si="230"/>
        <v>0.64700000000000046</v>
      </c>
      <c r="B677" s="5">
        <f t="shared" si="246"/>
        <v>2.6944720889628511</v>
      </c>
      <c r="C677" s="5">
        <f t="shared" si="247"/>
        <v>-28.746566205931884</v>
      </c>
      <c r="D677" s="5">
        <f t="shared" si="248"/>
        <v>8.3410505622668069E-3</v>
      </c>
      <c r="E677" s="2">
        <f t="shared" si="249"/>
        <v>28.872569135257518</v>
      </c>
      <c r="F677" s="3">
        <f t="shared" si="231"/>
        <v>8.6135064863194</v>
      </c>
      <c r="G677" s="3">
        <f t="shared" si="232"/>
        <v>-120.57086839809668</v>
      </c>
      <c r="H677" s="3">
        <f t="shared" si="233"/>
        <v>-13.835618867603689</v>
      </c>
      <c r="I677" s="2">
        <f t="shared" si="250"/>
        <v>121.66737915197568</v>
      </c>
      <c r="J677" s="2">
        <f t="shared" si="234"/>
        <v>121.66737915197568</v>
      </c>
      <c r="K677" s="5">
        <f t="shared" si="236"/>
        <v>0.33</v>
      </c>
      <c r="L677" s="4">
        <f t="shared" si="251"/>
        <v>0.18777587974307144</v>
      </c>
      <c r="M677" s="4">
        <f t="shared" si="237"/>
        <v>0.2247090499845846</v>
      </c>
      <c r="N677" s="5">
        <f t="shared" si="238"/>
        <v>-1.8384908257552197</v>
      </c>
      <c r="O677" s="5">
        <f t="shared" si="239"/>
        <v>25.734982118526375</v>
      </c>
      <c r="P677" s="5">
        <f t="shared" si="240"/>
        <v>2.9531130436989352</v>
      </c>
      <c r="Q677" s="6">
        <f t="shared" si="241"/>
        <v>1802.6590019214425</v>
      </c>
      <c r="R677" s="5">
        <f t="shared" si="242"/>
        <v>9.7827060662211558</v>
      </c>
      <c r="S677" s="5">
        <f t="shared" si="243"/>
        <v>-0.97821748623383276</v>
      </c>
      <c r="T677" s="5">
        <f t="shared" si="244"/>
        <v>14.61502632354534</v>
      </c>
      <c r="U677" s="5">
        <f t="shared" si="235"/>
        <v>7.9442152404659359</v>
      </c>
      <c r="V677" s="5">
        <f t="shared" si="235"/>
        <v>24.756764632292541</v>
      </c>
      <c r="W677" s="5">
        <f t="shared" si="245"/>
        <v>-14.605860632755725</v>
      </c>
      <c r="X677">
        <f t="shared" si="252"/>
        <v>0</v>
      </c>
    </row>
    <row r="678" spans="1:24" x14ac:dyDescent="0.2">
      <c r="A678">
        <f t="shared" si="230"/>
        <v>0.64800000000000046</v>
      </c>
      <c r="B678" s="5">
        <f t="shared" si="246"/>
        <v>2.7030895675567908</v>
      </c>
      <c r="C678" s="5">
        <f t="shared" si="247"/>
        <v>-28.867124695947666</v>
      </c>
      <c r="D678" s="5">
        <f t="shared" si="248"/>
        <v>-5.5018712356532601E-3</v>
      </c>
      <c r="E678" s="2">
        <f t="shared" si="249"/>
        <v>28.993405826525901</v>
      </c>
      <c r="F678" s="3">
        <f t="shared" si="231"/>
        <v>8.6214507015598656</v>
      </c>
      <c r="G678" s="3">
        <f t="shared" si="232"/>
        <v>-120.54611163346439</v>
      </c>
      <c r="H678" s="3">
        <f t="shared" si="233"/>
        <v>-13.850224728236444</v>
      </c>
      <c r="I678" s="2">
        <f t="shared" si="250"/>
        <v>121.64507045980014</v>
      </c>
      <c r="J678" s="2">
        <f t="shared" si="234"/>
        <v>121.64507045980014</v>
      </c>
      <c r="K678" s="5">
        <f t="shared" si="236"/>
        <v>0.33</v>
      </c>
      <c r="L678" s="4">
        <f t="shared" si="251"/>
        <v>0.18781029749352818</v>
      </c>
      <c r="M678" s="4">
        <f t="shared" si="237"/>
        <v>0.2247287634280867</v>
      </c>
      <c r="N678" s="5">
        <f t="shared" si="238"/>
        <v>-1.8398490482097036</v>
      </c>
      <c r="O678" s="5">
        <f t="shared" si="239"/>
        <v>25.724980218709902</v>
      </c>
      <c r="P678" s="5">
        <f t="shared" si="240"/>
        <v>2.9556885106500519</v>
      </c>
      <c r="Q678" s="6">
        <f t="shared" si="241"/>
        <v>1802.6588216555513</v>
      </c>
      <c r="R678" s="5">
        <f t="shared" si="242"/>
        <v>9.7798478036102381</v>
      </c>
      <c r="S678" s="5">
        <f t="shared" si="243"/>
        <v>-0.97924905406259843</v>
      </c>
      <c r="T678" s="5">
        <f t="shared" si="244"/>
        <v>14.61067567250552</v>
      </c>
      <c r="U678" s="5">
        <f t="shared" si="235"/>
        <v>7.9399987554005342</v>
      </c>
      <c r="V678" s="5">
        <f t="shared" si="235"/>
        <v>24.745731164647303</v>
      </c>
      <c r="W678" s="5">
        <f t="shared" si="245"/>
        <v>-14.607635816844429</v>
      </c>
      <c r="X678">
        <f t="shared" si="252"/>
        <v>0</v>
      </c>
    </row>
    <row r="679" spans="1:24" x14ac:dyDescent="0.2">
      <c r="A679">
        <f t="shared" si="230"/>
        <v>0.64900000000000047</v>
      </c>
      <c r="B679" s="5">
        <f t="shared" si="246"/>
        <v>2.7117149882577283</v>
      </c>
      <c r="C679" s="5">
        <f t="shared" si="247"/>
        <v>-28.987658434715549</v>
      </c>
      <c r="D679" s="5">
        <f t="shared" si="248"/>
        <v>-1.9359399781798126E-2</v>
      </c>
      <c r="E679" s="2">
        <f t="shared" si="249"/>
        <v>29.114218857892737</v>
      </c>
      <c r="F679" s="3">
        <f t="shared" si="231"/>
        <v>8.6293907003152661</v>
      </c>
      <c r="G679" s="3">
        <f t="shared" si="232"/>
        <v>-120.52136590229975</v>
      </c>
      <c r="H679" s="3">
        <f t="shared" si="233"/>
        <v>-13.864832364053289</v>
      </c>
      <c r="I679" s="2">
        <f t="shared" si="250"/>
        <v>121.6227758246703</v>
      </c>
      <c r="J679" s="2">
        <f t="shared" si="234"/>
        <v>121.6227758246703</v>
      </c>
      <c r="K679" s="5">
        <f t="shared" si="236"/>
        <v>0.33</v>
      </c>
      <c r="L679" s="4">
        <f t="shared" si="251"/>
        <v>0.18784470615924309</v>
      </c>
      <c r="M679" s="4">
        <f t="shared" si="237"/>
        <v>0.22474846790291808</v>
      </c>
      <c r="N679" s="5">
        <f t="shared" si="238"/>
        <v>-1.84120596200397</v>
      </c>
      <c r="O679" s="5">
        <f t="shared" si="239"/>
        <v>25.71498558294147</v>
      </c>
      <c r="P679" s="5">
        <f t="shared" si="240"/>
        <v>2.9582635550326715</v>
      </c>
      <c r="Q679" s="6">
        <f t="shared" si="241"/>
        <v>1802.6586413896785</v>
      </c>
      <c r="R679" s="5">
        <f t="shared" si="242"/>
        <v>9.7769912316210643</v>
      </c>
      <c r="S679" s="5">
        <f t="shared" si="243"/>
        <v>-0.9802810034598427</v>
      </c>
      <c r="T679" s="5">
        <f t="shared" si="244"/>
        <v>14.606327534209603</v>
      </c>
      <c r="U679" s="5">
        <f t="shared" si="235"/>
        <v>7.9357852696170941</v>
      </c>
      <c r="V679" s="5">
        <f t="shared" si="235"/>
        <v>24.734704579481626</v>
      </c>
      <c r="W679" s="5">
        <f t="shared" si="245"/>
        <v>-14.609408910757725</v>
      </c>
      <c r="X679">
        <f t="shared" si="252"/>
        <v>0</v>
      </c>
    </row>
    <row r="680" spans="1:24" x14ac:dyDescent="0.2">
      <c r="A680">
        <f t="shared" si="230"/>
        <v>0.65000000000000047</v>
      </c>
      <c r="B680" s="5">
        <f t="shared" si="246"/>
        <v>2.7203483468506784</v>
      </c>
      <c r="C680" s="5">
        <f t="shared" si="247"/>
        <v>-29.108167433265557</v>
      </c>
      <c r="D680" s="5">
        <f t="shared" si="248"/>
        <v>-3.3231536850306789E-2</v>
      </c>
      <c r="E680" s="2">
        <f t="shared" si="249"/>
        <v>29.235008234157121</v>
      </c>
      <c r="F680" s="3">
        <f t="shared" si="231"/>
        <v>8.6373264855848824</v>
      </c>
      <c r="G680" s="3">
        <f t="shared" si="232"/>
        <v>-120.49663119772026</v>
      </c>
      <c r="H680" s="3">
        <f t="shared" si="233"/>
        <v>-13.879441772964046</v>
      </c>
      <c r="I680" s="2">
        <f t="shared" si="250"/>
        <v>121.6004952405503</v>
      </c>
      <c r="J680" s="2">
        <f t="shared" si="234"/>
        <v>121.6004952405503</v>
      </c>
      <c r="K680" s="5">
        <f t="shared" si="236"/>
        <v>0.33</v>
      </c>
      <c r="L680" s="4">
        <f t="shared" si="251"/>
        <v>0.18787910573261207</v>
      </c>
      <c r="M680" s="4">
        <f t="shared" si="237"/>
        <v>0.22476816340878553</v>
      </c>
      <c r="N680" s="5">
        <f t="shared" si="238"/>
        <v>-1.8425615687685379</v>
      </c>
      <c r="O680" s="5">
        <f t="shared" si="239"/>
        <v>25.704998205351618</v>
      </c>
      <c r="P680" s="5">
        <f t="shared" si="240"/>
        <v>2.9608381771263415</v>
      </c>
      <c r="Q680" s="6">
        <f t="shared" si="241"/>
        <v>1802.6584611238229</v>
      </c>
      <c r="R680" s="5">
        <f t="shared" si="242"/>
        <v>9.7741363491945314</v>
      </c>
      <c r="S680" s="5">
        <f t="shared" si="243"/>
        <v>-0.98131333392070896</v>
      </c>
      <c r="T680" s="5">
        <f t="shared" si="244"/>
        <v>14.601981907099704</v>
      </c>
      <c r="U680" s="5">
        <f t="shared" si="235"/>
        <v>7.9315747804259935</v>
      </c>
      <c r="V680" s="5">
        <f t="shared" si="235"/>
        <v>24.723684871430908</v>
      </c>
      <c r="W680" s="5">
        <f t="shared" si="245"/>
        <v>-14.611179915773953</v>
      </c>
      <c r="X680">
        <f t="shared" si="252"/>
        <v>0</v>
      </c>
    </row>
    <row r="681" spans="1:24" x14ac:dyDescent="0.2">
      <c r="A681">
        <f t="shared" si="230"/>
        <v>0.65100000000000047</v>
      </c>
      <c r="B681" s="5">
        <f t="shared" si="246"/>
        <v>2.7289896391236534</v>
      </c>
      <c r="C681" s="5">
        <f t="shared" si="247"/>
        <v>-29.228651702620841</v>
      </c>
      <c r="D681" s="5">
        <f t="shared" si="248"/>
        <v>-4.7118284213228723E-2</v>
      </c>
      <c r="E681" s="2">
        <f t="shared" si="249"/>
        <v>29.355773960220574</v>
      </c>
      <c r="F681" s="3">
        <f t="shared" si="231"/>
        <v>8.6452580603653075</v>
      </c>
      <c r="G681" s="3">
        <f t="shared" si="232"/>
        <v>-120.47190751284883</v>
      </c>
      <c r="H681" s="3">
        <f t="shared" si="233"/>
        <v>-13.89405295287982</v>
      </c>
      <c r="I681" s="2">
        <f t="shared" si="250"/>
        <v>121.57822870140913</v>
      </c>
      <c r="J681" s="2">
        <f t="shared" si="234"/>
        <v>121.57822870140913</v>
      </c>
      <c r="K681" s="5">
        <f t="shared" si="236"/>
        <v>0.33</v>
      </c>
      <c r="L681" s="4">
        <f t="shared" si="251"/>
        <v>0.18791349620603109</v>
      </c>
      <c r="M681" s="4">
        <f t="shared" si="237"/>
        <v>0.2247878499453963</v>
      </c>
      <c r="N681" s="5">
        <f t="shared" si="238"/>
        <v>-1.8439158701319991</v>
      </c>
      <c r="O681" s="5">
        <f t="shared" si="239"/>
        <v>25.695018080076814</v>
      </c>
      <c r="P681" s="5">
        <f t="shared" si="240"/>
        <v>2.9634123772109713</v>
      </c>
      <c r="Q681" s="6">
        <f t="shared" si="241"/>
        <v>1802.6582808579858</v>
      </c>
      <c r="R681" s="5">
        <f t="shared" si="242"/>
        <v>9.7712831552723998</v>
      </c>
      <c r="S681" s="5">
        <f t="shared" si="243"/>
        <v>-0.98234604494104982</v>
      </c>
      <c r="T681" s="5">
        <f t="shared" si="244"/>
        <v>14.597638789619188</v>
      </c>
      <c r="U681" s="5">
        <f t="shared" si="235"/>
        <v>7.9273672851404005</v>
      </c>
      <c r="V681" s="5">
        <f t="shared" si="235"/>
        <v>24.712672035135764</v>
      </c>
      <c r="W681" s="5">
        <f t="shared" si="245"/>
        <v>-14.612948833169842</v>
      </c>
      <c r="X681">
        <f t="shared" si="252"/>
        <v>0</v>
      </c>
    </row>
    <row r="682" spans="1:24" x14ac:dyDescent="0.2">
      <c r="A682">
        <f t="shared" si="230"/>
        <v>0.65200000000000047</v>
      </c>
      <c r="B682" s="5">
        <f t="shared" si="246"/>
        <v>2.7376388608676612</v>
      </c>
      <c r="C682" s="5">
        <f t="shared" si="247"/>
        <v>-29.34911125379767</v>
      </c>
      <c r="D682" s="5">
        <f t="shared" si="248"/>
        <v>-6.1019643640525131E-2</v>
      </c>
      <c r="E682" s="2">
        <f t="shared" si="249"/>
        <v>29.476516041084736</v>
      </c>
      <c r="F682" s="3">
        <f t="shared" si="231"/>
        <v>8.6531854276504472</v>
      </c>
      <c r="G682" s="3">
        <f t="shared" si="232"/>
        <v>-120.44719484081369</v>
      </c>
      <c r="H682" s="3">
        <f t="shared" si="233"/>
        <v>-13.90866590171299</v>
      </c>
      <c r="I682" s="2">
        <f t="shared" si="250"/>
        <v>121.55597620122062</v>
      </c>
      <c r="J682" s="2">
        <f t="shared" si="234"/>
        <v>121.55597620122062</v>
      </c>
      <c r="K682" s="5">
        <f t="shared" si="236"/>
        <v>0.33</v>
      </c>
      <c r="L682" s="4">
        <f t="shared" si="251"/>
        <v>0.18794787757189618</v>
      </c>
      <c r="M682" s="4">
        <f t="shared" si="237"/>
        <v>0.224807527512458</v>
      </c>
      <c r="N682" s="5">
        <f t="shared" si="238"/>
        <v>-1.8452688677210183</v>
      </c>
      <c r="O682" s="5">
        <f t="shared" si="239"/>
        <v>25.685045201259431</v>
      </c>
      <c r="P682" s="5">
        <f t="shared" si="240"/>
        <v>2.9659861555668297</v>
      </c>
      <c r="Q682" s="6">
        <f t="shared" si="241"/>
        <v>1802.6581005921669</v>
      </c>
      <c r="R682" s="5">
        <f t="shared" si="242"/>
        <v>9.7684316487972662</v>
      </c>
      <c r="S682" s="5">
        <f t="shared" si="243"/>
        <v>-0.98337913601742477</v>
      </c>
      <c r="T682" s="5">
        <f t="shared" si="244"/>
        <v>14.593298180212635</v>
      </c>
      <c r="U682" s="5">
        <f t="shared" si="235"/>
        <v>7.9231627810762477</v>
      </c>
      <c r="V682" s="5">
        <f t="shared" si="235"/>
        <v>24.701666065242005</v>
      </c>
      <c r="W682" s="5">
        <f t="shared" si="245"/>
        <v>-14.614715664220533</v>
      </c>
      <c r="X682">
        <f t="shared" si="252"/>
        <v>0</v>
      </c>
    </row>
    <row r="683" spans="1:24" x14ac:dyDescent="0.2">
      <c r="A683">
        <f t="shared" si="230"/>
        <v>0.65300000000000047</v>
      </c>
      <c r="B683" s="5">
        <f t="shared" si="246"/>
        <v>2.746296007876702</v>
      </c>
      <c r="C683" s="5">
        <f t="shared" si="247"/>
        <v>-29.469546097805452</v>
      </c>
      <c r="D683" s="5">
        <f t="shared" si="248"/>
        <v>-7.4935616900070223E-2</v>
      </c>
      <c r="E683" s="2">
        <f t="shared" si="249"/>
        <v>29.597234481849146</v>
      </c>
      <c r="F683" s="3">
        <f t="shared" si="231"/>
        <v>8.6611085904315228</v>
      </c>
      <c r="G683" s="3">
        <f t="shared" si="232"/>
        <v>-120.42249317474845</v>
      </c>
      <c r="H683" s="3">
        <f t="shared" si="233"/>
        <v>-13.923280617377211</v>
      </c>
      <c r="I683" s="2">
        <f t="shared" si="250"/>
        <v>121.53373773396348</v>
      </c>
      <c r="J683" s="2">
        <f t="shared" si="234"/>
        <v>121.53373773396348</v>
      </c>
      <c r="K683" s="5">
        <f t="shared" si="236"/>
        <v>0.33</v>
      </c>
      <c r="L683" s="4">
        <f t="shared" si="251"/>
        <v>0.18798224982260336</v>
      </c>
      <c r="M683" s="4">
        <f t="shared" si="237"/>
        <v>0.22482719610967886</v>
      </c>
      <c r="N683" s="5">
        <f t="shared" si="238"/>
        <v>-1.8466205631603372</v>
      </c>
      <c r="O683" s="5">
        <f t="shared" si="239"/>
        <v>25.675079563047767</v>
      </c>
      <c r="P683" s="5">
        <f t="shared" si="240"/>
        <v>2.9685595124745467</v>
      </c>
      <c r="Q683" s="6">
        <f t="shared" si="241"/>
        <v>1802.6579203263661</v>
      </c>
      <c r="R683" s="5">
        <f t="shared" si="242"/>
        <v>9.765581828712607</v>
      </c>
      <c r="S683" s="5">
        <f t="shared" si="243"/>
        <v>-0.98441260664710206</v>
      </c>
      <c r="T683" s="5">
        <f t="shared" si="244"/>
        <v>14.588960077325908</v>
      </c>
      <c r="U683" s="5">
        <f t="shared" si="235"/>
        <v>7.9189612655522694</v>
      </c>
      <c r="V683" s="5">
        <f t="shared" si="235"/>
        <v>24.690666956400666</v>
      </c>
      <c r="W683" s="5">
        <f t="shared" si="245"/>
        <v>-14.616480410199546</v>
      </c>
      <c r="X683">
        <f t="shared" si="252"/>
        <v>0</v>
      </c>
    </row>
    <row r="684" spans="1:24" x14ac:dyDescent="0.2">
      <c r="A684">
        <f t="shared" si="230"/>
        <v>0.65400000000000047</v>
      </c>
      <c r="B684" s="5">
        <f t="shared" si="246"/>
        <v>2.7549610759477661</v>
      </c>
      <c r="C684" s="5">
        <f t="shared" si="247"/>
        <v>-29.589956245646722</v>
      </c>
      <c r="D684" s="5">
        <f t="shared" si="248"/>
        <v>-8.8866205757652542E-2</v>
      </c>
      <c r="E684" s="2">
        <f t="shared" si="249"/>
        <v>29.71792928770904</v>
      </c>
      <c r="F684" s="3">
        <f t="shared" si="231"/>
        <v>8.6690275516970754</v>
      </c>
      <c r="G684" s="3">
        <f t="shared" si="232"/>
        <v>-120.39780250779205</v>
      </c>
      <c r="H684" s="3">
        <f t="shared" si="233"/>
        <v>-13.93789709778741</v>
      </c>
      <c r="I684" s="2">
        <f t="shared" si="250"/>
        <v>121.51151329362125</v>
      </c>
      <c r="J684" s="2">
        <f t="shared" si="234"/>
        <v>121.51151329362125</v>
      </c>
      <c r="K684" s="5">
        <f t="shared" si="236"/>
        <v>0.33</v>
      </c>
      <c r="L684" s="4">
        <f t="shared" si="251"/>
        <v>0.18801661295054878</v>
      </c>
      <c r="M684" s="4">
        <f t="shared" si="237"/>
        <v>0.22484685573676744</v>
      </c>
      <c r="N684" s="5">
        <f t="shared" si="238"/>
        <v>-1.8479709580727772</v>
      </c>
      <c r="O684" s="5">
        <f t="shared" si="239"/>
        <v>25.665121159596023</v>
      </c>
      <c r="P684" s="5">
        <f t="shared" si="240"/>
        <v>2.9711324482151111</v>
      </c>
      <c r="Q684" s="6">
        <f t="shared" si="241"/>
        <v>1802.6577400605829</v>
      </c>
      <c r="R684" s="5">
        <f t="shared" si="242"/>
        <v>9.7627336939627405</v>
      </c>
      <c r="S684" s="5">
        <f t="shared" si="243"/>
        <v>-0.98544645632805561</v>
      </c>
      <c r="T684" s="5">
        <f t="shared" si="244"/>
        <v>14.584624479406076</v>
      </c>
      <c r="U684" s="5">
        <f t="shared" si="235"/>
        <v>7.9147627358899637</v>
      </c>
      <c r="V684" s="5">
        <f t="shared" si="235"/>
        <v>24.679674703267967</v>
      </c>
      <c r="W684" s="5">
        <f t="shared" si="245"/>
        <v>-14.618243072378814</v>
      </c>
      <c r="X684">
        <f t="shared" si="252"/>
        <v>0</v>
      </c>
    </row>
    <row r="685" spans="1:24" x14ac:dyDescent="0.2">
      <c r="A685">
        <f t="shared" si="230"/>
        <v>0.65500000000000047</v>
      </c>
      <c r="B685" s="5">
        <f t="shared" si="246"/>
        <v>2.7636340608808312</v>
      </c>
      <c r="C685" s="5">
        <f t="shared" si="247"/>
        <v>-29.710341708317163</v>
      </c>
      <c r="D685" s="5">
        <f t="shared" si="248"/>
        <v>-0.10281141197697614</v>
      </c>
      <c r="E685" s="2">
        <f t="shared" si="249"/>
        <v>29.838600463953249</v>
      </c>
      <c r="F685" s="3">
        <f t="shared" si="231"/>
        <v>8.6769423144329654</v>
      </c>
      <c r="G685" s="3">
        <f t="shared" si="232"/>
        <v>-120.37312283308879</v>
      </c>
      <c r="H685" s="3">
        <f t="shared" si="233"/>
        <v>-13.952515340859788</v>
      </c>
      <c r="I685" s="2">
        <f t="shared" si="250"/>
        <v>121.48930287418233</v>
      </c>
      <c r="J685" s="2">
        <f t="shared" si="234"/>
        <v>121.48930287418233</v>
      </c>
      <c r="K685" s="5">
        <f t="shared" si="236"/>
        <v>0.33</v>
      </c>
      <c r="L685" s="4">
        <f t="shared" si="251"/>
        <v>0.18805096694812859</v>
      </c>
      <c r="M685" s="4">
        <f t="shared" si="237"/>
        <v>0.22486650639343267</v>
      </c>
      <c r="N685" s="5">
        <f t="shared" si="238"/>
        <v>-1.8493200540792414</v>
      </c>
      <c r="O685" s="5">
        <f t="shared" si="239"/>
        <v>25.655169985064294</v>
      </c>
      <c r="P685" s="5">
        <f t="shared" si="240"/>
        <v>2.9737049630698693</v>
      </c>
      <c r="Q685" s="6">
        <f t="shared" si="241"/>
        <v>1802.6575597948179</v>
      </c>
      <c r="R685" s="5">
        <f t="shared" si="242"/>
        <v>9.7598872434928321</v>
      </c>
      <c r="S685" s="5">
        <f t="shared" si="243"/>
        <v>-0.98648068455896443</v>
      </c>
      <c r="T685" s="5">
        <f t="shared" si="244"/>
        <v>14.580291384901441</v>
      </c>
      <c r="U685" s="5">
        <f t="shared" si="235"/>
        <v>7.9105671894135909</v>
      </c>
      <c r="V685" s="5">
        <f t="shared" si="235"/>
        <v>24.668689300505328</v>
      </c>
      <c r="W685" s="5">
        <f t="shared" si="245"/>
        <v>-14.620003652028689</v>
      </c>
      <c r="X685">
        <f t="shared" si="252"/>
        <v>0</v>
      </c>
    </row>
    <row r="686" spans="1:24" x14ac:dyDescent="0.2">
      <c r="A686">
        <f t="shared" si="230"/>
        <v>0.65600000000000047</v>
      </c>
      <c r="B686" s="5">
        <f t="shared" si="246"/>
        <v>2.7723149584788591</v>
      </c>
      <c r="C686" s="5">
        <f t="shared" si="247"/>
        <v>-29.830702496805603</v>
      </c>
      <c r="D686" s="5">
        <f t="shared" si="248"/>
        <v>-0.11677123731966194</v>
      </c>
      <c r="E686" s="2">
        <f t="shared" si="249"/>
        <v>29.95924801596211</v>
      </c>
      <c r="F686" s="3">
        <f t="shared" si="231"/>
        <v>8.6848528816223798</v>
      </c>
      <c r="G686" s="3">
        <f t="shared" si="232"/>
        <v>-120.34845414378827</v>
      </c>
      <c r="H686" s="3">
        <f t="shared" si="233"/>
        <v>-13.967135344511817</v>
      </c>
      <c r="I686" s="2">
        <f t="shared" si="250"/>
        <v>121.46710646963994</v>
      </c>
      <c r="J686" s="2">
        <f t="shared" si="234"/>
        <v>121.46710646963994</v>
      </c>
      <c r="K686" s="5">
        <f t="shared" si="236"/>
        <v>0.33</v>
      </c>
      <c r="L686" s="4">
        <f t="shared" si="251"/>
        <v>0.1880853118077391</v>
      </c>
      <c r="M686" s="4">
        <f t="shared" si="237"/>
        <v>0.22488614807938415</v>
      </c>
      <c r="N686" s="5">
        <f t="shared" si="238"/>
        <v>-1.8506678527987173</v>
      </c>
      <c r="O686" s="5">
        <f t="shared" si="239"/>
        <v>25.645226033618574</v>
      </c>
      <c r="P686" s="5">
        <f t="shared" si="240"/>
        <v>2.9762770573205271</v>
      </c>
      <c r="Q686" s="6">
        <f t="shared" si="241"/>
        <v>1802.6573795290712</v>
      </c>
      <c r="R686" s="5">
        <f t="shared" si="242"/>
        <v>9.7570424762489107</v>
      </c>
      <c r="S686" s="5">
        <f t="shared" si="243"/>
        <v>-0.98751529083921197</v>
      </c>
      <c r="T686" s="5">
        <f t="shared" si="244"/>
        <v>14.575960792261565</v>
      </c>
      <c r="U686" s="5">
        <f t="shared" si="235"/>
        <v>7.9063746234501933</v>
      </c>
      <c r="V686" s="5">
        <f t="shared" si="235"/>
        <v>24.657710742779361</v>
      </c>
      <c r="W686" s="5">
        <f t="shared" si="245"/>
        <v>-14.621762150417908</v>
      </c>
      <c r="X686">
        <f t="shared" si="252"/>
        <v>0</v>
      </c>
    </row>
    <row r="687" spans="1:24" x14ac:dyDescent="0.2">
      <c r="A687">
        <f t="shared" si="230"/>
        <v>0.65700000000000047</v>
      </c>
      <c r="B687" s="5">
        <f t="shared" si="246"/>
        <v>2.7810037645477932</v>
      </c>
      <c r="C687" s="5">
        <f t="shared" si="247"/>
        <v>-29.951038622094018</v>
      </c>
      <c r="D687" s="5">
        <f t="shared" si="248"/>
        <v>-0.13074568354524896</v>
      </c>
      <c r="E687" s="2">
        <f t="shared" si="249"/>
        <v>30.079871949205444</v>
      </c>
      <c r="F687" s="3">
        <f t="shared" si="231"/>
        <v>8.6927592562458305</v>
      </c>
      <c r="G687" s="3">
        <f t="shared" si="232"/>
        <v>-120.3237964330455</v>
      </c>
      <c r="H687" s="3">
        <f t="shared" si="233"/>
        <v>-13.981757106662235</v>
      </c>
      <c r="I687" s="2">
        <f t="shared" si="250"/>
        <v>121.44492407399215</v>
      </c>
      <c r="J687" s="2">
        <f t="shared" si="234"/>
        <v>121.44492407399215</v>
      </c>
      <c r="K687" s="5">
        <f t="shared" si="236"/>
        <v>0.33</v>
      </c>
      <c r="L687" s="4">
        <f t="shared" si="251"/>
        <v>0.18811964752177662</v>
      </c>
      <c r="M687" s="4">
        <f t="shared" si="237"/>
        <v>0.22490578079433168</v>
      </c>
      <c r="N687" s="5">
        <f t="shared" si="238"/>
        <v>-1.8520143558482793</v>
      </c>
      <c r="O687" s="5">
        <f t="shared" si="239"/>
        <v>25.635289299430738</v>
      </c>
      <c r="P687" s="5">
        <f t="shared" si="240"/>
        <v>2.9788487312491458</v>
      </c>
      <c r="Q687" s="6">
        <f t="shared" si="241"/>
        <v>1802.6571992633421</v>
      </c>
      <c r="R687" s="5">
        <f t="shared" si="242"/>
        <v>9.7541993911778508</v>
      </c>
      <c r="S687" s="5">
        <f t="shared" si="243"/>
        <v>-0.98855027466888723</v>
      </c>
      <c r="T687" s="5">
        <f t="shared" si="244"/>
        <v>14.571632699937226</v>
      </c>
      <c r="U687" s="5">
        <f t="shared" si="235"/>
        <v>7.9021850353295715</v>
      </c>
      <c r="V687" s="5">
        <f t="shared" si="235"/>
        <v>24.64673902476185</v>
      </c>
      <c r="W687" s="5">
        <f t="shared" si="245"/>
        <v>-14.62351856881363</v>
      </c>
      <c r="X687">
        <f t="shared" si="252"/>
        <v>0</v>
      </c>
    </row>
    <row r="688" spans="1:24" x14ac:dyDescent="0.2">
      <c r="A688">
        <f t="shared" si="230"/>
        <v>0.65800000000000047</v>
      </c>
      <c r="B688" s="5">
        <f t="shared" si="246"/>
        <v>2.7897004748965566</v>
      </c>
      <c r="C688" s="5">
        <f t="shared" si="247"/>
        <v>-30.071350095157552</v>
      </c>
      <c r="D688" s="5">
        <f t="shared" si="248"/>
        <v>-0.1447347524111956</v>
      </c>
      <c r="E688" s="2">
        <f t="shared" si="249"/>
        <v>30.200472269240596</v>
      </c>
      <c r="F688" s="3">
        <f t="shared" si="231"/>
        <v>8.7006614412811594</v>
      </c>
      <c r="G688" s="3">
        <f t="shared" si="232"/>
        <v>-120.29914969402074</v>
      </c>
      <c r="H688" s="3">
        <f t="shared" si="233"/>
        <v>-13.996380625231048</v>
      </c>
      <c r="I688" s="2">
        <f t="shared" si="250"/>
        <v>121.42275568124185</v>
      </c>
      <c r="J688" s="2">
        <f t="shared" si="234"/>
        <v>121.42275568124185</v>
      </c>
      <c r="K688" s="5">
        <f t="shared" si="236"/>
        <v>0.33</v>
      </c>
      <c r="L688" s="4">
        <f t="shared" si="251"/>
        <v>0.18815397408263751</v>
      </c>
      <c r="M688" s="4">
        <f t="shared" si="237"/>
        <v>0.22492540453798565</v>
      </c>
      <c r="N688" s="5">
        <f t="shared" si="238"/>
        <v>-1.8533595648430907</v>
      </c>
      <c r="O688" s="5">
        <f t="shared" si="239"/>
        <v>25.625359776678536</v>
      </c>
      <c r="P688" s="5">
        <f t="shared" si="240"/>
        <v>2.981419985138142</v>
      </c>
      <c r="Q688" s="6">
        <f t="shared" si="241"/>
        <v>1802.657018997631</v>
      </c>
      <c r="R688" s="5">
        <f t="shared" si="242"/>
        <v>9.7513579872273759</v>
      </c>
      <c r="S688" s="5">
        <f t="shared" si="243"/>
        <v>-0.98958563554878032</v>
      </c>
      <c r="T688" s="5">
        <f t="shared" si="244"/>
        <v>14.567307106380435</v>
      </c>
      <c r="U688" s="5">
        <f t="shared" si="235"/>
        <v>7.8979984223842852</v>
      </c>
      <c r="V688" s="5">
        <f t="shared" si="235"/>
        <v>24.635774141129755</v>
      </c>
      <c r="W688" s="5">
        <f t="shared" si="245"/>
        <v>-14.625272908481424</v>
      </c>
      <c r="X688">
        <f t="shared" si="252"/>
        <v>0</v>
      </c>
    </row>
    <row r="689" spans="1:24" x14ac:dyDescent="0.2">
      <c r="A689">
        <f t="shared" si="230"/>
        <v>0.65900000000000047</v>
      </c>
      <c r="B689" s="5">
        <f t="shared" si="246"/>
        <v>2.7984050853370488</v>
      </c>
      <c r="C689" s="5">
        <f t="shared" si="247"/>
        <v>-30.191636926964502</v>
      </c>
      <c r="D689" s="5">
        <f t="shared" si="248"/>
        <v>-0.15873844567288087</v>
      </c>
      <c r="E689" s="2">
        <f t="shared" si="249"/>
        <v>30.32104898171049</v>
      </c>
      <c r="F689" s="3">
        <f t="shared" si="231"/>
        <v>8.708559439703544</v>
      </c>
      <c r="G689" s="3">
        <f t="shared" si="232"/>
        <v>-120.27451391987961</v>
      </c>
      <c r="H689" s="3">
        <f t="shared" si="233"/>
        <v>-14.01100589813953</v>
      </c>
      <c r="I689" s="2">
        <f t="shared" si="250"/>
        <v>121.4006012853967</v>
      </c>
      <c r="J689" s="2">
        <f t="shared" si="234"/>
        <v>121.4006012853967</v>
      </c>
      <c r="K689" s="5">
        <f t="shared" si="236"/>
        <v>0.33</v>
      </c>
      <c r="L689" s="4">
        <f t="shared" si="251"/>
        <v>0.18818829148271848</v>
      </c>
      <c r="M689" s="4">
        <f t="shared" si="237"/>
        <v>0.22494501931005703</v>
      </c>
      <c r="N689" s="5">
        <f t="shared" si="238"/>
        <v>-1.8547034813964078</v>
      </c>
      <c r="O689" s="5">
        <f t="shared" si="239"/>
        <v>25.615437459545582</v>
      </c>
      <c r="P689" s="5">
        <f t="shared" si="240"/>
        <v>2.9839908192702893</v>
      </c>
      <c r="Q689" s="6">
        <f t="shared" si="241"/>
        <v>1802.6568387319383</v>
      </c>
      <c r="R689" s="5">
        <f t="shared" si="242"/>
        <v>9.7485182633460656</v>
      </c>
      <c r="S689" s="5">
        <f t="shared" si="243"/>
        <v>-0.99062137298038544</v>
      </c>
      <c r="T689" s="5">
        <f t="shared" si="244"/>
        <v>14.562984010044445</v>
      </c>
      <c r="U689" s="5">
        <f t="shared" si="235"/>
        <v>7.8938147819496578</v>
      </c>
      <c r="V689" s="5">
        <f t="shared" si="235"/>
        <v>24.624816086565197</v>
      </c>
      <c r="W689" s="5">
        <f t="shared" si="245"/>
        <v>-14.627025170685265</v>
      </c>
      <c r="X689">
        <f t="shared" si="252"/>
        <v>0</v>
      </c>
    </row>
    <row r="690" spans="1:24" x14ac:dyDescent="0.2">
      <c r="A690">
        <f t="shared" si="230"/>
        <v>0.66000000000000048</v>
      </c>
      <c r="B690" s="5">
        <f t="shared" si="246"/>
        <v>2.8071175916841433</v>
      </c>
      <c r="C690" s="5">
        <f t="shared" si="247"/>
        <v>-30.311899128476341</v>
      </c>
      <c r="D690" s="5">
        <f t="shared" si="248"/>
        <v>-0.17275676508360574</v>
      </c>
      <c r="E690" s="2">
        <f t="shared" si="249"/>
        <v>30.441602092341778</v>
      </c>
      <c r="F690" s="3">
        <f t="shared" si="231"/>
        <v>8.7164532544854936</v>
      </c>
      <c r="G690" s="3">
        <f t="shared" si="232"/>
        <v>-120.24988910379304</v>
      </c>
      <c r="H690" s="3">
        <f t="shared" si="233"/>
        <v>-14.025632923310216</v>
      </c>
      <c r="I690" s="2">
        <f t="shared" si="250"/>
        <v>121.37846088046922</v>
      </c>
      <c r="J690" s="2">
        <f t="shared" si="234"/>
        <v>121.37846088046922</v>
      </c>
      <c r="K690" s="5">
        <f t="shared" si="236"/>
        <v>0.33</v>
      </c>
      <c r="L690" s="4">
        <f t="shared" si="251"/>
        <v>0.18822259971441602</v>
      </c>
      <c r="M690" s="4">
        <f t="shared" si="237"/>
        <v>0.22496462511025697</v>
      </c>
      <c r="N690" s="5">
        <f t="shared" si="238"/>
        <v>-1.8560461071195804</v>
      </c>
      <c r="O690" s="5">
        <f t="shared" si="239"/>
        <v>25.605522342221352</v>
      </c>
      <c r="P690" s="5">
        <f t="shared" si="240"/>
        <v>2.9865612339287138</v>
      </c>
      <c r="Q690" s="6">
        <f t="shared" si="241"/>
        <v>1802.6566584662633</v>
      </c>
      <c r="R690" s="5">
        <f t="shared" si="242"/>
        <v>9.74568021848334</v>
      </c>
      <c r="S690" s="5">
        <f t="shared" si="243"/>
        <v>-0.99165748646589602</v>
      </c>
      <c r="T690" s="5">
        <f t="shared" si="244"/>
        <v>14.558663409383728</v>
      </c>
      <c r="U690" s="5">
        <f t="shared" si="235"/>
        <v>7.88963411136376</v>
      </c>
      <c r="V690" s="5">
        <f t="shared" si="235"/>
        <v>24.613864855755455</v>
      </c>
      <c r="W690" s="5">
        <f t="shared" si="245"/>
        <v>-14.628775356687559</v>
      </c>
      <c r="X690">
        <f t="shared" si="252"/>
        <v>0</v>
      </c>
    </row>
    <row r="691" spans="1:24" x14ac:dyDescent="0.2">
      <c r="A691">
        <f t="shared" si="230"/>
        <v>0.66100000000000048</v>
      </c>
      <c r="B691" s="5">
        <f t="shared" si="246"/>
        <v>2.8158379897556847</v>
      </c>
      <c r="C691" s="5">
        <f t="shared" si="247"/>
        <v>-30.432136710647704</v>
      </c>
      <c r="D691" s="5">
        <f t="shared" si="248"/>
        <v>-0.1867897123945943</v>
      </c>
      <c r="E691" s="2">
        <f t="shared" si="249"/>
        <v>30.562131606942977</v>
      </c>
      <c r="F691" s="3">
        <f t="shared" si="231"/>
        <v>8.7243428885968566</v>
      </c>
      <c r="G691" s="3">
        <f t="shared" si="232"/>
        <v>-120.22527523893729</v>
      </c>
      <c r="H691" s="3">
        <f t="shared" si="233"/>
        <v>-14.040261698666903</v>
      </c>
      <c r="I691" s="2">
        <f t="shared" si="250"/>
        <v>121.35633446047673</v>
      </c>
      <c r="J691" s="2">
        <f t="shared" si="234"/>
        <v>121.35633446047673</v>
      </c>
      <c r="K691" s="5">
        <f t="shared" si="236"/>
        <v>0.33</v>
      </c>
      <c r="L691" s="4">
        <f t="shared" si="251"/>
        <v>0.18825689877012691</v>
      </c>
      <c r="M691" s="4">
        <f t="shared" si="237"/>
        <v>0.22498422193829726</v>
      </c>
      <c r="N691" s="5">
        <f t="shared" si="238"/>
        <v>-1.8573874436220561</v>
      </c>
      <c r="O691" s="5">
        <f t="shared" si="239"/>
        <v>25.595614418901196</v>
      </c>
      <c r="P691" s="5">
        <f t="shared" si="240"/>
        <v>2.9891312293968957</v>
      </c>
      <c r="Q691" s="6">
        <f t="shared" si="241"/>
        <v>1802.6564782006067</v>
      </c>
      <c r="R691" s="5">
        <f t="shared" si="242"/>
        <v>9.7428438515894715</v>
      </c>
      <c r="S691" s="5">
        <f t="shared" si="243"/>
        <v>-0.99269397550820826</v>
      </c>
      <c r="T691" s="5">
        <f t="shared" si="244"/>
        <v>14.554345302853989</v>
      </c>
      <c r="U691" s="5">
        <f t="shared" si="235"/>
        <v>7.8854564079674159</v>
      </c>
      <c r="V691" s="5">
        <f t="shared" si="235"/>
        <v>24.602920443392989</v>
      </c>
      <c r="W691" s="5">
        <f t="shared" si="245"/>
        <v>-14.630523467749114</v>
      </c>
      <c r="X691">
        <f t="shared" si="252"/>
        <v>0</v>
      </c>
    </row>
    <row r="692" spans="1:24" x14ac:dyDescent="0.2">
      <c r="A692">
        <f t="shared" si="230"/>
        <v>0.66200000000000048</v>
      </c>
      <c r="B692" s="5">
        <f t="shared" si="246"/>
        <v>2.8245662753724856</v>
      </c>
      <c r="C692" s="5">
        <f t="shared" si="247"/>
        <v>-30.552349684426421</v>
      </c>
      <c r="D692" s="5">
        <f t="shared" si="248"/>
        <v>-0.20083728935499506</v>
      </c>
      <c r="E692" s="2">
        <f t="shared" si="249"/>
        <v>30.682637531402719</v>
      </c>
      <c r="F692" s="3">
        <f t="shared" si="231"/>
        <v>8.7322283450048239</v>
      </c>
      <c r="G692" s="3">
        <f t="shared" si="232"/>
        <v>-120.20067231849389</v>
      </c>
      <c r="H692" s="3">
        <f t="shared" si="233"/>
        <v>-14.054892222134653</v>
      </c>
      <c r="I692" s="2">
        <f t="shared" si="250"/>
        <v>121.33422201944128</v>
      </c>
      <c r="J692" s="2">
        <f t="shared" si="234"/>
        <v>121.33422201944128</v>
      </c>
      <c r="K692" s="5">
        <f t="shared" si="236"/>
        <v>0.33</v>
      </c>
      <c r="L692" s="4">
        <f t="shared" si="251"/>
        <v>0.18829118864224806</v>
      </c>
      <c r="M692" s="4">
        <f t="shared" si="237"/>
        <v>0.22500380979389012</v>
      </c>
      <c r="N692" s="5">
        <f t="shared" si="238"/>
        <v>-1.8587274925113808</v>
      </c>
      <c r="O692" s="5">
        <f t="shared" si="239"/>
        <v>25.58571368378627</v>
      </c>
      <c r="P692" s="5">
        <f t="shared" si="240"/>
        <v>2.9917008059586672</v>
      </c>
      <c r="Q692" s="6">
        <f t="shared" si="241"/>
        <v>1802.6562979349676</v>
      </c>
      <c r="R692" s="5">
        <f t="shared" si="242"/>
        <v>9.7400091616155731</v>
      </c>
      <c r="S692" s="5">
        <f t="shared" si="243"/>
        <v>-0.99373083961091624</v>
      </c>
      <c r="T692" s="5">
        <f t="shared" si="244"/>
        <v>14.550029688912156</v>
      </c>
      <c r="U692" s="5">
        <f t="shared" si="235"/>
        <v>7.881281669104192</v>
      </c>
      <c r="V692" s="5">
        <f t="shared" si="235"/>
        <v>24.591982844175355</v>
      </c>
      <c r="W692" s="5">
        <f t="shared" si="245"/>
        <v>-14.632269505129177</v>
      </c>
      <c r="X692">
        <f t="shared" si="252"/>
        <v>0</v>
      </c>
    </row>
    <row r="693" spans="1:24" x14ac:dyDescent="0.2">
      <c r="A693">
        <f t="shared" si="230"/>
        <v>0.66300000000000048</v>
      </c>
      <c r="B693" s="5">
        <f t="shared" si="246"/>
        <v>2.833302444358325</v>
      </c>
      <c r="C693" s="5">
        <f t="shared" si="247"/>
        <v>-30.672538060753492</v>
      </c>
      <c r="D693" s="5">
        <f t="shared" si="248"/>
        <v>-0.2148994977118823</v>
      </c>
      <c r="E693" s="2">
        <f t="shared" si="249"/>
        <v>30.803119871687972</v>
      </c>
      <c r="F693" s="3">
        <f t="shared" si="231"/>
        <v>8.7401096266739273</v>
      </c>
      <c r="G693" s="3">
        <f t="shared" si="232"/>
        <v>-120.17608033564971</v>
      </c>
      <c r="H693" s="3">
        <f t="shared" si="233"/>
        <v>-14.069524491639783</v>
      </c>
      <c r="I693" s="2">
        <f t="shared" si="250"/>
        <v>121.3121235513898</v>
      </c>
      <c r="J693" s="2">
        <f t="shared" si="234"/>
        <v>121.3121235513898</v>
      </c>
      <c r="K693" s="5">
        <f t="shared" si="236"/>
        <v>0.33</v>
      </c>
      <c r="L693" s="4">
        <f t="shared" si="251"/>
        <v>0.18832546932317648</v>
      </c>
      <c r="M693" s="4">
        <f t="shared" si="237"/>
        <v>0.2250233886767482</v>
      </c>
      <c r="N693" s="5">
        <f t="shared" si="238"/>
        <v>-1.860066255393203</v>
      </c>
      <c r="O693" s="5">
        <f t="shared" si="239"/>
        <v>25.575820131083614</v>
      </c>
      <c r="P693" s="5">
        <f t="shared" si="240"/>
        <v>2.9942699638982138</v>
      </c>
      <c r="Q693" s="6">
        <f t="shared" si="241"/>
        <v>1802.6561176693472</v>
      </c>
      <c r="R693" s="5">
        <f t="shared" si="242"/>
        <v>9.7371761475136083</v>
      </c>
      <c r="S693" s="5">
        <f t="shared" si="243"/>
        <v>-0.99476807827831415</v>
      </c>
      <c r="T693" s="5">
        <f t="shared" si="244"/>
        <v>14.545716566016381</v>
      </c>
      <c r="U693" s="5">
        <f t="shared" si="235"/>
        <v>7.877109892120405</v>
      </c>
      <c r="V693" s="5">
        <f t="shared" si="235"/>
        <v>24.581052052805298</v>
      </c>
      <c r="W693" s="5">
        <f t="shared" si="245"/>
        <v>-14.634013470085407</v>
      </c>
      <c r="X693">
        <f t="shared" si="252"/>
        <v>0</v>
      </c>
    </row>
    <row r="694" spans="1:24" x14ac:dyDescent="0.2">
      <c r="A694">
        <f t="shared" si="230"/>
        <v>0.66400000000000048</v>
      </c>
      <c r="B694" s="5">
        <f t="shared" si="246"/>
        <v>2.8420464925399451</v>
      </c>
      <c r="C694" s="5">
        <f t="shared" si="247"/>
        <v>-30.792701850563116</v>
      </c>
      <c r="D694" s="5">
        <f t="shared" si="248"/>
        <v>-0.22897633921025712</v>
      </c>
      <c r="E694" s="2">
        <f t="shared" si="249"/>
        <v>30.923578633842357</v>
      </c>
      <c r="F694" s="3">
        <f t="shared" si="231"/>
        <v>8.7479867365660482</v>
      </c>
      <c r="G694" s="3">
        <f t="shared" si="232"/>
        <v>-120.15149928359691</v>
      </c>
      <c r="H694" s="3">
        <f t="shared" si="233"/>
        <v>-14.084158505109867</v>
      </c>
      <c r="I694" s="2">
        <f t="shared" si="250"/>
        <v>121.29003905035394</v>
      </c>
      <c r="J694" s="2">
        <f t="shared" si="234"/>
        <v>121.29003905035394</v>
      </c>
      <c r="K694" s="5">
        <f t="shared" si="236"/>
        <v>0.33</v>
      </c>
      <c r="L694" s="4">
        <f t="shared" si="251"/>
        <v>0.18835974080530923</v>
      </c>
      <c r="M694" s="4">
        <f t="shared" si="237"/>
        <v>0.22504295858658468</v>
      </c>
      <c r="N694" s="5">
        <f t="shared" si="238"/>
        <v>-1.8614037338712763</v>
      </c>
      <c r="O694" s="5">
        <f t="shared" si="239"/>
        <v>25.565933755006064</v>
      </c>
      <c r="P694" s="5">
        <f t="shared" si="240"/>
        <v>2.9968387035000696</v>
      </c>
      <c r="Q694" s="6">
        <f t="shared" si="241"/>
        <v>1802.6559374037442</v>
      </c>
      <c r="R694" s="5">
        <f t="shared" si="242"/>
        <v>9.7343448082363828</v>
      </c>
      <c r="S694" s="5">
        <f t="shared" si="243"/>
        <v>-0.99580569101539362</v>
      </c>
      <c r="T694" s="5">
        <f t="shared" si="244"/>
        <v>14.541405932626049</v>
      </c>
      <c r="U694" s="5">
        <f t="shared" si="235"/>
        <v>7.8729410743651069</v>
      </c>
      <c r="V694" s="5">
        <f t="shared" si="235"/>
        <v>24.570128063990669</v>
      </c>
      <c r="W694" s="5">
        <f t="shared" si="245"/>
        <v>-14.63575536387388</v>
      </c>
      <c r="X694">
        <f t="shared" si="252"/>
        <v>0</v>
      </c>
    </row>
    <row r="695" spans="1:24" x14ac:dyDescent="0.2">
      <c r="A695">
        <f t="shared" si="230"/>
        <v>0.66500000000000048</v>
      </c>
      <c r="B695" s="5">
        <f t="shared" si="246"/>
        <v>2.8507984157470481</v>
      </c>
      <c r="C695" s="5">
        <f t="shared" si="247"/>
        <v>-30.912841064782683</v>
      </c>
      <c r="D695" s="5">
        <f t="shared" si="248"/>
        <v>-0.24306781559304891</v>
      </c>
      <c r="E695" s="2">
        <f t="shared" si="249"/>
        <v>31.044013823984496</v>
      </c>
      <c r="F695" s="3">
        <f t="shared" si="231"/>
        <v>8.7558596776404141</v>
      </c>
      <c r="G695" s="3">
        <f t="shared" si="232"/>
        <v>-120.12692915553292</v>
      </c>
      <c r="H695" s="3">
        <f t="shared" si="233"/>
        <v>-14.098794260473742</v>
      </c>
      <c r="I695" s="2">
        <f t="shared" si="250"/>
        <v>121.26796851037012</v>
      </c>
      <c r="J695" s="2">
        <f t="shared" si="234"/>
        <v>121.26796851037012</v>
      </c>
      <c r="K695" s="5">
        <f t="shared" si="236"/>
        <v>0.33</v>
      </c>
      <c r="L695" s="4">
        <f t="shared" si="251"/>
        <v>0.18839400308104379</v>
      </c>
      <c r="M695" s="4">
        <f t="shared" si="237"/>
        <v>0.22506251952311326</v>
      </c>
      <c r="N695" s="5">
        <f t="shared" si="238"/>
        <v>-1.8627399295474596</v>
      </c>
      <c r="O695" s="5">
        <f t="shared" si="239"/>
        <v>25.556054549772295</v>
      </c>
      <c r="P695" s="5">
        <f t="shared" si="240"/>
        <v>2.9994070250491207</v>
      </c>
      <c r="Q695" s="6">
        <f t="shared" si="241"/>
        <v>1802.6557571381597</v>
      </c>
      <c r="R695" s="5">
        <f t="shared" si="242"/>
        <v>9.7315151427375532</v>
      </c>
      <c r="S695" s="5">
        <f t="shared" si="243"/>
        <v>-0.99684367732784551</v>
      </c>
      <c r="T695" s="5">
        <f t="shared" si="244"/>
        <v>14.537097787201768</v>
      </c>
      <c r="U695" s="5">
        <f t="shared" si="235"/>
        <v>7.8687752131900934</v>
      </c>
      <c r="V695" s="5">
        <f t="shared" si="235"/>
        <v>24.559210872444449</v>
      </c>
      <c r="W695" s="5">
        <f t="shared" si="245"/>
        <v>-14.63749518774911</v>
      </c>
      <c r="X695">
        <f t="shared" si="252"/>
        <v>0</v>
      </c>
    </row>
    <row r="696" spans="1:24" x14ac:dyDescent="0.2">
      <c r="A696">
        <f t="shared" si="230"/>
        <v>0.66600000000000048</v>
      </c>
      <c r="B696" s="5">
        <f t="shared" si="246"/>
        <v>2.8595582098122949</v>
      </c>
      <c r="C696" s="5">
        <f t="shared" si="247"/>
        <v>-31.032955714332779</v>
      </c>
      <c r="D696" s="5">
        <f t="shared" si="248"/>
        <v>-0.25717392860111649</v>
      </c>
      <c r="E696" s="2">
        <f t="shared" si="249"/>
        <v>31.16442544830635</v>
      </c>
      <c r="F696" s="3">
        <f t="shared" si="231"/>
        <v>8.7637284528536039</v>
      </c>
      <c r="G696" s="3">
        <f t="shared" si="232"/>
        <v>-120.10236994466048</v>
      </c>
      <c r="H696" s="3">
        <f t="shared" si="233"/>
        <v>-14.113431755661491</v>
      </c>
      <c r="I696" s="2">
        <f t="shared" si="250"/>
        <v>121.24591192547959</v>
      </c>
      <c r="J696" s="2">
        <f t="shared" si="234"/>
        <v>121.24591192547959</v>
      </c>
      <c r="K696" s="5">
        <f t="shared" si="236"/>
        <v>0.33</v>
      </c>
      <c r="L696" s="4">
        <f t="shared" si="251"/>
        <v>0.18842825614277742</v>
      </c>
      <c r="M696" s="4">
        <f t="shared" si="237"/>
        <v>0.22508207148604781</v>
      </c>
      <c r="N696" s="5">
        <f t="shared" si="238"/>
        <v>-1.8640748440217227</v>
      </c>
      <c r="O696" s="5">
        <f t="shared" si="239"/>
        <v>25.546182509606801</v>
      </c>
      <c r="P696" s="5">
        <f t="shared" si="240"/>
        <v>3.0019749288306024</v>
      </c>
      <c r="Q696" s="6">
        <f t="shared" si="241"/>
        <v>1802.6555768725927</v>
      </c>
      <c r="R696" s="5">
        <f t="shared" si="242"/>
        <v>9.7286871499715968</v>
      </c>
      <c r="S696" s="5">
        <f t="shared" si="243"/>
        <v>-0.99788203672205367</v>
      </c>
      <c r="T696" s="5">
        <f t="shared" si="244"/>
        <v>14.532792128205344</v>
      </c>
      <c r="U696" s="5">
        <f t="shared" si="235"/>
        <v>7.8646123059498745</v>
      </c>
      <c r="V696" s="5">
        <f t="shared" si="235"/>
        <v>24.548300472884748</v>
      </c>
      <c r="W696" s="5">
        <f t="shared" si="245"/>
        <v>-14.639232942964053</v>
      </c>
      <c r="X696">
        <f t="shared" si="252"/>
        <v>0</v>
      </c>
    </row>
    <row r="697" spans="1:24" x14ac:dyDescent="0.2">
      <c r="A697">
        <f t="shared" si="230"/>
        <v>0.66700000000000048</v>
      </c>
      <c r="B697" s="5">
        <f t="shared" si="246"/>
        <v>2.8683258705713017</v>
      </c>
      <c r="C697" s="5">
        <f t="shared" si="247"/>
        <v>-31.153045810127203</v>
      </c>
      <c r="D697" s="5">
        <f t="shared" si="248"/>
        <v>-0.27129467997324946</v>
      </c>
      <c r="E697" s="2">
        <f t="shared" si="249"/>
        <v>31.284813513071686</v>
      </c>
      <c r="F697" s="3">
        <f t="shared" si="231"/>
        <v>8.7715930651595535</v>
      </c>
      <c r="G697" s="3">
        <f t="shared" si="232"/>
        <v>-120.07782164418759</v>
      </c>
      <c r="H697" s="3">
        <f t="shared" si="233"/>
        <v>-14.128070988604454</v>
      </c>
      <c r="I697" s="2">
        <f t="shared" si="250"/>
        <v>121.22386928972828</v>
      </c>
      <c r="J697" s="2">
        <f t="shared" si="234"/>
        <v>121.22386928972828</v>
      </c>
      <c r="K697" s="5">
        <f t="shared" si="236"/>
        <v>0.33</v>
      </c>
      <c r="L697" s="4">
        <f t="shared" si="251"/>
        <v>0.18846249998290784</v>
      </c>
      <c r="M697" s="4">
        <f t="shared" si="237"/>
        <v>0.22510161447510307</v>
      </c>
      <c r="N697" s="5">
        <f t="shared" si="238"/>
        <v>-1.8654084788921459</v>
      </c>
      <c r="O697" s="5">
        <f t="shared" si="239"/>
        <v>25.53631762873988</v>
      </c>
      <c r="P697" s="5">
        <f t="shared" si="240"/>
        <v>3.0045424151300963</v>
      </c>
      <c r="Q697" s="6">
        <f t="shared" si="241"/>
        <v>1802.6553966070439</v>
      </c>
      <c r="R697" s="5">
        <f t="shared" si="242"/>
        <v>9.7258608288938628</v>
      </c>
      <c r="S697" s="5">
        <f t="shared" si="243"/>
        <v>-0.99892076870510071</v>
      </c>
      <c r="T697" s="5">
        <f t="shared" si="244"/>
        <v>14.52848895409984</v>
      </c>
      <c r="U697" s="5">
        <f t="shared" si="235"/>
        <v>7.8604523500017169</v>
      </c>
      <c r="V697" s="5">
        <f t="shared" si="235"/>
        <v>24.537396860034779</v>
      </c>
      <c r="W697" s="5">
        <f t="shared" si="245"/>
        <v>-14.640968630770061</v>
      </c>
      <c r="X697">
        <f t="shared" si="252"/>
        <v>0</v>
      </c>
    </row>
    <row r="698" spans="1:24" x14ac:dyDescent="0.2">
      <c r="A698">
        <f t="shared" si="230"/>
        <v>0.66800000000000048</v>
      </c>
      <c r="B698" s="5">
        <f t="shared" si="246"/>
        <v>2.8771013938626364</v>
      </c>
      <c r="C698" s="5">
        <f t="shared" si="247"/>
        <v>-31.27311136307296</v>
      </c>
      <c r="D698" s="5">
        <f t="shared" si="248"/>
        <v>-0.28543007144616933</v>
      </c>
      <c r="E698" s="2">
        <f t="shared" si="249"/>
        <v>31.4051780246145</v>
      </c>
      <c r="F698" s="3">
        <f t="shared" si="231"/>
        <v>8.7794535175095554</v>
      </c>
      <c r="G698" s="3">
        <f t="shared" si="232"/>
        <v>-120.05328424732755</v>
      </c>
      <c r="H698" s="3">
        <f t="shared" si="233"/>
        <v>-14.142711957235225</v>
      </c>
      <c r="I698" s="2">
        <f t="shared" si="250"/>
        <v>121.20184059716692</v>
      </c>
      <c r="J698" s="2">
        <f t="shared" si="234"/>
        <v>121.20184059716692</v>
      </c>
      <c r="K698" s="5">
        <f t="shared" si="236"/>
        <v>0.33</v>
      </c>
      <c r="L698" s="4">
        <f t="shared" si="251"/>
        <v>0.18849673459383282</v>
      </c>
      <c r="M698" s="4">
        <f t="shared" si="237"/>
        <v>0.22512114848999407</v>
      </c>
      <c r="N698" s="5">
        <f t="shared" si="238"/>
        <v>-1.8667408357549251</v>
      </c>
      <c r="O698" s="5">
        <f t="shared" si="239"/>
        <v>25.526459901407627</v>
      </c>
      <c r="P698" s="5">
        <f t="shared" si="240"/>
        <v>3.0071094842335353</v>
      </c>
      <c r="Q698" s="6">
        <f t="shared" si="241"/>
        <v>1802.6552163415133</v>
      </c>
      <c r="R698" s="5">
        <f t="shared" si="242"/>
        <v>9.7230361784605179</v>
      </c>
      <c r="S698" s="5">
        <f t="shared" si="243"/>
        <v>-0.99995987278476361</v>
      </c>
      <c r="T698" s="5">
        <f t="shared" si="244"/>
        <v>14.524188263349505</v>
      </c>
      <c r="U698" s="5">
        <f t="shared" si="235"/>
        <v>7.856295342705593</v>
      </c>
      <c r="V698" s="5">
        <f t="shared" si="235"/>
        <v>24.526500028622863</v>
      </c>
      <c r="W698" s="5">
        <f t="shared" si="245"/>
        <v>-14.64270225241696</v>
      </c>
      <c r="X698">
        <f t="shared" si="252"/>
        <v>0</v>
      </c>
    </row>
    <row r="699" spans="1:24" x14ac:dyDescent="0.2">
      <c r="A699">
        <f t="shared" si="230"/>
        <v>0.66900000000000048</v>
      </c>
      <c r="B699" s="5">
        <f t="shared" si="246"/>
        <v>2.885884775527817</v>
      </c>
      <c r="C699" s="5">
        <f t="shared" si="247"/>
        <v>-31.393152384070273</v>
      </c>
      <c r="D699" s="5">
        <f t="shared" si="248"/>
        <v>-0.29958010475453073</v>
      </c>
      <c r="E699" s="2">
        <f t="shared" si="249"/>
        <v>31.525518989337517</v>
      </c>
      <c r="F699" s="3">
        <f t="shared" si="231"/>
        <v>8.7873098128522606</v>
      </c>
      <c r="G699" s="3">
        <f t="shared" si="232"/>
        <v>-120.02875774729893</v>
      </c>
      <c r="H699" s="3">
        <f t="shared" si="233"/>
        <v>-14.157354659487641</v>
      </c>
      <c r="I699" s="2">
        <f t="shared" si="250"/>
        <v>121.17982584185098</v>
      </c>
      <c r="J699" s="2">
        <f t="shared" si="234"/>
        <v>121.17982584185098</v>
      </c>
      <c r="K699" s="5">
        <f t="shared" si="236"/>
        <v>0.33</v>
      </c>
      <c r="L699" s="4">
        <f t="shared" si="251"/>
        <v>0.18853095996795036</v>
      </c>
      <c r="M699" s="4">
        <f t="shared" si="237"/>
        <v>0.22514067353043632</v>
      </c>
      <c r="N699" s="5">
        <f t="shared" si="238"/>
        <v>-1.868071916204372</v>
      </c>
      <c r="O699" s="5">
        <f t="shared" si="239"/>
        <v>25.516609321851945</v>
      </c>
      <c r="P699" s="5">
        <f t="shared" si="240"/>
        <v>3.0096761364271956</v>
      </c>
      <c r="Q699" s="6">
        <f t="shared" si="241"/>
        <v>1802.6550360760007</v>
      </c>
      <c r="R699" s="5">
        <f t="shared" si="242"/>
        <v>9.7202131976285795</v>
      </c>
      <c r="S699" s="5">
        <f t="shared" si="243"/>
        <v>-1.0009993484695117</v>
      </c>
      <c r="T699" s="5">
        <f t="shared" si="244"/>
        <v>14.519890054419825</v>
      </c>
      <c r="U699" s="5">
        <f t="shared" si="235"/>
        <v>7.852141281424208</v>
      </c>
      <c r="V699" s="5">
        <f t="shared" si="235"/>
        <v>24.515609973382432</v>
      </c>
      <c r="W699" s="5">
        <f t="shared" si="245"/>
        <v>-14.644433809152979</v>
      </c>
      <c r="X699">
        <f t="shared" si="252"/>
        <v>0</v>
      </c>
    </row>
    <row r="700" spans="1:24" x14ac:dyDescent="0.2">
      <c r="A700">
        <f t="shared" si="230"/>
        <v>0.67000000000000048</v>
      </c>
      <c r="B700" s="5">
        <f t="shared" si="246"/>
        <v>2.8946760114113097</v>
      </c>
      <c r="C700" s="5">
        <f t="shared" si="247"/>
        <v>-31.513168884012586</v>
      </c>
      <c r="D700" s="5">
        <f t="shared" si="248"/>
        <v>-0.31374478163092295</v>
      </c>
      <c r="E700" s="2">
        <f t="shared" si="249"/>
        <v>31.645836413710715</v>
      </c>
      <c r="F700" s="3">
        <f t="shared" si="231"/>
        <v>8.7951619541336843</v>
      </c>
      <c r="G700" s="3">
        <f t="shared" si="232"/>
        <v>-120.00424213732555</v>
      </c>
      <c r="H700" s="3">
        <f t="shared" si="233"/>
        <v>-14.171999093296794</v>
      </c>
      <c r="I700" s="2">
        <f t="shared" si="250"/>
        <v>121.15782501784071</v>
      </c>
      <c r="J700" s="2">
        <f t="shared" si="234"/>
        <v>121.15782501784071</v>
      </c>
      <c r="K700" s="5">
        <f t="shared" si="236"/>
        <v>0.33</v>
      </c>
      <c r="L700" s="4">
        <f t="shared" si="251"/>
        <v>0.18856517609765852</v>
      </c>
      <c r="M700" s="4">
        <f t="shared" si="237"/>
        <v>0.22516018959614575</v>
      </c>
      <c r="N700" s="5">
        <f t="shared" si="238"/>
        <v>-1.8694017218329189</v>
      </c>
      <c r="O700" s="5">
        <f t="shared" si="239"/>
        <v>25.506765884320522</v>
      </c>
      <c r="P700" s="5">
        <f t="shared" si="240"/>
        <v>3.0122423719977016</v>
      </c>
      <c r="Q700" s="6">
        <f t="shared" si="241"/>
        <v>1802.6548558105064</v>
      </c>
      <c r="R700" s="5">
        <f t="shared" si="242"/>
        <v>9.7173918853558998</v>
      </c>
      <c r="S700" s="5">
        <f t="shared" si="243"/>
        <v>-1.0020391952685099</v>
      </c>
      <c r="T700" s="5">
        <f t="shared" si="244"/>
        <v>14.51559432577749</v>
      </c>
      <c r="U700" s="5">
        <f t="shared" si="235"/>
        <v>7.8479901635229812</v>
      </c>
      <c r="V700" s="5">
        <f t="shared" si="235"/>
        <v>24.504726689052013</v>
      </c>
      <c r="W700" s="5">
        <f t="shared" si="245"/>
        <v>-14.646163302224807</v>
      </c>
      <c r="X700">
        <f t="shared" si="252"/>
        <v>0</v>
      </c>
    </row>
    <row r="701" spans="1:24" x14ac:dyDescent="0.2">
      <c r="A701">
        <f t="shared" si="230"/>
        <v>0.67100000000000048</v>
      </c>
      <c r="B701" s="5">
        <f t="shared" si="246"/>
        <v>2.9034750973605252</v>
      </c>
      <c r="C701" s="5">
        <f t="shared" si="247"/>
        <v>-31.633160873786569</v>
      </c>
      <c r="D701" s="5">
        <f t="shared" si="248"/>
        <v>-0.32792410380587089</v>
      </c>
      <c r="E701" s="2">
        <f t="shared" si="249"/>
        <v>31.766130304269893</v>
      </c>
      <c r="F701" s="3">
        <f t="shared" si="231"/>
        <v>8.803009944297207</v>
      </c>
      <c r="G701" s="3">
        <f t="shared" si="232"/>
        <v>-119.9797374106365</v>
      </c>
      <c r="H701" s="3">
        <f t="shared" si="233"/>
        <v>-14.186645256599018</v>
      </c>
      <c r="I701" s="2">
        <f t="shared" si="250"/>
        <v>121.13583811920098</v>
      </c>
      <c r="J701" s="2">
        <f t="shared" si="234"/>
        <v>121.13583811920098</v>
      </c>
      <c r="K701" s="5">
        <f t="shared" si="236"/>
        <v>0.33</v>
      </c>
      <c r="L701" s="4">
        <f t="shared" si="251"/>
        <v>0.18859938297535572</v>
      </c>
      <c r="M701" s="4">
        <f t="shared" si="237"/>
        <v>0.22517969668683896</v>
      </c>
      <c r="N701" s="5">
        <f t="shared" si="238"/>
        <v>-1.8707302542311182</v>
      </c>
      <c r="O701" s="5">
        <f t="shared" si="239"/>
        <v>25.496929583066816</v>
      </c>
      <c r="P701" s="5">
        <f t="shared" si="240"/>
        <v>3.0148081912320221</v>
      </c>
      <c r="Q701" s="6">
        <f t="shared" si="241"/>
        <v>1802.6546755450297</v>
      </c>
      <c r="R701" s="5">
        <f t="shared" si="242"/>
        <v>9.7145722406011696</v>
      </c>
      <c r="S701" s="5">
        <f t="shared" si="243"/>
        <v>-1.0030794126916138</v>
      </c>
      <c r="T701" s="5">
        <f t="shared" si="244"/>
        <v>14.511301075890415</v>
      </c>
      <c r="U701" s="5">
        <f t="shared" si="235"/>
        <v>7.8438419863700517</v>
      </c>
      <c r="V701" s="5">
        <f t="shared" si="235"/>
        <v>24.493850170375204</v>
      </c>
      <c r="W701" s="5">
        <f t="shared" si="245"/>
        <v>-14.647890732877563</v>
      </c>
      <c r="X701">
        <f t="shared" si="252"/>
        <v>0</v>
      </c>
    </row>
    <row r="702" spans="1:24" x14ac:dyDescent="0.2">
      <c r="A702">
        <f t="shared" si="230"/>
        <v>0.67200000000000049</v>
      </c>
      <c r="B702" s="5">
        <f t="shared" si="246"/>
        <v>2.9122820292258158</v>
      </c>
      <c r="C702" s="5">
        <f t="shared" si="247"/>
        <v>-31.753128364272122</v>
      </c>
      <c r="D702" s="5">
        <f t="shared" si="248"/>
        <v>-0.34211807300783637</v>
      </c>
      <c r="E702" s="2">
        <f t="shared" si="249"/>
        <v>31.886400667615252</v>
      </c>
      <c r="F702" s="3">
        <f t="shared" si="231"/>
        <v>8.8108537862835767</v>
      </c>
      <c r="G702" s="3">
        <f t="shared" si="232"/>
        <v>-119.95524356046613</v>
      </c>
      <c r="H702" s="3">
        <f t="shared" si="233"/>
        <v>-14.201293147331896</v>
      </c>
      <c r="I702" s="2">
        <f t="shared" si="250"/>
        <v>121.11386514000151</v>
      </c>
      <c r="J702" s="2">
        <f t="shared" si="234"/>
        <v>121.11386514000151</v>
      </c>
      <c r="K702" s="5">
        <f t="shared" si="236"/>
        <v>0.33</v>
      </c>
      <c r="L702" s="4">
        <f t="shared" si="251"/>
        <v>0.18863358059344054</v>
      </c>
      <c r="M702" s="4">
        <f t="shared" si="237"/>
        <v>0.22519919480223285</v>
      </c>
      <c r="N702" s="5">
        <f t="shared" si="238"/>
        <v>-1.8720575149876475</v>
      </c>
      <c r="O702" s="5">
        <f t="shared" si="239"/>
        <v>25.48710041235006</v>
      </c>
      <c r="P702" s="5">
        <f t="shared" si="240"/>
        <v>3.0173735944174704</v>
      </c>
      <c r="Q702" s="6">
        <f t="shared" si="241"/>
        <v>1802.6544952795712</v>
      </c>
      <c r="R702" s="5">
        <f t="shared" si="242"/>
        <v>9.7117542623239164</v>
      </c>
      <c r="S702" s="5">
        <f t="shared" si="243"/>
        <v>-1.004120000249372</v>
      </c>
      <c r="T702" s="5">
        <f t="shared" si="244"/>
        <v>14.507010303227723</v>
      </c>
      <c r="U702" s="5">
        <f t="shared" si="235"/>
        <v>7.8396967473362693</v>
      </c>
      <c r="V702" s="5">
        <f t="shared" si="235"/>
        <v>24.482980412100687</v>
      </c>
      <c r="W702" s="5">
        <f t="shared" si="245"/>
        <v>-14.649616102354805</v>
      </c>
      <c r="X702">
        <f t="shared" si="252"/>
        <v>0</v>
      </c>
    </row>
    <row r="703" spans="1:24" x14ac:dyDescent="0.2">
      <c r="A703">
        <f t="shared" si="230"/>
        <v>0.67300000000000049</v>
      </c>
      <c r="B703" s="5">
        <f t="shared" si="246"/>
        <v>2.9210968028604731</v>
      </c>
      <c r="C703" s="5">
        <f t="shared" si="247"/>
        <v>-31.87307136634238</v>
      </c>
      <c r="D703" s="5">
        <f t="shared" si="248"/>
        <v>-0.35632669096321939</v>
      </c>
      <c r="E703" s="2">
        <f t="shared" si="249"/>
        <v>32.006647510410026</v>
      </c>
      <c r="F703" s="3">
        <f t="shared" si="231"/>
        <v>8.8186934830309127</v>
      </c>
      <c r="G703" s="3">
        <f t="shared" si="232"/>
        <v>-119.93076058005403</v>
      </c>
      <c r="H703" s="3">
        <f t="shared" si="233"/>
        <v>-14.215942763434251</v>
      </c>
      <c r="I703" s="2">
        <f t="shared" si="250"/>
        <v>121.09190607431667</v>
      </c>
      <c r="J703" s="2">
        <f t="shared" si="234"/>
        <v>121.09190607431667</v>
      </c>
      <c r="K703" s="5">
        <f t="shared" si="236"/>
        <v>0.33</v>
      </c>
      <c r="L703" s="4">
        <f t="shared" si="251"/>
        <v>0.1886677689443117</v>
      </c>
      <c r="M703" s="4">
        <f t="shared" si="237"/>
        <v>0.22521868394204494</v>
      </c>
      <c r="N703" s="5">
        <f t="shared" si="238"/>
        <v>-1.8733835056893109</v>
      </c>
      <c r="O703" s="5">
        <f t="shared" si="239"/>
        <v>25.477278366435254</v>
      </c>
      <c r="P703" s="5">
        <f t="shared" si="240"/>
        <v>3.0199385818417035</v>
      </c>
      <c r="Q703" s="6">
        <f t="shared" si="241"/>
        <v>1802.6543150141304</v>
      </c>
      <c r="R703" s="5">
        <f t="shared" si="242"/>
        <v>9.7089379494845023</v>
      </c>
      <c r="S703" s="5">
        <f t="shared" si="243"/>
        <v>-1.0051609574530227</v>
      </c>
      <c r="T703" s="5">
        <f t="shared" si="244"/>
        <v>14.502722006259743</v>
      </c>
      <c r="U703" s="5">
        <f t="shared" si="235"/>
        <v>7.8355544437951909</v>
      </c>
      <c r="V703" s="5">
        <f t="shared" si="235"/>
        <v>24.472117408982232</v>
      </c>
      <c r="W703" s="5">
        <f t="shared" si="245"/>
        <v>-14.651339411898554</v>
      </c>
      <c r="X703">
        <f t="shared" si="252"/>
        <v>0</v>
      </c>
    </row>
    <row r="704" spans="1:24" x14ac:dyDescent="0.2">
      <c r="A704">
        <f t="shared" si="230"/>
        <v>0.67400000000000049</v>
      </c>
      <c r="B704" s="5">
        <f t="shared" si="246"/>
        <v>2.9299194141207257</v>
      </c>
      <c r="C704" s="5">
        <f t="shared" si="247"/>
        <v>-31.992989890863729</v>
      </c>
      <c r="D704" s="5">
        <f t="shared" si="248"/>
        <v>-0.3705499593963596</v>
      </c>
      <c r="E704" s="2">
        <f t="shared" si="249"/>
        <v>32.126870839379151</v>
      </c>
      <c r="F704" s="3">
        <f t="shared" si="231"/>
        <v>8.8265290374747085</v>
      </c>
      <c r="G704" s="3">
        <f t="shared" si="232"/>
        <v>-119.90628846264505</v>
      </c>
      <c r="H704" s="3">
        <f t="shared" si="233"/>
        <v>-14.230594102846149</v>
      </c>
      <c r="I704" s="2">
        <f t="shared" si="250"/>
        <v>121.06996091622557</v>
      </c>
      <c r="J704" s="2">
        <f t="shared" si="234"/>
        <v>121.06996091622557</v>
      </c>
      <c r="K704" s="5">
        <f t="shared" si="236"/>
        <v>0.33</v>
      </c>
      <c r="L704" s="4">
        <f t="shared" si="251"/>
        <v>0.18870194802036827</v>
      </c>
      <c r="M704" s="4">
        <f t="shared" si="237"/>
        <v>0.22523816410599326</v>
      </c>
      <c r="N704" s="5">
        <f t="shared" si="238"/>
        <v>-1.8747082279210419</v>
      </c>
      <c r="O704" s="5">
        <f t="shared" si="239"/>
        <v>25.467463439593164</v>
      </c>
      <c r="P704" s="5">
        <f t="shared" si="240"/>
        <v>3.0225031537927207</v>
      </c>
      <c r="Q704" s="6">
        <f t="shared" si="241"/>
        <v>1802.654134748708</v>
      </c>
      <c r="R704" s="5">
        <f t="shared" si="242"/>
        <v>9.7061233010441352</v>
      </c>
      <c r="S704" s="5">
        <f t="shared" si="243"/>
        <v>-1.0062022838144955</v>
      </c>
      <c r="T704" s="5">
        <f t="shared" si="244"/>
        <v>14.498436183458027</v>
      </c>
      <c r="U704" s="5">
        <f t="shared" si="235"/>
        <v>7.8314150731230932</v>
      </c>
      <c r="V704" s="5">
        <f t="shared" si="235"/>
        <v>24.461261155778669</v>
      </c>
      <c r="W704" s="5">
        <f t="shared" si="245"/>
        <v>-14.653060662749251</v>
      </c>
      <c r="X704">
        <f t="shared" si="252"/>
        <v>0</v>
      </c>
    </row>
    <row r="705" spans="1:24" x14ac:dyDescent="0.2">
      <c r="A705">
        <f t="shared" si="230"/>
        <v>0.67500000000000049</v>
      </c>
      <c r="B705" s="5">
        <f t="shared" si="246"/>
        <v>2.9387498588657368</v>
      </c>
      <c r="C705" s="5">
        <f t="shared" si="247"/>
        <v>-32.112883948695796</v>
      </c>
      <c r="D705" s="5">
        <f t="shared" si="248"/>
        <v>-0.38478788002953712</v>
      </c>
      <c r="E705" s="2">
        <f t="shared" si="249"/>
        <v>32.247070661307944</v>
      </c>
      <c r="F705" s="3">
        <f t="shared" si="231"/>
        <v>8.8343604525478323</v>
      </c>
      <c r="G705" s="3">
        <f t="shared" si="232"/>
        <v>-119.88182720148927</v>
      </c>
      <c r="H705" s="3">
        <f t="shared" si="233"/>
        <v>-14.245247163508898</v>
      </c>
      <c r="I705" s="2">
        <f t="shared" si="250"/>
        <v>121.04802965981203</v>
      </c>
      <c r="J705" s="2">
        <f t="shared" si="234"/>
        <v>121.04802965981203</v>
      </c>
      <c r="K705" s="5">
        <f t="shared" si="236"/>
        <v>0.33</v>
      </c>
      <c r="L705" s="4">
        <f t="shared" si="251"/>
        <v>0.18873611781400934</v>
      </c>
      <c r="M705" s="4">
        <f t="shared" si="237"/>
        <v>0.22525763529379608</v>
      </c>
      <c r="N705" s="5">
        <f t="shared" si="238"/>
        <v>-1.8760316832659047</v>
      </c>
      <c r="O705" s="5">
        <f t="shared" si="239"/>
        <v>25.457655626100294</v>
      </c>
      <c r="P705" s="5">
        <f t="shared" si="240"/>
        <v>3.0250673105588635</v>
      </c>
      <c r="Q705" s="6">
        <f t="shared" si="241"/>
        <v>1802.6539544833038</v>
      </c>
      <c r="R705" s="5">
        <f t="shared" si="242"/>
        <v>9.7033103159648384</v>
      </c>
      <c r="S705" s="5">
        <f t="shared" si="243"/>
        <v>-1.0072439788464076</v>
      </c>
      <c r="T705" s="5">
        <f t="shared" si="244"/>
        <v>14.494152833295326</v>
      </c>
      <c r="U705" s="5">
        <f t="shared" si="235"/>
        <v>7.8272786326989339</v>
      </c>
      <c r="V705" s="5">
        <f t="shared" si="235"/>
        <v>24.450411647253887</v>
      </c>
      <c r="W705" s="5">
        <f t="shared" si="245"/>
        <v>-14.654779856145812</v>
      </c>
      <c r="X705">
        <f t="shared" si="252"/>
        <v>0</v>
      </c>
    </row>
    <row r="706" spans="1:24" x14ac:dyDescent="0.2">
      <c r="A706">
        <f t="shared" si="230"/>
        <v>0.67600000000000049</v>
      </c>
      <c r="B706" s="5">
        <f t="shared" si="246"/>
        <v>2.947588132957601</v>
      </c>
      <c r="C706" s="5">
        <f t="shared" si="247"/>
        <v>-32.232753550691463</v>
      </c>
      <c r="D706" s="5">
        <f t="shared" si="248"/>
        <v>-0.3990404545829741</v>
      </c>
      <c r="E706" s="2">
        <f t="shared" si="249"/>
        <v>32.367246983040829</v>
      </c>
      <c r="F706" s="3">
        <f t="shared" si="231"/>
        <v>8.8421877311805304</v>
      </c>
      <c r="G706" s="3">
        <f t="shared" si="232"/>
        <v>-119.85737678984202</v>
      </c>
      <c r="H706" s="3">
        <f t="shared" si="233"/>
        <v>-14.259901943365044</v>
      </c>
      <c r="I706" s="2">
        <f t="shared" si="250"/>
        <v>121.02611229916454</v>
      </c>
      <c r="J706" s="2">
        <f t="shared" si="234"/>
        <v>121.02611229916454</v>
      </c>
      <c r="K706" s="5">
        <f t="shared" si="236"/>
        <v>0.33</v>
      </c>
      <c r="L706" s="4">
        <f t="shared" si="251"/>
        <v>0.18877027831763449</v>
      </c>
      <c r="M706" s="4">
        <f t="shared" si="237"/>
        <v>0.22527709750517252</v>
      </c>
      <c r="N706" s="5">
        <f t="shared" si="238"/>
        <v>-1.8773538733050981</v>
      </c>
      <c r="O706" s="5">
        <f t="shared" si="239"/>
        <v>25.447854920238896</v>
      </c>
      <c r="P706" s="5">
        <f t="shared" si="240"/>
        <v>3.0276310524288146</v>
      </c>
      <c r="Q706" s="6">
        <f t="shared" si="241"/>
        <v>1802.6537742179171</v>
      </c>
      <c r="R706" s="5">
        <f t="shared" si="242"/>
        <v>9.700498993209477</v>
      </c>
      <c r="S706" s="5">
        <f t="shared" si="243"/>
        <v>-1.0082860420620656</v>
      </c>
      <c r="T706" s="5">
        <f t="shared" si="244"/>
        <v>14.489871954245595</v>
      </c>
      <c r="U706" s="5">
        <f t="shared" si="235"/>
        <v>7.8231451199043791</v>
      </c>
      <c r="V706" s="5">
        <f t="shared" si="235"/>
        <v>24.439568878176832</v>
      </c>
      <c r="W706" s="5">
        <f t="shared" si="245"/>
        <v>-14.65649699332559</v>
      </c>
      <c r="X706">
        <f t="shared" si="252"/>
        <v>0</v>
      </c>
    </row>
    <row r="707" spans="1:24" x14ac:dyDescent="0.2">
      <c r="A707">
        <f t="shared" si="230"/>
        <v>0.67700000000000049</v>
      </c>
      <c r="B707" s="5">
        <f t="shared" si="246"/>
        <v>2.9564342322613415</v>
      </c>
      <c r="C707" s="5">
        <f t="shared" si="247"/>
        <v>-32.35259870769687</v>
      </c>
      <c r="D707" s="5">
        <f t="shared" si="248"/>
        <v>-0.41330768477483576</v>
      </c>
      <c r="E707" s="2">
        <f t="shared" si="249"/>
        <v>32.487399811480081</v>
      </c>
      <c r="F707" s="3">
        <f t="shared" si="231"/>
        <v>8.8500108763004341</v>
      </c>
      <c r="G707" s="3">
        <f t="shared" si="232"/>
        <v>-119.83293722096384</v>
      </c>
      <c r="H707" s="3">
        <f t="shared" si="233"/>
        <v>-14.274558440358369</v>
      </c>
      <c r="I707" s="2">
        <f t="shared" si="250"/>
        <v>121.00420882837632</v>
      </c>
      <c r="J707" s="2">
        <f t="shared" si="234"/>
        <v>121.00420882837632</v>
      </c>
      <c r="K707" s="5">
        <f t="shared" si="236"/>
        <v>0.33</v>
      </c>
      <c r="L707" s="4">
        <f t="shared" si="251"/>
        <v>0.18880442952364332</v>
      </c>
      <c r="M707" s="4">
        <f t="shared" si="237"/>
        <v>0.22529655073984192</v>
      </c>
      <c r="N707" s="5">
        <f t="shared" si="238"/>
        <v>-1.8786747996179571</v>
      </c>
      <c r="O707" s="5">
        <f t="shared" si="239"/>
        <v>25.438061316296967</v>
      </c>
      <c r="P707" s="5">
        <f t="shared" si="240"/>
        <v>3.0301943796915967</v>
      </c>
      <c r="Q707" s="6">
        <f t="shared" si="241"/>
        <v>1802.6535939525486</v>
      </c>
      <c r="R707" s="5">
        <f t="shared" si="242"/>
        <v>9.6976893317417545</v>
      </c>
      <c r="S707" s="5">
        <f t="shared" si="243"/>
        <v>-1.0093284729754641</v>
      </c>
      <c r="T707" s="5">
        <f t="shared" si="244"/>
        <v>14.485593544784011</v>
      </c>
      <c r="U707" s="5">
        <f t="shared" si="235"/>
        <v>7.8190145321237976</v>
      </c>
      <c r="V707" s="5">
        <f t="shared" si="235"/>
        <v>24.428732843321502</v>
      </c>
      <c r="W707" s="5">
        <f t="shared" si="245"/>
        <v>-14.658212075524393</v>
      </c>
      <c r="X707">
        <f t="shared" si="252"/>
        <v>0</v>
      </c>
    </row>
    <row r="708" spans="1:24" x14ac:dyDescent="0.2">
      <c r="A708">
        <f t="shared" si="230"/>
        <v>0.67800000000000049</v>
      </c>
      <c r="B708" s="5">
        <f t="shared" si="246"/>
        <v>2.965288152644908</v>
      </c>
      <c r="C708" s="5">
        <f t="shared" si="247"/>
        <v>-32.472419430551412</v>
      </c>
      <c r="D708" s="5">
        <f t="shared" si="248"/>
        <v>-0.42758957232123185</v>
      </c>
      <c r="E708" s="2">
        <f t="shared" si="249"/>
        <v>32.607529153584593</v>
      </c>
      <c r="F708" s="3">
        <f t="shared" si="231"/>
        <v>8.8578298908325586</v>
      </c>
      <c r="G708" s="3">
        <f t="shared" si="232"/>
        <v>-119.80850848812052</v>
      </c>
      <c r="H708" s="3">
        <f t="shared" si="233"/>
        <v>-14.289216652433893</v>
      </c>
      <c r="I708" s="2">
        <f t="shared" si="250"/>
        <v>120.98231924154524</v>
      </c>
      <c r="J708" s="2">
        <f t="shared" si="234"/>
        <v>120.98231924154524</v>
      </c>
      <c r="K708" s="5">
        <f t="shared" si="236"/>
        <v>0.33</v>
      </c>
      <c r="L708" s="4">
        <f t="shared" si="251"/>
        <v>0.18883857142443597</v>
      </c>
      <c r="M708" s="4">
        <f t="shared" si="237"/>
        <v>0.22531599499752436</v>
      </c>
      <c r="N708" s="5">
        <f t="shared" si="238"/>
        <v>-1.8799944637819559</v>
      </c>
      <c r="O708" s="5">
        <f t="shared" si="239"/>
        <v>25.428274808568212</v>
      </c>
      <c r="P708" s="5">
        <f t="shared" si="240"/>
        <v>3.032757292636572</v>
      </c>
      <c r="Q708" s="6">
        <f t="shared" si="241"/>
        <v>1802.6534136871987</v>
      </c>
      <c r="R708" s="5">
        <f t="shared" si="242"/>
        <v>9.6948813305261972</v>
      </c>
      <c r="S708" s="5">
        <f t="shared" si="243"/>
        <v>-1.010371271101284</v>
      </c>
      <c r="T708" s="5">
        <f t="shared" si="244"/>
        <v>14.481317603386945</v>
      </c>
      <c r="U708" s="5">
        <f t="shared" si="235"/>
        <v>7.8148868667442413</v>
      </c>
      <c r="V708" s="5">
        <f t="shared" si="235"/>
        <v>24.417903537466927</v>
      </c>
      <c r="W708" s="5">
        <f t="shared" si="245"/>
        <v>-14.659925103976484</v>
      </c>
      <c r="X708">
        <f t="shared" si="252"/>
        <v>0</v>
      </c>
    </row>
    <row r="709" spans="1:24" x14ac:dyDescent="0.2">
      <c r="A709">
        <f t="shared" si="230"/>
        <v>0.67900000000000049</v>
      </c>
      <c r="B709" s="5">
        <f t="shared" si="246"/>
        <v>2.9741498899791736</v>
      </c>
      <c r="C709" s="5">
        <f t="shared" si="247"/>
        <v>-32.592215730087766</v>
      </c>
      <c r="D709" s="5">
        <f t="shared" si="248"/>
        <v>-0.44188611893621771</v>
      </c>
      <c r="E709" s="2">
        <f t="shared" si="249"/>
        <v>32.727635016368716</v>
      </c>
      <c r="F709" s="3">
        <f t="shared" si="231"/>
        <v>8.8656447776993019</v>
      </c>
      <c r="G709" s="3">
        <f t="shared" si="232"/>
        <v>-119.78409058458305</v>
      </c>
      <c r="H709" s="3">
        <f t="shared" si="233"/>
        <v>-14.303876577537869</v>
      </c>
      <c r="I709" s="2">
        <f t="shared" si="250"/>
        <v>120.96044353277389</v>
      </c>
      <c r="J709" s="2">
        <f t="shared" si="234"/>
        <v>120.96044353277389</v>
      </c>
      <c r="K709" s="5">
        <f t="shared" si="236"/>
        <v>0.33</v>
      </c>
      <c r="L709" s="4">
        <f t="shared" si="251"/>
        <v>0.18887270401241243</v>
      </c>
      <c r="M709" s="4">
        <f t="shared" si="237"/>
        <v>0.22533543027794015</v>
      </c>
      <c r="N709" s="5">
        <f t="shared" si="238"/>
        <v>-1.8813128673727102</v>
      </c>
      <c r="O709" s="5">
        <f t="shared" si="239"/>
        <v>25.418495391352085</v>
      </c>
      <c r="P709" s="5">
        <f t="shared" si="240"/>
        <v>3.0353197915534431</v>
      </c>
      <c r="Q709" s="6">
        <f t="shared" si="241"/>
        <v>1802.6532334218659</v>
      </c>
      <c r="R709" s="5">
        <f t="shared" si="242"/>
        <v>9.6920749885281658</v>
      </c>
      <c r="S709" s="5">
        <f t="shared" si="243"/>
        <v>-1.0114144359548922</v>
      </c>
      <c r="T709" s="5">
        <f t="shared" si="244"/>
        <v>14.477044128531967</v>
      </c>
      <c r="U709" s="5">
        <f t="shared" si="235"/>
        <v>7.8107621211554559</v>
      </c>
      <c r="V709" s="5">
        <f t="shared" si="235"/>
        <v>24.407080955397191</v>
      </c>
      <c r="W709" s="5">
        <f t="shared" si="245"/>
        <v>-14.66163607991459</v>
      </c>
      <c r="X709">
        <f t="shared" si="252"/>
        <v>0</v>
      </c>
    </row>
    <row r="710" spans="1:24" x14ac:dyDescent="0.2">
      <c r="A710">
        <f t="shared" si="230"/>
        <v>0.68000000000000049</v>
      </c>
      <c r="B710" s="5">
        <f t="shared" si="246"/>
        <v>2.9830194401379337</v>
      </c>
      <c r="C710" s="5">
        <f t="shared" si="247"/>
        <v>-32.711987617131868</v>
      </c>
      <c r="D710" s="5">
        <f t="shared" si="248"/>
        <v>-0.45619732633179549</v>
      </c>
      <c r="E710" s="2">
        <f t="shared" si="249"/>
        <v>32.84771740690104</v>
      </c>
      <c r="F710" s="3">
        <f t="shared" si="231"/>
        <v>8.8734555398204567</v>
      </c>
      <c r="G710" s="3">
        <f t="shared" si="232"/>
        <v>-119.75968350362766</v>
      </c>
      <c r="H710" s="3">
        <f t="shared" si="233"/>
        <v>-14.318538213617783</v>
      </c>
      <c r="I710" s="2">
        <f t="shared" si="250"/>
        <v>120.93858169616952</v>
      </c>
      <c r="J710" s="2">
        <f t="shared" si="234"/>
        <v>120.93858169616952</v>
      </c>
      <c r="K710" s="5">
        <f t="shared" si="236"/>
        <v>0.33</v>
      </c>
      <c r="L710" s="4">
        <f t="shared" si="251"/>
        <v>0.18890682727997332</v>
      </c>
      <c r="M710" s="4">
        <f t="shared" si="237"/>
        <v>0.22535485658081036</v>
      </c>
      <c r="N710" s="5">
        <f t="shared" si="238"/>
        <v>-1.8826300119639783</v>
      </c>
      <c r="O710" s="5">
        <f t="shared" si="239"/>
        <v>25.408723058953733</v>
      </c>
      <c r="P710" s="5">
        <f t="shared" si="240"/>
        <v>3.0378818767322477</v>
      </c>
      <c r="Q710" s="6">
        <f t="shared" si="241"/>
        <v>1802.6530531565518</v>
      </c>
      <c r="R710" s="5">
        <f t="shared" si="242"/>
        <v>9.6892703047138511</v>
      </c>
      <c r="S710" s="5">
        <f t="shared" si="243"/>
        <v>-1.0124579670523415</v>
      </c>
      <c r="T710" s="5">
        <f t="shared" si="244"/>
        <v>14.472773118697868</v>
      </c>
      <c r="U710" s="5">
        <f t="shared" si="235"/>
        <v>7.806640292749873</v>
      </c>
      <c r="V710" s="5">
        <f t="shared" si="235"/>
        <v>24.396265091901391</v>
      </c>
      <c r="W710" s="5">
        <f t="shared" si="245"/>
        <v>-14.663345004569884</v>
      </c>
      <c r="X710">
        <f t="shared" si="252"/>
        <v>0</v>
      </c>
    </row>
    <row r="711" spans="1:24" x14ac:dyDescent="0.2">
      <c r="A711">
        <f t="shared" si="230"/>
        <v>0.68100000000000049</v>
      </c>
      <c r="B711" s="5">
        <f t="shared" si="246"/>
        <v>2.9918967989979004</v>
      </c>
      <c r="C711" s="5">
        <f t="shared" si="247"/>
        <v>-32.831735102502954</v>
      </c>
      <c r="D711" s="5">
        <f t="shared" si="248"/>
        <v>-0.47052319621791555</v>
      </c>
      <c r="E711" s="2">
        <f t="shared" si="249"/>
        <v>32.967776332303309</v>
      </c>
      <c r="F711" s="3">
        <f t="shared" si="231"/>
        <v>8.8812621801132057</v>
      </c>
      <c r="G711" s="3">
        <f t="shared" si="232"/>
        <v>-119.73528723853576</v>
      </c>
      <c r="H711" s="3">
        <f t="shared" si="233"/>
        <v>-14.333201558622353</v>
      </c>
      <c r="I711" s="2">
        <f t="shared" si="250"/>
        <v>120.91673372584403</v>
      </c>
      <c r="J711" s="2">
        <f t="shared" si="234"/>
        <v>120.91673372584403</v>
      </c>
      <c r="K711" s="5">
        <f t="shared" si="236"/>
        <v>0.33</v>
      </c>
      <c r="L711" s="4">
        <f t="shared" si="251"/>
        <v>0.18894094121951946</v>
      </c>
      <c r="M711" s="4">
        <f t="shared" si="237"/>
        <v>0.22537427390585649</v>
      </c>
      <c r="N711" s="5">
        <f t="shared" si="238"/>
        <v>-1.8839458991276661</v>
      </c>
      <c r="O711" s="5">
        <f t="shared" si="239"/>
        <v>25.398957805684024</v>
      </c>
      <c r="P711" s="5">
        <f t="shared" si="240"/>
        <v>3.0404435484633625</v>
      </c>
      <c r="Q711" s="6">
        <f t="shared" si="241"/>
        <v>1802.6528728912556</v>
      </c>
      <c r="R711" s="5">
        <f t="shared" si="242"/>
        <v>9.6864672780502694</v>
      </c>
      <c r="S711" s="5">
        <f t="shared" si="243"/>
        <v>-1.0135018639103677</v>
      </c>
      <c r="T711" s="5">
        <f t="shared" si="244"/>
        <v>14.468504572364621</v>
      </c>
      <c r="U711" s="5">
        <f t="shared" si="235"/>
        <v>7.8025213789226031</v>
      </c>
      <c r="V711" s="5">
        <f t="shared" si="235"/>
        <v>24.385455941773657</v>
      </c>
      <c r="W711" s="5">
        <f t="shared" si="245"/>
        <v>-14.665051879172015</v>
      </c>
      <c r="X711">
        <f t="shared" si="252"/>
        <v>0</v>
      </c>
    </row>
    <row r="712" spans="1:24" x14ac:dyDescent="0.2">
      <c r="A712">
        <f t="shared" si="230"/>
        <v>0.68200000000000049</v>
      </c>
      <c r="B712" s="5">
        <f t="shared" si="246"/>
        <v>3.0007819624387033</v>
      </c>
      <c r="C712" s="5">
        <f t="shared" si="247"/>
        <v>-32.951458197013515</v>
      </c>
      <c r="D712" s="5">
        <f t="shared" si="248"/>
        <v>-0.48486373030247748</v>
      </c>
      <c r="E712" s="2">
        <f t="shared" si="249"/>
        <v>33.087811799749268</v>
      </c>
      <c r="F712" s="3">
        <f t="shared" si="231"/>
        <v>8.8890647014921278</v>
      </c>
      <c r="G712" s="3">
        <f t="shared" si="232"/>
        <v>-119.71090178259399</v>
      </c>
      <c r="H712" s="3">
        <f t="shared" si="233"/>
        <v>-14.347866610501525</v>
      </c>
      <c r="I712" s="2">
        <f t="shared" si="250"/>
        <v>120.894899615914</v>
      </c>
      <c r="J712" s="2">
        <f t="shared" si="234"/>
        <v>120.894899615914</v>
      </c>
      <c r="K712" s="5">
        <f t="shared" si="236"/>
        <v>0.33</v>
      </c>
      <c r="L712" s="4">
        <f t="shared" si="251"/>
        <v>0.18897504582345173</v>
      </c>
      <c r="M712" s="4">
        <f t="shared" si="237"/>
        <v>0.22539368225280038</v>
      </c>
      <c r="N712" s="5">
        <f t="shared" si="238"/>
        <v>-1.8852605304338272</v>
      </c>
      <c r="O712" s="5">
        <f t="shared" si="239"/>
        <v>25.389199625859515</v>
      </c>
      <c r="P712" s="5">
        <f t="shared" si="240"/>
        <v>3.0430048070374998</v>
      </c>
      <c r="Q712" s="6">
        <f t="shared" si="241"/>
        <v>1802.6526926259774</v>
      </c>
      <c r="R712" s="5">
        <f t="shared" si="242"/>
        <v>9.6836659075052633</v>
      </c>
      <c r="S712" s="5">
        <f t="shared" si="243"/>
        <v>-1.0145461260463908</v>
      </c>
      <c r="T712" s="5">
        <f t="shared" si="244"/>
        <v>14.464238488013399</v>
      </c>
      <c r="U712" s="5">
        <f t="shared" si="235"/>
        <v>7.7984053770714361</v>
      </c>
      <c r="V712" s="5">
        <f t="shared" si="235"/>
        <v>24.374653499813125</v>
      </c>
      <c r="W712" s="5">
        <f t="shared" si="245"/>
        <v>-14.666756704949101</v>
      </c>
      <c r="X712">
        <f t="shared" si="252"/>
        <v>0</v>
      </c>
    </row>
    <row r="713" spans="1:24" x14ac:dyDescent="0.2">
      <c r="A713">
        <f t="shared" si="230"/>
        <v>0.6830000000000005</v>
      </c>
      <c r="B713" s="5">
        <f t="shared" si="246"/>
        <v>3.0096749263428841</v>
      </c>
      <c r="C713" s="5">
        <f t="shared" si="247"/>
        <v>-33.071156911469359</v>
      </c>
      <c r="D713" s="5">
        <f t="shared" si="248"/>
        <v>-0.49921893029133146</v>
      </c>
      <c r="E713" s="2">
        <f t="shared" si="249"/>
        <v>33.207823816463559</v>
      </c>
      <c r="F713" s="3">
        <f t="shared" si="231"/>
        <v>8.8968631068691995</v>
      </c>
      <c r="G713" s="3">
        <f t="shared" si="232"/>
        <v>-119.68652712909417</v>
      </c>
      <c r="H713" s="3">
        <f t="shared" si="233"/>
        <v>-14.362533367206474</v>
      </c>
      <c r="I713" s="2">
        <f t="shared" si="250"/>
        <v>120.87307936050063</v>
      </c>
      <c r="J713" s="2">
        <f t="shared" si="234"/>
        <v>120.87307936050063</v>
      </c>
      <c r="K713" s="5">
        <f t="shared" si="236"/>
        <v>0.33</v>
      </c>
      <c r="L713" s="4">
        <f t="shared" si="251"/>
        <v>0.18900914108417166</v>
      </c>
      <c r="M713" s="4">
        <f t="shared" si="237"/>
        <v>0.2254130816213647</v>
      </c>
      <c r="N713" s="5">
        <f t="shared" si="238"/>
        <v>-1.8865739074506662</v>
      </c>
      <c r="O713" s="5">
        <f t="shared" si="239"/>
        <v>25.379448513802451</v>
      </c>
      <c r="P713" s="5">
        <f t="shared" si="240"/>
        <v>3.0455656527457071</v>
      </c>
      <c r="Q713" s="6">
        <f t="shared" si="241"/>
        <v>1802.6525123607171</v>
      </c>
      <c r="R713" s="5">
        <f t="shared" si="242"/>
        <v>9.6808661920475068</v>
      </c>
      <c r="S713" s="5">
        <f t="shared" si="243"/>
        <v>-1.0155907529785151</v>
      </c>
      <c r="T713" s="5">
        <f t="shared" si="244"/>
        <v>14.459974864126586</v>
      </c>
      <c r="U713" s="5">
        <f t="shared" si="235"/>
        <v>7.7942922845968408</v>
      </c>
      <c r="V713" s="5">
        <f t="shared" si="235"/>
        <v>24.363857760823937</v>
      </c>
      <c r="W713" s="5">
        <f t="shared" si="245"/>
        <v>-14.668459483127705</v>
      </c>
      <c r="X713">
        <f t="shared" si="252"/>
        <v>0</v>
      </c>
    </row>
    <row r="714" spans="1:24" x14ac:dyDescent="0.2">
      <c r="A714">
        <f t="shared" si="230"/>
        <v>0.6840000000000005</v>
      </c>
      <c r="B714" s="5">
        <f t="shared" si="246"/>
        <v>3.0185756865958955</v>
      </c>
      <c r="C714" s="5">
        <f t="shared" si="247"/>
        <v>-33.190831256669576</v>
      </c>
      <c r="D714" s="5">
        <f t="shared" si="248"/>
        <v>-0.51358879788827949</v>
      </c>
      <c r="E714" s="2">
        <f t="shared" si="249"/>
        <v>33.327812389720719</v>
      </c>
      <c r="F714" s="3">
        <f t="shared" si="231"/>
        <v>8.9046573991537965</v>
      </c>
      <c r="G714" s="3">
        <f t="shared" si="232"/>
        <v>-119.66216327133336</v>
      </c>
      <c r="H714" s="3">
        <f t="shared" si="233"/>
        <v>-14.377201826689602</v>
      </c>
      <c r="I714" s="2">
        <f t="shared" si="250"/>
        <v>120.85127295372983</v>
      </c>
      <c r="J714" s="2">
        <f t="shared" si="234"/>
        <v>120.85127295372983</v>
      </c>
      <c r="K714" s="5">
        <f t="shared" si="236"/>
        <v>0.33</v>
      </c>
      <c r="L714" s="4">
        <f t="shared" si="251"/>
        <v>0.18904322699408077</v>
      </c>
      <c r="M714" s="4">
        <f t="shared" si="237"/>
        <v>0.22543247201127231</v>
      </c>
      <c r="N714" s="5">
        <f t="shared" si="238"/>
        <v>-1.8878860317445423</v>
      </c>
      <c r="O714" s="5">
        <f t="shared" si="239"/>
        <v>25.369704463840797</v>
      </c>
      <c r="P714" s="5">
        <f t="shared" si="240"/>
        <v>3.0481260858793684</v>
      </c>
      <c r="Q714" s="6">
        <f t="shared" si="241"/>
        <v>1802.6523320954745</v>
      </c>
      <c r="R714" s="5">
        <f t="shared" si="242"/>
        <v>9.6780681306464942</v>
      </c>
      <c r="S714" s="5">
        <f t="shared" si="243"/>
        <v>-1.0166357442255249</v>
      </c>
      <c r="T714" s="5">
        <f t="shared" si="244"/>
        <v>14.455713699187756</v>
      </c>
      <c r="U714" s="5">
        <f t="shared" si="235"/>
        <v>7.7901820989019521</v>
      </c>
      <c r="V714" s="5">
        <f t="shared" si="235"/>
        <v>24.353068719615273</v>
      </c>
      <c r="W714" s="5">
        <f t="shared" si="245"/>
        <v>-14.670160214932874</v>
      </c>
      <c r="X714">
        <f t="shared" si="252"/>
        <v>0</v>
      </c>
    </row>
    <row r="715" spans="1:24" x14ac:dyDescent="0.2">
      <c r="A715">
        <f t="shared" si="230"/>
        <v>0.6850000000000005</v>
      </c>
      <c r="B715" s="5">
        <f t="shared" si="246"/>
        <v>3.0274842390860983</v>
      </c>
      <c r="C715" s="5">
        <f t="shared" si="247"/>
        <v>-33.310481243406549</v>
      </c>
      <c r="D715" s="5">
        <f t="shared" si="248"/>
        <v>-0.52797333479507647</v>
      </c>
      <c r="E715" s="2">
        <f t="shared" si="249"/>
        <v>33.447777526844057</v>
      </c>
      <c r="F715" s="3">
        <f t="shared" si="231"/>
        <v>8.9124475812526978</v>
      </c>
      <c r="G715" s="3">
        <f t="shared" si="232"/>
        <v>-119.63781020261374</v>
      </c>
      <c r="H715" s="3">
        <f t="shared" si="233"/>
        <v>-14.391871986904535</v>
      </c>
      <c r="I715" s="2">
        <f t="shared" si="250"/>
        <v>120.8294803897321</v>
      </c>
      <c r="J715" s="2">
        <f t="shared" si="234"/>
        <v>120.8294803897321</v>
      </c>
      <c r="K715" s="5">
        <f t="shared" si="236"/>
        <v>0.33</v>
      </c>
      <c r="L715" s="4">
        <f t="shared" si="251"/>
        <v>0.18907730354558111</v>
      </c>
      <c r="M715" s="4">
        <f t="shared" si="237"/>
        <v>0.22545185342224691</v>
      </c>
      <c r="N715" s="5">
        <f t="shared" si="238"/>
        <v>-1.8891969048799684</v>
      </c>
      <c r="O715" s="5">
        <f t="shared" si="239"/>
        <v>25.359967470308149</v>
      </c>
      <c r="P715" s="5">
        <f t="shared" si="240"/>
        <v>3.0506861067301987</v>
      </c>
      <c r="Q715" s="6">
        <f t="shared" si="241"/>
        <v>1802.6521518302504</v>
      </c>
      <c r="R715" s="5">
        <f t="shared" si="242"/>
        <v>9.6752717222725551</v>
      </c>
      <c r="S715" s="5">
        <f t="shared" si="243"/>
        <v>-1.017681099306887</v>
      </c>
      <c r="T715" s="5">
        <f t="shared" si="244"/>
        <v>14.451454991681686</v>
      </c>
      <c r="U715" s="5">
        <f t="shared" si="235"/>
        <v>7.7860748173925867</v>
      </c>
      <c r="V715" s="5">
        <f t="shared" si="235"/>
        <v>24.342286371001261</v>
      </c>
      <c r="W715" s="5">
        <f t="shared" si="245"/>
        <v>-14.671858901588116</v>
      </c>
      <c r="X715">
        <f t="shared" si="252"/>
        <v>0</v>
      </c>
    </row>
    <row r="716" spans="1:24" x14ac:dyDescent="0.2">
      <c r="A716">
        <f t="shared" si="230"/>
        <v>0.6860000000000005</v>
      </c>
      <c r="B716" s="5">
        <f t="shared" si="246"/>
        <v>3.0364005797047597</v>
      </c>
      <c r="C716" s="5">
        <f t="shared" si="247"/>
        <v>-33.430106882465978</v>
      </c>
      <c r="D716" s="5">
        <f t="shared" si="248"/>
        <v>-0.54237254271143176</v>
      </c>
      <c r="E716" s="2">
        <f t="shared" si="249"/>
        <v>33.567719235204684</v>
      </c>
      <c r="F716" s="3">
        <f t="shared" si="231"/>
        <v>8.9202336560700903</v>
      </c>
      <c r="G716" s="3">
        <f t="shared" si="232"/>
        <v>-119.61346791624274</v>
      </c>
      <c r="H716" s="3">
        <f t="shared" si="233"/>
        <v>-14.406543845806123</v>
      </c>
      <c r="I716" s="2">
        <f t="shared" si="250"/>
        <v>120.80770166264257</v>
      </c>
      <c r="J716" s="2">
        <f t="shared" si="234"/>
        <v>120.80770166264257</v>
      </c>
      <c r="K716" s="5">
        <f t="shared" si="236"/>
        <v>0.33</v>
      </c>
      <c r="L716" s="4">
        <f t="shared" si="251"/>
        <v>0.18911137073107492</v>
      </c>
      <c r="M716" s="4">
        <f t="shared" si="237"/>
        <v>0.22547122585401247</v>
      </c>
      <c r="N716" s="5">
        <f t="shared" si="238"/>
        <v>-1.890506528419617</v>
      </c>
      <c r="O716" s="5">
        <f t="shared" si="239"/>
        <v>25.350237527543808</v>
      </c>
      <c r="P716" s="5">
        <f t="shared" si="240"/>
        <v>3.0532457155902475</v>
      </c>
      <c r="Q716" s="6">
        <f t="shared" si="241"/>
        <v>1802.6519715650445</v>
      </c>
      <c r="R716" s="5">
        <f t="shared" si="242"/>
        <v>9.6724769658968306</v>
      </c>
      <c r="S716" s="5">
        <f t="shared" si="243"/>
        <v>-1.0187268177427486</v>
      </c>
      <c r="T716" s="5">
        <f t="shared" si="244"/>
        <v>14.447198740094331</v>
      </c>
      <c r="U716" s="5">
        <f t="shared" si="235"/>
        <v>7.7819704374772138</v>
      </c>
      <c r="V716" s="5">
        <f t="shared" si="235"/>
        <v>24.331510709801059</v>
      </c>
      <c r="W716" s="5">
        <f t="shared" si="245"/>
        <v>-14.67355554431542</v>
      </c>
      <c r="X716">
        <f t="shared" si="252"/>
        <v>0</v>
      </c>
    </row>
    <row r="717" spans="1:24" x14ac:dyDescent="0.2">
      <c r="A717">
        <f t="shared" si="230"/>
        <v>0.6870000000000005</v>
      </c>
      <c r="B717" s="5">
        <f t="shared" si="246"/>
        <v>3.045324704346049</v>
      </c>
      <c r="C717" s="5">
        <f t="shared" si="247"/>
        <v>-33.549708184626866</v>
      </c>
      <c r="D717" s="5">
        <f t="shared" si="248"/>
        <v>-0.55678642333501005</v>
      </c>
      <c r="E717" s="2">
        <f t="shared" si="249"/>
        <v>33.687637522220513</v>
      </c>
      <c r="F717" s="3">
        <f t="shared" si="231"/>
        <v>8.9280156265075679</v>
      </c>
      <c r="G717" s="3">
        <f t="shared" si="232"/>
        <v>-119.58913640553294</v>
      </c>
      <c r="H717" s="3">
        <f t="shared" si="233"/>
        <v>-14.421217401350438</v>
      </c>
      <c r="I717" s="2">
        <f t="shared" si="250"/>
        <v>120.78593676660103</v>
      </c>
      <c r="J717" s="2">
        <f t="shared" si="234"/>
        <v>120.78593676660103</v>
      </c>
      <c r="K717" s="5">
        <f t="shared" si="236"/>
        <v>0.33</v>
      </c>
      <c r="L717" s="4">
        <f t="shared" si="251"/>
        <v>0.18914542854296484</v>
      </c>
      <c r="M717" s="4">
        <f t="shared" si="237"/>
        <v>0.22549058930629354</v>
      </c>
      <c r="N717" s="5">
        <f t="shared" si="238"/>
        <v>-1.8918149039243213</v>
      </c>
      <c r="O717" s="5">
        <f t="shared" si="239"/>
        <v>25.340514629892724</v>
      </c>
      <c r="P717" s="5">
        <f t="shared" si="240"/>
        <v>3.0558049127518969</v>
      </c>
      <c r="Q717" s="6">
        <f t="shared" si="241"/>
        <v>1802.6517912998563</v>
      </c>
      <c r="R717" s="5">
        <f t="shared" si="242"/>
        <v>9.669683860491288</v>
      </c>
      <c r="S717" s="5">
        <f t="shared" si="243"/>
        <v>-1.0197728990539352</v>
      </c>
      <c r="T717" s="5">
        <f t="shared" si="244"/>
        <v>14.442944942912849</v>
      </c>
      <c r="U717" s="5">
        <f t="shared" si="235"/>
        <v>7.7778689565669668</v>
      </c>
      <c r="V717" s="5">
        <f t="shared" si="235"/>
        <v>24.320741730838787</v>
      </c>
      <c r="W717" s="5">
        <f t="shared" si="245"/>
        <v>-14.675250144335255</v>
      </c>
      <c r="X717">
        <f t="shared" si="252"/>
        <v>0</v>
      </c>
    </row>
    <row r="718" spans="1:24" x14ac:dyDescent="0.2">
      <c r="A718">
        <f t="shared" si="230"/>
        <v>0.6880000000000005</v>
      </c>
      <c r="B718" s="5">
        <f t="shared" si="246"/>
        <v>3.0542566089070351</v>
      </c>
      <c r="C718" s="5">
        <f t="shared" si="247"/>
        <v>-33.669285160661531</v>
      </c>
      <c r="D718" s="5">
        <f t="shared" si="248"/>
        <v>-0.57121497836143265</v>
      </c>
      <c r="E718" s="2">
        <f t="shared" si="249"/>
        <v>33.807532395355253</v>
      </c>
      <c r="F718" s="3">
        <f t="shared" si="231"/>
        <v>8.935793495464134</v>
      </c>
      <c r="G718" s="3">
        <f t="shared" si="232"/>
        <v>-119.56481566380211</v>
      </c>
      <c r="H718" s="3">
        <f t="shared" si="233"/>
        <v>-14.435892651494774</v>
      </c>
      <c r="I718" s="2">
        <f t="shared" si="250"/>
        <v>120.76418569575185</v>
      </c>
      <c r="J718" s="2">
        <f t="shared" si="234"/>
        <v>120.76418569575185</v>
      </c>
      <c r="K718" s="5">
        <f t="shared" si="236"/>
        <v>0.33</v>
      </c>
      <c r="L718" s="4">
        <f t="shared" si="251"/>
        <v>0.18917947697365384</v>
      </c>
      <c r="M718" s="4">
        <f t="shared" si="237"/>
        <v>0.22550994377881531</v>
      </c>
      <c r="N718" s="5">
        <f t="shared" si="238"/>
        <v>-1.8931220329530769</v>
      </c>
      <c r="O718" s="5">
        <f t="shared" si="239"/>
        <v>25.330798771705506</v>
      </c>
      <c r="P718" s="5">
        <f t="shared" si="240"/>
        <v>3.0583636985078604</v>
      </c>
      <c r="Q718" s="6">
        <f t="shared" si="241"/>
        <v>1802.6516110346861</v>
      </c>
      <c r="R718" s="5">
        <f t="shared" si="242"/>
        <v>9.6668924050287188</v>
      </c>
      <c r="S718" s="5">
        <f t="shared" si="243"/>
        <v>-1.020819342761953</v>
      </c>
      <c r="T718" s="5">
        <f t="shared" si="244"/>
        <v>14.438693598625591</v>
      </c>
      <c r="U718" s="5">
        <f t="shared" si="235"/>
        <v>7.7737703720756421</v>
      </c>
      <c r="V718" s="5">
        <f t="shared" si="235"/>
        <v>24.309979428943553</v>
      </c>
      <c r="W718" s="5">
        <f t="shared" si="245"/>
        <v>-14.676942702866548</v>
      </c>
      <c r="X718">
        <f t="shared" si="252"/>
        <v>0</v>
      </c>
    </row>
    <row r="719" spans="1:24" x14ac:dyDescent="0.2">
      <c r="A719">
        <f t="shared" si="230"/>
        <v>0.6890000000000005</v>
      </c>
      <c r="B719" s="5">
        <f t="shared" si="246"/>
        <v>3.0631962892876854</v>
      </c>
      <c r="C719" s="5">
        <f t="shared" si="247"/>
        <v>-33.788837821335619</v>
      </c>
      <c r="D719" s="5">
        <f t="shared" si="248"/>
        <v>-0.58565820948427894</v>
      </c>
      <c r="E719" s="2">
        <f t="shared" si="249"/>
        <v>33.927403862117508</v>
      </c>
      <c r="F719" s="3">
        <f t="shared" si="231"/>
        <v>8.9435672658362098</v>
      </c>
      <c r="G719" s="3">
        <f t="shared" si="232"/>
        <v>-119.54050568437316</v>
      </c>
      <c r="H719" s="3">
        <f t="shared" si="233"/>
        <v>-14.45056959419764</v>
      </c>
      <c r="I719" s="2">
        <f t="shared" si="250"/>
        <v>120.74244844424408</v>
      </c>
      <c r="J719" s="2">
        <f t="shared" si="234"/>
        <v>120.74244844424408</v>
      </c>
      <c r="K719" s="5">
        <f t="shared" si="236"/>
        <v>0.33</v>
      </c>
      <c r="L719" s="4">
        <f t="shared" si="251"/>
        <v>0.18921351601554512</v>
      </c>
      <c r="M719" s="4">
        <f t="shared" si="237"/>
        <v>0.22552928927130331</v>
      </c>
      <c r="N719" s="5">
        <f t="shared" si="238"/>
        <v>-1.8944279170630456</v>
      </c>
      <c r="O719" s="5">
        <f t="shared" si="239"/>
        <v>25.321089947338422</v>
      </c>
      <c r="P719" s="5">
        <f t="shared" si="240"/>
        <v>3.0609220731511817</v>
      </c>
      <c r="Q719" s="6">
        <f t="shared" si="241"/>
        <v>1802.651430769534</v>
      </c>
      <c r="R719" s="5">
        <f t="shared" si="242"/>
        <v>9.6641025984827351</v>
      </c>
      <c r="S719" s="5">
        <f t="shared" si="243"/>
        <v>-1.0218661483889846</v>
      </c>
      <c r="T719" s="5">
        <f t="shared" si="244"/>
        <v>14.434444705722091</v>
      </c>
      <c r="U719" s="5">
        <f t="shared" si="235"/>
        <v>7.7696746814196898</v>
      </c>
      <c r="V719" s="5">
        <f t="shared" si="235"/>
        <v>24.299223798949438</v>
      </c>
      <c r="W719" s="5">
        <f t="shared" si="245"/>
        <v>-14.678633221126727</v>
      </c>
      <c r="X719">
        <f t="shared" si="252"/>
        <v>0</v>
      </c>
    </row>
    <row r="720" spans="1:24" x14ac:dyDescent="0.2">
      <c r="A720">
        <f t="shared" si="230"/>
        <v>0.6900000000000005</v>
      </c>
      <c r="B720" s="5">
        <f t="shared" si="246"/>
        <v>3.0721437413908621</v>
      </c>
      <c r="C720" s="5">
        <f t="shared" si="247"/>
        <v>-33.908366177408091</v>
      </c>
      <c r="D720" s="5">
        <f t="shared" si="248"/>
        <v>-0.60011611839508716</v>
      </c>
      <c r="E720" s="2">
        <f t="shared" si="249"/>
        <v>34.047251930059787</v>
      </c>
      <c r="F720" s="3">
        <f t="shared" si="231"/>
        <v>8.9513369405176295</v>
      </c>
      <c r="G720" s="3">
        <f t="shared" si="232"/>
        <v>-119.51620646057421</v>
      </c>
      <c r="H720" s="3">
        <f t="shared" si="233"/>
        <v>-14.465248227418767</v>
      </c>
      <c r="I720" s="2">
        <f t="shared" si="250"/>
        <v>120.72072500623129</v>
      </c>
      <c r="J720" s="2">
        <f t="shared" si="234"/>
        <v>120.72072500623129</v>
      </c>
      <c r="K720" s="5">
        <f t="shared" si="236"/>
        <v>0.33</v>
      </c>
      <c r="L720" s="4">
        <f t="shared" si="251"/>
        <v>0.18924754566104243</v>
      </c>
      <c r="M720" s="4">
        <f t="shared" si="237"/>
        <v>0.22554862578348378</v>
      </c>
      <c r="N720" s="5">
        <f t="shared" si="238"/>
        <v>-1.8957325578095561</v>
      </c>
      <c r="O720" s="5">
        <f t="shared" si="239"/>
        <v>25.311388151153363</v>
      </c>
      <c r="P720" s="5">
        <f t="shared" si="240"/>
        <v>3.0634800369752342</v>
      </c>
      <c r="Q720" s="6">
        <f t="shared" si="241"/>
        <v>1802.6512505044002</v>
      </c>
      <c r="R720" s="5">
        <f t="shared" si="242"/>
        <v>9.6613144398277697</v>
      </c>
      <c r="S720" s="5">
        <f t="shared" si="243"/>
        <v>-1.0229133154578911</v>
      </c>
      <c r="T720" s="5">
        <f t="shared" si="244"/>
        <v>14.430198262693086</v>
      </c>
      <c r="U720" s="5">
        <f t="shared" si="235"/>
        <v>7.7655818820182141</v>
      </c>
      <c r="V720" s="5">
        <f t="shared" si="235"/>
        <v>24.288474835695471</v>
      </c>
      <c r="W720" s="5">
        <f t="shared" si="245"/>
        <v>-14.680321700331678</v>
      </c>
      <c r="X720">
        <f t="shared" si="252"/>
        <v>0</v>
      </c>
    </row>
    <row r="721" spans="1:24" x14ac:dyDescent="0.2">
      <c r="A721">
        <f t="shared" si="230"/>
        <v>0.6910000000000005</v>
      </c>
      <c r="B721" s="5">
        <f t="shared" si="246"/>
        <v>3.0810989611223207</v>
      </c>
      <c r="C721" s="5">
        <f t="shared" si="247"/>
        <v>-34.027870239631248</v>
      </c>
      <c r="D721" s="5">
        <f t="shared" si="248"/>
        <v>-0.61458870678335609</v>
      </c>
      <c r="E721" s="2">
        <f t="shared" si="249"/>
        <v>34.167076606777627</v>
      </c>
      <c r="F721" s="3">
        <f t="shared" si="231"/>
        <v>8.9591025223996485</v>
      </c>
      <c r="G721" s="3">
        <f t="shared" si="232"/>
        <v>-119.49191798573851</v>
      </c>
      <c r="H721" s="3">
        <f t="shared" si="233"/>
        <v>-14.4799285491191</v>
      </c>
      <c r="I721" s="2">
        <f t="shared" si="250"/>
        <v>120.69901537587174</v>
      </c>
      <c r="J721" s="2">
        <f t="shared" si="234"/>
        <v>120.69901537587174</v>
      </c>
      <c r="K721" s="5">
        <f t="shared" si="236"/>
        <v>0.33</v>
      </c>
      <c r="L721" s="4">
        <f t="shared" si="251"/>
        <v>0.18928156590254969</v>
      </c>
      <c r="M721" s="4">
        <f t="shared" si="237"/>
        <v>0.22556795331508339</v>
      </c>
      <c r="N721" s="5">
        <f t="shared" si="238"/>
        <v>-1.8970359567461084</v>
      </c>
      <c r="O721" s="5">
        <f t="shared" si="239"/>
        <v>25.301693377517886</v>
      </c>
      <c r="P721" s="5">
        <f t="shared" si="240"/>
        <v>3.0660375902737216</v>
      </c>
      <c r="Q721" s="6">
        <f t="shared" si="241"/>
        <v>1802.6510702392841</v>
      </c>
      <c r="R721" s="5">
        <f t="shared" si="242"/>
        <v>9.6585279280390726</v>
      </c>
      <c r="S721" s="5">
        <f t="shared" si="243"/>
        <v>-1.0239608434922101</v>
      </c>
      <c r="T721" s="5">
        <f t="shared" si="244"/>
        <v>14.42595426803048</v>
      </c>
      <c r="U721" s="5">
        <f t="shared" si="235"/>
        <v>7.7614919712929638</v>
      </c>
      <c r="V721" s="5">
        <f t="shared" si="235"/>
        <v>24.277732534025674</v>
      </c>
      <c r="W721" s="5">
        <f t="shared" si="245"/>
        <v>-14.682008141695796</v>
      </c>
      <c r="X721">
        <f t="shared" si="252"/>
        <v>0</v>
      </c>
    </row>
    <row r="722" spans="1:24" x14ac:dyDescent="0.2">
      <c r="A722">
        <f t="shared" si="230"/>
        <v>0.6920000000000005</v>
      </c>
      <c r="B722" s="5">
        <f t="shared" si="246"/>
        <v>3.090061944390706</v>
      </c>
      <c r="C722" s="5">
        <f t="shared" si="247"/>
        <v>-34.147350018750721</v>
      </c>
      <c r="D722" s="5">
        <f t="shared" si="248"/>
        <v>-0.62907597633654599</v>
      </c>
      <c r="E722" s="2">
        <f t="shared" si="249"/>
        <v>34.286877899908689</v>
      </c>
      <c r="F722" s="3">
        <f t="shared" si="231"/>
        <v>8.966864014370941</v>
      </c>
      <c r="G722" s="3">
        <f t="shared" si="232"/>
        <v>-119.46764025320448</v>
      </c>
      <c r="H722" s="3">
        <f t="shared" si="233"/>
        <v>-14.494610557260796</v>
      </c>
      <c r="I722" s="2">
        <f t="shared" si="250"/>
        <v>120.6773195473282</v>
      </c>
      <c r="J722" s="2">
        <f t="shared" si="234"/>
        <v>120.6773195473282</v>
      </c>
      <c r="K722" s="5">
        <f t="shared" si="236"/>
        <v>0.33</v>
      </c>
      <c r="L722" s="4">
        <f t="shared" si="251"/>
        <v>0.18931557673247132</v>
      </c>
      <c r="M722" s="4">
        <f t="shared" si="237"/>
        <v>0.22558727186582941</v>
      </c>
      <c r="N722" s="5">
        <f t="shared" si="238"/>
        <v>-1.8983381154243735</v>
      </c>
      <c r="O722" s="5">
        <f t="shared" si="239"/>
        <v>25.292005620805146</v>
      </c>
      <c r="P722" s="5">
        <f t="shared" si="240"/>
        <v>3.0685947333406745</v>
      </c>
      <c r="Q722" s="6">
        <f t="shared" si="241"/>
        <v>1802.6508899741859</v>
      </c>
      <c r="R722" s="5">
        <f t="shared" si="242"/>
        <v>9.6557430620927143</v>
      </c>
      <c r="S722" s="5">
        <f t="shared" si="243"/>
        <v>-1.0250087320161534</v>
      </c>
      <c r="T722" s="5">
        <f t="shared" si="244"/>
        <v>14.421712720227383</v>
      </c>
      <c r="U722" s="5">
        <f t="shared" si="235"/>
        <v>7.7574049466683412</v>
      </c>
      <c r="V722" s="5">
        <f t="shared" si="235"/>
        <v>24.266996888788992</v>
      </c>
      <c r="W722" s="5">
        <f t="shared" si="245"/>
        <v>-14.683692546431942</v>
      </c>
      <c r="X722">
        <f t="shared" si="252"/>
        <v>0</v>
      </c>
    </row>
    <row r="723" spans="1:24" x14ac:dyDescent="0.2">
      <c r="A723">
        <f t="shared" si="230"/>
        <v>0.6930000000000005</v>
      </c>
      <c r="B723" s="5">
        <f t="shared" si="246"/>
        <v>3.0990326871075502</v>
      </c>
      <c r="C723" s="5">
        <f t="shared" si="247"/>
        <v>-34.266805525505482</v>
      </c>
      <c r="D723" s="5">
        <f t="shared" si="248"/>
        <v>-0.64357792874008002</v>
      </c>
      <c r="E723" s="2">
        <f t="shared" si="249"/>
        <v>34.40665581713187</v>
      </c>
      <c r="F723" s="3">
        <f t="shared" si="231"/>
        <v>8.974621419317609</v>
      </c>
      <c r="G723" s="3">
        <f t="shared" si="232"/>
        <v>-119.4433732563157</v>
      </c>
      <c r="H723" s="3">
        <f t="shared" si="233"/>
        <v>-14.509294249807228</v>
      </c>
      <c r="I723" s="2">
        <f t="shared" si="250"/>
        <v>120.65563751476809</v>
      </c>
      <c r="J723" s="2">
        <f t="shared" si="234"/>
        <v>120.65563751476809</v>
      </c>
      <c r="K723" s="5">
        <f t="shared" si="236"/>
        <v>0.33</v>
      </c>
      <c r="L723" s="4">
        <f t="shared" si="251"/>
        <v>0.1893495781432121</v>
      </c>
      <c r="M723" s="4">
        <f t="shared" si="237"/>
        <v>0.22560658143544954</v>
      </c>
      <c r="N723" s="5">
        <f t="shared" si="238"/>
        <v>-1.899639035394199</v>
      </c>
      <c r="O723" s="5">
        <f t="shared" si="239"/>
        <v>25.282324875393936</v>
      </c>
      <c r="P723" s="5">
        <f t="shared" si="240"/>
        <v>3.0711514664704516</v>
      </c>
      <c r="Q723" s="6">
        <f t="shared" si="241"/>
        <v>1802.6507097091057</v>
      </c>
      <c r="R723" s="5">
        <f t="shared" si="242"/>
        <v>9.652959840965579</v>
      </c>
      <c r="S723" s="5">
        <f t="shared" si="243"/>
        <v>-1.0260569805546089</v>
      </c>
      <c r="T723" s="5">
        <f t="shared" si="244"/>
        <v>14.417473617778073</v>
      </c>
      <c r="U723" s="5">
        <f t="shared" si="235"/>
        <v>7.7533208055713798</v>
      </c>
      <c r="V723" s="5">
        <f t="shared" si="235"/>
        <v>24.256267894839326</v>
      </c>
      <c r="W723" s="5">
        <f t="shared" si="245"/>
        <v>-14.685374915751474</v>
      </c>
      <c r="X723">
        <f t="shared" si="252"/>
        <v>0</v>
      </c>
    </row>
    <row r="724" spans="1:24" x14ac:dyDescent="0.2">
      <c r="A724">
        <f t="shared" si="230"/>
        <v>0.69400000000000051</v>
      </c>
      <c r="B724" s="5">
        <f t="shared" si="246"/>
        <v>3.1080111851872707</v>
      </c>
      <c r="C724" s="5">
        <f t="shared" si="247"/>
        <v>-34.386236770627853</v>
      </c>
      <c r="D724" s="5">
        <f t="shared" si="248"/>
        <v>-0.65809456567734503</v>
      </c>
      <c r="E724" s="2">
        <f t="shared" si="249"/>
        <v>34.526410366166481</v>
      </c>
      <c r="F724" s="3">
        <f t="shared" si="231"/>
        <v>8.9823747401231806</v>
      </c>
      <c r="G724" s="3">
        <f t="shared" si="232"/>
        <v>-119.41911698842085</v>
      </c>
      <c r="H724" s="3">
        <f t="shared" si="233"/>
        <v>-14.52397962472298</v>
      </c>
      <c r="I724" s="2">
        <f t="shared" si="250"/>
        <v>120.6339692723634</v>
      </c>
      <c r="J724" s="2">
        <f t="shared" si="234"/>
        <v>120.6339692723634</v>
      </c>
      <c r="K724" s="5">
        <f t="shared" si="236"/>
        <v>0.33</v>
      </c>
      <c r="L724" s="4">
        <f t="shared" si="251"/>
        <v>0.18938357012717708</v>
      </c>
      <c r="M724" s="4">
        <f t="shared" si="237"/>
        <v>0.22562588202367215</v>
      </c>
      <c r="N724" s="5">
        <f t="shared" si="238"/>
        <v>-1.900938718203609</v>
      </c>
      <c r="O724" s="5">
        <f t="shared" si="239"/>
        <v>25.27265113566866</v>
      </c>
      <c r="P724" s="5">
        <f t="shared" si="240"/>
        <v>3.0737077899577385</v>
      </c>
      <c r="Q724" s="6">
        <f t="shared" si="241"/>
        <v>1802.6505294440437</v>
      </c>
      <c r="R724" s="5">
        <f t="shared" si="242"/>
        <v>9.650178263635377</v>
      </c>
      <c r="S724" s="5">
        <f t="shared" si="243"/>
        <v>-1.0271055886331397</v>
      </c>
      <c r="T724" s="5">
        <f t="shared" si="244"/>
        <v>14.413236959178034</v>
      </c>
      <c r="U724" s="5">
        <f t="shared" si="235"/>
        <v>7.7492395454317684</v>
      </c>
      <c r="V724" s="5">
        <f t="shared" si="235"/>
        <v>24.245545547035519</v>
      </c>
      <c r="W724" s="5">
        <f t="shared" si="245"/>
        <v>-14.687055250864226</v>
      </c>
      <c r="X724">
        <f t="shared" si="252"/>
        <v>0</v>
      </c>
    </row>
    <row r="725" spans="1:24" x14ac:dyDescent="0.2">
      <c r="A725">
        <f t="shared" si="230"/>
        <v>0.69500000000000051</v>
      </c>
      <c r="B725" s="5">
        <f t="shared" si="246"/>
        <v>3.1169974345471663</v>
      </c>
      <c r="C725" s="5">
        <f t="shared" si="247"/>
        <v>-34.505643764843498</v>
      </c>
      <c r="D725" s="5">
        <f t="shared" si="248"/>
        <v>-0.67262588882969343</v>
      </c>
      <c r="E725" s="2">
        <f t="shared" si="249"/>
        <v>34.64614155477139</v>
      </c>
      <c r="F725" s="3">
        <f t="shared" si="231"/>
        <v>8.9901239796686117</v>
      </c>
      <c r="G725" s="3">
        <f t="shared" si="232"/>
        <v>-119.39487144287382</v>
      </c>
      <c r="H725" s="3">
        <f t="shared" si="233"/>
        <v>-14.538666679973844</v>
      </c>
      <c r="I725" s="2">
        <f t="shared" si="250"/>
        <v>120.61231481429067</v>
      </c>
      <c r="J725" s="2">
        <f t="shared" si="234"/>
        <v>120.61231481429067</v>
      </c>
      <c r="K725" s="5">
        <f t="shared" si="236"/>
        <v>0.33</v>
      </c>
      <c r="L725" s="4">
        <f t="shared" si="251"/>
        <v>0.18941755267677191</v>
      </c>
      <c r="M725" s="4">
        <f t="shared" si="237"/>
        <v>0.22564517363022613</v>
      </c>
      <c r="N725" s="5">
        <f t="shared" si="238"/>
        <v>-1.9022371653988075</v>
      </c>
      <c r="O725" s="5">
        <f t="shared" si="239"/>
        <v>25.262984396019327</v>
      </c>
      <c r="P725" s="5">
        <f t="shared" si="240"/>
        <v>3.076263704097546</v>
      </c>
      <c r="Q725" s="6">
        <f t="shared" si="241"/>
        <v>1802.6503491789999</v>
      </c>
      <c r="R725" s="5">
        <f t="shared" si="242"/>
        <v>9.6473983290806196</v>
      </c>
      <c r="S725" s="5">
        <f t="shared" si="243"/>
        <v>-1.0281545557779799</v>
      </c>
      <c r="T725" s="5">
        <f t="shared" si="244"/>
        <v>14.409002742923905</v>
      </c>
      <c r="U725" s="5">
        <f t="shared" si="235"/>
        <v>7.7451611636818125</v>
      </c>
      <c r="V725" s="5">
        <f t="shared" si="235"/>
        <v>24.234829840241346</v>
      </c>
      <c r="W725" s="5">
        <f t="shared" si="245"/>
        <v>-14.688733552978547</v>
      </c>
      <c r="X725">
        <f t="shared" si="252"/>
        <v>0</v>
      </c>
    </row>
    <row r="726" spans="1:24" x14ac:dyDescent="0.2">
      <c r="A726">
        <f t="shared" si="230"/>
        <v>0.69600000000000051</v>
      </c>
      <c r="B726" s="5">
        <f t="shared" si="246"/>
        <v>3.1259914311074168</v>
      </c>
      <c r="C726" s="5">
        <f t="shared" si="247"/>
        <v>-34.625026518871451</v>
      </c>
      <c r="D726" s="5">
        <f t="shared" si="248"/>
        <v>-0.68717189987644378</v>
      </c>
      <c r="E726" s="2">
        <f t="shared" si="249"/>
        <v>34.765849390744194</v>
      </c>
      <c r="F726" s="3">
        <f t="shared" si="231"/>
        <v>8.9978691408322931</v>
      </c>
      <c r="G726" s="3">
        <f t="shared" si="232"/>
        <v>-119.37063661303358</v>
      </c>
      <c r="H726" s="3">
        <f t="shared" si="233"/>
        <v>-14.553355413526821</v>
      </c>
      <c r="I726" s="2">
        <f t="shared" si="250"/>
        <v>120.59067413473102</v>
      </c>
      <c r="J726" s="2">
        <f t="shared" si="234"/>
        <v>120.59067413473102</v>
      </c>
      <c r="K726" s="5">
        <f t="shared" si="236"/>
        <v>0.33</v>
      </c>
      <c r="L726" s="4">
        <f t="shared" si="251"/>
        <v>0.18945152578440241</v>
      </c>
      <c r="M726" s="4">
        <f t="shared" si="237"/>
        <v>0.22566445625484075</v>
      </c>
      <c r="N726" s="5">
        <f t="shared" si="238"/>
        <v>-1.9035343785241805</v>
      </c>
      <c r="O726" s="5">
        <f t="shared" si="239"/>
        <v>25.253324650841552</v>
      </c>
      <c r="P726" s="5">
        <f t="shared" si="240"/>
        <v>3.0788192091852111</v>
      </c>
      <c r="Q726" s="6">
        <f t="shared" si="241"/>
        <v>1802.6501689139741</v>
      </c>
      <c r="R726" s="5">
        <f t="shared" si="242"/>
        <v>9.6446200362806422</v>
      </c>
      <c r="S726" s="5">
        <f t="shared" si="243"/>
        <v>-1.0292038815160367</v>
      </c>
      <c r="T726" s="5">
        <f t="shared" si="244"/>
        <v>14.404770967513521</v>
      </c>
      <c r="U726" s="5">
        <f t="shared" si="235"/>
        <v>7.7410856577564617</v>
      </c>
      <c r="V726" s="5">
        <f t="shared" si="235"/>
        <v>24.224120769325516</v>
      </c>
      <c r="W726" s="5">
        <f t="shared" si="245"/>
        <v>-14.690409823301266</v>
      </c>
      <c r="X726">
        <f t="shared" si="252"/>
        <v>0</v>
      </c>
    </row>
    <row r="727" spans="1:24" x14ac:dyDescent="0.2">
      <c r="A727">
        <f t="shared" ref="A727:A743" si="253">A726+dt</f>
        <v>0.69700000000000051</v>
      </c>
      <c r="B727" s="5">
        <f t="shared" si="246"/>
        <v>3.1349931707910779</v>
      </c>
      <c r="C727" s="5">
        <f t="shared" si="247"/>
        <v>-34.744385043424103</v>
      </c>
      <c r="D727" s="5">
        <f t="shared" si="248"/>
        <v>-0.70173260049488229</v>
      </c>
      <c r="E727" s="2">
        <f t="shared" si="249"/>
        <v>34.885533881920445</v>
      </c>
      <c r="F727" s="3">
        <f t="shared" ref="F727:F743" si="254">F726+U726*dt</f>
        <v>9.0056102264900488</v>
      </c>
      <c r="G727" s="3">
        <f t="shared" ref="G727:G743" si="255">G726+V726*dt</f>
        <v>-119.34641249226425</v>
      </c>
      <c r="H727" s="3">
        <f t="shared" ref="H727:H743" si="256">H726+W726*dt</f>
        <v>-14.568045823350122</v>
      </c>
      <c r="I727" s="2">
        <f t="shared" si="250"/>
        <v>120.56904722787013</v>
      </c>
      <c r="J727" s="2">
        <f t="shared" ref="J727:J743" si="257">SQRT((F727-vxw)^2+(G727-vyw)^2+H727^2)</f>
        <v>120.56904722787013</v>
      </c>
      <c r="K727" s="5">
        <f t="shared" si="236"/>
        <v>0.33</v>
      </c>
      <c r="L727" s="4">
        <f t="shared" si="251"/>
        <v>0.18948548944247501</v>
      </c>
      <c r="M727" s="4">
        <f t="shared" si="237"/>
        <v>0.22568372989724611</v>
      </c>
      <c r="N727" s="5">
        <f t="shared" si="238"/>
        <v>-1.9048303591222981</v>
      </c>
      <c r="O727" s="5">
        <f t="shared" si="239"/>
        <v>25.243671894536536</v>
      </c>
      <c r="P727" s="5">
        <f t="shared" si="240"/>
        <v>3.0813743055163938</v>
      </c>
      <c r="Q727" s="6">
        <f t="shared" si="241"/>
        <v>1802.6499886489664</v>
      </c>
      <c r="R727" s="5">
        <f t="shared" si="242"/>
        <v>9.6418433842155924</v>
      </c>
      <c r="S727" s="5">
        <f t="shared" si="243"/>
        <v>-1.030253565374891</v>
      </c>
      <c r="T727" s="5">
        <f t="shared" si="244"/>
        <v>14.400541631445902</v>
      </c>
      <c r="U727" s="5">
        <f t="shared" ref="U727:V743" si="258">N727+R727</f>
        <v>7.7370130250932938</v>
      </c>
      <c r="V727" s="5">
        <f t="shared" si="258"/>
        <v>24.213418329161644</v>
      </c>
      <c r="W727" s="5">
        <f t="shared" si="245"/>
        <v>-14.692084063037704</v>
      </c>
      <c r="X727">
        <f t="shared" si="252"/>
        <v>0</v>
      </c>
    </row>
    <row r="728" spans="1:24" x14ac:dyDescent="0.2">
      <c r="A728">
        <f t="shared" si="253"/>
        <v>0.69800000000000051</v>
      </c>
      <c r="B728" s="5">
        <f t="shared" si="246"/>
        <v>3.1440026495240803</v>
      </c>
      <c r="C728" s="5">
        <f t="shared" si="247"/>
        <v>-34.863719349207202</v>
      </c>
      <c r="D728" s="5">
        <f t="shared" si="248"/>
        <v>-0.71630799236026399</v>
      </c>
      <c r="E728" s="2">
        <f t="shared" si="249"/>
        <v>35.005195036172829</v>
      </c>
      <c r="F728" s="3">
        <f t="shared" si="254"/>
        <v>9.0133472395151415</v>
      </c>
      <c r="G728" s="3">
        <f t="shared" si="255"/>
        <v>-119.32219907393508</v>
      </c>
      <c r="H728" s="3">
        <f t="shared" si="256"/>
        <v>-14.58273790741316</v>
      </c>
      <c r="I728" s="2">
        <f t="shared" si="250"/>
        <v>120.54743408789825</v>
      </c>
      <c r="J728" s="2">
        <f t="shared" si="257"/>
        <v>120.54743408789825</v>
      </c>
      <c r="K728" s="5">
        <f t="shared" si="236"/>
        <v>0.33</v>
      </c>
      <c r="L728" s="4">
        <f t="shared" si="251"/>
        <v>0.18951944364339643</v>
      </c>
      <c r="M728" s="4">
        <f t="shared" si="237"/>
        <v>0.22570299455717258</v>
      </c>
      <c r="N728" s="5">
        <f t="shared" si="238"/>
        <v>-1.9061251087339182</v>
      </c>
      <c r="O728" s="5">
        <f t="shared" si="239"/>
        <v>25.234026121511064</v>
      </c>
      <c r="P728" s="5">
        <f t="shared" si="240"/>
        <v>3.083928993387079</v>
      </c>
      <c r="Q728" s="6">
        <f t="shared" si="241"/>
        <v>1802.6498083839765</v>
      </c>
      <c r="R728" s="5">
        <f t="shared" si="242"/>
        <v>9.639068371866431</v>
      </c>
      <c r="S728" s="5">
        <f t="shared" si="243"/>
        <v>-1.0313036068827923</v>
      </c>
      <c r="T728" s="5">
        <f t="shared" si="244"/>
        <v>14.396314733221232</v>
      </c>
      <c r="U728" s="5">
        <f t="shared" si="258"/>
        <v>7.7329432631325128</v>
      </c>
      <c r="V728" s="5">
        <f t="shared" si="258"/>
        <v>24.20272251462827</v>
      </c>
      <c r="W728" s="5">
        <f t="shared" si="245"/>
        <v>-14.693756273391688</v>
      </c>
      <c r="X728">
        <f t="shared" si="252"/>
        <v>0</v>
      </c>
    </row>
    <row r="729" spans="1:24" x14ac:dyDescent="0.2">
      <c r="A729">
        <f t="shared" si="253"/>
        <v>0.69900000000000051</v>
      </c>
      <c r="B729" s="5">
        <f t="shared" si="246"/>
        <v>3.1530198632352273</v>
      </c>
      <c r="C729" s="5">
        <f t="shared" si="247"/>
        <v>-34.983029446919879</v>
      </c>
      <c r="D729" s="5">
        <f t="shared" si="248"/>
        <v>-0.7308980771458139</v>
      </c>
      <c r="E729" s="2">
        <f t="shared" si="249"/>
        <v>35.124832861410447</v>
      </c>
      <c r="F729" s="3">
        <f t="shared" si="254"/>
        <v>9.0210801827782738</v>
      </c>
      <c r="G729" s="3">
        <f t="shared" si="255"/>
        <v>-119.29799635142045</v>
      </c>
      <c r="H729" s="3">
        <f t="shared" si="256"/>
        <v>-14.597431663686551</v>
      </c>
      <c r="I729" s="2">
        <f t="shared" si="250"/>
        <v>120.52583470901017</v>
      </c>
      <c r="J729" s="2">
        <f t="shared" si="257"/>
        <v>120.52583470901017</v>
      </c>
      <c r="K729" s="5">
        <f t="shared" si="236"/>
        <v>0.33</v>
      </c>
      <c r="L729" s="4">
        <f t="shared" si="251"/>
        <v>0.18955338837957386</v>
      </c>
      <c r="M729" s="4">
        <f t="shared" si="237"/>
        <v>0.2257222502343513</v>
      </c>
      <c r="N729" s="5">
        <f t="shared" si="238"/>
        <v>-1.9074186288979869</v>
      </c>
      <c r="O729" s="5">
        <f t="shared" si="239"/>
        <v>25.224387326177517</v>
      </c>
      <c r="P729" s="5">
        <f t="shared" si="240"/>
        <v>3.0864832730935738</v>
      </c>
      <c r="Q729" s="6">
        <f t="shared" si="241"/>
        <v>1802.6496281190045</v>
      </c>
      <c r="R729" s="5">
        <f t="shared" si="242"/>
        <v>9.6362949982149324</v>
      </c>
      <c r="S729" s="5">
        <f t="shared" si="243"/>
        <v>-1.0323540055686611</v>
      </c>
      <c r="T729" s="5">
        <f t="shared" si="244"/>
        <v>14.39209027134088</v>
      </c>
      <c r="U729" s="5">
        <f t="shared" si="258"/>
        <v>7.7288763693169455</v>
      </c>
      <c r="V729" s="5">
        <f t="shared" si="258"/>
        <v>24.192033320608857</v>
      </c>
      <c r="W729" s="5">
        <f t="shared" si="245"/>
        <v>-14.695426455565546</v>
      </c>
      <c r="X729">
        <f t="shared" si="252"/>
        <v>0</v>
      </c>
    </row>
    <row r="730" spans="1:24" x14ac:dyDescent="0.2">
      <c r="A730">
        <f t="shared" si="253"/>
        <v>0.70000000000000051</v>
      </c>
      <c r="B730" s="5">
        <f t="shared" si="246"/>
        <v>3.1620448078561902</v>
      </c>
      <c r="C730" s="5">
        <f t="shared" si="247"/>
        <v>-35.102315347254638</v>
      </c>
      <c r="D730" s="5">
        <f t="shared" si="248"/>
        <v>-0.74550285652272819</v>
      </c>
      <c r="E730" s="2">
        <f t="shared" si="249"/>
        <v>35.244447365578011</v>
      </c>
      <c r="F730" s="3">
        <f t="shared" si="254"/>
        <v>9.0288090591475907</v>
      </c>
      <c r="G730" s="3">
        <f t="shared" si="255"/>
        <v>-119.27380431809985</v>
      </c>
      <c r="H730" s="3">
        <f t="shared" si="256"/>
        <v>-14.612127090142117</v>
      </c>
      <c r="I730" s="2">
        <f t="shared" si="250"/>
        <v>120.50424908540522</v>
      </c>
      <c r="J730" s="2">
        <f t="shared" si="257"/>
        <v>120.50424908540522</v>
      </c>
      <c r="K730" s="5">
        <f t="shared" si="236"/>
        <v>0.33</v>
      </c>
      <c r="L730" s="4">
        <f t="shared" si="251"/>
        <v>0.18958732364341491</v>
      </c>
      <c r="M730" s="4">
        <f t="shared" si="237"/>
        <v>0.22574149692851375</v>
      </c>
      <c r="N730" s="5">
        <f t="shared" si="238"/>
        <v>-1.9087109211516424</v>
      </c>
      <c r="O730" s="5">
        <f t="shared" si="239"/>
        <v>25.214755502953828</v>
      </c>
      <c r="P730" s="5">
        <f t="shared" si="240"/>
        <v>3.0890371449325067</v>
      </c>
      <c r="Q730" s="6">
        <f t="shared" si="241"/>
        <v>1802.6494478540508</v>
      </c>
      <c r="R730" s="5">
        <f t="shared" si="242"/>
        <v>9.6335232622436724</v>
      </c>
      <c r="S730" s="5">
        <f t="shared" si="243"/>
        <v>-1.0334047609620878</v>
      </c>
      <c r="T730" s="5">
        <f t="shared" si="244"/>
        <v>14.38786824430739</v>
      </c>
      <c r="U730" s="5">
        <f t="shared" si="258"/>
        <v>7.7248123410920302</v>
      </c>
      <c r="V730" s="5">
        <f t="shared" si="258"/>
        <v>24.181350741991739</v>
      </c>
      <c r="W730" s="5">
        <f t="shared" si="245"/>
        <v>-14.697094610760104</v>
      </c>
      <c r="X730">
        <f t="shared" si="252"/>
        <v>0</v>
      </c>
    </row>
    <row r="731" spans="1:24" x14ac:dyDescent="0.2">
      <c r="A731">
        <f t="shared" si="253"/>
        <v>0.70100000000000051</v>
      </c>
      <c r="B731" s="5">
        <f t="shared" si="246"/>
        <v>3.1710774793215082</v>
      </c>
      <c r="C731" s="5">
        <f t="shared" si="247"/>
        <v>-35.221577060897367</v>
      </c>
      <c r="D731" s="5">
        <f t="shared" si="248"/>
        <v>-0.76012233216017566</v>
      </c>
      <c r="E731" s="2">
        <f t="shared" si="249"/>
        <v>35.364038556655146</v>
      </c>
      <c r="F731" s="3">
        <f t="shared" si="254"/>
        <v>9.0365338714886825</v>
      </c>
      <c r="G731" s="3">
        <f t="shared" si="255"/>
        <v>-119.24962296735785</v>
      </c>
      <c r="H731" s="3">
        <f t="shared" si="256"/>
        <v>-14.626824184752877</v>
      </c>
      <c r="I731" s="2">
        <f t="shared" si="250"/>
        <v>120.48267721128725</v>
      </c>
      <c r="J731" s="2">
        <f t="shared" si="257"/>
        <v>120.48267721128725</v>
      </c>
      <c r="K731" s="5">
        <f t="shared" si="236"/>
        <v>0.33</v>
      </c>
      <c r="L731" s="4">
        <f t="shared" si="251"/>
        <v>0.18962124942732772</v>
      </c>
      <c r="M731" s="4">
        <f t="shared" si="237"/>
        <v>0.22576073463939225</v>
      </c>
      <c r="N731" s="5">
        <f t="shared" si="238"/>
        <v>-1.9100019870302163</v>
      </c>
      <c r="O731" s="5">
        <f t="shared" si="239"/>
        <v>25.205130646263505</v>
      </c>
      <c r="P731" s="5">
        <f t="shared" si="240"/>
        <v>3.0915906092008285</v>
      </c>
      <c r="Q731" s="6">
        <f t="shared" si="241"/>
        <v>1802.649267589115</v>
      </c>
      <c r="R731" s="5">
        <f t="shared" si="242"/>
        <v>9.6307531629360454</v>
      </c>
      <c r="S731" s="5">
        <f t="shared" si="243"/>
        <v>-1.0344558725933308</v>
      </c>
      <c r="T731" s="5">
        <f t="shared" si="244"/>
        <v>14.383648650624476</v>
      </c>
      <c r="U731" s="5">
        <f t="shared" si="258"/>
        <v>7.7207511759058294</v>
      </c>
      <c r="V731" s="5">
        <f t="shared" si="258"/>
        <v>24.170674773670175</v>
      </c>
      <c r="W731" s="5">
        <f t="shared" si="245"/>
        <v>-14.698760740174695</v>
      </c>
      <c r="X731">
        <f t="shared" si="252"/>
        <v>0</v>
      </c>
    </row>
    <row r="732" spans="1:24" x14ac:dyDescent="0.2">
      <c r="A732">
        <f t="shared" si="253"/>
        <v>0.70200000000000051</v>
      </c>
      <c r="B732" s="5">
        <f t="shared" si="246"/>
        <v>3.1801178735685851</v>
      </c>
      <c r="C732" s="5">
        <f t="shared" si="247"/>
        <v>-35.340814598527338</v>
      </c>
      <c r="D732" s="5">
        <f t="shared" si="248"/>
        <v>-0.77475650572529864</v>
      </c>
      <c r="E732" s="2">
        <f t="shared" si="249"/>
        <v>35.483606442655649</v>
      </c>
      <c r="F732" s="3">
        <f t="shared" si="254"/>
        <v>9.0442546226645888</v>
      </c>
      <c r="G732" s="3">
        <f t="shared" si="255"/>
        <v>-119.22545229258418</v>
      </c>
      <c r="H732" s="3">
        <f t="shared" si="256"/>
        <v>-14.641522945493051</v>
      </c>
      <c r="I732" s="2">
        <f t="shared" si="250"/>
        <v>120.46111908086465</v>
      </c>
      <c r="J732" s="2">
        <f t="shared" si="257"/>
        <v>120.46111908086465</v>
      </c>
      <c r="K732" s="5">
        <f t="shared" si="236"/>
        <v>0.33</v>
      </c>
      <c r="L732" s="4">
        <f t="shared" si="251"/>
        <v>0.18965516572372076</v>
      </c>
      <c r="M732" s="4">
        <f t="shared" si="237"/>
        <v>0.22577996336671946</v>
      </c>
      <c r="N732" s="5">
        <f t="shared" si="238"/>
        <v>-1.9112918280672362</v>
      </c>
      <c r="O732" s="5">
        <f t="shared" si="239"/>
        <v>25.19551275053561</v>
      </c>
      <c r="P732" s="5">
        <f t="shared" si="240"/>
        <v>3.0941436661958086</v>
      </c>
      <c r="Q732" s="6">
        <f t="shared" si="241"/>
        <v>1802.6490873241971</v>
      </c>
      <c r="R732" s="5">
        <f t="shared" si="242"/>
        <v>9.6279846992762632</v>
      </c>
      <c r="S732" s="5">
        <f t="shared" si="243"/>
        <v>-1.0355073399933168</v>
      </c>
      <c r="T732" s="5">
        <f t="shared" si="244"/>
        <v>14.379431488797042</v>
      </c>
      <c r="U732" s="5">
        <f t="shared" si="258"/>
        <v>7.7166928712090268</v>
      </c>
      <c r="V732" s="5">
        <f t="shared" si="258"/>
        <v>24.160005410542293</v>
      </c>
      <c r="W732" s="5">
        <f t="shared" si="245"/>
        <v>-14.700424845007149</v>
      </c>
      <c r="X732">
        <f t="shared" si="252"/>
        <v>0</v>
      </c>
    </row>
    <row r="733" spans="1:24" x14ac:dyDescent="0.2">
      <c r="A733">
        <f t="shared" si="253"/>
        <v>0.70300000000000051</v>
      </c>
      <c r="B733" s="5">
        <f t="shared" si="246"/>
        <v>3.1891659865376853</v>
      </c>
      <c r="C733" s="5">
        <f t="shared" si="247"/>
        <v>-35.460027970817215</v>
      </c>
      <c r="D733" s="5">
        <f t="shared" si="248"/>
        <v>-0.78940537888321416</v>
      </c>
      <c r="E733" s="2">
        <f t="shared" si="249"/>
        <v>35.603151031626801</v>
      </c>
      <c r="F733" s="3">
        <f t="shared" si="254"/>
        <v>9.0519713155357984</v>
      </c>
      <c r="G733" s="3">
        <f t="shared" si="255"/>
        <v>-119.20129228717364</v>
      </c>
      <c r="H733" s="3">
        <f t="shared" si="256"/>
        <v>-14.656223370338058</v>
      </c>
      <c r="I733" s="2">
        <f t="shared" si="250"/>
        <v>120.43957468835038</v>
      </c>
      <c r="J733" s="2">
        <f t="shared" si="257"/>
        <v>120.43957468835038</v>
      </c>
      <c r="K733" s="5">
        <f t="shared" si="236"/>
        <v>0.33</v>
      </c>
      <c r="L733" s="4">
        <f t="shared" si="251"/>
        <v>0.18968907252500303</v>
      </c>
      <c r="M733" s="4">
        <f t="shared" si="237"/>
        <v>0.22579918311022859</v>
      </c>
      <c r="N733" s="5">
        <f t="shared" si="238"/>
        <v>-1.9125804457944298</v>
      </c>
      <c r="O733" s="5">
        <f t="shared" si="239"/>
        <v>25.185901810204768</v>
      </c>
      <c r="P733" s="5">
        <f t="shared" si="240"/>
        <v>3.0966963162150387</v>
      </c>
      <c r="Q733" s="6">
        <f t="shared" si="241"/>
        <v>1802.6489070592977</v>
      </c>
      <c r="R733" s="5">
        <f t="shared" si="242"/>
        <v>9.6252178702493261</v>
      </c>
      <c r="S733" s="5">
        <f t="shared" si="243"/>
        <v>-1.036559162693639</v>
      </c>
      <c r="T733" s="5">
        <f t="shared" si="244"/>
        <v>14.375216757331136</v>
      </c>
      <c r="U733" s="5">
        <f t="shared" si="258"/>
        <v>7.7126374244548961</v>
      </c>
      <c r="V733" s="5">
        <f t="shared" si="258"/>
        <v>24.14934264751113</v>
      </c>
      <c r="W733" s="5">
        <f t="shared" si="245"/>
        <v>-14.702086926453823</v>
      </c>
      <c r="X733">
        <f t="shared" si="252"/>
        <v>0</v>
      </c>
    </row>
    <row r="734" spans="1:24" x14ac:dyDescent="0.2">
      <c r="A734">
        <f t="shared" si="253"/>
        <v>0.70400000000000051</v>
      </c>
      <c r="B734" s="5">
        <f t="shared" si="246"/>
        <v>3.1982218141719336</v>
      </c>
      <c r="C734" s="5">
        <f t="shared" si="247"/>
        <v>-35.579217188433063</v>
      </c>
      <c r="D734" s="5">
        <f t="shared" si="248"/>
        <v>-0.80406895329701544</v>
      </c>
      <c r="E734" s="2">
        <f t="shared" si="249"/>
        <v>35.722672331648646</v>
      </c>
      <c r="F734" s="3">
        <f t="shared" si="254"/>
        <v>9.0596839529602526</v>
      </c>
      <c r="G734" s="3">
        <f t="shared" si="255"/>
        <v>-119.17714294452614</v>
      </c>
      <c r="H734" s="3">
        <f t="shared" si="256"/>
        <v>-14.670925457264511</v>
      </c>
      <c r="I734" s="2">
        <f t="shared" si="250"/>
        <v>120.41804402796184</v>
      </c>
      <c r="J734" s="2">
        <f t="shared" si="257"/>
        <v>120.41804402796184</v>
      </c>
      <c r="K734" s="5">
        <f t="shared" ref="K734:K797" si="259">IF(drag=1,(cda+cdb/(1+EXP(-(J734-vel)/dv))),IF(drag=2,$G$11,0))</f>
        <v>0.33</v>
      </c>
      <c r="L734" s="4">
        <f t="shared" si="251"/>
        <v>0.18972296982358391</v>
      </c>
      <c r="M734" s="4">
        <f t="shared" ref="M734:M797" si="260">IF(Magnus=1,(IF(L734&lt;0.1,1.5*L734,0.09+0.6*L734)),IF(Magnus=2,1/(2.32+0.4/L734),0))</f>
        <v>0.22581839386965352</v>
      </c>
      <c r="N734" s="5">
        <f t="shared" ref="N734:N797" si="261">-const*$K734*$J734*(F734-vxw)</f>
        <v>-1.9138678417417239</v>
      </c>
      <c r="O734" s="5">
        <f t="shared" ref="O734:O797" si="262">-const*$K734*$J734*(G734-vyw)</f>
        <v>25.176297819711131</v>
      </c>
      <c r="P734" s="5">
        <f t="shared" ref="P734:P797" si="263">-const*$K734*$J734*H734</f>
        <v>3.0992485595564272</v>
      </c>
      <c r="Q734" s="6">
        <f t="shared" ref="Q734:Q797" si="264">omega*EXP(-A734/tau)*30/PI()</f>
        <v>1802.6487267944158</v>
      </c>
      <c r="R734" s="5">
        <f t="shared" ref="R734:R797" si="265">const*($M734/omega)*J734*(wy*H734-wz*(G734-vyw))</f>
        <v>9.6224526748410533</v>
      </c>
      <c r="S734" s="5">
        <f t="shared" ref="S734:S797" si="266">const*($M734/omega)*J734*(wz*(F734-vxw)-wx*H734)</f>
        <v>-1.0376113402265568</v>
      </c>
      <c r="T734" s="5">
        <f t="shared" ref="T734:T797" si="267">const*($M734/omega)*J734*(wx*(G734-vyw)-wy*(F734-vxw))</f>
        <v>14.371004454733994</v>
      </c>
      <c r="U734" s="5">
        <f t="shared" si="258"/>
        <v>7.7085848330993292</v>
      </c>
      <c r="V734" s="5">
        <f t="shared" si="258"/>
        <v>24.138686479484573</v>
      </c>
      <c r="W734" s="5">
        <f t="shared" ref="W734:W797" si="268">P734+T734-32.174</f>
        <v>-14.703746985709579</v>
      </c>
      <c r="X734">
        <f t="shared" si="252"/>
        <v>0</v>
      </c>
    </row>
    <row r="735" spans="1:24" x14ac:dyDescent="0.2">
      <c r="A735">
        <f t="shared" si="253"/>
        <v>0.70500000000000052</v>
      </c>
      <c r="B735" s="5">
        <f t="shared" ref="B735:B798" si="269">B734+F734*dt+0.5*U734*dt*dt</f>
        <v>3.2072853524173102</v>
      </c>
      <c r="C735" s="5">
        <f t="shared" ref="C735:C798" si="270">C734+G734*dt+0.5*V734*dt*dt</f>
        <v>-35.69838226203435</v>
      </c>
      <c r="D735" s="5">
        <f t="shared" ref="D735:D798" si="271">D734+H734*dt+0.5*W734*dt*dt</f>
        <v>-0.81874723062777288</v>
      </c>
      <c r="E735" s="2">
        <f t="shared" ref="E735:E798" si="272">SQRT(B735^2+C735^2)</f>
        <v>35.842170350833378</v>
      </c>
      <c r="F735" s="3">
        <f t="shared" si="254"/>
        <v>9.0673925377933511</v>
      </c>
      <c r="G735" s="3">
        <f t="shared" si="255"/>
        <v>-119.15300425804665</v>
      </c>
      <c r="H735" s="3">
        <f t="shared" si="256"/>
        <v>-14.685629204250221</v>
      </c>
      <c r="I735" s="2">
        <f t="shared" ref="I735:I798" si="273">SQRT(F735^2+G735^2+H735^2)</f>
        <v>120.39652709392094</v>
      </c>
      <c r="J735" s="2">
        <f t="shared" si="257"/>
        <v>120.39652709392094</v>
      </c>
      <c r="K735" s="5">
        <f t="shared" si="259"/>
        <v>0.33</v>
      </c>
      <c r="L735" s="4">
        <f t="shared" ref="L735:L798" si="274">(romega/J735)*EXP(-A735/tau)</f>
        <v>0.18975685761187353</v>
      </c>
      <c r="M735" s="4">
        <f t="shared" si="260"/>
        <v>0.22583759564472877</v>
      </c>
      <c r="N735" s="5">
        <f t="shared" si="261"/>
        <v>-1.9151540174372479</v>
      </c>
      <c r="O735" s="5">
        <f t="shared" si="262"/>
        <v>25.166700773500384</v>
      </c>
      <c r="P735" s="5">
        <f t="shared" si="263"/>
        <v>3.1018003965181999</v>
      </c>
      <c r="Q735" s="6">
        <f t="shared" si="264"/>
        <v>1802.6485465295523</v>
      </c>
      <c r="R735" s="5">
        <f t="shared" si="265"/>
        <v>9.6196891120380705</v>
      </c>
      <c r="S735" s="5">
        <f t="shared" si="266"/>
        <v>-1.0386638721249968</v>
      </c>
      <c r="T735" s="5">
        <f t="shared" si="267"/>
        <v>14.366794579514021</v>
      </c>
      <c r="U735" s="5">
        <f t="shared" si="258"/>
        <v>7.7045350946008231</v>
      </c>
      <c r="V735" s="5">
        <f t="shared" si="258"/>
        <v>24.128036901375388</v>
      </c>
      <c r="W735" s="5">
        <f t="shared" si="268"/>
        <v>-14.705405023967778</v>
      </c>
      <c r="X735">
        <f t="shared" ref="X735:X798" si="275">IF((C735-17/12)*(C736-17/12)&lt;0,1,0)</f>
        <v>0</v>
      </c>
    </row>
    <row r="736" spans="1:24" x14ac:dyDescent="0.2">
      <c r="A736">
        <f t="shared" si="253"/>
        <v>0.70600000000000052</v>
      </c>
      <c r="B736" s="5">
        <f t="shared" si="269"/>
        <v>3.2163565972226507</v>
      </c>
      <c r="C736" s="5">
        <f t="shared" si="270"/>
        <v>-35.817523202273946</v>
      </c>
      <c r="D736" s="5">
        <f t="shared" si="271"/>
        <v>-0.83344021253453504</v>
      </c>
      <c r="E736" s="2">
        <f t="shared" si="272"/>
        <v>35.961645097324599</v>
      </c>
      <c r="F736" s="3">
        <f t="shared" si="254"/>
        <v>9.0750970728879512</v>
      </c>
      <c r="G736" s="3">
        <f t="shared" si="255"/>
        <v>-119.12887622114528</v>
      </c>
      <c r="H736" s="3">
        <f t="shared" si="256"/>
        <v>-14.700334609274188</v>
      </c>
      <c r="I736" s="2">
        <f t="shared" si="273"/>
        <v>120.37502388045419</v>
      </c>
      <c r="J736" s="2">
        <f t="shared" si="257"/>
        <v>120.37502388045419</v>
      </c>
      <c r="K736" s="5">
        <f t="shared" si="259"/>
        <v>0.33</v>
      </c>
      <c r="L736" s="4">
        <f t="shared" si="274"/>
        <v>0.18979073588228207</v>
      </c>
      <c r="M736" s="4">
        <f t="shared" si="260"/>
        <v>0.22585678843518917</v>
      </c>
      <c r="N736" s="5">
        <f t="shared" si="261"/>
        <v>-1.9164389744073402</v>
      </c>
      <c r="O736" s="5">
        <f t="shared" si="262"/>
        <v>25.157110666023776</v>
      </c>
      <c r="P736" s="5">
        <f t="shared" si="263"/>
        <v>3.1043518273989039</v>
      </c>
      <c r="Q736" s="6">
        <f t="shared" si="264"/>
        <v>1802.6483662647063</v>
      </c>
      <c r="R736" s="5">
        <f t="shared" si="265"/>
        <v>9.6169271808278065</v>
      </c>
      <c r="S736" s="5">
        <f t="shared" si="266"/>
        <v>-1.0397167579225479</v>
      </c>
      <c r="T736" s="5">
        <f t="shared" si="267"/>
        <v>14.362587130180787</v>
      </c>
      <c r="U736" s="5">
        <f t="shared" si="258"/>
        <v>7.7004882064204665</v>
      </c>
      <c r="V736" s="5">
        <f t="shared" si="258"/>
        <v>24.117393908101228</v>
      </c>
      <c r="W736" s="5">
        <f t="shared" si="268"/>
        <v>-14.70706104242031</v>
      </c>
      <c r="X736">
        <f t="shared" si="275"/>
        <v>0</v>
      </c>
    </row>
    <row r="737" spans="1:24" x14ac:dyDescent="0.2">
      <c r="A737">
        <f t="shared" si="253"/>
        <v>0.70700000000000052</v>
      </c>
      <c r="B737" s="5">
        <f t="shared" si="269"/>
        <v>3.2254355445396419</v>
      </c>
      <c r="C737" s="5">
        <f t="shared" si="270"/>
        <v>-35.936640019798141</v>
      </c>
      <c r="D737" s="5">
        <f t="shared" si="271"/>
        <v>-0.84814790067433043</v>
      </c>
      <c r="E737" s="2">
        <f t="shared" si="272"/>
        <v>36.081096579296712</v>
      </c>
      <c r="F737" s="3">
        <f t="shared" si="254"/>
        <v>9.0827975610943721</v>
      </c>
      <c r="G737" s="3">
        <f t="shared" si="255"/>
        <v>-119.10475882723718</v>
      </c>
      <c r="H737" s="3">
        <f t="shared" si="256"/>
        <v>-14.715041670316609</v>
      </c>
      <c r="I737" s="2">
        <f t="shared" si="273"/>
        <v>120.3535343817925</v>
      </c>
      <c r="J737" s="2">
        <f t="shared" si="257"/>
        <v>120.3535343817925</v>
      </c>
      <c r="K737" s="5">
        <f t="shared" si="259"/>
        <v>0.33</v>
      </c>
      <c r="L737" s="4">
        <f t="shared" si="274"/>
        <v>0.18982460462722051</v>
      </c>
      <c r="M737" s="4">
        <f t="shared" si="260"/>
        <v>0.22587597224077033</v>
      </c>
      <c r="N737" s="5">
        <f t="shared" si="261"/>
        <v>-1.9177227141765441</v>
      </c>
      <c r="O737" s="5">
        <f t="shared" si="262"/>
        <v>25.147527491738042</v>
      </c>
      <c r="P737" s="5">
        <f t="shared" si="263"/>
        <v>3.1069028524973978</v>
      </c>
      <c r="Q737" s="6">
        <f t="shared" si="264"/>
        <v>1802.6481859998789</v>
      </c>
      <c r="R737" s="5">
        <f t="shared" si="265"/>
        <v>9.6141668801984981</v>
      </c>
      <c r="S737" s="5">
        <f t="shared" si="266"/>
        <v>-1.0407699971534639</v>
      </c>
      <c r="T737" s="5">
        <f t="shared" si="267"/>
        <v>14.358382105245028</v>
      </c>
      <c r="U737" s="5">
        <f t="shared" si="258"/>
        <v>7.696444166021954</v>
      </c>
      <c r="V737" s="5">
        <f t="shared" si="258"/>
        <v>24.106757494584578</v>
      </c>
      <c r="W737" s="5">
        <f t="shared" si="268"/>
        <v>-14.708715042257573</v>
      </c>
      <c r="X737">
        <f t="shared" si="275"/>
        <v>0</v>
      </c>
    </row>
    <row r="738" spans="1:24" x14ac:dyDescent="0.2">
      <c r="A738">
        <f t="shared" si="253"/>
        <v>0.70800000000000052</v>
      </c>
      <c r="B738" s="5">
        <f t="shared" si="269"/>
        <v>3.2345221903228194</v>
      </c>
      <c r="C738" s="5">
        <f t="shared" si="270"/>
        <v>-36.055732725246628</v>
      </c>
      <c r="D738" s="5">
        <f t="shared" si="271"/>
        <v>-0.86287029670216808</v>
      </c>
      <c r="E738" s="2">
        <f t="shared" si="272"/>
        <v>36.200524804954298</v>
      </c>
      <c r="F738" s="3">
        <f t="shared" si="254"/>
        <v>9.0904940052603944</v>
      </c>
      <c r="G738" s="3">
        <f t="shared" si="255"/>
        <v>-119.0806520697426</v>
      </c>
      <c r="H738" s="3">
        <f t="shared" si="256"/>
        <v>-14.729750385358866</v>
      </c>
      <c r="I738" s="2">
        <f t="shared" si="273"/>
        <v>120.33205859217131</v>
      </c>
      <c r="J738" s="2">
        <f t="shared" si="257"/>
        <v>120.33205859217131</v>
      </c>
      <c r="K738" s="5">
        <f t="shared" si="259"/>
        <v>0.33</v>
      </c>
      <c r="L738" s="4">
        <f t="shared" si="274"/>
        <v>0.18985846383910035</v>
      </c>
      <c r="M738" s="4">
        <f t="shared" si="260"/>
        <v>0.22589514706120845</v>
      </c>
      <c r="N738" s="5">
        <f t="shared" si="261"/>
        <v>-1.9190052382676135</v>
      </c>
      <c r="O738" s="5">
        <f t="shared" si="262"/>
        <v>25.137951245105452</v>
      </c>
      <c r="P738" s="5">
        <f t="shared" si="263"/>
        <v>3.1094534721128588</v>
      </c>
      <c r="Q738" s="6">
        <f t="shared" si="264"/>
        <v>1802.6480057350693</v>
      </c>
      <c r="R738" s="5">
        <f t="shared" si="265"/>
        <v>9.611408209139185</v>
      </c>
      <c r="S738" s="5">
        <f t="shared" si="266"/>
        <v>-1.0418235893526628</v>
      </c>
      <c r="T738" s="5">
        <f t="shared" si="267"/>
        <v>14.354179503218644</v>
      </c>
      <c r="U738" s="5">
        <f t="shared" si="258"/>
        <v>7.6924029708715711</v>
      </c>
      <c r="V738" s="5">
        <f t="shared" si="258"/>
        <v>24.096127655752788</v>
      </c>
      <c r="W738" s="5">
        <f t="shared" si="268"/>
        <v>-14.710367024668496</v>
      </c>
      <c r="X738">
        <f t="shared" si="275"/>
        <v>0</v>
      </c>
    </row>
    <row r="739" spans="1:24" x14ac:dyDescent="0.2">
      <c r="A739">
        <f t="shared" si="253"/>
        <v>0.70900000000000052</v>
      </c>
      <c r="B739" s="5">
        <f t="shared" si="269"/>
        <v>3.243616530529565</v>
      </c>
      <c r="C739" s="5">
        <f t="shared" si="270"/>
        <v>-36.174801329252539</v>
      </c>
      <c r="D739" s="5">
        <f t="shared" si="271"/>
        <v>-0.87760740227103928</v>
      </c>
      <c r="E739" s="2">
        <f t="shared" si="272"/>
        <v>36.31992978253146</v>
      </c>
      <c r="F739" s="3">
        <f t="shared" si="254"/>
        <v>9.0981864082312658</v>
      </c>
      <c r="G739" s="3">
        <f t="shared" si="255"/>
        <v>-119.05655594208685</v>
      </c>
      <c r="H739" s="3">
        <f t="shared" si="256"/>
        <v>-14.744460752383535</v>
      </c>
      <c r="I739" s="2">
        <f t="shared" si="273"/>
        <v>120.31059650583052</v>
      </c>
      <c r="J739" s="2">
        <f t="shared" si="257"/>
        <v>120.31059650583052</v>
      </c>
      <c r="K739" s="5">
        <f t="shared" si="259"/>
        <v>0.33</v>
      </c>
      <c r="L739" s="4">
        <f t="shared" si="274"/>
        <v>0.18989231351033342</v>
      </c>
      <c r="M739" s="4">
        <f t="shared" si="260"/>
        <v>0.22591431289624012</v>
      </c>
      <c r="N739" s="5">
        <f t="shared" si="261"/>
        <v>-1.9202865482015152</v>
      </c>
      <c r="O739" s="5">
        <f t="shared" si="262"/>
        <v>25.128381920593775</v>
      </c>
      <c r="P739" s="5">
        <f t="shared" si="263"/>
        <v>3.1120036865447784</v>
      </c>
      <c r="Q739" s="6">
        <f t="shared" si="264"/>
        <v>1802.6478254702777</v>
      </c>
      <c r="R739" s="5">
        <f t="shared" si="265"/>
        <v>9.6086511666397012</v>
      </c>
      <c r="S739" s="5">
        <f t="shared" si="266"/>
        <v>-1.0428775340557239</v>
      </c>
      <c r="T739" s="5">
        <f t="shared" si="267"/>
        <v>14.349979322614697</v>
      </c>
      <c r="U739" s="5">
        <f t="shared" si="258"/>
        <v>7.688364618438186</v>
      </c>
      <c r="V739" s="5">
        <f t="shared" si="258"/>
        <v>24.085504386538052</v>
      </c>
      <c r="W739" s="5">
        <f t="shared" si="268"/>
        <v>-14.712016990840524</v>
      </c>
      <c r="X739">
        <f t="shared" si="275"/>
        <v>0</v>
      </c>
    </row>
    <row r="740" spans="1:24" x14ac:dyDescent="0.2">
      <c r="A740">
        <f t="shared" si="253"/>
        <v>0.71000000000000052</v>
      </c>
      <c r="B740" s="5">
        <f t="shared" si="269"/>
        <v>3.2527185611201057</v>
      </c>
      <c r="C740" s="5">
        <f t="shared" si="270"/>
        <v>-36.29384584244243</v>
      </c>
      <c r="D740" s="5">
        <f t="shared" si="271"/>
        <v>-0.89235921903191828</v>
      </c>
      <c r="E740" s="2">
        <f t="shared" si="272"/>
        <v>36.439311520291255</v>
      </c>
      <c r="F740" s="3">
        <f t="shared" si="254"/>
        <v>9.1058747728497043</v>
      </c>
      <c r="G740" s="3">
        <f t="shared" si="255"/>
        <v>-119.03247043770031</v>
      </c>
      <c r="H740" s="3">
        <f t="shared" si="256"/>
        <v>-14.759172769374375</v>
      </c>
      <c r="I740" s="2">
        <f t="shared" si="273"/>
        <v>120.28914811701453</v>
      </c>
      <c r="J740" s="2">
        <f t="shared" si="257"/>
        <v>120.28914811701453</v>
      </c>
      <c r="K740" s="5">
        <f t="shared" si="259"/>
        <v>0.33</v>
      </c>
      <c r="L740" s="4">
        <f t="shared" si="274"/>
        <v>0.18992615363333223</v>
      </c>
      <c r="M740" s="4">
        <f t="shared" si="260"/>
        <v>0.22593346974560269</v>
      </c>
      <c r="N740" s="5">
        <f t="shared" si="261"/>
        <v>-1.9215666454974314</v>
      </c>
      <c r="O740" s="5">
        <f t="shared" si="262"/>
        <v>25.118819512676293</v>
      </c>
      <c r="P740" s="5">
        <f t="shared" si="263"/>
        <v>3.1145534960929622</v>
      </c>
      <c r="Q740" s="6">
        <f t="shared" si="264"/>
        <v>1802.6476452055042</v>
      </c>
      <c r="R740" s="5">
        <f t="shared" si="265"/>
        <v>9.605895751690694</v>
      </c>
      <c r="S740" s="5">
        <f t="shared" si="266"/>
        <v>-1.0439318307988872</v>
      </c>
      <c r="T740" s="5">
        <f t="shared" si="267"/>
        <v>14.345781561947422</v>
      </c>
      <c r="U740" s="5">
        <f t="shared" si="258"/>
        <v>7.6843291061932621</v>
      </c>
      <c r="V740" s="5">
        <f t="shared" si="258"/>
        <v>24.074887681877406</v>
      </c>
      <c r="W740" s="5">
        <f t="shared" si="268"/>
        <v>-14.713664941959614</v>
      </c>
      <c r="X740">
        <f t="shared" si="275"/>
        <v>0</v>
      </c>
    </row>
    <row r="741" spans="1:24" x14ac:dyDescent="0.2">
      <c r="A741">
        <f t="shared" si="253"/>
        <v>0.71100000000000052</v>
      </c>
      <c r="B741" s="5">
        <f t="shared" si="269"/>
        <v>3.2618282780575085</v>
      </c>
      <c r="C741" s="5">
        <f t="shared" si="270"/>
        <v>-36.412866275436294</v>
      </c>
      <c r="D741" s="5">
        <f t="shared" si="271"/>
        <v>-0.90712574863376361</v>
      </c>
      <c r="E741" s="2">
        <f t="shared" si="272"/>
        <v>36.558670026525057</v>
      </c>
      <c r="F741" s="3">
        <f t="shared" si="254"/>
        <v>9.1135591019558984</v>
      </c>
      <c r="G741" s="3">
        <f t="shared" si="255"/>
        <v>-119.00839555001843</v>
      </c>
      <c r="H741" s="3">
        <f t="shared" si="256"/>
        <v>-14.773886434316335</v>
      </c>
      <c r="I741" s="2">
        <f t="shared" si="273"/>
        <v>120.26771341997222</v>
      </c>
      <c r="J741" s="2">
        <f t="shared" si="257"/>
        <v>120.26771341997222</v>
      </c>
      <c r="K741" s="5">
        <f t="shared" si="259"/>
        <v>0.33</v>
      </c>
      <c r="L741" s="4">
        <f t="shared" si="274"/>
        <v>0.18995998420050966</v>
      </c>
      <c r="M741" s="4">
        <f t="shared" si="260"/>
        <v>0.22595261760903396</v>
      </c>
      <c r="N741" s="5">
        <f t="shared" si="261"/>
        <v>-1.9228455316727611</v>
      </c>
      <c r="O741" s="5">
        <f t="shared" si="262"/>
        <v>25.109264015831783</v>
      </c>
      <c r="P741" s="5">
        <f t="shared" si="263"/>
        <v>3.1171029010575295</v>
      </c>
      <c r="Q741" s="6">
        <f t="shared" si="264"/>
        <v>1802.6474649407487</v>
      </c>
      <c r="R741" s="5">
        <f t="shared" si="265"/>
        <v>9.6031419632836084</v>
      </c>
      <c r="S741" s="5">
        <f t="shared" si="266"/>
        <v>-1.0449864791190562</v>
      </c>
      <c r="T741" s="5">
        <f t="shared" si="267"/>
        <v>14.341586219732198</v>
      </c>
      <c r="U741" s="5">
        <f t="shared" si="258"/>
        <v>7.6802964316108469</v>
      </c>
      <c r="V741" s="5">
        <f t="shared" si="258"/>
        <v>24.064277536712726</v>
      </c>
      <c r="W741" s="5">
        <f t="shared" si="268"/>
        <v>-14.715310879210271</v>
      </c>
      <c r="X741">
        <f t="shared" si="275"/>
        <v>0</v>
      </c>
    </row>
    <row r="742" spans="1:24" x14ac:dyDescent="0.2">
      <c r="A742">
        <f t="shared" si="253"/>
        <v>0.71200000000000052</v>
      </c>
      <c r="B742" s="5">
        <f t="shared" si="269"/>
        <v>3.2709456773076804</v>
      </c>
      <c r="C742" s="5">
        <f t="shared" si="270"/>
        <v>-36.531862638847542</v>
      </c>
      <c r="D742" s="5">
        <f t="shared" si="271"/>
        <v>-0.9219069927235195</v>
      </c>
      <c r="E742" s="2">
        <f t="shared" si="272"/>
        <v>36.678005309551978</v>
      </c>
      <c r="F742" s="3">
        <f t="shared" si="254"/>
        <v>9.1212393983875089</v>
      </c>
      <c r="G742" s="3">
        <f t="shared" si="255"/>
        <v>-118.98433127248173</v>
      </c>
      <c r="H742" s="3">
        <f t="shared" si="256"/>
        <v>-14.788601745195546</v>
      </c>
      <c r="I742" s="2">
        <f t="shared" si="273"/>
        <v>120.24629240895692</v>
      </c>
      <c r="J742" s="2">
        <f t="shared" si="257"/>
        <v>120.24629240895692</v>
      </c>
      <c r="K742" s="5">
        <f t="shared" si="259"/>
        <v>0.33</v>
      </c>
      <c r="L742" s="4">
        <f t="shared" si="274"/>
        <v>0.1899938052042793</v>
      </c>
      <c r="M742" s="4">
        <f t="shared" si="260"/>
        <v>0.22597175648627246</v>
      </c>
      <c r="N742" s="5">
        <f t="shared" si="261"/>
        <v>-1.9241232082431219</v>
      </c>
      <c r="O742" s="5">
        <f t="shared" si="262"/>
        <v>25.099715424544499</v>
      </c>
      <c r="P742" s="5">
        <f t="shared" si="263"/>
        <v>3.1196519017389126</v>
      </c>
      <c r="Q742" s="6">
        <f t="shared" si="264"/>
        <v>1802.6472846760112</v>
      </c>
      <c r="R742" s="5">
        <f t="shared" si="265"/>
        <v>9.6003898004106869</v>
      </c>
      <c r="S742" s="5">
        <f t="shared" si="266"/>
        <v>-1.0460414785537921</v>
      </c>
      <c r="T742" s="5">
        <f t="shared" si="267"/>
        <v>14.33739329448559</v>
      </c>
      <c r="U742" s="5">
        <f t="shared" si="258"/>
        <v>7.6762665921675648</v>
      </c>
      <c r="V742" s="5">
        <f t="shared" si="258"/>
        <v>24.053673945990706</v>
      </c>
      <c r="W742" s="5">
        <f t="shared" si="268"/>
        <v>-14.716954803775497</v>
      </c>
      <c r="X742">
        <f t="shared" si="275"/>
        <v>0</v>
      </c>
    </row>
    <row r="743" spans="1:24" x14ac:dyDescent="0.2">
      <c r="A743">
        <f t="shared" si="253"/>
        <v>0.71300000000000052</v>
      </c>
      <c r="B743" s="5">
        <f t="shared" si="269"/>
        <v>3.2800707548393642</v>
      </c>
      <c r="C743" s="5">
        <f t="shared" si="270"/>
        <v>-36.650834943283051</v>
      </c>
      <c r="D743" s="5">
        <f t="shared" si="271"/>
        <v>-0.93670295294611694</v>
      </c>
      <c r="E743" s="2">
        <f t="shared" si="272"/>
        <v>36.797317377718315</v>
      </c>
      <c r="F743" s="3">
        <f t="shared" si="254"/>
        <v>9.1289156649796759</v>
      </c>
      <c r="G743" s="3">
        <f t="shared" si="255"/>
        <v>-118.96027759853574</v>
      </c>
      <c r="H743" s="3">
        <f t="shared" si="256"/>
        <v>-14.803318699999322</v>
      </c>
      <c r="I743" s="2">
        <f t="shared" si="273"/>
        <v>120.22488507822639</v>
      </c>
      <c r="J743" s="2">
        <f t="shared" si="257"/>
        <v>120.22488507822639</v>
      </c>
      <c r="K743" s="5">
        <f t="shared" si="259"/>
        <v>0.33</v>
      </c>
      <c r="L743" s="4">
        <f t="shared" si="274"/>
        <v>0.19002761663705517</v>
      </c>
      <c r="M743" s="4">
        <f t="shared" si="260"/>
        <v>0.22599088637705717</v>
      </c>
      <c r="N743" s="5">
        <f t="shared" si="261"/>
        <v>-1.925399676722354</v>
      </c>
      <c r="O743" s="5">
        <f t="shared" si="262"/>
        <v>25.090173733304187</v>
      </c>
      <c r="P743" s="5">
        <f t="shared" si="263"/>
        <v>3.1222004984378535</v>
      </c>
      <c r="Q743" s="6">
        <f t="shared" si="264"/>
        <v>1802.6471044112918</v>
      </c>
      <c r="R743" s="5">
        <f t="shared" si="265"/>
        <v>9.5976392620649751</v>
      </c>
      <c r="S743" s="5">
        <f t="shared" si="266"/>
        <v>-1.0470968286413158</v>
      </c>
      <c r="T743" s="5">
        <f t="shared" si="267"/>
        <v>14.333202784725291</v>
      </c>
      <c r="U743" s="5">
        <f t="shared" si="258"/>
        <v>7.6722395853426208</v>
      </c>
      <c r="V743" s="5">
        <f t="shared" si="258"/>
        <v>24.043076904662872</v>
      </c>
      <c r="W743" s="5">
        <f t="shared" si="268"/>
        <v>-14.718596716836856</v>
      </c>
      <c r="X743">
        <f t="shared" si="275"/>
        <v>0</v>
      </c>
    </row>
    <row r="744" spans="1:24" x14ac:dyDescent="0.2">
      <c r="A744">
        <f t="shared" ref="A744:A807" si="276">A743+dt</f>
        <v>0.71400000000000052</v>
      </c>
      <c r="B744" s="5">
        <f t="shared" si="269"/>
        <v>3.2892035066241365</v>
      </c>
      <c r="C744" s="5">
        <f t="shared" si="270"/>
        <v>-36.769783199343138</v>
      </c>
      <c r="D744" s="5">
        <f t="shared" si="271"/>
        <v>-0.95151363094447461</v>
      </c>
      <c r="E744" s="2">
        <f t="shared" si="272"/>
        <v>36.916606239396998</v>
      </c>
      <c r="F744" s="3">
        <f t="shared" ref="F744:F807" si="277">F743+U743*dt</f>
        <v>9.1365879045650189</v>
      </c>
      <c r="G744" s="3">
        <f t="shared" ref="G744:G807" si="278">G743+V743*dt</f>
        <v>-118.93623452163108</v>
      </c>
      <c r="H744" s="3">
        <f t="shared" ref="H744:H807" si="279">H743+W743*dt</f>
        <v>-14.818037296716158</v>
      </c>
      <c r="I744" s="2">
        <f t="shared" si="273"/>
        <v>120.2034914220429</v>
      </c>
      <c r="J744" s="2">
        <f t="shared" ref="J744:J807" si="280">SQRT((F744-vxw)^2+(G744-vyw)^2+H744^2)</f>
        <v>120.2034914220429</v>
      </c>
      <c r="K744" s="5">
        <f t="shared" si="259"/>
        <v>0.33</v>
      </c>
      <c r="L744" s="4">
        <f t="shared" si="274"/>
        <v>0.19006141849125183</v>
      </c>
      <c r="M744" s="4">
        <f t="shared" si="260"/>
        <v>0.22601000728112769</v>
      </c>
      <c r="N744" s="5">
        <f t="shared" si="261"/>
        <v>-1.9266749386225221</v>
      </c>
      <c r="O744" s="5">
        <f t="shared" si="262"/>
        <v>25.080638936606068</v>
      </c>
      <c r="P744" s="5">
        <f t="shared" si="263"/>
        <v>3.1247486914554075</v>
      </c>
      <c r="Q744" s="6">
        <f t="shared" si="264"/>
        <v>1802.6469241465902</v>
      </c>
      <c r="R744" s="5">
        <f t="shared" si="265"/>
        <v>9.5948903472403089</v>
      </c>
      <c r="S744" s="5">
        <f t="shared" si="266"/>
        <v>-1.0481525289205078</v>
      </c>
      <c r="T744" s="5">
        <f t="shared" si="267"/>
        <v>14.329014688970169</v>
      </c>
      <c r="U744" s="5">
        <f t="shared" ref="U744:V807" si="281">N744+R744</f>
        <v>7.6682154086177867</v>
      </c>
      <c r="V744" s="5">
        <f t="shared" si="281"/>
        <v>24.03248640768556</v>
      </c>
      <c r="W744" s="5">
        <f t="shared" si="268"/>
        <v>-14.720236619574422</v>
      </c>
      <c r="X744">
        <f t="shared" si="275"/>
        <v>0</v>
      </c>
    </row>
    <row r="745" spans="1:24" x14ac:dyDescent="0.2">
      <c r="A745">
        <f t="shared" si="276"/>
        <v>0.71500000000000052</v>
      </c>
      <c r="B745" s="5">
        <f t="shared" si="269"/>
        <v>3.2983439286364056</v>
      </c>
      <c r="C745" s="5">
        <f t="shared" si="270"/>
        <v>-36.888707417621568</v>
      </c>
      <c r="D745" s="5">
        <f t="shared" si="271"/>
        <v>-0.96633902835950058</v>
      </c>
      <c r="E745" s="2">
        <f t="shared" si="272"/>
        <v>37.03587190298699</v>
      </c>
      <c r="F745" s="3">
        <f t="shared" si="277"/>
        <v>9.1442561199736367</v>
      </c>
      <c r="G745" s="3">
        <f t="shared" si="278"/>
        <v>-118.91220203522339</v>
      </c>
      <c r="H745" s="3">
        <f t="shared" si="279"/>
        <v>-14.832757533335732</v>
      </c>
      <c r="I745" s="2">
        <f t="shared" si="273"/>
        <v>120.18211143467312</v>
      </c>
      <c r="J745" s="2">
        <f t="shared" si="280"/>
        <v>120.18211143467312</v>
      </c>
      <c r="K745" s="5">
        <f t="shared" si="259"/>
        <v>0.33</v>
      </c>
      <c r="L745" s="4">
        <f t="shared" si="274"/>
        <v>0.19009521075928448</v>
      </c>
      <c r="M745" s="4">
        <f t="shared" si="260"/>
        <v>0.2260291191982243</v>
      </c>
      <c r="N745" s="5">
        <f t="shared" si="261"/>
        <v>-1.927948995453916</v>
      </c>
      <c r="O745" s="5">
        <f t="shared" si="262"/>
        <v>25.071111028950813</v>
      </c>
      <c r="P745" s="5">
        <f t="shared" si="263"/>
        <v>3.1272964810929391</v>
      </c>
      <c r="Q745" s="6">
        <f t="shared" si="264"/>
        <v>1802.6467438819068</v>
      </c>
      <c r="R745" s="5">
        <f t="shared" si="265"/>
        <v>9.5921430549313342</v>
      </c>
      <c r="S745" s="5">
        <f t="shared" si="266"/>
        <v>-1.0492085789309056</v>
      </c>
      <c r="T745" s="5">
        <f t="shared" si="267"/>
        <v>14.324829005740254</v>
      </c>
      <c r="U745" s="5">
        <f t="shared" si="281"/>
        <v>7.6641940594774187</v>
      </c>
      <c r="V745" s="5">
        <f t="shared" si="281"/>
        <v>24.021902450019908</v>
      </c>
      <c r="W745" s="5">
        <f t="shared" si="268"/>
        <v>-14.721874513166807</v>
      </c>
      <c r="X745">
        <f t="shared" si="275"/>
        <v>0</v>
      </c>
    </row>
    <row r="746" spans="1:24" x14ac:dyDescent="0.2">
      <c r="A746">
        <f t="shared" si="276"/>
        <v>0.71600000000000052</v>
      </c>
      <c r="B746" s="5">
        <f t="shared" si="269"/>
        <v>3.3074920168534092</v>
      </c>
      <c r="C746" s="5">
        <f t="shared" si="270"/>
        <v>-37.00760760870557</v>
      </c>
      <c r="D746" s="5">
        <f t="shared" si="271"/>
        <v>-0.98117914683009289</v>
      </c>
      <c r="E746" s="2">
        <f t="shared" si="272"/>
        <v>37.155114376912792</v>
      </c>
      <c r="F746" s="3">
        <f t="shared" si="277"/>
        <v>9.1519203140331147</v>
      </c>
      <c r="G746" s="3">
        <f t="shared" si="278"/>
        <v>-118.88818013277337</v>
      </c>
      <c r="H746" s="3">
        <f t="shared" si="279"/>
        <v>-14.847479407848899</v>
      </c>
      <c r="I746" s="2">
        <f t="shared" si="273"/>
        <v>120.16074511038818</v>
      </c>
      <c r="J746" s="2">
        <f t="shared" si="280"/>
        <v>120.16074511038818</v>
      </c>
      <c r="K746" s="5">
        <f t="shared" si="259"/>
        <v>0.33</v>
      </c>
      <c r="L746" s="4">
        <f t="shared" si="274"/>
        <v>0.19012899343356884</v>
      </c>
      <c r="M746" s="4">
        <f t="shared" si="260"/>
        <v>0.2260482221280877</v>
      </c>
      <c r="N746" s="5">
        <f t="shared" si="261"/>
        <v>-1.9292218487250556</v>
      </c>
      <c r="O746" s="5">
        <f t="shared" si="262"/>
        <v>25.061590004844589</v>
      </c>
      <c r="P746" s="5">
        <f t="shared" si="263"/>
        <v>3.1298438676521241</v>
      </c>
      <c r="Q746" s="6">
        <f t="shared" si="264"/>
        <v>1802.6465636172416</v>
      </c>
      <c r="R746" s="5">
        <f t="shared" si="265"/>
        <v>9.5893973841334841</v>
      </c>
      <c r="S746" s="5">
        <f t="shared" si="266"/>
        <v>-1.0502649782127036</v>
      </c>
      <c r="T746" s="5">
        <f t="shared" si="267"/>
        <v>14.320645733556709</v>
      </c>
      <c r="U746" s="5">
        <f t="shared" si="281"/>
        <v>7.6601755354084284</v>
      </c>
      <c r="V746" s="5">
        <f t="shared" si="281"/>
        <v>24.011325026631887</v>
      </c>
      <c r="W746" s="5">
        <f t="shared" si="268"/>
        <v>-14.723510398791166</v>
      </c>
      <c r="X746">
        <f t="shared" si="275"/>
        <v>0</v>
      </c>
    </row>
    <row r="747" spans="1:24" x14ac:dyDescent="0.2">
      <c r="A747">
        <f t="shared" si="276"/>
        <v>0.71700000000000053</v>
      </c>
      <c r="B747" s="5">
        <f t="shared" si="269"/>
        <v>3.3166477672552102</v>
      </c>
      <c r="C747" s="5">
        <f t="shared" si="270"/>
        <v>-37.126483783175829</v>
      </c>
      <c r="D747" s="5">
        <f t="shared" si="271"/>
        <v>-0.99603398799314125</v>
      </c>
      <c r="E747" s="2">
        <f t="shared" si="272"/>
        <v>37.274333669623886</v>
      </c>
      <c r="F747" s="3">
        <f t="shared" si="277"/>
        <v>9.1595804895685227</v>
      </c>
      <c r="G747" s="3">
        <f t="shared" si="278"/>
        <v>-118.86416880774674</v>
      </c>
      <c r="H747" s="3">
        <f t="shared" si="279"/>
        <v>-14.862202918247691</v>
      </c>
      <c r="I747" s="2">
        <f t="shared" si="273"/>
        <v>120.13939244346363</v>
      </c>
      <c r="J747" s="2">
        <f t="shared" si="280"/>
        <v>120.13939244346363</v>
      </c>
      <c r="K747" s="5">
        <f t="shared" si="259"/>
        <v>0.33</v>
      </c>
      <c r="L747" s="4">
        <f t="shared" si="274"/>
        <v>0.19016276650652122</v>
      </c>
      <c r="M747" s="4">
        <f t="shared" si="260"/>
        <v>0.22606731607045938</v>
      </c>
      <c r="N747" s="5">
        <f t="shared" si="261"/>
        <v>-1.9304934999426904</v>
      </c>
      <c r="O747" s="5">
        <f t="shared" si="262"/>
        <v>25.052075858798982</v>
      </c>
      <c r="P747" s="5">
        <f t="shared" si="263"/>
        <v>3.1323908514349448</v>
      </c>
      <c r="Q747" s="6">
        <f t="shared" si="264"/>
        <v>1802.6463833525941</v>
      </c>
      <c r="R747" s="5">
        <f t="shared" si="265"/>
        <v>9.5866533338429907</v>
      </c>
      <c r="S747" s="5">
        <f t="shared" si="266"/>
        <v>-1.0513217263067525</v>
      </c>
      <c r="T747" s="5">
        <f t="shared" si="267"/>
        <v>14.31646487094187</v>
      </c>
      <c r="U747" s="5">
        <f t="shared" si="281"/>
        <v>7.6561598339003005</v>
      </c>
      <c r="V747" s="5">
        <f t="shared" si="281"/>
        <v>24.000754132492229</v>
      </c>
      <c r="W747" s="5">
        <f t="shared" si="268"/>
        <v>-14.725144277623187</v>
      </c>
      <c r="X747">
        <f t="shared" si="275"/>
        <v>0</v>
      </c>
    </row>
    <row r="748" spans="1:24" x14ac:dyDescent="0.2">
      <c r="A748">
        <f t="shared" si="276"/>
        <v>0.71800000000000053</v>
      </c>
      <c r="B748" s="5">
        <f t="shared" si="269"/>
        <v>3.3258111758246955</v>
      </c>
      <c r="C748" s="5">
        <f t="shared" si="270"/>
        <v>-37.245335951606506</v>
      </c>
      <c r="D748" s="5">
        <f t="shared" si="271"/>
        <v>-1.0109035534835278</v>
      </c>
      <c r="E748" s="2">
        <f t="shared" si="272"/>
        <v>37.393529789594247</v>
      </c>
      <c r="F748" s="3">
        <f t="shared" si="277"/>
        <v>9.1672366494024224</v>
      </c>
      <c r="G748" s="3">
        <f t="shared" si="278"/>
        <v>-118.84016805361425</v>
      </c>
      <c r="H748" s="3">
        <f t="shared" si="279"/>
        <v>-14.876928062525314</v>
      </c>
      <c r="I748" s="2">
        <f t="shared" si="273"/>
        <v>120.11805342817946</v>
      </c>
      <c r="J748" s="2">
        <f t="shared" si="280"/>
        <v>120.11805342817946</v>
      </c>
      <c r="K748" s="5">
        <f t="shared" si="259"/>
        <v>0.33</v>
      </c>
      <c r="L748" s="4">
        <f t="shared" si="274"/>
        <v>0.19019652997055855</v>
      </c>
      <c r="M748" s="4">
        <f t="shared" si="260"/>
        <v>0.22608640102508129</v>
      </c>
      <c r="N748" s="5">
        <f t="shared" si="261"/>
        <v>-1.9317639506118041</v>
      </c>
      <c r="O748" s="5">
        <f t="shared" si="262"/>
        <v>25.04256858533105</v>
      </c>
      <c r="P748" s="5">
        <f t="shared" si="263"/>
        <v>3.1349374327436919</v>
      </c>
      <c r="Q748" s="6">
        <f t="shared" si="264"/>
        <v>1802.646203087965</v>
      </c>
      <c r="R748" s="5">
        <f t="shared" si="265"/>
        <v>9.5839109030568803</v>
      </c>
      <c r="S748" s="5">
        <f t="shared" si="266"/>
        <v>-1.0523788227545585</v>
      </c>
      <c r="T748" s="5">
        <f t="shared" si="267"/>
        <v>14.312286416419221</v>
      </c>
      <c r="U748" s="5">
        <f t="shared" si="281"/>
        <v>7.6521469524450758</v>
      </c>
      <c r="V748" s="5">
        <f t="shared" si="281"/>
        <v>23.990189762576492</v>
      </c>
      <c r="W748" s="5">
        <f t="shared" si="268"/>
        <v>-14.726776150837086</v>
      </c>
      <c r="X748">
        <f t="shared" si="275"/>
        <v>0</v>
      </c>
    </row>
    <row r="749" spans="1:24" x14ac:dyDescent="0.2">
      <c r="A749">
        <f t="shared" si="276"/>
        <v>0.71900000000000053</v>
      </c>
      <c r="B749" s="5">
        <f t="shared" si="269"/>
        <v>3.3349822385475743</v>
      </c>
      <c r="C749" s="5">
        <f t="shared" si="270"/>
        <v>-37.364164124565242</v>
      </c>
      <c r="D749" s="5">
        <f t="shared" si="271"/>
        <v>-1.0257878449341287</v>
      </c>
      <c r="E749" s="2">
        <f t="shared" si="272"/>
        <v>37.512702745321832</v>
      </c>
      <c r="F749" s="3">
        <f t="shared" si="277"/>
        <v>9.1748887963548675</v>
      </c>
      <c r="G749" s="3">
        <f t="shared" si="278"/>
        <v>-118.81617786385168</v>
      </c>
      <c r="H749" s="3">
        <f t="shared" si="279"/>
        <v>-14.891654838676152</v>
      </c>
      <c r="I749" s="2">
        <f t="shared" si="273"/>
        <v>120.09672805882009</v>
      </c>
      <c r="J749" s="2">
        <f t="shared" si="280"/>
        <v>120.09672805882009</v>
      </c>
      <c r="K749" s="5">
        <f t="shared" si="259"/>
        <v>0.33</v>
      </c>
      <c r="L749" s="4">
        <f t="shared" si="274"/>
        <v>0.19023028381809823</v>
      </c>
      <c r="M749" s="4">
        <f t="shared" si="260"/>
        <v>0.22610547699169606</v>
      </c>
      <c r="N749" s="5">
        <f t="shared" si="261"/>
        <v>-1.9330332022356158</v>
      </c>
      <c r="O749" s="5">
        <f t="shared" si="262"/>
        <v>25.033068178963276</v>
      </c>
      <c r="P749" s="5">
        <f t="shared" si="263"/>
        <v>3.1374836118809646</v>
      </c>
      <c r="Q749" s="6">
        <f t="shared" si="264"/>
        <v>1802.6460228233534</v>
      </c>
      <c r="R749" s="5">
        <f t="shared" si="265"/>
        <v>9.5811700907729769</v>
      </c>
      <c r="S749" s="5">
        <f t="shared" si="266"/>
        <v>-1.0534362670982835</v>
      </c>
      <c r="T749" s="5">
        <f t="shared" si="267"/>
        <v>14.308110368513399</v>
      </c>
      <c r="U749" s="5">
        <f t="shared" si="281"/>
        <v>7.6481368885373611</v>
      </c>
      <c r="V749" s="5">
        <f t="shared" si="281"/>
        <v>23.979631911864992</v>
      </c>
      <c r="W749" s="5">
        <f t="shared" si="268"/>
        <v>-14.728406019605636</v>
      </c>
      <c r="X749">
        <f t="shared" si="275"/>
        <v>0</v>
      </c>
    </row>
    <row r="750" spans="1:24" x14ac:dyDescent="0.2">
      <c r="A750">
        <f t="shared" si="276"/>
        <v>0.72000000000000053</v>
      </c>
      <c r="B750" s="5">
        <f t="shared" si="269"/>
        <v>3.3441609514123734</v>
      </c>
      <c r="C750" s="5">
        <f t="shared" si="270"/>
        <v>-37.482968312613139</v>
      </c>
      <c r="D750" s="5">
        <f t="shared" si="271"/>
        <v>-1.0406868639758147</v>
      </c>
      <c r="E750" s="2">
        <f t="shared" si="272"/>
        <v>37.63185254532803</v>
      </c>
      <c r="F750" s="3">
        <f t="shared" si="277"/>
        <v>9.182536933243405</v>
      </c>
      <c r="G750" s="3">
        <f t="shared" si="278"/>
        <v>-118.79219823193981</v>
      </c>
      <c r="H750" s="3">
        <f t="shared" si="279"/>
        <v>-14.906383244695757</v>
      </c>
      <c r="I750" s="2">
        <f t="shared" si="273"/>
        <v>120.07541632967428</v>
      </c>
      <c r="J750" s="2">
        <f t="shared" si="280"/>
        <v>120.07541632967428</v>
      </c>
      <c r="K750" s="5">
        <f t="shared" si="259"/>
        <v>0.33</v>
      </c>
      <c r="L750" s="4">
        <f t="shared" si="274"/>
        <v>0.19026402804155848</v>
      </c>
      <c r="M750" s="4">
        <f t="shared" si="260"/>
        <v>0.22612454397004683</v>
      </c>
      <c r="N750" s="5">
        <f t="shared" si="261"/>
        <v>-1.9343012563155817</v>
      </c>
      <c r="O750" s="5">
        <f t="shared" si="262"/>
        <v>25.023574634223571</v>
      </c>
      <c r="P750" s="5">
        <f t="shared" si="263"/>
        <v>3.1400293891496665</v>
      </c>
      <c r="Q750" s="6">
        <f t="shared" si="264"/>
        <v>1802.6458425587605</v>
      </c>
      <c r="R750" s="5">
        <f t="shared" si="265"/>
        <v>9.5784308959898858</v>
      </c>
      <c r="S750" s="5">
        <f t="shared" si="266"/>
        <v>-1.0544940588807408</v>
      </c>
      <c r="T750" s="5">
        <f t="shared" si="267"/>
        <v>14.303936725750168</v>
      </c>
      <c r="U750" s="5">
        <f t="shared" si="281"/>
        <v>7.6441296396743041</v>
      </c>
      <c r="V750" s="5">
        <f t="shared" si="281"/>
        <v>23.969080575342829</v>
      </c>
      <c r="W750" s="5">
        <f t="shared" si="268"/>
        <v>-14.730033885100166</v>
      </c>
      <c r="X750">
        <f t="shared" si="275"/>
        <v>0</v>
      </c>
    </row>
    <row r="751" spans="1:24" x14ac:dyDescent="0.2">
      <c r="A751">
        <f t="shared" si="276"/>
        <v>0.72100000000000053</v>
      </c>
      <c r="B751" s="5">
        <f t="shared" si="269"/>
        <v>3.3533473104104363</v>
      </c>
      <c r="C751" s="5">
        <f t="shared" si="270"/>
        <v>-37.601748526304789</v>
      </c>
      <c r="D751" s="5">
        <f t="shared" si="271"/>
        <v>-1.0556006122374531</v>
      </c>
      <c r="E751" s="2">
        <f t="shared" si="272"/>
        <v>37.750979198157246</v>
      </c>
      <c r="F751" s="3">
        <f t="shared" si="277"/>
        <v>9.1901810628830791</v>
      </c>
      <c r="G751" s="3">
        <f t="shared" si="278"/>
        <v>-118.76822915136447</v>
      </c>
      <c r="H751" s="3">
        <f t="shared" si="279"/>
        <v>-14.921113278580856</v>
      </c>
      <c r="I751" s="2">
        <f t="shared" si="273"/>
        <v>120.0541182350353</v>
      </c>
      <c r="J751" s="2">
        <f t="shared" si="280"/>
        <v>120.0541182350353</v>
      </c>
      <c r="K751" s="5">
        <f t="shared" si="259"/>
        <v>0.33</v>
      </c>
      <c r="L751" s="4">
        <f t="shared" si="274"/>
        <v>0.1902977626333579</v>
      </c>
      <c r="M751" s="4">
        <f t="shared" si="260"/>
        <v>0.22614360195987745</v>
      </c>
      <c r="N751" s="5">
        <f t="shared" si="261"/>
        <v>-1.9355681143513987</v>
      </c>
      <c r="O751" s="5">
        <f t="shared" si="262"/>
        <v>25.014087945645301</v>
      </c>
      <c r="P751" s="5">
        <f t="shared" si="263"/>
        <v>3.1425747648530087</v>
      </c>
      <c r="Q751" s="6">
        <f t="shared" si="264"/>
        <v>1802.6456622941851</v>
      </c>
      <c r="R751" s="5">
        <f t="shared" si="265"/>
        <v>9.5756933177070191</v>
      </c>
      <c r="S751" s="5">
        <f t="shared" si="266"/>
        <v>-1.0555521976453988</v>
      </c>
      <c r="T751" s="5">
        <f t="shared" si="267"/>
        <v>14.299765486656474</v>
      </c>
      <c r="U751" s="5">
        <f t="shared" si="281"/>
        <v>7.6401252033556206</v>
      </c>
      <c r="V751" s="5">
        <f t="shared" si="281"/>
        <v>23.958535747999903</v>
      </c>
      <c r="W751" s="5">
        <f t="shared" si="268"/>
        <v>-14.731659748490518</v>
      </c>
      <c r="X751">
        <f t="shared" si="275"/>
        <v>0</v>
      </c>
    </row>
    <row r="752" spans="1:24" x14ac:dyDescent="0.2">
      <c r="A752">
        <f t="shared" si="276"/>
        <v>0.72200000000000053</v>
      </c>
      <c r="B752" s="5">
        <f t="shared" si="269"/>
        <v>3.3625413115359213</v>
      </c>
      <c r="C752" s="5">
        <f t="shared" si="270"/>
        <v>-37.720504776188278</v>
      </c>
      <c r="D752" s="5">
        <f t="shared" si="271"/>
        <v>-1.0705290913459082</v>
      </c>
      <c r="E752" s="2">
        <f t="shared" si="272"/>
        <v>37.87008271237638</v>
      </c>
      <c r="F752" s="3">
        <f t="shared" si="277"/>
        <v>9.1978211880864347</v>
      </c>
      <c r="G752" s="3">
        <f t="shared" si="278"/>
        <v>-118.74427061561647</v>
      </c>
      <c r="H752" s="3">
        <f t="shared" si="279"/>
        <v>-14.935844938329346</v>
      </c>
      <c r="I752" s="2">
        <f t="shared" si="273"/>
        <v>120.03283376920079</v>
      </c>
      <c r="J752" s="2">
        <f t="shared" si="280"/>
        <v>120.03283376920079</v>
      </c>
      <c r="K752" s="5">
        <f t="shared" si="259"/>
        <v>0.33</v>
      </c>
      <c r="L752" s="4">
        <f t="shared" si="274"/>
        <v>0.19033148758591581</v>
      </c>
      <c r="M752" s="4">
        <f t="shared" si="260"/>
        <v>0.2261626509609323</v>
      </c>
      <c r="N752" s="5">
        <f t="shared" si="261"/>
        <v>-1.936833777841007</v>
      </c>
      <c r="O752" s="5">
        <f t="shared" si="262"/>
        <v>25.004608107767233</v>
      </c>
      <c r="P752" s="5">
        <f t="shared" si="263"/>
        <v>3.1451197392945081</v>
      </c>
      <c r="Q752" s="6">
        <f t="shared" si="264"/>
        <v>1802.6454820296281</v>
      </c>
      <c r="R752" s="5">
        <f t="shared" si="265"/>
        <v>9.5729573549245721</v>
      </c>
      <c r="S752" s="5">
        <f t="shared" si="266"/>
        <v>-1.0566106829363784</v>
      </c>
      <c r="T752" s="5">
        <f t="shared" si="267"/>
        <v>14.295596649760396</v>
      </c>
      <c r="U752" s="5">
        <f t="shared" si="281"/>
        <v>7.6361235770835654</v>
      </c>
      <c r="V752" s="5">
        <f t="shared" si="281"/>
        <v>23.947997424830856</v>
      </c>
      <c r="W752" s="5">
        <f t="shared" si="268"/>
        <v>-14.733283610945094</v>
      </c>
      <c r="X752">
        <f t="shared" si="275"/>
        <v>0</v>
      </c>
    </row>
    <row r="753" spans="1:24" x14ac:dyDescent="0.2">
      <c r="A753">
        <f t="shared" si="276"/>
        <v>0.72300000000000053</v>
      </c>
      <c r="B753" s="5">
        <f t="shared" si="269"/>
        <v>3.3717429507857961</v>
      </c>
      <c r="C753" s="5">
        <f t="shared" si="270"/>
        <v>-37.839237072805183</v>
      </c>
      <c r="D753" s="5">
        <f t="shared" si="271"/>
        <v>-1.0854723029260431</v>
      </c>
      <c r="E753" s="2">
        <f t="shared" si="272"/>
        <v>37.989163096574373</v>
      </c>
      <c r="F753" s="3">
        <f t="shared" si="277"/>
        <v>9.205457311663519</v>
      </c>
      <c r="G753" s="3">
        <f t="shared" si="278"/>
        <v>-118.72032261819164</v>
      </c>
      <c r="H753" s="3">
        <f t="shared" si="279"/>
        <v>-14.950578221940292</v>
      </c>
      <c r="I753" s="2">
        <f t="shared" si="273"/>
        <v>120.01156292647272</v>
      </c>
      <c r="J753" s="2">
        <f t="shared" si="280"/>
        <v>120.01156292647272</v>
      </c>
      <c r="K753" s="5">
        <f t="shared" si="259"/>
        <v>0.33</v>
      </c>
      <c r="L753" s="4">
        <f t="shared" si="274"/>
        <v>0.19036520289165224</v>
      </c>
      <c r="M753" s="4">
        <f t="shared" si="260"/>
        <v>0.22618169097295637</v>
      </c>
      <c r="N753" s="5">
        <f t="shared" si="261"/>
        <v>-1.9380982482805891</v>
      </c>
      <c r="O753" s="5">
        <f t="shared" si="262"/>
        <v>24.995135115133539</v>
      </c>
      <c r="P753" s="5">
        <f t="shared" si="263"/>
        <v>3.1476643127779824</v>
      </c>
      <c r="Q753" s="6">
        <f t="shared" si="264"/>
        <v>1802.6453017650886</v>
      </c>
      <c r="R753" s="5">
        <f t="shared" si="265"/>
        <v>9.5702230066435305</v>
      </c>
      <c r="S753" s="5">
        <f t="shared" si="266"/>
        <v>-1.0576695142984509</v>
      </c>
      <c r="T753" s="5">
        <f t="shared" si="267"/>
        <v>14.291430213591147</v>
      </c>
      <c r="U753" s="5">
        <f t="shared" si="281"/>
        <v>7.6321247583629415</v>
      </c>
      <c r="V753" s="5">
        <f t="shared" si="281"/>
        <v>23.93746560083509</v>
      </c>
      <c r="W753" s="5">
        <f t="shared" si="268"/>
        <v>-14.734905473630871</v>
      </c>
      <c r="X753">
        <f t="shared" si="275"/>
        <v>0</v>
      </c>
    </row>
    <row r="754" spans="1:24" x14ac:dyDescent="0.2">
      <c r="A754">
        <f t="shared" si="276"/>
        <v>0.72400000000000053</v>
      </c>
      <c r="B754" s="5">
        <f t="shared" si="269"/>
        <v>3.3809522241598384</v>
      </c>
      <c r="C754" s="5">
        <f t="shared" si="270"/>
        <v>-37.957945426690578</v>
      </c>
      <c r="D754" s="5">
        <f t="shared" si="271"/>
        <v>-1.1004302486007203</v>
      </c>
      <c r="E754" s="2">
        <f t="shared" si="272"/>
        <v>38.108220359361724</v>
      </c>
      <c r="F754" s="3">
        <f t="shared" si="277"/>
        <v>9.2130894364218818</v>
      </c>
      <c r="G754" s="3">
        <f t="shared" si="278"/>
        <v>-118.69638515259081</v>
      </c>
      <c r="H754" s="3">
        <f t="shared" si="279"/>
        <v>-14.965313127413923</v>
      </c>
      <c r="I754" s="2">
        <f t="shared" si="273"/>
        <v>119.99030570115752</v>
      </c>
      <c r="J754" s="2">
        <f t="shared" si="280"/>
        <v>119.99030570115752</v>
      </c>
      <c r="K754" s="5">
        <f t="shared" si="259"/>
        <v>0.33</v>
      </c>
      <c r="L754" s="4">
        <f t="shared" si="274"/>
        <v>0.19039890854298772</v>
      </c>
      <c r="M754" s="4">
        <f t="shared" si="260"/>
        <v>0.22620072199569538</v>
      </c>
      <c r="N754" s="5">
        <f t="shared" si="261"/>
        <v>-1.9393615271645759</v>
      </c>
      <c r="O754" s="5">
        <f t="shared" si="262"/>
        <v>24.985668962293811</v>
      </c>
      <c r="P754" s="5">
        <f t="shared" si="263"/>
        <v>3.1502084856075552</v>
      </c>
      <c r="Q754" s="6">
        <f t="shared" si="264"/>
        <v>1802.6451215005675</v>
      </c>
      <c r="R754" s="5">
        <f t="shared" si="265"/>
        <v>9.5674902718656725</v>
      </c>
      <c r="S754" s="5">
        <f t="shared" si="266"/>
        <v>-1.0587286912770399</v>
      </c>
      <c r="T754" s="5">
        <f t="shared" si="267"/>
        <v>14.2872661766791</v>
      </c>
      <c r="U754" s="5">
        <f t="shared" si="281"/>
        <v>7.6281287447010966</v>
      </c>
      <c r="V754" s="5">
        <f t="shared" si="281"/>
        <v>23.926940271016772</v>
      </c>
      <c r="W754" s="5">
        <f t="shared" si="268"/>
        <v>-14.736525337713346</v>
      </c>
      <c r="X754">
        <f t="shared" si="275"/>
        <v>0</v>
      </c>
    </row>
    <row r="755" spans="1:24" x14ac:dyDescent="0.2">
      <c r="A755">
        <f t="shared" si="276"/>
        <v>0.72500000000000053</v>
      </c>
      <c r="B755" s="5">
        <f t="shared" si="269"/>
        <v>3.3901691276606325</v>
      </c>
      <c r="C755" s="5">
        <f t="shared" si="270"/>
        <v>-38.076629848373031</v>
      </c>
      <c r="D755" s="5">
        <f t="shared" si="271"/>
        <v>-1.115402929990803</v>
      </c>
      <c r="E755" s="2">
        <f t="shared" si="272"/>
        <v>38.227254509370084</v>
      </c>
      <c r="F755" s="3">
        <f t="shared" si="277"/>
        <v>9.2207175651665825</v>
      </c>
      <c r="G755" s="3">
        <f t="shared" si="278"/>
        <v>-118.6724582123198</v>
      </c>
      <c r="H755" s="3">
        <f t="shared" si="279"/>
        <v>-14.980049652751637</v>
      </c>
      <c r="I755" s="2">
        <f t="shared" si="273"/>
        <v>119.969062087566</v>
      </c>
      <c r="J755" s="2">
        <f t="shared" si="280"/>
        <v>119.969062087566</v>
      </c>
      <c r="K755" s="5">
        <f t="shared" si="259"/>
        <v>0.33</v>
      </c>
      <c r="L755" s="4">
        <f t="shared" si="274"/>
        <v>0.19043260453234351</v>
      </c>
      <c r="M755" s="4">
        <f t="shared" si="260"/>
        <v>0.22621974402889547</v>
      </c>
      <c r="N755" s="5">
        <f t="shared" si="261"/>
        <v>-1.9406236159856476</v>
      </c>
      <c r="O755" s="5">
        <f t="shared" si="262"/>
        <v>24.976209643803042</v>
      </c>
      <c r="P755" s="5">
        <f t="shared" si="263"/>
        <v>3.152752258087653</v>
      </c>
      <c r="Q755" s="6">
        <f t="shared" si="264"/>
        <v>1802.6449412360646</v>
      </c>
      <c r="R755" s="5">
        <f t="shared" si="265"/>
        <v>9.5647591495935629</v>
      </c>
      <c r="S755" s="5">
        <f t="shared" si="266"/>
        <v>-1.0597882134182175</v>
      </c>
      <c r="T755" s="5">
        <f t="shared" si="267"/>
        <v>14.28310453755577</v>
      </c>
      <c r="U755" s="5">
        <f t="shared" si="281"/>
        <v>7.6241355336079151</v>
      </c>
      <c r="V755" s="5">
        <f t="shared" si="281"/>
        <v>23.916421430384823</v>
      </c>
      <c r="W755" s="5">
        <f t="shared" si="268"/>
        <v>-14.738143204356575</v>
      </c>
      <c r="X755">
        <f t="shared" si="275"/>
        <v>0</v>
      </c>
    </row>
    <row r="756" spans="1:24" x14ac:dyDescent="0.2">
      <c r="A756">
        <f t="shared" si="276"/>
        <v>0.72600000000000053</v>
      </c>
      <c r="B756" s="5">
        <f t="shared" si="269"/>
        <v>3.3993936572935657</v>
      </c>
      <c r="C756" s="5">
        <f t="shared" si="270"/>
        <v>-38.195290348374641</v>
      </c>
      <c r="D756" s="5">
        <f t="shared" si="271"/>
        <v>-1.130390348715157</v>
      </c>
      <c r="E756" s="2">
        <f t="shared" si="272"/>
        <v>38.346265555251776</v>
      </c>
      <c r="F756" s="3">
        <f t="shared" si="277"/>
        <v>9.2283417007001898</v>
      </c>
      <c r="G756" s="3">
        <f t="shared" si="278"/>
        <v>-118.64854179088941</v>
      </c>
      <c r="H756" s="3">
        <f t="shared" si="279"/>
        <v>-14.994787795955993</v>
      </c>
      <c r="I756" s="2">
        <f t="shared" si="273"/>
        <v>119.94783208001328</v>
      </c>
      <c r="J756" s="2">
        <f t="shared" si="280"/>
        <v>119.94783208001328</v>
      </c>
      <c r="K756" s="5">
        <f t="shared" si="259"/>
        <v>0.33</v>
      </c>
      <c r="L756" s="4">
        <f t="shared" si="274"/>
        <v>0.19046629085214151</v>
      </c>
      <c r="M756" s="4">
        <f t="shared" si="260"/>
        <v>0.22623875707230359</v>
      </c>
      <c r="N756" s="5">
        <f t="shared" si="261"/>
        <v>-1.9418845162347353</v>
      </c>
      <c r="O756" s="5">
        <f t="shared" si="262"/>
        <v>24.966757154221607</v>
      </c>
      <c r="P756" s="5">
        <f t="shared" si="263"/>
        <v>3.155295630523002</v>
      </c>
      <c r="Q756" s="6">
        <f t="shared" si="264"/>
        <v>1802.6447609715794</v>
      </c>
      <c r="R756" s="5">
        <f t="shared" si="265"/>
        <v>9.5620296388305537</v>
      </c>
      <c r="S756" s="5">
        <f t="shared" si="266"/>
        <v>-1.0608480802687068</v>
      </c>
      <c r="T756" s="5">
        <f t="shared" si="267"/>
        <v>14.278945294753806</v>
      </c>
      <c r="U756" s="5">
        <f t="shared" si="281"/>
        <v>7.6201451225958188</v>
      </c>
      <c r="V756" s="5">
        <f t="shared" si="281"/>
        <v>23.905909073952902</v>
      </c>
      <c r="W756" s="5">
        <f t="shared" si="268"/>
        <v>-14.739759074723192</v>
      </c>
      <c r="X756">
        <f t="shared" si="275"/>
        <v>0</v>
      </c>
    </row>
    <row r="757" spans="1:24" x14ac:dyDescent="0.2">
      <c r="A757">
        <f t="shared" si="276"/>
        <v>0.72700000000000053</v>
      </c>
      <c r="B757" s="5">
        <f t="shared" si="269"/>
        <v>3.4086258090668271</v>
      </c>
      <c r="C757" s="5">
        <f t="shared" si="270"/>
        <v>-38.313926937210994</v>
      </c>
      <c r="D757" s="5">
        <f t="shared" si="271"/>
        <v>-1.1453925063906503</v>
      </c>
      <c r="E757" s="2">
        <f t="shared" si="272"/>
        <v>38.465253505679364</v>
      </c>
      <c r="F757" s="3">
        <f t="shared" si="277"/>
        <v>9.2359618458227857</v>
      </c>
      <c r="G757" s="3">
        <f t="shared" si="278"/>
        <v>-118.62463588181546</v>
      </c>
      <c r="H757" s="3">
        <f t="shared" si="279"/>
        <v>-15.009527555030717</v>
      </c>
      <c r="I757" s="2">
        <f t="shared" si="273"/>
        <v>119.92661567281894</v>
      </c>
      <c r="J757" s="2">
        <f t="shared" si="280"/>
        <v>119.92661567281894</v>
      </c>
      <c r="K757" s="5">
        <f t="shared" si="259"/>
        <v>0.33</v>
      </c>
      <c r="L757" s="4">
        <f t="shared" si="274"/>
        <v>0.19049996749480422</v>
      </c>
      <c r="M757" s="4">
        <f t="shared" si="260"/>
        <v>0.22625776112566726</v>
      </c>
      <c r="N757" s="5">
        <f t="shared" si="261"/>
        <v>-1.9431442294010244</v>
      </c>
      <c r="O757" s="5">
        <f t="shared" si="262"/>
        <v>24.95731148811528</v>
      </c>
      <c r="P757" s="5">
        <f t="shared" si="263"/>
        <v>3.1578386032186319</v>
      </c>
      <c r="Q757" s="6">
        <f t="shared" si="264"/>
        <v>1802.6445807071123</v>
      </c>
      <c r="R757" s="5">
        <f t="shared" si="265"/>
        <v>9.5593017385807926</v>
      </c>
      <c r="S757" s="5">
        <f t="shared" si="266"/>
        <v>-1.0619082913758782</v>
      </c>
      <c r="T757" s="5">
        <f t="shared" si="267"/>
        <v>14.274788446807012</v>
      </c>
      <c r="U757" s="5">
        <f t="shared" si="281"/>
        <v>7.616157509179768</v>
      </c>
      <c r="V757" s="5">
        <f t="shared" si="281"/>
        <v>23.895403196739402</v>
      </c>
      <c r="W757" s="5">
        <f t="shared" si="268"/>
        <v>-14.741372949974355</v>
      </c>
      <c r="X757">
        <f t="shared" si="275"/>
        <v>0</v>
      </c>
    </row>
    <row r="758" spans="1:24" x14ac:dyDescent="0.2">
      <c r="A758">
        <f t="shared" si="276"/>
        <v>0.72800000000000054</v>
      </c>
      <c r="B758" s="5">
        <f t="shared" si="269"/>
        <v>3.4178655789914045</v>
      </c>
      <c r="C758" s="5">
        <f t="shared" si="270"/>
        <v>-38.432539625391207</v>
      </c>
      <c r="D758" s="5">
        <f t="shared" si="271"/>
        <v>-1.160409404632156</v>
      </c>
      <c r="E758" s="2">
        <f t="shared" si="272"/>
        <v>38.584218369345251</v>
      </c>
      <c r="F758" s="3">
        <f t="shared" si="277"/>
        <v>9.2435780033319652</v>
      </c>
      <c r="G758" s="3">
        <f t="shared" si="278"/>
        <v>-118.60074047861873</v>
      </c>
      <c r="H758" s="3">
        <f t="shared" si="279"/>
        <v>-15.024268927980691</v>
      </c>
      <c r="I758" s="2">
        <f t="shared" si="273"/>
        <v>119.90541286030685</v>
      </c>
      <c r="J758" s="2">
        <f t="shared" si="280"/>
        <v>119.90541286030685</v>
      </c>
      <c r="K758" s="5">
        <f t="shared" si="259"/>
        <v>0.33</v>
      </c>
      <c r="L758" s="4">
        <f t="shared" si="274"/>
        <v>0.1905336344527549</v>
      </c>
      <c r="M758" s="4">
        <f t="shared" si="260"/>
        <v>0.22627675618873438</v>
      </c>
      <c r="N758" s="5">
        <f t="shared" si="261"/>
        <v>-1.9444027569719553</v>
      </c>
      <c r="O758" s="5">
        <f t="shared" si="262"/>
        <v>24.947872640055202</v>
      </c>
      <c r="P758" s="5">
        <f t="shared" si="263"/>
        <v>3.1603811764798713</v>
      </c>
      <c r="Q758" s="6">
        <f t="shared" si="264"/>
        <v>1802.6444004426633</v>
      </c>
      <c r="R758" s="5">
        <f t="shared" si="265"/>
        <v>9.5565754478491893</v>
      </c>
      <c r="S758" s="5">
        <f t="shared" si="266"/>
        <v>-1.0629688462877493</v>
      </c>
      <c r="T758" s="5">
        <f t="shared" si="267"/>
        <v>14.270633992250302</v>
      </c>
      <c r="U758" s="5">
        <f t="shared" si="281"/>
        <v>7.6121726908772338</v>
      </c>
      <c r="V758" s="5">
        <f t="shared" si="281"/>
        <v>23.884903793767453</v>
      </c>
      <c r="W758" s="5">
        <f t="shared" si="268"/>
        <v>-14.742984831269826</v>
      </c>
      <c r="X758">
        <f t="shared" si="275"/>
        <v>0</v>
      </c>
    </row>
    <row r="759" spans="1:24" x14ac:dyDescent="0.2">
      <c r="A759">
        <f t="shared" si="276"/>
        <v>0.72900000000000054</v>
      </c>
      <c r="B759" s="5">
        <f t="shared" si="269"/>
        <v>3.4271129630810822</v>
      </c>
      <c r="C759" s="5">
        <f t="shared" si="270"/>
        <v>-38.551128423417929</v>
      </c>
      <c r="D759" s="5">
        <f t="shared" si="271"/>
        <v>-1.1754410450525523</v>
      </c>
      <c r="E759" s="2">
        <f t="shared" si="272"/>
        <v>38.703160154961246</v>
      </c>
      <c r="F759" s="3">
        <f t="shared" si="277"/>
        <v>9.2511901760228419</v>
      </c>
      <c r="G759" s="3">
        <f t="shared" si="278"/>
        <v>-118.57685557482496</v>
      </c>
      <c r="H759" s="3">
        <f t="shared" si="279"/>
        <v>-15.03901191281196</v>
      </c>
      <c r="I759" s="2">
        <f t="shared" si="273"/>
        <v>119.88422363680527</v>
      </c>
      <c r="J759" s="2">
        <f t="shared" si="280"/>
        <v>119.88422363680527</v>
      </c>
      <c r="K759" s="5">
        <f t="shared" si="259"/>
        <v>0.33</v>
      </c>
      <c r="L759" s="4">
        <f t="shared" si="274"/>
        <v>0.19056729171841744</v>
      </c>
      <c r="M759" s="4">
        <f t="shared" si="260"/>
        <v>0.22629574226125387</v>
      </c>
      <c r="N759" s="5">
        <f t="shared" si="261"/>
        <v>-1.9456601004332268</v>
      </c>
      <c r="O759" s="5">
        <f t="shared" si="262"/>
        <v>24.938440604617892</v>
      </c>
      <c r="P759" s="5">
        <f t="shared" si="263"/>
        <v>3.1629233506123486</v>
      </c>
      <c r="Q759" s="6">
        <f t="shared" si="264"/>
        <v>1802.6442201782322</v>
      </c>
      <c r="R759" s="5">
        <f t="shared" si="265"/>
        <v>9.5538507656414744</v>
      </c>
      <c r="S759" s="5">
        <f t="shared" si="266"/>
        <v>-1.0640297445529883</v>
      </c>
      <c r="T759" s="5">
        <f t="shared" si="267"/>
        <v>14.266481929619768</v>
      </c>
      <c r="U759" s="5">
        <f t="shared" si="281"/>
        <v>7.608190665208248</v>
      </c>
      <c r="V759" s="5">
        <f t="shared" si="281"/>
        <v>23.874410860064902</v>
      </c>
      <c r="W759" s="5">
        <f t="shared" si="268"/>
        <v>-14.744594719767882</v>
      </c>
      <c r="X759">
        <f t="shared" si="275"/>
        <v>0</v>
      </c>
    </row>
    <row r="760" spans="1:24" x14ac:dyDescent="0.2">
      <c r="A760">
        <f t="shared" si="276"/>
        <v>0.73000000000000054</v>
      </c>
      <c r="B760" s="5">
        <f t="shared" si="269"/>
        <v>3.4363679573524375</v>
      </c>
      <c r="C760" s="5">
        <f t="shared" si="270"/>
        <v>-38.669693341787323</v>
      </c>
      <c r="D760" s="5">
        <f t="shared" si="271"/>
        <v>-1.1904874292627241</v>
      </c>
      <c r="E760" s="2">
        <f t="shared" si="272"/>
        <v>38.822078871258164</v>
      </c>
      <c r="F760" s="3">
        <f t="shared" si="277"/>
        <v>9.2587983666880493</v>
      </c>
      <c r="G760" s="3">
        <f t="shared" si="278"/>
        <v>-118.5529811639649</v>
      </c>
      <c r="H760" s="3">
        <f t="shared" si="279"/>
        <v>-15.053756507531727</v>
      </c>
      <c r="I760" s="2">
        <f t="shared" si="273"/>
        <v>119.86304799664681</v>
      </c>
      <c r="J760" s="2">
        <f t="shared" si="280"/>
        <v>119.86304799664681</v>
      </c>
      <c r="K760" s="5">
        <f t="shared" si="259"/>
        <v>0.33</v>
      </c>
      <c r="L760" s="4">
        <f t="shared" si="274"/>
        <v>0.19060093928421643</v>
      </c>
      <c r="M760" s="4">
        <f t="shared" si="260"/>
        <v>0.22631471934297492</v>
      </c>
      <c r="N760" s="5">
        <f t="shared" si="261"/>
        <v>-1.9469162612687989</v>
      </c>
      <c r="O760" s="5">
        <f t="shared" si="262"/>
        <v>24.929015376385237</v>
      </c>
      <c r="P760" s="5">
        <f t="shared" si="263"/>
        <v>3.1654651259219921</v>
      </c>
      <c r="Q760" s="6">
        <f t="shared" si="264"/>
        <v>1802.6440399138191</v>
      </c>
      <c r="R760" s="5">
        <f t="shared" si="265"/>
        <v>9.5511276909641243</v>
      </c>
      <c r="S760" s="5">
        <f t="shared" si="266"/>
        <v>-1.0650909857209041</v>
      </c>
      <c r="T760" s="5">
        <f t="shared" si="267"/>
        <v>14.262332257452602</v>
      </c>
      <c r="U760" s="5">
        <f t="shared" si="281"/>
        <v>7.6042114296953258</v>
      </c>
      <c r="V760" s="5">
        <f t="shared" si="281"/>
        <v>23.863924390664334</v>
      </c>
      <c r="W760" s="5">
        <f t="shared" si="268"/>
        <v>-14.746202616625403</v>
      </c>
      <c r="X760">
        <f t="shared" si="275"/>
        <v>0</v>
      </c>
    </row>
    <row r="761" spans="1:24" x14ac:dyDescent="0.2">
      <c r="A761">
        <f t="shared" si="276"/>
        <v>0.73100000000000054</v>
      </c>
      <c r="B761" s="5">
        <f t="shared" si="269"/>
        <v>3.4456305578248401</v>
      </c>
      <c r="C761" s="5">
        <f t="shared" si="270"/>
        <v>-38.788234390989089</v>
      </c>
      <c r="D761" s="5">
        <f t="shared" si="271"/>
        <v>-1.2055485588715642</v>
      </c>
      <c r="E761" s="2">
        <f t="shared" si="272"/>
        <v>38.940974526985393</v>
      </c>
      <c r="F761" s="3">
        <f t="shared" si="277"/>
        <v>9.266402578117745</v>
      </c>
      <c r="G761" s="3">
        <f t="shared" si="278"/>
        <v>-118.52911723957423</v>
      </c>
      <c r="H761" s="3">
        <f t="shared" si="279"/>
        <v>-15.068502710148351</v>
      </c>
      <c r="I761" s="2">
        <f t="shared" si="273"/>
        <v>119.8418859341684</v>
      </c>
      <c r="J761" s="2">
        <f t="shared" si="280"/>
        <v>119.8418859341684</v>
      </c>
      <c r="K761" s="5">
        <f t="shared" si="259"/>
        <v>0.33</v>
      </c>
      <c r="L761" s="4">
        <f t="shared" si="274"/>
        <v>0.19063457714257714</v>
      </c>
      <c r="M761" s="4">
        <f t="shared" si="260"/>
        <v>0.22633368743364768</v>
      </c>
      <c r="N761" s="5">
        <f t="shared" si="261"/>
        <v>-1.9481712409608936</v>
      </c>
      <c r="O761" s="5">
        <f t="shared" si="262"/>
        <v>24.919596949944474</v>
      </c>
      <c r="P761" s="5">
        <f t="shared" si="263"/>
        <v>3.1680065027150262</v>
      </c>
      <c r="Q761" s="6">
        <f t="shared" si="264"/>
        <v>1802.643859649424</v>
      </c>
      <c r="R761" s="5">
        <f t="shared" si="265"/>
        <v>9.5484062228244291</v>
      </c>
      <c r="S761" s="5">
        <f t="shared" si="266"/>
        <v>-1.0661525693414562</v>
      </c>
      <c r="T761" s="5">
        <f t="shared" si="267"/>
        <v>14.258184974287159</v>
      </c>
      <c r="U761" s="5">
        <f t="shared" si="281"/>
        <v>7.6002349818635357</v>
      </c>
      <c r="V761" s="5">
        <f t="shared" si="281"/>
        <v>23.853444380603019</v>
      </c>
      <c r="W761" s="5">
        <f t="shared" si="268"/>
        <v>-14.747808522997815</v>
      </c>
      <c r="X761">
        <f t="shared" si="275"/>
        <v>0</v>
      </c>
    </row>
    <row r="762" spans="1:24" x14ac:dyDescent="0.2">
      <c r="A762">
        <f t="shared" si="276"/>
        <v>0.73200000000000054</v>
      </c>
      <c r="B762" s="5">
        <f t="shared" si="269"/>
        <v>3.4549007605204487</v>
      </c>
      <c r="C762" s="5">
        <f t="shared" si="270"/>
        <v>-38.906751581506477</v>
      </c>
      <c r="D762" s="5">
        <f t="shared" si="271"/>
        <v>-1.2206244354859739</v>
      </c>
      <c r="E762" s="2">
        <f t="shared" si="272"/>
        <v>39.059847130910555</v>
      </c>
      <c r="F762" s="3">
        <f t="shared" si="277"/>
        <v>9.2740028130996084</v>
      </c>
      <c r="G762" s="3">
        <f t="shared" si="278"/>
        <v>-118.50526379519363</v>
      </c>
      <c r="H762" s="3">
        <f t="shared" si="279"/>
        <v>-15.083250518671349</v>
      </c>
      <c r="I762" s="2">
        <f t="shared" si="273"/>
        <v>119.82073744371134</v>
      </c>
      <c r="J762" s="2">
        <f t="shared" si="280"/>
        <v>119.82073744371134</v>
      </c>
      <c r="K762" s="5">
        <f t="shared" si="259"/>
        <v>0.33</v>
      </c>
      <c r="L762" s="4">
        <f t="shared" si="274"/>
        <v>0.19066820528592562</v>
      </c>
      <c r="M762" s="4">
        <f t="shared" si="260"/>
        <v>0.22635264653302267</v>
      </c>
      <c r="N762" s="5">
        <f t="shared" si="261"/>
        <v>-1.9494250409899976</v>
      </c>
      <c r="O762" s="5">
        <f t="shared" si="262"/>
        <v>24.910185319888207</v>
      </c>
      <c r="P762" s="5">
        <f t="shared" si="263"/>
        <v>3.1705474812979748</v>
      </c>
      <c r="Q762" s="6">
        <f t="shared" si="264"/>
        <v>1802.6436793850471</v>
      </c>
      <c r="R762" s="5">
        <f t="shared" si="265"/>
        <v>9.545686360230448</v>
      </c>
      <c r="S762" s="5">
        <f t="shared" si="266"/>
        <v>-1.0672144949652467</v>
      </c>
      <c r="T762" s="5">
        <f t="shared" si="267"/>
        <v>14.254040078662916</v>
      </c>
      <c r="U762" s="5">
        <f t="shared" si="281"/>
        <v>7.5962613192404502</v>
      </c>
      <c r="V762" s="5">
        <f t="shared" si="281"/>
        <v>23.842970824922961</v>
      </c>
      <c r="W762" s="5">
        <f t="shared" si="268"/>
        <v>-14.749412440039109</v>
      </c>
      <c r="X762">
        <f t="shared" si="275"/>
        <v>0</v>
      </c>
    </row>
    <row r="763" spans="1:24" x14ac:dyDescent="0.2">
      <c r="A763">
        <f t="shared" si="276"/>
        <v>0.73300000000000054</v>
      </c>
      <c r="B763" s="5">
        <f t="shared" si="269"/>
        <v>3.464178561464208</v>
      </c>
      <c r="C763" s="5">
        <f t="shared" si="270"/>
        <v>-39.02524492381626</v>
      </c>
      <c r="D763" s="5">
        <f t="shared" si="271"/>
        <v>-1.2357150607108651</v>
      </c>
      <c r="E763" s="2">
        <f t="shared" si="272"/>
        <v>39.178696691819077</v>
      </c>
      <c r="F763" s="3">
        <f t="shared" si="277"/>
        <v>9.2815990744188497</v>
      </c>
      <c r="G763" s="3">
        <f t="shared" si="278"/>
        <v>-118.4814208243687</v>
      </c>
      <c r="H763" s="3">
        <f t="shared" si="279"/>
        <v>-15.097999931111389</v>
      </c>
      <c r="I763" s="2">
        <f t="shared" si="273"/>
        <v>119.79960251962125</v>
      </c>
      <c r="J763" s="2">
        <f t="shared" si="280"/>
        <v>119.79960251962125</v>
      </c>
      <c r="K763" s="5">
        <f t="shared" si="259"/>
        <v>0.33</v>
      </c>
      <c r="L763" s="4">
        <f t="shared" si="274"/>
        <v>0.19070182370668851</v>
      </c>
      <c r="M763" s="4">
        <f t="shared" si="260"/>
        <v>0.2263715966408511</v>
      </c>
      <c r="N763" s="5">
        <f t="shared" si="261"/>
        <v>-1.9506776628348657</v>
      </c>
      <c r="O763" s="5">
        <f t="shared" si="262"/>
        <v>24.90078048081438</v>
      </c>
      <c r="P763" s="5">
        <f t="shared" si="263"/>
        <v>3.1730880619776576</v>
      </c>
      <c r="Q763" s="6">
        <f t="shared" si="264"/>
        <v>1802.6434991206884</v>
      </c>
      <c r="R763" s="5">
        <f t="shared" si="265"/>
        <v>9.5429681021910202</v>
      </c>
      <c r="S763" s="5">
        <f t="shared" si="266"/>
        <v>-1.0682767621435212</v>
      </c>
      <c r="T763" s="5">
        <f t="shared" si="267"/>
        <v>14.249897569120479</v>
      </c>
      <c r="U763" s="5">
        <f t="shared" si="281"/>
        <v>7.5922904393561543</v>
      </c>
      <c r="V763" s="5">
        <f t="shared" si="281"/>
        <v>23.832503718670857</v>
      </c>
      <c r="W763" s="5">
        <f t="shared" si="268"/>
        <v>-14.751014368901863</v>
      </c>
      <c r="X763">
        <f t="shared" si="275"/>
        <v>0</v>
      </c>
    </row>
    <row r="764" spans="1:24" x14ac:dyDescent="0.2">
      <c r="A764">
        <f t="shared" si="276"/>
        <v>0.73400000000000054</v>
      </c>
      <c r="B764" s="5">
        <f t="shared" si="269"/>
        <v>3.4734639566838466</v>
      </c>
      <c r="C764" s="5">
        <f t="shared" si="270"/>
        <v>-39.143714428388769</v>
      </c>
      <c r="D764" s="5">
        <f t="shared" si="271"/>
        <v>-1.2508204361491611</v>
      </c>
      <c r="E764" s="2">
        <f t="shared" si="272"/>
        <v>39.297523218513824</v>
      </c>
      <c r="F764" s="3">
        <f t="shared" si="277"/>
        <v>9.2891913648582065</v>
      </c>
      <c r="G764" s="3">
        <f t="shared" si="278"/>
        <v>-118.45758832065003</v>
      </c>
      <c r="H764" s="3">
        <f t="shared" si="279"/>
        <v>-15.11275094548029</v>
      </c>
      <c r="I764" s="2">
        <f t="shared" si="273"/>
        <v>119.77848115624808</v>
      </c>
      <c r="J764" s="2">
        <f t="shared" si="280"/>
        <v>119.77848115624808</v>
      </c>
      <c r="K764" s="5">
        <f t="shared" si="259"/>
        <v>0.33</v>
      </c>
      <c r="L764" s="4">
        <f t="shared" si="274"/>
        <v>0.19073543239729321</v>
      </c>
      <c r="M764" s="4">
        <f t="shared" si="260"/>
        <v>0.22639053775688495</v>
      </c>
      <c r="N764" s="5">
        <f t="shared" si="261"/>
        <v>-1.9519291079725212</v>
      </c>
      <c r="O764" s="5">
        <f t="shared" si="262"/>
        <v>24.891382427326278</v>
      </c>
      <c r="P764" s="5">
        <f t="shared" si="263"/>
        <v>3.1756282450611892</v>
      </c>
      <c r="Q764" s="6">
        <f t="shared" si="264"/>
        <v>1802.6433188563474</v>
      </c>
      <c r="R764" s="5">
        <f t="shared" si="265"/>
        <v>9.5402514477157787</v>
      </c>
      <c r="S764" s="5">
        <f t="shared" si="266"/>
        <v>-1.0693393704281702</v>
      </c>
      <c r="T764" s="5">
        <f t="shared" si="267"/>
        <v>14.245757444201603</v>
      </c>
      <c r="U764" s="5">
        <f t="shared" si="281"/>
        <v>7.5883223397432573</v>
      </c>
      <c r="V764" s="5">
        <f t="shared" si="281"/>
        <v>23.822043056898107</v>
      </c>
      <c r="W764" s="5">
        <f t="shared" si="268"/>
        <v>-14.752614310737208</v>
      </c>
      <c r="X764">
        <f t="shared" si="275"/>
        <v>0</v>
      </c>
    </row>
    <row r="765" spans="1:24" x14ac:dyDescent="0.2">
      <c r="A765">
        <f t="shared" si="276"/>
        <v>0.73500000000000054</v>
      </c>
      <c r="B765" s="5">
        <f t="shared" si="269"/>
        <v>3.4827569422098743</v>
      </c>
      <c r="C765" s="5">
        <f t="shared" si="270"/>
        <v>-39.26216010568789</v>
      </c>
      <c r="D765" s="5">
        <f t="shared" si="271"/>
        <v>-1.2659405634017966</v>
      </c>
      <c r="E765" s="2">
        <f t="shared" si="272"/>
        <v>39.416326719814734</v>
      </c>
      <c r="F765" s="3">
        <f t="shared" si="277"/>
        <v>9.2967796871979491</v>
      </c>
      <c r="G765" s="3">
        <f t="shared" si="278"/>
        <v>-118.43376627759314</v>
      </c>
      <c r="H765" s="3">
        <f t="shared" si="279"/>
        <v>-15.127503559791027</v>
      </c>
      <c r="I765" s="2">
        <f t="shared" si="273"/>
        <v>119.75737334794607</v>
      </c>
      <c r="J765" s="2">
        <f t="shared" si="280"/>
        <v>119.75737334794607</v>
      </c>
      <c r="K765" s="5">
        <f t="shared" si="259"/>
        <v>0.33</v>
      </c>
      <c r="L765" s="4">
        <f t="shared" si="274"/>
        <v>0.19076903135016793</v>
      </c>
      <c r="M765" s="4">
        <f t="shared" si="260"/>
        <v>0.22640946988087665</v>
      </c>
      <c r="N765" s="5">
        <f t="shared" si="261"/>
        <v>-1.9531793778782585</v>
      </c>
      <c r="O765" s="5">
        <f t="shared" si="262"/>
        <v>24.881991154032505</v>
      </c>
      <c r="P765" s="5">
        <f t="shared" si="263"/>
        <v>3.1781680308559799</v>
      </c>
      <c r="Q765" s="6">
        <f t="shared" si="264"/>
        <v>1802.6431385920246</v>
      </c>
      <c r="R765" s="5">
        <f t="shared" si="265"/>
        <v>9.5375363958151134</v>
      </c>
      <c r="S765" s="5">
        <f t="shared" si="266"/>
        <v>-1.0704023193717247</v>
      </c>
      <c r="T765" s="5">
        <f t="shared" si="267"/>
        <v>14.24161970244915</v>
      </c>
      <c r="U765" s="5">
        <f t="shared" si="281"/>
        <v>7.5843570179368545</v>
      </c>
      <c r="V765" s="5">
        <f t="shared" si="281"/>
        <v>23.811588834660782</v>
      </c>
      <c r="W765" s="5">
        <f t="shared" si="268"/>
        <v>-14.754212266694871</v>
      </c>
      <c r="X765">
        <f t="shared" si="275"/>
        <v>0</v>
      </c>
    </row>
    <row r="766" spans="1:24" x14ac:dyDescent="0.2">
      <c r="A766">
        <f t="shared" si="276"/>
        <v>0.73600000000000054</v>
      </c>
      <c r="B766" s="5">
        <f t="shared" si="269"/>
        <v>3.4920575140755812</v>
      </c>
      <c r="C766" s="5">
        <f t="shared" si="270"/>
        <v>-39.380581966171064</v>
      </c>
      <c r="D766" s="5">
        <f t="shared" si="271"/>
        <v>-1.281075444067721</v>
      </c>
      <c r="E766" s="2">
        <f t="shared" si="272"/>
        <v>39.53510720455845</v>
      </c>
      <c r="F766" s="3">
        <f t="shared" si="277"/>
        <v>9.3043640442158857</v>
      </c>
      <c r="G766" s="3">
        <f t="shared" si="278"/>
        <v>-118.40995468875848</v>
      </c>
      <c r="H766" s="3">
        <f t="shared" si="279"/>
        <v>-15.142257772057722</v>
      </c>
      <c r="I766" s="2">
        <f t="shared" si="273"/>
        <v>119.73627908907382</v>
      </c>
      <c r="J766" s="2">
        <f t="shared" si="280"/>
        <v>119.73627908907382</v>
      </c>
      <c r="K766" s="5">
        <f t="shared" si="259"/>
        <v>0.33</v>
      </c>
      <c r="L766" s="4">
        <f t="shared" si="274"/>
        <v>0.1908026205577415</v>
      </c>
      <c r="M766" s="4">
        <f t="shared" si="260"/>
        <v>0.22642839301257936</v>
      </c>
      <c r="N766" s="5">
        <f t="shared" si="261"/>
        <v>-1.9544284740256475</v>
      </c>
      <c r="O766" s="5">
        <f t="shared" si="262"/>
        <v>24.872606655547006</v>
      </c>
      <c r="P766" s="5">
        <f t="shared" si="263"/>
        <v>3.1807074196697354</v>
      </c>
      <c r="Q766" s="6">
        <f t="shared" si="264"/>
        <v>1802.6429583277197</v>
      </c>
      <c r="R766" s="5">
        <f t="shared" si="265"/>
        <v>9.5348229455002151</v>
      </c>
      <c r="S766" s="5">
        <f t="shared" si="266"/>
        <v>-1.0714656085273595</v>
      </c>
      <c r="T766" s="5">
        <f t="shared" si="267"/>
        <v>14.237484342407129</v>
      </c>
      <c r="U766" s="5">
        <f t="shared" si="281"/>
        <v>7.5803944714745679</v>
      </c>
      <c r="V766" s="5">
        <f t="shared" si="281"/>
        <v>23.801141047019648</v>
      </c>
      <c r="W766" s="5">
        <f t="shared" si="268"/>
        <v>-14.755808237923134</v>
      </c>
      <c r="X766">
        <f t="shared" si="275"/>
        <v>0</v>
      </c>
    </row>
    <row r="767" spans="1:24" x14ac:dyDescent="0.2">
      <c r="A767">
        <f t="shared" si="276"/>
        <v>0.73700000000000054</v>
      </c>
      <c r="B767" s="5">
        <f t="shared" si="269"/>
        <v>3.5013656683170327</v>
      </c>
      <c r="C767" s="5">
        <f t="shared" si="270"/>
        <v>-39.498980020289302</v>
      </c>
      <c r="D767" s="5">
        <f t="shared" si="271"/>
        <v>-1.2962250797438977</v>
      </c>
      <c r="E767" s="2">
        <f t="shared" si="272"/>
        <v>39.653864681597966</v>
      </c>
      <c r="F767" s="3">
        <f t="shared" si="277"/>
        <v>9.3119444386873607</v>
      </c>
      <c r="G767" s="3">
        <f t="shared" si="278"/>
        <v>-118.38615354771146</v>
      </c>
      <c r="H767" s="3">
        <f t="shared" si="279"/>
        <v>-15.157013580295645</v>
      </c>
      <c r="I767" s="2">
        <f t="shared" si="273"/>
        <v>119.71519837399418</v>
      </c>
      <c r="J767" s="2">
        <f t="shared" si="280"/>
        <v>119.71519837399418</v>
      </c>
      <c r="K767" s="5">
        <f t="shared" si="259"/>
        <v>0.33</v>
      </c>
      <c r="L767" s="4">
        <f t="shared" si="274"/>
        <v>0.19083620001244367</v>
      </c>
      <c r="M767" s="4">
        <f t="shared" si="260"/>
        <v>0.22644730715174691</v>
      </c>
      <c r="N767" s="5">
        <f t="shared" si="261"/>
        <v>-1.9556763978865324</v>
      </c>
      <c r="O767" s="5">
        <f t="shared" si="262"/>
        <v>24.863228926489036</v>
      </c>
      <c r="P767" s="5">
        <f t="shared" si="263"/>
        <v>3.1832464118104529</v>
      </c>
      <c r="Q767" s="6">
        <f t="shared" si="264"/>
        <v>1802.6427780634328</v>
      </c>
      <c r="R767" s="5">
        <f t="shared" si="265"/>
        <v>9.5321110957830442</v>
      </c>
      <c r="S767" s="5">
        <f t="shared" si="266"/>
        <v>-1.0725292374488893</v>
      </c>
      <c r="T767" s="5">
        <f t="shared" si="267"/>
        <v>14.233351362620674</v>
      </c>
      <c r="U767" s="5">
        <f t="shared" si="281"/>
        <v>7.576434697896512</v>
      </c>
      <c r="V767" s="5">
        <f t="shared" si="281"/>
        <v>23.790699689040146</v>
      </c>
      <c r="W767" s="5">
        <f t="shared" si="268"/>
        <v>-14.757402225568875</v>
      </c>
      <c r="X767">
        <f t="shared" si="275"/>
        <v>0</v>
      </c>
    </row>
    <row r="768" spans="1:24" x14ac:dyDescent="0.2">
      <c r="A768">
        <f t="shared" si="276"/>
        <v>0.73800000000000054</v>
      </c>
      <c r="B768" s="5">
        <f t="shared" si="269"/>
        <v>3.5106814009730694</v>
      </c>
      <c r="C768" s="5">
        <f t="shared" si="270"/>
        <v>-39.61735427848717</v>
      </c>
      <c r="D768" s="5">
        <f t="shared" si="271"/>
        <v>-1.3113894720253061</v>
      </c>
      <c r="E768" s="2">
        <f t="shared" si="272"/>
        <v>39.772599159802269</v>
      </c>
      <c r="F768" s="3">
        <f t="shared" si="277"/>
        <v>9.3195208733852564</v>
      </c>
      <c r="G768" s="3">
        <f t="shared" si="278"/>
        <v>-118.36236284802241</v>
      </c>
      <c r="H768" s="3">
        <f t="shared" si="279"/>
        <v>-15.171770982521215</v>
      </c>
      <c r="I768" s="2">
        <f t="shared" si="273"/>
        <v>119.69413119707437</v>
      </c>
      <c r="J768" s="2">
        <f t="shared" si="280"/>
        <v>119.69413119707437</v>
      </c>
      <c r="K768" s="5">
        <f t="shared" si="259"/>
        <v>0.33</v>
      </c>
      <c r="L768" s="4">
        <f t="shared" si="274"/>
        <v>0.19086976970670469</v>
      </c>
      <c r="M768" s="4">
        <f t="shared" si="260"/>
        <v>0.22646621229813374</v>
      </c>
      <c r="N768" s="5">
        <f t="shared" si="261"/>
        <v>-1.9569231509310367</v>
      </c>
      <c r="O768" s="5">
        <f t="shared" si="262"/>
        <v>24.853857961483168</v>
      </c>
      <c r="P768" s="5">
        <f t="shared" si="263"/>
        <v>3.1857850075864245</v>
      </c>
      <c r="Q768" s="6">
        <f t="shared" si="264"/>
        <v>1802.6425977991642</v>
      </c>
      <c r="R768" s="5">
        <f t="shared" si="265"/>
        <v>9.5294008456763315</v>
      </c>
      <c r="S768" s="5">
        <f t="shared" si="266"/>
        <v>-1.0735932056907693</v>
      </c>
      <c r="T768" s="5">
        <f t="shared" si="267"/>
        <v>14.229220761636038</v>
      </c>
      <c r="U768" s="5">
        <f t="shared" si="281"/>
        <v>7.5724776947452952</v>
      </c>
      <c r="V768" s="5">
        <f t="shared" si="281"/>
        <v>23.780264755792398</v>
      </c>
      <c r="W768" s="5">
        <f t="shared" si="268"/>
        <v>-14.758994230777539</v>
      </c>
      <c r="X768">
        <f t="shared" si="275"/>
        <v>0</v>
      </c>
    </row>
    <row r="769" spans="1:24" x14ac:dyDescent="0.2">
      <c r="A769">
        <f t="shared" si="276"/>
        <v>0.73900000000000055</v>
      </c>
      <c r="B769" s="5">
        <f t="shared" si="269"/>
        <v>3.5200047080853021</v>
      </c>
      <c r="C769" s="5">
        <f t="shared" si="270"/>
        <v>-39.735704751202817</v>
      </c>
      <c r="D769" s="5">
        <f t="shared" si="271"/>
        <v>-1.3265686225049427</v>
      </c>
      <c r="E769" s="2">
        <f t="shared" si="272"/>
        <v>39.891310648055985</v>
      </c>
      <c r="F769" s="3">
        <f t="shared" si="277"/>
        <v>9.327093351080002</v>
      </c>
      <c r="G769" s="3">
        <f t="shared" si="278"/>
        <v>-118.33858258326663</v>
      </c>
      <c r="H769" s="3">
        <f t="shared" si="279"/>
        <v>-15.186529976751993</v>
      </c>
      <c r="I769" s="2">
        <f t="shared" si="273"/>
        <v>119.67307755268585</v>
      </c>
      <c r="J769" s="2">
        <f t="shared" si="280"/>
        <v>119.67307755268585</v>
      </c>
      <c r="K769" s="5">
        <f t="shared" si="259"/>
        <v>0.33</v>
      </c>
      <c r="L769" s="4">
        <f t="shared" si="274"/>
        <v>0.19090332963295578</v>
      </c>
      <c r="M769" s="4">
        <f t="shared" si="260"/>
        <v>0.22648510845149489</v>
      </c>
      <c r="N769" s="5">
        <f t="shared" si="261"/>
        <v>-1.9581687346275651</v>
      </c>
      <c r="O769" s="5">
        <f t="shared" si="262"/>
        <v>24.844493755159288</v>
      </c>
      <c r="P769" s="5">
        <f t="shared" si="263"/>
        <v>3.1883232073062335</v>
      </c>
      <c r="Q769" s="6">
        <f t="shared" si="264"/>
        <v>1802.6424175349134</v>
      </c>
      <c r="R769" s="5">
        <f t="shared" si="265"/>
        <v>9.5266921941936005</v>
      </c>
      <c r="S769" s="5">
        <f t="shared" si="266"/>
        <v>-1.0746575128080933</v>
      </c>
      <c r="T769" s="5">
        <f t="shared" si="267"/>
        <v>14.225092538000608</v>
      </c>
      <c r="U769" s="5">
        <f t="shared" si="281"/>
        <v>7.5685234595660358</v>
      </c>
      <c r="V769" s="5">
        <f t="shared" si="281"/>
        <v>23.769836242351193</v>
      </c>
      <c r="W769" s="5">
        <f t="shared" si="268"/>
        <v>-14.760584254693157</v>
      </c>
      <c r="X769">
        <f t="shared" si="275"/>
        <v>0</v>
      </c>
    </row>
    <row r="770" spans="1:24" x14ac:dyDescent="0.2">
      <c r="A770">
        <f t="shared" si="276"/>
        <v>0.74000000000000055</v>
      </c>
      <c r="B770" s="5">
        <f t="shared" si="269"/>
        <v>3.5293355856981119</v>
      </c>
      <c r="C770" s="5">
        <f t="shared" si="270"/>
        <v>-39.854031448867964</v>
      </c>
      <c r="D770" s="5">
        <f t="shared" si="271"/>
        <v>-1.3417625327738221</v>
      </c>
      <c r="E770" s="2">
        <f t="shared" si="272"/>
        <v>40.009999155259074</v>
      </c>
      <c r="F770" s="3">
        <f t="shared" si="277"/>
        <v>9.3346618745395684</v>
      </c>
      <c r="G770" s="3">
        <f t="shared" si="278"/>
        <v>-118.31481274702428</v>
      </c>
      <c r="H770" s="3">
        <f t="shared" si="279"/>
        <v>-15.201290561006687</v>
      </c>
      <c r="I770" s="2">
        <f t="shared" si="273"/>
        <v>119.65203743520439</v>
      </c>
      <c r="J770" s="2">
        <f t="shared" si="280"/>
        <v>119.65203743520439</v>
      </c>
      <c r="K770" s="5">
        <f t="shared" si="259"/>
        <v>0.33</v>
      </c>
      <c r="L770" s="4">
        <f t="shared" si="274"/>
        <v>0.19093687978362889</v>
      </c>
      <c r="M770" s="4">
        <f t="shared" si="260"/>
        <v>0.22650399561158618</v>
      </c>
      <c r="N770" s="5">
        <f t="shared" si="261"/>
        <v>-1.9594131504428027</v>
      </c>
      <c r="O770" s="5">
        <f t="shared" si="262"/>
        <v>24.835136302152559</v>
      </c>
      <c r="P770" s="5">
        <f t="shared" si="263"/>
        <v>3.1908610112787534</v>
      </c>
      <c r="Q770" s="6">
        <f t="shared" si="264"/>
        <v>1802.6422372706804</v>
      </c>
      <c r="R770" s="5">
        <f t="shared" si="265"/>
        <v>9.5239851403491347</v>
      </c>
      <c r="S770" s="5">
        <f t="shared" si="266"/>
        <v>-1.0757221583565957</v>
      </c>
      <c r="T770" s="5">
        <f t="shared" si="267"/>
        <v>14.220966690262896</v>
      </c>
      <c r="U770" s="5">
        <f t="shared" si="281"/>
        <v>7.564571989906332</v>
      </c>
      <c r="V770" s="5">
        <f t="shared" si="281"/>
        <v>23.759414143795965</v>
      </c>
      <c r="W770" s="5">
        <f t="shared" si="268"/>
        <v>-14.762172298458349</v>
      </c>
      <c r="X770">
        <f t="shared" si="275"/>
        <v>0</v>
      </c>
    </row>
    <row r="771" spans="1:24" x14ac:dyDescent="0.2">
      <c r="A771">
        <f t="shared" si="276"/>
        <v>0.74100000000000055</v>
      </c>
      <c r="B771" s="5">
        <f t="shared" si="269"/>
        <v>3.5386740298586465</v>
      </c>
      <c r="C771" s="5">
        <f t="shared" si="270"/>
        <v>-39.972334381907913</v>
      </c>
      <c r="D771" s="5">
        <f t="shared" si="271"/>
        <v>-1.3569712044209779</v>
      </c>
      <c r="E771" s="2">
        <f t="shared" si="272"/>
        <v>40.12866469032646</v>
      </c>
      <c r="F771" s="3">
        <f t="shared" si="277"/>
        <v>9.3422264465294749</v>
      </c>
      <c r="G771" s="3">
        <f t="shared" si="278"/>
        <v>-118.29105333288048</v>
      </c>
      <c r="H771" s="3">
        <f t="shared" si="279"/>
        <v>-15.216052733305146</v>
      </c>
      <c r="I771" s="2">
        <f t="shared" si="273"/>
        <v>119.63101083901002</v>
      </c>
      <c r="J771" s="2">
        <f t="shared" si="280"/>
        <v>119.63101083901002</v>
      </c>
      <c r="K771" s="5">
        <f t="shared" si="259"/>
        <v>0.33</v>
      </c>
      <c r="L771" s="4">
        <f t="shared" si="274"/>
        <v>0.19097042015115678</v>
      </c>
      <c r="M771" s="4">
        <f t="shared" si="260"/>
        <v>0.22652287377816402</v>
      </c>
      <c r="N771" s="5">
        <f t="shared" si="261"/>
        <v>-1.960656399841721</v>
      </c>
      <c r="O771" s="5">
        <f t="shared" si="262"/>
        <v>24.825785597103458</v>
      </c>
      <c r="P771" s="5">
        <f t="shared" si="263"/>
        <v>3.1933984198131502</v>
      </c>
      <c r="Q771" s="6">
        <f t="shared" si="264"/>
        <v>1802.6420570064661</v>
      </c>
      <c r="R771" s="5">
        <f t="shared" si="265"/>
        <v>9.5212796831580011</v>
      </c>
      <c r="S771" s="5">
        <f t="shared" si="266"/>
        <v>-1.0767871418926473</v>
      </c>
      <c r="T771" s="5">
        <f t="shared" si="267"/>
        <v>14.216843216972528</v>
      </c>
      <c r="U771" s="5">
        <f t="shared" si="281"/>
        <v>7.5606232833162803</v>
      </c>
      <c r="V771" s="5">
        <f t="shared" si="281"/>
        <v>23.74899845521081</v>
      </c>
      <c r="W771" s="5">
        <f t="shared" si="268"/>
        <v>-14.763758363214322</v>
      </c>
      <c r="X771">
        <f t="shared" si="275"/>
        <v>0</v>
      </c>
    </row>
    <row r="772" spans="1:24" x14ac:dyDescent="0.2">
      <c r="A772">
        <f t="shared" si="276"/>
        <v>0.74200000000000055</v>
      </c>
      <c r="B772" s="5">
        <f t="shared" si="269"/>
        <v>3.5480200366168173</v>
      </c>
      <c r="C772" s="5">
        <f t="shared" si="270"/>
        <v>-40.090613560741566</v>
      </c>
      <c r="D772" s="5">
        <f t="shared" si="271"/>
        <v>-1.3721946390334647</v>
      </c>
      <c r="E772" s="2">
        <f t="shared" si="272"/>
        <v>40.247307262187739</v>
      </c>
      <c r="F772" s="3">
        <f t="shared" si="277"/>
        <v>9.3497870698127912</v>
      </c>
      <c r="G772" s="3">
        <f t="shared" si="278"/>
        <v>-118.26730433442528</v>
      </c>
      <c r="H772" s="3">
        <f t="shared" si="279"/>
        <v>-15.23081649166836</v>
      </c>
      <c r="I772" s="2">
        <f t="shared" si="273"/>
        <v>119.60999775848708</v>
      </c>
      <c r="J772" s="2">
        <f t="shared" si="280"/>
        <v>119.60999775848708</v>
      </c>
      <c r="K772" s="5">
        <f t="shared" si="259"/>
        <v>0.33</v>
      </c>
      <c r="L772" s="4">
        <f t="shared" si="274"/>
        <v>0.19100395072797283</v>
      </c>
      <c r="M772" s="4">
        <f t="shared" si="260"/>
        <v>0.22654174295098531</v>
      </c>
      <c r="N772" s="5">
        <f t="shared" si="261"/>
        <v>-1.9618984842875791</v>
      </c>
      <c r="O772" s="5">
        <f t="shared" si="262"/>
        <v>24.816441634657743</v>
      </c>
      <c r="P772" s="5">
        <f t="shared" si="263"/>
        <v>3.195935433218879</v>
      </c>
      <c r="Q772" s="6">
        <f t="shared" si="264"/>
        <v>1802.641876742269</v>
      </c>
      <c r="R772" s="5">
        <f t="shared" si="265"/>
        <v>9.5185758216360341</v>
      </c>
      <c r="S772" s="5">
        <f t="shared" si="266"/>
        <v>-1.0778524629732573</v>
      </c>
      <c r="T772" s="5">
        <f t="shared" si="267"/>
        <v>14.21272211668026</v>
      </c>
      <c r="U772" s="5">
        <f t="shared" si="281"/>
        <v>7.5566773373484555</v>
      </c>
      <c r="V772" s="5">
        <f t="shared" si="281"/>
        <v>23.738589171684485</v>
      </c>
      <c r="W772" s="5">
        <f t="shared" si="268"/>
        <v>-14.76534245010086</v>
      </c>
      <c r="X772">
        <f t="shared" si="275"/>
        <v>0</v>
      </c>
    </row>
    <row r="773" spans="1:24" x14ac:dyDescent="0.2">
      <c r="A773">
        <f t="shared" si="276"/>
        <v>0.74300000000000055</v>
      </c>
      <c r="B773" s="5">
        <f t="shared" si="269"/>
        <v>3.5573736020252986</v>
      </c>
      <c r="C773" s="5">
        <f t="shared" si="270"/>
        <v>-40.208868995781401</v>
      </c>
      <c r="D773" s="5">
        <f t="shared" si="271"/>
        <v>-1.3874328381963581</v>
      </c>
      <c r="E773" s="2">
        <f t="shared" si="272"/>
        <v>40.365926879786834</v>
      </c>
      <c r="F773" s="3">
        <f t="shared" si="277"/>
        <v>9.3573437471501393</v>
      </c>
      <c r="G773" s="3">
        <f t="shared" si="278"/>
        <v>-118.24356574525359</v>
      </c>
      <c r="H773" s="3">
        <f t="shared" si="279"/>
        <v>-15.245581834118461</v>
      </c>
      <c r="I773" s="2">
        <f t="shared" si="273"/>
        <v>119.58899818802415</v>
      </c>
      <c r="J773" s="2">
        <f t="shared" si="280"/>
        <v>119.58899818802415</v>
      </c>
      <c r="K773" s="5">
        <f t="shared" si="259"/>
        <v>0.33</v>
      </c>
      <c r="L773" s="4">
        <f t="shared" si="274"/>
        <v>0.19103747150651143</v>
      </c>
      <c r="M773" s="4">
        <f t="shared" si="260"/>
        <v>0.22656060312980797</v>
      </c>
      <c r="N773" s="5">
        <f t="shared" si="261"/>
        <v>-1.9631394052419233</v>
      </c>
      <c r="O773" s="5">
        <f t="shared" si="262"/>
        <v>24.807104409466437</v>
      </c>
      <c r="P773" s="5">
        <f t="shared" si="263"/>
        <v>3.1984720518056835</v>
      </c>
      <c r="Q773" s="6">
        <f t="shared" si="264"/>
        <v>1802.6416964780908</v>
      </c>
      <c r="R773" s="5">
        <f t="shared" si="265"/>
        <v>9.5158735547998479</v>
      </c>
      <c r="S773" s="5">
        <f t="shared" si="266"/>
        <v>-1.0789181211560703</v>
      </c>
      <c r="T773" s="5">
        <f t="shared" si="267"/>
        <v>14.208603387937963</v>
      </c>
      <c r="U773" s="5">
        <f t="shared" si="281"/>
        <v>7.5527341495579243</v>
      </c>
      <c r="V773" s="5">
        <f t="shared" si="281"/>
        <v>23.728186288310365</v>
      </c>
      <c r="W773" s="5">
        <f t="shared" si="268"/>
        <v>-14.766924560256353</v>
      </c>
      <c r="X773">
        <f t="shared" si="275"/>
        <v>0</v>
      </c>
    </row>
    <row r="774" spans="1:24" x14ac:dyDescent="0.2">
      <c r="A774">
        <f t="shared" si="276"/>
        <v>0.74400000000000055</v>
      </c>
      <c r="B774" s="5">
        <f t="shared" si="269"/>
        <v>3.5667347221395236</v>
      </c>
      <c r="C774" s="5">
        <f t="shared" si="270"/>
        <v>-40.327100697433508</v>
      </c>
      <c r="D774" s="5">
        <f t="shared" si="271"/>
        <v>-1.4026858034927565</v>
      </c>
      <c r="E774" s="2">
        <f t="shared" si="272"/>
        <v>40.484523552081697</v>
      </c>
      <c r="F774" s="3">
        <f t="shared" si="277"/>
        <v>9.3648964812996969</v>
      </c>
      <c r="G774" s="3">
        <f t="shared" si="278"/>
        <v>-118.21983755896528</v>
      </c>
      <c r="H774" s="3">
        <f t="shared" si="279"/>
        <v>-15.260348758678717</v>
      </c>
      <c r="I774" s="2">
        <f t="shared" si="273"/>
        <v>119.56801212201407</v>
      </c>
      <c r="J774" s="2">
        <f t="shared" si="280"/>
        <v>119.56801212201407</v>
      </c>
      <c r="K774" s="5">
        <f t="shared" si="259"/>
        <v>0.33</v>
      </c>
      <c r="L774" s="4">
        <f t="shared" si="274"/>
        <v>0.19107098247920765</v>
      </c>
      <c r="M774" s="4">
        <f t="shared" si="260"/>
        <v>0.22657945431439017</v>
      </c>
      <c r="N774" s="5">
        <f t="shared" si="261"/>
        <v>-1.9643791641645938</v>
      </c>
      <c r="O774" s="5">
        <f t="shared" si="262"/>
        <v>24.79777391618585</v>
      </c>
      <c r="P774" s="5">
        <f t="shared" si="263"/>
        <v>3.2010082758835954</v>
      </c>
      <c r="Q774" s="6">
        <f t="shared" si="264"/>
        <v>1802.6415162139299</v>
      </c>
      <c r="R774" s="5">
        <f t="shared" si="265"/>
        <v>9.513172881666824</v>
      </c>
      <c r="S774" s="5">
        <f t="shared" si="266"/>
        <v>-1.0799841159993675</v>
      </c>
      <c r="T774" s="5">
        <f t="shared" si="267"/>
        <v>14.20448702929863</v>
      </c>
      <c r="U774" s="5">
        <f t="shared" si="281"/>
        <v>7.5487937175022299</v>
      </c>
      <c r="V774" s="5">
        <f t="shared" si="281"/>
        <v>23.717789800186484</v>
      </c>
      <c r="W774" s="5">
        <f t="shared" si="268"/>
        <v>-14.768504694817775</v>
      </c>
      <c r="X774">
        <f t="shared" si="275"/>
        <v>0</v>
      </c>
    </row>
    <row r="775" spans="1:24" x14ac:dyDescent="0.2">
      <c r="A775">
        <f t="shared" si="276"/>
        <v>0.74500000000000055</v>
      </c>
      <c r="B775" s="5">
        <f t="shared" si="269"/>
        <v>3.5761033930176818</v>
      </c>
      <c r="C775" s="5">
        <f t="shared" si="270"/>
        <v>-40.445308676097575</v>
      </c>
      <c r="D775" s="5">
        <f t="shared" si="271"/>
        <v>-1.4179535365037825</v>
      </c>
      <c r="E775" s="2">
        <f t="shared" si="272"/>
        <v>40.603097288044005</v>
      </c>
      <c r="F775" s="3">
        <f t="shared" si="277"/>
        <v>9.3724452750171992</v>
      </c>
      <c r="G775" s="3">
        <f t="shared" si="278"/>
        <v>-118.19611976916509</v>
      </c>
      <c r="H775" s="3">
        <f t="shared" si="279"/>
        <v>-15.275117263373534</v>
      </c>
      <c r="I775" s="2">
        <f t="shared" si="273"/>
        <v>119.54703955485398</v>
      </c>
      <c r="J775" s="2">
        <f t="shared" si="280"/>
        <v>119.54703955485398</v>
      </c>
      <c r="K775" s="5">
        <f t="shared" si="259"/>
        <v>0.33</v>
      </c>
      <c r="L775" s="4">
        <f t="shared" si="274"/>
        <v>0.19110448363849744</v>
      </c>
      <c r="M775" s="4">
        <f t="shared" si="260"/>
        <v>0.22659829650449101</v>
      </c>
      <c r="N775" s="5">
        <f t="shared" si="261"/>
        <v>-1.9656177625137232</v>
      </c>
      <c r="O775" s="5">
        <f t="shared" si="262"/>
        <v>24.788450149477558</v>
      </c>
      <c r="P775" s="5">
        <f t="shared" si="263"/>
        <v>3.2035441057629366</v>
      </c>
      <c r="Q775" s="6">
        <f t="shared" si="264"/>
        <v>1802.6413359497872</v>
      </c>
      <c r="R775" s="5">
        <f t="shared" si="265"/>
        <v>9.5104738012551184</v>
      </c>
      <c r="S775" s="5">
        <f t="shared" si="266"/>
        <v>-1.0810504470620645</v>
      </c>
      <c r="T775" s="5">
        <f t="shared" si="267"/>
        <v>14.200373039316371</v>
      </c>
      <c r="U775" s="5">
        <f t="shared" si="281"/>
        <v>7.5448560387413952</v>
      </c>
      <c r="V775" s="5">
        <f t="shared" si="281"/>
        <v>23.707399702415493</v>
      </c>
      <c r="W775" s="5">
        <f t="shared" si="268"/>
        <v>-14.770082854920691</v>
      </c>
      <c r="X775">
        <f t="shared" si="275"/>
        <v>0</v>
      </c>
    </row>
    <row r="776" spans="1:24" x14ac:dyDescent="0.2">
      <c r="A776">
        <f t="shared" si="276"/>
        <v>0.74600000000000055</v>
      </c>
      <c r="B776" s="5">
        <f t="shared" si="269"/>
        <v>3.5854796107207183</v>
      </c>
      <c r="C776" s="5">
        <f t="shared" si="270"/>
        <v>-40.563492942166889</v>
      </c>
      <c r="D776" s="5">
        <f t="shared" si="271"/>
        <v>-1.4332360388085836</v>
      </c>
      <c r="E776" s="2">
        <f t="shared" si="272"/>
        <v>40.721648096658818</v>
      </c>
      <c r="F776" s="3">
        <f t="shared" si="277"/>
        <v>9.3799901310559406</v>
      </c>
      <c r="G776" s="3">
        <f t="shared" si="278"/>
        <v>-118.17241236946268</v>
      </c>
      <c r="H776" s="3">
        <f t="shared" si="279"/>
        <v>-15.289887346228456</v>
      </c>
      <c r="I776" s="2">
        <f t="shared" si="273"/>
        <v>119.52608048094524</v>
      </c>
      <c r="J776" s="2">
        <f t="shared" si="280"/>
        <v>119.52608048094524</v>
      </c>
      <c r="K776" s="5">
        <f t="shared" si="259"/>
        <v>0.33</v>
      </c>
      <c r="L776" s="4">
        <f t="shared" si="274"/>
        <v>0.19113797497681753</v>
      </c>
      <c r="M776" s="4">
        <f t="shared" si="260"/>
        <v>0.22661712969987022</v>
      </c>
      <c r="N776" s="5">
        <f t="shared" si="261"/>
        <v>-1.9668552017457401</v>
      </c>
      <c r="O776" s="5">
        <f t="shared" si="262"/>
        <v>24.779133104008395</v>
      </c>
      <c r="P776" s="5">
        <f t="shared" si="263"/>
        <v>3.2060795417543133</v>
      </c>
      <c r="Q776" s="6">
        <f t="shared" si="264"/>
        <v>1802.6411556856626</v>
      </c>
      <c r="R776" s="5">
        <f t="shared" si="265"/>
        <v>9.5077763125836547</v>
      </c>
      <c r="S776" s="5">
        <f t="shared" si="266"/>
        <v>-1.0821171139037118</v>
      </c>
      <c r="T776" s="5">
        <f t="shared" si="267"/>
        <v>14.196261416546422</v>
      </c>
      <c r="U776" s="5">
        <f t="shared" si="281"/>
        <v>7.5409211108379148</v>
      </c>
      <c r="V776" s="5">
        <f t="shared" si="281"/>
        <v>23.697015990104681</v>
      </c>
      <c r="W776" s="5">
        <f t="shared" si="268"/>
        <v>-14.771659041699266</v>
      </c>
      <c r="X776">
        <f t="shared" si="275"/>
        <v>0</v>
      </c>
    </row>
    <row r="777" spans="1:24" x14ac:dyDescent="0.2">
      <c r="A777">
        <f t="shared" si="276"/>
        <v>0.74700000000000055</v>
      </c>
      <c r="B777" s="5">
        <f t="shared" si="269"/>
        <v>3.5948633713123295</v>
      </c>
      <c r="C777" s="5">
        <f t="shared" si="270"/>
        <v>-40.681653506028354</v>
      </c>
      <c r="D777" s="5">
        <f t="shared" si="271"/>
        <v>-1.4485333119843329</v>
      </c>
      <c r="E777" s="2">
        <f t="shared" si="272"/>
        <v>40.840175986924351</v>
      </c>
      <c r="F777" s="3">
        <f t="shared" si="277"/>
        <v>9.3875310521667785</v>
      </c>
      <c r="G777" s="3">
        <f t="shared" si="278"/>
        <v>-118.14871535347257</v>
      </c>
      <c r="H777" s="3">
        <f t="shared" si="279"/>
        <v>-15.304659005270155</v>
      </c>
      <c r="I777" s="2">
        <f t="shared" si="273"/>
        <v>119.50513489469344</v>
      </c>
      <c r="J777" s="2">
        <f t="shared" si="280"/>
        <v>119.50513489469344</v>
      </c>
      <c r="K777" s="5">
        <f t="shared" si="259"/>
        <v>0.33</v>
      </c>
      <c r="L777" s="4">
        <f t="shared" si="274"/>
        <v>0.19117145648660547</v>
      </c>
      <c r="M777" s="4">
        <f t="shared" si="260"/>
        <v>0.22663595390028807</v>
      </c>
      <c r="N777" s="5">
        <f t="shared" si="261"/>
        <v>-1.9680914833153713</v>
      </c>
      <c r="O777" s="5">
        <f t="shared" si="262"/>
        <v>24.769822774450443</v>
      </c>
      <c r="P777" s="5">
        <f t="shared" si="263"/>
        <v>3.2086145841686178</v>
      </c>
      <c r="Q777" s="6">
        <f t="shared" si="264"/>
        <v>1802.640975421556</v>
      </c>
      <c r="R777" s="5">
        <f t="shared" si="265"/>
        <v>9.5050804146721237</v>
      </c>
      <c r="S777" s="5">
        <f t="shared" si="266"/>
        <v>-1.0831841160844933</v>
      </c>
      <c r="T777" s="5">
        <f t="shared" si="267"/>
        <v>14.192152159545117</v>
      </c>
      <c r="U777" s="5">
        <f t="shared" si="281"/>
        <v>7.5369889313567526</v>
      </c>
      <c r="V777" s="5">
        <f t="shared" si="281"/>
        <v>23.686638658365951</v>
      </c>
      <c r="W777" s="5">
        <f t="shared" si="268"/>
        <v>-14.773233256286264</v>
      </c>
      <c r="X777">
        <f t="shared" si="275"/>
        <v>0</v>
      </c>
    </row>
    <row r="778" spans="1:24" x14ac:dyDescent="0.2">
      <c r="A778">
        <f t="shared" si="276"/>
        <v>0.74800000000000055</v>
      </c>
      <c r="B778" s="5">
        <f t="shared" si="269"/>
        <v>3.6042546708589622</v>
      </c>
      <c r="C778" s="5">
        <f t="shared" si="270"/>
        <v>-40.799790378062497</v>
      </c>
      <c r="D778" s="5">
        <f t="shared" si="271"/>
        <v>-1.4638453576062311</v>
      </c>
      <c r="E778" s="2">
        <f t="shared" si="272"/>
        <v>40.958680967851606</v>
      </c>
      <c r="F778" s="3">
        <f t="shared" si="277"/>
        <v>9.3950680410981349</v>
      </c>
      <c r="G778" s="3">
        <f t="shared" si="278"/>
        <v>-118.12502871481421</v>
      </c>
      <c r="H778" s="3">
        <f t="shared" si="279"/>
        <v>-15.319432238526442</v>
      </c>
      <c r="I778" s="2">
        <f t="shared" si="273"/>
        <v>119.48420279050845</v>
      </c>
      <c r="J778" s="2">
        <f t="shared" si="280"/>
        <v>119.48420279050845</v>
      </c>
      <c r="K778" s="5">
        <f t="shared" si="259"/>
        <v>0.33</v>
      </c>
      <c r="L778" s="4">
        <f t="shared" si="274"/>
        <v>0.19120492816029971</v>
      </c>
      <c r="M778" s="4">
        <f t="shared" si="260"/>
        <v>0.22665476910550567</v>
      </c>
      <c r="N778" s="5">
        <f t="shared" si="261"/>
        <v>-1.9693266086756436</v>
      </c>
      <c r="O778" s="5">
        <f t="shared" si="262"/>
        <v>24.760519155481038</v>
      </c>
      <c r="P778" s="5">
        <f t="shared" si="263"/>
        <v>3.2111492333170295</v>
      </c>
      <c r="Q778" s="6">
        <f t="shared" si="264"/>
        <v>1802.6407951574674</v>
      </c>
      <c r="R778" s="5">
        <f t="shared" si="265"/>
        <v>9.502386106540996</v>
      </c>
      <c r="S778" s="5">
        <f t="shared" si="266"/>
        <v>-1.0842514531652261</v>
      </c>
      <c r="T778" s="5">
        <f t="shared" si="267"/>
        <v>14.188045266869924</v>
      </c>
      <c r="U778" s="5">
        <f t="shared" si="281"/>
        <v>7.5330594978653522</v>
      </c>
      <c r="V778" s="5">
        <f t="shared" si="281"/>
        <v>23.676267702315812</v>
      </c>
      <c r="W778" s="5">
        <f t="shared" si="268"/>
        <v>-14.774805499813045</v>
      </c>
      <c r="X778">
        <f t="shared" si="275"/>
        <v>0</v>
      </c>
    </row>
    <row r="779" spans="1:24" x14ac:dyDescent="0.2">
      <c r="A779">
        <f t="shared" si="276"/>
        <v>0.74900000000000055</v>
      </c>
      <c r="B779" s="5">
        <f t="shared" si="269"/>
        <v>3.6136535054298093</v>
      </c>
      <c r="C779" s="5">
        <f t="shared" si="270"/>
        <v>-40.91790356864346</v>
      </c>
      <c r="D779" s="5">
        <f t="shared" si="271"/>
        <v>-1.4791721772475075</v>
      </c>
      <c r="E779" s="2">
        <f t="shared" si="272"/>
        <v>41.077163048464172</v>
      </c>
      <c r="F779" s="3">
        <f t="shared" si="277"/>
        <v>9.4026011005959997</v>
      </c>
      <c r="G779" s="3">
        <f t="shared" si="278"/>
        <v>-118.10135244711189</v>
      </c>
      <c r="H779" s="3">
        <f t="shared" si="279"/>
        <v>-15.334207044026256</v>
      </c>
      <c r="I779" s="2">
        <f t="shared" si="273"/>
        <v>119.46328416280433</v>
      </c>
      <c r="J779" s="2">
        <f t="shared" si="280"/>
        <v>119.46328416280433</v>
      </c>
      <c r="K779" s="5">
        <f t="shared" si="259"/>
        <v>0.33</v>
      </c>
      <c r="L779" s="4">
        <f t="shared" si="274"/>
        <v>0.19123838999033949</v>
      </c>
      <c r="M779" s="4">
        <f t="shared" si="260"/>
        <v>0.22667357531528462</v>
      </c>
      <c r="N779" s="5">
        <f t="shared" si="261"/>
        <v>-1.9705605792778869</v>
      </c>
      <c r="O779" s="5">
        <f t="shared" si="262"/>
        <v>24.751222241782752</v>
      </c>
      <c r="P779" s="5">
        <f t="shared" si="263"/>
        <v>3.2136834895110118</v>
      </c>
      <c r="Q779" s="6">
        <f t="shared" si="264"/>
        <v>1802.6406148933972</v>
      </c>
      <c r="R779" s="5">
        <f t="shared" si="265"/>
        <v>9.4996933872114919</v>
      </c>
      <c r="S779" s="5">
        <f t="shared" si="266"/>
        <v>-1.0853191247073573</v>
      </c>
      <c r="T779" s="5">
        <f t="shared" si="267"/>
        <v>14.183940737079398</v>
      </c>
      <c r="U779" s="5">
        <f t="shared" si="281"/>
        <v>7.5291328079336051</v>
      </c>
      <c r="V779" s="5">
        <f t="shared" si="281"/>
        <v>23.665903117075395</v>
      </c>
      <c r="W779" s="5">
        <f t="shared" si="268"/>
        <v>-14.77637577340959</v>
      </c>
      <c r="X779">
        <f t="shared" si="275"/>
        <v>0</v>
      </c>
    </row>
    <row r="780" spans="1:24" x14ac:dyDescent="0.2">
      <c r="A780">
        <f t="shared" si="276"/>
        <v>0.75000000000000056</v>
      </c>
      <c r="B780" s="5">
        <f t="shared" si="269"/>
        <v>3.6230598710968094</v>
      </c>
      <c r="C780" s="5">
        <f t="shared" si="270"/>
        <v>-41.035993088139016</v>
      </c>
      <c r="D780" s="5">
        <f t="shared" si="271"/>
        <v>-1.4945137724794206</v>
      </c>
      <c r="E780" s="2">
        <f t="shared" si="272"/>
        <v>41.195622237797856</v>
      </c>
      <c r="F780" s="3">
        <f t="shared" si="277"/>
        <v>9.4101302334039332</v>
      </c>
      <c r="G780" s="3">
        <f t="shared" si="278"/>
        <v>-118.07768654399482</v>
      </c>
      <c r="H780" s="3">
        <f t="shared" si="279"/>
        <v>-15.348983419799666</v>
      </c>
      <c r="I780" s="2">
        <f t="shared" si="273"/>
        <v>119.44237900599938</v>
      </c>
      <c r="J780" s="2">
        <f t="shared" si="280"/>
        <v>119.44237900599938</v>
      </c>
      <c r="K780" s="5">
        <f t="shared" si="259"/>
        <v>0.33</v>
      </c>
      <c r="L780" s="4">
        <f t="shared" si="274"/>
        <v>0.191271841969165</v>
      </c>
      <c r="M780" s="4">
        <f t="shared" si="260"/>
        <v>0.22669237252938737</v>
      </c>
      <c r="N780" s="5">
        <f t="shared" si="261"/>
        <v>-1.9717933965717347</v>
      </c>
      <c r="O780" s="5">
        <f t="shared" si="262"/>
        <v>24.741932028043387</v>
      </c>
      <c r="P780" s="5">
        <f t="shared" si="263"/>
        <v>3.2162173530623108</v>
      </c>
      <c r="Q780" s="6">
        <f t="shared" si="264"/>
        <v>1802.6404346293448</v>
      </c>
      <c r="R780" s="5">
        <f t="shared" si="265"/>
        <v>9.4970022557056186</v>
      </c>
      <c r="S780" s="5">
        <f t="shared" si="266"/>
        <v>-1.0863871302729677</v>
      </c>
      <c r="T780" s="5">
        <f t="shared" si="267"/>
        <v>14.179838568733238</v>
      </c>
      <c r="U780" s="5">
        <f t="shared" si="281"/>
        <v>7.5252088591338842</v>
      </c>
      <c r="V780" s="5">
        <f t="shared" si="281"/>
        <v>23.655544897770419</v>
      </c>
      <c r="W780" s="5">
        <f t="shared" si="268"/>
        <v>-14.777944078204449</v>
      </c>
      <c r="X780">
        <f t="shared" si="275"/>
        <v>0</v>
      </c>
    </row>
    <row r="781" spans="1:24" x14ac:dyDescent="0.2">
      <c r="A781">
        <f t="shared" si="276"/>
        <v>0.75100000000000056</v>
      </c>
      <c r="B781" s="5">
        <f t="shared" si="269"/>
        <v>3.6324737639346427</v>
      </c>
      <c r="C781" s="5">
        <f t="shared" si="270"/>
        <v>-41.154058946910567</v>
      </c>
      <c r="D781" s="5">
        <f t="shared" si="271"/>
        <v>-1.5098701448712595</v>
      </c>
      <c r="E781" s="2">
        <f t="shared" si="272"/>
        <v>41.314058544900462</v>
      </c>
      <c r="F781" s="3">
        <f t="shared" si="277"/>
        <v>9.4176554422630669</v>
      </c>
      <c r="G781" s="3">
        <f t="shared" si="278"/>
        <v>-118.05403099909705</v>
      </c>
      <c r="H781" s="3">
        <f t="shared" si="279"/>
        <v>-15.36376136387787</v>
      </c>
      <c r="I781" s="2">
        <f t="shared" si="273"/>
        <v>119.42148731451616</v>
      </c>
      <c r="J781" s="2">
        <f t="shared" si="280"/>
        <v>119.42148731451616</v>
      </c>
      <c r="K781" s="5">
        <f t="shared" si="259"/>
        <v>0.33</v>
      </c>
      <c r="L781" s="4">
        <f t="shared" si="274"/>
        <v>0.19130528408921713</v>
      </c>
      <c r="M781" s="4">
        <f t="shared" si="260"/>
        <v>0.22671116074757688</v>
      </c>
      <c r="N781" s="5">
        <f t="shared" si="261"/>
        <v>-1.9730250620051284</v>
      </c>
      <c r="O781" s="5">
        <f t="shared" si="262"/>
        <v>24.732648508955979</v>
      </c>
      <c r="P781" s="5">
        <f t="shared" si="263"/>
        <v>3.2187508242829579</v>
      </c>
      <c r="Q781" s="6">
        <f t="shared" si="264"/>
        <v>1802.6402543653103</v>
      </c>
      <c r="R781" s="5">
        <f t="shared" si="265"/>
        <v>9.4943127110461312</v>
      </c>
      <c r="S781" s="5">
        <f t="shared" si="266"/>
        <v>-1.0874554694247673</v>
      </c>
      <c r="T781" s="5">
        <f t="shared" si="267"/>
        <v>14.175738760392232</v>
      </c>
      <c r="U781" s="5">
        <f t="shared" si="281"/>
        <v>7.5212876490410032</v>
      </c>
      <c r="V781" s="5">
        <f t="shared" si="281"/>
        <v>23.645193039531211</v>
      </c>
      <c r="W781" s="5">
        <f t="shared" si="268"/>
        <v>-14.779510415324811</v>
      </c>
      <c r="X781">
        <f t="shared" si="275"/>
        <v>0</v>
      </c>
    </row>
    <row r="782" spans="1:24" x14ac:dyDescent="0.2">
      <c r="A782">
        <f t="shared" si="276"/>
        <v>0.75200000000000056</v>
      </c>
      <c r="B782" s="5">
        <f t="shared" si="269"/>
        <v>3.6418951800207302</v>
      </c>
      <c r="C782" s="5">
        <f t="shared" si="270"/>
        <v>-41.272101155313145</v>
      </c>
      <c r="D782" s="5">
        <f t="shared" si="271"/>
        <v>-1.5252412959903452</v>
      </c>
      <c r="E782" s="2">
        <f t="shared" si="272"/>
        <v>41.432471978831515</v>
      </c>
      <c r="F782" s="3">
        <f t="shared" si="277"/>
        <v>9.4251767299121081</v>
      </c>
      <c r="G782" s="3">
        <f t="shared" si="278"/>
        <v>-118.03038580605752</v>
      </c>
      <c r="H782" s="3">
        <f t="shared" si="279"/>
        <v>-15.378540874293195</v>
      </c>
      <c r="I782" s="2">
        <f t="shared" si="273"/>
        <v>119.40060908278136</v>
      </c>
      <c r="J782" s="2">
        <f t="shared" si="280"/>
        <v>119.40060908278136</v>
      </c>
      <c r="K782" s="5">
        <f t="shared" si="259"/>
        <v>0.33</v>
      </c>
      <c r="L782" s="4">
        <f t="shared" si="274"/>
        <v>0.19133871634293784</v>
      </c>
      <c r="M782" s="4">
        <f t="shared" si="260"/>
        <v>0.22672993996961696</v>
      </c>
      <c r="N782" s="5">
        <f t="shared" si="261"/>
        <v>-1.9742555770243169</v>
      </c>
      <c r="O782" s="5">
        <f t="shared" si="262"/>
        <v>24.723371679218772</v>
      </c>
      <c r="P782" s="5">
        <f t="shared" si="263"/>
        <v>3.2212839034852641</v>
      </c>
      <c r="Q782" s="6">
        <f t="shared" si="264"/>
        <v>1802.6400741012937</v>
      </c>
      <c r="R782" s="5">
        <f t="shared" si="265"/>
        <v>9.4916247522565644</v>
      </c>
      <c r="S782" s="5">
        <f t="shared" si="266"/>
        <v>-1.0885241417260967</v>
      </c>
      <c r="T782" s="5">
        <f t="shared" si="267"/>
        <v>14.171641310618281</v>
      </c>
      <c r="U782" s="5">
        <f t="shared" si="281"/>
        <v>7.5173691752322478</v>
      </c>
      <c r="V782" s="5">
        <f t="shared" si="281"/>
        <v>23.634847537492675</v>
      </c>
      <c r="W782" s="5">
        <f t="shared" si="268"/>
        <v>-14.781074785896454</v>
      </c>
      <c r="X782">
        <f t="shared" si="275"/>
        <v>0</v>
      </c>
    </row>
    <row r="783" spans="1:24" x14ac:dyDescent="0.2">
      <c r="A783">
        <f t="shared" si="276"/>
        <v>0.75300000000000056</v>
      </c>
      <c r="B783" s="5">
        <f t="shared" si="269"/>
        <v>3.6513241154352301</v>
      </c>
      <c r="C783" s="5">
        <f t="shared" si="270"/>
        <v>-41.390119723695435</v>
      </c>
      <c r="D783" s="5">
        <f t="shared" si="271"/>
        <v>-1.5406272274020314</v>
      </c>
      <c r="E783" s="2">
        <f t="shared" si="272"/>
        <v>41.550862548661982</v>
      </c>
      <c r="F783" s="3">
        <f t="shared" si="277"/>
        <v>9.4326940990873407</v>
      </c>
      <c r="G783" s="3">
        <f t="shared" si="278"/>
        <v>-118.00675095852003</v>
      </c>
      <c r="H783" s="3">
        <f t="shared" si="279"/>
        <v>-15.393321949079091</v>
      </c>
      <c r="I783" s="2">
        <f t="shared" si="273"/>
        <v>119.37974430522594</v>
      </c>
      <c r="J783" s="2">
        <f t="shared" si="280"/>
        <v>119.37974430522594</v>
      </c>
      <c r="K783" s="5">
        <f t="shared" si="259"/>
        <v>0.33</v>
      </c>
      <c r="L783" s="4">
        <f t="shared" si="274"/>
        <v>0.1913721387227699</v>
      </c>
      <c r="M783" s="4">
        <f t="shared" si="260"/>
        <v>0.22674871019527199</v>
      </c>
      <c r="N783" s="5">
        <f t="shared" si="261"/>
        <v>-1.9754849430738612</v>
      </c>
      <c r="O783" s="5">
        <f t="shared" si="262"/>
        <v>24.714101533535242</v>
      </c>
      <c r="P783" s="5">
        <f t="shared" si="263"/>
        <v>3.223816590981825</v>
      </c>
      <c r="Q783" s="6">
        <f t="shared" si="264"/>
        <v>1802.6398938372952</v>
      </c>
      <c r="R783" s="5">
        <f t="shared" si="265"/>
        <v>9.48893837836121</v>
      </c>
      <c r="S783" s="5">
        <f t="shared" si="266"/>
        <v>-1.0895931467409259</v>
      </c>
      <c r="T783" s="5">
        <f t="shared" si="267"/>
        <v>14.167546217974397</v>
      </c>
      <c r="U783" s="5">
        <f t="shared" si="281"/>
        <v>7.5134534352873485</v>
      </c>
      <c r="V783" s="5">
        <f t="shared" si="281"/>
        <v>23.624508386794318</v>
      </c>
      <c r="W783" s="5">
        <f t="shared" si="268"/>
        <v>-14.782637191043776</v>
      </c>
      <c r="X783">
        <f t="shared" si="275"/>
        <v>0</v>
      </c>
    </row>
    <row r="784" spans="1:24" x14ac:dyDescent="0.2">
      <c r="A784">
        <f t="shared" si="276"/>
        <v>0.75400000000000056</v>
      </c>
      <c r="B784" s="5">
        <f t="shared" si="269"/>
        <v>3.6607605662610352</v>
      </c>
      <c r="C784" s="5">
        <f t="shared" si="270"/>
        <v>-41.508114662399763</v>
      </c>
      <c r="D784" s="5">
        <f t="shared" si="271"/>
        <v>-1.5560279406697062</v>
      </c>
      <c r="E784" s="2">
        <f t="shared" si="272"/>
        <v>41.669230263474006</v>
      </c>
      <c r="F784" s="3">
        <f t="shared" si="277"/>
        <v>9.4402075525226277</v>
      </c>
      <c r="G784" s="3">
        <f t="shared" si="278"/>
        <v>-117.98312645013324</v>
      </c>
      <c r="H784" s="3">
        <f t="shared" si="279"/>
        <v>-15.408104586270134</v>
      </c>
      <c r="I784" s="2">
        <f t="shared" si="273"/>
        <v>119.35889297628508</v>
      </c>
      <c r="J784" s="2">
        <f t="shared" si="280"/>
        <v>119.35889297628508</v>
      </c>
      <c r="K784" s="5">
        <f t="shared" si="259"/>
        <v>0.33</v>
      </c>
      <c r="L784" s="4">
        <f t="shared" si="274"/>
        <v>0.19140555122115688</v>
      </c>
      <c r="M784" s="4">
        <f t="shared" si="260"/>
        <v>0.22676747142430706</v>
      </c>
      <c r="N784" s="5">
        <f t="shared" si="261"/>
        <v>-1.9767131615966358</v>
      </c>
      <c r="O784" s="5">
        <f t="shared" si="262"/>
        <v>24.704838066614059</v>
      </c>
      <c r="P784" s="5">
        <f t="shared" si="263"/>
        <v>3.2263488870855159</v>
      </c>
      <c r="Q784" s="6">
        <f t="shared" si="264"/>
        <v>1802.6397135733148</v>
      </c>
      <c r="R784" s="5">
        <f t="shared" si="265"/>
        <v>9.4862535883851269</v>
      </c>
      <c r="S784" s="5">
        <f t="shared" si="266"/>
        <v>-1.090662484033851</v>
      </c>
      <c r="T784" s="5">
        <f t="shared" si="267"/>
        <v>14.163453481024703</v>
      </c>
      <c r="U784" s="5">
        <f t="shared" si="281"/>
        <v>7.5095404267884911</v>
      </c>
      <c r="V784" s="5">
        <f t="shared" si="281"/>
        <v>23.614175582580209</v>
      </c>
      <c r="W784" s="5">
        <f t="shared" si="268"/>
        <v>-14.784197631889782</v>
      </c>
      <c r="X784">
        <f t="shared" si="275"/>
        <v>0</v>
      </c>
    </row>
    <row r="785" spans="1:24" x14ac:dyDescent="0.2">
      <c r="A785">
        <f t="shared" si="276"/>
        <v>0.75500000000000056</v>
      </c>
      <c r="B785" s="5">
        <f t="shared" si="269"/>
        <v>3.6702045285837714</v>
      </c>
      <c r="C785" s="5">
        <f t="shared" si="270"/>
        <v>-41.626085981762103</v>
      </c>
      <c r="D785" s="5">
        <f t="shared" si="271"/>
        <v>-1.5714434373547923</v>
      </c>
      <c r="E785" s="2">
        <f t="shared" si="272"/>
        <v>41.787575132360672</v>
      </c>
      <c r="F785" s="3">
        <f t="shared" si="277"/>
        <v>9.4477170929494161</v>
      </c>
      <c r="G785" s="3">
        <f t="shared" si="278"/>
        <v>-117.95951227455066</v>
      </c>
      <c r="H785" s="3">
        <f t="shared" si="279"/>
        <v>-15.422888783902025</v>
      </c>
      <c r="I785" s="2">
        <f t="shared" si="273"/>
        <v>119.33805509039809</v>
      </c>
      <c r="J785" s="2">
        <f t="shared" si="280"/>
        <v>119.33805509039809</v>
      </c>
      <c r="K785" s="5">
        <f t="shared" si="259"/>
        <v>0.33</v>
      </c>
      <c r="L785" s="4">
        <f t="shared" si="274"/>
        <v>0.19143895383054335</v>
      </c>
      <c r="M785" s="4">
        <f t="shared" si="260"/>
        <v>0.2267862236564879</v>
      </c>
      <c r="N785" s="5">
        <f t="shared" si="261"/>
        <v>-1.9779402340338299</v>
      </c>
      <c r="O785" s="5">
        <f t="shared" si="262"/>
        <v>24.695581273169097</v>
      </c>
      <c r="P785" s="5">
        <f t="shared" si="263"/>
        <v>3.2288807921094924</v>
      </c>
      <c r="Q785" s="6">
        <f t="shared" si="264"/>
        <v>1802.6395333093526</v>
      </c>
      <c r="R785" s="5">
        <f t="shared" si="265"/>
        <v>9.483570381354129</v>
      </c>
      <c r="S785" s="5">
        <f t="shared" si="266"/>
        <v>-1.0917321531700985</v>
      </c>
      <c r="T785" s="5">
        <f t="shared" si="267"/>
        <v>14.159363098334413</v>
      </c>
      <c r="U785" s="5">
        <f t="shared" si="281"/>
        <v>7.5056301473202991</v>
      </c>
      <c r="V785" s="5">
        <f t="shared" si="281"/>
        <v>23.603849119998998</v>
      </c>
      <c r="W785" s="5">
        <f t="shared" si="268"/>
        <v>-14.785756109556093</v>
      </c>
      <c r="X785">
        <f t="shared" si="275"/>
        <v>0</v>
      </c>
    </row>
    <row r="786" spans="1:24" x14ac:dyDescent="0.2">
      <c r="A786">
        <f t="shared" si="276"/>
        <v>0.75600000000000056</v>
      </c>
      <c r="B786" s="5">
        <f t="shared" si="269"/>
        <v>3.6796559984917945</v>
      </c>
      <c r="C786" s="5">
        <f t="shared" si="270"/>
        <v>-41.744033692112097</v>
      </c>
      <c r="D786" s="5">
        <f t="shared" si="271"/>
        <v>-1.5868737190167492</v>
      </c>
      <c r="E786" s="2">
        <f t="shared" si="272"/>
        <v>41.905897164425753</v>
      </c>
      <c r="F786" s="3">
        <f t="shared" si="277"/>
        <v>9.4552227230967372</v>
      </c>
      <c r="G786" s="3">
        <f t="shared" si="278"/>
        <v>-117.93590842543067</v>
      </c>
      <c r="H786" s="3">
        <f t="shared" si="279"/>
        <v>-15.43767454001158</v>
      </c>
      <c r="I786" s="2">
        <f t="shared" si="273"/>
        <v>119.31723064200851</v>
      </c>
      <c r="J786" s="2">
        <f t="shared" si="280"/>
        <v>119.31723064200851</v>
      </c>
      <c r="K786" s="5">
        <f t="shared" si="259"/>
        <v>0.33</v>
      </c>
      <c r="L786" s="4">
        <f t="shared" si="274"/>
        <v>0.19147234654337481</v>
      </c>
      <c r="M786" s="4">
        <f t="shared" si="260"/>
        <v>0.22680496689158103</v>
      </c>
      <c r="N786" s="5">
        <f t="shared" si="261"/>
        <v>-1.979166161824951</v>
      </c>
      <c r="O786" s="5">
        <f t="shared" si="262"/>
        <v>24.686331147919425</v>
      </c>
      <c r="P786" s="5">
        <f t="shared" si="263"/>
        <v>3.2314123063671891</v>
      </c>
      <c r="Q786" s="6">
        <f t="shared" si="264"/>
        <v>1802.6393530454081</v>
      </c>
      <c r="R786" s="5">
        <f t="shared" si="265"/>
        <v>9.4808887562948012</v>
      </c>
      <c r="S786" s="5">
        <f t="shared" si="266"/>
        <v>-1.0928021537155197</v>
      </c>
      <c r="T786" s="5">
        <f t="shared" si="267"/>
        <v>14.155275068469866</v>
      </c>
      <c r="U786" s="5">
        <f t="shared" si="281"/>
        <v>7.5017225944698502</v>
      </c>
      <c r="V786" s="5">
        <f t="shared" si="281"/>
        <v>23.593528994203904</v>
      </c>
      <c r="W786" s="5">
        <f t="shared" si="268"/>
        <v>-14.787312625162944</v>
      </c>
      <c r="X786">
        <f t="shared" si="275"/>
        <v>0</v>
      </c>
    </row>
    <row r="787" spans="1:24" x14ac:dyDescent="0.2">
      <c r="A787">
        <f t="shared" si="276"/>
        <v>0.75700000000000056</v>
      </c>
      <c r="B787" s="5">
        <f t="shared" si="269"/>
        <v>3.6891149720761884</v>
      </c>
      <c r="C787" s="5">
        <f t="shared" si="270"/>
        <v>-41.861957803773031</v>
      </c>
      <c r="D787" s="5">
        <f t="shared" si="271"/>
        <v>-1.6023187872130733</v>
      </c>
      <c r="E787" s="2">
        <f t="shared" si="272"/>
        <v>42.024196368783429</v>
      </c>
      <c r="F787" s="3">
        <f t="shared" si="277"/>
        <v>9.4627244456912063</v>
      </c>
      <c r="G787" s="3">
        <f t="shared" si="278"/>
        <v>-117.91231489643647</v>
      </c>
      <c r="H787" s="3">
        <f t="shared" si="279"/>
        <v>-15.452461852636743</v>
      </c>
      <c r="I787" s="2">
        <f t="shared" si="273"/>
        <v>119.29641962556407</v>
      </c>
      <c r="J787" s="2">
        <f t="shared" si="280"/>
        <v>119.29641962556407</v>
      </c>
      <c r="K787" s="5">
        <f t="shared" si="259"/>
        <v>0.33</v>
      </c>
      <c r="L787" s="4">
        <f t="shared" si="274"/>
        <v>0.19150572935209756</v>
      </c>
      <c r="M787" s="4">
        <f t="shared" si="260"/>
        <v>0.22682370112935349</v>
      </c>
      <c r="N787" s="5">
        <f t="shared" si="261"/>
        <v>-1.9803909464078249</v>
      </c>
      <c r="O787" s="5">
        <f t="shared" si="262"/>
        <v>24.677087685589299</v>
      </c>
      <c r="P787" s="5">
        <f t="shared" si="263"/>
        <v>3.2339434301723209</v>
      </c>
      <c r="Q787" s="6">
        <f t="shared" si="264"/>
        <v>1802.6391727814821</v>
      </c>
      <c r="R787" s="5">
        <f t="shared" si="265"/>
        <v>9.478208712234478</v>
      </c>
      <c r="S787" s="5">
        <f t="shared" si="266"/>
        <v>-1.0938724852365933</v>
      </c>
      <c r="T787" s="5">
        <f t="shared" si="267"/>
        <v>14.151189389998478</v>
      </c>
      <c r="U787" s="5">
        <f t="shared" si="281"/>
        <v>7.4978177658266532</v>
      </c>
      <c r="V787" s="5">
        <f t="shared" si="281"/>
        <v>23.583215200352704</v>
      </c>
      <c r="W787" s="5">
        <f t="shared" si="268"/>
        <v>-14.7888671798292</v>
      </c>
      <c r="X787">
        <f t="shared" si="275"/>
        <v>0</v>
      </c>
    </row>
    <row r="788" spans="1:24" x14ac:dyDescent="0.2">
      <c r="A788">
        <f t="shared" si="276"/>
        <v>0.75800000000000056</v>
      </c>
      <c r="B788" s="5">
        <f t="shared" si="269"/>
        <v>3.6985814454307624</v>
      </c>
      <c r="C788" s="5">
        <f t="shared" si="270"/>
        <v>-41.979858327061869</v>
      </c>
      <c r="D788" s="5">
        <f t="shared" si="271"/>
        <v>-1.6177786434993</v>
      </c>
      <c r="E788" s="2">
        <f t="shared" si="272"/>
        <v>42.142472754558085</v>
      </c>
      <c r="F788" s="3">
        <f t="shared" si="277"/>
        <v>9.4702222634570337</v>
      </c>
      <c r="G788" s="3">
        <f t="shared" si="278"/>
        <v>-117.88873168123612</v>
      </c>
      <c r="H788" s="3">
        <f t="shared" si="279"/>
        <v>-15.467250719816573</v>
      </c>
      <c r="I788" s="2">
        <f t="shared" si="273"/>
        <v>119.27562203551666</v>
      </c>
      <c r="J788" s="2">
        <f t="shared" si="280"/>
        <v>119.27562203551666</v>
      </c>
      <c r="K788" s="5">
        <f t="shared" si="259"/>
        <v>0.33</v>
      </c>
      <c r="L788" s="4">
        <f t="shared" si="274"/>
        <v>0.19153910224915893</v>
      </c>
      <c r="M788" s="4">
        <f t="shared" si="260"/>
        <v>0.22684242636957322</v>
      </c>
      <c r="N788" s="5">
        <f t="shared" si="261"/>
        <v>-1.9816145892186015</v>
      </c>
      <c r="O788" s="5">
        <f t="shared" si="262"/>
        <v>24.667850880908162</v>
      </c>
      <c r="P788" s="5">
        <f t="shared" si="263"/>
        <v>3.2364741638388788</v>
      </c>
      <c r="Q788" s="6">
        <f t="shared" si="264"/>
        <v>1802.6389925175733</v>
      </c>
      <c r="R788" s="5">
        <f t="shared" si="265"/>
        <v>9.4755302482012773</v>
      </c>
      <c r="S788" s="5">
        <f t="shared" si="266"/>
        <v>-1.0949431473004234</v>
      </c>
      <c r="T788" s="5">
        <f t="shared" si="267"/>
        <v>14.147106061488804</v>
      </c>
      <c r="U788" s="5">
        <f t="shared" si="281"/>
        <v>7.4939156589826759</v>
      </c>
      <c r="V788" s="5">
        <f t="shared" si="281"/>
        <v>23.572907733607739</v>
      </c>
      <c r="W788" s="5">
        <f t="shared" si="268"/>
        <v>-14.790419774672316</v>
      </c>
      <c r="X788">
        <f t="shared" si="275"/>
        <v>0</v>
      </c>
    </row>
    <row r="789" spans="1:24" x14ac:dyDescent="0.2">
      <c r="A789">
        <f t="shared" si="276"/>
        <v>0.75900000000000056</v>
      </c>
      <c r="B789" s="5">
        <f t="shared" si="269"/>
        <v>3.7080554146520486</v>
      </c>
      <c r="C789" s="5">
        <f t="shared" si="270"/>
        <v>-42.097735272289235</v>
      </c>
      <c r="D789" s="5">
        <f t="shared" si="271"/>
        <v>-1.6332532894290039</v>
      </c>
      <c r="E789" s="2">
        <f t="shared" si="272"/>
        <v>42.26072633088404</v>
      </c>
      <c r="F789" s="3">
        <f t="shared" si="277"/>
        <v>9.4777161791160172</v>
      </c>
      <c r="G789" s="3">
        <f t="shared" si="278"/>
        <v>-117.86515877350251</v>
      </c>
      <c r="H789" s="3">
        <f t="shared" si="279"/>
        <v>-15.482041139591244</v>
      </c>
      <c r="I789" s="2">
        <f t="shared" si="273"/>
        <v>119.25483786632235</v>
      </c>
      <c r="J789" s="2">
        <f t="shared" si="280"/>
        <v>119.25483786632235</v>
      </c>
      <c r="K789" s="5">
        <f t="shared" si="259"/>
        <v>0.33</v>
      </c>
      <c r="L789" s="4">
        <f t="shared" si="274"/>
        <v>0.19157246522700719</v>
      </c>
      <c r="M789" s="4">
        <f t="shared" si="260"/>
        <v>0.22686114261200868</v>
      </c>
      <c r="N789" s="5">
        <f t="shared" si="261"/>
        <v>-1.982837091691753</v>
      </c>
      <c r="O789" s="5">
        <f t="shared" si="262"/>
        <v>24.658620728610618</v>
      </c>
      <c r="P789" s="5">
        <f t="shared" si="263"/>
        <v>3.2390045076811322</v>
      </c>
      <c r="Q789" s="6">
        <f t="shared" si="264"/>
        <v>1802.6388122536835</v>
      </c>
      <c r="R789" s="5">
        <f t="shared" si="265"/>
        <v>9.4728533632240453</v>
      </c>
      <c r="S789" s="5">
        <f t="shared" si="266"/>
        <v>-1.0960141394747371</v>
      </c>
      <c r="T789" s="5">
        <f t="shared" si="267"/>
        <v>14.143025081510459</v>
      </c>
      <c r="U789" s="5">
        <f t="shared" si="281"/>
        <v>7.4900162715322924</v>
      </c>
      <c r="V789" s="5">
        <f t="shared" si="281"/>
        <v>23.562606589135882</v>
      </c>
      <c r="W789" s="5">
        <f t="shared" si="268"/>
        <v>-14.79197041080841</v>
      </c>
      <c r="X789">
        <f t="shared" si="275"/>
        <v>0</v>
      </c>
    </row>
    <row r="790" spans="1:24" x14ac:dyDescent="0.2">
      <c r="A790">
        <f t="shared" si="276"/>
        <v>0.76000000000000056</v>
      </c>
      <c r="B790" s="5">
        <f t="shared" si="269"/>
        <v>3.7175368758393001</v>
      </c>
      <c r="C790" s="5">
        <f t="shared" si="270"/>
        <v>-42.215588649759447</v>
      </c>
      <c r="D790" s="5">
        <f t="shared" si="271"/>
        <v>-1.6487427265538006</v>
      </c>
      <c r="E790" s="2">
        <f t="shared" si="272"/>
        <v>42.378957106905354</v>
      </c>
      <c r="F790" s="3">
        <f t="shared" si="277"/>
        <v>9.4852061953875495</v>
      </c>
      <c r="G790" s="3">
        <f t="shared" si="278"/>
        <v>-117.84159616691338</v>
      </c>
      <c r="H790" s="3">
        <f t="shared" si="279"/>
        <v>-15.496833110002052</v>
      </c>
      <c r="I790" s="2">
        <f t="shared" si="273"/>
        <v>119.23406711244135</v>
      </c>
      <c r="J790" s="2">
        <f t="shared" si="280"/>
        <v>119.23406711244135</v>
      </c>
      <c r="K790" s="5">
        <f t="shared" si="259"/>
        <v>0.33</v>
      </c>
      <c r="L790" s="4">
        <f t="shared" si="274"/>
        <v>0.19160581827809151</v>
      </c>
      <c r="M790" s="4">
        <f t="shared" si="260"/>
        <v>0.2268798498564292</v>
      </c>
      <c r="N790" s="5">
        <f t="shared" si="261"/>
        <v>-1.9840584552600784</v>
      </c>
      <c r="O790" s="5">
        <f t="shared" si="262"/>
        <v>24.649397223436456</v>
      </c>
      <c r="P790" s="5">
        <f t="shared" si="263"/>
        <v>3.2415344620136275</v>
      </c>
      <c r="Q790" s="6">
        <f t="shared" si="264"/>
        <v>1802.6386319898113</v>
      </c>
      <c r="R790" s="5">
        <f t="shared" si="265"/>
        <v>9.4701780563324078</v>
      </c>
      <c r="S790" s="5">
        <f t="shared" si="266"/>
        <v>-1.0970854613278878</v>
      </c>
      <c r="T790" s="5">
        <f t="shared" si="267"/>
        <v>14.138946448634185</v>
      </c>
      <c r="U790" s="5">
        <f t="shared" si="281"/>
        <v>7.4861196010723292</v>
      </c>
      <c r="V790" s="5">
        <f t="shared" si="281"/>
        <v>23.552311762108566</v>
      </c>
      <c r="W790" s="5">
        <f t="shared" si="268"/>
        <v>-14.793519089352188</v>
      </c>
      <c r="X790">
        <f t="shared" si="275"/>
        <v>0</v>
      </c>
    </row>
    <row r="791" spans="1:24" x14ac:dyDescent="0.2">
      <c r="A791">
        <f t="shared" si="276"/>
        <v>0.76100000000000056</v>
      </c>
      <c r="B791" s="5">
        <f t="shared" si="269"/>
        <v>3.7270258250944881</v>
      </c>
      <c r="C791" s="5">
        <f t="shared" si="270"/>
        <v>-42.333418469770479</v>
      </c>
      <c r="D791" s="5">
        <f t="shared" si="271"/>
        <v>-1.6642469564233473</v>
      </c>
      <c r="E791" s="2">
        <f t="shared" si="272"/>
        <v>42.497165091775535</v>
      </c>
      <c r="F791" s="3">
        <f t="shared" si="277"/>
        <v>9.4926923149886218</v>
      </c>
      <c r="G791" s="3">
        <f t="shared" si="278"/>
        <v>-117.81804385515127</v>
      </c>
      <c r="H791" s="3">
        <f t="shared" si="279"/>
        <v>-15.511626629091404</v>
      </c>
      <c r="I791" s="2">
        <f t="shared" si="273"/>
        <v>119.21330976833808</v>
      </c>
      <c r="J791" s="2">
        <f t="shared" si="280"/>
        <v>119.21330976833808</v>
      </c>
      <c r="K791" s="5">
        <f t="shared" si="259"/>
        <v>0.33</v>
      </c>
      <c r="L791" s="4">
        <f t="shared" si="274"/>
        <v>0.19163916139486201</v>
      </c>
      <c r="M791" s="4">
        <f t="shared" si="260"/>
        <v>0.22689854810260457</v>
      </c>
      <c r="N791" s="5">
        <f t="shared" si="261"/>
        <v>-1.9852786813547045</v>
      </c>
      <c r="O791" s="5">
        <f t="shared" si="262"/>
        <v>24.640180360130618</v>
      </c>
      <c r="P791" s="5">
        <f t="shared" si="263"/>
        <v>3.2440640271511865</v>
      </c>
      <c r="Q791" s="6">
        <f t="shared" si="264"/>
        <v>1802.6384517259569</v>
      </c>
      <c r="R791" s="5">
        <f t="shared" si="265"/>
        <v>9.4675043265567442</v>
      </c>
      <c r="S791" s="5">
        <f t="shared" si="266"/>
        <v>-1.0981571124288498</v>
      </c>
      <c r="T791" s="5">
        <f t="shared" si="267"/>
        <v>14.134870161431813</v>
      </c>
      <c r="U791" s="5">
        <f t="shared" si="281"/>
        <v>7.4822256452020399</v>
      </c>
      <c r="V791" s="5">
        <f t="shared" si="281"/>
        <v>23.542023247701767</v>
      </c>
      <c r="W791" s="5">
        <f t="shared" si="268"/>
        <v>-14.795065811417</v>
      </c>
      <c r="X791">
        <f t="shared" si="275"/>
        <v>0</v>
      </c>
    </row>
    <row r="792" spans="1:24" x14ac:dyDescent="0.2">
      <c r="A792">
        <f t="shared" si="276"/>
        <v>0.76200000000000057</v>
      </c>
      <c r="B792" s="5">
        <f t="shared" si="269"/>
        <v>3.7365222585222995</v>
      </c>
      <c r="C792" s="5">
        <f t="shared" si="270"/>
        <v>-42.451224742614009</v>
      </c>
      <c r="D792" s="5">
        <f t="shared" si="271"/>
        <v>-1.6797659805853444</v>
      </c>
      <c r="E792" s="2">
        <f t="shared" si="272"/>
        <v>42.615350294657397</v>
      </c>
      <c r="F792" s="3">
        <f t="shared" si="277"/>
        <v>9.5001745406338234</v>
      </c>
      <c r="G792" s="3">
        <f t="shared" si="278"/>
        <v>-117.79450183190357</v>
      </c>
      <c r="H792" s="3">
        <f t="shared" si="279"/>
        <v>-15.526421694902821</v>
      </c>
      <c r="I792" s="2">
        <f t="shared" si="273"/>
        <v>119.19256582848107</v>
      </c>
      <c r="J792" s="2">
        <f t="shared" si="280"/>
        <v>119.19256582848107</v>
      </c>
      <c r="K792" s="5">
        <f t="shared" si="259"/>
        <v>0.33</v>
      </c>
      <c r="L792" s="4">
        <f t="shared" si="274"/>
        <v>0.19167249456976976</v>
      </c>
      <c r="M792" s="4">
        <f t="shared" si="260"/>
        <v>0.22691723735030558</v>
      </c>
      <c r="N792" s="5">
        <f t="shared" si="261"/>
        <v>-1.9864977714050898</v>
      </c>
      <c r="O792" s="5">
        <f t="shared" si="262"/>
        <v>24.630970133443206</v>
      </c>
      <c r="P792" s="5">
        <f t="shared" si="263"/>
        <v>3.2465932034089056</v>
      </c>
      <c r="Q792" s="6">
        <f t="shared" si="264"/>
        <v>1802.6382714621211</v>
      </c>
      <c r="R792" s="5">
        <f t="shared" si="265"/>
        <v>9.4648321729281868</v>
      </c>
      <c r="S792" s="5">
        <f t="shared" si="266"/>
        <v>-1.0992290923472223</v>
      </c>
      <c r="T792" s="5">
        <f t="shared" si="267"/>
        <v>14.130796218476279</v>
      </c>
      <c r="U792" s="5">
        <f t="shared" si="281"/>
        <v>7.4783344015230968</v>
      </c>
      <c r="V792" s="5">
        <f t="shared" si="281"/>
        <v>23.531741041095984</v>
      </c>
      <c r="W792" s="5">
        <f t="shared" si="268"/>
        <v>-14.796610578114816</v>
      </c>
      <c r="X792">
        <f t="shared" si="275"/>
        <v>0</v>
      </c>
    </row>
    <row r="793" spans="1:24" x14ac:dyDescent="0.2">
      <c r="A793">
        <f t="shared" si="276"/>
        <v>0.76300000000000057</v>
      </c>
      <c r="B793" s="5">
        <f t="shared" si="269"/>
        <v>3.7460261722301342</v>
      </c>
      <c r="C793" s="5">
        <f t="shared" si="270"/>
        <v>-42.569007478575394</v>
      </c>
      <c r="D793" s="5">
        <f t="shared" si="271"/>
        <v>-1.6952998005855364</v>
      </c>
      <c r="E793" s="2">
        <f t="shared" si="272"/>
        <v>42.73351272472275</v>
      </c>
      <c r="F793" s="3">
        <f t="shared" si="277"/>
        <v>9.5076528750353457</v>
      </c>
      <c r="G793" s="3">
        <f t="shared" si="278"/>
        <v>-117.77097009086248</v>
      </c>
      <c r="H793" s="3">
        <f t="shared" si="279"/>
        <v>-15.541218305480935</v>
      </c>
      <c r="I793" s="2">
        <f t="shared" si="273"/>
        <v>119.17183528734299</v>
      </c>
      <c r="J793" s="2">
        <f t="shared" si="280"/>
        <v>119.17183528734299</v>
      </c>
      <c r="K793" s="5">
        <f t="shared" si="259"/>
        <v>0.33</v>
      </c>
      <c r="L793" s="4">
        <f t="shared" si="274"/>
        <v>0.19170581779526691</v>
      </c>
      <c r="M793" s="4">
        <f t="shared" si="260"/>
        <v>0.22693591759930343</v>
      </c>
      <c r="N793" s="5">
        <f t="shared" si="261"/>
        <v>-1.9877157268390233</v>
      </c>
      <c r="O793" s="5">
        <f t="shared" si="262"/>
        <v>24.621766538129457</v>
      </c>
      <c r="P793" s="5">
        <f t="shared" si="263"/>
        <v>3.2491219911021552</v>
      </c>
      <c r="Q793" s="6">
        <f t="shared" si="264"/>
        <v>1802.6380911983028</v>
      </c>
      <c r="R793" s="5">
        <f t="shared" si="265"/>
        <v>9.4621615944786246</v>
      </c>
      <c r="S793" s="5">
        <f t="shared" si="266"/>
        <v>-1.1003014006532235</v>
      </c>
      <c r="T793" s="5">
        <f t="shared" si="267"/>
        <v>14.126724618341598</v>
      </c>
      <c r="U793" s="5">
        <f t="shared" si="281"/>
        <v>7.4744458676396013</v>
      </c>
      <c r="V793" s="5">
        <f t="shared" si="281"/>
        <v>23.521465137476234</v>
      </c>
      <c r="W793" s="5">
        <f t="shared" si="268"/>
        <v>-14.798153390556248</v>
      </c>
      <c r="X793">
        <f t="shared" si="275"/>
        <v>0</v>
      </c>
    </row>
    <row r="794" spans="1:24" x14ac:dyDescent="0.2">
      <c r="A794">
        <f t="shared" si="276"/>
        <v>0.76400000000000057</v>
      </c>
      <c r="B794" s="5">
        <f t="shared" si="269"/>
        <v>3.7555375623281035</v>
      </c>
      <c r="C794" s="5">
        <f t="shared" si="270"/>
        <v>-42.686766687933684</v>
      </c>
      <c r="D794" s="5">
        <f t="shared" si="271"/>
        <v>-1.7108484179677126</v>
      </c>
      <c r="E794" s="2">
        <f t="shared" si="272"/>
        <v>42.851652391152221</v>
      </c>
      <c r="F794" s="3">
        <f t="shared" si="277"/>
        <v>9.5151273209029856</v>
      </c>
      <c r="G794" s="3">
        <f t="shared" si="278"/>
        <v>-117.747448625725</v>
      </c>
      <c r="H794" s="3">
        <f t="shared" si="279"/>
        <v>-15.556016458871492</v>
      </c>
      <c r="I794" s="2">
        <f t="shared" si="273"/>
        <v>119.15111813940071</v>
      </c>
      <c r="J794" s="2">
        <f t="shared" si="280"/>
        <v>119.15111813940071</v>
      </c>
      <c r="K794" s="5">
        <f t="shared" si="259"/>
        <v>0.33</v>
      </c>
      <c r="L794" s="4">
        <f t="shared" si="274"/>
        <v>0.19173913106380641</v>
      </c>
      <c r="M794" s="4">
        <f t="shared" si="260"/>
        <v>0.2269545888493702</v>
      </c>
      <c r="N794" s="5">
        <f t="shared" si="261"/>
        <v>-1.9889325490826313</v>
      </c>
      <c r="O794" s="5">
        <f t="shared" si="262"/>
        <v>24.612569568949773</v>
      </c>
      <c r="P794" s="5">
        <f t="shared" si="263"/>
        <v>3.2516503905465819</v>
      </c>
      <c r="Q794" s="6">
        <f t="shared" si="264"/>
        <v>1802.6379109345025</v>
      </c>
      <c r="R794" s="5">
        <f t="shared" si="265"/>
        <v>9.4594925902407052</v>
      </c>
      <c r="S794" s="5">
        <f t="shared" si="266"/>
        <v>-1.1013740369176948</v>
      </c>
      <c r="T794" s="5">
        <f t="shared" si="267"/>
        <v>14.122655359602895</v>
      </c>
      <c r="U794" s="5">
        <f t="shared" si="281"/>
        <v>7.4705600411580741</v>
      </c>
      <c r="V794" s="5">
        <f t="shared" si="281"/>
        <v>23.51119553203208</v>
      </c>
      <c r="W794" s="5">
        <f t="shared" si="268"/>
        <v>-14.799694249850521</v>
      </c>
      <c r="X794">
        <f t="shared" si="275"/>
        <v>0</v>
      </c>
    </row>
    <row r="795" spans="1:24" x14ac:dyDescent="0.2">
      <c r="A795">
        <f t="shared" si="276"/>
        <v>0.76500000000000057</v>
      </c>
      <c r="B795" s="5">
        <f t="shared" si="269"/>
        <v>3.765056424929027</v>
      </c>
      <c r="C795" s="5">
        <f t="shared" si="270"/>
        <v>-42.804502380961644</v>
      </c>
      <c r="D795" s="5">
        <f t="shared" si="271"/>
        <v>-1.7264118342737089</v>
      </c>
      <c r="E795" s="2">
        <f t="shared" si="272"/>
        <v>42.969769303135088</v>
      </c>
      <c r="F795" s="3">
        <f t="shared" si="277"/>
        <v>9.5225978809441436</v>
      </c>
      <c r="G795" s="3">
        <f t="shared" si="278"/>
        <v>-117.72393743019296</v>
      </c>
      <c r="H795" s="3">
        <f t="shared" si="279"/>
        <v>-15.570816153121342</v>
      </c>
      <c r="I795" s="2">
        <f t="shared" si="273"/>
        <v>119.13041437913516</v>
      </c>
      <c r="J795" s="2">
        <f t="shared" si="280"/>
        <v>119.13041437913516</v>
      </c>
      <c r="K795" s="5">
        <f t="shared" si="259"/>
        <v>0.33</v>
      </c>
      <c r="L795" s="4">
        <f t="shared" si="274"/>
        <v>0.19177243436784236</v>
      </c>
      <c r="M795" s="4">
        <f t="shared" si="260"/>
        <v>0.22697325110027872</v>
      </c>
      <c r="N795" s="5">
        <f t="shared" si="261"/>
        <v>-1.9901482395603749</v>
      </c>
      <c r="O795" s="5">
        <f t="shared" si="262"/>
        <v>24.603379220669677</v>
      </c>
      <c r="P795" s="5">
        <f t="shared" si="263"/>
        <v>3.2541784020581024</v>
      </c>
      <c r="Q795" s="6">
        <f t="shared" si="264"/>
        <v>1802.6377306707204</v>
      </c>
      <c r="R795" s="5">
        <f t="shared" si="265"/>
        <v>9.4568251592478259</v>
      </c>
      <c r="S795" s="5">
        <f t="shared" si="266"/>
        <v>-1.1024470007120966</v>
      </c>
      <c r="T795" s="5">
        <f t="shared" si="267"/>
        <v>14.11858844083638</v>
      </c>
      <c r="U795" s="5">
        <f t="shared" si="281"/>
        <v>7.4666769196874512</v>
      </c>
      <c r="V795" s="5">
        <f t="shared" si="281"/>
        <v>23.50093221995758</v>
      </c>
      <c r="W795" s="5">
        <f t="shared" si="268"/>
        <v>-14.801233157105518</v>
      </c>
      <c r="X795">
        <f t="shared" si="275"/>
        <v>0</v>
      </c>
    </row>
    <row r="796" spans="1:24" x14ac:dyDescent="0.2">
      <c r="A796">
        <f t="shared" si="276"/>
        <v>0.76600000000000057</v>
      </c>
      <c r="B796" s="5">
        <f t="shared" si="269"/>
        <v>3.7745827561484311</v>
      </c>
      <c r="C796" s="5">
        <f t="shared" si="270"/>
        <v>-42.922214567925728</v>
      </c>
      <c r="D796" s="5">
        <f t="shared" si="271"/>
        <v>-1.7419900510434088</v>
      </c>
      <c r="E796" s="2">
        <f t="shared" si="272"/>
        <v>43.087863469868971</v>
      </c>
      <c r="F796" s="3">
        <f t="shared" si="277"/>
        <v>9.530064557863831</v>
      </c>
      <c r="G796" s="3">
        <f t="shared" si="278"/>
        <v>-117.700436497973</v>
      </c>
      <c r="H796" s="3">
        <f t="shared" si="279"/>
        <v>-15.585617386278448</v>
      </c>
      <c r="I796" s="2">
        <f t="shared" si="273"/>
        <v>119.10972400103147</v>
      </c>
      <c r="J796" s="2">
        <f t="shared" si="280"/>
        <v>119.10972400103147</v>
      </c>
      <c r="K796" s="5">
        <f t="shared" si="259"/>
        <v>0.33</v>
      </c>
      <c r="L796" s="4">
        <f t="shared" si="274"/>
        <v>0.19180572769982976</v>
      </c>
      <c r="M796" s="4">
        <f t="shared" si="260"/>
        <v>0.22699190435180233</v>
      </c>
      <c r="N796" s="5">
        <f t="shared" si="261"/>
        <v>-1.9913627996950549</v>
      </c>
      <c r="O796" s="5">
        <f t="shared" si="262"/>
        <v>24.594195488059832</v>
      </c>
      <c r="P796" s="5">
        <f t="shared" si="263"/>
        <v>3.2567060259529081</v>
      </c>
      <c r="Q796" s="6">
        <f t="shared" si="264"/>
        <v>1802.6375504069565</v>
      </c>
      <c r="R796" s="5">
        <f t="shared" si="265"/>
        <v>9.4541593005341422</v>
      </c>
      <c r="S796" s="5">
        <f t="shared" si="266"/>
        <v>-1.1035202916085098</v>
      </c>
      <c r="T796" s="5">
        <f t="shared" si="267"/>
        <v>14.114523860619368</v>
      </c>
      <c r="U796" s="5">
        <f t="shared" si="281"/>
        <v>7.4627965008390875</v>
      </c>
      <c r="V796" s="5">
        <f t="shared" si="281"/>
        <v>23.490675196451321</v>
      </c>
      <c r="W796" s="5">
        <f t="shared" si="268"/>
        <v>-14.802770113427723</v>
      </c>
      <c r="X796">
        <f t="shared" si="275"/>
        <v>0</v>
      </c>
    </row>
    <row r="797" spans="1:24" x14ac:dyDescent="0.2">
      <c r="A797">
        <f t="shared" si="276"/>
        <v>0.76700000000000057</v>
      </c>
      <c r="B797" s="5">
        <f t="shared" si="269"/>
        <v>3.7841165521045452</v>
      </c>
      <c r="C797" s="5">
        <f t="shared" si="270"/>
        <v>-43.039903259086103</v>
      </c>
      <c r="D797" s="5">
        <f t="shared" si="271"/>
        <v>-1.7575830698147439</v>
      </c>
      <c r="E797" s="2">
        <f t="shared" si="272"/>
        <v>43.20593490055969</v>
      </c>
      <c r="F797" s="3">
        <f t="shared" si="277"/>
        <v>9.5375273543646699</v>
      </c>
      <c r="G797" s="3">
        <f t="shared" si="278"/>
        <v>-117.67694582277655</v>
      </c>
      <c r="H797" s="3">
        <f t="shared" si="279"/>
        <v>-15.600420156391877</v>
      </c>
      <c r="I797" s="2">
        <f t="shared" si="273"/>
        <v>119.08904699957884</v>
      </c>
      <c r="J797" s="2">
        <f t="shared" si="280"/>
        <v>119.08904699957884</v>
      </c>
      <c r="K797" s="5">
        <f t="shared" si="259"/>
        <v>0.33</v>
      </c>
      <c r="L797" s="4">
        <f t="shared" si="274"/>
        <v>0.19183901105222465</v>
      </c>
      <c r="M797" s="4">
        <f t="shared" si="260"/>
        <v>0.22701054860371525</v>
      </c>
      <c r="N797" s="5">
        <f t="shared" si="261"/>
        <v>-1.9925762309078132</v>
      </c>
      <c r="O797" s="5">
        <f t="shared" si="262"/>
        <v>24.585018365896012</v>
      </c>
      <c r="P797" s="5">
        <f t="shared" si="263"/>
        <v>3.2592332625474594</v>
      </c>
      <c r="Q797" s="6">
        <f t="shared" si="264"/>
        <v>1802.6373701432105</v>
      </c>
      <c r="R797" s="5">
        <f t="shared" si="265"/>
        <v>9.4514950131345543</v>
      </c>
      <c r="S797" s="5">
        <f t="shared" si="266"/>
        <v>-1.1045939091796326</v>
      </c>
      <c r="T797" s="5">
        <f t="shared" si="267"/>
        <v>14.110461617530239</v>
      </c>
      <c r="U797" s="5">
        <f t="shared" si="281"/>
        <v>7.4589187822267409</v>
      </c>
      <c r="V797" s="5">
        <f t="shared" si="281"/>
        <v>23.480424456716378</v>
      </c>
      <c r="W797" s="5">
        <f t="shared" si="268"/>
        <v>-14.804305119922301</v>
      </c>
      <c r="X797">
        <f t="shared" si="275"/>
        <v>0</v>
      </c>
    </row>
    <row r="798" spans="1:24" x14ac:dyDescent="0.2">
      <c r="A798">
        <f t="shared" si="276"/>
        <v>0.76800000000000057</v>
      </c>
      <c r="B798" s="5">
        <f t="shared" si="269"/>
        <v>3.7936578089183008</v>
      </c>
      <c r="C798" s="5">
        <f t="shared" si="270"/>
        <v>-43.157568464696652</v>
      </c>
      <c r="D798" s="5">
        <f t="shared" si="271"/>
        <v>-1.7731908921236958</v>
      </c>
      <c r="E798" s="2">
        <f t="shared" si="272"/>
        <v>43.323983604421073</v>
      </c>
      <c r="F798" s="3">
        <f t="shared" si="277"/>
        <v>9.5449862731468968</v>
      </c>
      <c r="G798" s="3">
        <f t="shared" si="278"/>
        <v>-117.65346539831982</v>
      </c>
      <c r="H798" s="3">
        <f t="shared" si="279"/>
        <v>-15.615224461511799</v>
      </c>
      <c r="I798" s="2">
        <f t="shared" si="273"/>
        <v>119.06838336927062</v>
      </c>
      <c r="J798" s="2">
        <f t="shared" si="280"/>
        <v>119.06838336927062</v>
      </c>
      <c r="K798" s="5">
        <f t="shared" ref="K798:K861" si="282">IF(drag=1,(cda+cdb/(1+EXP(-(J798-vel)/dv))),IF(drag=2,$G$11,0))</f>
        <v>0.33</v>
      </c>
      <c r="L798" s="4">
        <f t="shared" si="274"/>
        <v>0.19187228441748402</v>
      </c>
      <c r="M798" s="4">
        <f t="shared" ref="M798:M861" si="283">IF(Magnus=1,(IF(L798&lt;0.1,1.5*L798,0.09+0.6*L798)),IF(Magnus=2,1/(2.32+0.4/L798),0))</f>
        <v>0.2270291838557924</v>
      </c>
      <c r="N798" s="5">
        <f t="shared" ref="N798:N861" si="284">-const*$K798*$J798*(F798-vxw)</f>
        <v>-1.9937885346181352</v>
      </c>
      <c r="O798" s="5">
        <f t="shared" ref="O798:O861" si="285">-const*$K798*$J798*(G798-vyw)</f>
        <v>24.575847848959125</v>
      </c>
      <c r="P798" s="5">
        <f t="shared" ref="P798:P861" si="286">-const*$K798*$J798*H798</f>
        <v>3.2617601121584898</v>
      </c>
      <c r="Q798" s="6">
        <f t="shared" ref="Q798:Q861" si="287">omega*EXP(-A798/tau)*30/PI()</f>
        <v>1802.6371898794823</v>
      </c>
      <c r="R798" s="5">
        <f t="shared" ref="R798:R861" si="288">const*($M798/omega)*J798*(wy*H798-wz*(G798-vyw))</f>
        <v>9.4488322960847295</v>
      </c>
      <c r="S798" s="5">
        <f t="shared" ref="S798:S861" si="289">const*($M798/omega)*J798*(wz*(F798-vxw)-wx*H798)</f>
        <v>-1.1056678529987838</v>
      </c>
      <c r="T798" s="5">
        <f t="shared" ref="T798:T861" si="290">const*($M798/omega)*J798*(wx*(G798-vyw)-wy*(F798-vxw))</f>
        <v>14.106401710148502</v>
      </c>
      <c r="U798" s="5">
        <f t="shared" si="281"/>
        <v>7.4550437614665945</v>
      </c>
      <c r="V798" s="5">
        <f t="shared" si="281"/>
        <v>23.47017999596034</v>
      </c>
      <c r="W798" s="5">
        <f t="shared" ref="W798:W861" si="291">P798+T798-32.174</f>
        <v>-14.805838177693008</v>
      </c>
      <c r="X798">
        <f t="shared" si="275"/>
        <v>0</v>
      </c>
    </row>
    <row r="799" spans="1:24" x14ac:dyDescent="0.2">
      <c r="A799">
        <f t="shared" si="276"/>
        <v>0.76900000000000057</v>
      </c>
      <c r="B799" s="5">
        <f t="shared" ref="B799:B862" si="292">B798+F798*dt+0.5*U798*dt*dt</f>
        <v>3.8032065227133285</v>
      </c>
      <c r="C799" s="5">
        <f t="shared" ref="C799:C862" si="293">C798+G798*dt+0.5*V798*dt*dt</f>
        <v>-43.275210195004973</v>
      </c>
      <c r="D799" s="5">
        <f t="shared" ref="D799:D862" si="294">D798+H798*dt+0.5*W798*dt*dt</f>
        <v>-1.7888135195042965</v>
      </c>
      <c r="E799" s="2">
        <f t="shared" ref="E799:E862" si="295">SQRT(B799^2+C799^2)</f>
        <v>43.442009590674687</v>
      </c>
      <c r="F799" s="3">
        <f t="shared" si="277"/>
        <v>9.5524413169083626</v>
      </c>
      <c r="G799" s="3">
        <f t="shared" si="278"/>
        <v>-117.62999521832387</v>
      </c>
      <c r="H799" s="3">
        <f t="shared" si="279"/>
        <v>-15.630030299689492</v>
      </c>
      <c r="I799" s="2">
        <f t="shared" ref="I799:I862" si="296">SQRT(F799^2+G799^2+H799^2)</f>
        <v>119.04773310460425</v>
      </c>
      <c r="J799" s="2">
        <f t="shared" si="280"/>
        <v>119.04773310460425</v>
      </c>
      <c r="K799" s="5">
        <f t="shared" si="282"/>
        <v>0.33</v>
      </c>
      <c r="L799" s="4">
        <f t="shared" ref="L799:L862" si="297">(romega/J799)*EXP(-A799/tau)</f>
        <v>0.19190554778806604</v>
      </c>
      <c r="M799" s="4">
        <f t="shared" si="283"/>
        <v>0.22704781010780936</v>
      </c>
      <c r="N799" s="5">
        <f t="shared" si="284"/>
        <v>-1.9949997122438508</v>
      </c>
      <c r="O799" s="5">
        <f t="shared" si="285"/>
        <v>24.566683932035183</v>
      </c>
      <c r="P799" s="5">
        <f t="shared" si="286"/>
        <v>3.2642865751030015</v>
      </c>
      <c r="Q799" s="6">
        <f t="shared" si="287"/>
        <v>1802.6370096157727</v>
      </c>
      <c r="R799" s="5">
        <f t="shared" si="288"/>
        <v>9.4461711484210671</v>
      </c>
      <c r="S799" s="5">
        <f t="shared" si="289"/>
        <v>-1.1067421226398964</v>
      </c>
      <c r="T799" s="5">
        <f t="shared" si="290"/>
        <v>14.102344137054718</v>
      </c>
      <c r="U799" s="5">
        <f t="shared" si="281"/>
        <v>7.4511714361772166</v>
      </c>
      <c r="V799" s="5">
        <f t="shared" si="281"/>
        <v>23.459941809395286</v>
      </c>
      <c r="W799" s="5">
        <f t="shared" si="291"/>
        <v>-14.807369287842281</v>
      </c>
      <c r="X799">
        <f t="shared" ref="X799:X862" si="298">IF((C799-17/12)*(C800-17/12)&lt;0,1,0)</f>
        <v>0</v>
      </c>
    </row>
    <row r="800" spans="1:24" x14ac:dyDescent="0.2">
      <c r="A800">
        <f t="shared" si="276"/>
        <v>0.77000000000000057</v>
      </c>
      <c r="B800" s="5">
        <f t="shared" si="292"/>
        <v>3.8127626896159552</v>
      </c>
      <c r="C800" s="5">
        <f t="shared" si="293"/>
        <v>-43.392828460252389</v>
      </c>
      <c r="D800" s="5">
        <f t="shared" si="294"/>
        <v>-1.8044509534886299</v>
      </c>
      <c r="E800" s="2">
        <f t="shared" si="295"/>
        <v>43.56001286854972</v>
      </c>
      <c r="F800" s="3">
        <f t="shared" si="277"/>
        <v>9.5598924883445395</v>
      </c>
      <c r="G800" s="3">
        <f t="shared" si="278"/>
        <v>-117.60653527651448</v>
      </c>
      <c r="H800" s="3">
        <f t="shared" si="279"/>
        <v>-15.644837668977335</v>
      </c>
      <c r="I800" s="2">
        <f t="shared" si="296"/>
        <v>119.02709620008129</v>
      </c>
      <c r="J800" s="2">
        <f t="shared" si="280"/>
        <v>119.02709620008129</v>
      </c>
      <c r="K800" s="5">
        <f t="shared" si="282"/>
        <v>0.33</v>
      </c>
      <c r="L800" s="4">
        <f t="shared" si="297"/>
        <v>0.19193880115642969</v>
      </c>
      <c r="M800" s="4">
        <f t="shared" si="283"/>
        <v>0.22706642735954244</v>
      </c>
      <c r="N800" s="5">
        <f t="shared" si="284"/>
        <v>-1.9962097652011379</v>
      </c>
      <c r="O800" s="5">
        <f t="shared" si="285"/>
        <v>24.557526609915289</v>
      </c>
      <c r="P800" s="5">
        <f t="shared" si="286"/>
        <v>3.2668126516982663</v>
      </c>
      <c r="Q800" s="6">
        <f t="shared" si="287"/>
        <v>1802.6368293520807</v>
      </c>
      <c r="R800" s="5">
        <f t="shared" si="288"/>
        <v>9.4435115691807265</v>
      </c>
      <c r="S800" s="5">
        <f t="shared" si="289"/>
        <v>-1.1078167176775222</v>
      </c>
      <c r="T800" s="5">
        <f t="shared" si="290"/>
        <v>14.098288896830557</v>
      </c>
      <c r="U800" s="5">
        <f t="shared" si="281"/>
        <v>7.4473018039795882</v>
      </c>
      <c r="V800" s="5">
        <f t="shared" si="281"/>
        <v>23.449709892237767</v>
      </c>
      <c r="W800" s="5">
        <f t="shared" si="291"/>
        <v>-14.808898451471176</v>
      </c>
      <c r="X800">
        <f t="shared" si="298"/>
        <v>0</v>
      </c>
    </row>
    <row r="801" spans="1:24" x14ac:dyDescent="0.2">
      <c r="A801">
        <f t="shared" si="276"/>
        <v>0.77100000000000057</v>
      </c>
      <c r="B801" s="5">
        <f t="shared" si="292"/>
        <v>3.8223263057552015</v>
      </c>
      <c r="C801" s="5">
        <f t="shared" si="293"/>
        <v>-43.510423270673961</v>
      </c>
      <c r="D801" s="5">
        <f t="shared" si="294"/>
        <v>-1.820103195606833</v>
      </c>
      <c r="E801" s="2">
        <f t="shared" si="295"/>
        <v>43.677993447282745</v>
      </c>
      <c r="F801" s="3">
        <f t="shared" si="277"/>
        <v>9.5673397901485195</v>
      </c>
      <c r="G801" s="3">
        <f t="shared" si="278"/>
        <v>-117.58308556662224</v>
      </c>
      <c r="H801" s="3">
        <f t="shared" si="279"/>
        <v>-15.659646567428807</v>
      </c>
      <c r="I801" s="2">
        <f t="shared" si="296"/>
        <v>119.00647265020736</v>
      </c>
      <c r="J801" s="2">
        <f t="shared" si="280"/>
        <v>119.00647265020736</v>
      </c>
      <c r="K801" s="5">
        <f t="shared" si="282"/>
        <v>0.33</v>
      </c>
      <c r="L801" s="4">
        <f t="shared" si="297"/>
        <v>0.19197204451503525</v>
      </c>
      <c r="M801" s="4">
        <f t="shared" si="283"/>
        <v>0.2270850356107687</v>
      </c>
      <c r="N801" s="5">
        <f t="shared" si="284"/>
        <v>-1.9974186949045236</v>
      </c>
      <c r="O801" s="5">
        <f t="shared" si="285"/>
        <v>24.548375877395653</v>
      </c>
      <c r="P801" s="5">
        <f t="shared" si="286"/>
        <v>3.2693383422618241</v>
      </c>
      <c r="Q801" s="6">
        <f t="shared" si="287"/>
        <v>1802.6366490884066</v>
      </c>
      <c r="R801" s="5">
        <f t="shared" si="288"/>
        <v>9.440853557401617</v>
      </c>
      <c r="S801" s="5">
        <f t="shared" si="289"/>
        <v>-1.1088916376868281</v>
      </c>
      <c r="T801" s="5">
        <f t="shared" si="290"/>
        <v>14.094235988058758</v>
      </c>
      <c r="U801" s="5">
        <f t="shared" si="281"/>
        <v>7.4434348624970932</v>
      </c>
      <c r="V801" s="5">
        <f t="shared" si="281"/>
        <v>23.439484239708825</v>
      </c>
      <c r="W801" s="5">
        <f t="shared" si="291"/>
        <v>-14.810425669679418</v>
      </c>
      <c r="X801">
        <f t="shared" si="298"/>
        <v>0</v>
      </c>
    </row>
    <row r="802" spans="1:24" x14ac:dyDescent="0.2">
      <c r="A802">
        <f t="shared" si="276"/>
        <v>0.77200000000000057</v>
      </c>
      <c r="B802" s="5">
        <f t="shared" si="292"/>
        <v>3.8318973672627812</v>
      </c>
      <c r="C802" s="5">
        <f t="shared" si="293"/>
        <v>-43.627994636498464</v>
      </c>
      <c r="D802" s="5">
        <f t="shared" si="294"/>
        <v>-1.8357702473870967</v>
      </c>
      <c r="E802" s="2">
        <f t="shared" si="295"/>
        <v>43.795951336117525</v>
      </c>
      <c r="F802" s="3">
        <f t="shared" si="277"/>
        <v>9.5747832250110161</v>
      </c>
      <c r="G802" s="3">
        <f t="shared" si="278"/>
        <v>-117.55964608238254</v>
      </c>
      <c r="H802" s="3">
        <f t="shared" si="279"/>
        <v>-15.674456993098486</v>
      </c>
      <c r="I802" s="2">
        <f t="shared" si="296"/>
        <v>118.98586244949225</v>
      </c>
      <c r="J802" s="2">
        <f t="shared" si="280"/>
        <v>118.98586244949225</v>
      </c>
      <c r="K802" s="5">
        <f t="shared" si="282"/>
        <v>0.33</v>
      </c>
      <c r="L802" s="4">
        <f t="shared" si="297"/>
        <v>0.19200527785634378</v>
      </c>
      <c r="M802" s="4">
        <f t="shared" si="283"/>
        <v>0.227103634861266</v>
      </c>
      <c r="N802" s="5">
        <f t="shared" si="284"/>
        <v>-1.9986265027668872</v>
      </c>
      <c r="O802" s="5">
        <f t="shared" si="285"/>
        <v>24.539231729277596</v>
      </c>
      <c r="P802" s="5">
        <f t="shared" si="286"/>
        <v>3.2718636471114846</v>
      </c>
      <c r="Q802" s="6">
        <f t="shared" si="287"/>
        <v>1802.6364688247509</v>
      </c>
      <c r="R802" s="5">
        <f t="shared" si="288"/>
        <v>9.4381971121223973</v>
      </c>
      <c r="S802" s="5">
        <f t="shared" si="289"/>
        <v>-1.1099668822435969</v>
      </c>
      <c r="T802" s="5">
        <f t="shared" si="290"/>
        <v>14.090185409323169</v>
      </c>
      <c r="U802" s="5">
        <f t="shared" si="281"/>
        <v>7.4395706093555098</v>
      </c>
      <c r="V802" s="5">
        <f t="shared" si="281"/>
        <v>23.429264847033998</v>
      </c>
      <c r="W802" s="5">
        <f t="shared" si="291"/>
        <v>-14.811950943565346</v>
      </c>
      <c r="X802">
        <f t="shared" si="298"/>
        <v>0</v>
      </c>
    </row>
    <row r="803" spans="1:24" x14ac:dyDescent="0.2">
      <c r="A803">
        <f t="shared" si="276"/>
        <v>0.77300000000000058</v>
      </c>
      <c r="B803" s="5">
        <f t="shared" si="292"/>
        <v>3.8414758702730967</v>
      </c>
      <c r="C803" s="5">
        <f t="shared" si="293"/>
        <v>-43.745542567948426</v>
      </c>
      <c r="D803" s="5">
        <f t="shared" si="294"/>
        <v>-1.8514521103556669</v>
      </c>
      <c r="E803" s="2">
        <f t="shared" si="295"/>
        <v>43.913886544304845</v>
      </c>
      <c r="F803" s="3">
        <f t="shared" si="277"/>
        <v>9.5822227956203712</v>
      </c>
      <c r="G803" s="3">
        <f t="shared" si="278"/>
        <v>-117.5362168175355</v>
      </c>
      <c r="H803" s="3">
        <f t="shared" si="279"/>
        <v>-15.689268944042052</v>
      </c>
      <c r="I803" s="2">
        <f t="shared" si="296"/>
        <v>118.96526559244974</v>
      </c>
      <c r="J803" s="2">
        <f t="shared" si="280"/>
        <v>118.96526559244974</v>
      </c>
      <c r="K803" s="5">
        <f t="shared" si="282"/>
        <v>0.33</v>
      </c>
      <c r="L803" s="4">
        <f t="shared" si="297"/>
        <v>0.19203850117281759</v>
      </c>
      <c r="M803" s="4">
        <f t="shared" si="283"/>
        <v>0.22712222511081268</v>
      </c>
      <c r="N803" s="5">
        <f t="shared" si="284"/>
        <v>-1.9998331901994606</v>
      </c>
      <c r="O803" s="5">
        <f t="shared" si="285"/>
        <v>24.53009416036749</v>
      </c>
      <c r="P803" s="5">
        <f t="shared" si="286"/>
        <v>3.2743885665653218</v>
      </c>
      <c r="Q803" s="6">
        <f t="shared" si="287"/>
        <v>1802.6362885611127</v>
      </c>
      <c r="R803" s="5">
        <f t="shared" si="288"/>
        <v>9.4355422323824616</v>
      </c>
      <c r="S803" s="5">
        <f t="shared" si="289"/>
        <v>-1.1110424509242247</v>
      </c>
      <c r="T803" s="5">
        <f t="shared" si="290"/>
        <v>14.086137159208691</v>
      </c>
      <c r="U803" s="5">
        <f t="shared" si="281"/>
        <v>7.4357090421830012</v>
      </c>
      <c r="V803" s="5">
        <f t="shared" si="281"/>
        <v>23.419051709443266</v>
      </c>
      <c r="W803" s="5">
        <f t="shared" si="291"/>
        <v>-14.813474274225985</v>
      </c>
      <c r="X803">
        <f t="shared" si="298"/>
        <v>0</v>
      </c>
    </row>
    <row r="804" spans="1:24" x14ac:dyDescent="0.2">
      <c r="A804">
        <f t="shared" si="276"/>
        <v>0.77400000000000058</v>
      </c>
      <c r="B804" s="5">
        <f t="shared" si="292"/>
        <v>3.851061810923238</v>
      </c>
      <c r="C804" s="5">
        <f t="shared" si="293"/>
        <v>-43.863067075240103</v>
      </c>
      <c r="D804" s="5">
        <f t="shared" si="294"/>
        <v>-1.8671487860368461</v>
      </c>
      <c r="E804" s="2">
        <f t="shared" si="295"/>
        <v>44.031799081102328</v>
      </c>
      <c r="F804" s="3">
        <f t="shared" si="277"/>
        <v>9.5896585046625535</v>
      </c>
      <c r="G804" s="3">
        <f t="shared" si="278"/>
        <v>-117.51279776582606</v>
      </c>
      <c r="H804" s="3">
        <f t="shared" si="279"/>
        <v>-15.704082418316277</v>
      </c>
      <c r="I804" s="2">
        <f t="shared" si="296"/>
        <v>118.94468207359778</v>
      </c>
      <c r="J804" s="2">
        <f t="shared" si="280"/>
        <v>118.94468207359778</v>
      </c>
      <c r="K804" s="5">
        <f t="shared" si="282"/>
        <v>0.33</v>
      </c>
      <c r="L804" s="4">
        <f t="shared" si="297"/>
        <v>0.19207171445691998</v>
      </c>
      <c r="M804" s="4">
        <f t="shared" si="283"/>
        <v>0.22714080635918807</v>
      </c>
      <c r="N804" s="5">
        <f t="shared" si="284"/>
        <v>-2.0010387586118328</v>
      </c>
      <c r="O804" s="5">
        <f t="shared" si="285"/>
        <v>24.520963165476818</v>
      </c>
      <c r="P804" s="5">
        <f t="shared" si="286"/>
        <v>3.2769131009416794</v>
      </c>
      <c r="Q804" s="6">
        <f t="shared" si="287"/>
        <v>1802.6361082974931</v>
      </c>
      <c r="R804" s="5">
        <f t="shared" si="288"/>
        <v>9.4328889172219661</v>
      </c>
      <c r="S804" s="5">
        <f t="shared" si="289"/>
        <v>-1.1121183433057218</v>
      </c>
      <c r="T804" s="5">
        <f t="shared" si="290"/>
        <v>14.082091236301336</v>
      </c>
      <c r="U804" s="5">
        <f t="shared" si="281"/>
        <v>7.4318501586101338</v>
      </c>
      <c r="V804" s="5">
        <f t="shared" si="281"/>
        <v>23.408844822171098</v>
      </c>
      <c r="W804" s="5">
        <f t="shared" si="291"/>
        <v>-14.814995662756985</v>
      </c>
      <c r="X804">
        <f t="shared" si="298"/>
        <v>0</v>
      </c>
    </row>
    <row r="805" spans="1:24" x14ac:dyDescent="0.2">
      <c r="A805">
        <f t="shared" si="276"/>
        <v>0.77500000000000058</v>
      </c>
      <c r="B805" s="5">
        <f t="shared" si="292"/>
        <v>3.8606551853529796</v>
      </c>
      <c r="C805" s="5">
        <f t="shared" si="293"/>
        <v>-43.980568168583517</v>
      </c>
      <c r="D805" s="5">
        <f t="shared" si="294"/>
        <v>-1.8828602759529938</v>
      </c>
      <c r="E805" s="2">
        <f t="shared" si="295"/>
        <v>44.149688955774245</v>
      </c>
      <c r="F805" s="3">
        <f t="shared" si="277"/>
        <v>9.5970903548211641</v>
      </c>
      <c r="G805" s="3">
        <f t="shared" si="278"/>
        <v>-117.48938892100389</v>
      </c>
      <c r="H805" s="3">
        <f t="shared" si="279"/>
        <v>-15.718897413979034</v>
      </c>
      <c r="I805" s="2">
        <f t="shared" si="296"/>
        <v>118.92411188745834</v>
      </c>
      <c r="J805" s="2">
        <f t="shared" si="280"/>
        <v>118.92411188745834</v>
      </c>
      <c r="K805" s="5">
        <f t="shared" si="282"/>
        <v>0.33</v>
      </c>
      <c r="L805" s="4">
        <f t="shared" si="297"/>
        <v>0.19210491770111529</v>
      </c>
      <c r="M805" s="4">
        <f t="shared" si="283"/>
        <v>0.22715937860617216</v>
      </c>
      <c r="N805" s="5">
        <f t="shared" si="284"/>
        <v>-2.0022432094119504</v>
      </c>
      <c r="O805" s="5">
        <f t="shared" si="285"/>
        <v>24.51183873942211</v>
      </c>
      <c r="P805" s="5">
        <f t="shared" si="286"/>
        <v>3.2794372505591642</v>
      </c>
      <c r="Q805" s="6">
        <f t="shared" si="287"/>
        <v>1802.6359280338911</v>
      </c>
      <c r="R805" s="5">
        <f t="shared" si="288"/>
        <v>9.430237165681806</v>
      </c>
      <c r="S805" s="5">
        <f t="shared" si="289"/>
        <v>-1.1131945589657115</v>
      </c>
      <c r="T805" s="5">
        <f t="shared" si="290"/>
        <v>14.078047639188187</v>
      </c>
      <c r="U805" s="5">
        <f t="shared" si="281"/>
        <v>7.4279939562698551</v>
      </c>
      <c r="V805" s="5">
        <f t="shared" si="281"/>
        <v>23.398644180456397</v>
      </c>
      <c r="W805" s="5">
        <f t="shared" si="291"/>
        <v>-14.816515110252649</v>
      </c>
      <c r="X805">
        <f t="shared" si="298"/>
        <v>0</v>
      </c>
    </row>
    <row r="806" spans="1:24" x14ac:dyDescent="0.2">
      <c r="A806">
        <f t="shared" si="276"/>
        <v>0.77600000000000058</v>
      </c>
      <c r="B806" s="5">
        <f t="shared" si="292"/>
        <v>3.8702559897047788</v>
      </c>
      <c r="C806" s="5">
        <f t="shared" si="293"/>
        <v>-44.098045858182431</v>
      </c>
      <c r="D806" s="5">
        <f t="shared" si="294"/>
        <v>-1.898586581624528</v>
      </c>
      <c r="E806" s="2">
        <f t="shared" si="295"/>
        <v>44.267556177591352</v>
      </c>
      <c r="F806" s="3">
        <f t="shared" si="277"/>
        <v>9.6045183487774342</v>
      </c>
      <c r="G806" s="3">
        <f t="shared" si="278"/>
        <v>-117.46599027682343</v>
      </c>
      <c r="H806" s="3">
        <f t="shared" si="279"/>
        <v>-15.733713929089287</v>
      </c>
      <c r="I806" s="2">
        <f t="shared" si="296"/>
        <v>118.90355502855749</v>
      </c>
      <c r="J806" s="2">
        <f t="shared" si="280"/>
        <v>118.90355502855749</v>
      </c>
      <c r="K806" s="5">
        <f t="shared" si="282"/>
        <v>0.33</v>
      </c>
      <c r="L806" s="4">
        <f t="shared" si="297"/>
        <v>0.19213811089786906</v>
      </c>
      <c r="M806" s="4">
        <f t="shared" si="283"/>
        <v>0.22717794185154558</v>
      </c>
      <c r="N806" s="5">
        <f t="shared" si="284"/>
        <v>-2.0034465440061195</v>
      </c>
      <c r="O806" s="5">
        <f t="shared" si="285"/>
        <v>24.502720877024984</v>
      </c>
      <c r="P806" s="5">
        <f t="shared" si="286"/>
        <v>3.2819610157366497</v>
      </c>
      <c r="Q806" s="6">
        <f t="shared" si="287"/>
        <v>1802.6357477703073</v>
      </c>
      <c r="R806" s="5">
        <f t="shared" si="288"/>
        <v>9.4275869768036209</v>
      </c>
      <c r="S806" s="5">
        <f t="shared" si="289"/>
        <v>-1.1142710974824304</v>
      </c>
      <c r="T806" s="5">
        <f t="shared" si="290"/>
        <v>14.074006366457402</v>
      </c>
      <c r="U806" s="5">
        <f t="shared" si="281"/>
        <v>7.4241404327975014</v>
      </c>
      <c r="V806" s="5">
        <f t="shared" si="281"/>
        <v>23.388449779542555</v>
      </c>
      <c r="W806" s="5">
        <f t="shared" si="291"/>
        <v>-14.818032617805947</v>
      </c>
      <c r="X806">
        <f t="shared" si="298"/>
        <v>0</v>
      </c>
    </row>
    <row r="807" spans="1:24" x14ac:dyDescent="0.2">
      <c r="A807">
        <f t="shared" si="276"/>
        <v>0.77700000000000058</v>
      </c>
      <c r="B807" s="5">
        <f t="shared" si="292"/>
        <v>3.879864220123773</v>
      </c>
      <c r="C807" s="5">
        <f t="shared" si="293"/>
        <v>-44.21550015423437</v>
      </c>
      <c r="D807" s="5">
        <f t="shared" si="294"/>
        <v>-1.9143277045699261</v>
      </c>
      <c r="E807" s="2">
        <f t="shared" si="295"/>
        <v>44.385400755830695</v>
      </c>
      <c r="F807" s="3">
        <f t="shared" si="277"/>
        <v>9.6119424892102323</v>
      </c>
      <c r="G807" s="3">
        <f t="shared" si="278"/>
        <v>-117.44260182704389</v>
      </c>
      <c r="H807" s="3">
        <f t="shared" si="279"/>
        <v>-15.748531961707092</v>
      </c>
      <c r="I807" s="2">
        <f t="shared" si="296"/>
        <v>118.88301149142532</v>
      </c>
      <c r="J807" s="2">
        <f t="shared" si="280"/>
        <v>118.88301149142532</v>
      </c>
      <c r="K807" s="5">
        <f t="shared" si="282"/>
        <v>0.33</v>
      </c>
      <c r="L807" s="4">
        <f t="shared" si="297"/>
        <v>0.19217129403964781</v>
      </c>
      <c r="M807" s="4">
        <f t="shared" si="283"/>
        <v>0.22719649609508979</v>
      </c>
      <c r="N807" s="5">
        <f t="shared" si="284"/>
        <v>-2.0046487637990085</v>
      </c>
      <c r="O807" s="5">
        <f t="shared" si="285"/>
        <v>24.493609573112103</v>
      </c>
      <c r="P807" s="5">
        <f t="shared" si="286"/>
        <v>3.2844843967932729</v>
      </c>
      <c r="Q807" s="6">
        <f t="shared" si="287"/>
        <v>1802.6355675067416</v>
      </c>
      <c r="R807" s="5">
        <f t="shared" si="288"/>
        <v>9.4249383496297963</v>
      </c>
      <c r="S807" s="5">
        <f t="shared" si="289"/>
        <v>-1.115347958434725</v>
      </c>
      <c r="T807" s="5">
        <f t="shared" si="290"/>
        <v>14.069967416698224</v>
      </c>
      <c r="U807" s="5">
        <f t="shared" si="281"/>
        <v>7.4202895858307878</v>
      </c>
      <c r="V807" s="5">
        <f t="shared" si="281"/>
        <v>23.378261614677378</v>
      </c>
      <c r="W807" s="5">
        <f t="shared" si="291"/>
        <v>-14.819548186508502</v>
      </c>
      <c r="X807">
        <f t="shared" si="298"/>
        <v>0</v>
      </c>
    </row>
    <row r="808" spans="1:24" x14ac:dyDescent="0.2">
      <c r="A808">
        <f t="shared" ref="A808:A871" si="299">A807+dt</f>
        <v>0.77800000000000058</v>
      </c>
      <c r="B808" s="5">
        <f t="shared" si="292"/>
        <v>3.889479872757776</v>
      </c>
      <c r="C808" s="5">
        <f t="shared" si="293"/>
        <v>-44.332931066930605</v>
      </c>
      <c r="D808" s="5">
        <f t="shared" si="294"/>
        <v>-1.9300836463057263</v>
      </c>
      <c r="E808" s="2">
        <f t="shared" si="295"/>
        <v>44.503222699775449</v>
      </c>
      <c r="F808" s="3">
        <f t="shared" ref="F808:F871" si="300">F807+U807*dt</f>
        <v>9.6193627787960629</v>
      </c>
      <c r="G808" s="3">
        <f t="shared" ref="G808:G871" si="301">G807+V807*dt</f>
        <v>-117.41922356542921</v>
      </c>
      <c r="H808" s="3">
        <f t="shared" ref="H808:H871" si="302">H807+W807*dt</f>
        <v>-15.763351509893601</v>
      </c>
      <c r="I808" s="2">
        <f t="shared" si="296"/>
        <v>118.86248127059605</v>
      </c>
      <c r="J808" s="2">
        <f t="shared" ref="J808:J871" si="303">SQRT((F808-vxw)^2+(G808-vyw)^2+H808^2)</f>
        <v>118.86248127059605</v>
      </c>
      <c r="K808" s="5">
        <f t="shared" si="282"/>
        <v>0.33</v>
      </c>
      <c r="L808" s="4">
        <f t="shared" si="297"/>
        <v>0.19220446711891914</v>
      </c>
      <c r="M808" s="4">
        <f t="shared" si="283"/>
        <v>0.22721504133658696</v>
      </c>
      <c r="N808" s="5">
        <f t="shared" si="284"/>
        <v>-2.0058498701936505</v>
      </c>
      <c r="O808" s="5">
        <f t="shared" si="285"/>
        <v>24.484504822515195</v>
      </c>
      <c r="P808" s="5">
        <f t="shared" si="286"/>
        <v>3.2870073940484352</v>
      </c>
      <c r="Q808" s="6">
        <f t="shared" si="287"/>
        <v>1802.6353872431937</v>
      </c>
      <c r="R808" s="5">
        <f t="shared" si="288"/>
        <v>9.422291283203462</v>
      </c>
      <c r="S808" s="5">
        <f t="shared" si="289"/>
        <v>-1.1164251414020534</v>
      </c>
      <c r="T808" s="5">
        <f t="shared" si="290"/>
        <v>14.065930788500966</v>
      </c>
      <c r="U808" s="5">
        <f t="shared" ref="U808:V871" si="304">N808+R808</f>
        <v>7.416441413009812</v>
      </c>
      <c r="V808" s="5">
        <f t="shared" si="304"/>
        <v>23.368079681113141</v>
      </c>
      <c r="W808" s="5">
        <f t="shared" si="291"/>
        <v>-14.821061817450598</v>
      </c>
      <c r="X808">
        <f t="shared" si="298"/>
        <v>0</v>
      </c>
    </row>
    <row r="809" spans="1:24" x14ac:dyDescent="0.2">
      <c r="A809">
        <f t="shared" si="299"/>
        <v>0.77900000000000058</v>
      </c>
      <c r="B809" s="5">
        <f t="shared" si="292"/>
        <v>3.8991029437572786</v>
      </c>
      <c r="C809" s="5">
        <f t="shared" si="293"/>
        <v>-44.450338606456192</v>
      </c>
      <c r="D809" s="5">
        <f t="shared" si="294"/>
        <v>-1.9458544083465286</v>
      </c>
      <c r="E809" s="2">
        <f t="shared" si="295"/>
        <v>44.621022018714754</v>
      </c>
      <c r="F809" s="3">
        <f t="shared" si="300"/>
        <v>9.6267792202090732</v>
      </c>
      <c r="G809" s="3">
        <f t="shared" si="301"/>
        <v>-117.39585548574809</v>
      </c>
      <c r="H809" s="3">
        <f t="shared" si="302"/>
        <v>-15.778172571711051</v>
      </c>
      <c r="I809" s="2">
        <f t="shared" si="296"/>
        <v>118.84196436060788</v>
      </c>
      <c r="J809" s="2">
        <f t="shared" si="303"/>
        <v>118.84196436060788</v>
      </c>
      <c r="K809" s="5">
        <f t="shared" si="282"/>
        <v>0.33</v>
      </c>
      <c r="L809" s="4">
        <f t="shared" si="297"/>
        <v>0.19223763012815193</v>
      </c>
      <c r="M809" s="4">
        <f t="shared" si="283"/>
        <v>0.22723357757582005</v>
      </c>
      <c r="N809" s="5">
        <f t="shared" si="284"/>
        <v>-2.0070498645914432</v>
      </c>
      <c r="O809" s="5">
        <f t="shared" si="285"/>
        <v>24.475406620071027</v>
      </c>
      <c r="P809" s="5">
        <f t="shared" si="286"/>
        <v>3.2895300078217997</v>
      </c>
      <c r="Q809" s="6">
        <f t="shared" si="287"/>
        <v>1802.6352069796642</v>
      </c>
      <c r="R809" s="5">
        <f t="shared" si="288"/>
        <v>9.4196457765684869</v>
      </c>
      <c r="S809" s="5">
        <f t="shared" si="289"/>
        <v>-1.1175026459644841</v>
      </c>
      <c r="T809" s="5">
        <f t="shared" si="290"/>
        <v>14.061896480457035</v>
      </c>
      <c r="U809" s="5">
        <f t="shared" si="304"/>
        <v>7.4125959119770437</v>
      </c>
      <c r="V809" s="5">
        <f t="shared" si="304"/>
        <v>23.357903974106542</v>
      </c>
      <c r="W809" s="5">
        <f t="shared" si="291"/>
        <v>-14.822573511721163</v>
      </c>
      <c r="X809">
        <f t="shared" si="298"/>
        <v>0</v>
      </c>
    </row>
    <row r="810" spans="1:24" x14ac:dyDescent="0.2">
      <c r="A810">
        <f t="shared" si="299"/>
        <v>0.78000000000000058</v>
      </c>
      <c r="B810" s="5">
        <f t="shared" si="292"/>
        <v>3.9087334292754439</v>
      </c>
      <c r="C810" s="5">
        <f t="shared" si="293"/>
        <v>-44.567722782989954</v>
      </c>
      <c r="D810" s="5">
        <f t="shared" si="294"/>
        <v>-1.9616399922049954</v>
      </c>
      <c r="E810" s="2">
        <f t="shared" si="295"/>
        <v>44.738798721943539</v>
      </c>
      <c r="F810" s="3">
        <f t="shared" si="300"/>
        <v>9.6341918161210494</v>
      </c>
      <c r="G810" s="3">
        <f t="shared" si="301"/>
        <v>-117.37249758177398</v>
      </c>
      <c r="H810" s="3">
        <f t="shared" si="302"/>
        <v>-15.792995145222772</v>
      </c>
      <c r="I810" s="2">
        <f t="shared" si="296"/>
        <v>118.82146075600311</v>
      </c>
      <c r="J810" s="2">
        <f t="shared" si="303"/>
        <v>118.82146075600311</v>
      </c>
      <c r="K810" s="5">
        <f t="shared" si="282"/>
        <v>0.33</v>
      </c>
      <c r="L810" s="4">
        <f t="shared" si="297"/>
        <v>0.19227078305981593</v>
      </c>
      <c r="M810" s="4">
        <f t="shared" si="283"/>
        <v>0.22725210481257258</v>
      </c>
      <c r="N810" s="5">
        <f t="shared" si="284"/>
        <v>-2.0082487483921554</v>
      </c>
      <c r="O810" s="5">
        <f t="shared" si="285"/>
        <v>24.466314960621421</v>
      </c>
      <c r="P810" s="5">
        <f t="shared" si="286"/>
        <v>3.2920522384332935</v>
      </c>
      <c r="Q810" s="6">
        <f t="shared" si="287"/>
        <v>1802.6350267161524</v>
      </c>
      <c r="R810" s="5">
        <f t="shared" si="288"/>
        <v>9.4170018287694894</v>
      </c>
      <c r="S810" s="5">
        <f t="shared" si="289"/>
        <v>-1.1185804717026944</v>
      </c>
      <c r="T810" s="5">
        <f t="shared" si="290"/>
        <v>14.057864491158897</v>
      </c>
      <c r="U810" s="5">
        <f t="shared" si="304"/>
        <v>7.408753080377334</v>
      </c>
      <c r="V810" s="5">
        <f t="shared" si="304"/>
        <v>23.347734488918725</v>
      </c>
      <c r="W810" s="5">
        <f t="shared" si="291"/>
        <v>-14.824083270407808</v>
      </c>
      <c r="X810">
        <f t="shared" si="298"/>
        <v>0</v>
      </c>
    </row>
    <row r="811" spans="1:24" x14ac:dyDescent="0.2">
      <c r="A811">
        <f t="shared" si="299"/>
        <v>0.78100000000000058</v>
      </c>
      <c r="B811" s="5">
        <f t="shared" si="292"/>
        <v>3.918371325468105</v>
      </c>
      <c r="C811" s="5">
        <f t="shared" si="293"/>
        <v>-44.685083606704488</v>
      </c>
      <c r="D811" s="5">
        <f t="shared" si="294"/>
        <v>-1.9774403993918532</v>
      </c>
      <c r="E811" s="2">
        <f t="shared" si="295"/>
        <v>44.856552818762395</v>
      </c>
      <c r="F811" s="3">
        <f t="shared" si="300"/>
        <v>9.6416005692014259</v>
      </c>
      <c r="G811" s="3">
        <f t="shared" si="301"/>
        <v>-117.34914984728506</v>
      </c>
      <c r="H811" s="3">
        <f t="shared" si="302"/>
        <v>-15.80781922849318</v>
      </c>
      <c r="I811" s="2">
        <f t="shared" si="296"/>
        <v>118.800970451328</v>
      </c>
      <c r="J811" s="2">
        <f t="shared" si="303"/>
        <v>118.800970451328</v>
      </c>
      <c r="K811" s="5">
        <f t="shared" si="282"/>
        <v>0.33</v>
      </c>
      <c r="L811" s="4">
        <f t="shared" si="297"/>
        <v>0.19230392590638226</v>
      </c>
      <c r="M811" s="4">
        <f t="shared" si="283"/>
        <v>0.22727062304662912</v>
      </c>
      <c r="N811" s="5">
        <f t="shared" si="284"/>
        <v>-2.0094465229939233</v>
      </c>
      <c r="O811" s="5">
        <f t="shared" si="285"/>
        <v>24.457229839013209</v>
      </c>
      <c r="P811" s="5">
        <f t="shared" si="286"/>
        <v>3.2945740862031028</v>
      </c>
      <c r="Q811" s="6">
        <f t="shared" si="287"/>
        <v>1802.6348464526588</v>
      </c>
      <c r="R811" s="5">
        <f t="shared" si="288"/>
        <v>9.4143594388518164</v>
      </c>
      <c r="S811" s="5">
        <f t="shared" si="289"/>
        <v>-1.1196586181979704</v>
      </c>
      <c r="T811" s="5">
        <f t="shared" si="290"/>
        <v>14.053834819200096</v>
      </c>
      <c r="U811" s="5">
        <f t="shared" si="304"/>
        <v>7.404912915857893</v>
      </c>
      <c r="V811" s="5">
        <f t="shared" si="304"/>
        <v>23.337571220815239</v>
      </c>
      <c r="W811" s="5">
        <f t="shared" si="291"/>
        <v>-14.825591094596799</v>
      </c>
      <c r="X811">
        <f t="shared" si="298"/>
        <v>0</v>
      </c>
    </row>
    <row r="812" spans="1:24" x14ac:dyDescent="0.2">
      <c r="A812">
        <f t="shared" si="299"/>
        <v>0.78200000000000058</v>
      </c>
      <c r="B812" s="5">
        <f t="shared" si="292"/>
        <v>3.9280166284937641</v>
      </c>
      <c r="C812" s="5">
        <f t="shared" si="293"/>
        <v>-44.802421087766163</v>
      </c>
      <c r="D812" s="5">
        <f t="shared" si="294"/>
        <v>-1.9932556314158938</v>
      </c>
      <c r="E812" s="2">
        <f t="shared" si="295"/>
        <v>44.974284318477352</v>
      </c>
      <c r="F812" s="3">
        <f t="shared" si="300"/>
        <v>9.6490054821172837</v>
      </c>
      <c r="G812" s="3">
        <f t="shared" si="301"/>
        <v>-117.32581227606424</v>
      </c>
      <c r="H812" s="3">
        <f t="shared" si="302"/>
        <v>-15.822644819587778</v>
      </c>
      <c r="I812" s="2">
        <f t="shared" si="296"/>
        <v>118.78049344113295</v>
      </c>
      <c r="J812" s="2">
        <f t="shared" si="303"/>
        <v>118.78049344113295</v>
      </c>
      <c r="K812" s="5">
        <f t="shared" si="282"/>
        <v>0.33</v>
      </c>
      <c r="L812" s="4">
        <f t="shared" si="297"/>
        <v>0.19233705866032302</v>
      </c>
      <c r="M812" s="4">
        <f t="shared" si="283"/>
        <v>0.22728913227777472</v>
      </c>
      <c r="N812" s="5">
        <f t="shared" si="284"/>
        <v>-2.010643189793258</v>
      </c>
      <c r="O812" s="5">
        <f t="shared" si="285"/>
        <v>24.448151250098277</v>
      </c>
      <c r="P812" s="5">
        <f t="shared" si="286"/>
        <v>3.2970955514516773</v>
      </c>
      <c r="Q812" s="6">
        <f t="shared" si="287"/>
        <v>1802.634666189183</v>
      </c>
      <c r="R812" s="5">
        <f t="shared" si="288"/>
        <v>9.4117186058615641</v>
      </c>
      <c r="S812" s="5">
        <f t="shared" si="289"/>
        <v>-1.1207370850322067</v>
      </c>
      <c r="T812" s="5">
        <f t="shared" si="290"/>
        <v>14.049807463175252</v>
      </c>
      <c r="U812" s="5">
        <f t="shared" si="304"/>
        <v>7.4010754160683057</v>
      </c>
      <c r="V812" s="5">
        <f t="shared" si="304"/>
        <v>23.32741416506607</v>
      </c>
      <c r="W812" s="5">
        <f t="shared" si="291"/>
        <v>-14.827096985373071</v>
      </c>
      <c r="X812">
        <f t="shared" si="298"/>
        <v>0</v>
      </c>
    </row>
    <row r="813" spans="1:24" x14ac:dyDescent="0.2">
      <c r="A813">
        <f t="shared" si="299"/>
        <v>0.78300000000000058</v>
      </c>
      <c r="B813" s="5">
        <f t="shared" si="292"/>
        <v>3.9376693345135894</v>
      </c>
      <c r="C813" s="5">
        <f t="shared" si="293"/>
        <v>-44.919735236335143</v>
      </c>
      <c r="D813" s="5">
        <f t="shared" si="294"/>
        <v>-2.0090856897839746</v>
      </c>
      <c r="E813" s="2">
        <f t="shared" si="295"/>
        <v>45.091993230399758</v>
      </c>
      <c r="F813" s="3">
        <f t="shared" si="300"/>
        <v>9.6564065575333515</v>
      </c>
      <c r="G813" s="3">
        <f t="shared" si="301"/>
        <v>-117.30248486189917</v>
      </c>
      <c r="H813" s="3">
        <f t="shared" si="302"/>
        <v>-15.837471916573151</v>
      </c>
      <c r="I813" s="2">
        <f t="shared" si="296"/>
        <v>118.76002971997228</v>
      </c>
      <c r="J813" s="2">
        <f t="shared" si="303"/>
        <v>118.76002971997228</v>
      </c>
      <c r="K813" s="5">
        <f t="shared" si="282"/>
        <v>0.33</v>
      </c>
      <c r="L813" s="4">
        <f t="shared" si="297"/>
        <v>0.19237018131411152</v>
      </c>
      <c r="M813" s="4">
        <f t="shared" si="283"/>
        <v>0.22730763250579533</v>
      </c>
      <c r="N813" s="5">
        <f t="shared" si="284"/>
        <v>-2.0118387501850439</v>
      </c>
      <c r="O813" s="5">
        <f t="shared" si="285"/>
        <v>24.439079188733523</v>
      </c>
      <c r="P813" s="5">
        <f t="shared" si="286"/>
        <v>3.2996166344997233</v>
      </c>
      <c r="Q813" s="6">
        <f t="shared" si="287"/>
        <v>1802.6344859257258</v>
      </c>
      <c r="R813" s="5">
        <f t="shared" si="288"/>
        <v>9.4090793288455679</v>
      </c>
      <c r="S813" s="5">
        <f t="shared" si="289"/>
        <v>-1.1218158717879041</v>
      </c>
      <c r="T813" s="5">
        <f t="shared" si="290"/>
        <v>14.045782421680057</v>
      </c>
      <c r="U813" s="5">
        <f t="shared" si="304"/>
        <v>7.397240578660524</v>
      </c>
      <c r="V813" s="5">
        <f t="shared" si="304"/>
        <v>23.317263316945617</v>
      </c>
      <c r="W813" s="5">
        <f t="shared" si="291"/>
        <v>-14.82860094382022</v>
      </c>
      <c r="X813">
        <f t="shared" si="298"/>
        <v>0</v>
      </c>
    </row>
    <row r="814" spans="1:24" x14ac:dyDescent="0.2">
      <c r="A814">
        <f t="shared" si="299"/>
        <v>0.78400000000000059</v>
      </c>
      <c r="B814" s="5">
        <f t="shared" si="292"/>
        <v>3.947329439691412</v>
      </c>
      <c r="C814" s="5">
        <f t="shared" si="293"/>
        <v>-45.037026062565388</v>
      </c>
      <c r="D814" s="5">
        <f t="shared" si="294"/>
        <v>-2.0249305760010197</v>
      </c>
      <c r="E814" s="2">
        <f t="shared" si="295"/>
        <v>45.209679563846151</v>
      </c>
      <c r="F814" s="3">
        <f t="shared" si="300"/>
        <v>9.6638037981120117</v>
      </c>
      <c r="G814" s="3">
        <f t="shared" si="301"/>
        <v>-117.27916759858223</v>
      </c>
      <c r="H814" s="3">
        <f t="shared" si="302"/>
        <v>-15.852300517516971</v>
      </c>
      <c r="I814" s="2">
        <f t="shared" si="296"/>
        <v>118.73957928240445</v>
      </c>
      <c r="J814" s="2">
        <f t="shared" si="303"/>
        <v>118.73957928240445</v>
      </c>
      <c r="K814" s="5">
        <f t="shared" si="282"/>
        <v>0.33</v>
      </c>
      <c r="L814" s="4">
        <f t="shared" si="297"/>
        <v>0.19240329386022217</v>
      </c>
      <c r="M814" s="4">
        <f t="shared" si="283"/>
        <v>0.22732612373047761</v>
      </c>
      <c r="N814" s="5">
        <f t="shared" si="284"/>
        <v>-2.0130332055625426</v>
      </c>
      <c r="O814" s="5">
        <f t="shared" si="285"/>
        <v>24.430013649780872</v>
      </c>
      <c r="P814" s="5">
        <f t="shared" si="286"/>
        <v>3.3021373356682115</v>
      </c>
      <c r="Q814" s="6">
        <f t="shared" si="287"/>
        <v>1802.6343056622859</v>
      </c>
      <c r="R814" s="5">
        <f t="shared" si="288"/>
        <v>9.4064416068513985</v>
      </c>
      <c r="S814" s="5">
        <f t="shared" si="289"/>
        <v>-1.1228949780481712</v>
      </c>
      <c r="T814" s="5">
        <f t="shared" si="290"/>
        <v>14.041759693311272</v>
      </c>
      <c r="U814" s="5">
        <f t="shared" si="304"/>
        <v>7.3934084012888555</v>
      </c>
      <c r="V814" s="5">
        <f t="shared" si="304"/>
        <v>23.307118671732699</v>
      </c>
      <c r="W814" s="5">
        <f t="shared" si="291"/>
        <v>-14.830102971020516</v>
      </c>
      <c r="X814">
        <f t="shared" si="298"/>
        <v>0</v>
      </c>
    </row>
    <row r="815" spans="1:24" x14ac:dyDescent="0.2">
      <c r="A815">
        <f t="shared" si="299"/>
        <v>0.78500000000000059</v>
      </c>
      <c r="B815" s="5">
        <f t="shared" si="292"/>
        <v>3.9569969401937244</v>
      </c>
      <c r="C815" s="5">
        <f t="shared" si="293"/>
        <v>-45.154293576604637</v>
      </c>
      <c r="D815" s="5">
        <f t="shared" si="294"/>
        <v>-2.0407902915700222</v>
      </c>
      <c r="E815" s="2">
        <f t="shared" si="295"/>
        <v>45.327343328138049</v>
      </c>
      <c r="F815" s="3">
        <f t="shared" si="300"/>
        <v>9.6711972065133001</v>
      </c>
      <c r="G815" s="3">
        <f t="shared" si="301"/>
        <v>-117.2558604799105</v>
      </c>
      <c r="H815" s="3">
        <f t="shared" si="302"/>
        <v>-15.867130620487991</v>
      </c>
      <c r="I815" s="2">
        <f t="shared" si="296"/>
        <v>118.71914212299184</v>
      </c>
      <c r="J815" s="2">
        <f t="shared" si="303"/>
        <v>118.71914212299184</v>
      </c>
      <c r="K815" s="5">
        <f t="shared" si="282"/>
        <v>0.33</v>
      </c>
      <c r="L815" s="4">
        <f t="shared" si="297"/>
        <v>0.19243639629113055</v>
      </c>
      <c r="M815" s="4">
        <f t="shared" si="283"/>
        <v>0.22734460595160891</v>
      </c>
      <c r="N815" s="5">
        <f t="shared" si="284"/>
        <v>-2.0142265573173934</v>
      </c>
      <c r="O815" s="5">
        <f t="shared" si="285"/>
        <v>24.420954628107232</v>
      </c>
      <c r="P815" s="5">
        <f t="shared" si="286"/>
        <v>3.304657655278366</v>
      </c>
      <c r="Q815" s="6">
        <f t="shared" si="287"/>
        <v>1802.6341253988646</v>
      </c>
      <c r="R815" s="5">
        <f t="shared" si="288"/>
        <v>9.403805438927364</v>
      </c>
      <c r="S815" s="5">
        <f t="shared" si="289"/>
        <v>-1.1239744033967214</v>
      </c>
      <c r="T815" s="5">
        <f t="shared" si="290"/>
        <v>14.037739276666723</v>
      </c>
      <c r="U815" s="5">
        <f t="shared" si="304"/>
        <v>7.389578881609971</v>
      </c>
      <c r="V815" s="5">
        <f t="shared" si="304"/>
        <v>23.296980224710509</v>
      </c>
      <c r="W815" s="5">
        <f t="shared" si="291"/>
        <v>-14.83160306805491</v>
      </c>
      <c r="X815">
        <f t="shared" si="298"/>
        <v>0</v>
      </c>
    </row>
    <row r="816" spans="1:24" x14ac:dyDescent="0.2">
      <c r="A816">
        <f t="shared" si="299"/>
        <v>0.78600000000000059</v>
      </c>
      <c r="B816" s="5">
        <f t="shared" si="292"/>
        <v>3.9666718321896783</v>
      </c>
      <c r="C816" s="5">
        <f t="shared" si="293"/>
        <v>-45.271537788594429</v>
      </c>
      <c r="D816" s="5">
        <f t="shared" si="294"/>
        <v>-2.0566648379920442</v>
      </c>
      <c r="E816" s="2">
        <f t="shared" si="295"/>
        <v>45.444984532601836</v>
      </c>
      <c r="F816" s="3">
        <f t="shared" si="300"/>
        <v>9.6785867853949092</v>
      </c>
      <c r="G816" s="3">
        <f t="shared" si="301"/>
        <v>-117.23256349968578</v>
      </c>
      <c r="H816" s="3">
        <f t="shared" si="302"/>
        <v>-15.881962223556046</v>
      </c>
      <c r="I816" s="2">
        <f t="shared" si="296"/>
        <v>118.69871823630085</v>
      </c>
      <c r="J816" s="2">
        <f t="shared" si="303"/>
        <v>118.69871823630085</v>
      </c>
      <c r="K816" s="5">
        <f t="shared" si="282"/>
        <v>0.33</v>
      </c>
      <c r="L816" s="4">
        <f t="shared" si="297"/>
        <v>0.19246948859931354</v>
      </c>
      <c r="M816" s="4">
        <f t="shared" si="283"/>
        <v>0.22736307916897749</v>
      </c>
      <c r="N816" s="5">
        <f t="shared" si="284"/>
        <v>-2.0154188068396173</v>
      </c>
      <c r="O816" s="5">
        <f t="shared" si="285"/>
        <v>24.411902118584546</v>
      </c>
      <c r="P816" s="5">
        <f t="shared" si="286"/>
        <v>3.3071775936516716</v>
      </c>
      <c r="Q816" s="6">
        <f t="shared" si="287"/>
        <v>1802.6339451354611</v>
      </c>
      <c r="R816" s="5">
        <f t="shared" si="288"/>
        <v>9.4011708241225129</v>
      </c>
      <c r="S816" s="5">
        <f t="shared" si="289"/>
        <v>-1.1250541474178739</v>
      </c>
      <c r="T816" s="5">
        <f t="shared" si="290"/>
        <v>14.033721170345316</v>
      </c>
      <c r="U816" s="5">
        <f t="shared" si="304"/>
        <v>7.3857520172828952</v>
      </c>
      <c r="V816" s="5">
        <f t="shared" si="304"/>
        <v>23.286847971166672</v>
      </c>
      <c r="W816" s="5">
        <f t="shared" si="291"/>
        <v>-14.83310123600301</v>
      </c>
      <c r="X816">
        <f t="shared" si="298"/>
        <v>0</v>
      </c>
    </row>
    <row r="817" spans="1:24" x14ac:dyDescent="0.2">
      <c r="A817">
        <f t="shared" si="299"/>
        <v>0.78700000000000059</v>
      </c>
      <c r="B817" s="5">
        <f t="shared" si="292"/>
        <v>3.9763541118510819</v>
      </c>
      <c r="C817" s="5">
        <f t="shared" si="293"/>
        <v>-45.388758708670125</v>
      </c>
      <c r="D817" s="5">
        <f t="shared" si="294"/>
        <v>-2.0725542167662185</v>
      </c>
      <c r="E817" s="2">
        <f t="shared" si="295"/>
        <v>45.562603186568623</v>
      </c>
      <c r="F817" s="3">
        <f t="shared" si="300"/>
        <v>9.6859725374121926</v>
      </c>
      <c r="G817" s="3">
        <f t="shared" si="301"/>
        <v>-117.20927665171462</v>
      </c>
      <c r="H817" s="3">
        <f t="shared" si="302"/>
        <v>-15.896795324792048</v>
      </c>
      <c r="I817" s="2">
        <f t="shared" si="296"/>
        <v>118.67830761690193</v>
      </c>
      <c r="J817" s="2">
        <f t="shared" si="303"/>
        <v>118.67830761690193</v>
      </c>
      <c r="K817" s="5">
        <f t="shared" si="282"/>
        <v>0.33</v>
      </c>
      <c r="L817" s="4">
        <f t="shared" si="297"/>
        <v>0.19250257077724894</v>
      </c>
      <c r="M817" s="4">
        <f t="shared" si="283"/>
        <v>0.22738154338237221</v>
      </c>
      <c r="N817" s="5">
        <f t="shared" si="284"/>
        <v>-2.0166099555176182</v>
      </c>
      <c r="O817" s="5">
        <f t="shared" si="285"/>
        <v>24.402856116089744</v>
      </c>
      <c r="P817" s="5">
        <f t="shared" si="286"/>
        <v>3.3096971511098698</v>
      </c>
      <c r="Q817" s="6">
        <f t="shared" si="287"/>
        <v>1802.6337648720755</v>
      </c>
      <c r="R817" s="5">
        <f t="shared" si="288"/>
        <v>9.3985377614866277</v>
      </c>
      <c r="S817" s="5">
        <f t="shared" si="289"/>
        <v>-1.1261342096965514</v>
      </c>
      <c r="T817" s="5">
        <f t="shared" si="290"/>
        <v>14.029705372947017</v>
      </c>
      <c r="U817" s="5">
        <f t="shared" si="304"/>
        <v>7.3819278059690099</v>
      </c>
      <c r="V817" s="5">
        <f t="shared" si="304"/>
        <v>23.276721906393192</v>
      </c>
      <c r="W817" s="5">
        <f t="shared" si="291"/>
        <v>-14.834597475943113</v>
      </c>
      <c r="X817">
        <f t="shared" si="298"/>
        <v>0</v>
      </c>
    </row>
    <row r="818" spans="1:24" x14ac:dyDescent="0.2">
      <c r="A818">
        <f t="shared" si="299"/>
        <v>0.78800000000000059</v>
      </c>
      <c r="B818" s="5">
        <f t="shared" si="292"/>
        <v>3.986043775352397</v>
      </c>
      <c r="C818" s="5">
        <f t="shared" si="293"/>
        <v>-45.505956346960886</v>
      </c>
      <c r="D818" s="5">
        <f t="shared" si="294"/>
        <v>-2.0884584293897483</v>
      </c>
      <c r="E818" s="2">
        <f t="shared" si="295"/>
        <v>45.680199299374067</v>
      </c>
      <c r="F818" s="3">
        <f t="shared" si="300"/>
        <v>9.693354465218162</v>
      </c>
      <c r="G818" s="3">
        <f t="shared" si="301"/>
        <v>-117.18599992980822</v>
      </c>
      <c r="H818" s="3">
        <f t="shared" si="302"/>
        <v>-15.911629922267991</v>
      </c>
      <c r="I818" s="2">
        <f t="shared" si="296"/>
        <v>118.65791025936952</v>
      </c>
      <c r="J818" s="2">
        <f t="shared" si="303"/>
        <v>118.65791025936952</v>
      </c>
      <c r="K818" s="5">
        <f t="shared" si="282"/>
        <v>0.33</v>
      </c>
      <c r="L818" s="4">
        <f t="shared" si="297"/>
        <v>0.19253564281741603</v>
      </c>
      <c r="M818" s="4">
        <f t="shared" si="283"/>
        <v>0.22739999859158275</v>
      </c>
      <c r="N818" s="5">
        <f t="shared" si="284"/>
        <v>-2.0178000047381843</v>
      </c>
      <c r="O818" s="5">
        <f t="shared" si="285"/>
        <v>24.39381661550474</v>
      </c>
      <c r="P818" s="5">
        <f t="shared" si="286"/>
        <v>3.3122163279749604</v>
      </c>
      <c r="Q818" s="6">
        <f t="shared" si="287"/>
        <v>1802.6335846087081</v>
      </c>
      <c r="R818" s="5">
        <f t="shared" si="288"/>
        <v>9.3959062500702224</v>
      </c>
      <c r="S818" s="5">
        <f t="shared" si="289"/>
        <v>-1.1272145898182806</v>
      </c>
      <c r="T818" s="5">
        <f t="shared" si="290"/>
        <v>14.025691883072851</v>
      </c>
      <c r="U818" s="5">
        <f t="shared" si="304"/>
        <v>7.3781062453320381</v>
      </c>
      <c r="V818" s="5">
        <f t="shared" si="304"/>
        <v>23.26660202568646</v>
      </c>
      <c r="W818" s="5">
        <f t="shared" si="291"/>
        <v>-14.836091788952189</v>
      </c>
      <c r="X818">
        <f t="shared" si="298"/>
        <v>0</v>
      </c>
    </row>
    <row r="819" spans="1:24" x14ac:dyDescent="0.2">
      <c r="A819">
        <f t="shared" si="299"/>
        <v>0.78900000000000059</v>
      </c>
      <c r="B819" s="5">
        <f t="shared" si="292"/>
        <v>3.9957408188707375</v>
      </c>
      <c r="C819" s="5">
        <f t="shared" si="293"/>
        <v>-45.623130713589681</v>
      </c>
      <c r="D819" s="5">
        <f t="shared" si="294"/>
        <v>-2.1043774773579109</v>
      </c>
      <c r="E819" s="2">
        <f t="shared" si="295"/>
        <v>45.797772880358274</v>
      </c>
      <c r="F819" s="3">
        <f t="shared" si="300"/>
        <v>9.7007325714634938</v>
      </c>
      <c r="G819" s="3">
        <f t="shared" si="301"/>
        <v>-117.16273332778253</v>
      </c>
      <c r="H819" s="3">
        <f t="shared" si="302"/>
        <v>-15.926466014056944</v>
      </c>
      <c r="I819" s="2">
        <f t="shared" si="296"/>
        <v>118.637526158282</v>
      </c>
      <c r="J819" s="2">
        <f t="shared" si="303"/>
        <v>118.637526158282</v>
      </c>
      <c r="K819" s="5">
        <f t="shared" si="282"/>
        <v>0.33</v>
      </c>
      <c r="L819" s="4">
        <f t="shared" si="297"/>
        <v>0.19256870471229504</v>
      </c>
      <c r="M819" s="4">
        <f t="shared" si="283"/>
        <v>0.22741844479639961</v>
      </c>
      <c r="N819" s="5">
        <f t="shared" si="284"/>
        <v>-2.0189889558864902</v>
      </c>
      <c r="O819" s="5">
        <f t="shared" si="285"/>
        <v>24.384783611716443</v>
      </c>
      <c r="P819" s="5">
        <f t="shared" si="286"/>
        <v>3.3147351245691956</v>
      </c>
      <c r="Q819" s="6">
        <f t="shared" si="287"/>
        <v>1802.6334043453583</v>
      </c>
      <c r="R819" s="5">
        <f t="shared" si="288"/>
        <v>9.3932762889245502</v>
      </c>
      <c r="S819" s="5">
        <f t="shared" si="289"/>
        <v>-1.1282952873691923</v>
      </c>
      <c r="T819" s="5">
        <f t="shared" si="290"/>
        <v>14.02168069932492</v>
      </c>
      <c r="U819" s="5">
        <f t="shared" si="304"/>
        <v>7.3742873330380601</v>
      </c>
      <c r="V819" s="5">
        <f t="shared" si="304"/>
        <v>23.256488324347252</v>
      </c>
      <c r="W819" s="5">
        <f t="shared" si="291"/>
        <v>-14.837584176105885</v>
      </c>
      <c r="X819">
        <f t="shared" si="298"/>
        <v>0</v>
      </c>
    </row>
    <row r="820" spans="1:24" x14ac:dyDescent="0.2">
      <c r="A820">
        <f t="shared" si="299"/>
        <v>0.79000000000000059</v>
      </c>
      <c r="B820" s="5">
        <f t="shared" si="292"/>
        <v>4.0054452385858674</v>
      </c>
      <c r="C820" s="5">
        <f t="shared" si="293"/>
        <v>-45.740281818673303</v>
      </c>
      <c r="D820" s="5">
        <f t="shared" si="294"/>
        <v>-2.1203113621640561</v>
      </c>
      <c r="E820" s="2">
        <f t="shared" si="295"/>
        <v>45.915323938865612</v>
      </c>
      <c r="F820" s="3">
        <f t="shared" si="300"/>
        <v>9.7081068587965316</v>
      </c>
      <c r="G820" s="3">
        <f t="shared" si="301"/>
        <v>-117.13947683945818</v>
      </c>
      <c r="H820" s="3">
        <f t="shared" si="302"/>
        <v>-15.94130359823305</v>
      </c>
      <c r="I820" s="2">
        <f t="shared" si="296"/>
        <v>118.6171553082218</v>
      </c>
      <c r="J820" s="2">
        <f t="shared" si="303"/>
        <v>118.6171553082218</v>
      </c>
      <c r="K820" s="5">
        <f t="shared" si="282"/>
        <v>0.33</v>
      </c>
      <c r="L820" s="4">
        <f t="shared" si="297"/>
        <v>0.19260175645436753</v>
      </c>
      <c r="M820" s="4">
        <f t="shared" si="283"/>
        <v>0.22743688199661394</v>
      </c>
      <c r="N820" s="5">
        <f t="shared" si="284"/>
        <v>-2.0201768103461002</v>
      </c>
      <c r="O820" s="5">
        <f t="shared" si="285"/>
        <v>24.375757099616742</v>
      </c>
      <c r="P820" s="5">
        <f t="shared" si="286"/>
        <v>3.3172535412150856</v>
      </c>
      <c r="Q820" s="6">
        <f t="shared" si="287"/>
        <v>1802.6332240820273</v>
      </c>
      <c r="R820" s="5">
        <f t="shared" si="288"/>
        <v>9.390647877101598</v>
      </c>
      <c r="S820" s="5">
        <f t="shared" si="289"/>
        <v>-1.1293763019360179</v>
      </c>
      <c r="T820" s="5">
        <f t="shared" si="290"/>
        <v>14.017671820306385</v>
      </c>
      <c r="U820" s="5">
        <f t="shared" si="304"/>
        <v>7.3704710667554973</v>
      </c>
      <c r="V820" s="5">
        <f t="shared" si="304"/>
        <v>23.246380797680725</v>
      </c>
      <c r="W820" s="5">
        <f t="shared" si="291"/>
        <v>-14.839074638478529</v>
      </c>
      <c r="X820">
        <f t="shared" si="298"/>
        <v>0</v>
      </c>
    </row>
    <row r="821" spans="1:24" x14ac:dyDescent="0.2">
      <c r="A821">
        <f t="shared" si="299"/>
        <v>0.79100000000000059</v>
      </c>
      <c r="B821" s="5">
        <f t="shared" si="292"/>
        <v>4.0151570306801974</v>
      </c>
      <c r="C821" s="5">
        <f t="shared" si="293"/>
        <v>-45.857409672322362</v>
      </c>
      <c r="D821" s="5">
        <f t="shared" si="294"/>
        <v>-2.1362600852996083</v>
      </c>
      <c r="E821" s="2">
        <f t="shared" si="295"/>
        <v>46.032852484244614</v>
      </c>
      <c r="F821" s="3">
        <f t="shared" si="300"/>
        <v>9.7154773298632868</v>
      </c>
      <c r="G821" s="3">
        <f t="shared" si="301"/>
        <v>-117.1162304586605</v>
      </c>
      <c r="H821" s="3">
        <f t="shared" si="302"/>
        <v>-15.956142672871529</v>
      </c>
      <c r="I821" s="2">
        <f t="shared" si="296"/>
        <v>118.59679770377527</v>
      </c>
      <c r="J821" s="2">
        <f t="shared" si="303"/>
        <v>118.59679770377527</v>
      </c>
      <c r="K821" s="5">
        <f t="shared" si="282"/>
        <v>0.33</v>
      </c>
      <c r="L821" s="4">
        <f t="shared" si="297"/>
        <v>0.19263479803611633</v>
      </c>
      <c r="M821" s="4">
        <f t="shared" si="283"/>
        <v>0.22745531019201781</v>
      </c>
      <c r="N821" s="5">
        <f t="shared" si="284"/>
        <v>-2.0213635694989698</v>
      </c>
      <c r="O821" s="5">
        <f t="shared" si="285"/>
        <v>24.366737074102481</v>
      </c>
      <c r="P821" s="5">
        <f t="shared" si="286"/>
        <v>3.3197715782353932</v>
      </c>
      <c r="Q821" s="6">
        <f t="shared" si="287"/>
        <v>1802.6330438187138</v>
      </c>
      <c r="R821" s="5">
        <f t="shared" si="288"/>
        <v>9.3880210136540807</v>
      </c>
      <c r="S821" s="5">
        <f t="shared" si="289"/>
        <v>-1.1304576331060912</v>
      </c>
      <c r="T821" s="5">
        <f t="shared" si="290"/>
        <v>14.013665244621466</v>
      </c>
      <c r="U821" s="5">
        <f t="shared" si="304"/>
        <v>7.3666574441551109</v>
      </c>
      <c r="V821" s="5">
        <f t="shared" si="304"/>
        <v>23.236279440996391</v>
      </c>
      <c r="W821" s="5">
        <f t="shared" si="291"/>
        <v>-14.840563177143139</v>
      </c>
      <c r="X821">
        <f t="shared" si="298"/>
        <v>0</v>
      </c>
    </row>
    <row r="822" spans="1:24" x14ac:dyDescent="0.2">
      <c r="A822">
        <f t="shared" si="299"/>
        <v>0.79200000000000059</v>
      </c>
      <c r="B822" s="5">
        <f t="shared" si="292"/>
        <v>4.0248761913387829</v>
      </c>
      <c r="C822" s="5">
        <f t="shared" si="293"/>
        <v>-45.974514284641302</v>
      </c>
      <c r="D822" s="5">
        <f t="shared" si="294"/>
        <v>-2.1522236482540684</v>
      </c>
      <c r="E822" s="2">
        <f t="shared" si="295"/>
        <v>46.1503585258478</v>
      </c>
      <c r="F822" s="3">
        <f t="shared" si="300"/>
        <v>9.7228439873074421</v>
      </c>
      <c r="G822" s="3">
        <f t="shared" si="301"/>
        <v>-117.0929941792195</v>
      </c>
      <c r="H822" s="3">
        <f t="shared" si="302"/>
        <v>-15.970983236048673</v>
      </c>
      <c r="I822" s="2">
        <f t="shared" si="296"/>
        <v>118.5764533395328</v>
      </c>
      <c r="J822" s="2">
        <f t="shared" si="303"/>
        <v>118.5764533395328</v>
      </c>
      <c r="K822" s="5">
        <f t="shared" si="282"/>
        <v>0.33</v>
      </c>
      <c r="L822" s="4">
        <f t="shared" si="297"/>
        <v>0.19266782945002531</v>
      </c>
      <c r="M822" s="4">
        <f t="shared" si="283"/>
        <v>0.22747372938240401</v>
      </c>
      <c r="N822" s="5">
        <f t="shared" si="284"/>
        <v>-2.0225492347254468</v>
      </c>
      <c r="O822" s="5">
        <f t="shared" si="285"/>
        <v>24.357723530075504</v>
      </c>
      <c r="P822" s="5">
        <f t="shared" si="286"/>
        <v>3.3222892359531362</v>
      </c>
      <c r="Q822" s="6">
        <f t="shared" si="287"/>
        <v>1802.6328635554182</v>
      </c>
      <c r="R822" s="5">
        <f t="shared" si="288"/>
        <v>9.385395697635456</v>
      </c>
      <c r="S822" s="5">
        <f t="shared" si="289"/>
        <v>-1.1315392804673465</v>
      </c>
      <c r="T822" s="5">
        <f t="shared" si="290"/>
        <v>14.009660970875457</v>
      </c>
      <c r="U822" s="5">
        <f t="shared" si="304"/>
        <v>7.3628464629100092</v>
      </c>
      <c r="V822" s="5">
        <f t="shared" si="304"/>
        <v>23.226184249608156</v>
      </c>
      <c r="W822" s="5">
        <f t="shared" si="291"/>
        <v>-14.842049793171405</v>
      </c>
      <c r="X822">
        <f t="shared" si="298"/>
        <v>0</v>
      </c>
    </row>
    <row r="823" spans="1:24" x14ac:dyDescent="0.2">
      <c r="A823">
        <f t="shared" si="299"/>
        <v>0.79300000000000059</v>
      </c>
      <c r="B823" s="5">
        <f t="shared" si="292"/>
        <v>4.0346027167493217</v>
      </c>
      <c r="C823" s="5">
        <f t="shared" si="293"/>
        <v>-46.091595665728391</v>
      </c>
      <c r="D823" s="5">
        <f t="shared" si="294"/>
        <v>-2.1682020525150136</v>
      </c>
      <c r="E823" s="2">
        <f t="shared" si="295"/>
        <v>46.267842073031602</v>
      </c>
      <c r="F823" s="3">
        <f t="shared" si="300"/>
        <v>9.7302068337703513</v>
      </c>
      <c r="G823" s="3">
        <f t="shared" si="301"/>
        <v>-117.06976799496989</v>
      </c>
      <c r="H823" s="3">
        <f t="shared" si="302"/>
        <v>-15.985825285841845</v>
      </c>
      <c r="I823" s="2">
        <f t="shared" si="296"/>
        <v>118.5561222100887</v>
      </c>
      <c r="J823" s="2">
        <f t="shared" si="303"/>
        <v>118.5561222100887</v>
      </c>
      <c r="K823" s="5">
        <f t="shared" si="282"/>
        <v>0.33</v>
      </c>
      <c r="L823" s="4">
        <f t="shared" si="297"/>
        <v>0.19270085068857976</v>
      </c>
      <c r="M823" s="4">
        <f t="shared" si="283"/>
        <v>0.22749213956756595</v>
      </c>
      <c r="N823" s="5">
        <f t="shared" si="284"/>
        <v>-2.0237338074042746</v>
      </c>
      <c r="O823" s="5">
        <f t="shared" si="285"/>
        <v>24.348716462442585</v>
      </c>
      <c r="P823" s="5">
        <f t="shared" si="286"/>
        <v>3.3248065146915846</v>
      </c>
      <c r="Q823" s="6">
        <f t="shared" si="287"/>
        <v>1802.6326832921411</v>
      </c>
      <c r="R823" s="5">
        <f t="shared" si="288"/>
        <v>9.3827719280998974</v>
      </c>
      <c r="S823" s="5">
        <f t="shared" si="289"/>
        <v>-1.132621243608319</v>
      </c>
      <c r="T823" s="5">
        <f t="shared" si="290"/>
        <v>14.00565899767469</v>
      </c>
      <c r="U823" s="5">
        <f t="shared" si="304"/>
        <v>7.3590381206956224</v>
      </c>
      <c r="V823" s="5">
        <f t="shared" si="304"/>
        <v>23.216095218834266</v>
      </c>
      <c r="W823" s="5">
        <f t="shared" si="291"/>
        <v>-14.843534487633725</v>
      </c>
      <c r="X823">
        <f t="shared" si="298"/>
        <v>0</v>
      </c>
    </row>
    <row r="824" spans="1:24" x14ac:dyDescent="0.2">
      <c r="A824">
        <f t="shared" si="299"/>
        <v>0.79400000000000059</v>
      </c>
      <c r="B824" s="5">
        <f t="shared" si="292"/>
        <v>4.0443366031021526</v>
      </c>
      <c r="C824" s="5">
        <f t="shared" si="293"/>
        <v>-46.208653825675754</v>
      </c>
      <c r="D824" s="5">
        <f t="shared" si="294"/>
        <v>-2.1841952995680995</v>
      </c>
      <c r="E824" s="2">
        <f t="shared" si="295"/>
        <v>46.385303135156185</v>
      </c>
      <c r="F824" s="3">
        <f t="shared" si="300"/>
        <v>9.7375658718910465</v>
      </c>
      <c r="G824" s="3">
        <f t="shared" si="301"/>
        <v>-117.04655189975107</v>
      </c>
      <c r="H824" s="3">
        <f t="shared" si="302"/>
        <v>-16.00066882032948</v>
      </c>
      <c r="I824" s="2">
        <f t="shared" si="296"/>
        <v>118.53580431004129</v>
      </c>
      <c r="J824" s="2">
        <f t="shared" si="303"/>
        <v>118.53580431004129</v>
      </c>
      <c r="K824" s="5">
        <f t="shared" si="282"/>
        <v>0.33</v>
      </c>
      <c r="L824" s="4">
        <f t="shared" si="297"/>
        <v>0.19273386174426599</v>
      </c>
      <c r="M824" s="4">
        <f t="shared" si="283"/>
        <v>0.22751054074729798</v>
      </c>
      <c r="N824" s="5">
        <f t="shared" si="284"/>
        <v>-2.0249172889125933</v>
      </c>
      <c r="O824" s="5">
        <f t="shared" si="285"/>
        <v>24.339715866115476</v>
      </c>
      <c r="P824" s="5">
        <f t="shared" si="286"/>
        <v>3.3273234147742623</v>
      </c>
      <c r="Q824" s="6">
        <f t="shared" si="287"/>
        <v>1802.6325030288817</v>
      </c>
      <c r="R824" s="5">
        <f t="shared" si="288"/>
        <v>9.380149704102319</v>
      </c>
      <c r="S824" s="5">
        <f t="shared" si="289"/>
        <v>-1.1337035221181413</v>
      </c>
      <c r="T824" s="5">
        <f t="shared" si="290"/>
        <v>14.001659323626573</v>
      </c>
      <c r="U824" s="5">
        <f t="shared" si="304"/>
        <v>7.3552324151897253</v>
      </c>
      <c r="V824" s="5">
        <f t="shared" si="304"/>
        <v>23.206012343997337</v>
      </c>
      <c r="W824" s="5">
        <f t="shared" si="291"/>
        <v>-14.845017261599164</v>
      </c>
      <c r="X824">
        <f t="shared" si="298"/>
        <v>0</v>
      </c>
    </row>
    <row r="825" spans="1:24" x14ac:dyDescent="0.2">
      <c r="A825">
        <f t="shared" si="299"/>
        <v>0.7950000000000006</v>
      </c>
      <c r="B825" s="5">
        <f t="shared" si="292"/>
        <v>4.0540778465902516</v>
      </c>
      <c r="C825" s="5">
        <f t="shared" si="293"/>
        <v>-46.325688774569336</v>
      </c>
      <c r="D825" s="5">
        <f t="shared" si="294"/>
        <v>-2.2002033908970597</v>
      </c>
      <c r="E825" s="2">
        <f t="shared" si="295"/>
        <v>46.50274172158533</v>
      </c>
      <c r="F825" s="3">
        <f t="shared" si="300"/>
        <v>9.7449211043062363</v>
      </c>
      <c r="G825" s="3">
        <f t="shared" si="301"/>
        <v>-117.02334588740707</v>
      </c>
      <c r="H825" s="3">
        <f t="shared" si="302"/>
        <v>-16.015513837591079</v>
      </c>
      <c r="I825" s="2">
        <f t="shared" si="296"/>
        <v>118.51549963399276</v>
      </c>
      <c r="J825" s="2">
        <f t="shared" si="303"/>
        <v>118.51549963399276</v>
      </c>
      <c r="K825" s="5">
        <f t="shared" si="282"/>
        <v>0.33</v>
      </c>
      <c r="L825" s="4">
        <f t="shared" si="297"/>
        <v>0.19276686260957188</v>
      </c>
      <c r="M825" s="4">
        <f t="shared" si="283"/>
        <v>0.22752893292139531</v>
      </c>
      <c r="N825" s="5">
        <f t="shared" si="284"/>
        <v>-2.0260996806259421</v>
      </c>
      <c r="O825" s="5">
        <f t="shared" si="285"/>
        <v>24.330721736010855</v>
      </c>
      <c r="P825" s="5">
        <f t="shared" si="286"/>
        <v>3.3298399365249418</v>
      </c>
      <c r="Q825" s="6">
        <f t="shared" si="287"/>
        <v>1802.6323227656403</v>
      </c>
      <c r="R825" s="5">
        <f t="shared" si="288"/>
        <v>9.3775290246983651</v>
      </c>
      <c r="S825" s="5">
        <f t="shared" si="289"/>
        <v>-1.1347861155865473</v>
      </c>
      <c r="T825" s="5">
        <f t="shared" si="290"/>
        <v>13.997661947339569</v>
      </c>
      <c r="U825" s="5">
        <f t="shared" si="304"/>
        <v>7.3514293440724234</v>
      </c>
      <c r="V825" s="5">
        <f t="shared" si="304"/>
        <v>23.195935620424308</v>
      </c>
      <c r="W825" s="5">
        <f t="shared" si="291"/>
        <v>-14.846498116135489</v>
      </c>
      <c r="X825">
        <f t="shared" si="298"/>
        <v>0</v>
      </c>
    </row>
    <row r="826" spans="1:24" x14ac:dyDescent="0.2">
      <c r="A826">
        <f t="shared" si="299"/>
        <v>0.7960000000000006</v>
      </c>
      <c r="B826" s="5">
        <f t="shared" si="292"/>
        <v>4.0638264434092299</v>
      </c>
      <c r="C826" s="5">
        <f t="shared" si="293"/>
        <v>-46.442700522488927</v>
      </c>
      <c r="D826" s="5">
        <f t="shared" si="294"/>
        <v>-2.2162263279837089</v>
      </c>
      <c r="E826" s="2">
        <f t="shared" si="295"/>
        <v>46.620157841686307</v>
      </c>
      <c r="F826" s="3">
        <f t="shared" si="300"/>
        <v>9.7522725336503093</v>
      </c>
      <c r="G826" s="3">
        <f t="shared" si="301"/>
        <v>-117.00014995178665</v>
      </c>
      <c r="H826" s="3">
        <f t="shared" si="302"/>
        <v>-16.030360335707215</v>
      </c>
      <c r="I826" s="2">
        <f t="shared" si="296"/>
        <v>118.49520817654935</v>
      </c>
      <c r="J826" s="2">
        <f t="shared" si="303"/>
        <v>118.49520817654935</v>
      </c>
      <c r="K826" s="5">
        <f t="shared" si="282"/>
        <v>0.33</v>
      </c>
      <c r="L826" s="4">
        <f t="shared" si="297"/>
        <v>0.19279985327698629</v>
      </c>
      <c r="M826" s="4">
        <f t="shared" si="283"/>
        <v>0.2275473160896537</v>
      </c>
      <c r="N826" s="5">
        <f t="shared" si="284"/>
        <v>-2.0272809839182622</v>
      </c>
      <c r="O826" s="5">
        <f t="shared" si="285"/>
        <v>24.321734067050357</v>
      </c>
      <c r="P826" s="5">
        <f t="shared" si="286"/>
        <v>3.3323560802676497</v>
      </c>
      <c r="Q826" s="6">
        <f t="shared" si="287"/>
        <v>1802.6321425024171</v>
      </c>
      <c r="R826" s="5">
        <f t="shared" si="288"/>
        <v>9.3749098889444014</v>
      </c>
      <c r="S826" s="5">
        <f t="shared" si="289"/>
        <v>-1.1358690236038669</v>
      </c>
      <c r="T826" s="5">
        <f t="shared" si="290"/>
        <v>13.993666867423197</v>
      </c>
      <c r="U826" s="5">
        <f t="shared" si="304"/>
        <v>7.3476289050261396</v>
      </c>
      <c r="V826" s="5">
        <f t="shared" si="304"/>
        <v>23.185865043446491</v>
      </c>
      <c r="W826" s="5">
        <f t="shared" si="291"/>
        <v>-14.847977052309151</v>
      </c>
      <c r="X826">
        <f t="shared" si="298"/>
        <v>0</v>
      </c>
    </row>
    <row r="827" spans="1:24" x14ac:dyDescent="0.2">
      <c r="A827">
        <f t="shared" si="299"/>
        <v>0.7970000000000006</v>
      </c>
      <c r="B827" s="5">
        <f t="shared" si="292"/>
        <v>4.0735823897573331</v>
      </c>
      <c r="C827" s="5">
        <f t="shared" si="293"/>
        <v>-46.559689079508189</v>
      </c>
      <c r="D827" s="5">
        <f t="shared" si="294"/>
        <v>-2.2322641123079423</v>
      </c>
      <c r="E827" s="2">
        <f t="shared" si="295"/>
        <v>46.737551504829767</v>
      </c>
      <c r="F827" s="3">
        <f t="shared" si="300"/>
        <v>9.7596201625553363</v>
      </c>
      <c r="G827" s="3">
        <f t="shared" si="301"/>
        <v>-116.97696408674321</v>
      </c>
      <c r="H827" s="3">
        <f t="shared" si="302"/>
        <v>-16.045208312759524</v>
      </c>
      <c r="I827" s="2">
        <f t="shared" si="296"/>
        <v>118.47492993232119</v>
      </c>
      <c r="J827" s="2">
        <f t="shared" si="303"/>
        <v>118.47492993232119</v>
      </c>
      <c r="K827" s="5">
        <f t="shared" si="282"/>
        <v>0.33</v>
      </c>
      <c r="L827" s="4">
        <f t="shared" si="297"/>
        <v>0.19283283373899943</v>
      </c>
      <c r="M827" s="4">
        <f t="shared" si="283"/>
        <v>0.22756569025186979</v>
      </c>
      <c r="N827" s="5">
        <f t="shared" si="284"/>
        <v>-2.0284612001618965</v>
      </c>
      <c r="O827" s="5">
        <f t="shared" si="285"/>
        <v>24.312752854160557</v>
      </c>
      <c r="P827" s="5">
        <f t="shared" si="286"/>
        <v>3.3348718463266609</v>
      </c>
      <c r="Q827" s="6">
        <f t="shared" si="287"/>
        <v>1802.6319622392118</v>
      </c>
      <c r="R827" s="5">
        <f t="shared" si="288"/>
        <v>9.3722922958975268</v>
      </c>
      <c r="S827" s="5">
        <f t="shared" si="289"/>
        <v>-1.1369522457610277</v>
      </c>
      <c r="T827" s="5">
        <f t="shared" si="290"/>
        <v>13.989674082488024</v>
      </c>
      <c r="U827" s="5">
        <f t="shared" si="304"/>
        <v>7.3438310957356308</v>
      </c>
      <c r="V827" s="5">
        <f t="shared" si="304"/>
        <v>23.17580060839953</v>
      </c>
      <c r="W827" s="5">
        <f t="shared" si="291"/>
        <v>-14.849454071185313</v>
      </c>
      <c r="X827">
        <f t="shared" si="298"/>
        <v>0</v>
      </c>
    </row>
    <row r="828" spans="1:24" x14ac:dyDescent="0.2">
      <c r="A828">
        <f t="shared" si="299"/>
        <v>0.7980000000000006</v>
      </c>
      <c r="B828" s="5">
        <f t="shared" si="292"/>
        <v>4.0833456818354357</v>
      </c>
      <c r="C828" s="5">
        <f t="shared" si="293"/>
        <v>-46.676654455694631</v>
      </c>
      <c r="D828" s="5">
        <f t="shared" si="294"/>
        <v>-2.2483167453477373</v>
      </c>
      <c r="E828" s="2">
        <f t="shared" si="295"/>
        <v>46.854922720389595</v>
      </c>
      <c r="F828" s="3">
        <f t="shared" si="300"/>
        <v>9.7669639936510713</v>
      </c>
      <c r="G828" s="3">
        <f t="shared" si="301"/>
        <v>-116.95378828613481</v>
      </c>
      <c r="H828" s="3">
        <f t="shared" si="302"/>
        <v>-16.06005776683071</v>
      </c>
      <c r="I828" s="2">
        <f t="shared" si="296"/>
        <v>118.45466489592236</v>
      </c>
      <c r="J828" s="2">
        <f t="shared" si="303"/>
        <v>118.45466489592236</v>
      </c>
      <c r="K828" s="5">
        <f t="shared" si="282"/>
        <v>0.33</v>
      </c>
      <c r="L828" s="4">
        <f t="shared" si="297"/>
        <v>0.19286580398810282</v>
      </c>
      <c r="M828" s="4">
        <f t="shared" si="283"/>
        <v>0.22758405540784107</v>
      </c>
      <c r="N828" s="5">
        <f t="shared" si="284"/>
        <v>-2.0296403307275934</v>
      </c>
      <c r="O828" s="5">
        <f t="shared" si="285"/>
        <v>24.303778092272946</v>
      </c>
      <c r="P828" s="5">
        <f t="shared" si="286"/>
        <v>3.3373872350265006</v>
      </c>
      <c r="Q828" s="6">
        <f t="shared" si="287"/>
        <v>1802.6317819760245</v>
      </c>
      <c r="R828" s="5">
        <f t="shared" si="288"/>
        <v>9.3696762446155635</v>
      </c>
      <c r="S828" s="5">
        <f t="shared" si="289"/>
        <v>-1.138035781649555</v>
      </c>
      <c r="T828" s="5">
        <f t="shared" si="290"/>
        <v>13.98568359114568</v>
      </c>
      <c r="U828" s="5">
        <f t="shared" si="304"/>
        <v>7.3400359138879701</v>
      </c>
      <c r="V828" s="5">
        <f t="shared" si="304"/>
        <v>23.16574231062339</v>
      </c>
      <c r="W828" s="5">
        <f t="shared" si="291"/>
        <v>-14.850929173827819</v>
      </c>
      <c r="X828">
        <f t="shared" si="298"/>
        <v>0</v>
      </c>
    </row>
    <row r="829" spans="1:24" x14ac:dyDescent="0.2">
      <c r="A829">
        <f t="shared" si="299"/>
        <v>0.7990000000000006</v>
      </c>
      <c r="B829" s="5">
        <f t="shared" si="292"/>
        <v>4.0931163158470438</v>
      </c>
      <c r="C829" s="5">
        <f t="shared" si="293"/>
        <v>-46.793596661109611</v>
      </c>
      <c r="D829" s="5">
        <f t="shared" si="294"/>
        <v>-2.2643842285791549</v>
      </c>
      <c r="E829" s="2">
        <f t="shared" si="295"/>
        <v>46.97227149774281</v>
      </c>
      <c r="F829" s="3">
        <f t="shared" si="300"/>
        <v>9.7743040295649593</v>
      </c>
      <c r="G829" s="3">
        <f t="shared" si="301"/>
        <v>-116.93062254382419</v>
      </c>
      <c r="H829" s="3">
        <f t="shared" si="302"/>
        <v>-16.074908696004538</v>
      </c>
      <c r="I829" s="2">
        <f t="shared" si="296"/>
        <v>118.43441306197087</v>
      </c>
      <c r="J829" s="2">
        <f t="shared" si="303"/>
        <v>118.43441306197087</v>
      </c>
      <c r="K829" s="5">
        <f t="shared" si="282"/>
        <v>0.33</v>
      </c>
      <c r="L829" s="4">
        <f t="shared" si="297"/>
        <v>0.19289876401678929</v>
      </c>
      <c r="M829" s="4">
        <f t="shared" si="283"/>
        <v>0.22760241155736577</v>
      </c>
      <c r="N829" s="5">
        <f t="shared" si="284"/>
        <v>-2.0308183769845098</v>
      </c>
      <c r="O829" s="5">
        <f t="shared" si="285"/>
        <v>24.294809776323952</v>
      </c>
      <c r="P829" s="5">
        <f t="shared" si="286"/>
        <v>3.3399022466919432</v>
      </c>
      <c r="Q829" s="6">
        <f t="shared" si="287"/>
        <v>1802.6316017128559</v>
      </c>
      <c r="R829" s="5">
        <f t="shared" si="288"/>
        <v>9.3670617341570672</v>
      </c>
      <c r="S829" s="5">
        <f t="shared" si="289"/>
        <v>-1.139119630861569</v>
      </c>
      <c r="T829" s="5">
        <f t="shared" si="290"/>
        <v>13.981695392008849</v>
      </c>
      <c r="U829" s="5">
        <f t="shared" si="304"/>
        <v>7.3362433571725578</v>
      </c>
      <c r="V829" s="5">
        <f t="shared" si="304"/>
        <v>23.155690145462383</v>
      </c>
      <c r="W829" s="5">
        <f t="shared" si="291"/>
        <v>-14.852402361299209</v>
      </c>
      <c r="X829">
        <f t="shared" si="298"/>
        <v>0</v>
      </c>
    </row>
    <row r="830" spans="1:24" x14ac:dyDescent="0.2">
      <c r="A830">
        <f t="shared" si="299"/>
        <v>0.8000000000000006</v>
      </c>
      <c r="B830" s="5">
        <f t="shared" si="292"/>
        <v>4.1028942879982875</v>
      </c>
      <c r="C830" s="5">
        <f t="shared" si="293"/>
        <v>-46.910515705808365</v>
      </c>
      <c r="D830" s="5">
        <f t="shared" si="294"/>
        <v>-2.2804665634763399</v>
      </c>
      <c r="E830" s="2">
        <f t="shared" si="295"/>
        <v>47.089597846269427</v>
      </c>
      <c r="F830" s="3">
        <f t="shared" si="300"/>
        <v>9.7816402729221323</v>
      </c>
      <c r="G830" s="3">
        <f t="shared" si="301"/>
        <v>-116.90746685367873</v>
      </c>
      <c r="H830" s="3">
        <f t="shared" si="302"/>
        <v>-16.089761098365837</v>
      </c>
      <c r="I830" s="2">
        <f t="shared" si="296"/>
        <v>118.41417442508869</v>
      </c>
      <c r="J830" s="2">
        <f t="shared" si="303"/>
        <v>118.41417442508869</v>
      </c>
      <c r="K830" s="5">
        <f t="shared" si="282"/>
        <v>0.33</v>
      </c>
      <c r="L830" s="4">
        <f t="shared" si="297"/>
        <v>0.19293171381755281</v>
      </c>
      <c r="M830" s="4">
        <f t="shared" si="283"/>
        <v>0.22762075870024293</v>
      </c>
      <c r="N830" s="5">
        <f t="shared" si="284"/>
        <v>-2.0319953403002109</v>
      </c>
      <c r="O830" s="5">
        <f t="shared" si="285"/>
        <v>24.285847901254918</v>
      </c>
      <c r="P830" s="5">
        <f t="shared" si="286"/>
        <v>3.3424168816480107</v>
      </c>
      <c r="Q830" s="6">
        <f t="shared" si="287"/>
        <v>1802.6314214497042</v>
      </c>
      <c r="R830" s="5">
        <f t="shared" si="288"/>
        <v>9.3644487635813167</v>
      </c>
      <c r="S830" s="5">
        <f t="shared" si="289"/>
        <v>-1.140203792989785</v>
      </c>
      <c r="T830" s="5">
        <f t="shared" si="290"/>
        <v>13.977709483691267</v>
      </c>
      <c r="U830" s="5">
        <f t="shared" si="304"/>
        <v>7.3324534232811054</v>
      </c>
      <c r="V830" s="5">
        <f t="shared" si="304"/>
        <v>23.145644108265135</v>
      </c>
      <c r="W830" s="5">
        <f t="shared" si="291"/>
        <v>-14.853873634660722</v>
      </c>
      <c r="X830">
        <f t="shared" si="298"/>
        <v>0</v>
      </c>
    </row>
    <row r="831" spans="1:24" x14ac:dyDescent="0.2">
      <c r="A831">
        <f t="shared" si="299"/>
        <v>0.8010000000000006</v>
      </c>
      <c r="B831" s="5">
        <f t="shared" si="292"/>
        <v>4.1126795944979211</v>
      </c>
      <c r="C831" s="5">
        <f t="shared" si="293"/>
        <v>-47.027411599839994</v>
      </c>
      <c r="D831" s="5">
        <f t="shared" si="294"/>
        <v>-2.2965637515115231</v>
      </c>
      <c r="E831" s="2">
        <f t="shared" si="295"/>
        <v>47.20690177535235</v>
      </c>
      <c r="F831" s="3">
        <f t="shared" si="300"/>
        <v>9.7889727263454134</v>
      </c>
      <c r="G831" s="3">
        <f t="shared" si="301"/>
        <v>-116.88432120957046</v>
      </c>
      <c r="H831" s="3">
        <f t="shared" si="302"/>
        <v>-16.104614972000498</v>
      </c>
      <c r="I831" s="2">
        <f t="shared" si="296"/>
        <v>118.39394897990168</v>
      </c>
      <c r="J831" s="2">
        <f t="shared" si="303"/>
        <v>118.39394897990168</v>
      </c>
      <c r="K831" s="5">
        <f t="shared" si="282"/>
        <v>0.33</v>
      </c>
      <c r="L831" s="4">
        <f t="shared" si="297"/>
        <v>0.19296465338288873</v>
      </c>
      <c r="M831" s="4">
        <f t="shared" si="283"/>
        <v>0.2276390968362722</v>
      </c>
      <c r="N831" s="5">
        <f t="shared" si="284"/>
        <v>-2.0331712220406732</v>
      </c>
      <c r="O831" s="5">
        <f t="shared" si="285"/>
        <v>24.276892462012093</v>
      </c>
      <c r="P831" s="5">
        <f t="shared" si="286"/>
        <v>3.344931140219972</v>
      </c>
      <c r="Q831" s="6">
        <f t="shared" si="287"/>
        <v>1802.6312411865713</v>
      </c>
      <c r="R831" s="5">
        <f t="shared" si="288"/>
        <v>9.3618373319483048</v>
      </c>
      <c r="S831" s="5">
        <f t="shared" si="289"/>
        <v>-1.1412882676275129</v>
      </c>
      <c r="T831" s="5">
        <f t="shared" si="290"/>
        <v>13.973725864807699</v>
      </c>
      <c r="U831" s="5">
        <f t="shared" si="304"/>
        <v>7.3286661099076316</v>
      </c>
      <c r="V831" s="5">
        <f t="shared" si="304"/>
        <v>23.13560419438458</v>
      </c>
      <c r="W831" s="5">
        <f t="shared" si="291"/>
        <v>-14.855342994972329</v>
      </c>
      <c r="X831">
        <f t="shared" si="298"/>
        <v>0</v>
      </c>
    </row>
    <row r="832" spans="1:24" x14ac:dyDescent="0.2">
      <c r="A832">
        <f t="shared" si="299"/>
        <v>0.8020000000000006</v>
      </c>
      <c r="B832" s="5">
        <f t="shared" si="292"/>
        <v>4.122472231557321</v>
      </c>
      <c r="C832" s="5">
        <f t="shared" si="293"/>
        <v>-47.144284353247464</v>
      </c>
      <c r="D832" s="5">
        <f t="shared" si="294"/>
        <v>-2.3126757941550209</v>
      </c>
      <c r="E832" s="2">
        <f t="shared" si="295"/>
        <v>47.324183294377249</v>
      </c>
      <c r="F832" s="3">
        <f t="shared" si="300"/>
        <v>9.7963013924553213</v>
      </c>
      <c r="G832" s="3">
        <f t="shared" si="301"/>
        <v>-116.86118560537608</v>
      </c>
      <c r="H832" s="3">
        <f t="shared" si="302"/>
        <v>-16.119470314995471</v>
      </c>
      <c r="I832" s="2">
        <f t="shared" si="296"/>
        <v>118.37373672103961</v>
      </c>
      <c r="J832" s="2">
        <f t="shared" si="303"/>
        <v>118.37373672103961</v>
      </c>
      <c r="K832" s="5">
        <f t="shared" si="282"/>
        <v>0.33</v>
      </c>
      <c r="L832" s="4">
        <f t="shared" si="297"/>
        <v>0.19299758270529385</v>
      </c>
      <c r="M832" s="4">
        <f t="shared" si="283"/>
        <v>0.2276574259652544</v>
      </c>
      <c r="N832" s="5">
        <f t="shared" si="284"/>
        <v>-2.0343460235702855</v>
      </c>
      <c r="O832" s="5">
        <f t="shared" si="285"/>
        <v>24.267943453546639</v>
      </c>
      <c r="P832" s="5">
        <f t="shared" si="286"/>
        <v>3.3474450227333445</v>
      </c>
      <c r="Q832" s="6">
        <f t="shared" si="287"/>
        <v>1802.6310609234563</v>
      </c>
      <c r="R832" s="5">
        <f t="shared" si="288"/>
        <v>9.3592274383187632</v>
      </c>
      <c r="S832" s="5">
        <f t="shared" si="289"/>
        <v>-1.1423730543686561</v>
      </c>
      <c r="T832" s="5">
        <f t="shared" si="290"/>
        <v>13.969744533973994</v>
      </c>
      <c r="U832" s="5">
        <f t="shared" si="304"/>
        <v>7.3248814147484778</v>
      </c>
      <c r="V832" s="5">
        <f t="shared" si="304"/>
        <v>23.125570399177985</v>
      </c>
      <c r="W832" s="5">
        <f t="shared" si="291"/>
        <v>-14.856810443292659</v>
      </c>
      <c r="X832">
        <f t="shared" si="298"/>
        <v>0</v>
      </c>
    </row>
    <row r="833" spans="1:24" x14ac:dyDescent="0.2">
      <c r="A833">
        <f t="shared" si="299"/>
        <v>0.8030000000000006</v>
      </c>
      <c r="B833" s="5">
        <f t="shared" si="292"/>
        <v>4.1322721953904837</v>
      </c>
      <c r="C833" s="5">
        <f t="shared" si="293"/>
        <v>-47.26113397606764</v>
      </c>
      <c r="D833" s="5">
        <f t="shared" si="294"/>
        <v>-2.3288026928752381</v>
      </c>
      <c r="E833" s="2">
        <f t="shared" si="295"/>
        <v>47.441442412732478</v>
      </c>
      <c r="F833" s="3">
        <f t="shared" si="300"/>
        <v>9.8036262738700692</v>
      </c>
      <c r="G833" s="3">
        <f t="shared" si="301"/>
        <v>-116.83806003497691</v>
      </c>
      <c r="H833" s="3">
        <f t="shared" si="302"/>
        <v>-16.134327125438762</v>
      </c>
      <c r="I833" s="2">
        <f t="shared" si="296"/>
        <v>118.35353764313618</v>
      </c>
      <c r="J833" s="2">
        <f t="shared" si="303"/>
        <v>118.35353764313618</v>
      </c>
      <c r="K833" s="5">
        <f t="shared" si="282"/>
        <v>0.33</v>
      </c>
      <c r="L833" s="4">
        <f t="shared" si="297"/>
        <v>0.19303050177726613</v>
      </c>
      <c r="M833" s="4">
        <f t="shared" si="283"/>
        <v>0.22767574608699076</v>
      </c>
      <c r="N833" s="5">
        <f t="shared" si="284"/>
        <v>-2.0355197462518535</v>
      </c>
      <c r="O833" s="5">
        <f t="shared" si="285"/>
        <v>24.25900087081461</v>
      </c>
      <c r="P833" s="5">
        <f t="shared" si="286"/>
        <v>3.3499585295138892</v>
      </c>
      <c r="Q833" s="6">
        <f t="shared" si="287"/>
        <v>1802.6308806603593</v>
      </c>
      <c r="R833" s="5">
        <f t="shared" si="288"/>
        <v>9.3566190817541397</v>
      </c>
      <c r="S833" s="5">
        <f t="shared" si="289"/>
        <v>-1.1434581528077121</v>
      </c>
      <c r="T833" s="5">
        <f t="shared" si="290"/>
        <v>13.965765489807033</v>
      </c>
      <c r="U833" s="5">
        <f t="shared" si="304"/>
        <v>7.3210993355022858</v>
      </c>
      <c r="V833" s="5">
        <f t="shared" si="304"/>
        <v>23.1155427180069</v>
      </c>
      <c r="W833" s="5">
        <f t="shared" si="291"/>
        <v>-14.858275980679078</v>
      </c>
      <c r="X833">
        <f t="shared" si="298"/>
        <v>0</v>
      </c>
    </row>
    <row r="834" spans="1:24" x14ac:dyDescent="0.2">
      <c r="A834">
        <f t="shared" si="299"/>
        <v>0.8040000000000006</v>
      </c>
      <c r="B834" s="5">
        <f t="shared" si="292"/>
        <v>4.1420794822140214</v>
      </c>
      <c r="C834" s="5">
        <f t="shared" si="293"/>
        <v>-47.377960478331261</v>
      </c>
      <c r="D834" s="5">
        <f t="shared" si="294"/>
        <v>-2.3449444491386671</v>
      </c>
      <c r="E834" s="2">
        <f t="shared" si="295"/>
        <v>47.55867913980893</v>
      </c>
      <c r="F834" s="3">
        <f t="shared" si="300"/>
        <v>9.8109473732055719</v>
      </c>
      <c r="G834" s="3">
        <f t="shared" si="301"/>
        <v>-116.8149444922589</v>
      </c>
      <c r="H834" s="3">
        <f t="shared" si="302"/>
        <v>-16.149185401419441</v>
      </c>
      <c r="I834" s="2">
        <f t="shared" si="296"/>
        <v>118.33335174082899</v>
      </c>
      <c r="J834" s="2">
        <f t="shared" si="303"/>
        <v>118.33335174082899</v>
      </c>
      <c r="K834" s="5">
        <f t="shared" si="282"/>
        <v>0.33</v>
      </c>
      <c r="L834" s="4">
        <f t="shared" si="297"/>
        <v>0.19306341059130491</v>
      </c>
      <c r="M834" s="4">
        <f t="shared" si="283"/>
        <v>0.22769405720128363</v>
      </c>
      <c r="N834" s="5">
        <f t="shared" si="284"/>
        <v>-2.0366923914465995</v>
      </c>
      <c r="O834" s="5">
        <f t="shared" si="285"/>
        <v>24.250064708776968</v>
      </c>
      <c r="P834" s="5">
        <f t="shared" si="286"/>
        <v>3.3524716608876157</v>
      </c>
      <c r="Q834" s="6">
        <f t="shared" si="287"/>
        <v>1802.63070039728</v>
      </c>
      <c r="R834" s="5">
        <f t="shared" si="288"/>
        <v>9.3540122613166048</v>
      </c>
      <c r="S834" s="5">
        <f t="shared" si="289"/>
        <v>-1.1445435625397695</v>
      </c>
      <c r="T834" s="5">
        <f t="shared" si="290"/>
        <v>13.961788730924741</v>
      </c>
      <c r="U834" s="5">
        <f t="shared" si="304"/>
        <v>7.3173198698700048</v>
      </c>
      <c r="V834" s="5">
        <f t="shared" si="304"/>
        <v>23.105521146237198</v>
      </c>
      <c r="W834" s="5">
        <f t="shared" si="291"/>
        <v>-14.859739608187642</v>
      </c>
      <c r="X834">
        <f t="shared" si="298"/>
        <v>0</v>
      </c>
    </row>
    <row r="835" spans="1:24" x14ac:dyDescent="0.2">
      <c r="A835">
        <f t="shared" si="299"/>
        <v>0.8050000000000006</v>
      </c>
      <c r="B835" s="5">
        <f t="shared" si="292"/>
        <v>4.151894088247162</v>
      </c>
      <c r="C835" s="5">
        <f t="shared" si="293"/>
        <v>-47.494763870062947</v>
      </c>
      <c r="D835" s="5">
        <f t="shared" si="294"/>
        <v>-2.3611010644098909</v>
      </c>
      <c r="E835" s="2">
        <f t="shared" si="295"/>
        <v>47.675893484999925</v>
      </c>
      <c r="F835" s="3">
        <f t="shared" si="300"/>
        <v>9.8182646930754416</v>
      </c>
      <c r="G835" s="3">
        <f t="shared" si="301"/>
        <v>-116.79183897111267</v>
      </c>
      <c r="H835" s="3">
        <f t="shared" si="302"/>
        <v>-16.164045141027628</v>
      </c>
      <c r="I835" s="2">
        <f t="shared" si="296"/>
        <v>118.31317900875956</v>
      </c>
      <c r="J835" s="2">
        <f t="shared" si="303"/>
        <v>118.31317900875956</v>
      </c>
      <c r="K835" s="5">
        <f t="shared" si="282"/>
        <v>0.33</v>
      </c>
      <c r="L835" s="4">
        <f t="shared" si="297"/>
        <v>0.19309630913991077</v>
      </c>
      <c r="M835" s="4">
        <f t="shared" si="283"/>
        <v>0.22771235930793587</v>
      </c>
      <c r="N835" s="5">
        <f t="shared" si="284"/>
        <v>-2.0378639605141644</v>
      </c>
      <c r="O835" s="5">
        <f t="shared" si="285"/>
        <v>24.241134962399553</v>
      </c>
      <c r="P835" s="5">
        <f t="shared" si="286"/>
        <v>3.3549844171807757</v>
      </c>
      <c r="Q835" s="6">
        <f t="shared" si="287"/>
        <v>1802.6305201342191</v>
      </c>
      <c r="R835" s="5">
        <f t="shared" si="288"/>
        <v>9.3514069760690486</v>
      </c>
      <c r="S835" s="5">
        <f t="shared" si="289"/>
        <v>-1.1456292831605093</v>
      </c>
      <c r="T835" s="5">
        <f t="shared" si="290"/>
        <v>13.95781425594609</v>
      </c>
      <c r="U835" s="5">
        <f t="shared" si="304"/>
        <v>7.3135430155548846</v>
      </c>
      <c r="V835" s="5">
        <f t="shared" si="304"/>
        <v>23.095505679239043</v>
      </c>
      <c r="W835" s="5">
        <f t="shared" si="291"/>
        <v>-14.861201326873132</v>
      </c>
      <c r="X835">
        <f t="shared" si="298"/>
        <v>0</v>
      </c>
    </row>
    <row r="836" spans="1:24" x14ac:dyDescent="0.2">
      <c r="A836">
        <f t="shared" si="299"/>
        <v>0.8060000000000006</v>
      </c>
      <c r="B836" s="5">
        <f t="shared" si="292"/>
        <v>4.1617160097117454</v>
      </c>
      <c r="C836" s="5">
        <f t="shared" si="293"/>
        <v>-47.611544161281216</v>
      </c>
      <c r="D836" s="5">
        <f t="shared" si="294"/>
        <v>-2.3772725401515817</v>
      </c>
      <c r="E836" s="2">
        <f t="shared" si="295"/>
        <v>47.793085457701125</v>
      </c>
      <c r="F836" s="3">
        <f t="shared" si="300"/>
        <v>9.8255782360909958</v>
      </c>
      <c r="G836" s="3">
        <f t="shared" si="301"/>
        <v>-116.76874346543343</v>
      </c>
      <c r="H836" s="3">
        <f t="shared" si="302"/>
        <v>-16.178906342354502</v>
      </c>
      <c r="I836" s="2">
        <f t="shared" si="296"/>
        <v>118.29301944157324</v>
      </c>
      <c r="J836" s="2">
        <f t="shared" si="303"/>
        <v>118.29301944157324</v>
      </c>
      <c r="K836" s="5">
        <f t="shared" si="282"/>
        <v>0.33</v>
      </c>
      <c r="L836" s="4">
        <f t="shared" si="297"/>
        <v>0.19312919741558585</v>
      </c>
      <c r="M836" s="4">
        <f t="shared" si="283"/>
        <v>0.22773065240675139</v>
      </c>
      <c r="N836" s="5">
        <f t="shared" si="284"/>
        <v>-2.0390344548126103</v>
      </c>
      <c r="O836" s="5">
        <f t="shared" si="285"/>
        <v>24.232211626653072</v>
      </c>
      <c r="P836" s="5">
        <f t="shared" si="286"/>
        <v>3.3574967987198652</v>
      </c>
      <c r="Q836" s="6">
        <f t="shared" si="287"/>
        <v>1802.6303398711759</v>
      </c>
      <c r="R836" s="5">
        <f t="shared" si="288"/>
        <v>9.3488032250750841</v>
      </c>
      <c r="S836" s="5">
        <f t="shared" si="289"/>
        <v>-1.1467153142662032</v>
      </c>
      <c r="T836" s="5">
        <f t="shared" si="290"/>
        <v>13.953842063491102</v>
      </c>
      <c r="U836" s="5">
        <f t="shared" si="304"/>
        <v>7.3097687702624743</v>
      </c>
      <c r="V836" s="5">
        <f t="shared" si="304"/>
        <v>23.085496312386869</v>
      </c>
      <c r="W836" s="5">
        <f t="shared" si="291"/>
        <v>-14.862661137789033</v>
      </c>
      <c r="X836">
        <f t="shared" si="298"/>
        <v>0</v>
      </c>
    </row>
    <row r="837" spans="1:24" x14ac:dyDescent="0.2">
      <c r="A837">
        <f t="shared" si="299"/>
        <v>0.80700000000000061</v>
      </c>
      <c r="B837" s="5">
        <f t="shared" si="292"/>
        <v>4.1715452428322219</v>
      </c>
      <c r="C837" s="5">
        <f t="shared" si="293"/>
        <v>-47.728301361998497</v>
      </c>
      <c r="D837" s="5">
        <f t="shared" si="294"/>
        <v>-2.3934588778245049</v>
      </c>
      <c r="E837" s="2">
        <f t="shared" si="295"/>
        <v>47.910255067310416</v>
      </c>
      <c r="F837" s="3">
        <f t="shared" si="300"/>
        <v>9.8328880048612586</v>
      </c>
      <c r="G837" s="3">
        <f t="shared" si="301"/>
        <v>-116.74565796912104</v>
      </c>
      <c r="H837" s="3">
        <f t="shared" si="302"/>
        <v>-16.193769003492292</v>
      </c>
      <c r="I837" s="2">
        <f t="shared" si="296"/>
        <v>118.27287303391935</v>
      </c>
      <c r="J837" s="2">
        <f t="shared" si="303"/>
        <v>118.27287303391935</v>
      </c>
      <c r="K837" s="5">
        <f t="shared" si="282"/>
        <v>0.33</v>
      </c>
      <c r="L837" s="4">
        <f t="shared" si="297"/>
        <v>0.19316207541083341</v>
      </c>
      <c r="M837" s="4">
        <f t="shared" si="283"/>
        <v>0.22774893649753478</v>
      </c>
      <c r="N837" s="5">
        <f t="shared" si="284"/>
        <v>-2.0402038756984249</v>
      </c>
      <c r="O837" s="5">
        <f t="shared" si="285"/>
        <v>24.223294696513143</v>
      </c>
      <c r="P837" s="5">
        <f t="shared" si="286"/>
        <v>3.3600088058316255</v>
      </c>
      <c r="Q837" s="6">
        <f t="shared" si="287"/>
        <v>1802.630159608151</v>
      </c>
      <c r="R837" s="5">
        <f t="shared" si="288"/>
        <v>9.3462010073990456</v>
      </c>
      <c r="S837" s="5">
        <f t="shared" si="289"/>
        <v>-1.1478016554537136</v>
      </c>
      <c r="T837" s="5">
        <f t="shared" si="290"/>
        <v>13.949872152180843</v>
      </c>
      <c r="U837" s="5">
        <f t="shared" si="304"/>
        <v>7.3059971317006207</v>
      </c>
      <c r="V837" s="5">
        <f t="shared" si="304"/>
        <v>23.075493041059431</v>
      </c>
      <c r="W837" s="5">
        <f t="shared" si="291"/>
        <v>-14.864119041987532</v>
      </c>
      <c r="X837">
        <f t="shared" si="298"/>
        <v>0</v>
      </c>
    </row>
    <row r="838" spans="1:24" x14ac:dyDescent="0.2">
      <c r="A838">
        <f t="shared" si="299"/>
        <v>0.80800000000000061</v>
      </c>
      <c r="B838" s="5">
        <f t="shared" si="292"/>
        <v>4.1813817838356488</v>
      </c>
      <c r="C838" s="5">
        <f t="shared" si="293"/>
        <v>-47.845035482221093</v>
      </c>
      <c r="D838" s="5">
        <f t="shared" si="294"/>
        <v>-2.4096600788875184</v>
      </c>
      <c r="E838" s="2">
        <f t="shared" si="295"/>
        <v>48.027402323227811</v>
      </c>
      <c r="F838" s="3">
        <f t="shared" si="300"/>
        <v>9.840194001992959</v>
      </c>
      <c r="G838" s="3">
        <f t="shared" si="301"/>
        <v>-116.72258247607998</v>
      </c>
      <c r="H838" s="3">
        <f t="shared" si="302"/>
        <v>-16.20863312253428</v>
      </c>
      <c r="I838" s="2">
        <f t="shared" si="296"/>
        <v>118.25273978045104</v>
      </c>
      <c r="J838" s="2">
        <f t="shared" si="303"/>
        <v>118.25273978045104</v>
      </c>
      <c r="K838" s="5">
        <f t="shared" si="282"/>
        <v>0.33</v>
      </c>
      <c r="L838" s="4">
        <f t="shared" si="297"/>
        <v>0.19319494311815827</v>
      </c>
      <c r="M838" s="4">
        <f t="shared" si="283"/>
        <v>0.22776721158009144</v>
      </c>
      <c r="N838" s="5">
        <f t="shared" si="284"/>
        <v>-2.0413722245265173</v>
      </c>
      <c r="O838" s="5">
        <f t="shared" si="285"/>
        <v>24.214384166960226</v>
      </c>
      <c r="P838" s="5">
        <f t="shared" si="286"/>
        <v>3.3625204388430383</v>
      </c>
      <c r="Q838" s="6">
        <f t="shared" si="287"/>
        <v>1802.629979345144</v>
      </c>
      <c r="R838" s="5">
        <f t="shared" si="288"/>
        <v>9.3436003221059831</v>
      </c>
      <c r="S838" s="5">
        <f t="shared" si="289"/>
        <v>-1.1488883063204913</v>
      </c>
      <c r="T838" s="5">
        <f t="shared" si="290"/>
        <v>13.945904520637413</v>
      </c>
      <c r="U838" s="5">
        <f t="shared" si="304"/>
        <v>7.3022280975794658</v>
      </c>
      <c r="V838" s="5">
        <f t="shared" si="304"/>
        <v>23.065495860639736</v>
      </c>
      <c r="W838" s="5">
        <f t="shared" si="291"/>
        <v>-14.865575040519548</v>
      </c>
      <c r="X838">
        <f t="shared" si="298"/>
        <v>0</v>
      </c>
    </row>
    <row r="839" spans="1:24" x14ac:dyDescent="0.2">
      <c r="A839">
        <f t="shared" si="299"/>
        <v>0.80900000000000061</v>
      </c>
      <c r="B839" s="5">
        <f t="shared" si="292"/>
        <v>4.19122562895169</v>
      </c>
      <c r="C839" s="5">
        <f t="shared" si="293"/>
        <v>-47.961746531949238</v>
      </c>
      <c r="D839" s="5">
        <f t="shared" si="294"/>
        <v>-2.4258761447975727</v>
      </c>
      <c r="E839" s="2">
        <f t="shared" si="295"/>
        <v>48.144527234855325</v>
      </c>
      <c r="F839" s="3">
        <f t="shared" si="300"/>
        <v>9.8474962300905382</v>
      </c>
      <c r="G839" s="3">
        <f t="shared" si="301"/>
        <v>-116.69951698021934</v>
      </c>
      <c r="H839" s="3">
        <f t="shared" si="302"/>
        <v>-16.223498697574801</v>
      </c>
      <c r="I839" s="2">
        <f t="shared" si="296"/>
        <v>118.23261967582535</v>
      </c>
      <c r="J839" s="2">
        <f t="shared" si="303"/>
        <v>118.23261967582535</v>
      </c>
      <c r="K839" s="5">
        <f t="shared" si="282"/>
        <v>0.33</v>
      </c>
      <c r="L839" s="4">
        <f t="shared" si="297"/>
        <v>0.19322780053006644</v>
      </c>
      <c r="M839" s="4">
        <f t="shared" si="283"/>
        <v>0.2277854776542276</v>
      </c>
      <c r="N839" s="5">
        <f t="shared" si="284"/>
        <v>-2.0425395026502273</v>
      </c>
      <c r="O839" s="5">
        <f t="shared" si="285"/>
        <v>24.205480032979654</v>
      </c>
      <c r="P839" s="5">
        <f t="shared" si="286"/>
        <v>3.3650316980813284</v>
      </c>
      <c r="Q839" s="6">
        <f t="shared" si="287"/>
        <v>1802.6297990821552</v>
      </c>
      <c r="R839" s="5">
        <f t="shared" si="288"/>
        <v>9.3410011682616716</v>
      </c>
      <c r="S839" s="5">
        <f t="shared" si="289"/>
        <v>-1.149975266464577</v>
      </c>
      <c r="T839" s="5">
        <f t="shared" si="290"/>
        <v>13.941939167483969</v>
      </c>
      <c r="U839" s="5">
        <f t="shared" si="304"/>
        <v>7.2984616656114447</v>
      </c>
      <c r="V839" s="5">
        <f t="shared" si="304"/>
        <v>23.055504766515078</v>
      </c>
      <c r="W839" s="5">
        <f t="shared" si="291"/>
        <v>-14.867029134434702</v>
      </c>
      <c r="X839">
        <f t="shared" si="298"/>
        <v>0</v>
      </c>
    </row>
    <row r="840" spans="1:24" x14ac:dyDescent="0.2">
      <c r="A840">
        <f t="shared" si="299"/>
        <v>0.81000000000000061</v>
      </c>
      <c r="B840" s="5">
        <f t="shared" si="292"/>
        <v>4.2010767744126136</v>
      </c>
      <c r="C840" s="5">
        <f t="shared" si="293"/>
        <v>-48.078434521177073</v>
      </c>
      <c r="D840" s="5">
        <f t="shared" si="294"/>
        <v>-2.4421070770097146</v>
      </c>
      <c r="E840" s="2">
        <f t="shared" si="295"/>
        <v>48.261629811596919</v>
      </c>
      <c r="F840" s="3">
        <f t="shared" si="300"/>
        <v>9.8547946917561493</v>
      </c>
      <c r="G840" s="3">
        <f t="shared" si="301"/>
        <v>-116.67646147545283</v>
      </c>
      <c r="H840" s="3">
        <f t="shared" si="302"/>
        <v>-16.238365726709237</v>
      </c>
      <c r="I840" s="2">
        <f t="shared" si="296"/>
        <v>118.21251271470317</v>
      </c>
      <c r="J840" s="2">
        <f t="shared" si="303"/>
        <v>118.21251271470317</v>
      </c>
      <c r="K840" s="5">
        <f t="shared" si="282"/>
        <v>0.33</v>
      </c>
      <c r="L840" s="4">
        <f t="shared" si="297"/>
        <v>0.1932606476390655</v>
      </c>
      <c r="M840" s="4">
        <f t="shared" si="283"/>
        <v>0.22780373471975029</v>
      </c>
      <c r="N840" s="5">
        <f t="shared" si="284"/>
        <v>-2.0437057114213206</v>
      </c>
      <c r="O840" s="5">
        <f t="shared" si="285"/>
        <v>24.196582289561611</v>
      </c>
      <c r="P840" s="5">
        <f t="shared" si="286"/>
        <v>3.3675425838739601</v>
      </c>
      <c r="Q840" s="6">
        <f t="shared" si="287"/>
        <v>1802.6296188191841</v>
      </c>
      <c r="R840" s="5">
        <f t="shared" si="288"/>
        <v>9.3384035449325928</v>
      </c>
      <c r="S840" s="5">
        <f t="shared" si="289"/>
        <v>-1.1510625354845991</v>
      </c>
      <c r="T840" s="5">
        <f t="shared" si="290"/>
        <v>13.937976091344693</v>
      </c>
      <c r="U840" s="5">
        <f t="shared" si="304"/>
        <v>7.2946978335112718</v>
      </c>
      <c r="V840" s="5">
        <f t="shared" si="304"/>
        <v>23.045519754077013</v>
      </c>
      <c r="W840" s="5">
        <f t="shared" si="291"/>
        <v>-14.868481324781346</v>
      </c>
      <c r="X840">
        <f t="shared" si="298"/>
        <v>0</v>
      </c>
    </row>
    <row r="841" spans="1:24" x14ac:dyDescent="0.2">
      <c r="A841">
        <f t="shared" si="299"/>
        <v>0.81100000000000061</v>
      </c>
      <c r="B841" s="5">
        <f t="shared" si="292"/>
        <v>4.2109352164532865</v>
      </c>
      <c r="C841" s="5">
        <f t="shared" si="293"/>
        <v>-48.195099459892646</v>
      </c>
      <c r="D841" s="5">
        <f t="shared" si="294"/>
        <v>-2.4583528769770862</v>
      </c>
      <c r="E841" s="2">
        <f t="shared" si="295"/>
        <v>48.378710062858339</v>
      </c>
      <c r="F841" s="3">
        <f t="shared" si="300"/>
        <v>9.8620893895896611</v>
      </c>
      <c r="G841" s="3">
        <f t="shared" si="301"/>
        <v>-116.65341595569875</v>
      </c>
      <c r="H841" s="3">
        <f t="shared" si="302"/>
        <v>-16.253234208034019</v>
      </c>
      <c r="I841" s="2">
        <f t="shared" si="296"/>
        <v>118.1924188917493</v>
      </c>
      <c r="J841" s="2">
        <f t="shared" si="303"/>
        <v>118.1924188917493</v>
      </c>
      <c r="K841" s="5">
        <f t="shared" si="282"/>
        <v>0.33</v>
      </c>
      <c r="L841" s="4">
        <f t="shared" si="297"/>
        <v>0.19329348443766423</v>
      </c>
      <c r="M841" s="4">
        <f t="shared" si="283"/>
        <v>0.22782198277646734</v>
      </c>
      <c r="N841" s="5">
        <f t="shared" si="284"/>
        <v>-2.0448708521899976</v>
      </c>
      <c r="O841" s="5">
        <f t="shared" si="285"/>
        <v>24.187690931701148</v>
      </c>
      <c r="P841" s="5">
        <f t="shared" si="286"/>
        <v>3.3700530965486424</v>
      </c>
      <c r="Q841" s="6">
        <f t="shared" si="287"/>
        <v>1802.6294385562312</v>
      </c>
      <c r="R841" s="5">
        <f t="shared" si="288"/>
        <v>9.3358074511859517</v>
      </c>
      <c r="S841" s="5">
        <f t="shared" si="289"/>
        <v>-1.1521501129797738</v>
      </c>
      <c r="T841" s="5">
        <f t="shared" si="290"/>
        <v>13.934015290844805</v>
      </c>
      <c r="U841" s="5">
        <f t="shared" si="304"/>
        <v>7.2909365989959536</v>
      </c>
      <c r="V841" s="5">
        <f t="shared" si="304"/>
        <v>23.035540818721373</v>
      </c>
      <c r="W841" s="5">
        <f t="shared" si="291"/>
        <v>-14.869931612606553</v>
      </c>
      <c r="X841">
        <f t="shared" si="298"/>
        <v>0</v>
      </c>
    </row>
    <row r="842" spans="1:24" x14ac:dyDescent="0.2">
      <c r="A842">
        <f t="shared" si="299"/>
        <v>0.81200000000000061</v>
      </c>
      <c r="B842" s="5">
        <f t="shared" si="292"/>
        <v>4.2208009513111762</v>
      </c>
      <c r="C842" s="5">
        <f t="shared" si="293"/>
        <v>-48.311741358077931</v>
      </c>
      <c r="D842" s="5">
        <f t="shared" si="294"/>
        <v>-2.4746135461509264</v>
      </c>
      <c r="E842" s="2">
        <f t="shared" si="295"/>
        <v>48.495767998047079</v>
      </c>
      <c r="F842" s="3">
        <f t="shared" si="300"/>
        <v>9.8693803261886579</v>
      </c>
      <c r="G842" s="3">
        <f t="shared" si="301"/>
        <v>-116.63038041488002</v>
      </c>
      <c r="H842" s="3">
        <f t="shared" si="302"/>
        <v>-16.268104139646624</v>
      </c>
      <c r="I842" s="2">
        <f t="shared" si="296"/>
        <v>118.17233820163236</v>
      </c>
      <c r="J842" s="2">
        <f t="shared" si="303"/>
        <v>118.17233820163236</v>
      </c>
      <c r="K842" s="5">
        <f t="shared" si="282"/>
        <v>0.33</v>
      </c>
      <c r="L842" s="4">
        <f t="shared" si="297"/>
        <v>0.19332631091837299</v>
      </c>
      <c r="M842" s="4">
        <f t="shared" si="283"/>
        <v>0.22784022182418756</v>
      </c>
      <c r="N842" s="5">
        <f t="shared" si="284"/>
        <v>-2.0460349263048889</v>
      </c>
      <c r="O842" s="5">
        <f t="shared" si="285"/>
        <v>24.178805954398143</v>
      </c>
      <c r="P842" s="5">
        <f t="shared" si="286"/>
        <v>3.3725632364333187</v>
      </c>
      <c r="Q842" s="6">
        <f t="shared" si="287"/>
        <v>1802.6292582932963</v>
      </c>
      <c r="R842" s="5">
        <f t="shared" si="288"/>
        <v>9.3332128860896688</v>
      </c>
      <c r="S842" s="5">
        <f t="shared" si="289"/>
        <v>-1.1532379985499031</v>
      </c>
      <c r="T842" s="5">
        <f t="shared" si="290"/>
        <v>13.930056764610585</v>
      </c>
      <c r="U842" s="5">
        <f t="shared" si="304"/>
        <v>7.2871779597847794</v>
      </c>
      <c r="V842" s="5">
        <f t="shared" si="304"/>
        <v>23.025567955848238</v>
      </c>
      <c r="W842" s="5">
        <f t="shared" si="291"/>
        <v>-14.871379998956094</v>
      </c>
      <c r="X842">
        <f t="shared" si="298"/>
        <v>0</v>
      </c>
    </row>
    <row r="843" spans="1:24" x14ac:dyDescent="0.2">
      <c r="A843">
        <f t="shared" si="299"/>
        <v>0.81300000000000061</v>
      </c>
      <c r="B843" s="5">
        <f t="shared" si="292"/>
        <v>4.2306739752263445</v>
      </c>
      <c r="C843" s="5">
        <f t="shared" si="293"/>
        <v>-48.428360225708836</v>
      </c>
      <c r="D843" s="5">
        <f t="shared" si="294"/>
        <v>-2.4908890859805721</v>
      </c>
      <c r="E843" s="2">
        <f t="shared" si="295"/>
        <v>48.612803626572237</v>
      </c>
      <c r="F843" s="3">
        <f t="shared" si="300"/>
        <v>9.8766675041484433</v>
      </c>
      <c r="G843" s="3">
        <f t="shared" si="301"/>
        <v>-116.60735484692417</v>
      </c>
      <c r="H843" s="3">
        <f t="shared" si="302"/>
        <v>-16.282975519645579</v>
      </c>
      <c r="I843" s="2">
        <f t="shared" si="296"/>
        <v>118.15227063902482</v>
      </c>
      <c r="J843" s="2">
        <f t="shared" si="303"/>
        <v>118.15227063902482</v>
      </c>
      <c r="K843" s="5">
        <f t="shared" si="282"/>
        <v>0.33</v>
      </c>
      <c r="L843" s="4">
        <f t="shared" si="297"/>
        <v>0.1933591270737034</v>
      </c>
      <c r="M843" s="4">
        <f t="shared" si="283"/>
        <v>0.2278584518627203</v>
      </c>
      <c r="N843" s="5">
        <f t="shared" si="284"/>
        <v>-2.0471979351130618</v>
      </c>
      <c r="O843" s="5">
        <f t="shared" si="285"/>
        <v>24.169927352657325</v>
      </c>
      <c r="P843" s="5">
        <f t="shared" si="286"/>
        <v>3.3750730038561754</v>
      </c>
      <c r="Q843" s="6">
        <f t="shared" si="287"/>
        <v>1802.6290780303796</v>
      </c>
      <c r="R843" s="5">
        <f t="shared" si="288"/>
        <v>9.3306198487123808</v>
      </c>
      <c r="S843" s="5">
        <f t="shared" si="289"/>
        <v>-1.1543261917953762</v>
      </c>
      <c r="T843" s="5">
        <f t="shared" si="290"/>
        <v>13.926100511269322</v>
      </c>
      <c r="U843" s="5">
        <f t="shared" si="304"/>
        <v>7.2834219135993195</v>
      </c>
      <c r="V843" s="5">
        <f t="shared" si="304"/>
        <v>23.015601160861948</v>
      </c>
      <c r="W843" s="5">
        <f t="shared" si="291"/>
        <v>-14.872826484874501</v>
      </c>
      <c r="X843">
        <f t="shared" si="298"/>
        <v>0</v>
      </c>
    </row>
    <row r="844" spans="1:24" x14ac:dyDescent="0.2">
      <c r="A844">
        <f t="shared" si="299"/>
        <v>0.81400000000000061</v>
      </c>
      <c r="B844" s="5">
        <f t="shared" si="292"/>
        <v>4.2405542844414494</v>
      </c>
      <c r="C844" s="5">
        <f t="shared" si="293"/>
        <v>-48.544956072755184</v>
      </c>
      <c r="D844" s="5">
        <f t="shared" si="294"/>
        <v>-2.5071794979134601</v>
      </c>
      <c r="E844" s="2">
        <f t="shared" si="295"/>
        <v>48.729816957844456</v>
      </c>
      <c r="F844" s="3">
        <f t="shared" si="300"/>
        <v>9.8839509260620417</v>
      </c>
      <c r="G844" s="3">
        <f t="shared" si="301"/>
        <v>-116.5843392457633</v>
      </c>
      <c r="H844" s="3">
        <f t="shared" si="302"/>
        <v>-16.297848346130454</v>
      </c>
      <c r="I844" s="2">
        <f t="shared" si="296"/>
        <v>118.13221619860306</v>
      </c>
      <c r="J844" s="2">
        <f t="shared" si="303"/>
        <v>118.13221619860306</v>
      </c>
      <c r="K844" s="5">
        <f t="shared" si="282"/>
        <v>0.33</v>
      </c>
      <c r="L844" s="4">
        <f t="shared" si="297"/>
        <v>0.19339193289616857</v>
      </c>
      <c r="M844" s="4">
        <f t="shared" si="283"/>
        <v>0.22787667289187599</v>
      </c>
      <c r="N844" s="5">
        <f t="shared" si="284"/>
        <v>-2.0483598799600196</v>
      </c>
      <c r="O844" s="5">
        <f t="shared" si="285"/>
        <v>24.161055121488261</v>
      </c>
      <c r="P844" s="5">
        <f t="shared" si="286"/>
        <v>3.3775823991456377</v>
      </c>
      <c r="Q844" s="6">
        <f t="shared" si="287"/>
        <v>1802.6288977674808</v>
      </c>
      <c r="R844" s="5">
        <f t="shared" si="288"/>
        <v>9.3280283381234401</v>
      </c>
      <c r="S844" s="5">
        <f t="shared" si="289"/>
        <v>-1.1554146923171686</v>
      </c>
      <c r="T844" s="5">
        <f t="shared" si="290"/>
        <v>13.922146529449364</v>
      </c>
      <c r="U844" s="5">
        <f t="shared" si="304"/>
        <v>7.279668458163421</v>
      </c>
      <c r="V844" s="5">
        <f t="shared" si="304"/>
        <v>23.005640429171091</v>
      </c>
      <c r="W844" s="5">
        <f t="shared" si="291"/>
        <v>-14.874271071404998</v>
      </c>
      <c r="X844">
        <f t="shared" si="298"/>
        <v>0</v>
      </c>
    </row>
    <row r="845" spans="1:24" x14ac:dyDescent="0.2">
      <c r="A845">
        <f t="shared" si="299"/>
        <v>0.81500000000000061</v>
      </c>
      <c r="B845" s="5">
        <f t="shared" si="292"/>
        <v>4.2504418752017399</v>
      </c>
      <c r="C845" s="5">
        <f t="shared" si="293"/>
        <v>-48.661528909180731</v>
      </c>
      <c r="D845" s="5">
        <f t="shared" si="294"/>
        <v>-2.5234847833951264</v>
      </c>
      <c r="E845" s="2">
        <f t="shared" si="295"/>
        <v>48.846808001275789</v>
      </c>
      <c r="F845" s="3">
        <f t="shared" si="300"/>
        <v>9.8912305945202057</v>
      </c>
      <c r="G845" s="3">
        <f t="shared" si="301"/>
        <v>-116.56133360533413</v>
      </c>
      <c r="H845" s="3">
        <f t="shared" si="302"/>
        <v>-16.31272261720186</v>
      </c>
      <c r="I845" s="2">
        <f t="shared" si="296"/>
        <v>118.11217487504722</v>
      </c>
      <c r="J845" s="2">
        <f t="shared" si="303"/>
        <v>118.11217487504722</v>
      </c>
      <c r="K845" s="5">
        <f t="shared" si="282"/>
        <v>0.33</v>
      </c>
      <c r="L845" s="4">
        <f t="shared" si="297"/>
        <v>0.19342472837828303</v>
      </c>
      <c r="M845" s="4">
        <f t="shared" si="283"/>
        <v>0.2278948849114657</v>
      </c>
      <c r="N845" s="5">
        <f t="shared" si="284"/>
        <v>-2.0495207621897062</v>
      </c>
      <c r="O845" s="5">
        <f t="shared" si="285"/>
        <v>24.152189255905331</v>
      </c>
      <c r="P845" s="5">
        <f t="shared" si="286"/>
        <v>3.3800914226303673</v>
      </c>
      <c r="Q845" s="6">
        <f t="shared" si="287"/>
        <v>1802.6287175046002</v>
      </c>
      <c r="R845" s="5">
        <f t="shared" si="288"/>
        <v>9.3254383533929062</v>
      </c>
      <c r="S845" s="5">
        <f t="shared" si="289"/>
        <v>-1.1565034997168375</v>
      </c>
      <c r="T845" s="5">
        <f t="shared" si="290"/>
        <v>13.918194817780078</v>
      </c>
      <c r="U845" s="5">
        <f t="shared" si="304"/>
        <v>7.2759175912031999</v>
      </c>
      <c r="V845" s="5">
        <f t="shared" si="304"/>
        <v>22.995685756188493</v>
      </c>
      <c r="W845" s="5">
        <f t="shared" si="291"/>
        <v>-14.875713759589555</v>
      </c>
      <c r="X845">
        <f t="shared" si="298"/>
        <v>0</v>
      </c>
    </row>
    <row r="846" spans="1:24" x14ac:dyDescent="0.2">
      <c r="A846">
        <f t="shared" si="299"/>
        <v>0.81600000000000061</v>
      </c>
      <c r="B846" s="5">
        <f t="shared" si="292"/>
        <v>4.2603367437550554</v>
      </c>
      <c r="C846" s="5">
        <f t="shared" si="293"/>
        <v>-48.778078744943187</v>
      </c>
      <c r="D846" s="5">
        <f t="shared" si="294"/>
        <v>-2.5398049438692079</v>
      </c>
      <c r="E846" s="2">
        <f t="shared" si="295"/>
        <v>48.963776766279658</v>
      </c>
      <c r="F846" s="3">
        <f t="shared" si="300"/>
        <v>9.8985065121114086</v>
      </c>
      <c r="G846" s="3">
        <f t="shared" si="301"/>
        <v>-116.53833791957794</v>
      </c>
      <c r="H846" s="3">
        <f t="shared" si="302"/>
        <v>-16.32759833096145</v>
      </c>
      <c r="I846" s="2">
        <f t="shared" si="296"/>
        <v>118.09214666304133</v>
      </c>
      <c r="J846" s="2">
        <f t="shared" si="303"/>
        <v>118.09214666304133</v>
      </c>
      <c r="K846" s="5">
        <f t="shared" si="282"/>
        <v>0.33</v>
      </c>
      <c r="L846" s="4">
        <f t="shared" si="297"/>
        <v>0.19345751351256266</v>
      </c>
      <c r="M846" s="4">
        <f t="shared" si="283"/>
        <v>0.22791308792130138</v>
      </c>
      <c r="N846" s="5">
        <f t="shared" si="284"/>
        <v>-2.050680583144505</v>
      </c>
      <c r="O846" s="5">
        <f t="shared" si="285"/>
        <v>24.143329750927752</v>
      </c>
      <c r="P846" s="5">
        <f t="shared" si="286"/>
        <v>3.3826000746392624</v>
      </c>
      <c r="Q846" s="6">
        <f t="shared" si="287"/>
        <v>1802.6285372417374</v>
      </c>
      <c r="R846" s="5">
        <f t="shared" si="288"/>
        <v>9.3228498935915542</v>
      </c>
      <c r="S846" s="5">
        <f t="shared" si="289"/>
        <v>-1.1575926135965269</v>
      </c>
      <c r="T846" s="5">
        <f t="shared" si="290"/>
        <v>13.914245374891873</v>
      </c>
      <c r="U846" s="5">
        <f t="shared" si="304"/>
        <v>7.2721693104470493</v>
      </c>
      <c r="V846" s="5">
        <f t="shared" si="304"/>
        <v>22.985737137331224</v>
      </c>
      <c r="W846" s="5">
        <f t="shared" si="291"/>
        <v>-14.877154550468862</v>
      </c>
      <c r="X846">
        <f t="shared" si="298"/>
        <v>0</v>
      </c>
    </row>
    <row r="847" spans="1:24" x14ac:dyDescent="0.2">
      <c r="A847">
        <f t="shared" si="299"/>
        <v>0.81700000000000061</v>
      </c>
      <c r="B847" s="5">
        <f t="shared" si="292"/>
        <v>4.2702388863518221</v>
      </c>
      <c r="C847" s="5">
        <f t="shared" si="293"/>
        <v>-48.8946055899942</v>
      </c>
      <c r="D847" s="5">
        <f t="shared" si="294"/>
        <v>-2.5561399807774445</v>
      </c>
      <c r="E847" s="2">
        <f t="shared" si="295"/>
        <v>49.08072326227073</v>
      </c>
      <c r="F847" s="3">
        <f t="shared" si="300"/>
        <v>9.9057786814218556</v>
      </c>
      <c r="G847" s="3">
        <f t="shared" si="301"/>
        <v>-116.51535218244061</v>
      </c>
      <c r="H847" s="3">
        <f t="shared" si="302"/>
        <v>-16.342475485511919</v>
      </c>
      <c r="I847" s="2">
        <f t="shared" si="296"/>
        <v>118.07213155727322</v>
      </c>
      <c r="J847" s="2">
        <f t="shared" si="303"/>
        <v>118.07213155727322</v>
      </c>
      <c r="K847" s="5">
        <f t="shared" si="282"/>
        <v>0.33</v>
      </c>
      <c r="L847" s="4">
        <f t="shared" si="297"/>
        <v>0.19349028829152498</v>
      </c>
      <c r="M847" s="4">
        <f t="shared" si="283"/>
        <v>0.22793128192119597</v>
      </c>
      <c r="N847" s="5">
        <f t="shared" si="284"/>
        <v>-2.0518393441652432</v>
      </c>
      <c r="O847" s="5">
        <f t="shared" si="285"/>
        <v>24.134476601579546</v>
      </c>
      <c r="P847" s="5">
        <f t="shared" si="286"/>
        <v>3.3851083555014583</v>
      </c>
      <c r="Q847" s="6">
        <f t="shared" si="287"/>
        <v>1802.6283569788927</v>
      </c>
      <c r="R847" s="5">
        <f t="shared" si="288"/>
        <v>9.3202629577908791</v>
      </c>
      <c r="S847" s="5">
        <f t="shared" si="289"/>
        <v>-1.1586820335589627</v>
      </c>
      <c r="T847" s="5">
        <f t="shared" si="290"/>
        <v>13.910298199416193</v>
      </c>
      <c r="U847" s="5">
        <f t="shared" si="304"/>
        <v>7.2684236136256359</v>
      </c>
      <c r="V847" s="5">
        <f t="shared" si="304"/>
        <v>22.975794568020582</v>
      </c>
      <c r="W847" s="5">
        <f t="shared" si="291"/>
        <v>-14.878593445082348</v>
      </c>
      <c r="X847">
        <f t="shared" si="298"/>
        <v>0</v>
      </c>
    </row>
    <row r="848" spans="1:24" x14ac:dyDescent="0.2">
      <c r="A848">
        <f t="shared" si="299"/>
        <v>0.81800000000000062</v>
      </c>
      <c r="B848" s="5">
        <f t="shared" si="292"/>
        <v>4.2801482992450515</v>
      </c>
      <c r="C848" s="5">
        <f t="shared" si="293"/>
        <v>-49.011109454279357</v>
      </c>
      <c r="D848" s="5">
        <f t="shared" si="294"/>
        <v>-2.5724898955596789</v>
      </c>
      <c r="E848" s="2">
        <f t="shared" si="295"/>
        <v>49.197647498664828</v>
      </c>
      <c r="F848" s="3">
        <f t="shared" si="300"/>
        <v>9.9130471050354814</v>
      </c>
      <c r="G848" s="3">
        <f t="shared" si="301"/>
        <v>-116.49237638787258</v>
      </c>
      <c r="H848" s="3">
        <f t="shared" si="302"/>
        <v>-16.357354078957002</v>
      </c>
      <c r="I848" s="2">
        <f t="shared" si="296"/>
        <v>118.05212955243458</v>
      </c>
      <c r="J848" s="2">
        <f t="shared" si="303"/>
        <v>118.05212955243458</v>
      </c>
      <c r="K848" s="5">
        <f t="shared" si="282"/>
        <v>0.33</v>
      </c>
      <c r="L848" s="4">
        <f t="shared" si="297"/>
        <v>0.19352305270768874</v>
      </c>
      <c r="M848" s="4">
        <f t="shared" si="283"/>
        <v>0.22794946691096288</v>
      </c>
      <c r="N848" s="5">
        <f t="shared" si="284"/>
        <v>-2.0529970465911926</v>
      </c>
      <c r="O848" s="5">
        <f t="shared" si="285"/>
        <v>24.125629802889549</v>
      </c>
      <c r="P848" s="5">
        <f t="shared" si="286"/>
        <v>3.3876162655463267</v>
      </c>
      <c r="Q848" s="6">
        <f t="shared" si="287"/>
        <v>1802.628176716066</v>
      </c>
      <c r="R848" s="5">
        <f t="shared" si="288"/>
        <v>9.3176775450630682</v>
      </c>
      <c r="S848" s="5">
        <f t="shared" si="289"/>
        <v>-1.1597717592074528</v>
      </c>
      <c r="T848" s="5">
        <f t="shared" si="290"/>
        <v>13.906353289985493</v>
      </c>
      <c r="U848" s="5">
        <f t="shared" si="304"/>
        <v>7.2646804984718756</v>
      </c>
      <c r="V848" s="5">
        <f t="shared" si="304"/>
        <v>22.965858043682097</v>
      </c>
      <c r="W848" s="5">
        <f t="shared" si="291"/>
        <v>-14.880030444468179</v>
      </c>
      <c r="X848">
        <f t="shared" si="298"/>
        <v>0</v>
      </c>
    </row>
    <row r="849" spans="1:24" x14ac:dyDescent="0.2">
      <c r="A849">
        <f t="shared" si="299"/>
        <v>0.81900000000000062</v>
      </c>
      <c r="B849" s="5">
        <f t="shared" si="292"/>
        <v>4.290064978690336</v>
      </c>
      <c r="C849" s="5">
        <f t="shared" si="293"/>
        <v>-49.127590347738213</v>
      </c>
      <c r="D849" s="5">
        <f t="shared" si="294"/>
        <v>-2.588854689653858</v>
      </c>
      <c r="E849" s="2">
        <f t="shared" si="295"/>
        <v>49.31454948487886</v>
      </c>
      <c r="F849" s="3">
        <f t="shared" si="300"/>
        <v>9.9203117855339524</v>
      </c>
      <c r="G849" s="3">
        <f t="shared" si="301"/>
        <v>-116.46941052982891</v>
      </c>
      <c r="H849" s="3">
        <f t="shared" si="302"/>
        <v>-16.372234109401472</v>
      </c>
      <c r="I849" s="2">
        <f t="shared" si="296"/>
        <v>118.03214064322087</v>
      </c>
      <c r="J849" s="2">
        <f t="shared" si="303"/>
        <v>118.03214064322087</v>
      </c>
      <c r="K849" s="5">
        <f t="shared" si="282"/>
        <v>0.33</v>
      </c>
      <c r="L849" s="4">
        <f t="shared" si="297"/>
        <v>0.19355580675357431</v>
      </c>
      <c r="M849" s="4">
        <f t="shared" si="283"/>
        <v>0.22796764289041674</v>
      </c>
      <c r="N849" s="5">
        <f t="shared" si="284"/>
        <v>-2.0541536917600718</v>
      </c>
      <c r="O849" s="5">
        <f t="shared" si="285"/>
        <v>24.116789349891405</v>
      </c>
      <c r="P849" s="5">
        <f t="shared" si="286"/>
        <v>3.3901238051034741</v>
      </c>
      <c r="Q849" s="6">
        <f t="shared" si="287"/>
        <v>1802.6279964532573</v>
      </c>
      <c r="R849" s="5">
        <f t="shared" si="288"/>
        <v>9.3150936544810428</v>
      </c>
      <c r="S849" s="5">
        <f t="shared" si="289"/>
        <v>-1.1608617901458893</v>
      </c>
      <c r="T849" s="5">
        <f t="shared" si="290"/>
        <v>13.902410645233285</v>
      </c>
      <c r="U849" s="5">
        <f t="shared" si="304"/>
        <v>7.260939962720971</v>
      </c>
      <c r="V849" s="5">
        <f t="shared" si="304"/>
        <v>22.955927559745515</v>
      </c>
      <c r="W849" s="5">
        <f t="shared" si="291"/>
        <v>-14.88146554966324</v>
      </c>
      <c r="X849">
        <f t="shared" si="298"/>
        <v>0</v>
      </c>
    </row>
    <row r="850" spans="1:24" x14ac:dyDescent="0.2">
      <c r="A850">
        <f t="shared" si="299"/>
        <v>0.82000000000000062</v>
      </c>
      <c r="B850" s="5">
        <f t="shared" si="292"/>
        <v>4.2999889209458511</v>
      </c>
      <c r="C850" s="5">
        <f t="shared" si="293"/>
        <v>-49.244048280304263</v>
      </c>
      <c r="D850" s="5">
        <f t="shared" si="294"/>
        <v>-2.6052343644960345</v>
      </c>
      <c r="E850" s="2">
        <f t="shared" si="295"/>
        <v>49.431429230330721</v>
      </c>
      <c r="F850" s="3">
        <f t="shared" si="300"/>
        <v>9.9275727254966739</v>
      </c>
      <c r="G850" s="3">
        <f t="shared" si="301"/>
        <v>-116.44645460226916</v>
      </c>
      <c r="H850" s="3">
        <f t="shared" si="302"/>
        <v>-16.387115574951135</v>
      </c>
      <c r="I850" s="2">
        <f t="shared" si="296"/>
        <v>118.01216482433141</v>
      </c>
      <c r="J850" s="2">
        <f t="shared" si="303"/>
        <v>118.01216482433141</v>
      </c>
      <c r="K850" s="5">
        <f t="shared" si="282"/>
        <v>0.33</v>
      </c>
      <c r="L850" s="4">
        <f t="shared" si="297"/>
        <v>0.19358855042170342</v>
      </c>
      <c r="M850" s="4">
        <f t="shared" si="283"/>
        <v>0.22798580985937281</v>
      </c>
      <c r="N850" s="5">
        <f t="shared" si="284"/>
        <v>-2.0553092810080487</v>
      </c>
      <c r="O850" s="5">
        <f t="shared" si="285"/>
        <v>24.10795523762355</v>
      </c>
      <c r="P850" s="5">
        <f t="shared" si="286"/>
        <v>3.3926309745027412</v>
      </c>
      <c r="Q850" s="6">
        <f t="shared" si="287"/>
        <v>1802.6278161904665</v>
      </c>
      <c r="R850" s="5">
        <f t="shared" si="288"/>
        <v>9.3125112851184149</v>
      </c>
      <c r="S850" s="5">
        <f t="shared" si="289"/>
        <v>-1.1619521259787431</v>
      </c>
      <c r="T850" s="5">
        <f t="shared" si="290"/>
        <v>13.898470263794094</v>
      </c>
      <c r="U850" s="5">
        <f t="shared" si="304"/>
        <v>7.2572020041103666</v>
      </c>
      <c r="V850" s="5">
        <f t="shared" si="304"/>
        <v>22.946003111644806</v>
      </c>
      <c r="W850" s="5">
        <f t="shared" si="291"/>
        <v>-14.882898761703164</v>
      </c>
      <c r="X850">
        <f t="shared" si="298"/>
        <v>0</v>
      </c>
    </row>
    <row r="851" spans="1:24" x14ac:dyDescent="0.2">
      <c r="A851">
        <f t="shared" si="299"/>
        <v>0.82100000000000062</v>
      </c>
      <c r="B851" s="5">
        <f t="shared" si="292"/>
        <v>4.3099201222723496</v>
      </c>
      <c r="C851" s="5">
        <f t="shared" si="293"/>
        <v>-49.360483261904974</v>
      </c>
      <c r="D851" s="5">
        <f t="shared" si="294"/>
        <v>-2.6216289215203665</v>
      </c>
      <c r="E851" s="2">
        <f t="shared" si="295"/>
        <v>49.548286744439203</v>
      </c>
      <c r="F851" s="3">
        <f t="shared" si="300"/>
        <v>9.9348299275007843</v>
      </c>
      <c r="G851" s="3">
        <f t="shared" si="301"/>
        <v>-116.42350859915751</v>
      </c>
      <c r="H851" s="3">
        <f t="shared" si="302"/>
        <v>-16.401998473712837</v>
      </c>
      <c r="I851" s="2">
        <f t="shared" si="296"/>
        <v>117.99220209046929</v>
      </c>
      <c r="J851" s="2">
        <f t="shared" si="303"/>
        <v>117.99220209046929</v>
      </c>
      <c r="K851" s="5">
        <f t="shared" si="282"/>
        <v>0.33</v>
      </c>
      <c r="L851" s="4">
        <f t="shared" si="297"/>
        <v>0.19362128370459936</v>
      </c>
      <c r="M851" s="4">
        <f t="shared" si="283"/>
        <v>0.22800396781764729</v>
      </c>
      <c r="N851" s="5">
        <f t="shared" si="284"/>
        <v>-2.0564638156697419</v>
      </c>
      <c r="O851" s="5">
        <f t="shared" si="285"/>
        <v>24.099127461129211</v>
      </c>
      <c r="P851" s="5">
        <f t="shared" si="286"/>
        <v>3.3951377740742026</v>
      </c>
      <c r="Q851" s="6">
        <f t="shared" si="287"/>
        <v>1802.6276359276944</v>
      </c>
      <c r="R851" s="5">
        <f t="shared" si="288"/>
        <v>9.3099304360495143</v>
      </c>
      <c r="S851" s="5">
        <f t="shared" si="289"/>
        <v>-1.1630427663110667</v>
      </c>
      <c r="T851" s="5">
        <f t="shared" si="290"/>
        <v>13.894532144303477</v>
      </c>
      <c r="U851" s="5">
        <f t="shared" si="304"/>
        <v>7.253466620379772</v>
      </c>
      <c r="V851" s="5">
        <f t="shared" si="304"/>
        <v>22.936084694818145</v>
      </c>
      <c r="W851" s="5">
        <f t="shared" si="291"/>
        <v>-14.88433008162232</v>
      </c>
      <c r="X851">
        <f t="shared" si="298"/>
        <v>0</v>
      </c>
    </row>
    <row r="852" spans="1:24" x14ac:dyDescent="0.2">
      <c r="A852">
        <f t="shared" si="299"/>
        <v>0.82200000000000062</v>
      </c>
      <c r="B852" s="5">
        <f t="shared" si="292"/>
        <v>4.3198585789331601</v>
      </c>
      <c r="C852" s="5">
        <f t="shared" si="293"/>
        <v>-49.476895302461784</v>
      </c>
      <c r="D852" s="5">
        <f t="shared" si="294"/>
        <v>-2.6380383621591199</v>
      </c>
      <c r="E852" s="2">
        <f t="shared" si="295"/>
        <v>49.665122036623927</v>
      </c>
      <c r="F852" s="3">
        <f t="shared" si="300"/>
        <v>9.9420833941211644</v>
      </c>
      <c r="G852" s="3">
        <f t="shared" si="301"/>
        <v>-116.4005725144627</v>
      </c>
      <c r="H852" s="3">
        <f t="shared" si="302"/>
        <v>-16.416882803794458</v>
      </c>
      <c r="I852" s="2">
        <f t="shared" si="296"/>
        <v>117.97225243634145</v>
      </c>
      <c r="J852" s="2">
        <f t="shared" si="303"/>
        <v>117.97225243634145</v>
      </c>
      <c r="K852" s="5">
        <f t="shared" si="282"/>
        <v>0.33</v>
      </c>
      <c r="L852" s="4">
        <f t="shared" si="297"/>
        <v>0.19365400659478688</v>
      </c>
      <c r="M852" s="4">
        <f t="shared" si="283"/>
        <v>0.22802211676505699</v>
      </c>
      <c r="N852" s="5">
        <f t="shared" si="284"/>
        <v>-2.0576172970782229</v>
      </c>
      <c r="O852" s="5">
        <f t="shared" si="285"/>
        <v>24.090306015456413</v>
      </c>
      <c r="P852" s="5">
        <f t="shared" si="286"/>
        <v>3.3976442041481665</v>
      </c>
      <c r="Q852" s="6">
        <f t="shared" si="287"/>
        <v>1802.6274556649398</v>
      </c>
      <c r="R852" s="5">
        <f t="shared" si="288"/>
        <v>9.3073511063493761</v>
      </c>
      <c r="S852" s="5">
        <f t="shared" si="289"/>
        <v>-1.1641337107484926</v>
      </c>
      <c r="T852" s="5">
        <f t="shared" si="290"/>
        <v>13.890596285398015</v>
      </c>
      <c r="U852" s="5">
        <f t="shared" si="304"/>
        <v>7.2497338092711532</v>
      </c>
      <c r="V852" s="5">
        <f t="shared" si="304"/>
        <v>22.926172304707919</v>
      </c>
      <c r="W852" s="5">
        <f t="shared" si="291"/>
        <v>-14.885759510453816</v>
      </c>
      <c r="X852">
        <f t="shared" si="298"/>
        <v>0</v>
      </c>
    </row>
    <row r="853" spans="1:24" x14ac:dyDescent="0.2">
      <c r="A853">
        <f t="shared" si="299"/>
        <v>0.82300000000000062</v>
      </c>
      <c r="B853" s="5">
        <f t="shared" si="292"/>
        <v>4.329804287194186</v>
      </c>
      <c r="C853" s="5">
        <f t="shared" si="293"/>
        <v>-49.593284411890096</v>
      </c>
      <c r="D853" s="5">
        <f t="shared" si="294"/>
        <v>-2.6544626878426696</v>
      </c>
      <c r="E853" s="2">
        <f t="shared" si="295"/>
        <v>49.781935116305256</v>
      </c>
      <c r="F853" s="3">
        <f t="shared" si="300"/>
        <v>9.9493331279304353</v>
      </c>
      <c r="G853" s="3">
        <f t="shared" si="301"/>
        <v>-116.37764634215799</v>
      </c>
      <c r="H853" s="3">
        <f t="shared" si="302"/>
        <v>-16.43176856330491</v>
      </c>
      <c r="I853" s="2">
        <f t="shared" si="296"/>
        <v>117.95231585665857</v>
      </c>
      <c r="J853" s="2">
        <f t="shared" si="303"/>
        <v>117.95231585665857</v>
      </c>
      <c r="K853" s="5">
        <f t="shared" si="282"/>
        <v>0.33</v>
      </c>
      <c r="L853" s="4">
        <f t="shared" si="297"/>
        <v>0.19368671908479218</v>
      </c>
      <c r="M853" s="4">
        <f t="shared" si="283"/>
        <v>0.22804025670141992</v>
      </c>
      <c r="N853" s="5">
        <f t="shared" si="284"/>
        <v>-2.058769726565016</v>
      </c>
      <c r="O853" s="5">
        <f t="shared" si="285"/>
        <v>24.081490895657943</v>
      </c>
      <c r="P853" s="5">
        <f t="shared" si="286"/>
        <v>3.4001502650551725</v>
      </c>
      <c r="Q853" s="6">
        <f t="shared" si="287"/>
        <v>1802.6272754022027</v>
      </c>
      <c r="R853" s="5">
        <f t="shared" si="288"/>
        <v>9.3047732950937476</v>
      </c>
      <c r="S853" s="5">
        <f t="shared" si="289"/>
        <v>-1.1652249588972323</v>
      </c>
      <c r="T853" s="5">
        <f t="shared" si="290"/>
        <v>13.886662685715322</v>
      </c>
      <c r="U853" s="5">
        <f t="shared" si="304"/>
        <v>7.2460035685287316</v>
      </c>
      <c r="V853" s="5">
        <f t="shared" si="304"/>
        <v>22.916265936760709</v>
      </c>
      <c r="W853" s="5">
        <f t="shared" si="291"/>
        <v>-14.887187049229503</v>
      </c>
      <c r="X853">
        <f t="shared" si="298"/>
        <v>0</v>
      </c>
    </row>
    <row r="854" spans="1:24" x14ac:dyDescent="0.2">
      <c r="A854">
        <f t="shared" si="299"/>
        <v>0.82400000000000062</v>
      </c>
      <c r="B854" s="5">
        <f t="shared" si="292"/>
        <v>4.3397572433239002</v>
      </c>
      <c r="C854" s="5">
        <f t="shared" si="293"/>
        <v>-49.709650600099287</v>
      </c>
      <c r="D854" s="5">
        <f t="shared" si="294"/>
        <v>-2.6709018999994991</v>
      </c>
      <c r="E854" s="2">
        <f t="shared" si="295"/>
        <v>49.898725992904204</v>
      </c>
      <c r="F854" s="3">
        <f t="shared" si="300"/>
        <v>9.9565791314989642</v>
      </c>
      <c r="G854" s="3">
        <f t="shared" si="301"/>
        <v>-116.35473007622123</v>
      </c>
      <c r="H854" s="3">
        <f t="shared" si="302"/>
        <v>-16.44665575035414</v>
      </c>
      <c r="I854" s="2">
        <f t="shared" si="296"/>
        <v>117.93239234613516</v>
      </c>
      <c r="J854" s="2">
        <f t="shared" si="303"/>
        <v>117.93239234613516</v>
      </c>
      <c r="K854" s="5">
        <f t="shared" si="282"/>
        <v>0.33</v>
      </c>
      <c r="L854" s="4">
        <f t="shared" si="297"/>
        <v>0.19371942116714308</v>
      </c>
      <c r="M854" s="4">
        <f t="shared" si="283"/>
        <v>0.22805838762655464</v>
      </c>
      <c r="N854" s="5">
        <f t="shared" si="284"/>
        <v>-2.0599211054601052</v>
      </c>
      <c r="O854" s="5">
        <f t="shared" si="285"/>
        <v>24.072682096791382</v>
      </c>
      <c r="P854" s="5">
        <f t="shared" si="286"/>
        <v>3.4026559571259933</v>
      </c>
      <c r="Q854" s="6">
        <f t="shared" si="287"/>
        <v>1802.6270951394845</v>
      </c>
      <c r="R854" s="5">
        <f t="shared" si="288"/>
        <v>9.302197001359076</v>
      </c>
      <c r="S854" s="5">
        <f t="shared" si="289"/>
        <v>-1.1663165103640762</v>
      </c>
      <c r="T854" s="5">
        <f t="shared" si="290"/>
        <v>13.882731343894031</v>
      </c>
      <c r="U854" s="5">
        <f t="shared" si="304"/>
        <v>7.2422758958989704</v>
      </c>
      <c r="V854" s="5">
        <f t="shared" si="304"/>
        <v>22.906365586427306</v>
      </c>
      <c r="W854" s="5">
        <f t="shared" si="291"/>
        <v>-14.888612698979976</v>
      </c>
      <c r="X854">
        <f t="shared" si="298"/>
        <v>0</v>
      </c>
    </row>
    <row r="855" spans="1:24" x14ac:dyDescent="0.2">
      <c r="A855">
        <f t="shared" si="299"/>
        <v>0.82500000000000062</v>
      </c>
      <c r="B855" s="5">
        <f t="shared" si="292"/>
        <v>4.349717443593347</v>
      </c>
      <c r="C855" s="5">
        <f t="shared" si="293"/>
        <v>-49.825993876992719</v>
      </c>
      <c r="D855" s="5">
        <f t="shared" si="294"/>
        <v>-2.6873560000562029</v>
      </c>
      <c r="E855" s="2">
        <f t="shared" si="295"/>
        <v>50.015494675842362</v>
      </c>
      <c r="F855" s="3">
        <f t="shared" si="300"/>
        <v>9.9638214073948639</v>
      </c>
      <c r="G855" s="3">
        <f t="shared" si="301"/>
        <v>-116.33182371063481</v>
      </c>
      <c r="H855" s="3">
        <f t="shared" si="302"/>
        <v>-16.461544363053118</v>
      </c>
      <c r="I855" s="2">
        <f t="shared" si="296"/>
        <v>117.91248189948952</v>
      </c>
      <c r="J855" s="2">
        <f t="shared" si="303"/>
        <v>117.91248189948952</v>
      </c>
      <c r="K855" s="5">
        <f t="shared" si="282"/>
        <v>0.33</v>
      </c>
      <c r="L855" s="4">
        <f t="shared" si="297"/>
        <v>0.19375211283436872</v>
      </c>
      <c r="M855" s="4">
        <f t="shared" si="283"/>
        <v>0.22807650954028072</v>
      </c>
      <c r="N855" s="5">
        <f t="shared" si="284"/>
        <v>-2.0610714350919319</v>
      </c>
      <c r="O855" s="5">
        <f t="shared" si="285"/>
        <v>24.06387961391907</v>
      </c>
      <c r="P855" s="5">
        <f t="shared" si="286"/>
        <v>3.4051612806916314</v>
      </c>
      <c r="Q855" s="6">
        <f t="shared" si="287"/>
        <v>1802.6269148767842</v>
      </c>
      <c r="R855" s="5">
        <f t="shared" si="288"/>
        <v>9.2996222242225191</v>
      </c>
      <c r="S855" s="5">
        <f t="shared" si="289"/>
        <v>-1.1674083647563913</v>
      </c>
      <c r="T855" s="5">
        <f t="shared" si="290"/>
        <v>13.878802258573794</v>
      </c>
      <c r="U855" s="5">
        <f t="shared" si="304"/>
        <v>7.2385507891305867</v>
      </c>
      <c r="V855" s="5">
        <f t="shared" si="304"/>
        <v>22.89647124916268</v>
      </c>
      <c r="W855" s="5">
        <f t="shared" si="291"/>
        <v>-14.890036460734574</v>
      </c>
      <c r="X855">
        <f t="shared" si="298"/>
        <v>0</v>
      </c>
    </row>
    <row r="856" spans="1:24" x14ac:dyDescent="0.2">
      <c r="A856">
        <f t="shared" si="299"/>
        <v>0.82600000000000062</v>
      </c>
      <c r="B856" s="5">
        <f t="shared" si="292"/>
        <v>4.3596848842761364</v>
      </c>
      <c r="C856" s="5">
        <f t="shared" si="293"/>
        <v>-49.942314252467732</v>
      </c>
      <c r="D856" s="5">
        <f t="shared" si="294"/>
        <v>-2.7038249894374862</v>
      </c>
      <c r="E856" s="2">
        <f t="shared" si="295"/>
        <v>50.132241174541832</v>
      </c>
      <c r="F856" s="3">
        <f t="shared" si="300"/>
        <v>9.9710599581839947</v>
      </c>
      <c r="G856" s="3">
        <f t="shared" si="301"/>
        <v>-116.30892723938564</v>
      </c>
      <c r="H856" s="3">
        <f t="shared" si="302"/>
        <v>-16.476434399513852</v>
      </c>
      <c r="I856" s="2">
        <f t="shared" si="296"/>
        <v>117.89258451144367</v>
      </c>
      <c r="J856" s="2">
        <f t="shared" si="303"/>
        <v>117.89258451144367</v>
      </c>
      <c r="K856" s="5">
        <f t="shared" si="282"/>
        <v>0.33</v>
      </c>
      <c r="L856" s="4">
        <f t="shared" si="297"/>
        <v>0.19378479407900001</v>
      </c>
      <c r="M856" s="4">
        <f t="shared" si="283"/>
        <v>0.22809462244241846</v>
      </c>
      <c r="N856" s="5">
        <f t="shared" si="284"/>
        <v>-2.0622207167873956</v>
      </c>
      <c r="O856" s="5">
        <f t="shared" si="285"/>
        <v>24.055083442108099</v>
      </c>
      <c r="P856" s="5">
        <f t="shared" si="286"/>
        <v>3.4076662360833199</v>
      </c>
      <c r="Q856" s="6">
        <f t="shared" si="287"/>
        <v>1802.6267346141015</v>
      </c>
      <c r="R856" s="5">
        <f t="shared" si="288"/>
        <v>9.2970489627619308</v>
      </c>
      <c r="S856" s="5">
        <f t="shared" si="289"/>
        <v>-1.1685005216821227</v>
      </c>
      <c r="T856" s="5">
        <f t="shared" si="290"/>
        <v>13.87487542839529</v>
      </c>
      <c r="U856" s="5">
        <f t="shared" si="304"/>
        <v>7.2348282459745352</v>
      </c>
      <c r="V856" s="5">
        <f t="shared" si="304"/>
        <v>22.886582920425976</v>
      </c>
      <c r="W856" s="5">
        <f t="shared" si="291"/>
        <v>-14.891458335521389</v>
      </c>
      <c r="X856">
        <f t="shared" si="298"/>
        <v>0</v>
      </c>
    </row>
    <row r="857" spans="1:24" x14ac:dyDescent="0.2">
      <c r="A857">
        <f t="shared" si="299"/>
        <v>0.82700000000000062</v>
      </c>
      <c r="B857" s="5">
        <f t="shared" si="292"/>
        <v>4.3696595616484437</v>
      </c>
      <c r="C857" s="5">
        <f t="shared" si="293"/>
        <v>-50.058611736415656</v>
      </c>
      <c r="D857" s="5">
        <f t="shared" si="294"/>
        <v>-2.7203088695661681</v>
      </c>
      <c r="E857" s="2">
        <f t="shared" si="295"/>
        <v>50.248965498425108</v>
      </c>
      <c r="F857" s="3">
        <f t="shared" si="300"/>
        <v>9.97829478642997</v>
      </c>
      <c r="G857" s="3">
        <f t="shared" si="301"/>
        <v>-116.28604065646522</v>
      </c>
      <c r="H857" s="3">
        <f t="shared" si="302"/>
        <v>-16.491325857849375</v>
      </c>
      <c r="I857" s="2">
        <f t="shared" si="296"/>
        <v>117.87270017672348</v>
      </c>
      <c r="J857" s="2">
        <f t="shared" si="303"/>
        <v>117.87270017672348</v>
      </c>
      <c r="K857" s="5">
        <f t="shared" si="282"/>
        <v>0.33</v>
      </c>
      <c r="L857" s="4">
        <f t="shared" si="297"/>
        <v>0.19381746489356919</v>
      </c>
      <c r="M857" s="4">
        <f t="shared" si="283"/>
        <v>0.22811272633278906</v>
      </c>
      <c r="N857" s="5">
        <f t="shared" si="284"/>
        <v>-2.0633689518718619</v>
      </c>
      <c r="O857" s="5">
        <f t="shared" si="285"/>
        <v>24.046293576430344</v>
      </c>
      <c r="P857" s="5">
        <f t="shared" si="286"/>
        <v>3.410170823632523</v>
      </c>
      <c r="Q857" s="6">
        <f t="shared" si="287"/>
        <v>1802.6265543514371</v>
      </c>
      <c r="R857" s="5">
        <f t="shared" si="288"/>
        <v>9.2944772160558777</v>
      </c>
      <c r="S857" s="5">
        <f t="shared" si="289"/>
        <v>-1.1695929807497911</v>
      </c>
      <c r="T857" s="5">
        <f t="shared" si="290"/>
        <v>13.87095085200022</v>
      </c>
      <c r="U857" s="5">
        <f t="shared" si="304"/>
        <v>7.2311082641840159</v>
      </c>
      <c r="V857" s="5">
        <f t="shared" si="304"/>
        <v>22.876700595680553</v>
      </c>
      <c r="W857" s="5">
        <f t="shared" si="291"/>
        <v>-14.892878324367256</v>
      </c>
      <c r="X857">
        <f t="shared" si="298"/>
        <v>0</v>
      </c>
    </row>
    <row r="858" spans="1:24" x14ac:dyDescent="0.2">
      <c r="A858">
        <f t="shared" si="299"/>
        <v>0.82800000000000062</v>
      </c>
      <c r="B858" s="5">
        <f t="shared" si="292"/>
        <v>4.3796414719890064</v>
      </c>
      <c r="C858" s="5">
        <f t="shared" si="293"/>
        <v>-50.174886338721819</v>
      </c>
      <c r="D858" s="5">
        <f t="shared" si="294"/>
        <v>-2.7368076418631797</v>
      </c>
      <c r="E858" s="2">
        <f t="shared" si="295"/>
        <v>50.365667656915058</v>
      </c>
      <c r="F858" s="3">
        <f t="shared" si="300"/>
        <v>9.9855258946941543</v>
      </c>
      <c r="G858" s="3">
        <f t="shared" si="301"/>
        <v>-116.26316395586954</v>
      </c>
      <c r="H858" s="3">
        <f t="shared" si="302"/>
        <v>-16.506218736173743</v>
      </c>
      <c r="I858" s="2">
        <f t="shared" si="296"/>
        <v>117.85282889005857</v>
      </c>
      <c r="J858" s="2">
        <f t="shared" si="303"/>
        <v>117.85282889005857</v>
      </c>
      <c r="K858" s="5">
        <f t="shared" si="282"/>
        <v>0.33</v>
      </c>
      <c r="L858" s="4">
        <f t="shared" si="297"/>
        <v>0.19385012527061007</v>
      </c>
      <c r="M858" s="4">
        <f t="shared" si="283"/>
        <v>0.22813082121121472</v>
      </c>
      <c r="N858" s="5">
        <f t="shared" si="284"/>
        <v>-2.0645161416691593</v>
      </c>
      <c r="O858" s="5">
        <f t="shared" si="285"/>
        <v>24.037510011962414</v>
      </c>
      <c r="P858" s="5">
        <f t="shared" si="286"/>
        <v>3.4126750436709328</v>
      </c>
      <c r="Q858" s="6">
        <f t="shared" si="287"/>
        <v>1802.6263740887905</v>
      </c>
      <c r="R858" s="5">
        <f t="shared" si="288"/>
        <v>9.2919069831836403</v>
      </c>
      <c r="S858" s="5">
        <f t="shared" si="289"/>
        <v>-1.170685741568495</v>
      </c>
      <c r="T858" s="5">
        <f t="shared" si="290"/>
        <v>13.867028528031318</v>
      </c>
      <c r="U858" s="5">
        <f t="shared" si="304"/>
        <v>7.227390841514481</v>
      </c>
      <c r="V858" s="5">
        <f t="shared" si="304"/>
        <v>22.86682427039392</v>
      </c>
      <c r="W858" s="5">
        <f t="shared" si="291"/>
        <v>-14.89429642829775</v>
      </c>
      <c r="X858">
        <f t="shared" si="298"/>
        <v>0</v>
      </c>
    </row>
    <row r="859" spans="1:24" x14ac:dyDescent="0.2">
      <c r="A859">
        <f t="shared" si="299"/>
        <v>0.82900000000000063</v>
      </c>
      <c r="B859" s="5">
        <f t="shared" si="292"/>
        <v>4.3896306115791219</v>
      </c>
      <c r="C859" s="5">
        <f t="shared" si="293"/>
        <v>-50.291138069265557</v>
      </c>
      <c r="D859" s="5">
        <f t="shared" si="294"/>
        <v>-2.7533213077475676</v>
      </c>
      <c r="E859" s="2">
        <f t="shared" si="295"/>
        <v>50.482347659434815</v>
      </c>
      <c r="F859" s="3">
        <f t="shared" si="300"/>
        <v>9.9927532855356684</v>
      </c>
      <c r="G859" s="3">
        <f t="shared" si="301"/>
        <v>-116.24029713159915</v>
      </c>
      <c r="H859" s="3">
        <f t="shared" si="302"/>
        <v>-16.521113032602042</v>
      </c>
      <c r="I859" s="2">
        <f t="shared" si="296"/>
        <v>117.83297064618228</v>
      </c>
      <c r="J859" s="2">
        <f t="shared" si="303"/>
        <v>117.83297064618228</v>
      </c>
      <c r="K859" s="5">
        <f t="shared" si="282"/>
        <v>0.33</v>
      </c>
      <c r="L859" s="4">
        <f t="shared" si="297"/>
        <v>0.1938827752026582</v>
      </c>
      <c r="M859" s="4">
        <f t="shared" si="283"/>
        <v>0.22814890707751825</v>
      </c>
      <c r="N859" s="5">
        <f t="shared" si="284"/>
        <v>-2.0656622875015809</v>
      </c>
      <c r="O859" s="5">
        <f t="shared" si="285"/>
        <v>24.02873274378565</v>
      </c>
      <c r="P859" s="5">
        <f t="shared" si="286"/>
        <v>3.4151788965304681</v>
      </c>
      <c r="Q859" s="6">
        <f t="shared" si="287"/>
        <v>1802.6261938261621</v>
      </c>
      <c r="R859" s="5">
        <f t="shared" si="288"/>
        <v>9.2893382632251686</v>
      </c>
      <c r="S859" s="5">
        <f t="shared" si="289"/>
        <v>-1.1717788037479042</v>
      </c>
      <c r="T859" s="5">
        <f t="shared" si="290"/>
        <v>13.863108455132293</v>
      </c>
      <c r="U859" s="5">
        <f t="shared" si="304"/>
        <v>7.2236759757235873</v>
      </c>
      <c r="V859" s="5">
        <f t="shared" si="304"/>
        <v>22.856953940037744</v>
      </c>
      <c r="W859" s="5">
        <f t="shared" si="291"/>
        <v>-14.895712648337238</v>
      </c>
      <c r="X859">
        <f t="shared" si="298"/>
        <v>0</v>
      </c>
    </row>
    <row r="860" spans="1:24" x14ac:dyDescent="0.2">
      <c r="A860">
        <f t="shared" si="299"/>
        <v>0.83000000000000063</v>
      </c>
      <c r="B860" s="5">
        <f t="shared" si="292"/>
        <v>4.3996269767026455</v>
      </c>
      <c r="C860" s="5">
        <f t="shared" si="293"/>
        <v>-50.407366937920187</v>
      </c>
      <c r="D860" s="5">
        <f t="shared" si="294"/>
        <v>-2.7698498686364936</v>
      </c>
      <c r="E860" s="2">
        <f t="shared" si="295"/>
        <v>50.599005515407697</v>
      </c>
      <c r="F860" s="3">
        <f t="shared" si="300"/>
        <v>9.9999769615113916</v>
      </c>
      <c r="G860" s="3">
        <f t="shared" si="301"/>
        <v>-116.21744017765911</v>
      </c>
      <c r="H860" s="3">
        <f t="shared" si="302"/>
        <v>-16.536008745250378</v>
      </c>
      <c r="I860" s="2">
        <f t="shared" si="296"/>
        <v>117.81312543983175</v>
      </c>
      <c r="J860" s="2">
        <f t="shared" si="303"/>
        <v>117.81312543983175</v>
      </c>
      <c r="K860" s="5">
        <f t="shared" si="282"/>
        <v>0.33</v>
      </c>
      <c r="L860" s="4">
        <f t="shared" si="297"/>
        <v>0.1939154146822504</v>
      </c>
      <c r="M860" s="4">
        <f t="shared" si="283"/>
        <v>0.22816698393152349</v>
      </c>
      <c r="N860" s="5">
        <f t="shared" si="284"/>
        <v>-2.0668073906898914</v>
      </c>
      <c r="O860" s="5">
        <f t="shared" si="285"/>
        <v>24.019961766986171</v>
      </c>
      <c r="P860" s="5">
        <f t="shared" si="286"/>
        <v>3.4176823825432794</v>
      </c>
      <c r="Q860" s="6">
        <f t="shared" si="287"/>
        <v>1802.6260135635521</v>
      </c>
      <c r="R860" s="5">
        <f t="shared" si="288"/>
        <v>9.2867710552611502</v>
      </c>
      <c r="S860" s="5">
        <f t="shared" si="289"/>
        <v>-1.1728721668982665</v>
      </c>
      <c r="T860" s="5">
        <f t="shared" si="290"/>
        <v>13.859190631947927</v>
      </c>
      <c r="U860" s="5">
        <f t="shared" si="304"/>
        <v>7.2199636645712584</v>
      </c>
      <c r="V860" s="5">
        <f t="shared" si="304"/>
        <v>22.847089600087905</v>
      </c>
      <c r="W860" s="5">
        <f t="shared" si="291"/>
        <v>-14.897126985508795</v>
      </c>
      <c r="X860">
        <f t="shared" si="298"/>
        <v>0</v>
      </c>
    </row>
    <row r="861" spans="1:24" x14ac:dyDescent="0.2">
      <c r="A861">
        <f t="shared" si="299"/>
        <v>0.83100000000000063</v>
      </c>
      <c r="B861" s="5">
        <f t="shared" si="292"/>
        <v>4.4096305636459894</v>
      </c>
      <c r="C861" s="5">
        <f t="shared" si="293"/>
        <v>-50.523572954553046</v>
      </c>
      <c r="D861" s="5">
        <f t="shared" si="294"/>
        <v>-2.7863933259452365</v>
      </c>
      <c r="E861" s="2">
        <f t="shared" si="295"/>
        <v>50.715641234257156</v>
      </c>
      <c r="F861" s="3">
        <f t="shared" si="300"/>
        <v>10.007196925175963</v>
      </c>
      <c r="G861" s="3">
        <f t="shared" si="301"/>
        <v>-116.19459308805902</v>
      </c>
      <c r="H861" s="3">
        <f t="shared" si="302"/>
        <v>-16.550905872235887</v>
      </c>
      <c r="I861" s="2">
        <f t="shared" si="296"/>
        <v>117.79329326574785</v>
      </c>
      <c r="J861" s="2">
        <f t="shared" si="303"/>
        <v>117.79329326574785</v>
      </c>
      <c r="K861" s="5">
        <f t="shared" si="282"/>
        <v>0.33</v>
      </c>
      <c r="L861" s="4">
        <f t="shared" si="297"/>
        <v>0.19394804370192528</v>
      </c>
      <c r="M861" s="4">
        <f t="shared" si="283"/>
        <v>0.22818505177305506</v>
      </c>
      <c r="N861" s="5">
        <f t="shared" si="284"/>
        <v>-2.0679514525533222</v>
      </c>
      <c r="O861" s="5">
        <f t="shared" si="285"/>
        <v>24.011197076654788</v>
      </c>
      <c r="P861" s="5">
        <f t="shared" si="286"/>
        <v>3.4201855020417407</v>
      </c>
      <c r="Q861" s="6">
        <f t="shared" si="287"/>
        <v>1802.6258333009591</v>
      </c>
      <c r="R861" s="5">
        <f t="shared" si="288"/>
        <v>9.2842053583729509</v>
      </c>
      <c r="S861" s="5">
        <f t="shared" si="289"/>
        <v>-1.1739658306304013</v>
      </c>
      <c r="T861" s="5">
        <f t="shared" si="290"/>
        <v>13.855275057123979</v>
      </c>
      <c r="U861" s="5">
        <f t="shared" si="304"/>
        <v>7.2162539058196291</v>
      </c>
      <c r="V861" s="5">
        <f t="shared" si="304"/>
        <v>22.837231246024388</v>
      </c>
      <c r="W861" s="5">
        <f t="shared" si="291"/>
        <v>-14.898539440834281</v>
      </c>
      <c r="X861">
        <f t="shared" si="298"/>
        <v>0</v>
      </c>
    </row>
    <row r="862" spans="1:24" x14ac:dyDescent="0.2">
      <c r="A862">
        <f t="shared" si="299"/>
        <v>0.83200000000000063</v>
      </c>
      <c r="B862" s="5">
        <f t="shared" si="292"/>
        <v>4.4196413686981177</v>
      </c>
      <c r="C862" s="5">
        <f t="shared" si="293"/>
        <v>-50.639756129025486</v>
      </c>
      <c r="D862" s="5">
        <f t="shared" si="294"/>
        <v>-2.8029516810871931</v>
      </c>
      <c r="E862" s="2">
        <f t="shared" si="295"/>
        <v>50.832254825406693</v>
      </c>
      <c r="F862" s="3">
        <f t="shared" si="300"/>
        <v>10.014413179081783</v>
      </c>
      <c r="G862" s="3">
        <f t="shared" si="301"/>
        <v>-116.17175585681299</v>
      </c>
      <c r="H862" s="3">
        <f t="shared" si="302"/>
        <v>-16.565804411676723</v>
      </c>
      <c r="I862" s="2">
        <f t="shared" si="296"/>
        <v>117.77347411867521</v>
      </c>
      <c r="J862" s="2">
        <f t="shared" si="303"/>
        <v>117.77347411867521</v>
      </c>
      <c r="K862" s="5">
        <f t="shared" ref="K862:K925" si="305">IF(drag=1,(cda+cdb/(1+EXP(-(J862-vel)/dv))),IF(drag=2,$G$11,0))</f>
        <v>0.33</v>
      </c>
      <c r="L862" s="4">
        <f t="shared" si="297"/>
        <v>0.19398066225422292</v>
      </c>
      <c r="M862" s="4">
        <f t="shared" ref="M862:M925" si="306">IF(Magnus=1,(IF(L862&lt;0.1,1.5*L862,0.09+0.6*L862)),IF(Magnus=2,1/(2.32+0.4/L862),0))</f>
        <v>0.22820311060193857</v>
      </c>
      <c r="N862" s="5">
        <f t="shared" ref="N862:N925" si="307">-const*$K862*$J862*(F862-vxw)</f>
        <v>-2.0690944744095798</v>
      </c>
      <c r="O862" s="5">
        <f t="shared" ref="O862:O925" si="308">-const*$K862*$J862*(G862-vyw)</f>
        <v>24.002438667887073</v>
      </c>
      <c r="P862" s="5">
        <f t="shared" ref="P862:P925" si="309">-const*$K862*$J862*H862</f>
        <v>3.4226882553584552</v>
      </c>
      <c r="Q862" s="6">
        <f t="shared" ref="Q862:Q925" si="310">omega*EXP(-A862/tau)*30/PI()</f>
        <v>1802.6256530383851</v>
      </c>
      <c r="R862" s="5">
        <f t="shared" ref="R862:R925" si="311">const*($M862/omega)*J862*(wy*H862-wz*(G862-vyw))</f>
        <v>9.2816411716426526</v>
      </c>
      <c r="S862" s="5">
        <f t="shared" ref="S862:S925" si="312">const*($M862/omega)*J862*(wz*(F862-vxw)-wx*H862)</f>
        <v>-1.1750597945557026</v>
      </c>
      <c r="T862" s="5">
        <f t="shared" ref="T862:T925" si="313">const*($M862/omega)*J862*(wx*(G862-vyw)-wy*(F862-vxw))</f>
        <v>13.851361729307248</v>
      </c>
      <c r="U862" s="5">
        <f t="shared" si="304"/>
        <v>7.2125466972330727</v>
      </c>
      <c r="V862" s="5">
        <f t="shared" si="304"/>
        <v>22.827378873331369</v>
      </c>
      <c r="W862" s="5">
        <f t="shared" ref="W862:W925" si="314">P862+T862-32.174</f>
        <v>-14.899950015334298</v>
      </c>
      <c r="X862">
        <f t="shared" si="298"/>
        <v>0</v>
      </c>
    </row>
    <row r="863" spans="1:24" x14ac:dyDescent="0.2">
      <c r="A863">
        <f t="shared" si="299"/>
        <v>0.83300000000000063</v>
      </c>
      <c r="B863" s="5">
        <f t="shared" ref="B863:B926" si="315">B862+F862*dt+0.5*U862*dt*dt</f>
        <v>4.4296593881505482</v>
      </c>
      <c r="C863" s="5">
        <f t="shared" ref="C863:C926" si="316">C862+G862*dt+0.5*V862*dt*dt</f>
        <v>-50.755916471192862</v>
      </c>
      <c r="D863" s="5">
        <f t="shared" ref="D863:D926" si="317">D862+H862*dt+0.5*W862*dt*dt</f>
        <v>-2.8195249354738774</v>
      </c>
      <c r="E863" s="2">
        <f t="shared" ref="E863:E926" si="318">SQRT(B863^2+C863^2)</f>
        <v>50.948846298279783</v>
      </c>
      <c r="F863" s="3">
        <f t="shared" si="300"/>
        <v>10.021625725779016</v>
      </c>
      <c r="G863" s="3">
        <f t="shared" si="301"/>
        <v>-116.14892847793966</v>
      </c>
      <c r="H863" s="3">
        <f t="shared" si="302"/>
        <v>-16.580704361692057</v>
      </c>
      <c r="I863" s="2">
        <f t="shared" ref="I863:I926" si="319">SQRT(F863^2+G863^2+H863^2)</f>
        <v>117.7536679933622</v>
      </c>
      <c r="J863" s="2">
        <f t="shared" si="303"/>
        <v>117.7536679933622</v>
      </c>
      <c r="K863" s="5">
        <f t="shared" si="305"/>
        <v>0.33</v>
      </c>
      <c r="L863" s="4">
        <f t="shared" ref="L863:L926" si="320">(romega/J863)*EXP(-A863/tau)</f>
        <v>0.194013270331685</v>
      </c>
      <c r="M863" s="4">
        <f t="shared" si="306"/>
        <v>0.22822116041800022</v>
      </c>
      <c r="N863" s="5">
        <f t="shared" si="307"/>
        <v>-2.070236457574842</v>
      </c>
      <c r="O863" s="5">
        <f t="shared" si="308"/>
        <v>23.993686535783301</v>
      </c>
      <c r="P863" s="5">
        <f t="shared" si="309"/>
        <v>3.4251906428262484</v>
      </c>
      <c r="Q863" s="6">
        <f t="shared" si="310"/>
        <v>1802.6254727758289</v>
      </c>
      <c r="R863" s="5">
        <f t="shared" si="311"/>
        <v>9.2790784941530191</v>
      </c>
      <c r="S863" s="5">
        <f t="shared" si="312"/>
        <v>-1.1761540582861341</v>
      </c>
      <c r="T863" s="5">
        <f t="shared" si="313"/>
        <v>13.84745064714553</v>
      </c>
      <c r="U863" s="5">
        <f t="shared" si="304"/>
        <v>7.2088420365781776</v>
      </c>
      <c r="V863" s="5">
        <f t="shared" si="304"/>
        <v>22.817532477497167</v>
      </c>
      <c r="W863" s="5">
        <f t="shared" si="314"/>
        <v>-14.901358710028219</v>
      </c>
      <c r="X863">
        <f t="shared" ref="X863:X926" si="321">IF((C863-17/12)*(C864-17/12)&lt;0,1,0)</f>
        <v>0</v>
      </c>
    </row>
    <row r="864" spans="1:24" x14ac:dyDescent="0.2">
      <c r="A864">
        <f t="shared" si="299"/>
        <v>0.83400000000000063</v>
      </c>
      <c r="B864" s="5">
        <f t="shared" si="315"/>
        <v>4.4396846182973455</v>
      </c>
      <c r="C864" s="5">
        <f t="shared" si="316"/>
        <v>-50.872053990904561</v>
      </c>
      <c r="D864" s="5">
        <f t="shared" si="317"/>
        <v>-2.8361130905149241</v>
      </c>
      <c r="E864" s="2">
        <f t="shared" si="318"/>
        <v>51.065415662299806</v>
      </c>
      <c r="F864" s="3">
        <f t="shared" si="300"/>
        <v>10.028834567815593</v>
      </c>
      <c r="G864" s="3">
        <f t="shared" si="301"/>
        <v>-116.12611094546216</v>
      </c>
      <c r="H864" s="3">
        <f t="shared" si="302"/>
        <v>-16.595605720402084</v>
      </c>
      <c r="I864" s="2">
        <f t="shared" si="319"/>
        <v>117.7338748845609</v>
      </c>
      <c r="J864" s="2">
        <f t="shared" si="303"/>
        <v>117.7338748845609</v>
      </c>
      <c r="K864" s="5">
        <f t="shared" si="305"/>
        <v>0.33</v>
      </c>
      <c r="L864" s="4">
        <f t="shared" si="320"/>
        <v>0.19404586792685483</v>
      </c>
      <c r="M864" s="4">
        <f t="shared" si="306"/>
        <v>0.22823920122106742</v>
      </c>
      <c r="N864" s="5">
        <f t="shared" si="307"/>
        <v>-2.0713774033637637</v>
      </c>
      <c r="O864" s="5">
        <f t="shared" si="308"/>
        <v>23.984940675448456</v>
      </c>
      <c r="P864" s="5">
        <f t="shared" si="309"/>
        <v>3.4276926647781738</v>
      </c>
      <c r="Q864" s="6">
        <f t="shared" si="310"/>
        <v>1802.6252925132906</v>
      </c>
      <c r="R864" s="5">
        <f t="shared" si="311"/>
        <v>9.276517324987525</v>
      </c>
      <c r="S864" s="5">
        <f t="shared" si="312"/>
        <v>-1.1772486214342337</v>
      </c>
      <c r="T864" s="5">
        <f t="shared" si="313"/>
        <v>13.843541809287638</v>
      </c>
      <c r="U864" s="5">
        <f t="shared" si="304"/>
        <v>7.2051399216237613</v>
      </c>
      <c r="V864" s="5">
        <f t="shared" si="304"/>
        <v>22.807692054014222</v>
      </c>
      <c r="W864" s="5">
        <f t="shared" si="314"/>
        <v>-14.902765525934189</v>
      </c>
      <c r="X864">
        <f t="shared" si="321"/>
        <v>0</v>
      </c>
    </row>
    <row r="865" spans="1:24" x14ac:dyDescent="0.2">
      <c r="A865">
        <f t="shared" si="299"/>
        <v>0.83500000000000063</v>
      </c>
      <c r="B865" s="5">
        <f t="shared" si="315"/>
        <v>4.449717055435122</v>
      </c>
      <c r="C865" s="5">
        <f t="shared" si="316"/>
        <v>-50.988168698004003</v>
      </c>
      <c r="D865" s="5">
        <f t="shared" si="317"/>
        <v>-2.8527161476180889</v>
      </c>
      <c r="E865" s="2">
        <f t="shared" si="318"/>
        <v>51.18196292689003</v>
      </c>
      <c r="F865" s="3">
        <f t="shared" si="300"/>
        <v>10.036039707737217</v>
      </c>
      <c r="G865" s="3">
        <f t="shared" si="301"/>
        <v>-116.10330325340814</v>
      </c>
      <c r="H865" s="3">
        <f t="shared" si="302"/>
        <v>-16.610508485928019</v>
      </c>
      <c r="I865" s="2">
        <f t="shared" si="319"/>
        <v>117.71409478702718</v>
      </c>
      <c r="J865" s="2">
        <f t="shared" si="303"/>
        <v>117.71409478702718</v>
      </c>
      <c r="K865" s="5">
        <f t="shared" si="305"/>
        <v>0.33</v>
      </c>
      <c r="L865" s="4">
        <f t="shared" si="320"/>
        <v>0.19407845503227728</v>
      </c>
      <c r="M865" s="4">
        <f t="shared" si="306"/>
        <v>0.22825723301096817</v>
      </c>
      <c r="N865" s="5">
        <f t="shared" si="307"/>
        <v>-2.0725173130894787</v>
      </c>
      <c r="O865" s="5">
        <f t="shared" si="308"/>
        <v>23.976201081992262</v>
      </c>
      <c r="P865" s="5">
        <f t="shared" si="309"/>
        <v>3.4301943215475088</v>
      </c>
      <c r="Q865" s="6">
        <f t="shared" si="310"/>
        <v>1802.6251122507706</v>
      </c>
      <c r="R865" s="5">
        <f t="shared" si="311"/>
        <v>9.2739576632303464</v>
      </c>
      <c r="S865" s="5">
        <f t="shared" si="312"/>
        <v>-1.1783434836131097</v>
      </c>
      <c r="T865" s="5">
        <f t="shared" si="313"/>
        <v>13.839635214383408</v>
      </c>
      <c r="U865" s="5">
        <f t="shared" si="304"/>
        <v>7.2014403501408673</v>
      </c>
      <c r="V865" s="5">
        <f t="shared" si="304"/>
        <v>22.797857598379153</v>
      </c>
      <c r="W865" s="5">
        <f t="shared" si="314"/>
        <v>-14.904170464069082</v>
      </c>
      <c r="X865">
        <f t="shared" si="321"/>
        <v>0</v>
      </c>
    </row>
    <row r="866" spans="1:24" x14ac:dyDescent="0.2">
      <c r="A866">
        <f t="shared" si="299"/>
        <v>0.83600000000000063</v>
      </c>
      <c r="B866" s="5">
        <f t="shared" si="315"/>
        <v>4.4597566958630344</v>
      </c>
      <c r="C866" s="5">
        <f t="shared" si="316"/>
        <v>-51.104260602328615</v>
      </c>
      <c r="D866" s="5">
        <f t="shared" si="317"/>
        <v>-2.8693341081892489</v>
      </c>
      <c r="E866" s="2">
        <f t="shared" si="318"/>
        <v>51.298488101473438</v>
      </c>
      <c r="F866" s="3">
        <f t="shared" si="300"/>
        <v>10.043241148087358</v>
      </c>
      <c r="G866" s="3">
        <f t="shared" si="301"/>
        <v>-116.08050539580977</v>
      </c>
      <c r="H866" s="3">
        <f t="shared" si="302"/>
        <v>-16.625412656392086</v>
      </c>
      <c r="I866" s="2">
        <f t="shared" si="319"/>
        <v>117.69432769552056</v>
      </c>
      <c r="J866" s="2">
        <f t="shared" si="303"/>
        <v>117.69432769552056</v>
      </c>
      <c r="K866" s="5">
        <f t="shared" si="305"/>
        <v>0.33</v>
      </c>
      <c r="L866" s="4">
        <f t="shared" si="320"/>
        <v>0.19411103164049878</v>
      </c>
      <c r="M866" s="4">
        <f t="shared" si="306"/>
        <v>0.22827525578753147</v>
      </c>
      <c r="N866" s="5">
        <f t="shared" si="307"/>
        <v>-2.0736561880635982</v>
      </c>
      <c r="O866" s="5">
        <f t="shared" si="308"/>
        <v>23.967467750529121</v>
      </c>
      <c r="P866" s="5">
        <f t="shared" si="309"/>
        <v>3.4326956134677529</v>
      </c>
      <c r="Q866" s="6">
        <f t="shared" si="310"/>
        <v>1802.6249319882684</v>
      </c>
      <c r="R866" s="5">
        <f t="shared" si="311"/>
        <v>9.2713995079663416</v>
      </c>
      <c r="S866" s="5">
        <f t="shared" si="312"/>
        <v>-1.1794386444364389</v>
      </c>
      <c r="T866" s="5">
        <f t="shared" si="313"/>
        <v>13.83573086108367</v>
      </c>
      <c r="U866" s="5">
        <f t="shared" si="304"/>
        <v>7.1977433199027434</v>
      </c>
      <c r="V866" s="5">
        <f t="shared" si="304"/>
        <v>22.788029106092683</v>
      </c>
      <c r="W866" s="5">
        <f t="shared" si="314"/>
        <v>-14.905573525448577</v>
      </c>
      <c r="X866">
        <f t="shared" si="321"/>
        <v>0</v>
      </c>
    </row>
    <row r="867" spans="1:24" x14ac:dyDescent="0.2">
      <c r="A867">
        <f t="shared" si="299"/>
        <v>0.83700000000000063</v>
      </c>
      <c r="B867" s="5">
        <f t="shared" si="315"/>
        <v>4.4698035358827823</v>
      </c>
      <c r="C867" s="5">
        <f t="shared" si="316"/>
        <v>-51.220329713709873</v>
      </c>
      <c r="D867" s="5">
        <f t="shared" si="317"/>
        <v>-2.8859669736324038</v>
      </c>
      <c r="E867" s="2">
        <f t="shared" si="318"/>
        <v>51.414991195472751</v>
      </c>
      <c r="F867" s="3">
        <f t="shared" si="300"/>
        <v>10.050438891407261</v>
      </c>
      <c r="G867" s="3">
        <f t="shared" si="301"/>
        <v>-116.05771736670367</v>
      </c>
      <c r="H867" s="3">
        <f t="shared" si="302"/>
        <v>-16.640318229917536</v>
      </c>
      <c r="I867" s="2">
        <f t="shared" si="319"/>
        <v>117.67457360480431</v>
      </c>
      <c r="J867" s="2">
        <f t="shared" si="303"/>
        <v>117.67457360480431</v>
      </c>
      <c r="K867" s="5">
        <f t="shared" si="305"/>
        <v>0.33</v>
      </c>
      <c r="L867" s="4">
        <f t="shared" si="320"/>
        <v>0.19414359774406761</v>
      </c>
      <c r="M867" s="4">
        <f t="shared" si="306"/>
        <v>0.22829326955058724</v>
      </c>
      <c r="N867" s="5">
        <f t="shared" si="307"/>
        <v>-2.0747940295962164</v>
      </c>
      <c r="O867" s="5">
        <f t="shared" si="308"/>
        <v>23.958740676178142</v>
      </c>
      <c r="P867" s="5">
        <f t="shared" si="309"/>
        <v>3.435196540872631</v>
      </c>
      <c r="Q867" s="6">
        <f t="shared" si="310"/>
        <v>1802.6247517257841</v>
      </c>
      <c r="R867" s="5">
        <f t="shared" si="311"/>
        <v>9.2688428582810793</v>
      </c>
      <c r="S867" s="5">
        <f t="shared" si="312"/>
        <v>-1.1805341035184707</v>
      </c>
      <c r="T867" s="5">
        <f t="shared" si="313"/>
        <v>13.83182874804028</v>
      </c>
      <c r="U867" s="5">
        <f t="shared" si="304"/>
        <v>7.1940488286848634</v>
      </c>
      <c r="V867" s="5">
        <f t="shared" si="304"/>
        <v>22.77820657265967</v>
      </c>
      <c r="W867" s="5">
        <f t="shared" si="314"/>
        <v>-14.906974711087088</v>
      </c>
      <c r="X867">
        <f t="shared" si="321"/>
        <v>0</v>
      </c>
    </row>
    <row r="868" spans="1:24" x14ac:dyDescent="0.2">
      <c r="A868">
        <f t="shared" si="299"/>
        <v>0.83800000000000063</v>
      </c>
      <c r="B868" s="5">
        <f t="shared" si="315"/>
        <v>4.479857571798604</v>
      </c>
      <c r="C868" s="5">
        <f t="shared" si="316"/>
        <v>-51.336376041973288</v>
      </c>
      <c r="D868" s="5">
        <f t="shared" si="317"/>
        <v>-2.9026147453496773</v>
      </c>
      <c r="E868" s="2">
        <f t="shared" si="318"/>
        <v>51.531472218310341</v>
      </c>
      <c r="F868" s="3">
        <f t="shared" si="300"/>
        <v>10.057632940235946</v>
      </c>
      <c r="G868" s="3">
        <f t="shared" si="301"/>
        <v>-116.03493916013102</v>
      </c>
      <c r="H868" s="3">
        <f t="shared" si="302"/>
        <v>-16.655225204628625</v>
      </c>
      <c r="I868" s="2">
        <f t="shared" si="319"/>
        <v>117.65483250964544</v>
      </c>
      <c r="J868" s="2">
        <f t="shared" si="303"/>
        <v>117.65483250964544</v>
      </c>
      <c r="K868" s="5">
        <f t="shared" si="305"/>
        <v>0.33</v>
      </c>
      <c r="L868" s="4">
        <f t="shared" si="320"/>
        <v>0.19417615333553334</v>
      </c>
      <c r="M868" s="4">
        <f t="shared" si="306"/>
        <v>0.22831127429996617</v>
      </c>
      <c r="N868" s="5">
        <f t="shared" si="307"/>
        <v>-2.0759308389959115</v>
      </c>
      <c r="O868" s="5">
        <f t="shared" si="308"/>
        <v>23.950019854063136</v>
      </c>
      <c r="P868" s="5">
        <f t="shared" si="309"/>
        <v>3.4376971040960895</v>
      </c>
      <c r="Q868" s="6">
        <f t="shared" si="310"/>
        <v>1802.6245714633176</v>
      </c>
      <c r="R868" s="5">
        <f t="shared" si="311"/>
        <v>9.2662877132608195</v>
      </c>
      <c r="S868" s="5">
        <f t="shared" si="312"/>
        <v>-1.1816298604740207</v>
      </c>
      <c r="T868" s="5">
        <f t="shared" si="313"/>
        <v>13.827928873906098</v>
      </c>
      <c r="U868" s="5">
        <f t="shared" si="304"/>
        <v>7.190356874264908</v>
      </c>
      <c r="V868" s="5">
        <f t="shared" si="304"/>
        <v>22.768389993589114</v>
      </c>
      <c r="W868" s="5">
        <f t="shared" si="314"/>
        <v>-14.908374021997812</v>
      </c>
      <c r="X868">
        <f t="shared" si="321"/>
        <v>0</v>
      </c>
    </row>
    <row r="869" spans="1:24" x14ac:dyDescent="0.2">
      <c r="A869">
        <f t="shared" si="299"/>
        <v>0.83900000000000063</v>
      </c>
      <c r="B869" s="5">
        <f t="shared" si="315"/>
        <v>4.4899187999172767</v>
      </c>
      <c r="C869" s="5">
        <f t="shared" si="316"/>
        <v>-51.45239959693842</v>
      </c>
      <c r="D869" s="5">
        <f t="shared" si="317"/>
        <v>-2.9192774247413174</v>
      </c>
      <c r="E869" s="2">
        <f t="shared" si="318"/>
        <v>51.64793117940814</v>
      </c>
      <c r="F869" s="3">
        <f t="shared" si="300"/>
        <v>10.064823297110211</v>
      </c>
      <c r="G869" s="3">
        <f t="shared" si="301"/>
        <v>-116.01217077013743</v>
      </c>
      <c r="H869" s="3">
        <f t="shared" si="302"/>
        <v>-16.670133578650624</v>
      </c>
      <c r="I869" s="2">
        <f t="shared" si="319"/>
        <v>117.63510440481461</v>
      </c>
      <c r="J869" s="2">
        <f t="shared" si="303"/>
        <v>117.63510440481461</v>
      </c>
      <c r="K869" s="5">
        <f t="shared" si="305"/>
        <v>0.33</v>
      </c>
      <c r="L869" s="4">
        <f t="shared" si="320"/>
        <v>0.19420869840744753</v>
      </c>
      <c r="M869" s="4">
        <f t="shared" si="306"/>
        <v>0.22832927003549991</v>
      </c>
      <c r="N869" s="5">
        <f t="shared" si="307"/>
        <v>-2.0770666175697445</v>
      </c>
      <c r="O869" s="5">
        <f t="shared" si="308"/>
        <v>23.94130527931258</v>
      </c>
      <c r="P869" s="5">
        <f t="shared" si="309"/>
        <v>3.4401973034722944</v>
      </c>
      <c r="Q869" s="6">
        <f t="shared" si="310"/>
        <v>1802.6243912008697</v>
      </c>
      <c r="R869" s="5">
        <f t="shared" si="311"/>
        <v>9.263734071992511</v>
      </c>
      <c r="S869" s="5">
        <f t="shared" si="312"/>
        <v>-1.1827259149184743</v>
      </c>
      <c r="T869" s="5">
        <f t="shared" si="313"/>
        <v>13.824031237334978</v>
      </c>
      <c r="U869" s="5">
        <f t="shared" si="304"/>
        <v>7.186667454422766</v>
      </c>
      <c r="V869" s="5">
        <f t="shared" si="304"/>
        <v>22.758579364394105</v>
      </c>
      <c r="W869" s="5">
        <f t="shared" si="314"/>
        <v>-14.909771459192726</v>
      </c>
      <c r="X869">
        <f t="shared" si="321"/>
        <v>0</v>
      </c>
    </row>
    <row r="870" spans="1:24" x14ac:dyDescent="0.2">
      <c r="A870">
        <f t="shared" si="299"/>
        <v>0.84000000000000064</v>
      </c>
      <c r="B870" s="5">
        <f t="shared" si="315"/>
        <v>4.4999872165481145</v>
      </c>
      <c r="C870" s="5">
        <f t="shared" si="316"/>
        <v>-51.56840038841888</v>
      </c>
      <c r="D870" s="5">
        <f t="shared" si="317"/>
        <v>-2.9359550132056977</v>
      </c>
      <c r="E870" s="2">
        <f t="shared" si="318"/>
        <v>51.764368088187624</v>
      </c>
      <c r="F870" s="3">
        <f t="shared" si="300"/>
        <v>10.072009964564634</v>
      </c>
      <c r="G870" s="3">
        <f t="shared" si="301"/>
        <v>-115.98941219077304</v>
      </c>
      <c r="H870" s="3">
        <f t="shared" si="302"/>
        <v>-16.685043350109815</v>
      </c>
      <c r="I870" s="2">
        <f t="shared" si="319"/>
        <v>117.61538928508625</v>
      </c>
      <c r="J870" s="2">
        <f t="shared" si="303"/>
        <v>117.61538928508625</v>
      </c>
      <c r="K870" s="5">
        <f t="shared" si="305"/>
        <v>0.33</v>
      </c>
      <c r="L870" s="4">
        <f t="shared" si="320"/>
        <v>0.19424123295236309</v>
      </c>
      <c r="M870" s="4">
        <f t="shared" si="306"/>
        <v>0.228347256757021</v>
      </c>
      <c r="N870" s="5">
        <f t="shared" si="307"/>
        <v>-2.0782013666232673</v>
      </c>
      <c r="O870" s="5">
        <f t="shared" si="308"/>
        <v>23.932596947059654</v>
      </c>
      <c r="P870" s="5">
        <f t="shared" si="309"/>
        <v>3.4426971393356349</v>
      </c>
      <c r="Q870" s="6">
        <f t="shared" si="310"/>
        <v>1802.6242109384395</v>
      </c>
      <c r="R870" s="5">
        <f t="shared" si="311"/>
        <v>9.2611819335638117</v>
      </c>
      <c r="S870" s="5">
        <f t="shared" si="312"/>
        <v>-1.1838222664677842</v>
      </c>
      <c r="T870" s="5">
        <f t="shared" si="313"/>
        <v>13.820135836981809</v>
      </c>
      <c r="U870" s="5">
        <f t="shared" si="304"/>
        <v>7.1829805669405449</v>
      </c>
      <c r="V870" s="5">
        <f t="shared" si="304"/>
        <v>22.748774680591868</v>
      </c>
      <c r="W870" s="5">
        <f t="shared" si="314"/>
        <v>-14.911167023682555</v>
      </c>
      <c r="X870">
        <f t="shared" si="321"/>
        <v>0</v>
      </c>
    </row>
    <row r="871" spans="1:24" x14ac:dyDescent="0.2">
      <c r="A871">
        <f t="shared" si="299"/>
        <v>0.84100000000000064</v>
      </c>
      <c r="B871" s="5">
        <f t="shared" si="315"/>
        <v>4.5100628180029627</v>
      </c>
      <c r="C871" s="5">
        <f t="shared" si="316"/>
        <v>-51.68437842622231</v>
      </c>
      <c r="D871" s="5">
        <f t="shared" si="317"/>
        <v>-2.9526475121393196</v>
      </c>
      <c r="E871" s="2">
        <f t="shared" si="318"/>
        <v>51.88078295406968</v>
      </c>
      <c r="F871" s="3">
        <f t="shared" si="300"/>
        <v>10.079192945131574</v>
      </c>
      <c r="G871" s="3">
        <f t="shared" si="301"/>
        <v>-115.96666341609244</v>
      </c>
      <c r="H871" s="3">
        <f t="shared" si="302"/>
        <v>-16.699954517133499</v>
      </c>
      <c r="I871" s="2">
        <f t="shared" si="319"/>
        <v>117.59568714523841</v>
      </c>
      <c r="J871" s="2">
        <f t="shared" si="303"/>
        <v>117.59568714523841</v>
      </c>
      <c r="K871" s="5">
        <f t="shared" si="305"/>
        <v>0.33</v>
      </c>
      <c r="L871" s="4">
        <f t="shared" si="320"/>
        <v>0.19427375696283478</v>
      </c>
      <c r="M871" s="4">
        <f t="shared" si="306"/>
        <v>0.22836523446436272</v>
      </c>
      <c r="N871" s="5">
        <f t="shared" si="307"/>
        <v>-2.0793350874605183</v>
      </c>
      <c r="O871" s="5">
        <f t="shared" si="308"/>
        <v>23.923894852442206</v>
      </c>
      <c r="P871" s="5">
        <f t="shared" si="309"/>
        <v>3.4451966120207218</v>
      </c>
      <c r="Q871" s="6">
        <f t="shared" si="310"/>
        <v>1802.6240306760274</v>
      </c>
      <c r="R871" s="5">
        <f t="shared" si="311"/>
        <v>9.2586312970630527</v>
      </c>
      <c r="S871" s="5">
        <f t="shared" si="312"/>
        <v>-1.1849189147384693</v>
      </c>
      <c r="T871" s="5">
        <f t="shared" si="313"/>
        <v>13.816242671502447</v>
      </c>
      <c r="U871" s="5">
        <f t="shared" si="304"/>
        <v>7.1792962096025343</v>
      </c>
      <c r="V871" s="5">
        <f t="shared" si="304"/>
        <v>22.738975937703739</v>
      </c>
      <c r="W871" s="5">
        <f t="shared" si="314"/>
        <v>-14.912560716476829</v>
      </c>
      <c r="X871">
        <f t="shared" si="321"/>
        <v>0</v>
      </c>
    </row>
    <row r="872" spans="1:24" x14ac:dyDescent="0.2">
      <c r="A872">
        <f t="shared" ref="A872:A935" si="322">A871+dt</f>
        <v>0.84200000000000064</v>
      </c>
      <c r="B872" s="5">
        <f t="shared" si="315"/>
        <v>4.5201456005961989</v>
      </c>
      <c r="C872" s="5">
        <f t="shared" si="316"/>
        <v>-51.800333720150434</v>
      </c>
      <c r="D872" s="5">
        <f t="shared" si="317"/>
        <v>-2.969354922936811</v>
      </c>
      <c r="E872" s="2">
        <f t="shared" si="318"/>
        <v>51.997175786474628</v>
      </c>
      <c r="F872" s="3">
        <f t="shared" ref="F872:F935" si="323">F871+U871*dt</f>
        <v>10.086372241341177</v>
      </c>
      <c r="G872" s="3">
        <f t="shared" ref="G872:G935" si="324">G871+V871*dt</f>
        <v>-115.94392444015475</v>
      </c>
      <c r="H872" s="3">
        <f t="shared" ref="H872:H935" si="325">H871+W871*dt</f>
        <v>-16.714867077849977</v>
      </c>
      <c r="I872" s="2">
        <f t="shared" si="319"/>
        <v>117.5759979800529</v>
      </c>
      <c r="J872" s="2">
        <f t="shared" ref="J872:J935" si="326">SQRT((F872-vxw)^2+(G872-vyw)^2+H872^2)</f>
        <v>117.5759979800529</v>
      </c>
      <c r="K872" s="5">
        <f t="shared" si="305"/>
        <v>0.33</v>
      </c>
      <c r="L872" s="4">
        <f t="shared" si="320"/>
        <v>0.19430627043141888</v>
      </c>
      <c r="M872" s="4">
        <f t="shared" si="306"/>
        <v>0.22838320315735938</v>
      </c>
      <c r="N872" s="5">
        <f t="shared" si="307"/>
        <v>-2.0804677813840278</v>
      </c>
      <c r="O872" s="5">
        <f t="shared" si="308"/>
        <v>23.915198990602747</v>
      </c>
      <c r="P872" s="5">
        <f t="shared" si="309"/>
        <v>3.4476957218623827</v>
      </c>
      <c r="Q872" s="6">
        <f t="shared" si="310"/>
        <v>1802.6238504136336</v>
      </c>
      <c r="R872" s="5">
        <f t="shared" si="311"/>
        <v>9.2560821615792737</v>
      </c>
      <c r="S872" s="5">
        <f t="shared" si="312"/>
        <v>-1.1860158593476158</v>
      </c>
      <c r="T872" s="5">
        <f t="shared" si="313"/>
        <v>13.812351739553796</v>
      </c>
      <c r="U872" s="5">
        <f t="shared" ref="U872:V935" si="327">N872+R872</f>
        <v>7.1756143801952454</v>
      </c>
      <c r="V872" s="5">
        <f t="shared" si="327"/>
        <v>22.72918313125513</v>
      </c>
      <c r="W872" s="5">
        <f t="shared" si="314"/>
        <v>-14.913952538583821</v>
      </c>
      <c r="X872">
        <f t="shared" si="321"/>
        <v>0</v>
      </c>
    </row>
    <row r="873" spans="1:24" x14ac:dyDescent="0.2">
      <c r="A873">
        <f t="shared" si="322"/>
        <v>0.84300000000000064</v>
      </c>
      <c r="B873" s="5">
        <f t="shared" si="315"/>
        <v>4.53023556064473</v>
      </c>
      <c r="C873" s="5">
        <f t="shared" si="316"/>
        <v>-51.916266279999022</v>
      </c>
      <c r="D873" s="5">
        <f t="shared" si="317"/>
        <v>-2.9860772469909302</v>
      </c>
      <c r="E873" s="2">
        <f t="shared" si="318"/>
        <v>52.113546594822097</v>
      </c>
      <c r="F873" s="3">
        <f t="shared" si="323"/>
        <v>10.093547855721372</v>
      </c>
      <c r="G873" s="3">
        <f t="shared" si="324"/>
        <v>-115.92119525702348</v>
      </c>
      <c r="H873" s="3">
        <f t="shared" si="325"/>
        <v>-16.729781030388562</v>
      </c>
      <c r="I873" s="2">
        <f t="shared" si="319"/>
        <v>117.55632178431516</v>
      </c>
      <c r="J873" s="2">
        <f t="shared" si="326"/>
        <v>117.55632178431516</v>
      </c>
      <c r="K873" s="5">
        <f t="shared" si="305"/>
        <v>0.33</v>
      </c>
      <c r="L873" s="4">
        <f t="shared" si="320"/>
        <v>0.19433877335067351</v>
      </c>
      <c r="M873" s="4">
        <f t="shared" si="306"/>
        <v>0.22840116283584616</v>
      </c>
      <c r="N873" s="5">
        <f t="shared" si="307"/>
        <v>-2.0815994496948185</v>
      </c>
      <c r="O873" s="5">
        <f t="shared" si="308"/>
        <v>23.906509356688456</v>
      </c>
      <c r="P873" s="5">
        <f t="shared" si="309"/>
        <v>3.4501944691956652</v>
      </c>
      <c r="Q873" s="6">
        <f t="shared" si="310"/>
        <v>1802.6236701512573</v>
      </c>
      <c r="R873" s="5">
        <f t="shared" si="311"/>
        <v>9.2535345262021949</v>
      </c>
      <c r="S873" s="5">
        <f t="shared" si="312"/>
        <v>-1.1871130999128736</v>
      </c>
      <c r="T873" s="5">
        <f t="shared" si="313"/>
        <v>13.808463039793716</v>
      </c>
      <c r="U873" s="5">
        <f t="shared" si="327"/>
        <v>7.1719350765073759</v>
      </c>
      <c r="V873" s="5">
        <f t="shared" si="327"/>
        <v>22.719396256775582</v>
      </c>
      <c r="W873" s="5">
        <f t="shared" si="314"/>
        <v>-14.91534249101062</v>
      </c>
      <c r="X873">
        <f t="shared" si="321"/>
        <v>0</v>
      </c>
    </row>
    <row r="874" spans="1:24" x14ac:dyDescent="0.2">
      <c r="A874">
        <f t="shared" si="322"/>
        <v>0.84400000000000064</v>
      </c>
      <c r="B874" s="5">
        <f t="shared" si="315"/>
        <v>4.5403326944679891</v>
      </c>
      <c r="C874" s="5">
        <f t="shared" si="316"/>
        <v>-52.032176115557917</v>
      </c>
      <c r="D874" s="5">
        <f t="shared" si="317"/>
        <v>-3.0028144856925643</v>
      </c>
      <c r="E874" s="2">
        <f t="shared" si="318"/>
        <v>52.229895388530991</v>
      </c>
      <c r="F874" s="3">
        <f t="shared" si="323"/>
        <v>10.10071979079788</v>
      </c>
      <c r="G874" s="3">
        <f t="shared" si="324"/>
        <v>-115.89847586076671</v>
      </c>
      <c r="H874" s="3">
        <f t="shared" si="325"/>
        <v>-16.744696372879574</v>
      </c>
      <c r="I874" s="2">
        <f t="shared" si="319"/>
        <v>117.53665855281434</v>
      </c>
      <c r="J874" s="2">
        <f t="shared" si="326"/>
        <v>117.53665855281434</v>
      </c>
      <c r="K874" s="5">
        <f t="shared" si="305"/>
        <v>0.33</v>
      </c>
      <c r="L874" s="4">
        <f t="shared" si="320"/>
        <v>0.19437126571315835</v>
      </c>
      <c r="M874" s="4">
        <f t="shared" si="306"/>
        <v>0.22841911349965918</v>
      </c>
      <c r="N874" s="5">
        <f t="shared" si="307"/>
        <v>-2.0827300936924096</v>
      </c>
      <c r="O874" s="5">
        <f t="shared" si="308"/>
        <v>23.897825945851181</v>
      </c>
      <c r="P874" s="5">
        <f t="shared" si="309"/>
        <v>3.4526928543558371</v>
      </c>
      <c r="Q874" s="6">
        <f t="shared" si="310"/>
        <v>1802.6234898888993</v>
      </c>
      <c r="R874" s="5">
        <f t="shared" si="311"/>
        <v>9.2509883900222452</v>
      </c>
      <c r="S874" s="5">
        <f t="shared" si="312"/>
        <v>-1.1882106360524602</v>
      </c>
      <c r="T874" s="5">
        <f t="shared" si="313"/>
        <v>13.804576570881121</v>
      </c>
      <c r="U874" s="5">
        <f t="shared" si="327"/>
        <v>7.1682582963298351</v>
      </c>
      <c r="V874" s="5">
        <f t="shared" si="327"/>
        <v>22.709615309798721</v>
      </c>
      <c r="W874" s="5">
        <f t="shared" si="314"/>
        <v>-14.91673057476304</v>
      </c>
      <c r="X874">
        <f t="shared" si="321"/>
        <v>0</v>
      </c>
    </row>
    <row r="875" spans="1:24" x14ac:dyDescent="0.2">
      <c r="A875">
        <f t="shared" si="322"/>
        <v>0.84500000000000064</v>
      </c>
      <c r="B875" s="5">
        <f t="shared" si="315"/>
        <v>4.5504369983879354</v>
      </c>
      <c r="C875" s="5">
        <f t="shared" si="316"/>
        <v>-52.14806323661103</v>
      </c>
      <c r="D875" s="5">
        <f t="shared" si="317"/>
        <v>-3.0195666404307313</v>
      </c>
      <c r="E875" s="2">
        <f t="shared" si="318"/>
        <v>52.346222177019435</v>
      </c>
      <c r="F875" s="3">
        <f t="shared" si="323"/>
        <v>10.10788804909421</v>
      </c>
      <c r="G875" s="3">
        <f t="shared" si="324"/>
        <v>-115.87576624545692</v>
      </c>
      <c r="H875" s="3">
        <f t="shared" si="325"/>
        <v>-16.759613103454338</v>
      </c>
      <c r="I875" s="2">
        <f t="shared" si="319"/>
        <v>117.51700828034328</v>
      </c>
      <c r="J875" s="2">
        <f t="shared" si="326"/>
        <v>117.51700828034328</v>
      </c>
      <c r="K875" s="5">
        <f t="shared" si="305"/>
        <v>0.33</v>
      </c>
      <c r="L875" s="4">
        <f t="shared" si="320"/>
        <v>0.19440374751143483</v>
      </c>
      <c r="M875" s="4">
        <f t="shared" si="306"/>
        <v>0.22843705514863527</v>
      </c>
      <c r="N875" s="5">
        <f t="shared" si="307"/>
        <v>-2.0838597146748152</v>
      </c>
      <c r="O875" s="5">
        <f t="shared" si="308"/>
        <v>23.889148753247419</v>
      </c>
      <c r="P875" s="5">
        <f t="shared" si="309"/>
        <v>3.455190877678382</v>
      </c>
      <c r="Q875" s="6">
        <f t="shared" si="310"/>
        <v>1802.6233096265594</v>
      </c>
      <c r="R875" s="5">
        <f t="shared" si="311"/>
        <v>9.2484437521305232</v>
      </c>
      <c r="S875" s="5">
        <f t="shared" si="312"/>
        <v>-1.1893084673851548</v>
      </c>
      <c r="T875" s="5">
        <f t="shared" si="313"/>
        <v>13.800692331475881</v>
      </c>
      <c r="U875" s="5">
        <f t="shared" si="327"/>
        <v>7.1645840374557075</v>
      </c>
      <c r="V875" s="5">
        <f t="shared" si="327"/>
        <v>22.699840285862265</v>
      </c>
      <c r="W875" s="5">
        <f t="shared" si="314"/>
        <v>-14.918116790845737</v>
      </c>
      <c r="X875">
        <f t="shared" si="321"/>
        <v>0</v>
      </c>
    </row>
    <row r="876" spans="1:24" x14ac:dyDescent="0.2">
      <c r="A876">
        <f t="shared" si="322"/>
        <v>0.84600000000000064</v>
      </c>
      <c r="B876" s="5">
        <f t="shared" si="315"/>
        <v>4.5605484687290483</v>
      </c>
      <c r="C876" s="5">
        <f t="shared" si="316"/>
        <v>-52.263927652936346</v>
      </c>
      <c r="D876" s="5">
        <f t="shared" si="317"/>
        <v>-3.0363337125925809</v>
      </c>
      <c r="E876" s="2">
        <f t="shared" si="318"/>
        <v>52.462526969704683</v>
      </c>
      <c r="F876" s="3">
        <f t="shared" si="323"/>
        <v>10.115052633131667</v>
      </c>
      <c r="G876" s="3">
        <f t="shared" si="324"/>
        <v>-115.85306640517105</v>
      </c>
      <c r="H876" s="3">
        <f t="shared" si="325"/>
        <v>-16.774531220245184</v>
      </c>
      <c r="I876" s="2">
        <f t="shared" si="319"/>
        <v>117.49737096169844</v>
      </c>
      <c r="J876" s="2">
        <f t="shared" si="326"/>
        <v>117.49737096169844</v>
      </c>
      <c r="K876" s="5">
        <f t="shared" si="305"/>
        <v>0.33</v>
      </c>
      <c r="L876" s="4">
        <f t="shared" si="320"/>
        <v>0.19443621873806602</v>
      </c>
      <c r="M876" s="4">
        <f t="shared" si="306"/>
        <v>0.22845498778261231</v>
      </c>
      <c r="N876" s="5">
        <f t="shared" si="307"/>
        <v>-2.084988313938549</v>
      </c>
      <c r="O876" s="5">
        <f t="shared" si="308"/>
        <v>23.880477774038297</v>
      </c>
      <c r="P876" s="5">
        <f t="shared" si="309"/>
        <v>3.4576885394990011</v>
      </c>
      <c r="Q876" s="6">
        <f t="shared" si="310"/>
        <v>1802.6231293642375</v>
      </c>
      <c r="R876" s="5">
        <f t="shared" si="311"/>
        <v>9.2459006116188238</v>
      </c>
      <c r="S876" s="5">
        <f t="shared" si="312"/>
        <v>-1.1904065935303016</v>
      </c>
      <c r="T876" s="5">
        <f t="shared" si="313"/>
        <v>13.796810320238889</v>
      </c>
      <c r="U876" s="5">
        <f t="shared" si="327"/>
        <v>7.1609122976802748</v>
      </c>
      <c r="V876" s="5">
        <f t="shared" si="327"/>
        <v>22.690071180507996</v>
      </c>
      <c r="W876" s="5">
        <f t="shared" si="314"/>
        <v>-14.91950114026211</v>
      </c>
      <c r="X876">
        <f t="shared" si="321"/>
        <v>0</v>
      </c>
    </row>
    <row r="877" spans="1:24" x14ac:dyDescent="0.2">
      <c r="A877">
        <f t="shared" si="322"/>
        <v>0.84700000000000064</v>
      </c>
      <c r="B877" s="5">
        <f t="shared" si="315"/>
        <v>4.5706671018183282</v>
      </c>
      <c r="C877" s="5">
        <f t="shared" si="316"/>
        <v>-52.37976937430593</v>
      </c>
      <c r="D877" s="5">
        <f t="shared" si="317"/>
        <v>-3.053115703563396</v>
      </c>
      <c r="E877" s="2">
        <f t="shared" si="318"/>
        <v>52.578809776003126</v>
      </c>
      <c r="F877" s="3">
        <f t="shared" si="323"/>
        <v>10.122213545429346</v>
      </c>
      <c r="G877" s="3">
        <f t="shared" si="324"/>
        <v>-115.83037633399054</v>
      </c>
      <c r="H877" s="3">
        <f t="shared" si="325"/>
        <v>-16.789450721385446</v>
      </c>
      <c r="I877" s="2">
        <f t="shared" si="319"/>
        <v>117.47774659167999</v>
      </c>
      <c r="J877" s="2">
        <f t="shared" si="326"/>
        <v>117.47774659167999</v>
      </c>
      <c r="K877" s="5">
        <f t="shared" si="305"/>
        <v>0.33</v>
      </c>
      <c r="L877" s="4">
        <f t="shared" si="320"/>
        <v>0.19446867938561674</v>
      </c>
      <c r="M877" s="4">
        <f t="shared" si="306"/>
        <v>0.22847291140142895</v>
      </c>
      <c r="N877" s="5">
        <f t="shared" si="307"/>
        <v>-2.0861158927786247</v>
      </c>
      <c r="O877" s="5">
        <f t="shared" si="308"/>
        <v>23.871813003389612</v>
      </c>
      <c r="P877" s="5">
        <f t="shared" si="309"/>
        <v>3.4601858401536125</v>
      </c>
      <c r="Q877" s="6">
        <f t="shared" si="310"/>
        <v>1802.6229491019333</v>
      </c>
      <c r="R877" s="5">
        <f t="shared" si="311"/>
        <v>9.2433589675796384</v>
      </c>
      <c r="S877" s="5">
        <f t="shared" si="312"/>
        <v>-1.1915050141078067</v>
      </c>
      <c r="T877" s="5">
        <f t="shared" si="313"/>
        <v>13.792930535832028</v>
      </c>
      <c r="U877" s="5">
        <f t="shared" si="327"/>
        <v>7.1572430748010136</v>
      </c>
      <c r="V877" s="5">
        <f t="shared" si="327"/>
        <v>22.680307989281804</v>
      </c>
      <c r="W877" s="5">
        <f t="shared" si="314"/>
        <v>-14.920883624014358</v>
      </c>
      <c r="X877">
        <f t="shared" si="321"/>
        <v>0</v>
      </c>
    </row>
    <row r="878" spans="1:24" x14ac:dyDescent="0.2">
      <c r="A878">
        <f t="shared" si="322"/>
        <v>0.84800000000000064</v>
      </c>
      <c r="B878" s="5">
        <f t="shared" si="315"/>
        <v>4.5807928939852953</v>
      </c>
      <c r="C878" s="5">
        <f t="shared" si="316"/>
        <v>-52.495588410485922</v>
      </c>
      <c r="D878" s="5">
        <f t="shared" si="317"/>
        <v>-3.0699126147265932</v>
      </c>
      <c r="E878" s="2">
        <f t="shared" si="318"/>
        <v>52.695070605330152</v>
      </c>
      <c r="F878" s="3">
        <f t="shared" si="323"/>
        <v>10.129370788504147</v>
      </c>
      <c r="G878" s="3">
        <f t="shared" si="324"/>
        <v>-115.80769602600127</v>
      </c>
      <c r="H878" s="3">
        <f t="shared" si="325"/>
        <v>-16.804371605009461</v>
      </c>
      <c r="I878" s="2">
        <f t="shared" si="319"/>
        <v>117.45813516509173</v>
      </c>
      <c r="J878" s="2">
        <f t="shared" si="326"/>
        <v>117.45813516509173</v>
      </c>
      <c r="K878" s="5">
        <f t="shared" si="305"/>
        <v>0.33</v>
      </c>
      <c r="L878" s="4">
        <f t="shared" si="320"/>
        <v>0.19450112944665354</v>
      </c>
      <c r="M878" s="4">
        <f t="shared" si="306"/>
        <v>0.22849082600492499</v>
      </c>
      <c r="N878" s="5">
        <f t="shared" si="307"/>
        <v>-2.087242452488558</v>
      </c>
      <c r="O878" s="5">
        <f t="shared" si="308"/>
        <v>23.863154436471774</v>
      </c>
      <c r="P878" s="5">
        <f t="shared" si="309"/>
        <v>3.4626827799783504</v>
      </c>
      <c r="Q878" s="6">
        <f t="shared" si="310"/>
        <v>1802.6227688396477</v>
      </c>
      <c r="R878" s="5">
        <f t="shared" si="311"/>
        <v>9.2408188191061402</v>
      </c>
      <c r="S878" s="5">
        <f t="shared" si="312"/>
        <v>-1.1926037287381395</v>
      </c>
      <c r="T878" s="5">
        <f t="shared" si="313"/>
        <v>13.789052976918192</v>
      </c>
      <c r="U878" s="5">
        <f t="shared" si="327"/>
        <v>7.1535763666175818</v>
      </c>
      <c r="V878" s="5">
        <f t="shared" si="327"/>
        <v>22.670550707733636</v>
      </c>
      <c r="W878" s="5">
        <f t="shared" si="314"/>
        <v>-14.922264243103456</v>
      </c>
      <c r="X878">
        <f t="shared" si="321"/>
        <v>0</v>
      </c>
    </row>
    <row r="879" spans="1:24" x14ac:dyDescent="0.2">
      <c r="A879">
        <f t="shared" si="322"/>
        <v>0.84900000000000064</v>
      </c>
      <c r="B879" s="5">
        <f t="shared" si="315"/>
        <v>4.5909258415619822</v>
      </c>
      <c r="C879" s="5">
        <f t="shared" si="316"/>
        <v>-52.611384771236573</v>
      </c>
      <c r="D879" s="5">
        <f t="shared" si="317"/>
        <v>-3.0867244474637241</v>
      </c>
      <c r="E879" s="2">
        <f t="shared" si="318"/>
        <v>52.81130946710018</v>
      </c>
      <c r="F879" s="3">
        <f t="shared" si="323"/>
        <v>10.136524364870764</v>
      </c>
      <c r="G879" s="3">
        <f t="shared" si="324"/>
        <v>-115.78502547529354</v>
      </c>
      <c r="H879" s="3">
        <f t="shared" si="325"/>
        <v>-16.819293869252565</v>
      </c>
      <c r="I879" s="2">
        <f t="shared" si="319"/>
        <v>117.43853667674111</v>
      </c>
      <c r="J879" s="2">
        <f t="shared" si="326"/>
        <v>117.43853667674111</v>
      </c>
      <c r="K879" s="5">
        <f t="shared" si="305"/>
        <v>0.33</v>
      </c>
      <c r="L879" s="4">
        <f t="shared" si="320"/>
        <v>0.19453356891374474</v>
      </c>
      <c r="M879" s="4">
        <f t="shared" si="306"/>
        <v>0.22850873159294088</v>
      </c>
      <c r="N879" s="5">
        <f t="shared" si="307"/>
        <v>-2.0883679943603695</v>
      </c>
      <c r="O879" s="5">
        <f t="shared" si="308"/>
        <v>23.854502068459823</v>
      </c>
      <c r="P879" s="5">
        <f t="shared" si="309"/>
        <v>3.4651793593095617</v>
      </c>
      <c r="Q879" s="6">
        <f t="shared" si="310"/>
        <v>1802.6225885773799</v>
      </c>
      <c r="R879" s="5">
        <f t="shared" si="311"/>
        <v>9.2382801652921867</v>
      </c>
      <c r="S879" s="5">
        <f t="shared" si="312"/>
        <v>-1.1937027370423301</v>
      </c>
      <c r="T879" s="5">
        <f t="shared" si="313"/>
        <v>13.785177642161258</v>
      </c>
      <c r="U879" s="5">
        <f t="shared" si="327"/>
        <v>7.1499121709318167</v>
      </c>
      <c r="V879" s="5">
        <f t="shared" si="327"/>
        <v>22.660799331417493</v>
      </c>
      <c r="W879" s="5">
        <f t="shared" si="314"/>
        <v>-14.923642998529179</v>
      </c>
      <c r="X879">
        <f t="shared" si="321"/>
        <v>0</v>
      </c>
    </row>
    <row r="880" spans="1:24" x14ac:dyDescent="0.2">
      <c r="A880">
        <f t="shared" si="322"/>
        <v>0.85000000000000064</v>
      </c>
      <c r="B880" s="5">
        <f t="shared" si="315"/>
        <v>4.6010659408829389</v>
      </c>
      <c r="C880" s="5">
        <f t="shared" si="316"/>
        <v>-52.727158466312197</v>
      </c>
      <c r="D880" s="5">
        <f t="shared" si="317"/>
        <v>-3.1035512031544759</v>
      </c>
      <c r="E880" s="2">
        <f t="shared" si="318"/>
        <v>52.927526370726518</v>
      </c>
      <c r="F880" s="3">
        <f t="shared" si="323"/>
        <v>10.143674277041697</v>
      </c>
      <c r="G880" s="3">
        <f t="shared" si="324"/>
        <v>-115.76236467596212</v>
      </c>
      <c r="H880" s="3">
        <f t="shared" si="325"/>
        <v>-16.834217512251094</v>
      </c>
      <c r="I880" s="2">
        <f t="shared" si="319"/>
        <v>117.41895112143925</v>
      </c>
      <c r="J880" s="2">
        <f t="shared" si="326"/>
        <v>117.41895112143925</v>
      </c>
      <c r="K880" s="5">
        <f t="shared" si="305"/>
        <v>0.33</v>
      </c>
      <c r="L880" s="4">
        <f t="shared" si="320"/>
        <v>0.19456599777946026</v>
      </c>
      <c r="M880" s="4">
        <f t="shared" si="306"/>
        <v>0.22852662816531799</v>
      </c>
      <c r="N880" s="5">
        <f t="shared" si="307"/>
        <v>-2.0894925196845859</v>
      </c>
      <c r="O880" s="5">
        <f t="shared" si="308"/>
        <v>23.845855894533443</v>
      </c>
      <c r="P880" s="5">
        <f t="shared" si="309"/>
        <v>3.4676755784838114</v>
      </c>
      <c r="Q880" s="6">
        <f t="shared" si="310"/>
        <v>1802.6224083151299</v>
      </c>
      <c r="R880" s="5">
        <f t="shared" si="311"/>
        <v>9.2357430052323277</v>
      </c>
      <c r="S880" s="5">
        <f t="shared" si="312"/>
        <v>-1.1948020386419682</v>
      </c>
      <c r="T880" s="5">
        <f t="shared" si="313"/>
        <v>13.781304530226096</v>
      </c>
      <c r="U880" s="5">
        <f t="shared" si="327"/>
        <v>7.1462504855477418</v>
      </c>
      <c r="V880" s="5">
        <f t="shared" si="327"/>
        <v>22.651053855891476</v>
      </c>
      <c r="W880" s="5">
        <f t="shared" si="314"/>
        <v>-14.925019891290091</v>
      </c>
      <c r="X880">
        <f t="shared" si="321"/>
        <v>0</v>
      </c>
    </row>
    <row r="881" spans="1:24" x14ac:dyDescent="0.2">
      <c r="A881">
        <f t="shared" si="322"/>
        <v>0.85100000000000064</v>
      </c>
      <c r="B881" s="5">
        <f t="shared" si="315"/>
        <v>4.6112131882852232</v>
      </c>
      <c r="C881" s="5">
        <f t="shared" si="316"/>
        <v>-52.842909505461229</v>
      </c>
      <c r="D881" s="5">
        <f t="shared" si="317"/>
        <v>-3.1203928831766725</v>
      </c>
      <c r="E881" s="2">
        <f t="shared" si="318"/>
        <v>53.043721325621384</v>
      </c>
      <c r="F881" s="3">
        <f t="shared" si="323"/>
        <v>10.150820527527245</v>
      </c>
      <c r="G881" s="3">
        <f t="shared" si="324"/>
        <v>-115.73971362210622</v>
      </c>
      <c r="H881" s="3">
        <f t="shared" si="325"/>
        <v>-16.849142532142384</v>
      </c>
      <c r="I881" s="2">
        <f t="shared" si="319"/>
        <v>117.3993784940009</v>
      </c>
      <c r="J881" s="2">
        <f t="shared" si="326"/>
        <v>117.3993784940009</v>
      </c>
      <c r="K881" s="5">
        <f t="shared" si="305"/>
        <v>0.33</v>
      </c>
      <c r="L881" s="4">
        <f t="shared" si="320"/>
        <v>0.19459841603637187</v>
      </c>
      <c r="M881" s="4">
        <f t="shared" si="306"/>
        <v>0.22854451572189877</v>
      </c>
      <c r="N881" s="5">
        <f t="shared" si="307"/>
        <v>-2.0906160297502416</v>
      </c>
      <c r="O881" s="5">
        <f t="shared" si="308"/>
        <v>23.837215909876921</v>
      </c>
      <c r="P881" s="5">
        <f t="shared" si="309"/>
        <v>3.4701714378378758</v>
      </c>
      <c r="Q881" s="6">
        <f t="shared" si="310"/>
        <v>1802.6222280528984</v>
      </c>
      <c r="R881" s="5">
        <f t="shared" si="311"/>
        <v>9.2332073380217956</v>
      </c>
      <c r="S881" s="5">
        <f t="shared" si="312"/>
        <v>-1.1959016331592069</v>
      </c>
      <c r="T881" s="5">
        <f t="shared" si="313"/>
        <v>13.777433639778582</v>
      </c>
      <c r="U881" s="5">
        <f t="shared" si="327"/>
        <v>7.1425913082715535</v>
      </c>
      <c r="V881" s="5">
        <f t="shared" si="327"/>
        <v>22.641314276717715</v>
      </c>
      <c r="W881" s="5">
        <f t="shared" si="314"/>
        <v>-14.92639492238354</v>
      </c>
      <c r="X881">
        <f t="shared" si="321"/>
        <v>0</v>
      </c>
    </row>
    <row r="882" spans="1:24" x14ac:dyDescent="0.2">
      <c r="A882">
        <f t="shared" si="322"/>
        <v>0.85200000000000065</v>
      </c>
      <c r="B882" s="5">
        <f t="shared" si="315"/>
        <v>4.6213675801084042</v>
      </c>
      <c r="C882" s="5">
        <f t="shared" si="316"/>
        <v>-52.958637898426197</v>
      </c>
      <c r="D882" s="5">
        <f t="shared" si="317"/>
        <v>-3.1372494889062761</v>
      </c>
      <c r="E882" s="2">
        <f t="shared" si="318"/>
        <v>53.159894341195795</v>
      </c>
      <c r="F882" s="3">
        <f t="shared" si="323"/>
        <v>10.157963118835516</v>
      </c>
      <c r="G882" s="3">
        <f t="shared" si="324"/>
        <v>-115.71707230782951</v>
      </c>
      <c r="H882" s="3">
        <f t="shared" si="325"/>
        <v>-16.864068927064768</v>
      </c>
      <c r="I882" s="2">
        <f t="shared" si="319"/>
        <v>117.37981878924441</v>
      </c>
      <c r="J882" s="2">
        <f t="shared" si="326"/>
        <v>117.37981878924441</v>
      </c>
      <c r="K882" s="5">
        <f t="shared" si="305"/>
        <v>0.33</v>
      </c>
      <c r="L882" s="4">
        <f t="shared" si="320"/>
        <v>0.19463082367705314</v>
      </c>
      <c r="M882" s="4">
        <f t="shared" si="306"/>
        <v>0.2285623942625265</v>
      </c>
      <c r="N882" s="5">
        <f t="shared" si="307"/>
        <v>-2.09173852584488</v>
      </c>
      <c r="O882" s="5">
        <f t="shared" si="308"/>
        <v>23.828582109679157</v>
      </c>
      <c r="P882" s="5">
        <f t="shared" si="309"/>
        <v>3.4726669377087447</v>
      </c>
      <c r="Q882" s="6">
        <f t="shared" si="310"/>
        <v>1802.6220477906843</v>
      </c>
      <c r="R882" s="5">
        <f t="shared" si="311"/>
        <v>9.23067316275651</v>
      </c>
      <c r="S882" s="5">
        <f t="shared" si="312"/>
        <v>-1.1970015202167565</v>
      </c>
      <c r="T882" s="5">
        <f t="shared" si="313"/>
        <v>13.773564969485587</v>
      </c>
      <c r="U882" s="5">
        <f t="shared" si="327"/>
        <v>7.13893463691163</v>
      </c>
      <c r="V882" s="5">
        <f t="shared" si="327"/>
        <v>22.631580589462402</v>
      </c>
      <c r="W882" s="5">
        <f t="shared" si="314"/>
        <v>-14.927768092805668</v>
      </c>
      <c r="X882">
        <f t="shared" si="321"/>
        <v>0</v>
      </c>
    </row>
    <row r="883" spans="1:24" x14ac:dyDescent="0.2">
      <c r="A883">
        <f t="shared" si="322"/>
        <v>0.85300000000000065</v>
      </c>
      <c r="B883" s="5">
        <f t="shared" si="315"/>
        <v>4.6315291126945581</v>
      </c>
      <c r="C883" s="5">
        <f t="shared" si="316"/>
        <v>-53.074343654943732</v>
      </c>
      <c r="D883" s="5">
        <f t="shared" si="317"/>
        <v>-3.1541210217173874</v>
      </c>
      <c r="E883" s="2">
        <f t="shared" si="318"/>
        <v>53.276045426859561</v>
      </c>
      <c r="F883" s="3">
        <f t="shared" si="323"/>
        <v>10.165102053472427</v>
      </c>
      <c r="G883" s="3">
        <f t="shared" si="324"/>
        <v>-115.69444072724005</v>
      </c>
      <c r="H883" s="3">
        <f t="shared" si="325"/>
        <v>-16.878996695157575</v>
      </c>
      <c r="I883" s="2">
        <f t="shared" si="319"/>
        <v>117.36027200199185</v>
      </c>
      <c r="J883" s="2">
        <f t="shared" si="326"/>
        <v>117.36027200199185</v>
      </c>
      <c r="K883" s="5">
        <f t="shared" si="305"/>
        <v>0.33</v>
      </c>
      <c r="L883" s="4">
        <f t="shared" si="320"/>
        <v>0.19466322069407929</v>
      </c>
      <c r="M883" s="4">
        <f t="shared" si="306"/>
        <v>0.22858026378704527</v>
      </c>
      <c r="N883" s="5">
        <f t="shared" si="307"/>
        <v>-2.0928600092545571</v>
      </c>
      <c r="O883" s="5">
        <f t="shared" si="308"/>
        <v>23.819954489133668</v>
      </c>
      <c r="P883" s="5">
        <f t="shared" si="309"/>
        <v>3.4751620784336219</v>
      </c>
      <c r="Q883" s="6">
        <f t="shared" si="310"/>
        <v>1802.6218675284888</v>
      </c>
      <c r="R883" s="5">
        <f t="shared" si="311"/>
        <v>9.2281404785330725</v>
      </c>
      <c r="S883" s="5">
        <f t="shared" si="312"/>
        <v>-1.1981016994378864</v>
      </c>
      <c r="T883" s="5">
        <f t="shared" si="313"/>
        <v>13.769698518014962</v>
      </c>
      <c r="U883" s="5">
        <f t="shared" si="327"/>
        <v>7.1352804692785154</v>
      </c>
      <c r="V883" s="5">
        <f t="shared" si="327"/>
        <v>22.621852789695783</v>
      </c>
      <c r="W883" s="5">
        <f t="shared" si="314"/>
        <v>-14.929139403551414</v>
      </c>
      <c r="X883">
        <f t="shared" si="321"/>
        <v>0</v>
      </c>
    </row>
    <row r="884" spans="1:24" x14ac:dyDescent="0.2">
      <c r="A884">
        <f t="shared" si="322"/>
        <v>0.85400000000000065</v>
      </c>
      <c r="B884" s="5">
        <f t="shared" si="315"/>
        <v>4.641697782388265</v>
      </c>
      <c r="C884" s="5">
        <f t="shared" si="316"/>
        <v>-53.190026784744575</v>
      </c>
      <c r="D884" s="5">
        <f t="shared" si="317"/>
        <v>-3.171007482982247</v>
      </c>
      <c r="E884" s="2">
        <f t="shared" si="318"/>
        <v>53.392174592021192</v>
      </c>
      <c r="F884" s="3">
        <f t="shared" si="323"/>
        <v>10.172237333941705</v>
      </c>
      <c r="G884" s="3">
        <f t="shared" si="324"/>
        <v>-115.67181887445035</v>
      </c>
      <c r="H884" s="3">
        <f t="shared" si="325"/>
        <v>-16.893925834561127</v>
      </c>
      <c r="I884" s="2">
        <f t="shared" si="319"/>
        <v>117.3407381270688</v>
      </c>
      <c r="J884" s="2">
        <f t="shared" si="326"/>
        <v>117.3407381270688</v>
      </c>
      <c r="K884" s="5">
        <f t="shared" si="305"/>
        <v>0.33</v>
      </c>
      <c r="L884" s="4">
        <f t="shared" si="320"/>
        <v>0.19469560708002737</v>
      </c>
      <c r="M884" s="4">
        <f t="shared" si="306"/>
        <v>0.22859812429530016</v>
      </c>
      <c r="N884" s="5">
        <f t="shared" si="307"/>
        <v>-2.0939804812638418</v>
      </c>
      <c r="O884" s="5">
        <f t="shared" si="308"/>
        <v>23.811333043438562</v>
      </c>
      <c r="P884" s="5">
        <f t="shared" si="309"/>
        <v>3.4776568603499212</v>
      </c>
      <c r="Q884" s="6">
        <f t="shared" si="310"/>
        <v>1802.6216872663108</v>
      </c>
      <c r="R884" s="5">
        <f t="shared" si="311"/>
        <v>9.2256092844487707</v>
      </c>
      <c r="S884" s="5">
        <f t="shared" si="312"/>
        <v>-1.1992021704464242</v>
      </c>
      <c r="T884" s="5">
        <f t="shared" si="313"/>
        <v>13.765834284035551</v>
      </c>
      <c r="U884" s="5">
        <f t="shared" si="327"/>
        <v>7.1316288031849293</v>
      </c>
      <c r="V884" s="5">
        <f t="shared" si="327"/>
        <v>22.61213087299214</v>
      </c>
      <c r="W884" s="5">
        <f t="shared" si="314"/>
        <v>-14.930508855614526</v>
      </c>
      <c r="X884">
        <f t="shared" si="321"/>
        <v>0</v>
      </c>
    </row>
    <row r="885" spans="1:24" x14ac:dyDescent="0.2">
      <c r="A885">
        <f t="shared" si="322"/>
        <v>0.85500000000000065</v>
      </c>
      <c r="B885" s="5">
        <f t="shared" si="315"/>
        <v>4.6518735855366087</v>
      </c>
      <c r="C885" s="5">
        <f t="shared" si="316"/>
        <v>-53.30568729755359</v>
      </c>
      <c r="D885" s="5">
        <f t="shared" si="317"/>
        <v>-3.187908874071236</v>
      </c>
      <c r="E885" s="2">
        <f t="shared" si="318"/>
        <v>53.508281846087897</v>
      </c>
      <c r="F885" s="3">
        <f t="shared" si="323"/>
        <v>10.17936896274489</v>
      </c>
      <c r="G885" s="3">
        <f t="shared" si="324"/>
        <v>-115.64920674357737</v>
      </c>
      <c r="H885" s="3">
        <f t="shared" si="325"/>
        <v>-16.90885634341674</v>
      </c>
      <c r="I885" s="2">
        <f t="shared" si="319"/>
        <v>117.32121715930455</v>
      </c>
      <c r="J885" s="2">
        <f t="shared" si="326"/>
        <v>117.32121715930455</v>
      </c>
      <c r="K885" s="5">
        <f t="shared" si="305"/>
        <v>0.33</v>
      </c>
      <c r="L885" s="4">
        <f t="shared" si="320"/>
        <v>0.19472798282747622</v>
      </c>
      <c r="M885" s="4">
        <f t="shared" si="306"/>
        <v>0.22861597578713722</v>
      </c>
      <c r="N885" s="5">
        <f t="shared" si="307"/>
        <v>-2.0950999431558195</v>
      </c>
      <c r="O885" s="5">
        <f t="shared" si="308"/>
        <v>23.802717767796555</v>
      </c>
      <c r="P885" s="5">
        <f t="shared" si="309"/>
        <v>3.4801512837952679</v>
      </c>
      <c r="Q885" s="6">
        <f t="shared" si="310"/>
        <v>1802.6215070041515</v>
      </c>
      <c r="R885" s="5">
        <f t="shared" si="311"/>
        <v>9.2230795796015705</v>
      </c>
      <c r="S885" s="5">
        <f t="shared" si="312"/>
        <v>-1.2003029328667549</v>
      </c>
      <c r="T885" s="5">
        <f t="shared" si="313"/>
        <v>13.761972266217203</v>
      </c>
      <c r="U885" s="5">
        <f t="shared" si="327"/>
        <v>7.1279796364457511</v>
      </c>
      <c r="V885" s="5">
        <f t="shared" si="327"/>
        <v>22.6024148349298</v>
      </c>
      <c r="W885" s="5">
        <f t="shared" si="314"/>
        <v>-14.931876449987527</v>
      </c>
      <c r="X885">
        <f t="shared" si="321"/>
        <v>0</v>
      </c>
    </row>
    <row r="886" spans="1:24" x14ac:dyDescent="0.2">
      <c r="A886">
        <f t="shared" si="322"/>
        <v>0.85600000000000065</v>
      </c>
      <c r="B886" s="5">
        <f t="shared" si="315"/>
        <v>4.6620565184891714</v>
      </c>
      <c r="C886" s="5">
        <f t="shared" si="316"/>
        <v>-53.421325203089751</v>
      </c>
      <c r="D886" s="5">
        <f t="shared" si="317"/>
        <v>-3.2048251963528775</v>
      </c>
      <c r="E886" s="2">
        <f t="shared" si="318"/>
        <v>53.624367198465471</v>
      </c>
      <c r="F886" s="3">
        <f t="shared" si="323"/>
        <v>10.186496942381336</v>
      </c>
      <c r="G886" s="3">
        <f t="shared" si="324"/>
        <v>-115.62660432874243</v>
      </c>
      <c r="H886" s="3">
        <f t="shared" si="325"/>
        <v>-16.923788219866729</v>
      </c>
      <c r="I886" s="2">
        <f t="shared" si="319"/>
        <v>117.30170909353197</v>
      </c>
      <c r="J886" s="2">
        <f t="shared" si="326"/>
        <v>117.30170909353197</v>
      </c>
      <c r="K886" s="5">
        <f t="shared" si="305"/>
        <v>0.33</v>
      </c>
      <c r="L886" s="4">
        <f t="shared" si="320"/>
        <v>0.19476034792900643</v>
      </c>
      <c r="M886" s="4">
        <f t="shared" si="306"/>
        <v>0.22863381826240331</v>
      </c>
      <c r="N886" s="5">
        <f t="shared" si="307"/>
        <v>-2.0962183962120919</v>
      </c>
      <c r="O886" s="5">
        <f t="shared" si="308"/>
        <v>23.794108657414942</v>
      </c>
      <c r="P886" s="5">
        <f t="shared" si="309"/>
        <v>3.4826453491075</v>
      </c>
      <c r="Q886" s="6">
        <f t="shared" si="310"/>
        <v>1802.6213267420094</v>
      </c>
      <c r="R886" s="5">
        <f t="shared" si="311"/>
        <v>9.2205513630901219</v>
      </c>
      <c r="S886" s="5">
        <f t="shared" si="312"/>
        <v>-1.2014039863238208</v>
      </c>
      <c r="T886" s="5">
        <f t="shared" si="313"/>
        <v>13.758112463230733</v>
      </c>
      <c r="U886" s="5">
        <f t="shared" si="327"/>
        <v>7.12433296687803</v>
      </c>
      <c r="V886" s="5">
        <f t="shared" si="327"/>
        <v>22.59270467109112</v>
      </c>
      <c r="W886" s="5">
        <f t="shared" si="314"/>
        <v>-14.933242187661769</v>
      </c>
      <c r="X886">
        <f t="shared" si="321"/>
        <v>0</v>
      </c>
    </row>
    <row r="887" spans="1:24" x14ac:dyDescent="0.2">
      <c r="A887">
        <f t="shared" si="322"/>
        <v>0.85700000000000065</v>
      </c>
      <c r="B887" s="5">
        <f t="shared" si="315"/>
        <v>4.6722465775980364</v>
      </c>
      <c r="C887" s="5">
        <f t="shared" si="316"/>
        <v>-53.536940511066163</v>
      </c>
      <c r="D887" s="5">
        <f t="shared" si="317"/>
        <v>-3.2217564511938379</v>
      </c>
      <c r="E887" s="2">
        <f t="shared" si="318"/>
        <v>53.74043065855831</v>
      </c>
      <c r="F887" s="3">
        <f t="shared" si="323"/>
        <v>10.193621275348214</v>
      </c>
      <c r="G887" s="3">
        <f t="shared" si="324"/>
        <v>-115.60401162407133</v>
      </c>
      <c r="H887" s="3">
        <f t="shared" si="325"/>
        <v>-16.938721462054392</v>
      </c>
      <c r="I887" s="2">
        <f t="shared" si="319"/>
        <v>117.28221392458752</v>
      </c>
      <c r="J887" s="2">
        <f t="shared" si="326"/>
        <v>117.28221392458752</v>
      </c>
      <c r="K887" s="5">
        <f t="shared" si="305"/>
        <v>0.33</v>
      </c>
      <c r="L887" s="4">
        <f t="shared" si="320"/>
        <v>0.19479270237720042</v>
      </c>
      <c r="M887" s="4">
        <f t="shared" si="306"/>
        <v>0.22865165172094626</v>
      </c>
      <c r="N887" s="5">
        <f t="shared" si="307"/>
        <v>-2.0973358417127792</v>
      </c>
      <c r="O887" s="5">
        <f t="shared" si="308"/>
        <v>23.78550570750561</v>
      </c>
      <c r="P887" s="5">
        <f t="shared" si="309"/>
        <v>3.4851390566246629</v>
      </c>
      <c r="Q887" s="6">
        <f t="shared" si="310"/>
        <v>1802.621146479886</v>
      </c>
      <c r="R887" s="5">
        <f t="shared" si="311"/>
        <v>9.2180246340137622</v>
      </c>
      <c r="S887" s="5">
        <f t="shared" si="312"/>
        <v>-1.2025053304431206</v>
      </c>
      <c r="T887" s="5">
        <f t="shared" si="313"/>
        <v>13.754254873747966</v>
      </c>
      <c r="U887" s="5">
        <f t="shared" si="327"/>
        <v>7.1206887923009834</v>
      </c>
      <c r="V887" s="5">
        <f t="shared" si="327"/>
        <v>22.58300037706249</v>
      </c>
      <c r="W887" s="5">
        <f t="shared" si="314"/>
        <v>-14.934606069627371</v>
      </c>
      <c r="X887">
        <f t="shared" si="321"/>
        <v>0</v>
      </c>
    </row>
    <row r="888" spans="1:24" x14ac:dyDescent="0.2">
      <c r="A888">
        <f t="shared" si="322"/>
        <v>0.85800000000000065</v>
      </c>
      <c r="B888" s="5">
        <f t="shared" si="315"/>
        <v>4.6824437592177812</v>
      </c>
      <c r="C888" s="5">
        <f t="shared" si="316"/>
        <v>-53.652533231190048</v>
      </c>
      <c r="D888" s="5">
        <f t="shared" si="317"/>
        <v>-3.2387026399589272</v>
      </c>
      <c r="E888" s="2">
        <f t="shared" si="318"/>
        <v>53.856472235769303</v>
      </c>
      <c r="F888" s="3">
        <f t="shared" si="323"/>
        <v>10.200741964140514</v>
      </c>
      <c r="G888" s="3">
        <f t="shared" si="324"/>
        <v>-115.58142862369426</v>
      </c>
      <c r="H888" s="3">
        <f t="shared" si="325"/>
        <v>-16.953656068124019</v>
      </c>
      <c r="I888" s="2">
        <f t="shared" si="319"/>
        <v>117.26273164731131</v>
      </c>
      <c r="J888" s="2">
        <f t="shared" si="326"/>
        <v>117.26273164731131</v>
      </c>
      <c r="K888" s="5">
        <f t="shared" si="305"/>
        <v>0.33</v>
      </c>
      <c r="L888" s="4">
        <f t="shared" si="320"/>
        <v>0.19482504616464244</v>
      </c>
      <c r="M888" s="4">
        <f t="shared" si="306"/>
        <v>0.22866947616261493</v>
      </c>
      <c r="N888" s="5">
        <f t="shared" si="307"/>
        <v>-2.0984522809365229</v>
      </c>
      <c r="O888" s="5">
        <f t="shared" si="308"/>
        <v>23.776908913285023</v>
      </c>
      <c r="P888" s="5">
        <f t="shared" si="309"/>
        <v>3.4876324066850115</v>
      </c>
      <c r="Q888" s="6">
        <f t="shared" si="310"/>
        <v>1802.6209662177803</v>
      </c>
      <c r="R888" s="5">
        <f t="shared" si="311"/>
        <v>9.2154993914725036</v>
      </c>
      <c r="S888" s="5">
        <f t="shared" si="312"/>
        <v>-1.2036069648507075</v>
      </c>
      <c r="T888" s="5">
        <f t="shared" si="313"/>
        <v>13.750399496441698</v>
      </c>
      <c r="U888" s="5">
        <f t="shared" si="327"/>
        <v>7.1170471105359807</v>
      </c>
      <c r="V888" s="5">
        <f t="shared" si="327"/>
        <v>22.573301948434317</v>
      </c>
      <c r="W888" s="5">
        <f t="shared" si="314"/>
        <v>-14.935968096873289</v>
      </c>
      <c r="X888">
        <f t="shared" si="321"/>
        <v>0</v>
      </c>
    </row>
    <row r="889" spans="1:24" x14ac:dyDescent="0.2">
      <c r="A889">
        <f t="shared" si="322"/>
        <v>0.85900000000000065</v>
      </c>
      <c r="B889" s="5">
        <f t="shared" si="315"/>
        <v>4.6926480597054763</v>
      </c>
      <c r="C889" s="5">
        <f t="shared" si="316"/>
        <v>-53.768103373162766</v>
      </c>
      <c r="D889" s="5">
        <f t="shared" si="317"/>
        <v>-3.2556637640110995</v>
      </c>
      <c r="E889" s="2">
        <f t="shared" si="318"/>
        <v>53.972491939499839</v>
      </c>
      <c r="F889" s="3">
        <f t="shared" si="323"/>
        <v>10.207859011251051</v>
      </c>
      <c r="G889" s="3">
        <f t="shared" si="324"/>
        <v>-115.55885532174582</v>
      </c>
      <c r="H889" s="3">
        <f t="shared" si="325"/>
        <v>-16.968592036220894</v>
      </c>
      <c r="I889" s="2">
        <f t="shared" si="319"/>
        <v>117.24326225654701</v>
      </c>
      <c r="J889" s="2">
        <f t="shared" si="326"/>
        <v>117.24326225654701</v>
      </c>
      <c r="K889" s="5">
        <f t="shared" si="305"/>
        <v>0.33</v>
      </c>
      <c r="L889" s="4">
        <f t="shared" si="320"/>
        <v>0.1948573792839185</v>
      </c>
      <c r="M889" s="4">
        <f t="shared" si="306"/>
        <v>0.2286872915872589</v>
      </c>
      <c r="N889" s="5">
        <f t="shared" si="307"/>
        <v>-2.0995677151604886</v>
      </c>
      <c r="O889" s="5">
        <f t="shared" si="308"/>
        <v>23.76831826997422</v>
      </c>
      <c r="P889" s="5">
        <f t="shared" si="309"/>
        <v>3.4901253996270114</v>
      </c>
      <c r="Q889" s="6">
        <f t="shared" si="310"/>
        <v>1802.6207859556926</v>
      </c>
      <c r="R889" s="5">
        <f t="shared" si="311"/>
        <v>9.2129756345670337</v>
      </c>
      <c r="S889" s="5">
        <f t="shared" si="312"/>
        <v>-1.2047088891731903</v>
      </c>
      <c r="T889" s="5">
        <f t="shared" si="313"/>
        <v>13.746546329985723</v>
      </c>
      <c r="U889" s="5">
        <f t="shared" si="327"/>
        <v>7.1134079194065452</v>
      </c>
      <c r="V889" s="5">
        <f t="shared" si="327"/>
        <v>22.563609380801029</v>
      </c>
      <c r="W889" s="5">
        <f t="shared" si="314"/>
        <v>-14.937328270387265</v>
      </c>
      <c r="X889">
        <f t="shared" si="321"/>
        <v>0</v>
      </c>
    </row>
    <row r="890" spans="1:24" x14ac:dyDescent="0.2">
      <c r="A890">
        <f t="shared" si="322"/>
        <v>0.86000000000000065</v>
      </c>
      <c r="B890" s="5">
        <f t="shared" si="315"/>
        <v>4.7028594754206869</v>
      </c>
      <c r="C890" s="5">
        <f t="shared" si="316"/>
        <v>-53.883650946679822</v>
      </c>
      <c r="D890" s="5">
        <f t="shared" si="317"/>
        <v>-3.2726398247114554</v>
      </c>
      <c r="E890" s="2">
        <f t="shared" si="318"/>
        <v>54.088489779149718</v>
      </c>
      <c r="F890" s="3">
        <f t="shared" si="323"/>
        <v>10.214972419170458</v>
      </c>
      <c r="G890" s="3">
        <f t="shared" si="324"/>
        <v>-115.53629171236503</v>
      </c>
      <c r="H890" s="3">
        <f t="shared" si="325"/>
        <v>-16.983529364491282</v>
      </c>
      <c r="I890" s="2">
        <f t="shared" si="319"/>
        <v>117.22380574714191</v>
      </c>
      <c r="J890" s="2">
        <f t="shared" si="326"/>
        <v>117.22380574714191</v>
      </c>
      <c r="K890" s="5">
        <f t="shared" si="305"/>
        <v>0.33</v>
      </c>
      <c r="L890" s="4">
        <f t="shared" si="320"/>
        <v>0.19488970172761647</v>
      </c>
      <c r="M890" s="4">
        <f t="shared" si="306"/>
        <v>0.2287050979947288</v>
      </c>
      <c r="N890" s="5">
        <f t="shared" si="307"/>
        <v>-2.1006821456603646</v>
      </c>
      <c r="O890" s="5">
        <f t="shared" si="308"/>
        <v>23.759733772798814</v>
      </c>
      <c r="P890" s="5">
        <f t="shared" si="309"/>
        <v>3.4926180357893348</v>
      </c>
      <c r="Q890" s="6">
        <f t="shared" si="310"/>
        <v>1802.6206056936228</v>
      </c>
      <c r="R890" s="5">
        <f t="shared" si="311"/>
        <v>9.2104533623987255</v>
      </c>
      <c r="S890" s="5">
        <f t="shared" si="312"/>
        <v>-1.2058111030377319</v>
      </c>
      <c r="T890" s="5">
        <f t="shared" si="313"/>
        <v>13.74269537305481</v>
      </c>
      <c r="U890" s="5">
        <f t="shared" si="327"/>
        <v>7.1097712167383609</v>
      </c>
      <c r="V890" s="5">
        <f t="shared" si="327"/>
        <v>22.553922669761082</v>
      </c>
      <c r="W890" s="5">
        <f t="shared" si="314"/>
        <v>-14.938686591155854</v>
      </c>
      <c r="X890">
        <f t="shared" si="321"/>
        <v>0</v>
      </c>
    </row>
    <row r="891" spans="1:24" x14ac:dyDescent="0.2">
      <c r="A891">
        <f t="shared" si="322"/>
        <v>0.86100000000000065</v>
      </c>
      <c r="B891" s="5">
        <f t="shared" si="315"/>
        <v>4.7130780027254655</v>
      </c>
      <c r="C891" s="5">
        <f t="shared" si="316"/>
        <v>-53.999175961430851</v>
      </c>
      <c r="D891" s="5">
        <f t="shared" si="317"/>
        <v>-3.289630823419242</v>
      </c>
      <c r="E891" s="2">
        <f t="shared" si="318"/>
        <v>54.204465764117131</v>
      </c>
      <c r="F891" s="3">
        <f t="shared" si="323"/>
        <v>10.222082190387196</v>
      </c>
      <c r="G891" s="3">
        <f t="shared" si="324"/>
        <v>-115.51373778969527</v>
      </c>
      <c r="H891" s="3">
        <f t="shared" si="325"/>
        <v>-16.998468051082437</v>
      </c>
      <c r="I891" s="2">
        <f t="shared" si="319"/>
        <v>117.20436211394683</v>
      </c>
      <c r="J891" s="2">
        <f t="shared" si="326"/>
        <v>117.20436211394683</v>
      </c>
      <c r="K891" s="5">
        <f t="shared" si="305"/>
        <v>0.33</v>
      </c>
      <c r="L891" s="4">
        <f t="shared" si="320"/>
        <v>0.19492201348832608</v>
      </c>
      <c r="M891" s="4">
        <f t="shared" si="306"/>
        <v>0.22872289538487617</v>
      </c>
      <c r="N891" s="5">
        <f t="shared" si="307"/>
        <v>-2.1017955737103651</v>
      </c>
      <c r="O891" s="5">
        <f t="shared" si="308"/>
        <v>23.751155416988965</v>
      </c>
      <c r="P891" s="5">
        <f t="shared" si="309"/>
        <v>3.4951103155108587</v>
      </c>
      <c r="Q891" s="6">
        <f t="shared" si="310"/>
        <v>1802.6204254315712</v>
      </c>
      <c r="R891" s="5">
        <f t="shared" si="311"/>
        <v>9.2079325740696323</v>
      </c>
      <c r="S891" s="5">
        <f t="shared" si="312"/>
        <v>-1.2069136060720478</v>
      </c>
      <c r="T891" s="5">
        <f t="shared" si="313"/>
        <v>13.738846624324712</v>
      </c>
      <c r="U891" s="5">
        <f t="shared" si="327"/>
        <v>7.1061370003592668</v>
      </c>
      <c r="V891" s="5">
        <f t="shared" si="327"/>
        <v>22.544241810916915</v>
      </c>
      <c r="W891" s="5">
        <f t="shared" si="314"/>
        <v>-14.940043060164427</v>
      </c>
      <c r="X891">
        <f t="shared" si="321"/>
        <v>0</v>
      </c>
    </row>
    <row r="892" spans="1:24" x14ac:dyDescent="0.2">
      <c r="A892">
        <f t="shared" si="322"/>
        <v>0.86200000000000065</v>
      </c>
      <c r="B892" s="5">
        <f t="shared" si="315"/>
        <v>4.7233036379843529</v>
      </c>
      <c r="C892" s="5">
        <f t="shared" si="316"/>
        <v>-54.114678427099641</v>
      </c>
      <c r="D892" s="5">
        <f t="shared" si="317"/>
        <v>-3.3066367614918546</v>
      </c>
      <c r="E892" s="2">
        <f t="shared" si="318"/>
        <v>54.320419903798602</v>
      </c>
      <c r="F892" s="3">
        <f t="shared" si="323"/>
        <v>10.229188327387556</v>
      </c>
      <c r="G892" s="3">
        <f t="shared" si="324"/>
        <v>-115.49119354788435</v>
      </c>
      <c r="H892" s="3">
        <f t="shared" si="325"/>
        <v>-17.013408094142601</v>
      </c>
      <c r="I892" s="2">
        <f t="shared" si="319"/>
        <v>117.18493135181623</v>
      </c>
      <c r="J892" s="2">
        <f t="shared" si="326"/>
        <v>117.18493135181623</v>
      </c>
      <c r="K892" s="5">
        <f t="shared" si="305"/>
        <v>0.33</v>
      </c>
      <c r="L892" s="4">
        <f t="shared" si="320"/>
        <v>0.19495431455863893</v>
      </c>
      <c r="M892" s="4">
        <f t="shared" si="306"/>
        <v>0.22874068375755352</v>
      </c>
      <c r="N892" s="5">
        <f t="shared" si="307"/>
        <v>-2.1029080005832355</v>
      </c>
      <c r="O892" s="5">
        <f t="shared" si="308"/>
        <v>23.7425831977794</v>
      </c>
      <c r="P892" s="5">
        <f t="shared" si="309"/>
        <v>3.4976022391306723</v>
      </c>
      <c r="Q892" s="6">
        <f t="shared" si="310"/>
        <v>1802.6202451695381</v>
      </c>
      <c r="R892" s="5">
        <f t="shared" si="311"/>
        <v>9.2054132686824772</v>
      </c>
      <c r="S892" s="5">
        <f t="shared" si="312"/>
        <v>-1.2080163979044083</v>
      </c>
      <c r="T892" s="5">
        <f t="shared" si="313"/>
        <v>13.735000082472174</v>
      </c>
      <c r="U892" s="5">
        <f t="shared" si="327"/>
        <v>7.1025052680992413</v>
      </c>
      <c r="V892" s="5">
        <f t="shared" si="327"/>
        <v>22.534566799874991</v>
      </c>
      <c r="W892" s="5">
        <f t="shared" si="314"/>
        <v>-14.941397678397152</v>
      </c>
      <c r="X892">
        <f t="shared" si="321"/>
        <v>0</v>
      </c>
    </row>
    <row r="893" spans="1:24" x14ac:dyDescent="0.2">
      <c r="A893">
        <f t="shared" si="322"/>
        <v>0.86300000000000066</v>
      </c>
      <c r="B893" s="5">
        <f t="shared" si="315"/>
        <v>4.7335363775643744</v>
      </c>
      <c r="C893" s="5">
        <f t="shared" si="316"/>
        <v>-54.230158353364125</v>
      </c>
      <c r="D893" s="5">
        <f t="shared" si="317"/>
        <v>-3.3236576402848361</v>
      </c>
      <c r="E893" s="2">
        <f t="shared" si="318"/>
        <v>54.436352207588946</v>
      </c>
      <c r="F893" s="3">
        <f t="shared" si="323"/>
        <v>10.236290832655655</v>
      </c>
      <c r="G893" s="3">
        <f t="shared" si="324"/>
        <v>-115.46865898108447</v>
      </c>
      <c r="H893" s="3">
        <f t="shared" si="325"/>
        <v>-17.028349491820997</v>
      </c>
      <c r="I893" s="2">
        <f t="shared" si="319"/>
        <v>117.16551345560814</v>
      </c>
      <c r="J893" s="2">
        <f t="shared" si="326"/>
        <v>117.16551345560814</v>
      </c>
      <c r="K893" s="5">
        <f t="shared" si="305"/>
        <v>0.33</v>
      </c>
      <c r="L893" s="4">
        <f t="shared" si="320"/>
        <v>0.19498660493114833</v>
      </c>
      <c r="M893" s="4">
        <f t="shared" si="306"/>
        <v>0.22875846311261416</v>
      </c>
      <c r="N893" s="5">
        <f t="shared" si="307"/>
        <v>-2.1040194275502477</v>
      </c>
      <c r="O893" s="5">
        <f t="shared" si="308"/>
        <v>23.734017110409393</v>
      </c>
      <c r="P893" s="5">
        <f t="shared" si="309"/>
        <v>3.5000938069880654</v>
      </c>
      <c r="Q893" s="6">
        <f t="shared" si="310"/>
        <v>1802.6200649075222</v>
      </c>
      <c r="R893" s="5">
        <f t="shared" si="311"/>
        <v>9.2028954453406637</v>
      </c>
      <c r="S893" s="5">
        <f t="shared" si="312"/>
        <v>-1.2091194781636332</v>
      </c>
      <c r="T893" s="5">
        <f t="shared" si="313"/>
        <v>13.731155746174913</v>
      </c>
      <c r="U893" s="5">
        <f t="shared" si="327"/>
        <v>7.098876017790416</v>
      </c>
      <c r="V893" s="5">
        <f t="shared" si="327"/>
        <v>22.524897632245761</v>
      </c>
      <c r="W893" s="5">
        <f t="shared" si="314"/>
        <v>-14.942750446837021</v>
      </c>
      <c r="X893">
        <f t="shared" si="321"/>
        <v>0</v>
      </c>
    </row>
    <row r="894" spans="1:24" x14ac:dyDescent="0.2">
      <c r="A894">
        <f t="shared" si="322"/>
        <v>0.86400000000000066</v>
      </c>
      <c r="B894" s="5">
        <f t="shared" si="315"/>
        <v>4.7437762178350393</v>
      </c>
      <c r="C894" s="5">
        <f t="shared" si="316"/>
        <v>-54.345615749896396</v>
      </c>
      <c r="D894" s="5">
        <f t="shared" si="317"/>
        <v>-3.3406934611518806</v>
      </c>
      <c r="E894" s="2">
        <f t="shared" si="318"/>
        <v>54.552262684881228</v>
      </c>
      <c r="F894" s="3">
        <f t="shared" si="323"/>
        <v>10.243389708673446</v>
      </c>
      <c r="G894" s="3">
        <f t="shared" si="324"/>
        <v>-115.44613408345222</v>
      </c>
      <c r="H894" s="3">
        <f t="shared" si="325"/>
        <v>-17.043292242267835</v>
      </c>
      <c r="I894" s="2">
        <f t="shared" si="319"/>
        <v>117.14610842018412</v>
      </c>
      <c r="J894" s="2">
        <f t="shared" si="326"/>
        <v>117.14610842018412</v>
      </c>
      <c r="K894" s="5">
        <f t="shared" si="305"/>
        <v>0.33</v>
      </c>
      <c r="L894" s="4">
        <f t="shared" si="320"/>
        <v>0.1950188845984496</v>
      </c>
      <c r="M894" s="4">
        <f t="shared" si="306"/>
        <v>0.22877623344991255</v>
      </c>
      <c r="N894" s="5">
        <f t="shared" si="307"/>
        <v>-2.1051298558812084</v>
      </c>
      <c r="O894" s="5">
        <f t="shared" si="308"/>
        <v>23.725457150122775</v>
      </c>
      <c r="P894" s="5">
        <f t="shared" si="309"/>
        <v>3.5025850194225381</v>
      </c>
      <c r="Q894" s="6">
        <f t="shared" si="310"/>
        <v>1802.6198846455247</v>
      </c>
      <c r="R894" s="5">
        <f t="shared" si="311"/>
        <v>9.200379103148272</v>
      </c>
      <c r="S894" s="5">
        <f t="shared" si="312"/>
        <v>-1.2102228464790974</v>
      </c>
      <c r="T894" s="5">
        <f t="shared" si="313"/>
        <v>13.727313614111626</v>
      </c>
      <c r="U894" s="5">
        <f t="shared" si="327"/>
        <v>7.0952492472670636</v>
      </c>
      <c r="V894" s="5">
        <f t="shared" si="327"/>
        <v>22.515234303643677</v>
      </c>
      <c r="W894" s="5">
        <f t="shared" si="314"/>
        <v>-14.944101366465837</v>
      </c>
      <c r="X894">
        <f t="shared" si="321"/>
        <v>0</v>
      </c>
    </row>
    <row r="895" spans="1:24" x14ac:dyDescent="0.2">
      <c r="A895">
        <f t="shared" si="322"/>
        <v>0.86500000000000066</v>
      </c>
      <c r="B895" s="5">
        <f t="shared" si="315"/>
        <v>4.7540231551683361</v>
      </c>
      <c r="C895" s="5">
        <f t="shared" si="316"/>
        <v>-54.461050626362692</v>
      </c>
      <c r="D895" s="5">
        <f t="shared" si="317"/>
        <v>-3.3577442254448315</v>
      </c>
      <c r="E895" s="2">
        <f t="shared" si="318"/>
        <v>54.66815134506669</v>
      </c>
      <c r="F895" s="3">
        <f t="shared" si="323"/>
        <v>10.250484957920714</v>
      </c>
      <c r="G895" s="3">
        <f t="shared" si="324"/>
        <v>-115.42361884914858</v>
      </c>
      <c r="H895" s="3">
        <f t="shared" si="325"/>
        <v>-17.058236343634302</v>
      </c>
      <c r="I895" s="2">
        <f t="shared" si="319"/>
        <v>117.12671624040935</v>
      </c>
      <c r="J895" s="2">
        <f t="shared" si="326"/>
        <v>117.12671624040935</v>
      </c>
      <c r="K895" s="5">
        <f t="shared" si="305"/>
        <v>0.33</v>
      </c>
      <c r="L895" s="4">
        <f t="shared" si="320"/>
        <v>0.19505115355313987</v>
      </c>
      <c r="M895" s="4">
        <f t="shared" si="306"/>
        <v>0.22879399476930384</v>
      </c>
      <c r="N895" s="5">
        <f t="shared" si="307"/>
        <v>-2.1062392868444566</v>
      </c>
      <c r="O895" s="5">
        <f t="shared" si="308"/>
        <v>23.716903312167908</v>
      </c>
      <c r="P895" s="5">
        <f t="shared" si="309"/>
        <v>3.5050758767737915</v>
      </c>
      <c r="Q895" s="6">
        <f t="shared" si="310"/>
        <v>1802.6197043835457</v>
      </c>
      <c r="R895" s="5">
        <f t="shared" si="311"/>
        <v>9.1978642412100609</v>
      </c>
      <c r="S895" s="5">
        <f t="shared" si="312"/>
        <v>-1.2113265024807229</v>
      </c>
      <c r="T895" s="5">
        <f t="shared" si="313"/>
        <v>13.723473684961998</v>
      </c>
      <c r="U895" s="5">
        <f t="shared" si="327"/>
        <v>7.0916249543656047</v>
      </c>
      <c r="V895" s="5">
        <f t="shared" si="327"/>
        <v>22.505576809687184</v>
      </c>
      <c r="W895" s="5">
        <f t="shared" si="314"/>
        <v>-14.94545043826421</v>
      </c>
      <c r="X895">
        <f t="shared" si="321"/>
        <v>0</v>
      </c>
    </row>
    <row r="896" spans="1:24" x14ac:dyDescent="0.2">
      <c r="A896">
        <f t="shared" si="322"/>
        <v>0.86600000000000066</v>
      </c>
      <c r="B896" s="5">
        <f t="shared" si="315"/>
        <v>4.7642771859387345</v>
      </c>
      <c r="C896" s="5">
        <f t="shared" si="316"/>
        <v>-54.576462992423437</v>
      </c>
      <c r="D896" s="5">
        <f t="shared" si="317"/>
        <v>-3.3748099345136851</v>
      </c>
      <c r="E896" s="2">
        <f t="shared" si="318"/>
        <v>54.784018197534778</v>
      </c>
      <c r="F896" s="3">
        <f t="shared" si="323"/>
        <v>10.25757658287508</v>
      </c>
      <c r="G896" s="3">
        <f t="shared" si="324"/>
        <v>-115.40111327233889</v>
      </c>
      <c r="H896" s="3">
        <f t="shared" si="325"/>
        <v>-17.073181794072568</v>
      </c>
      <c r="I896" s="2">
        <f t="shared" si="319"/>
        <v>117.10733691115253</v>
      </c>
      <c r="J896" s="2">
        <f t="shared" si="326"/>
        <v>117.10733691115253</v>
      </c>
      <c r="K896" s="5">
        <f t="shared" si="305"/>
        <v>0.33</v>
      </c>
      <c r="L896" s="4">
        <f t="shared" si="320"/>
        <v>0.19508341178781818</v>
      </c>
      <c r="M896" s="4">
        <f t="shared" si="306"/>
        <v>0.22881174707064436</v>
      </c>
      <c r="N896" s="5">
        <f t="shared" si="307"/>
        <v>-2.107347721706867</v>
      </c>
      <c r="O896" s="5">
        <f t="shared" si="308"/>
        <v>23.708355591797687</v>
      </c>
      <c r="P896" s="5">
        <f t="shared" si="309"/>
        <v>3.507566379381732</v>
      </c>
      <c r="Q896" s="6">
        <f t="shared" si="310"/>
        <v>1802.6195241215839</v>
      </c>
      <c r="R896" s="5">
        <f t="shared" si="311"/>
        <v>9.1953508586314605</v>
      </c>
      <c r="S896" s="5">
        <f t="shared" si="312"/>
        <v>-1.2124304457989845</v>
      </c>
      <c r="T896" s="5">
        <f t="shared" si="313"/>
        <v>13.719635957406691</v>
      </c>
      <c r="U896" s="5">
        <f t="shared" si="327"/>
        <v>7.0880031369245931</v>
      </c>
      <c r="V896" s="5">
        <f t="shared" si="327"/>
        <v>22.495925145998704</v>
      </c>
      <c r="W896" s="5">
        <f t="shared" si="314"/>
        <v>-14.946797663211576</v>
      </c>
      <c r="X896">
        <f t="shared" si="321"/>
        <v>0</v>
      </c>
    </row>
    <row r="897" spans="1:24" x14ac:dyDescent="0.2">
      <c r="A897">
        <f t="shared" si="322"/>
        <v>0.86700000000000066</v>
      </c>
      <c r="B897" s="5">
        <f t="shared" si="315"/>
        <v>4.7745383065231781</v>
      </c>
      <c r="C897" s="5">
        <f t="shared" si="316"/>
        <v>-54.691852857733203</v>
      </c>
      <c r="D897" s="5">
        <f t="shared" si="317"/>
        <v>-3.3918905897065894</v>
      </c>
      <c r="E897" s="2">
        <f t="shared" si="318"/>
        <v>54.899863251673011</v>
      </c>
      <c r="F897" s="3">
        <f t="shared" si="323"/>
        <v>10.264664586012005</v>
      </c>
      <c r="G897" s="3">
        <f t="shared" si="324"/>
        <v>-115.37861734719289</v>
      </c>
      <c r="H897" s="3">
        <f t="shared" si="325"/>
        <v>-17.088128591735778</v>
      </c>
      <c r="I897" s="2">
        <f t="shared" si="319"/>
        <v>117.08797042728594</v>
      </c>
      <c r="J897" s="2">
        <f t="shared" si="326"/>
        <v>117.08797042728594</v>
      </c>
      <c r="K897" s="5">
        <f t="shared" si="305"/>
        <v>0.33</v>
      </c>
      <c r="L897" s="4">
        <f t="shared" si="320"/>
        <v>0.19511565929508543</v>
      </c>
      <c r="M897" s="4">
        <f t="shared" si="306"/>
        <v>0.22882949035379113</v>
      </c>
      <c r="N897" s="5">
        <f t="shared" si="307"/>
        <v>-2.1084551617338509</v>
      </c>
      <c r="O897" s="5">
        <f t="shared" si="308"/>
        <v>23.699813984269543</v>
      </c>
      <c r="P897" s="5">
        <f t="shared" si="309"/>
        <v>3.5100565275864692</v>
      </c>
      <c r="Q897" s="6">
        <f t="shared" si="310"/>
        <v>1802.6193438596406</v>
      </c>
      <c r="R897" s="5">
        <f t="shared" si="311"/>
        <v>9.1928389545185656</v>
      </c>
      <c r="S897" s="5">
        <f t="shared" si="312"/>
        <v>-1.2135346760649048</v>
      </c>
      <c r="T897" s="5">
        <f t="shared" si="313"/>
        <v>13.715800430127329</v>
      </c>
      <c r="U897" s="5">
        <f t="shared" si="327"/>
        <v>7.0843837927847151</v>
      </c>
      <c r="V897" s="5">
        <f t="shared" si="327"/>
        <v>22.486279308204637</v>
      </c>
      <c r="W897" s="5">
        <f t="shared" si="314"/>
        <v>-14.948143042286201</v>
      </c>
      <c r="X897">
        <f t="shared" si="321"/>
        <v>0</v>
      </c>
    </row>
    <row r="898" spans="1:24" x14ac:dyDescent="0.2">
      <c r="A898">
        <f t="shared" si="322"/>
        <v>0.86800000000000066</v>
      </c>
      <c r="B898" s="5">
        <f t="shared" si="315"/>
        <v>4.7848065133010866</v>
      </c>
      <c r="C898" s="5">
        <f t="shared" si="316"/>
        <v>-54.80722023194074</v>
      </c>
      <c r="D898" s="5">
        <f t="shared" si="317"/>
        <v>-3.4089861923698463</v>
      </c>
      <c r="E898" s="2">
        <f t="shared" si="318"/>
        <v>55.015686516867014</v>
      </c>
      <c r="F898" s="3">
        <f t="shared" si="323"/>
        <v>10.27174896980479</v>
      </c>
      <c r="G898" s="3">
        <f t="shared" si="324"/>
        <v>-115.35613106788468</v>
      </c>
      <c r="H898" s="3">
        <f t="shared" si="325"/>
        <v>-17.103076734778064</v>
      </c>
      <c r="I898" s="2">
        <f t="shared" si="319"/>
        <v>117.06861678368537</v>
      </c>
      <c r="J898" s="2">
        <f t="shared" si="326"/>
        <v>117.06861678368537</v>
      </c>
      <c r="K898" s="5">
        <f t="shared" si="305"/>
        <v>0.33</v>
      </c>
      <c r="L898" s="4">
        <f t="shared" si="320"/>
        <v>0.19514789606754443</v>
      </c>
      <c r="M898" s="4">
        <f t="shared" si="306"/>
        <v>0.22884722461860241</v>
      </c>
      <c r="N898" s="5">
        <f t="shared" si="307"/>
        <v>-2.10956160818936</v>
      </c>
      <c r="O898" s="5">
        <f t="shared" si="308"/>
        <v>23.691278484845427</v>
      </c>
      <c r="P898" s="5">
        <f t="shared" si="309"/>
        <v>3.5125463217283168</v>
      </c>
      <c r="Q898" s="6">
        <f t="shared" si="310"/>
        <v>1802.6191635977154</v>
      </c>
      <c r="R898" s="5">
        <f t="shared" si="311"/>
        <v>9.1903285279781599</v>
      </c>
      <c r="S898" s="5">
        <f t="shared" si="312"/>
        <v>-1.2146391929100571</v>
      </c>
      <c r="T898" s="5">
        <f t="shared" si="313"/>
        <v>13.711967101806529</v>
      </c>
      <c r="U898" s="5">
        <f t="shared" si="327"/>
        <v>7.0807669197888004</v>
      </c>
      <c r="V898" s="5">
        <f t="shared" si="327"/>
        <v>22.476639291935371</v>
      </c>
      <c r="W898" s="5">
        <f t="shared" si="314"/>
        <v>-14.949486576465155</v>
      </c>
      <c r="X898">
        <f t="shared" si="321"/>
        <v>0</v>
      </c>
    </row>
    <row r="899" spans="1:24" x14ac:dyDescent="0.2">
      <c r="A899">
        <f t="shared" si="322"/>
        <v>0.86900000000000066</v>
      </c>
      <c r="B899" s="5">
        <f t="shared" si="315"/>
        <v>4.7950818026543516</v>
      </c>
      <c r="C899" s="5">
        <f t="shared" si="316"/>
        <v>-54.92256512468898</v>
      </c>
      <c r="D899" s="5">
        <f t="shared" si="317"/>
        <v>-3.4260967438479129</v>
      </c>
      <c r="E899" s="2">
        <f t="shared" si="318"/>
        <v>55.131488002500433</v>
      </c>
      <c r="F899" s="3">
        <f t="shared" si="323"/>
        <v>10.278829736724578</v>
      </c>
      <c r="G899" s="3">
        <f t="shared" si="324"/>
        <v>-115.33365442859274</v>
      </c>
      <c r="H899" s="3">
        <f t="shared" si="325"/>
        <v>-17.11802622135453</v>
      </c>
      <c r="I899" s="2">
        <f t="shared" si="319"/>
        <v>117.0492759752302</v>
      </c>
      <c r="J899" s="2">
        <f t="shared" si="326"/>
        <v>117.0492759752302</v>
      </c>
      <c r="K899" s="5">
        <f t="shared" si="305"/>
        <v>0.33</v>
      </c>
      <c r="L899" s="4">
        <f t="shared" si="320"/>
        <v>0.19518012209779992</v>
      </c>
      <c r="M899" s="4">
        <f t="shared" si="306"/>
        <v>0.22886494986493713</v>
      </c>
      <c r="N899" s="5">
        <f t="shared" si="307"/>
        <v>-2.1106670623358861</v>
      </c>
      <c r="O899" s="5">
        <f t="shared" si="308"/>
        <v>23.682749088791805</v>
      </c>
      <c r="P899" s="5">
        <f t="shared" si="309"/>
        <v>3.515035762147789</v>
      </c>
      <c r="Q899" s="6">
        <f t="shared" si="310"/>
        <v>1802.618983335808</v>
      </c>
      <c r="R899" s="5">
        <f t="shared" si="311"/>
        <v>9.1878195781176917</v>
      </c>
      <c r="S899" s="5">
        <f t="shared" si="312"/>
        <v>-1.2157439959665617</v>
      </c>
      <c r="T899" s="5">
        <f t="shared" si="313"/>
        <v>13.708135971127877</v>
      </c>
      <c r="U899" s="5">
        <f t="shared" si="327"/>
        <v>7.0771525157818056</v>
      </c>
      <c r="V899" s="5">
        <f t="shared" si="327"/>
        <v>22.467005092825243</v>
      </c>
      <c r="W899" s="5">
        <f t="shared" si="314"/>
        <v>-14.950828266724333</v>
      </c>
      <c r="X899">
        <f t="shared" si="321"/>
        <v>0</v>
      </c>
    </row>
    <row r="900" spans="1:24" x14ac:dyDescent="0.2">
      <c r="A900">
        <f t="shared" si="322"/>
        <v>0.87000000000000066</v>
      </c>
      <c r="B900" s="5">
        <f t="shared" si="315"/>
        <v>4.8053641709673336</v>
      </c>
      <c r="C900" s="5">
        <f t="shared" si="316"/>
        <v>-55.037887545615021</v>
      </c>
      <c r="D900" s="5">
        <f t="shared" si="317"/>
        <v>-3.4432222454834007</v>
      </c>
      <c r="E900" s="2">
        <f t="shared" si="318"/>
        <v>55.247267717954905</v>
      </c>
      <c r="F900" s="3">
        <f t="shared" si="323"/>
        <v>10.28590688924036</v>
      </c>
      <c r="G900" s="3">
        <f t="shared" si="324"/>
        <v>-115.31118742349992</v>
      </c>
      <c r="H900" s="3">
        <f t="shared" si="325"/>
        <v>-17.132977049621253</v>
      </c>
      <c r="I900" s="2">
        <f t="shared" si="319"/>
        <v>117.02994799680336</v>
      </c>
      <c r="J900" s="2">
        <f t="shared" si="326"/>
        <v>117.02994799680336</v>
      </c>
      <c r="K900" s="5">
        <f t="shared" si="305"/>
        <v>0.33</v>
      </c>
      <c r="L900" s="4">
        <f t="shared" si="320"/>
        <v>0.19521233737845847</v>
      </c>
      <c r="M900" s="4">
        <f t="shared" si="306"/>
        <v>0.22888266609265534</v>
      </c>
      <c r="N900" s="5">
        <f t="shared" si="307"/>
        <v>-2.1117715254344653</v>
      </c>
      <c r="O900" s="5">
        <f t="shared" si="308"/>
        <v>23.674225791379669</v>
      </c>
      <c r="P900" s="5">
        <f t="shared" si="309"/>
        <v>3.5175248491856035</v>
      </c>
      <c r="Q900" s="6">
        <f t="shared" si="310"/>
        <v>1802.6188030739188</v>
      </c>
      <c r="R900" s="5">
        <f t="shared" si="311"/>
        <v>9.1853121040452841</v>
      </c>
      <c r="S900" s="5">
        <f t="shared" si="312"/>
        <v>-1.2168490848670865</v>
      </c>
      <c r="T900" s="5">
        <f t="shared" si="313"/>
        <v>13.704307036775941</v>
      </c>
      <c r="U900" s="5">
        <f t="shared" si="327"/>
        <v>7.0735405786108192</v>
      </c>
      <c r="V900" s="5">
        <f t="shared" si="327"/>
        <v>22.457376706512584</v>
      </c>
      <c r="W900" s="5">
        <f t="shared" si="314"/>
        <v>-14.952168114038457</v>
      </c>
      <c r="X900">
        <f t="shared" si="321"/>
        <v>0</v>
      </c>
    </row>
    <row r="901" spans="1:24" x14ac:dyDescent="0.2">
      <c r="A901">
        <f t="shared" si="322"/>
        <v>0.87100000000000066</v>
      </c>
      <c r="B901" s="5">
        <f t="shared" si="315"/>
        <v>4.8156536146268634</v>
      </c>
      <c r="C901" s="5">
        <f t="shared" si="316"/>
        <v>-55.153187504350171</v>
      </c>
      <c r="D901" s="5">
        <f t="shared" si="317"/>
        <v>-3.4603626986170792</v>
      </c>
      <c r="E901" s="2">
        <f t="shared" si="318"/>
        <v>55.363025672610028</v>
      </c>
      <c r="F901" s="3">
        <f t="shared" si="323"/>
        <v>10.292980429818972</v>
      </c>
      <c r="G901" s="3">
        <f t="shared" si="324"/>
        <v>-115.2887300467934</v>
      </c>
      <c r="H901" s="3">
        <f t="shared" si="325"/>
        <v>-17.147929217735292</v>
      </c>
      <c r="I901" s="2">
        <f t="shared" si="319"/>
        <v>117.01063284329122</v>
      </c>
      <c r="J901" s="2">
        <f t="shared" si="326"/>
        <v>117.01063284329122</v>
      </c>
      <c r="K901" s="5">
        <f t="shared" si="305"/>
        <v>0.33</v>
      </c>
      <c r="L901" s="4">
        <f t="shared" si="320"/>
        <v>0.1952445419021287</v>
      </c>
      <c r="M901" s="4">
        <f t="shared" si="306"/>
        <v>0.22890037330161797</v>
      </c>
      <c r="N901" s="5">
        <f t="shared" si="307"/>
        <v>-2.1128749987446755</v>
      </c>
      <c r="O901" s="5">
        <f t="shared" si="308"/>
        <v>23.665708587884492</v>
      </c>
      <c r="P901" s="5">
        <f t="shared" si="309"/>
        <v>3.520013583182676</v>
      </c>
      <c r="Q901" s="6">
        <f t="shared" si="310"/>
        <v>1802.6186228120473</v>
      </c>
      <c r="R901" s="5">
        <f t="shared" si="311"/>
        <v>9.1828061048697194</v>
      </c>
      <c r="S901" s="5">
        <f t="shared" si="312"/>
        <v>-1.217954459244847</v>
      </c>
      <c r="T901" s="5">
        <f t="shared" si="313"/>
        <v>13.700480297436242</v>
      </c>
      <c r="U901" s="5">
        <f t="shared" si="327"/>
        <v>7.0699311061250434</v>
      </c>
      <c r="V901" s="5">
        <f t="shared" si="327"/>
        <v>22.447754128639644</v>
      </c>
      <c r="W901" s="5">
        <f t="shared" si="314"/>
        <v>-14.953506119381082</v>
      </c>
      <c r="X901">
        <f t="shared" si="321"/>
        <v>0</v>
      </c>
    </row>
    <row r="902" spans="1:24" x14ac:dyDescent="0.2">
      <c r="A902">
        <f t="shared" si="322"/>
        <v>0.87200000000000066</v>
      </c>
      <c r="B902" s="5">
        <f t="shared" si="315"/>
        <v>4.8259501300222354</v>
      </c>
      <c r="C902" s="5">
        <f t="shared" si="316"/>
        <v>-55.268465010519897</v>
      </c>
      <c r="D902" s="5">
        <f t="shared" si="317"/>
        <v>-3.4775181045878742</v>
      </c>
      <c r="E902" s="2">
        <f t="shared" si="318"/>
        <v>55.478761875843297</v>
      </c>
      <c r="F902" s="3">
        <f t="shared" si="323"/>
        <v>10.300050360925097</v>
      </c>
      <c r="G902" s="3">
        <f t="shared" si="324"/>
        <v>-115.26628229266477</v>
      </c>
      <c r="H902" s="3">
        <f t="shared" si="325"/>
        <v>-17.162882723854672</v>
      </c>
      <c r="I902" s="2">
        <f t="shared" si="319"/>
        <v>116.99133050958376</v>
      </c>
      <c r="J902" s="2">
        <f t="shared" si="326"/>
        <v>116.99133050958376</v>
      </c>
      <c r="K902" s="5">
        <f t="shared" si="305"/>
        <v>0.33</v>
      </c>
      <c r="L902" s="4">
        <f t="shared" si="320"/>
        <v>0.19527673566142115</v>
      </c>
      <c r="M902" s="4">
        <f t="shared" si="306"/>
        <v>0.22891807149168697</v>
      </c>
      <c r="N902" s="5">
        <f t="shared" si="307"/>
        <v>-2.1139774835246437</v>
      </c>
      <c r="O902" s="5">
        <f t="shared" si="308"/>
        <v>23.65719747358628</v>
      </c>
      <c r="P902" s="5">
        <f t="shared" si="309"/>
        <v>3.5225019644801256</v>
      </c>
      <c r="Q902" s="6">
        <f t="shared" si="310"/>
        <v>1802.6184425501938</v>
      </c>
      <c r="R902" s="5">
        <f t="shared" si="311"/>
        <v>9.180301579700469</v>
      </c>
      <c r="S902" s="5">
        <f t="shared" si="312"/>
        <v>-1.2190601187336043</v>
      </c>
      <c r="T902" s="5">
        <f t="shared" si="313"/>
        <v>13.696655751795291</v>
      </c>
      <c r="U902" s="5">
        <f t="shared" si="327"/>
        <v>7.0663240961758254</v>
      </c>
      <c r="V902" s="5">
        <f t="shared" si="327"/>
        <v>22.438137354852675</v>
      </c>
      <c r="W902" s="5">
        <f t="shared" si="314"/>
        <v>-14.954842283724584</v>
      </c>
      <c r="X902">
        <f t="shared" si="321"/>
        <v>0</v>
      </c>
    </row>
    <row r="903" spans="1:24" x14ac:dyDescent="0.2">
      <c r="A903">
        <f t="shared" si="322"/>
        <v>0.87300000000000066</v>
      </c>
      <c r="B903" s="5">
        <f t="shared" si="315"/>
        <v>4.8362537135452088</v>
      </c>
      <c r="C903" s="5">
        <f t="shared" si="316"/>
        <v>-55.383720073743888</v>
      </c>
      <c r="D903" s="5">
        <f t="shared" si="317"/>
        <v>-3.4946884647328709</v>
      </c>
      <c r="E903" s="2">
        <f t="shared" si="318"/>
        <v>55.594476337030116</v>
      </c>
      <c r="F903" s="3">
        <f t="shared" si="323"/>
        <v>10.307116685021272</v>
      </c>
      <c r="G903" s="3">
        <f t="shared" si="324"/>
        <v>-115.24384415530992</v>
      </c>
      <c r="H903" s="3">
        <f t="shared" si="325"/>
        <v>-17.177837566138397</v>
      </c>
      <c r="I903" s="2">
        <f t="shared" si="319"/>
        <v>116.97204099057448</v>
      </c>
      <c r="J903" s="2">
        <f t="shared" si="326"/>
        <v>116.97204099057448</v>
      </c>
      <c r="K903" s="5">
        <f t="shared" si="305"/>
        <v>0.33</v>
      </c>
      <c r="L903" s="4">
        <f t="shared" si="320"/>
        <v>0.1953089186489482</v>
      </c>
      <c r="M903" s="4">
        <f t="shared" si="306"/>
        <v>0.2289357606627252</v>
      </c>
      <c r="N903" s="5">
        <f t="shared" si="307"/>
        <v>-2.1150789810310426</v>
      </c>
      <c r="O903" s="5">
        <f t="shared" si="308"/>
        <v>23.648692443769509</v>
      </c>
      <c r="P903" s="5">
        <f t="shared" si="309"/>
        <v>3.5249899934192688</v>
      </c>
      <c r="Q903" s="6">
        <f t="shared" si="310"/>
        <v>1802.6182622883587</v>
      </c>
      <c r="R903" s="5">
        <f t="shared" si="311"/>
        <v>9.1777985276476599</v>
      </c>
      <c r="S903" s="5">
        <f t="shared" si="312"/>
        <v>-1.2201660629676652</v>
      </c>
      <c r="T903" s="5">
        <f t="shared" si="313"/>
        <v>13.692833398540561</v>
      </c>
      <c r="U903" s="5">
        <f t="shared" si="327"/>
        <v>7.0627195466166173</v>
      </c>
      <c r="V903" s="5">
        <f t="shared" si="327"/>
        <v>22.428526380801845</v>
      </c>
      <c r="W903" s="5">
        <f t="shared" si="314"/>
        <v>-14.95617660804017</v>
      </c>
      <c r="X903">
        <f t="shared" si="321"/>
        <v>0</v>
      </c>
    </row>
    <row r="904" spans="1:24" x14ac:dyDescent="0.2">
      <c r="A904">
        <f t="shared" si="322"/>
        <v>0.87400000000000067</v>
      </c>
      <c r="B904" s="5">
        <f t="shared" si="315"/>
        <v>4.846564361590004</v>
      </c>
      <c r="C904" s="5">
        <f t="shared" si="316"/>
        <v>-55.498952703636007</v>
      </c>
      <c r="D904" s="5">
        <f t="shared" si="317"/>
        <v>-3.5118737803873135</v>
      </c>
      <c r="E904" s="2">
        <f t="shared" si="318"/>
        <v>55.710169065543688</v>
      </c>
      <c r="F904" s="3">
        <f t="shared" si="323"/>
        <v>10.31417940456789</v>
      </c>
      <c r="G904" s="3">
        <f t="shared" si="324"/>
        <v>-115.22141562892911</v>
      </c>
      <c r="H904" s="3">
        <f t="shared" si="325"/>
        <v>-17.192793742746439</v>
      </c>
      <c r="I904" s="2">
        <f t="shared" si="319"/>
        <v>116.95276428116037</v>
      </c>
      <c r="J904" s="2">
        <f t="shared" si="326"/>
        <v>116.95276428116037</v>
      </c>
      <c r="K904" s="5">
        <f t="shared" si="305"/>
        <v>0.33</v>
      </c>
      <c r="L904" s="4">
        <f t="shared" si="320"/>
        <v>0.19534109085732429</v>
      </c>
      <c r="M904" s="4">
        <f t="shared" si="306"/>
        <v>0.2289534408145964</v>
      </c>
      <c r="N904" s="5">
        <f t="shared" si="307"/>
        <v>-2.1161794925190978</v>
      </c>
      <c r="O904" s="5">
        <f t="shared" si="308"/>
        <v>23.64019349372316</v>
      </c>
      <c r="P904" s="5">
        <f t="shared" si="309"/>
        <v>3.5274776703416224</v>
      </c>
      <c r="Q904" s="6">
        <f t="shared" si="310"/>
        <v>1802.6180820265415</v>
      </c>
      <c r="R904" s="5">
        <f t="shared" si="311"/>
        <v>9.1752969478220869</v>
      </c>
      <c r="S904" s="5">
        <f t="shared" si="312"/>
        <v>-1.2212722915818826</v>
      </c>
      <c r="T904" s="5">
        <f t="shared" si="313"/>
        <v>13.6890132363605</v>
      </c>
      <c r="U904" s="5">
        <f t="shared" si="327"/>
        <v>7.0591174553029887</v>
      </c>
      <c r="V904" s="5">
        <f t="shared" si="327"/>
        <v>22.418921202141277</v>
      </c>
      <c r="W904" s="5">
        <f t="shared" si="314"/>
        <v>-14.957509093297876</v>
      </c>
      <c r="X904">
        <f t="shared" si="321"/>
        <v>0</v>
      </c>
    </row>
    <row r="905" spans="1:24" x14ac:dyDescent="0.2">
      <c r="A905">
        <f t="shared" si="322"/>
        <v>0.87500000000000067</v>
      </c>
      <c r="B905" s="5">
        <f t="shared" si="315"/>
        <v>4.8568820705532998</v>
      </c>
      <c r="C905" s="5">
        <f t="shared" si="316"/>
        <v>-55.614162909804335</v>
      </c>
      <c r="D905" s="5">
        <f t="shared" si="317"/>
        <v>-3.5290740528846065</v>
      </c>
      <c r="E905" s="2">
        <f t="shared" si="318"/>
        <v>55.825840070755035</v>
      </c>
      <c r="F905" s="3">
        <f t="shared" si="323"/>
        <v>10.321238522023192</v>
      </c>
      <c r="G905" s="3">
        <f t="shared" si="324"/>
        <v>-115.19899670772696</v>
      </c>
      <c r="H905" s="3">
        <f t="shared" si="325"/>
        <v>-17.207751251839735</v>
      </c>
      <c r="I905" s="2">
        <f t="shared" si="319"/>
        <v>116.93350037624195</v>
      </c>
      <c r="J905" s="2">
        <f t="shared" si="326"/>
        <v>116.93350037624195</v>
      </c>
      <c r="K905" s="5">
        <f t="shared" si="305"/>
        <v>0.33</v>
      </c>
      <c r="L905" s="4">
        <f t="shared" si="320"/>
        <v>0.19537325227916569</v>
      </c>
      <c r="M905" s="4">
        <f t="shared" si="306"/>
        <v>0.22897111194716538</v>
      </c>
      <c r="N905" s="5">
        <f t="shared" si="307"/>
        <v>-2.1172790192425848</v>
      </c>
      <c r="O905" s="5">
        <f t="shared" si="308"/>
        <v>23.631700618740705</v>
      </c>
      <c r="P905" s="5">
        <f t="shared" si="309"/>
        <v>3.5299649955889008</v>
      </c>
      <c r="Q905" s="6">
        <f t="shared" si="310"/>
        <v>1802.6179017647426</v>
      </c>
      <c r="R905" s="5">
        <f t="shared" si="311"/>
        <v>9.1727968393352235</v>
      </c>
      <c r="S905" s="5">
        <f t="shared" si="312"/>
        <v>-1.2223788042116515</v>
      </c>
      <c r="T905" s="5">
        <f t="shared" si="313"/>
        <v>13.685195263944523</v>
      </c>
      <c r="U905" s="5">
        <f t="shared" si="327"/>
        <v>7.0555178200926392</v>
      </c>
      <c r="V905" s="5">
        <f t="shared" si="327"/>
        <v>22.409321814529054</v>
      </c>
      <c r="W905" s="5">
        <f t="shared" si="314"/>
        <v>-14.958839740466576</v>
      </c>
      <c r="X905">
        <f t="shared" si="321"/>
        <v>0</v>
      </c>
    </row>
    <row r="906" spans="1:24" x14ac:dyDescent="0.2">
      <c r="A906">
        <f t="shared" si="322"/>
        <v>0.87600000000000067</v>
      </c>
      <c r="B906" s="5">
        <f t="shared" si="315"/>
        <v>4.8672068368342325</v>
      </c>
      <c r="C906" s="5">
        <f t="shared" si="316"/>
        <v>-55.729350701851153</v>
      </c>
      <c r="D906" s="5">
        <f t="shared" si="317"/>
        <v>-3.5462892835563165</v>
      </c>
      <c r="E906" s="2">
        <f t="shared" si="318"/>
        <v>55.941489362032932</v>
      </c>
      <c r="F906" s="3">
        <f t="shared" si="323"/>
        <v>10.328294039843284</v>
      </c>
      <c r="G906" s="3">
        <f t="shared" si="324"/>
        <v>-115.17658738591243</v>
      </c>
      <c r="H906" s="3">
        <f t="shared" si="325"/>
        <v>-17.2227100915802</v>
      </c>
      <c r="I906" s="2">
        <f t="shared" si="319"/>
        <v>116.9142492707232</v>
      </c>
      <c r="J906" s="2">
        <f t="shared" si="326"/>
        <v>116.9142492707232</v>
      </c>
      <c r="K906" s="5">
        <f t="shared" si="305"/>
        <v>0.33</v>
      </c>
      <c r="L906" s="4">
        <f t="shared" si="320"/>
        <v>0.19540540290709088</v>
      </c>
      <c r="M906" s="4">
        <f t="shared" si="306"/>
        <v>0.22898877406029794</v>
      </c>
      <c r="N906" s="5">
        <f t="shared" si="307"/>
        <v>-2.1183775624538312</v>
      </c>
      <c r="O906" s="5">
        <f t="shared" si="308"/>
        <v>23.623213814120071</v>
      </c>
      <c r="P906" s="5">
        <f t="shared" si="309"/>
        <v>3.5324519695030157</v>
      </c>
      <c r="Q906" s="6">
        <f t="shared" si="310"/>
        <v>1802.6177215029613</v>
      </c>
      <c r="R906" s="5">
        <f t="shared" si="311"/>
        <v>9.1702982012992003</v>
      </c>
      <c r="S906" s="5">
        <f t="shared" si="312"/>
        <v>-1.2234856004929127</v>
      </c>
      <c r="T906" s="5">
        <f t="shared" si="313"/>
        <v>13.68137947998301</v>
      </c>
      <c r="U906" s="5">
        <f t="shared" si="327"/>
        <v>7.0519206388453686</v>
      </c>
      <c r="V906" s="5">
        <f t="shared" si="327"/>
        <v>22.399728213627156</v>
      </c>
      <c r="W906" s="5">
        <f t="shared" si="314"/>
        <v>-14.960168550513973</v>
      </c>
      <c r="X906">
        <f t="shared" si="321"/>
        <v>0</v>
      </c>
    </row>
    <row r="907" spans="1:24" x14ac:dyDescent="0.2">
      <c r="A907">
        <f t="shared" si="322"/>
        <v>0.87700000000000067</v>
      </c>
      <c r="B907" s="5">
        <f t="shared" si="315"/>
        <v>4.8775386568343952</v>
      </c>
      <c r="C907" s="5">
        <f t="shared" si="316"/>
        <v>-55.844516089372959</v>
      </c>
      <c r="D907" s="5">
        <f t="shared" si="317"/>
        <v>-3.5635194737321716</v>
      </c>
      <c r="E907" s="2">
        <f t="shared" si="318"/>
        <v>56.057116948743889</v>
      </c>
      <c r="F907" s="3">
        <f t="shared" si="323"/>
        <v>10.33534596048213</v>
      </c>
      <c r="G907" s="3">
        <f t="shared" si="324"/>
        <v>-115.1541876576988</v>
      </c>
      <c r="H907" s="3">
        <f t="shared" si="325"/>
        <v>-17.237670260130713</v>
      </c>
      <c r="I907" s="2">
        <f t="shared" si="319"/>
        <v>116.89501095951169</v>
      </c>
      <c r="J907" s="2">
        <f t="shared" si="326"/>
        <v>116.89501095951169</v>
      </c>
      <c r="K907" s="5">
        <f t="shared" si="305"/>
        <v>0.33</v>
      </c>
      <c r="L907" s="4">
        <f t="shared" si="320"/>
        <v>0.19543754273372005</v>
      </c>
      <c r="M907" s="4">
        <f t="shared" si="306"/>
        <v>0.22900642715386071</v>
      </c>
      <c r="N907" s="5">
        <f t="shared" si="307"/>
        <v>-2.1194751234037241</v>
      </c>
      <c r="O907" s="5">
        <f t="shared" si="308"/>
        <v>23.614733075163691</v>
      </c>
      <c r="P907" s="5">
        <f t="shared" si="309"/>
        <v>3.5349385924260779</v>
      </c>
      <c r="Q907" s="6">
        <f t="shared" si="310"/>
        <v>1802.6175412411983</v>
      </c>
      <c r="R907" s="5">
        <f t="shared" si="311"/>
        <v>9.1678010328268211</v>
      </c>
      <c r="S907" s="5">
        <f t="shared" si="312"/>
        <v>-1.2245926800621485</v>
      </c>
      <c r="T907" s="5">
        <f t="shared" si="313"/>
        <v>13.677565883167306</v>
      </c>
      <c r="U907" s="5">
        <f t="shared" si="327"/>
        <v>7.048325909423097</v>
      </c>
      <c r="V907" s="5">
        <f t="shared" si="327"/>
        <v>22.390140395101543</v>
      </c>
      <c r="W907" s="5">
        <f t="shared" si="314"/>
        <v>-14.961495524406615</v>
      </c>
      <c r="X907">
        <f t="shared" si="321"/>
        <v>0</v>
      </c>
    </row>
    <row r="908" spans="1:24" x14ac:dyDescent="0.2">
      <c r="A908">
        <f t="shared" si="322"/>
        <v>0.87800000000000067</v>
      </c>
      <c r="B908" s="5">
        <f t="shared" si="315"/>
        <v>4.8878775269578316</v>
      </c>
      <c r="C908" s="5">
        <f t="shared" si="316"/>
        <v>-55.95965908196046</v>
      </c>
      <c r="D908" s="5">
        <f t="shared" si="317"/>
        <v>-3.5807646247400644</v>
      </c>
      <c r="E908" s="2">
        <f t="shared" si="318"/>
        <v>56.172722840252092</v>
      </c>
      <c r="F908" s="3">
        <f t="shared" si="323"/>
        <v>10.342394286391553</v>
      </c>
      <c r="G908" s="3">
        <f t="shared" si="324"/>
        <v>-115.1317975173037</v>
      </c>
      <c r="H908" s="3">
        <f t="shared" si="325"/>
        <v>-17.25263175565512</v>
      </c>
      <c r="I908" s="2">
        <f t="shared" si="319"/>
        <v>116.87578543751842</v>
      </c>
      <c r="J908" s="2">
        <f t="shared" si="326"/>
        <v>116.87578543751842</v>
      </c>
      <c r="K908" s="5">
        <f t="shared" si="305"/>
        <v>0.33</v>
      </c>
      <c r="L908" s="4">
        <f t="shared" si="320"/>
        <v>0.19546967175167554</v>
      </c>
      <c r="M908" s="4">
        <f t="shared" si="306"/>
        <v>0.22902407122772145</v>
      </c>
      <c r="N908" s="5">
        <f t="shared" si="307"/>
        <v>-2.1205717033417044</v>
      </c>
      <c r="O908" s="5">
        <f t="shared" si="308"/>
        <v>23.60625839717844</v>
      </c>
      <c r="P908" s="5">
        <f t="shared" si="309"/>
        <v>3.5374248647003927</v>
      </c>
      <c r="Q908" s="6">
        <f t="shared" si="310"/>
        <v>1802.617360979453</v>
      </c>
      <c r="R908" s="5">
        <f t="shared" si="311"/>
        <v>9.1653053330315561</v>
      </c>
      <c r="S908" s="5">
        <f t="shared" si="312"/>
        <v>-1.2257000425563851</v>
      </c>
      <c r="T908" s="5">
        <f t="shared" si="313"/>
        <v>13.673754472189733</v>
      </c>
      <c r="U908" s="5">
        <f t="shared" si="327"/>
        <v>7.0447336296898513</v>
      </c>
      <c r="V908" s="5">
        <f t="shared" si="327"/>
        <v>22.380558354622053</v>
      </c>
      <c r="W908" s="5">
        <f t="shared" si="314"/>
        <v>-14.962820663109873</v>
      </c>
      <c r="X908">
        <f t="shared" si="321"/>
        <v>0</v>
      </c>
    </row>
    <row r="909" spans="1:24" x14ac:dyDescent="0.2">
      <c r="A909">
        <f t="shared" si="322"/>
        <v>0.87900000000000067</v>
      </c>
      <c r="B909" s="5">
        <f t="shared" si="315"/>
        <v>4.8982234436110383</v>
      </c>
      <c r="C909" s="5">
        <f t="shared" si="316"/>
        <v>-56.074779689198593</v>
      </c>
      <c r="D909" s="5">
        <f t="shared" si="317"/>
        <v>-3.598024737906051</v>
      </c>
      <c r="E909" s="2">
        <f t="shared" si="318"/>
        <v>56.288307045919403</v>
      </c>
      <c r="F909" s="3">
        <f t="shared" si="323"/>
        <v>10.349439020021242</v>
      </c>
      <c r="G909" s="3">
        <f t="shared" si="324"/>
        <v>-115.10941695894907</v>
      </c>
      <c r="H909" s="3">
        <f t="shared" si="325"/>
        <v>-17.267594576318231</v>
      </c>
      <c r="I909" s="2">
        <f t="shared" si="319"/>
        <v>116.85657269965787</v>
      </c>
      <c r="J909" s="2">
        <f t="shared" si="326"/>
        <v>116.85657269965787</v>
      </c>
      <c r="K909" s="5">
        <f t="shared" si="305"/>
        <v>0.33</v>
      </c>
      <c r="L909" s="4">
        <f t="shared" si="320"/>
        <v>0.19550178995358164</v>
      </c>
      <c r="M909" s="4">
        <f t="shared" si="306"/>
        <v>0.22904170628174869</v>
      </c>
      <c r="N909" s="5">
        <f t="shared" si="307"/>
        <v>-2.1216673035157725</v>
      </c>
      <c r="O909" s="5">
        <f t="shared" si="308"/>
        <v>23.597789775475668</v>
      </c>
      <c r="P909" s="5">
        <f t="shared" si="309"/>
        <v>3.5399107866684627</v>
      </c>
      <c r="Q909" s="6">
        <f t="shared" si="310"/>
        <v>1802.6171807177259</v>
      </c>
      <c r="R909" s="5">
        <f t="shared" si="311"/>
        <v>9.1628111010275273</v>
      </c>
      <c r="S909" s="5">
        <f t="shared" si="312"/>
        <v>-1.2268076876131888</v>
      </c>
      <c r="T909" s="5">
        <f t="shared" si="313"/>
        <v>13.669945245743564</v>
      </c>
      <c r="U909" s="5">
        <f t="shared" si="327"/>
        <v>7.0411437975117543</v>
      </c>
      <c r="V909" s="5">
        <f t="shared" si="327"/>
        <v>22.37098208786248</v>
      </c>
      <c r="W909" s="5">
        <f t="shared" si="314"/>
        <v>-14.964143967587972</v>
      </c>
      <c r="X909">
        <f t="shared" si="321"/>
        <v>0</v>
      </c>
    </row>
    <row r="910" spans="1:24" x14ac:dyDescent="0.2">
      <c r="A910">
        <f t="shared" si="322"/>
        <v>0.88000000000000067</v>
      </c>
      <c r="B910" s="5">
        <f t="shared" si="315"/>
        <v>4.9085764032029582</v>
      </c>
      <c r="C910" s="5">
        <f t="shared" si="316"/>
        <v>-56.189877920666497</v>
      </c>
      <c r="D910" s="5">
        <f t="shared" si="317"/>
        <v>-3.6152998145543531</v>
      </c>
      <c r="E910" s="2">
        <f t="shared" si="318"/>
        <v>56.403869575105261</v>
      </c>
      <c r="F910" s="3">
        <f t="shared" si="323"/>
        <v>10.356480163818754</v>
      </c>
      <c r="G910" s="3">
        <f t="shared" si="324"/>
        <v>-115.08704597686121</v>
      </c>
      <c r="H910" s="3">
        <f t="shared" si="325"/>
        <v>-17.28255872028582</v>
      </c>
      <c r="I910" s="2">
        <f t="shared" si="319"/>
        <v>116.83737274084805</v>
      </c>
      <c r="J910" s="2">
        <f t="shared" si="326"/>
        <v>116.83737274084805</v>
      </c>
      <c r="K910" s="5">
        <f t="shared" si="305"/>
        <v>0.33</v>
      </c>
      <c r="L910" s="4">
        <f t="shared" si="320"/>
        <v>0.19553389733206467</v>
      </c>
      <c r="M910" s="4">
        <f t="shared" si="306"/>
        <v>0.22905933231581213</v>
      </c>
      <c r="N910" s="5">
        <f t="shared" si="307"/>
        <v>-2.1227619251724898</v>
      </c>
      <c r="O910" s="5">
        <f t="shared" si="308"/>
        <v>23.589327205371184</v>
      </c>
      <c r="P910" s="5">
        <f t="shared" si="309"/>
        <v>3.542396358672983</v>
      </c>
      <c r="Q910" s="6">
        <f t="shared" si="310"/>
        <v>1802.617000456017</v>
      </c>
      <c r="R910" s="5">
        <f t="shared" si="311"/>
        <v>9.1603183359295368</v>
      </c>
      <c r="S910" s="5">
        <f t="shared" si="312"/>
        <v>-1.227915614870668</v>
      </c>
      <c r="T910" s="5">
        <f t="shared" si="313"/>
        <v>13.666138202523044</v>
      </c>
      <c r="U910" s="5">
        <f t="shared" si="327"/>
        <v>7.0375564107570465</v>
      </c>
      <c r="V910" s="5">
        <f t="shared" si="327"/>
        <v>22.361411590500516</v>
      </c>
      <c r="W910" s="5">
        <f t="shared" si="314"/>
        <v>-14.965465438803975</v>
      </c>
      <c r="X910">
        <f t="shared" si="321"/>
        <v>0</v>
      </c>
    </row>
    <row r="911" spans="1:24" x14ac:dyDescent="0.2">
      <c r="A911">
        <f t="shared" si="322"/>
        <v>0.88100000000000067</v>
      </c>
      <c r="B911" s="5">
        <f t="shared" si="315"/>
        <v>4.9189364021449826</v>
      </c>
      <c r="C911" s="5">
        <f t="shared" si="316"/>
        <v>-56.304953785937563</v>
      </c>
      <c r="D911" s="5">
        <f t="shared" si="317"/>
        <v>-3.6325898560073582</v>
      </c>
      <c r="E911" s="2">
        <f t="shared" si="318"/>
        <v>56.519410437166734</v>
      </c>
      <c r="F911" s="3">
        <f t="shared" si="323"/>
        <v>10.363517720229511</v>
      </c>
      <c r="G911" s="3">
        <f t="shared" si="324"/>
        <v>-115.06468456527071</v>
      </c>
      <c r="H911" s="3">
        <f t="shared" si="325"/>
        <v>-17.297524185724622</v>
      </c>
      <c r="I911" s="2">
        <f t="shared" si="319"/>
        <v>116.81818555601045</v>
      </c>
      <c r="J911" s="2">
        <f t="shared" si="326"/>
        <v>116.81818555601045</v>
      </c>
      <c r="K911" s="5">
        <f t="shared" si="305"/>
        <v>0.33</v>
      </c>
      <c r="L911" s="4">
        <f t="shared" si="320"/>
        <v>0.19556599387975296</v>
      </c>
      <c r="M911" s="4">
        <f t="shared" si="306"/>
        <v>0.22907694932978237</v>
      </c>
      <c r="N911" s="5">
        <f t="shared" si="307"/>
        <v>-2.1238555695569818</v>
      </c>
      <c r="O911" s="5">
        <f t="shared" si="308"/>
        <v>23.580870682185257</v>
      </c>
      <c r="P911" s="5">
        <f t="shared" si="309"/>
        <v>3.5448815810568464</v>
      </c>
      <c r="Q911" s="6">
        <f t="shared" si="310"/>
        <v>1802.616820194326</v>
      </c>
      <c r="R911" s="5">
        <f t="shared" si="311"/>
        <v>9.1578270368530497</v>
      </c>
      <c r="S911" s="5">
        <f t="shared" si="312"/>
        <v>-1.2290238239674707</v>
      </c>
      <c r="T911" s="5">
        <f t="shared" si="313"/>
        <v>13.662333341223382</v>
      </c>
      <c r="U911" s="5">
        <f t="shared" si="327"/>
        <v>7.0339714672960678</v>
      </c>
      <c r="V911" s="5">
        <f t="shared" si="327"/>
        <v>22.351846858217787</v>
      </c>
      <c r="W911" s="5">
        <f t="shared" si="314"/>
        <v>-14.96678507771977</v>
      </c>
      <c r="X911">
        <f t="shared" si="321"/>
        <v>0</v>
      </c>
    </row>
    <row r="912" spans="1:24" x14ac:dyDescent="0.2">
      <c r="A912">
        <f t="shared" si="322"/>
        <v>0.88200000000000067</v>
      </c>
      <c r="B912" s="5">
        <f t="shared" si="315"/>
        <v>4.9293034368509456</v>
      </c>
      <c r="C912" s="5">
        <f t="shared" si="316"/>
        <v>-56.420007294579406</v>
      </c>
      <c r="D912" s="5">
        <f t="shared" si="317"/>
        <v>-3.6498948635856219</v>
      </c>
      <c r="E912" s="2">
        <f t="shared" si="318"/>
        <v>56.634929641458406</v>
      </c>
      <c r="F912" s="3">
        <f t="shared" si="323"/>
        <v>10.370551691696807</v>
      </c>
      <c r="G912" s="3">
        <f t="shared" si="324"/>
        <v>-115.0423327184125</v>
      </c>
      <c r="H912" s="3">
        <f t="shared" si="325"/>
        <v>-17.312490970802344</v>
      </c>
      <c r="I912" s="2">
        <f t="shared" si="319"/>
        <v>116.79901114006998</v>
      </c>
      <c r="J912" s="2">
        <f t="shared" si="326"/>
        <v>116.79901114006998</v>
      </c>
      <c r="K912" s="5">
        <f t="shared" si="305"/>
        <v>0.33</v>
      </c>
      <c r="L912" s="4">
        <f t="shared" si="320"/>
        <v>0.19559807958927686</v>
      </c>
      <c r="M912" s="4">
        <f t="shared" si="306"/>
        <v>0.22909455732353087</v>
      </c>
      <c r="N912" s="5">
        <f t="shared" si="307"/>
        <v>-2.124948237912935</v>
      </c>
      <c r="O912" s="5">
        <f t="shared" si="308"/>
        <v>23.572420201242579</v>
      </c>
      <c r="P912" s="5">
        <f t="shared" si="309"/>
        <v>3.547366454163138</v>
      </c>
      <c r="Q912" s="6">
        <f t="shared" si="310"/>
        <v>1802.6166399326528</v>
      </c>
      <c r="R912" s="5">
        <f t="shared" si="311"/>
        <v>9.1553372029141755</v>
      </c>
      <c r="S912" s="5">
        <f t="shared" si="312"/>
        <v>-1.2301323145427847</v>
      </c>
      <c r="T912" s="5">
        <f t="shared" si="313"/>
        <v>13.65853066054072</v>
      </c>
      <c r="U912" s="5">
        <f t="shared" si="327"/>
        <v>7.0303889650012401</v>
      </c>
      <c r="V912" s="5">
        <f t="shared" si="327"/>
        <v>22.342287886699793</v>
      </c>
      <c r="W912" s="5">
        <f t="shared" si="314"/>
        <v>-14.96810288529614</v>
      </c>
      <c r="X912">
        <f t="shared" si="321"/>
        <v>0</v>
      </c>
    </row>
    <row r="913" spans="1:24" x14ac:dyDescent="0.2">
      <c r="A913">
        <f t="shared" si="322"/>
        <v>0.88300000000000067</v>
      </c>
      <c r="B913" s="5">
        <f t="shared" si="315"/>
        <v>4.9396775037371246</v>
      </c>
      <c r="C913" s="5">
        <f t="shared" si="316"/>
        <v>-56.53503845615387</v>
      </c>
      <c r="D913" s="5">
        <f t="shared" si="317"/>
        <v>-3.6672148386078667</v>
      </c>
      <c r="E913" s="2">
        <f t="shared" si="318"/>
        <v>56.750427197332392</v>
      </c>
      <c r="F913" s="3">
        <f t="shared" si="323"/>
        <v>10.377582080661808</v>
      </c>
      <c r="G913" s="3">
        <f t="shared" si="324"/>
        <v>-115.01999043052579</v>
      </c>
      <c r="H913" s="3">
        <f t="shared" si="325"/>
        <v>-17.327459073687638</v>
      </c>
      <c r="I913" s="2">
        <f t="shared" si="319"/>
        <v>116.77984948795506</v>
      </c>
      <c r="J913" s="2">
        <f t="shared" si="326"/>
        <v>116.77984948795506</v>
      </c>
      <c r="K913" s="5">
        <f t="shared" si="305"/>
        <v>0.33</v>
      </c>
      <c r="L913" s="4">
        <f t="shared" si="320"/>
        <v>0.19563015445326881</v>
      </c>
      <c r="M913" s="4">
        <f t="shared" si="306"/>
        <v>0.22911215629693035</v>
      </c>
      <c r="N913" s="5">
        <f t="shared" si="307"/>
        <v>-2.1260399314826044</v>
      </c>
      <c r="O913" s="5">
        <f t="shared" si="308"/>
        <v>23.563975757872303</v>
      </c>
      <c r="P913" s="5">
        <f t="shared" si="309"/>
        <v>3.5498509783351357</v>
      </c>
      <c r="Q913" s="6">
        <f t="shared" si="310"/>
        <v>1802.616459670998</v>
      </c>
      <c r="R913" s="5">
        <f t="shared" si="311"/>
        <v>9.1528488332297062</v>
      </c>
      <c r="S913" s="5">
        <f t="shared" si="312"/>
        <v>-1.2312410862363381</v>
      </c>
      <c r="T913" s="5">
        <f t="shared" si="313"/>
        <v>13.654730159172207</v>
      </c>
      <c r="U913" s="5">
        <f t="shared" si="327"/>
        <v>7.0268089017471018</v>
      </c>
      <c r="V913" s="5">
        <f t="shared" si="327"/>
        <v>22.332734671635965</v>
      </c>
      <c r="W913" s="5">
        <f t="shared" si="314"/>
        <v>-14.969418862492656</v>
      </c>
      <c r="X913">
        <f t="shared" si="321"/>
        <v>0</v>
      </c>
    </row>
    <row r="914" spans="1:24" x14ac:dyDescent="0.2">
      <c r="A914">
        <f t="shared" si="322"/>
        <v>0.88400000000000067</v>
      </c>
      <c r="B914" s="5">
        <f t="shared" si="315"/>
        <v>4.9500585992222375</v>
      </c>
      <c r="C914" s="5">
        <f t="shared" si="316"/>
        <v>-56.650047280217059</v>
      </c>
      <c r="D914" s="5">
        <f t="shared" si="317"/>
        <v>-3.6845497823909859</v>
      </c>
      <c r="E914" s="2">
        <f t="shared" si="318"/>
        <v>56.865903114138284</v>
      </c>
      <c r="F914" s="3">
        <f t="shared" si="323"/>
        <v>10.384608889563555</v>
      </c>
      <c r="G914" s="3">
        <f t="shared" si="324"/>
        <v>-114.99765769585416</v>
      </c>
      <c r="H914" s="3">
        <f t="shared" si="325"/>
        <v>-17.34242849255013</v>
      </c>
      <c r="I914" s="2">
        <f t="shared" si="319"/>
        <v>116.76070059459759</v>
      </c>
      <c r="J914" s="2">
        <f t="shared" si="326"/>
        <v>116.76070059459759</v>
      </c>
      <c r="K914" s="5">
        <f t="shared" si="305"/>
        <v>0.33</v>
      </c>
      <c r="L914" s="4">
        <f t="shared" si="320"/>
        <v>0.1956622184643631</v>
      </c>
      <c r="M914" s="4">
        <f t="shared" si="306"/>
        <v>0.22912974624985416</v>
      </c>
      <c r="N914" s="5">
        <f t="shared" si="307"/>
        <v>-2.1271306515068118</v>
      </c>
      <c r="O914" s="5">
        <f t="shared" si="308"/>
        <v>23.555537347408013</v>
      </c>
      <c r="P914" s="5">
        <f t="shared" si="309"/>
        <v>3.5523351539163119</v>
      </c>
      <c r="Q914" s="6">
        <f t="shared" si="310"/>
        <v>1802.6162794093609</v>
      </c>
      <c r="R914" s="5">
        <f t="shared" si="311"/>
        <v>9.1503619269170873</v>
      </c>
      <c r="S914" s="5">
        <f t="shared" si="312"/>
        <v>-1.2323501386883968</v>
      </c>
      <c r="T914" s="5">
        <f t="shared" si="313"/>
        <v>13.650931835815925</v>
      </c>
      <c r="U914" s="5">
        <f t="shared" si="327"/>
        <v>7.023231275410275</v>
      </c>
      <c r="V914" s="5">
        <f t="shared" si="327"/>
        <v>22.323187208719617</v>
      </c>
      <c r="W914" s="5">
        <f t="shared" si="314"/>
        <v>-14.970733010267764</v>
      </c>
      <c r="X914">
        <f t="shared" si="321"/>
        <v>0</v>
      </c>
    </row>
    <row r="915" spans="1:24" x14ac:dyDescent="0.2">
      <c r="A915">
        <f t="shared" si="322"/>
        <v>0.88500000000000068</v>
      </c>
      <c r="B915" s="5">
        <f t="shared" si="315"/>
        <v>4.9604467197274387</v>
      </c>
      <c r="C915" s="5">
        <f t="shared" si="316"/>
        <v>-56.765033776319306</v>
      </c>
      <c r="D915" s="5">
        <f t="shared" si="317"/>
        <v>-3.7018996962500412</v>
      </c>
      <c r="E915" s="2">
        <f t="shared" si="318"/>
        <v>56.981357401223136</v>
      </c>
      <c r="F915" s="3">
        <f t="shared" si="323"/>
        <v>10.391632120838965</v>
      </c>
      <c r="G915" s="3">
        <f t="shared" si="324"/>
        <v>-114.97533450864545</v>
      </c>
      <c r="H915" s="3">
        <f t="shared" si="325"/>
        <v>-17.3573992255604</v>
      </c>
      <c r="I915" s="2">
        <f t="shared" si="319"/>
        <v>116.7415644549329</v>
      </c>
      <c r="J915" s="2">
        <f t="shared" si="326"/>
        <v>116.7415644549329</v>
      </c>
      <c r="K915" s="5">
        <f t="shared" si="305"/>
        <v>0.33</v>
      </c>
      <c r="L915" s="4">
        <f t="shared" si="320"/>
        <v>0.19569427161519634</v>
      </c>
      <c r="M915" s="4">
        <f t="shared" si="306"/>
        <v>0.22914732718217684</v>
      </c>
      <c r="N915" s="5">
        <f t="shared" si="307"/>
        <v>-2.1282203992249493</v>
      </c>
      <c r="O915" s="5">
        <f t="shared" si="308"/>
        <v>23.547104965187728</v>
      </c>
      <c r="P915" s="5">
        <f t="shared" si="309"/>
        <v>3.5548189812503304</v>
      </c>
      <c r="Q915" s="6">
        <f t="shared" si="310"/>
        <v>1802.6160991477418</v>
      </c>
      <c r="R915" s="5">
        <f t="shared" si="311"/>
        <v>9.1478764830944233</v>
      </c>
      <c r="S915" s="5">
        <f t="shared" si="312"/>
        <v>-1.2334594715397633</v>
      </c>
      <c r="T915" s="5">
        <f t="shared" si="313"/>
        <v>13.647135689170902</v>
      </c>
      <c r="U915" s="5">
        <f t="shared" si="327"/>
        <v>7.0196560838694744</v>
      </c>
      <c r="V915" s="5">
        <f t="shared" si="327"/>
        <v>22.313645493647964</v>
      </c>
      <c r="W915" s="5">
        <f t="shared" si="314"/>
        <v>-14.972045329578766</v>
      </c>
      <c r="X915">
        <f t="shared" si="321"/>
        <v>0</v>
      </c>
    </row>
    <row r="916" spans="1:24" x14ac:dyDescent="0.2">
      <c r="A916">
        <f t="shared" si="322"/>
        <v>0.88600000000000068</v>
      </c>
      <c r="B916" s="5">
        <f t="shared" si="315"/>
        <v>4.9708418616763188</v>
      </c>
      <c r="C916" s="5">
        <f t="shared" si="316"/>
        <v>-56.879997954005205</v>
      </c>
      <c r="D916" s="5">
        <f t="shared" si="317"/>
        <v>-3.7192645814982663</v>
      </c>
      <c r="E916" s="2">
        <f t="shared" si="318"/>
        <v>57.096790067931401</v>
      </c>
      <c r="F916" s="3">
        <f t="shared" si="323"/>
        <v>10.398651776922835</v>
      </c>
      <c r="G916" s="3">
        <f t="shared" si="324"/>
        <v>-114.95302086315179</v>
      </c>
      <c r="H916" s="3">
        <f t="shared" si="325"/>
        <v>-17.372371270889978</v>
      </c>
      <c r="I916" s="2">
        <f t="shared" si="319"/>
        <v>116.72244106389977</v>
      </c>
      <c r="J916" s="2">
        <f t="shared" si="326"/>
        <v>116.72244106389977</v>
      </c>
      <c r="K916" s="5">
        <f t="shared" si="305"/>
        <v>0.33</v>
      </c>
      <c r="L916" s="4">
        <f t="shared" si="320"/>
        <v>0.19572631389840706</v>
      </c>
      <c r="M916" s="4">
        <f t="shared" si="306"/>
        <v>0.22916489909377394</v>
      </c>
      <c r="N916" s="5">
        <f t="shared" si="307"/>
        <v>-2.1293091758749796</v>
      </c>
      <c r="O916" s="5">
        <f t="shared" si="308"/>
        <v>23.538678606553887</v>
      </c>
      <c r="P916" s="5">
        <f t="shared" si="309"/>
        <v>3.5573024606810444</v>
      </c>
      <c r="Q916" s="6">
        <f t="shared" si="310"/>
        <v>1802.6159188861409</v>
      </c>
      <c r="R916" s="5">
        <f t="shared" si="311"/>
        <v>9.1453925008804742</v>
      </c>
      <c r="S916" s="5">
        <f t="shared" si="312"/>
        <v>-1.2345690844317789</v>
      </c>
      <c r="T916" s="5">
        <f t="shared" si="313"/>
        <v>13.643341717937147</v>
      </c>
      <c r="U916" s="5">
        <f t="shared" si="327"/>
        <v>7.0160833250054946</v>
      </c>
      <c r="V916" s="5">
        <f t="shared" si="327"/>
        <v>22.304109522122108</v>
      </c>
      <c r="W916" s="5">
        <f t="shared" si="314"/>
        <v>-14.973355821381809</v>
      </c>
      <c r="X916">
        <f t="shared" si="321"/>
        <v>0</v>
      </c>
    </row>
    <row r="917" spans="1:24" x14ac:dyDescent="0.2">
      <c r="A917">
        <f t="shared" si="322"/>
        <v>0.88700000000000068</v>
      </c>
      <c r="B917" s="5">
        <f t="shared" si="315"/>
        <v>4.9812440214949039</v>
      </c>
      <c r="C917" s="5">
        <f t="shared" si="316"/>
        <v>-56.994939822813599</v>
      </c>
      <c r="D917" s="5">
        <f t="shared" si="317"/>
        <v>-3.7366444394470668</v>
      </c>
      <c r="E917" s="2">
        <f t="shared" si="318"/>
        <v>57.212201123604942</v>
      </c>
      <c r="F917" s="3">
        <f t="shared" si="323"/>
        <v>10.40566786024784</v>
      </c>
      <c r="G917" s="3">
        <f t="shared" si="324"/>
        <v>-114.93071675362967</v>
      </c>
      <c r="H917" s="3">
        <f t="shared" si="325"/>
        <v>-17.387344626711361</v>
      </c>
      <c r="I917" s="2">
        <f t="shared" si="319"/>
        <v>116.70333041644045</v>
      </c>
      <c r="J917" s="2">
        <f t="shared" si="326"/>
        <v>116.70333041644045</v>
      </c>
      <c r="K917" s="5">
        <f t="shared" si="305"/>
        <v>0.33</v>
      </c>
      <c r="L917" s="4">
        <f t="shared" si="320"/>
        <v>0.19575834530663583</v>
      </c>
      <c r="M917" s="4">
        <f t="shared" si="306"/>
        <v>0.22918246198452194</v>
      </c>
      <c r="N917" s="5">
        <f t="shared" si="307"/>
        <v>-2.1303969826934392</v>
      </c>
      <c r="O917" s="5">
        <f t="shared" si="308"/>
        <v>23.530258266853352</v>
      </c>
      <c r="P917" s="5">
        <f t="shared" si="309"/>
        <v>3.5597855925525006</v>
      </c>
      <c r="Q917" s="6">
        <f t="shared" si="310"/>
        <v>1802.6157386245584</v>
      </c>
      <c r="R917" s="5">
        <f t="shared" si="311"/>
        <v>9.1429099793946804</v>
      </c>
      <c r="S917" s="5">
        <f t="shared" si="312"/>
        <v>-1.2356789770063212</v>
      </c>
      <c r="T917" s="5">
        <f t="shared" si="313"/>
        <v>13.639549920815622</v>
      </c>
      <c r="U917" s="5">
        <f t="shared" si="327"/>
        <v>7.0125129967012416</v>
      </c>
      <c r="V917" s="5">
        <f t="shared" si="327"/>
        <v>22.294579289847029</v>
      </c>
      <c r="W917" s="5">
        <f t="shared" si="314"/>
        <v>-14.974664486631877</v>
      </c>
      <c r="X917">
        <f t="shared" si="321"/>
        <v>0</v>
      </c>
    </row>
    <row r="918" spans="1:24" x14ac:dyDescent="0.2">
      <c r="A918">
        <f t="shared" si="322"/>
        <v>0.88800000000000068</v>
      </c>
      <c r="B918" s="5">
        <f t="shared" si="315"/>
        <v>4.9916531956116499</v>
      </c>
      <c r="C918" s="5">
        <f t="shared" si="316"/>
        <v>-57.109859392277578</v>
      </c>
      <c r="D918" s="5">
        <f t="shared" si="317"/>
        <v>-3.7540392714060213</v>
      </c>
      <c r="E918" s="2">
        <f t="shared" si="318"/>
        <v>57.327590577582932</v>
      </c>
      <c r="F918" s="3">
        <f t="shared" si="323"/>
        <v>10.412680373244541</v>
      </c>
      <c r="G918" s="3">
        <f t="shared" si="324"/>
        <v>-114.90842217433982</v>
      </c>
      <c r="H918" s="3">
        <f t="shared" si="325"/>
        <v>-17.402319291197994</v>
      </c>
      <c r="I918" s="2">
        <f t="shared" si="319"/>
        <v>116.68423250750062</v>
      </c>
      <c r="J918" s="2">
        <f t="shared" si="326"/>
        <v>116.68423250750062</v>
      </c>
      <c r="K918" s="5">
        <f t="shared" si="305"/>
        <v>0.33</v>
      </c>
      <c r="L918" s="4">
        <f t="shared" si="320"/>
        <v>0.19579036583252532</v>
      </c>
      <c r="M918" s="4">
        <f t="shared" si="306"/>
        <v>0.22920001585429819</v>
      </c>
      <c r="N918" s="5">
        <f t="shared" si="307"/>
        <v>-2.1314838209154385</v>
      </c>
      <c r="O918" s="5">
        <f t="shared" si="308"/>
        <v>23.521843941437393</v>
      </c>
      <c r="P918" s="5">
        <f t="shared" si="309"/>
        <v>3.5622683772089339</v>
      </c>
      <c r="Q918" s="6">
        <f t="shared" si="310"/>
        <v>1802.6155583629932</v>
      </c>
      <c r="R918" s="5">
        <f t="shared" si="311"/>
        <v>9.1404289177571147</v>
      </c>
      <c r="S918" s="5">
        <f t="shared" si="312"/>
        <v>-1.2367891489058032</v>
      </c>
      <c r="T918" s="5">
        <f t="shared" si="313"/>
        <v>13.635760296508227</v>
      </c>
      <c r="U918" s="5">
        <f t="shared" si="327"/>
        <v>7.0089450968416767</v>
      </c>
      <c r="V918" s="5">
        <f t="shared" si="327"/>
        <v>22.285054792531589</v>
      </c>
      <c r="W918" s="5">
        <f t="shared" si="314"/>
        <v>-14.975971326282838</v>
      </c>
      <c r="X918">
        <f t="shared" si="321"/>
        <v>0</v>
      </c>
    </row>
    <row r="919" spans="1:24" x14ac:dyDescent="0.2">
      <c r="A919">
        <f t="shared" si="322"/>
        <v>0.88900000000000068</v>
      </c>
      <c r="B919" s="5">
        <f t="shared" si="315"/>
        <v>5.002069380457443</v>
      </c>
      <c r="C919" s="5">
        <f t="shared" si="316"/>
        <v>-57.224756671924517</v>
      </c>
      <c r="D919" s="5">
        <f t="shared" si="317"/>
        <v>-3.7714490786828825</v>
      </c>
      <c r="E919" s="2">
        <f t="shared" si="318"/>
        <v>57.442958439201924</v>
      </c>
      <c r="F919" s="3">
        <f t="shared" si="323"/>
        <v>10.419689318341383</v>
      </c>
      <c r="G919" s="3">
        <f t="shared" si="324"/>
        <v>-114.88613711954729</v>
      </c>
      <c r="H919" s="3">
        <f t="shared" si="325"/>
        <v>-17.417295262524277</v>
      </c>
      <c r="I919" s="2">
        <f t="shared" si="319"/>
        <v>116.66514733202941</v>
      </c>
      <c r="J919" s="2">
        <f t="shared" si="326"/>
        <v>116.66514733202941</v>
      </c>
      <c r="K919" s="5">
        <f t="shared" si="305"/>
        <v>0.33</v>
      </c>
      <c r="L919" s="4">
        <f t="shared" si="320"/>
        <v>0.19582237546872042</v>
      </c>
      <c r="M919" s="4">
        <f t="shared" si="306"/>
        <v>0.22921756070298127</v>
      </c>
      <c r="N919" s="5">
        <f t="shared" si="307"/>
        <v>-2.1325696917746662</v>
      </c>
      <c r="O919" s="5">
        <f t="shared" si="308"/>
        <v>23.513435625661703</v>
      </c>
      <c r="P919" s="5">
        <f t="shared" si="309"/>
        <v>3.5647508149947704</v>
      </c>
      <c r="Q919" s="6">
        <f t="shared" si="310"/>
        <v>1802.6153781014464</v>
      </c>
      <c r="R919" s="5">
        <f t="shared" si="311"/>
        <v>9.1379493150885178</v>
      </c>
      <c r="S919" s="5">
        <f t="shared" si="312"/>
        <v>-1.2378995997731721</v>
      </c>
      <c r="T919" s="5">
        <f t="shared" si="313"/>
        <v>13.631972843717833</v>
      </c>
      <c r="U919" s="5">
        <f t="shared" si="327"/>
        <v>7.0053796233138517</v>
      </c>
      <c r="V919" s="5">
        <f t="shared" si="327"/>
        <v>22.275536025888531</v>
      </c>
      <c r="W919" s="5">
        <f t="shared" si="314"/>
        <v>-14.977276341287396</v>
      </c>
      <c r="X919">
        <f t="shared" si="321"/>
        <v>0</v>
      </c>
    </row>
    <row r="920" spans="1:24" x14ac:dyDescent="0.2">
      <c r="A920">
        <f t="shared" si="322"/>
        <v>0.89000000000000068</v>
      </c>
      <c r="B920" s="5">
        <f t="shared" si="315"/>
        <v>5.0124925724655967</v>
      </c>
      <c r="C920" s="5">
        <f t="shared" si="316"/>
        <v>-57.339631671276052</v>
      </c>
      <c r="D920" s="5">
        <f t="shared" si="317"/>
        <v>-3.7888738625835772</v>
      </c>
      <c r="E920" s="2">
        <f t="shared" si="318"/>
        <v>57.558304717795735</v>
      </c>
      <c r="F920" s="3">
        <f t="shared" si="323"/>
        <v>10.426694697964697</v>
      </c>
      <c r="G920" s="3">
        <f t="shared" si="324"/>
        <v>-114.8638615835214</v>
      </c>
      <c r="H920" s="3">
        <f t="shared" si="325"/>
        <v>-17.432272538865565</v>
      </c>
      <c r="I920" s="2">
        <f t="shared" si="319"/>
        <v>116.64607488497936</v>
      </c>
      <c r="J920" s="2">
        <f t="shared" si="326"/>
        <v>116.64607488497936</v>
      </c>
      <c r="K920" s="5">
        <f t="shared" si="305"/>
        <v>0.33</v>
      </c>
      <c r="L920" s="4">
        <f t="shared" si="320"/>
        <v>0.19585437420786794</v>
      </c>
      <c r="M920" s="4">
        <f t="shared" si="306"/>
        <v>0.22923509653045057</v>
      </c>
      <c r="N920" s="5">
        <f t="shared" si="307"/>
        <v>-2.1336545965033866</v>
      </c>
      <c r="O920" s="5">
        <f t="shared" si="308"/>
        <v>23.505033314886365</v>
      </c>
      <c r="P920" s="5">
        <f t="shared" si="309"/>
        <v>3.5672329062546231</v>
      </c>
      <c r="Q920" s="6">
        <f t="shared" si="310"/>
        <v>1802.6151978399175</v>
      </c>
      <c r="R920" s="5">
        <f t="shared" si="311"/>
        <v>9.1354711705102947</v>
      </c>
      <c r="S920" s="5">
        <f t="shared" si="312"/>
        <v>-1.2390103292519119</v>
      </c>
      <c r="T920" s="5">
        <f t="shared" si="313"/>
        <v>13.628187561148252</v>
      </c>
      <c r="U920" s="5">
        <f t="shared" si="327"/>
        <v>7.0018165740069076</v>
      </c>
      <c r="V920" s="5">
        <f t="shared" si="327"/>
        <v>22.266022985634454</v>
      </c>
      <c r="W920" s="5">
        <f t="shared" si="314"/>
        <v>-14.978579532597124</v>
      </c>
      <c r="X920">
        <f t="shared" si="321"/>
        <v>0</v>
      </c>
    </row>
    <row r="921" spans="1:24" x14ac:dyDescent="0.2">
      <c r="A921">
        <f t="shared" si="322"/>
        <v>0.89100000000000068</v>
      </c>
      <c r="B921" s="5">
        <f t="shared" si="315"/>
        <v>5.0229227680718482</v>
      </c>
      <c r="C921" s="5">
        <f t="shared" si="316"/>
        <v>-57.454484399848084</v>
      </c>
      <c r="D921" s="5">
        <f t="shared" si="317"/>
        <v>-3.8063136244122089</v>
      </c>
      <c r="E921" s="2">
        <f t="shared" si="318"/>
        <v>57.673629422695441</v>
      </c>
      <c r="F921" s="3">
        <f t="shared" si="323"/>
        <v>10.433696514538704</v>
      </c>
      <c r="G921" s="3">
        <f t="shared" si="324"/>
        <v>-114.84159556053577</v>
      </c>
      <c r="H921" s="3">
        <f t="shared" si="325"/>
        <v>-17.44725111839816</v>
      </c>
      <c r="I921" s="2">
        <f t="shared" si="319"/>
        <v>116.62701516130647</v>
      </c>
      <c r="J921" s="2">
        <f t="shared" si="326"/>
        <v>116.62701516130647</v>
      </c>
      <c r="K921" s="5">
        <f t="shared" si="305"/>
        <v>0.33</v>
      </c>
      <c r="L921" s="4">
        <f t="shared" si="320"/>
        <v>0.19588636204261686</v>
      </c>
      <c r="M921" s="4">
        <f t="shared" si="306"/>
        <v>0.22925262333658658</v>
      </c>
      <c r="N921" s="5">
        <f t="shared" si="307"/>
        <v>-2.1347385363324478</v>
      </c>
      <c r="O921" s="5">
        <f t="shared" si="308"/>
        <v>23.496637004475875</v>
      </c>
      <c r="P921" s="5">
        <f t="shared" si="309"/>
        <v>3.5697146513332956</v>
      </c>
      <c r="Q921" s="6">
        <f t="shared" si="310"/>
        <v>1802.6150175784067</v>
      </c>
      <c r="R921" s="5">
        <f t="shared" si="311"/>
        <v>9.1329944831444987</v>
      </c>
      <c r="S921" s="5">
        <f t="shared" si="312"/>
        <v>-1.2401213369860391</v>
      </c>
      <c r="T921" s="5">
        <f t="shared" si="313"/>
        <v>13.62440444750426</v>
      </c>
      <c r="U921" s="5">
        <f t="shared" si="327"/>
        <v>6.9982559468120513</v>
      </c>
      <c r="V921" s="5">
        <f t="shared" si="327"/>
        <v>22.256515667489836</v>
      </c>
      <c r="W921" s="5">
        <f t="shared" si="314"/>
        <v>-14.979880901162446</v>
      </c>
      <c r="X921">
        <f t="shared" si="321"/>
        <v>0</v>
      </c>
    </row>
    <row r="922" spans="1:24" x14ac:dyDescent="0.2">
      <c r="A922">
        <f t="shared" si="322"/>
        <v>0.89200000000000068</v>
      </c>
      <c r="B922" s="5">
        <f t="shared" si="315"/>
        <v>5.0333599637143598</v>
      </c>
      <c r="C922" s="5">
        <f t="shared" si="316"/>
        <v>-57.569314867150787</v>
      </c>
      <c r="D922" s="5">
        <f t="shared" si="317"/>
        <v>-3.8237683654710577</v>
      </c>
      <c r="E922" s="2">
        <f t="shared" si="318"/>
        <v>57.788932563229366</v>
      </c>
      <c r="F922" s="3">
        <f t="shared" si="323"/>
        <v>10.440694770485516</v>
      </c>
      <c r="G922" s="3">
        <f t="shared" si="324"/>
        <v>-114.81933904486827</v>
      </c>
      <c r="H922" s="3">
        <f t="shared" si="325"/>
        <v>-17.462230999299322</v>
      </c>
      <c r="I922" s="2">
        <f t="shared" si="319"/>
        <v>116.60796815597014</v>
      </c>
      <c r="J922" s="2">
        <f t="shared" si="326"/>
        <v>116.60796815597014</v>
      </c>
      <c r="K922" s="5">
        <f t="shared" si="305"/>
        <v>0.33</v>
      </c>
      <c r="L922" s="4">
        <f t="shared" si="320"/>
        <v>0.19591833896561839</v>
      </c>
      <c r="M922" s="4">
        <f t="shared" si="306"/>
        <v>0.22927014112127073</v>
      </c>
      <c r="N922" s="5">
        <f t="shared" si="307"/>
        <v>-2.1358215124912765</v>
      </c>
      <c r="O922" s="5">
        <f t="shared" si="308"/>
        <v>23.488246689799105</v>
      </c>
      <c r="P922" s="5">
        <f t="shared" si="309"/>
        <v>3.5721960505757773</v>
      </c>
      <c r="Q922" s="6">
        <f t="shared" si="310"/>
        <v>1802.6148373169144</v>
      </c>
      <c r="R922" s="5">
        <f t="shared" si="311"/>
        <v>9.130519252113837</v>
      </c>
      <c r="S922" s="5">
        <f t="shared" si="312"/>
        <v>-1.241232622620104</v>
      </c>
      <c r="T922" s="5">
        <f t="shared" si="313"/>
        <v>13.620623501491576</v>
      </c>
      <c r="U922" s="5">
        <f t="shared" si="327"/>
        <v>6.9946977396225609</v>
      </c>
      <c r="V922" s="5">
        <f t="shared" si="327"/>
        <v>22.247014067179002</v>
      </c>
      <c r="W922" s="5">
        <f t="shared" si="314"/>
        <v>-14.981180447932648</v>
      </c>
      <c r="X922">
        <f t="shared" si="321"/>
        <v>0</v>
      </c>
    </row>
    <row r="923" spans="1:24" x14ac:dyDescent="0.2">
      <c r="A923">
        <f t="shared" si="322"/>
        <v>0.89300000000000068</v>
      </c>
      <c r="B923" s="5">
        <f t="shared" si="315"/>
        <v>5.0438041558337154</v>
      </c>
      <c r="C923" s="5">
        <f t="shared" si="316"/>
        <v>-57.684123082688622</v>
      </c>
      <c r="D923" s="5">
        <f t="shared" si="317"/>
        <v>-3.8412380870605811</v>
      </c>
      <c r="E923" s="2">
        <f t="shared" si="318"/>
        <v>57.904214148723028</v>
      </c>
      <c r="F923" s="3">
        <f t="shared" si="323"/>
        <v>10.447689468225139</v>
      </c>
      <c r="G923" s="3">
        <f t="shared" si="324"/>
        <v>-114.7970920308011</v>
      </c>
      <c r="H923" s="3">
        <f t="shared" si="325"/>
        <v>-17.477212179747255</v>
      </c>
      <c r="I923" s="2">
        <f t="shared" si="319"/>
        <v>116.58893386393318</v>
      </c>
      <c r="J923" s="2">
        <f t="shared" si="326"/>
        <v>116.58893386393318</v>
      </c>
      <c r="K923" s="5">
        <f t="shared" si="305"/>
        <v>0.33</v>
      </c>
      <c r="L923" s="4">
        <f t="shared" si="320"/>
        <v>0.19595030496952562</v>
      </c>
      <c r="M923" s="4">
        <f t="shared" si="306"/>
        <v>0.22928764988438546</v>
      </c>
      <c r="N923" s="5">
        <f t="shared" si="307"/>
        <v>-2.1369035262078846</v>
      </c>
      <c r="O923" s="5">
        <f t="shared" si="308"/>
        <v>23.479862366229323</v>
      </c>
      <c r="P923" s="5">
        <f t="shared" si="309"/>
        <v>3.5746771043272454</v>
      </c>
      <c r="Q923" s="6">
        <f t="shared" si="310"/>
        <v>1802.6146570554392</v>
      </c>
      <c r="R923" s="5">
        <f t="shared" si="311"/>
        <v>9.1280454765416756</v>
      </c>
      <c r="S923" s="5">
        <f t="shared" si="312"/>
        <v>-1.2423441857991895</v>
      </c>
      <c r="T923" s="5">
        <f t="shared" si="313"/>
        <v>13.616844721816864</v>
      </c>
      <c r="U923" s="5">
        <f t="shared" si="327"/>
        <v>6.991141950333791</v>
      </c>
      <c r="V923" s="5">
        <f t="shared" si="327"/>
        <v>22.237518180430133</v>
      </c>
      <c r="W923" s="5">
        <f t="shared" si="314"/>
        <v>-14.982478173855888</v>
      </c>
      <c r="X923">
        <f t="shared" si="321"/>
        <v>0</v>
      </c>
    </row>
    <row r="924" spans="1:24" x14ac:dyDescent="0.2">
      <c r="A924">
        <f t="shared" si="322"/>
        <v>0.89400000000000068</v>
      </c>
      <c r="B924" s="5">
        <f t="shared" si="315"/>
        <v>5.0542553408729152</v>
      </c>
      <c r="C924" s="5">
        <f t="shared" si="316"/>
        <v>-57.79890905596033</v>
      </c>
      <c r="D924" s="5">
        <f t="shared" si="317"/>
        <v>-3.858722790479415</v>
      </c>
      <c r="E924" s="2">
        <f t="shared" si="318"/>
        <v>58.019474188499117</v>
      </c>
      <c r="F924" s="3">
        <f t="shared" si="323"/>
        <v>10.454680610175473</v>
      </c>
      <c r="G924" s="3">
        <f t="shared" si="324"/>
        <v>-114.77485451262066</v>
      </c>
      <c r="H924" s="3">
        <f t="shared" si="325"/>
        <v>-17.492194657921111</v>
      </c>
      <c r="I924" s="2">
        <f t="shared" si="319"/>
        <v>116.56991228016183</v>
      </c>
      <c r="J924" s="2">
        <f t="shared" si="326"/>
        <v>116.56991228016183</v>
      </c>
      <c r="K924" s="5">
        <f t="shared" si="305"/>
        <v>0.33</v>
      </c>
      <c r="L924" s="4">
        <f t="shared" si="320"/>
        <v>0.19598226004699404</v>
      </c>
      <c r="M924" s="4">
        <f t="shared" si="306"/>
        <v>0.22930514962581416</v>
      </c>
      <c r="N924" s="5">
        <f t="shared" si="307"/>
        <v>-2.1379845787088687</v>
      </c>
      <c r="O924" s="5">
        <f t="shared" si="308"/>
        <v>23.471484029144186</v>
      </c>
      <c r="P924" s="5">
        <f t="shared" si="309"/>
        <v>3.5771578129330628</v>
      </c>
      <c r="Q924" s="6">
        <f t="shared" si="310"/>
        <v>1802.6144767939829</v>
      </c>
      <c r="R924" s="5">
        <f t="shared" si="311"/>
        <v>9.1255731555520345</v>
      </c>
      <c r="S924" s="5">
        <f t="shared" si="312"/>
        <v>-1.24345602616891</v>
      </c>
      <c r="T924" s="5">
        <f t="shared" si="313"/>
        <v>13.613068107187745</v>
      </c>
      <c r="U924" s="5">
        <f t="shared" si="327"/>
        <v>6.9875885768431658</v>
      </c>
      <c r="V924" s="5">
        <f t="shared" si="327"/>
        <v>22.228028002975275</v>
      </c>
      <c r="W924" s="5">
        <f t="shared" si="314"/>
        <v>-14.98377407987919</v>
      </c>
      <c r="X924">
        <f t="shared" si="321"/>
        <v>0</v>
      </c>
    </row>
    <row r="925" spans="1:24" x14ac:dyDescent="0.2">
      <c r="A925">
        <f t="shared" si="322"/>
        <v>0.89500000000000068</v>
      </c>
      <c r="B925" s="5">
        <f t="shared" si="315"/>
        <v>5.0647135152773792</v>
      </c>
      <c r="C925" s="5">
        <f t="shared" si="316"/>
        <v>-57.913672796458947</v>
      </c>
      <c r="D925" s="5">
        <f t="shared" si="317"/>
        <v>-3.8762224770243763</v>
      </c>
      <c r="E925" s="2">
        <f t="shared" si="318"/>
        <v>58.134712691877496</v>
      </c>
      <c r="F925" s="3">
        <f t="shared" si="323"/>
        <v>10.461668198752315</v>
      </c>
      <c r="G925" s="3">
        <f t="shared" si="324"/>
        <v>-114.75262648461769</v>
      </c>
      <c r="H925" s="3">
        <f t="shared" si="325"/>
        <v>-17.507178432000991</v>
      </c>
      <c r="I925" s="2">
        <f t="shared" si="319"/>
        <v>116.55090339962572</v>
      </c>
      <c r="J925" s="2">
        <f t="shared" si="326"/>
        <v>116.55090339962572</v>
      </c>
      <c r="K925" s="5">
        <f t="shared" si="305"/>
        <v>0.33</v>
      </c>
      <c r="L925" s="4">
        <f t="shared" si="320"/>
        <v>0.19601420419068111</v>
      </c>
      <c r="M925" s="4">
        <f t="shared" si="306"/>
        <v>0.22932264034544142</v>
      </c>
      <c r="N925" s="5">
        <f t="shared" si="307"/>
        <v>-2.1390646712194141</v>
      </c>
      <c r="O925" s="5">
        <f t="shared" si="308"/>
        <v>23.463111673925724</v>
      </c>
      <c r="P925" s="5">
        <f t="shared" si="309"/>
        <v>3.5796381767387802</v>
      </c>
      <c r="Q925" s="6">
        <f t="shared" si="310"/>
        <v>1802.6142965325441</v>
      </c>
      <c r="R925" s="5">
        <f t="shared" si="311"/>
        <v>9.1231022882695889</v>
      </c>
      <c r="S925" s="5">
        <f t="shared" si="312"/>
        <v>-1.2445681433754123</v>
      </c>
      <c r="T925" s="5">
        <f t="shared" si="313"/>
        <v>13.609293656312795</v>
      </c>
      <c r="U925" s="5">
        <f t="shared" si="327"/>
        <v>6.9840376170501752</v>
      </c>
      <c r="V925" s="5">
        <f t="shared" si="327"/>
        <v>22.21854353055031</v>
      </c>
      <c r="W925" s="5">
        <f t="shared" si="314"/>
        <v>-14.985068166948423</v>
      </c>
      <c r="X925">
        <f t="shared" si="321"/>
        <v>0</v>
      </c>
    </row>
    <row r="926" spans="1:24" x14ac:dyDescent="0.2">
      <c r="A926">
        <f t="shared" si="322"/>
        <v>0.89600000000000068</v>
      </c>
      <c r="B926" s="5">
        <f t="shared" si="315"/>
        <v>5.0751786754949402</v>
      </c>
      <c r="C926" s="5">
        <f t="shared" si="316"/>
        <v>-58.028414313671796</v>
      </c>
      <c r="D926" s="5">
        <f t="shared" si="317"/>
        <v>-3.8937371479904606</v>
      </c>
      <c r="E926" s="2">
        <f t="shared" si="318"/>
        <v>58.24992966817512</v>
      </c>
      <c r="F926" s="3">
        <f t="shared" si="323"/>
        <v>10.468652236369365</v>
      </c>
      <c r="G926" s="3">
        <f t="shared" si="324"/>
        <v>-114.73040794108714</v>
      </c>
      <c r="H926" s="3">
        <f t="shared" si="325"/>
        <v>-17.522163500167938</v>
      </c>
      <c r="I926" s="2">
        <f t="shared" si="319"/>
        <v>116.53190721729791</v>
      </c>
      <c r="J926" s="2">
        <f t="shared" si="326"/>
        <v>116.53190721729791</v>
      </c>
      <c r="K926" s="5">
        <f t="shared" ref="K926:K989" si="328">IF(drag=1,(cda+cdb/(1+EXP(-(J926-vel)/dv))),IF(drag=2,$G$11,0))</f>
        <v>0.33</v>
      </c>
      <c r="L926" s="4">
        <f t="shared" si="320"/>
        <v>0.19604613739324656</v>
      </c>
      <c r="M926" s="4">
        <f t="shared" ref="M926:M989" si="329">IF(Magnus=1,(IF(L926&lt;0.1,1.5*L926,0.09+0.6*L926)),IF(Magnus=2,1/(2.32+0.4/L926),0))</f>
        <v>0.22934012204315257</v>
      </c>
      <c r="N926" s="5">
        <f t="shared" ref="N926:N989" si="330">-const*$K926*$J926*(F926-vxw)</f>
        <v>-2.1401438049632922</v>
      </c>
      <c r="O926" s="5">
        <f t="shared" ref="O926:O989" si="331">-const*$K926*$J926*(G926-vyw)</f>
        <v>23.454745295960329</v>
      </c>
      <c r="P926" s="5">
        <f t="shared" ref="P926:P989" si="332">-const*$K926*$J926*H926</f>
        <v>3.5821181960901294</v>
      </c>
      <c r="Q926" s="6">
        <f t="shared" ref="Q926:Q989" si="333">omega*EXP(-A926/tau)*30/PI()</f>
        <v>1802.6141162711235</v>
      </c>
      <c r="R926" s="5">
        <f t="shared" ref="R926:R989" si="334">const*($M926/omega)*J926*(wy*H926-wz*(G926-vyw))</f>
        <v>9.1206328738196571</v>
      </c>
      <c r="S926" s="5">
        <f t="shared" ref="S926:S989" si="335">const*($M926/omega)*J926*(wz*(F926-vxw)-wx*H926)</f>
        <v>-1.2456805370653725</v>
      </c>
      <c r="T926" s="5">
        <f t="shared" ref="T926:T989" si="336">const*($M926/omega)*J926*(wx*(G926-vyw)-wy*(F926-vxw))</f>
        <v>13.605521367901511</v>
      </c>
      <c r="U926" s="5">
        <f t="shared" si="327"/>
        <v>6.9804890688563646</v>
      </c>
      <c r="V926" s="5">
        <f t="shared" si="327"/>
        <v>22.209064758894957</v>
      </c>
      <c r="W926" s="5">
        <f t="shared" ref="W926:W989" si="337">P926+T926-32.174</f>
        <v>-14.986360436008358</v>
      </c>
      <c r="X926">
        <f t="shared" si="321"/>
        <v>0</v>
      </c>
    </row>
    <row r="927" spans="1:24" x14ac:dyDescent="0.2">
      <c r="A927">
        <f t="shared" si="322"/>
        <v>0.89700000000000069</v>
      </c>
      <c r="B927" s="5">
        <f t="shared" ref="B927:B990" si="338">B926+F926*dt+0.5*U926*dt*dt</f>
        <v>5.0856508179758437</v>
      </c>
      <c r="C927" s="5">
        <f t="shared" ref="C927:C990" si="339">C926+G926*dt+0.5*V926*dt*dt</f>
        <v>-58.143133617080508</v>
      </c>
      <c r="D927" s="5">
        <f t="shared" ref="D927:D990" si="340">D926+H926*dt+0.5*W926*dt*dt</f>
        <v>-3.9112668046708468</v>
      </c>
      <c r="E927" s="2">
        <f t="shared" ref="E927:E990" si="341">SQRT(B927^2+C927^2)</f>
        <v>58.365125126706069</v>
      </c>
      <c r="F927" s="3">
        <f t="shared" si="323"/>
        <v>10.475632725438222</v>
      </c>
      <c r="G927" s="3">
        <f t="shared" si="324"/>
        <v>-114.70819887632824</v>
      </c>
      <c r="H927" s="3">
        <f t="shared" si="325"/>
        <v>-17.537149860603947</v>
      </c>
      <c r="I927" s="2">
        <f t="shared" ref="I927:I990" si="342">SQRT(F927^2+G927^2+H927^2)</f>
        <v>116.51292372815483</v>
      </c>
      <c r="J927" s="2">
        <f t="shared" si="326"/>
        <v>116.51292372815483</v>
      </c>
      <c r="K927" s="5">
        <f t="shared" si="328"/>
        <v>0.33</v>
      </c>
      <c r="L927" s="4">
        <f t="shared" ref="L927:L990" si="343">(romega/J927)*EXP(-A927/tau)</f>
        <v>0.19607805964735212</v>
      </c>
      <c r="M927" s="4">
        <f t="shared" si="329"/>
        <v>0.22935759471883418</v>
      </c>
      <c r="N927" s="5">
        <f t="shared" si="330"/>
        <v>-2.1412219811628681</v>
      </c>
      <c r="O927" s="5">
        <f t="shared" si="331"/>
        <v>23.446384890638775</v>
      </c>
      <c r="P927" s="5">
        <f t="shared" si="332"/>
        <v>3.584597871333032</v>
      </c>
      <c r="Q927" s="6">
        <f t="shared" si="333"/>
        <v>1802.6139360097209</v>
      </c>
      <c r="R927" s="5">
        <f t="shared" si="334"/>
        <v>9.1181649113282237</v>
      </c>
      <c r="S927" s="5">
        <f t="shared" si="335"/>
        <v>-1.2467932068859984</v>
      </c>
      <c r="T927" s="5">
        <f t="shared" si="336"/>
        <v>13.601751240664365</v>
      </c>
      <c r="U927" s="5">
        <f t="shared" si="327"/>
        <v>6.9769429301653556</v>
      </c>
      <c r="V927" s="5">
        <f t="shared" si="327"/>
        <v>22.199591683752779</v>
      </c>
      <c r="W927" s="5">
        <f t="shared" si="337"/>
        <v>-14.987650888002602</v>
      </c>
      <c r="X927">
        <f t="shared" ref="X927:X990" si="344">IF((C927-17/12)*(C928-17/12)&lt;0,1,0)</f>
        <v>0</v>
      </c>
    </row>
    <row r="928" spans="1:24" x14ac:dyDescent="0.2">
      <c r="A928">
        <f t="shared" si="322"/>
        <v>0.89800000000000069</v>
      </c>
      <c r="B928" s="5">
        <f t="shared" si="338"/>
        <v>5.096129939172747</v>
      </c>
      <c r="C928" s="5">
        <f t="shared" si="339"/>
        <v>-58.257830716160996</v>
      </c>
      <c r="D928" s="5">
        <f t="shared" si="340"/>
        <v>-3.9288114483568948</v>
      </c>
      <c r="E928" s="2">
        <f t="shared" si="341"/>
        <v>58.480299076781442</v>
      </c>
      <c r="F928" s="3">
        <f t="shared" si="323"/>
        <v>10.482609668368388</v>
      </c>
      <c r="G928" s="3">
        <f t="shared" si="324"/>
        <v>-114.68599928464448</v>
      </c>
      <c r="H928" s="3">
        <f t="shared" si="325"/>
        <v>-17.552137511491949</v>
      </c>
      <c r="I928" s="2">
        <f t="shared" si="342"/>
        <v>116.4939529271763</v>
      </c>
      <c r="J928" s="2">
        <f t="shared" si="326"/>
        <v>116.4939529271763</v>
      </c>
      <c r="K928" s="5">
        <f t="shared" si="328"/>
        <v>0.33</v>
      </c>
      <c r="L928" s="4">
        <f t="shared" si="343"/>
        <v>0.19610997094566188</v>
      </c>
      <c r="M928" s="4">
        <f t="shared" si="329"/>
        <v>0.22937505837237365</v>
      </c>
      <c r="N928" s="5">
        <f t="shared" si="330"/>
        <v>-2.1422992010390964</v>
      </c>
      <c r="O928" s="5">
        <f t="shared" si="331"/>
        <v>23.438030453356188</v>
      </c>
      <c r="P928" s="5">
        <f t="shared" si="332"/>
        <v>3.5870772028135889</v>
      </c>
      <c r="Q928" s="6">
        <f t="shared" si="333"/>
        <v>1802.6137557483364</v>
      </c>
      <c r="R928" s="5">
        <f t="shared" si="334"/>
        <v>9.1156983999219161</v>
      </c>
      <c r="S928" s="5">
        <f t="shared" si="335"/>
        <v>-1.2479061524850257</v>
      </c>
      <c r="T928" s="5">
        <f t="shared" si="336"/>
        <v>13.597983273312753</v>
      </c>
      <c r="U928" s="5">
        <f t="shared" si="327"/>
        <v>6.9733991988828201</v>
      </c>
      <c r="V928" s="5">
        <f t="shared" si="327"/>
        <v>22.190124300871162</v>
      </c>
      <c r="W928" s="5">
        <f t="shared" si="337"/>
        <v>-14.988939523873658</v>
      </c>
      <c r="X928">
        <f t="shared" si="344"/>
        <v>0</v>
      </c>
    </row>
    <row r="929" spans="1:24" x14ac:dyDescent="0.2">
      <c r="A929">
        <f t="shared" si="322"/>
        <v>0.89900000000000069</v>
      </c>
      <c r="B929" s="5">
        <f t="shared" si="338"/>
        <v>5.1066160355407151</v>
      </c>
      <c r="C929" s="5">
        <f t="shared" si="339"/>
        <v>-58.372505620383492</v>
      </c>
      <c r="D929" s="5">
        <f t="shared" si="340"/>
        <v>-3.9463710803381487</v>
      </c>
      <c r="E929" s="2">
        <f t="shared" si="341"/>
        <v>58.595451527709422</v>
      </c>
      <c r="F929" s="3">
        <f t="shared" si="323"/>
        <v>10.489583067567271</v>
      </c>
      <c r="G929" s="3">
        <f t="shared" si="324"/>
        <v>-114.6638091603436</v>
      </c>
      <c r="H929" s="3">
        <f t="shared" si="325"/>
        <v>-17.567126451015824</v>
      </c>
      <c r="I929" s="2">
        <f t="shared" si="342"/>
        <v>116.47499480934555</v>
      </c>
      <c r="J929" s="2">
        <f t="shared" si="326"/>
        <v>116.47499480934555</v>
      </c>
      <c r="K929" s="5">
        <f t="shared" si="328"/>
        <v>0.33</v>
      </c>
      <c r="L929" s="4">
        <f t="shared" si="343"/>
        <v>0.19614187128084193</v>
      </c>
      <c r="M929" s="4">
        <f t="shared" si="329"/>
        <v>0.22939251300365951</v>
      </c>
      <c r="N929" s="5">
        <f t="shared" si="330"/>
        <v>-2.1433754658115283</v>
      </c>
      <c r="O929" s="5">
        <f t="shared" si="331"/>
        <v>23.429681979512054</v>
      </c>
      <c r="P929" s="5">
        <f t="shared" si="332"/>
        <v>3.589556190878088</v>
      </c>
      <c r="Q929" s="6">
        <f t="shared" si="333"/>
        <v>1802.6135754869695</v>
      </c>
      <c r="R929" s="5">
        <f t="shared" si="334"/>
        <v>9.1132333387280138</v>
      </c>
      <c r="S929" s="5">
        <f t="shared" si="335"/>
        <v>-1.2490193735107209</v>
      </c>
      <c r="T929" s="5">
        <f t="shared" si="336"/>
        <v>13.594217464559025</v>
      </c>
      <c r="U929" s="5">
        <f t="shared" si="327"/>
        <v>6.9698578729164851</v>
      </c>
      <c r="V929" s="5">
        <f t="shared" si="327"/>
        <v>22.180662606001334</v>
      </c>
      <c r="W929" s="5">
        <f t="shared" si="337"/>
        <v>-14.990226344562888</v>
      </c>
      <c r="X929">
        <f t="shared" si="344"/>
        <v>0</v>
      </c>
    </row>
    <row r="930" spans="1:24" x14ac:dyDescent="0.2">
      <c r="A930">
        <f t="shared" si="322"/>
        <v>0.90000000000000069</v>
      </c>
      <c r="B930" s="5">
        <f t="shared" si="338"/>
        <v>5.1171091035372189</v>
      </c>
      <c r="C930" s="5">
        <f t="shared" si="339"/>
        <v>-58.487158339212527</v>
      </c>
      <c r="D930" s="5">
        <f t="shared" si="340"/>
        <v>-3.963945701902337</v>
      </c>
      <c r="E930" s="2">
        <f t="shared" si="341"/>
        <v>58.710582488795161</v>
      </c>
      <c r="F930" s="3">
        <f t="shared" si="323"/>
        <v>10.496552925440188</v>
      </c>
      <c r="G930" s="3">
        <f t="shared" si="324"/>
        <v>-114.6416284977376</v>
      </c>
      <c r="H930" s="3">
        <f t="shared" si="325"/>
        <v>-17.582116677360386</v>
      </c>
      <c r="I930" s="2">
        <f t="shared" si="342"/>
        <v>116.45604936964915</v>
      </c>
      <c r="J930" s="2">
        <f t="shared" si="326"/>
        <v>116.45604936964915</v>
      </c>
      <c r="K930" s="5">
        <f t="shared" si="328"/>
        <v>0.33</v>
      </c>
      <c r="L930" s="4">
        <f t="shared" si="343"/>
        <v>0.19617376064556075</v>
      </c>
      <c r="M930" s="4">
        <f t="shared" si="329"/>
        <v>0.22940995861258129</v>
      </c>
      <c r="N930" s="5">
        <f t="shared" si="330"/>
        <v>-2.1444507766983083</v>
      </c>
      <c r="O930" s="5">
        <f t="shared" si="331"/>
        <v>23.421339464510204</v>
      </c>
      <c r="P930" s="5">
        <f t="shared" si="332"/>
        <v>3.5920348358729961</v>
      </c>
      <c r="Q930" s="6">
        <f t="shared" si="333"/>
        <v>1802.6133952256212</v>
      </c>
      <c r="R930" s="5">
        <f t="shared" si="334"/>
        <v>9.110769726874441</v>
      </c>
      <c r="S930" s="5">
        <f t="shared" si="335"/>
        <v>-1.2501328696118756</v>
      </c>
      <c r="T930" s="5">
        <f t="shared" si="336"/>
        <v>13.590453813116468</v>
      </c>
      <c r="U930" s="5">
        <f t="shared" si="327"/>
        <v>6.9663189501761327</v>
      </c>
      <c r="V930" s="5">
        <f t="shared" si="327"/>
        <v>22.171206594898329</v>
      </c>
      <c r="W930" s="5">
        <f t="shared" si="337"/>
        <v>-14.991511351010534</v>
      </c>
      <c r="X930">
        <f t="shared" si="344"/>
        <v>0</v>
      </c>
    </row>
    <row r="931" spans="1:24" x14ac:dyDescent="0.2">
      <c r="A931">
        <f t="shared" si="322"/>
        <v>0.90100000000000069</v>
      </c>
      <c r="B931" s="5">
        <f t="shared" si="338"/>
        <v>5.1276091396221348</v>
      </c>
      <c r="C931" s="5">
        <f t="shared" si="339"/>
        <v>-58.601788882106966</v>
      </c>
      <c r="D931" s="5">
        <f t="shared" si="340"/>
        <v>-3.9815353143353729</v>
      </c>
      <c r="E931" s="2">
        <f t="shared" si="341"/>
        <v>58.825691969340845</v>
      </c>
      <c r="F931" s="3">
        <f t="shared" si="323"/>
        <v>10.503519244390365</v>
      </c>
      <c r="G931" s="3">
        <f t="shared" si="324"/>
        <v>-114.61945729114269</v>
      </c>
      <c r="H931" s="3">
        <f t="shared" si="325"/>
        <v>-17.597108188711395</v>
      </c>
      <c r="I931" s="2">
        <f t="shared" si="342"/>
        <v>116.43711660307711</v>
      </c>
      <c r="J931" s="2">
        <f t="shared" si="326"/>
        <v>116.43711660307711</v>
      </c>
      <c r="K931" s="5">
        <f t="shared" si="328"/>
        <v>0.33</v>
      </c>
      <c r="L931" s="4">
        <f t="shared" si="343"/>
        <v>0.19620563903248878</v>
      </c>
      <c r="M931" s="4">
        <f t="shared" si="329"/>
        <v>0.22942739519902941</v>
      </c>
      <c r="N931" s="5">
        <f t="shared" si="330"/>
        <v>-2.145525134916181</v>
      </c>
      <c r="O931" s="5">
        <f t="shared" si="331"/>
        <v>23.41300290375883</v>
      </c>
      <c r="P931" s="5">
        <f t="shared" si="332"/>
        <v>3.5945131381449658</v>
      </c>
      <c r="Q931" s="6">
        <f t="shared" si="333"/>
        <v>1802.6132149642906</v>
      </c>
      <c r="R931" s="5">
        <f t="shared" si="334"/>
        <v>9.108307563489781</v>
      </c>
      <c r="S931" s="5">
        <f t="shared" si="335"/>
        <v>-1.2512466404378122</v>
      </c>
      <c r="T931" s="5">
        <f t="shared" si="336"/>
        <v>13.586692317699315</v>
      </c>
      <c r="U931" s="5">
        <f t="shared" si="327"/>
        <v>6.9627824285736004</v>
      </c>
      <c r="V931" s="5">
        <f t="shared" si="327"/>
        <v>22.161756263321017</v>
      </c>
      <c r="W931" s="5">
        <f t="shared" si="337"/>
        <v>-14.992794544155718</v>
      </c>
      <c r="X931">
        <f t="shared" si="344"/>
        <v>0</v>
      </c>
    </row>
    <row r="932" spans="1:24" x14ac:dyDescent="0.2">
      <c r="A932">
        <f t="shared" si="322"/>
        <v>0.90200000000000069</v>
      </c>
      <c r="B932" s="5">
        <f t="shared" si="338"/>
        <v>5.1381161402577398</v>
      </c>
      <c r="C932" s="5">
        <f t="shared" si="339"/>
        <v>-58.716397258519976</v>
      </c>
      <c r="D932" s="5">
        <f t="shared" si="340"/>
        <v>-3.9991399189213563</v>
      </c>
      <c r="E932" s="2">
        <f t="shared" si="341"/>
        <v>58.940779978645594</v>
      </c>
      <c r="F932" s="3">
        <f t="shared" si="323"/>
        <v>10.510482026818938</v>
      </c>
      <c r="G932" s="3">
        <f t="shared" si="324"/>
        <v>-114.59729553487938</v>
      </c>
      <c r="H932" s="3">
        <f t="shared" si="325"/>
        <v>-17.612100983255552</v>
      </c>
      <c r="I932" s="2">
        <f t="shared" si="342"/>
        <v>116.41819650462277</v>
      </c>
      <c r="J932" s="2">
        <f t="shared" si="326"/>
        <v>116.41819650462277</v>
      </c>
      <c r="K932" s="5">
        <f t="shared" si="328"/>
        <v>0.33</v>
      </c>
      <c r="L932" s="4">
        <f t="shared" si="343"/>
        <v>0.19623750643429888</v>
      </c>
      <c r="M932" s="4">
        <f t="shared" si="329"/>
        <v>0.22944482276289557</v>
      </c>
      <c r="N932" s="5">
        <f t="shared" si="330"/>
        <v>-2.1465985416804876</v>
      </c>
      <c r="O932" s="5">
        <f t="shared" si="331"/>
        <v>23.404672292670444</v>
      </c>
      <c r="P932" s="5">
        <f t="shared" si="332"/>
        <v>3.5969910980408284</v>
      </c>
      <c r="Q932" s="6">
        <f t="shared" si="333"/>
        <v>1802.613034702978</v>
      </c>
      <c r="R932" s="5">
        <f t="shared" si="334"/>
        <v>9.1058468477032655</v>
      </c>
      <c r="S932" s="5">
        <f t="shared" si="335"/>
        <v>-1.2523606856383791</v>
      </c>
      <c r="T932" s="5">
        <f t="shared" si="336"/>
        <v>13.582932977022745</v>
      </c>
      <c r="U932" s="5">
        <f t="shared" si="327"/>
        <v>6.9592483060227774</v>
      </c>
      <c r="V932" s="5">
        <f t="shared" si="327"/>
        <v>22.152311607032065</v>
      </c>
      <c r="W932" s="5">
        <f t="shared" si="337"/>
        <v>-14.994075924936425</v>
      </c>
      <c r="X932">
        <f t="shared" si="344"/>
        <v>0</v>
      </c>
    </row>
    <row r="933" spans="1:24" x14ac:dyDescent="0.2">
      <c r="A933">
        <f t="shared" si="322"/>
        <v>0.90300000000000069</v>
      </c>
      <c r="B933" s="5">
        <f t="shared" si="338"/>
        <v>5.1486301019087124</v>
      </c>
      <c r="C933" s="5">
        <f t="shared" si="339"/>
        <v>-58.830983477899053</v>
      </c>
      <c r="D933" s="5">
        <f t="shared" si="340"/>
        <v>-4.0167595169425745</v>
      </c>
      <c r="E933" s="2">
        <f t="shared" si="341"/>
        <v>59.055846526005467</v>
      </c>
      <c r="F933" s="3">
        <f t="shared" si="323"/>
        <v>10.517441275124961</v>
      </c>
      <c r="G933" s="3">
        <f t="shared" si="324"/>
        <v>-114.57514322327235</v>
      </c>
      <c r="H933" s="3">
        <f t="shared" si="325"/>
        <v>-17.627095059180487</v>
      </c>
      <c r="I933" s="2">
        <f t="shared" si="342"/>
        <v>116.3992890692828</v>
      </c>
      <c r="J933" s="2">
        <f t="shared" si="326"/>
        <v>116.3992890692828</v>
      </c>
      <c r="K933" s="5">
        <f t="shared" si="328"/>
        <v>0.33</v>
      </c>
      <c r="L933" s="4">
        <f t="shared" si="343"/>
        <v>0.19626936284366606</v>
      </c>
      <c r="M933" s="4">
        <f t="shared" si="329"/>
        <v>0.22946224130407225</v>
      </c>
      <c r="N933" s="5">
        <f t="shared" si="330"/>
        <v>-2.147670998205172</v>
      </c>
      <c r="O933" s="5">
        <f t="shared" si="331"/>
        <v>23.396347626661907</v>
      </c>
      <c r="P933" s="5">
        <f t="shared" si="332"/>
        <v>3.5994687159075975</v>
      </c>
      <c r="Q933" s="6">
        <f t="shared" si="333"/>
        <v>1802.6128544416838</v>
      </c>
      <c r="R933" s="5">
        <f t="shared" si="334"/>
        <v>9.1033875786447567</v>
      </c>
      <c r="S933" s="5">
        <f t="shared" si="335"/>
        <v>-1.2534750048639487</v>
      </c>
      <c r="T933" s="5">
        <f t="shared" si="336"/>
        <v>13.579175789802855</v>
      </c>
      <c r="U933" s="5">
        <f t="shared" si="327"/>
        <v>6.9557165804395851</v>
      </c>
      <c r="V933" s="5">
        <f t="shared" si="327"/>
        <v>22.142872621797959</v>
      </c>
      <c r="W933" s="5">
        <f t="shared" si="337"/>
        <v>-14.995355494289548</v>
      </c>
      <c r="X933">
        <f t="shared" si="344"/>
        <v>0</v>
      </c>
    </row>
    <row r="934" spans="1:24" x14ac:dyDescent="0.2">
      <c r="A934">
        <f t="shared" si="322"/>
        <v>0.90400000000000069</v>
      </c>
      <c r="B934" s="5">
        <f t="shared" si="338"/>
        <v>5.1591510210421276</v>
      </c>
      <c r="C934" s="5">
        <f t="shared" si="339"/>
        <v>-58.945547549686012</v>
      </c>
      <c r="D934" s="5">
        <f t="shared" si="340"/>
        <v>-4.0343941096795017</v>
      </c>
      <c r="E934" s="2">
        <f t="shared" si="341"/>
        <v>59.170891620713434</v>
      </c>
      <c r="F934" s="3">
        <f t="shared" si="323"/>
        <v>10.5243969917054</v>
      </c>
      <c r="G934" s="3">
        <f t="shared" si="324"/>
        <v>-114.55300035065055</v>
      </c>
      <c r="H934" s="3">
        <f t="shared" si="325"/>
        <v>-17.642090414674776</v>
      </c>
      <c r="I934" s="2">
        <f t="shared" si="342"/>
        <v>116.38039429205729</v>
      </c>
      <c r="J934" s="2">
        <f t="shared" si="326"/>
        <v>116.38039429205729</v>
      </c>
      <c r="K934" s="5">
        <f t="shared" si="328"/>
        <v>0.33</v>
      </c>
      <c r="L934" s="4">
        <f t="shared" si="343"/>
        <v>0.1963012082532675</v>
      </c>
      <c r="M934" s="4">
        <f t="shared" si="329"/>
        <v>0.22947965082245306</v>
      </c>
      <c r="N934" s="5">
        <f t="shared" si="330"/>
        <v>-2.1487425057027796</v>
      </c>
      <c r="O934" s="5">
        <f t="shared" si="331"/>
        <v>23.388028901154396</v>
      </c>
      <c r="P934" s="5">
        <f t="shared" si="332"/>
        <v>3.6019459920924661</v>
      </c>
      <c r="Q934" s="6">
        <f t="shared" si="333"/>
        <v>1802.6126741804073</v>
      </c>
      <c r="R934" s="5">
        <f t="shared" si="334"/>
        <v>9.100929755444783</v>
      </c>
      <c r="S934" s="5">
        <f t="shared" si="335"/>
        <v>-1.2545895977654224</v>
      </c>
      <c r="T934" s="5">
        <f t="shared" si="336"/>
        <v>13.575420754756703</v>
      </c>
      <c r="U934" s="5">
        <f t="shared" si="327"/>
        <v>6.9521872497420034</v>
      </c>
      <c r="V934" s="5">
        <f t="shared" si="327"/>
        <v>22.133439303388972</v>
      </c>
      <c r="W934" s="5">
        <f t="shared" si="337"/>
        <v>-14.996633253150829</v>
      </c>
      <c r="X934">
        <f t="shared" si="344"/>
        <v>0</v>
      </c>
    </row>
    <row r="935" spans="1:24" x14ac:dyDescent="0.2">
      <c r="A935">
        <f t="shared" si="322"/>
        <v>0.90500000000000069</v>
      </c>
      <c r="B935" s="5">
        <f t="shared" si="338"/>
        <v>5.1696788941274576</v>
      </c>
      <c r="C935" s="5">
        <f t="shared" si="339"/>
        <v>-59.060089483317014</v>
      </c>
      <c r="D935" s="5">
        <f t="shared" si="340"/>
        <v>-4.0520436984108024</v>
      </c>
      <c r="E935" s="2">
        <f t="shared" si="341"/>
        <v>59.285915272059349</v>
      </c>
      <c r="F935" s="3">
        <f t="shared" si="323"/>
        <v>10.531349178955143</v>
      </c>
      <c r="G935" s="3">
        <f t="shared" si="324"/>
        <v>-114.53086691134716</v>
      </c>
      <c r="H935" s="3">
        <f t="shared" si="325"/>
        <v>-17.657087047927927</v>
      </c>
      <c r="I935" s="2">
        <f t="shared" si="342"/>
        <v>116.36151216794967</v>
      </c>
      <c r="J935" s="2">
        <f t="shared" si="326"/>
        <v>116.36151216794967</v>
      </c>
      <c r="K935" s="5">
        <f t="shared" si="328"/>
        <v>0.33</v>
      </c>
      <c r="L935" s="4">
        <f t="shared" si="343"/>
        <v>0.19633304265578266</v>
      </c>
      <c r="M935" s="4">
        <f t="shared" si="329"/>
        <v>0.2294970513179326</v>
      </c>
      <c r="N935" s="5">
        <f t="shared" si="330"/>
        <v>-2.1498130653844627</v>
      </c>
      <c r="O935" s="5">
        <f t="shared" si="331"/>
        <v>23.37971611157343</v>
      </c>
      <c r="P935" s="5">
        <f t="shared" si="332"/>
        <v>3.6044229269428074</v>
      </c>
      <c r="Q935" s="6">
        <f t="shared" si="333"/>
        <v>1802.6124939191488</v>
      </c>
      <c r="R935" s="5">
        <f t="shared" si="334"/>
        <v>9.0984733772345123</v>
      </c>
      <c r="S935" s="5">
        <f t="shared" si="335"/>
        <v>-1.2557044639942243</v>
      </c>
      <c r="T935" s="5">
        <f t="shared" si="336"/>
        <v>13.571667870602269</v>
      </c>
      <c r="U935" s="5">
        <f t="shared" si="327"/>
        <v>6.9486603118500501</v>
      </c>
      <c r="V935" s="5">
        <f t="shared" si="327"/>
        <v>22.124011647579206</v>
      </c>
      <c r="W935" s="5">
        <f t="shared" si="337"/>
        <v>-14.997909202454924</v>
      </c>
      <c r="X935">
        <f t="shared" si="344"/>
        <v>0</v>
      </c>
    </row>
    <row r="936" spans="1:24" x14ac:dyDescent="0.2">
      <c r="A936">
        <f t="shared" ref="A936:A954" si="345">A935+dt</f>
        <v>0.90600000000000069</v>
      </c>
      <c r="B936" s="5">
        <f t="shared" si="338"/>
        <v>5.180213717636569</v>
      </c>
      <c r="C936" s="5">
        <f t="shared" si="339"/>
        <v>-59.174609288222534</v>
      </c>
      <c r="D936" s="5">
        <f t="shared" si="340"/>
        <v>-4.0697082844133314</v>
      </c>
      <c r="E936" s="2">
        <f t="shared" si="341"/>
        <v>59.400917489329935</v>
      </c>
      <c r="F936" s="3">
        <f t="shared" ref="F936:F954" si="346">F935+U935*dt</f>
        <v>10.538297839266994</v>
      </c>
      <c r="G936" s="3">
        <f t="shared" ref="G936:G954" si="347">G935+V935*dt</f>
        <v>-114.50874289969958</v>
      </c>
      <c r="H936" s="3">
        <f t="shared" ref="H936:H954" si="348">H935+W935*dt</f>
        <v>-17.672084957130384</v>
      </c>
      <c r="I936" s="2">
        <f t="shared" si="342"/>
        <v>116.3426426919667</v>
      </c>
      <c r="J936" s="2">
        <f t="shared" ref="J936:J954" si="349">SQRT((F936-vxw)^2+(G936-vyw)^2+H936^2)</f>
        <v>116.3426426919667</v>
      </c>
      <c r="K936" s="5">
        <f t="shared" si="328"/>
        <v>0.33</v>
      </c>
      <c r="L936" s="4">
        <f t="shared" si="343"/>
        <v>0.19636486604389322</v>
      </c>
      <c r="M936" s="4">
        <f t="shared" si="329"/>
        <v>0.22951444279040661</v>
      </c>
      <c r="N936" s="5">
        <f t="shared" si="330"/>
        <v>-2.1508826784599759</v>
      </c>
      <c r="O936" s="5">
        <f t="shared" si="331"/>
        <v>23.37140925334883</v>
      </c>
      <c r="P936" s="5">
        <f t="shared" si="332"/>
        <v>3.6068995208061732</v>
      </c>
      <c r="Q936" s="6">
        <f t="shared" si="333"/>
        <v>1802.6123136579083</v>
      </c>
      <c r="R936" s="5">
        <f t="shared" si="334"/>
        <v>9.0960184431457609</v>
      </c>
      <c r="S936" s="5">
        <f t="shared" si="335"/>
        <v>-1.2568196032023042</v>
      </c>
      <c r="T936" s="5">
        <f t="shared" si="336"/>
        <v>13.56791713605849</v>
      </c>
      <c r="U936" s="5">
        <f t="shared" ref="U936:V954" si="350">N936+R936</f>
        <v>6.9451357646857854</v>
      </c>
      <c r="V936" s="5">
        <f t="shared" si="350"/>
        <v>22.114589650146527</v>
      </c>
      <c r="W936" s="5">
        <f t="shared" si="337"/>
        <v>-14.999183343135336</v>
      </c>
      <c r="X936">
        <f t="shared" si="344"/>
        <v>0</v>
      </c>
    </row>
    <row r="937" spans="1:24" x14ac:dyDescent="0.2">
      <c r="A937">
        <f t="shared" si="345"/>
        <v>0.90700000000000069</v>
      </c>
      <c r="B937" s="5">
        <f t="shared" si="338"/>
        <v>5.1907554880437186</v>
      </c>
      <c r="C937" s="5">
        <f t="shared" si="339"/>
        <v>-59.289106973827408</v>
      </c>
      <c r="D937" s="5">
        <f t="shared" si="340"/>
        <v>-4.087387868962133</v>
      </c>
      <c r="E937" s="2">
        <f t="shared" si="341"/>
        <v>59.515898281808752</v>
      </c>
      <c r="F937" s="3">
        <f t="shared" si="346"/>
        <v>10.54524297503168</v>
      </c>
      <c r="G937" s="3">
        <f t="shared" si="347"/>
        <v>-114.48662831004944</v>
      </c>
      <c r="H937" s="3">
        <f t="shared" si="348"/>
        <v>-17.68708414047352</v>
      </c>
      <c r="I937" s="2">
        <f t="shared" si="342"/>
        <v>116.32378585911852</v>
      </c>
      <c r="J937" s="2">
        <f t="shared" si="349"/>
        <v>116.32378585911852</v>
      </c>
      <c r="K937" s="5">
        <f t="shared" si="328"/>
        <v>0.33</v>
      </c>
      <c r="L937" s="4">
        <f t="shared" si="343"/>
        <v>0.19639667841028316</v>
      </c>
      <c r="M937" s="4">
        <f t="shared" si="329"/>
        <v>0.22953182523977161</v>
      </c>
      <c r="N937" s="5">
        <f t="shared" si="330"/>
        <v>-2.1519513461376851</v>
      </c>
      <c r="O937" s="5">
        <f t="shared" si="331"/>
        <v>23.363108321914748</v>
      </c>
      <c r="P937" s="5">
        <f t="shared" si="332"/>
        <v>3.6093757740302936</v>
      </c>
      <c r="Q937" s="6">
        <f t="shared" si="333"/>
        <v>1802.612133396686</v>
      </c>
      <c r="R937" s="5">
        <f t="shared" si="334"/>
        <v>9.0935649523109792</v>
      </c>
      <c r="S937" s="5">
        <f t="shared" si="335"/>
        <v>-1.257935015042134</v>
      </c>
      <c r="T937" s="5">
        <f t="shared" si="336"/>
        <v>13.564168549845208</v>
      </c>
      <c r="U937" s="5">
        <f t="shared" si="350"/>
        <v>6.941613606173294</v>
      </c>
      <c r="V937" s="5">
        <f t="shared" si="350"/>
        <v>22.105173306872615</v>
      </c>
      <c r="W937" s="5">
        <f t="shared" si="337"/>
        <v>-15.000455676124499</v>
      </c>
      <c r="X937">
        <f t="shared" si="344"/>
        <v>0</v>
      </c>
    </row>
    <row r="938" spans="1:24" x14ac:dyDescent="0.2">
      <c r="A938">
        <f t="shared" si="345"/>
        <v>0.9080000000000007</v>
      </c>
      <c r="B938" s="5">
        <f t="shared" si="338"/>
        <v>5.2013042018255531</v>
      </c>
      <c r="C938" s="5">
        <f t="shared" si="339"/>
        <v>-59.403582549550805</v>
      </c>
      <c r="D938" s="5">
        <f t="shared" si="340"/>
        <v>-4.1050824533304446</v>
      </c>
      <c r="E938" s="2">
        <f t="shared" si="341"/>
        <v>59.630857658776172</v>
      </c>
      <c r="F938" s="3">
        <f t="shared" si="346"/>
        <v>10.552184588637854</v>
      </c>
      <c r="G938" s="3">
        <f t="shared" si="347"/>
        <v>-114.46452313674257</v>
      </c>
      <c r="H938" s="3">
        <f t="shared" si="348"/>
        <v>-17.702084596149643</v>
      </c>
      <c r="I938" s="2">
        <f t="shared" si="342"/>
        <v>116.30494166441855</v>
      </c>
      <c r="J938" s="2">
        <f t="shared" si="349"/>
        <v>116.30494166441855</v>
      </c>
      <c r="K938" s="5">
        <f t="shared" si="328"/>
        <v>0.33</v>
      </c>
      <c r="L938" s="4">
        <f t="shared" si="343"/>
        <v>0.19642847974763872</v>
      </c>
      <c r="M938" s="4">
        <f t="shared" si="329"/>
        <v>0.22954919866592546</v>
      </c>
      <c r="N938" s="5">
        <f t="shared" si="330"/>
        <v>-2.153019069624563</v>
      </c>
      <c r="O938" s="5">
        <f t="shared" si="331"/>
        <v>23.354813312709631</v>
      </c>
      <c r="P938" s="5">
        <f t="shared" si="332"/>
        <v>3.6118516869630768</v>
      </c>
      <c r="Q938" s="6">
        <f t="shared" si="333"/>
        <v>1802.6119531354818</v>
      </c>
      <c r="R938" s="5">
        <f t="shared" si="334"/>
        <v>9.0911129038632748</v>
      </c>
      <c r="S938" s="5">
        <f t="shared" si="335"/>
        <v>-1.2590506991667099</v>
      </c>
      <c r="T938" s="5">
        <f t="shared" si="336"/>
        <v>13.560422110683223</v>
      </c>
      <c r="U938" s="5">
        <f t="shared" si="350"/>
        <v>6.9380938342387122</v>
      </c>
      <c r="V938" s="5">
        <f t="shared" si="350"/>
        <v>22.09576261354292</v>
      </c>
      <c r="W938" s="5">
        <f t="shared" si="337"/>
        <v>-15.001726202353698</v>
      </c>
      <c r="X938">
        <f t="shared" si="344"/>
        <v>0</v>
      </c>
    </row>
    <row r="939" spans="1:24" x14ac:dyDescent="0.2">
      <c r="A939">
        <f t="shared" si="345"/>
        <v>0.9090000000000007</v>
      </c>
      <c r="B939" s="5">
        <f t="shared" si="338"/>
        <v>5.2118598554611086</v>
      </c>
      <c r="C939" s="5">
        <f t="shared" si="339"/>
        <v>-59.518036024806236</v>
      </c>
      <c r="D939" s="5">
        <f t="shared" si="340"/>
        <v>-4.1227920387896955</v>
      </c>
      <c r="E939" s="2">
        <f t="shared" si="341"/>
        <v>59.745795629509367</v>
      </c>
      <c r="F939" s="3">
        <f t="shared" si="346"/>
        <v>10.559122682472092</v>
      </c>
      <c r="G939" s="3">
        <f t="shared" si="347"/>
        <v>-114.44242737412902</v>
      </c>
      <c r="H939" s="3">
        <f t="shared" si="348"/>
        <v>-17.717086322351996</v>
      </c>
      <c r="I939" s="2">
        <f t="shared" si="342"/>
        <v>116.28611010288358</v>
      </c>
      <c r="J939" s="2">
        <f t="shared" si="349"/>
        <v>116.28611010288358</v>
      </c>
      <c r="K939" s="5">
        <f t="shared" si="328"/>
        <v>0.33</v>
      </c>
      <c r="L939" s="4">
        <f t="shared" si="343"/>
        <v>0.19646027004864841</v>
      </c>
      <c r="M939" s="4">
        <f t="shared" si="329"/>
        <v>0.22956656306876691</v>
      </c>
      <c r="N939" s="5">
        <f t="shared" si="330"/>
        <v>-2.1540858501261946</v>
      </c>
      <c r="O939" s="5">
        <f t="shared" si="331"/>
        <v>23.346524221176228</v>
      </c>
      <c r="P939" s="5">
        <f t="shared" si="332"/>
        <v>3.6143272599526064</v>
      </c>
      <c r="Q939" s="6">
        <f t="shared" si="333"/>
        <v>1802.6117728742956</v>
      </c>
      <c r="R939" s="5">
        <f t="shared" si="334"/>
        <v>9.088662296936393</v>
      </c>
      <c r="S939" s="5">
        <f t="shared" si="335"/>
        <v>-1.2601666552295512</v>
      </c>
      <c r="T939" s="5">
        <f t="shared" si="336"/>
        <v>13.556677817294265</v>
      </c>
      <c r="U939" s="5">
        <f t="shared" si="350"/>
        <v>6.9345764468101985</v>
      </c>
      <c r="V939" s="5">
        <f t="shared" si="350"/>
        <v>22.086357565946678</v>
      </c>
      <c r="W939" s="5">
        <f t="shared" si="337"/>
        <v>-15.002994922753128</v>
      </c>
      <c r="X939">
        <f t="shared" si="344"/>
        <v>0</v>
      </c>
    </row>
    <row r="940" spans="1:24" x14ac:dyDescent="0.2">
      <c r="A940">
        <f t="shared" si="345"/>
        <v>0.9100000000000007</v>
      </c>
      <c r="B940" s="5">
        <f t="shared" si="338"/>
        <v>5.2224224454318042</v>
      </c>
      <c r="C940" s="5">
        <f t="shared" si="339"/>
        <v>-59.632467409001585</v>
      </c>
      <c r="D940" s="5">
        <f t="shared" si="340"/>
        <v>-4.140516626609509</v>
      </c>
      <c r="E940" s="2">
        <f t="shared" si="341"/>
        <v>59.860712203282262</v>
      </c>
      <c r="F940" s="3">
        <f t="shared" si="346"/>
        <v>10.566057258918901</v>
      </c>
      <c r="G940" s="3">
        <f t="shared" si="347"/>
        <v>-114.42034101656307</v>
      </c>
      <c r="H940" s="3">
        <f t="shared" si="348"/>
        <v>-17.732089317274749</v>
      </c>
      <c r="I940" s="2">
        <f t="shared" si="342"/>
        <v>116.26729116953378</v>
      </c>
      <c r="J940" s="2">
        <f t="shared" si="349"/>
        <v>116.26729116953378</v>
      </c>
      <c r="K940" s="5">
        <f t="shared" si="328"/>
        <v>0.33</v>
      </c>
      <c r="L940" s="4">
        <f t="shared" si="343"/>
        <v>0.19649204930600286</v>
      </c>
      <c r="M940" s="4">
        <f t="shared" si="329"/>
        <v>0.22958391844819562</v>
      </c>
      <c r="N940" s="5">
        <f t="shared" si="330"/>
        <v>-2.1551516888467788</v>
      </c>
      <c r="O940" s="5">
        <f t="shared" si="331"/>
        <v>23.338241042761599</v>
      </c>
      <c r="P940" s="5">
        <f t="shared" si="332"/>
        <v>3.6168024933471461</v>
      </c>
      <c r="Q940" s="6">
        <f t="shared" si="333"/>
        <v>1802.6115926131272</v>
      </c>
      <c r="R940" s="5">
        <f t="shared" si="334"/>
        <v>9.0862131306647189</v>
      </c>
      <c r="S940" s="5">
        <f t="shared" si="335"/>
        <v>-1.2612828828846974</v>
      </c>
      <c r="T940" s="5">
        <f t="shared" si="336"/>
        <v>13.552935668400986</v>
      </c>
      <c r="U940" s="5">
        <f t="shared" si="350"/>
        <v>6.9310614418179401</v>
      </c>
      <c r="V940" s="5">
        <f t="shared" si="350"/>
        <v>22.076958159876902</v>
      </c>
      <c r="W940" s="5">
        <f t="shared" si="337"/>
        <v>-15.004261838251868</v>
      </c>
      <c r="X940">
        <f t="shared" si="344"/>
        <v>0</v>
      </c>
    </row>
    <row r="941" spans="1:24" x14ac:dyDescent="0.2">
      <c r="A941">
        <f t="shared" si="345"/>
        <v>0.9110000000000007</v>
      </c>
      <c r="B941" s="5">
        <f t="shared" si="338"/>
        <v>5.2329919682214445</v>
      </c>
      <c r="C941" s="5">
        <f t="shared" si="339"/>
        <v>-59.746876711539066</v>
      </c>
      <c r="D941" s="5">
        <f t="shared" si="340"/>
        <v>-4.1582562180577032</v>
      </c>
      <c r="E941" s="2">
        <f t="shared" si="341"/>
        <v>59.97560738936555</v>
      </c>
      <c r="F941" s="3">
        <f t="shared" si="346"/>
        <v>10.57298832036072</v>
      </c>
      <c r="G941" s="3">
        <f t="shared" si="347"/>
        <v>-114.3982640584032</v>
      </c>
      <c r="H941" s="3">
        <f t="shared" si="348"/>
        <v>-17.747093579113002</v>
      </c>
      <c r="I941" s="2">
        <f t="shared" si="342"/>
        <v>116.24848485939256</v>
      </c>
      <c r="J941" s="2">
        <f t="shared" si="349"/>
        <v>116.24848485939256</v>
      </c>
      <c r="K941" s="5">
        <f t="shared" si="328"/>
        <v>0.33</v>
      </c>
      <c r="L941" s="4">
        <f t="shared" si="343"/>
        <v>0.19652381751239525</v>
      </c>
      <c r="M941" s="4">
        <f t="shared" si="329"/>
        <v>0.22960126480411255</v>
      </c>
      <c r="N941" s="5">
        <f t="shared" si="330"/>
        <v>-2.1562165869891281</v>
      </c>
      <c r="O941" s="5">
        <f t="shared" si="331"/>
        <v>23.329963772917097</v>
      </c>
      <c r="P941" s="5">
        <f t="shared" si="332"/>
        <v>3.6192773874951336</v>
      </c>
      <c r="Q941" s="6">
        <f t="shared" si="333"/>
        <v>1802.6114123519772</v>
      </c>
      <c r="R941" s="5">
        <f t="shared" si="334"/>
        <v>9.0837654041832927</v>
      </c>
      <c r="S941" s="5">
        <f t="shared" si="335"/>
        <v>-1.2623993817867114</v>
      </c>
      <c r="T941" s="5">
        <f t="shared" si="336"/>
        <v>13.549195662726989</v>
      </c>
      <c r="U941" s="5">
        <f t="shared" si="350"/>
        <v>6.9275488171941646</v>
      </c>
      <c r="V941" s="5">
        <f t="shared" si="350"/>
        <v>22.067564391130386</v>
      </c>
      <c r="W941" s="5">
        <f t="shared" si="337"/>
        <v>-15.005526949777877</v>
      </c>
      <c r="X941">
        <f t="shared" si="344"/>
        <v>0</v>
      </c>
    </row>
    <row r="942" spans="1:24" x14ac:dyDescent="0.2">
      <c r="A942">
        <f t="shared" si="345"/>
        <v>0.9120000000000007</v>
      </c>
      <c r="B942" s="5">
        <f t="shared" si="338"/>
        <v>5.2435684203162136</v>
      </c>
      <c r="C942" s="5">
        <f t="shared" si="339"/>
        <v>-59.861263941815274</v>
      </c>
      <c r="D942" s="5">
        <f t="shared" si="340"/>
        <v>-4.176010814400291</v>
      </c>
      <c r="E942" s="2">
        <f t="shared" si="341"/>
        <v>60.090481197026634</v>
      </c>
      <c r="F942" s="3">
        <f t="shared" si="346"/>
        <v>10.579915869177913</v>
      </c>
      <c r="G942" s="3">
        <f t="shared" si="347"/>
        <v>-114.37619649401206</v>
      </c>
      <c r="H942" s="3">
        <f t="shared" si="348"/>
        <v>-17.762099106062781</v>
      </c>
      <c r="I942" s="2">
        <f t="shared" si="342"/>
        <v>116.22969116748671</v>
      </c>
      <c r="J942" s="2">
        <f t="shared" si="349"/>
        <v>116.22969116748671</v>
      </c>
      <c r="K942" s="5">
        <f t="shared" si="328"/>
        <v>0.33</v>
      </c>
      <c r="L942" s="4">
        <f t="shared" si="343"/>
        <v>0.1965555746605209</v>
      </c>
      <c r="M942" s="4">
        <f t="shared" si="329"/>
        <v>0.22961860213641949</v>
      </c>
      <c r="N942" s="5">
        <f t="shared" si="330"/>
        <v>-2.1572805457546713</v>
      </c>
      <c r="O942" s="5">
        <f t="shared" si="331"/>
        <v>23.32169240709835</v>
      </c>
      <c r="P942" s="5">
        <f t="shared" si="332"/>
        <v>3.6217519427451808</v>
      </c>
      <c r="Q942" s="6">
        <f t="shared" si="333"/>
        <v>1802.6112320908449</v>
      </c>
      <c r="R942" s="5">
        <f t="shared" si="334"/>
        <v>9.0813191166277765</v>
      </c>
      <c r="S942" s="5">
        <f t="shared" si="335"/>
        <v>-1.2635161515906737</v>
      </c>
      <c r="T942" s="5">
        <f t="shared" si="336"/>
        <v>13.545457798996779</v>
      </c>
      <c r="U942" s="5">
        <f t="shared" si="350"/>
        <v>6.9240385708731047</v>
      </c>
      <c r="V942" s="5">
        <f t="shared" si="350"/>
        <v>22.058176255507675</v>
      </c>
      <c r="W942" s="5">
        <f t="shared" si="337"/>
        <v>-15.006790258258039</v>
      </c>
      <c r="X942">
        <f t="shared" si="344"/>
        <v>0</v>
      </c>
    </row>
    <row r="943" spans="1:24" x14ac:dyDescent="0.2">
      <c r="A943">
        <f t="shared" si="345"/>
        <v>0.9130000000000007</v>
      </c>
      <c r="B943" s="5">
        <f t="shared" si="338"/>
        <v>5.2541517982046768</v>
      </c>
      <c r="C943" s="5">
        <f t="shared" si="339"/>
        <v>-59.97562910922116</v>
      </c>
      <c r="D943" s="5">
        <f t="shared" si="340"/>
        <v>-4.1937804169014834</v>
      </c>
      <c r="E943" s="2">
        <f t="shared" si="341"/>
        <v>60.20533363552962</v>
      </c>
      <c r="F943" s="3">
        <f t="shared" si="346"/>
        <v>10.586839907748786</v>
      </c>
      <c r="G943" s="3">
        <f t="shared" si="347"/>
        <v>-114.35413831775655</v>
      </c>
      <c r="H943" s="3">
        <f t="shared" si="348"/>
        <v>-17.777105896321039</v>
      </c>
      <c r="I943" s="2">
        <f t="shared" si="342"/>
        <v>116.21091008884626</v>
      </c>
      <c r="J943" s="2">
        <f t="shared" si="349"/>
        <v>116.21091008884626</v>
      </c>
      <c r="K943" s="5">
        <f t="shared" si="328"/>
        <v>0.33</v>
      </c>
      <c r="L943" s="4">
        <f t="shared" si="343"/>
        <v>0.19658732074307747</v>
      </c>
      <c r="M943" s="4">
        <f t="shared" si="329"/>
        <v>0.22963593044501934</v>
      </c>
      <c r="N943" s="5">
        <f t="shared" si="330"/>
        <v>-2.1583435663434547</v>
      </c>
      <c r="O943" s="5">
        <f t="shared" si="331"/>
        <v>23.313426940765265</v>
      </c>
      <c r="P943" s="5">
        <f t="shared" si="332"/>
        <v>3.6242261594460743</v>
      </c>
      <c r="Q943" s="6">
        <f t="shared" si="333"/>
        <v>1802.6110518297305</v>
      </c>
      <c r="R943" s="5">
        <f t="shared" si="334"/>
        <v>9.0788742671344878</v>
      </c>
      <c r="S943" s="5">
        <f t="shared" si="335"/>
        <v>-1.2646331919521867</v>
      </c>
      <c r="T943" s="5">
        <f t="shared" si="336"/>
        <v>13.541722075935809</v>
      </c>
      <c r="U943" s="5">
        <f t="shared" si="350"/>
        <v>6.9205307007910335</v>
      </c>
      <c r="V943" s="5">
        <f t="shared" si="350"/>
        <v>22.048793748813079</v>
      </c>
      <c r="W943" s="5">
        <f t="shared" si="337"/>
        <v>-15.008051764618116</v>
      </c>
      <c r="X943">
        <f t="shared" si="344"/>
        <v>0</v>
      </c>
    </row>
    <row r="944" spans="1:24" x14ac:dyDescent="0.2">
      <c r="A944">
        <f t="shared" si="345"/>
        <v>0.9140000000000007</v>
      </c>
      <c r="B944" s="5">
        <f t="shared" si="338"/>
        <v>5.2647420983777762</v>
      </c>
      <c r="C944" s="5">
        <f t="shared" si="339"/>
        <v>-60.089972223142041</v>
      </c>
      <c r="D944" s="5">
        <f t="shared" si="340"/>
        <v>-4.2115650268236866</v>
      </c>
      <c r="E944" s="2">
        <f t="shared" si="341"/>
        <v>60.320164714135302</v>
      </c>
      <c r="F944" s="3">
        <f t="shared" si="346"/>
        <v>10.593760438449577</v>
      </c>
      <c r="G944" s="3">
        <f t="shared" si="347"/>
        <v>-114.33208952400774</v>
      </c>
      <c r="H944" s="3">
        <f t="shared" si="348"/>
        <v>-17.792113948085657</v>
      </c>
      <c r="I944" s="2">
        <f t="shared" si="342"/>
        <v>116.19214161850466</v>
      </c>
      <c r="J944" s="2">
        <f t="shared" si="349"/>
        <v>116.19214161850466</v>
      </c>
      <c r="K944" s="5">
        <f t="shared" si="328"/>
        <v>0.33</v>
      </c>
      <c r="L944" s="4">
        <f t="shared" si="343"/>
        <v>0.19661905575276495</v>
      </c>
      <c r="M944" s="4">
        <f t="shared" si="329"/>
        <v>0.22965324972981621</v>
      </c>
      <c r="N944" s="5">
        <f t="shared" si="330"/>
        <v>-2.159405649954147</v>
      </c>
      <c r="O944" s="5">
        <f t="shared" si="331"/>
        <v>23.305167369382058</v>
      </c>
      <c r="P944" s="5">
        <f t="shared" si="332"/>
        <v>3.6267000379467773</v>
      </c>
      <c r="Q944" s="6">
        <f t="shared" si="333"/>
        <v>1802.6108715686346</v>
      </c>
      <c r="R944" s="5">
        <f t="shared" si="334"/>
        <v>9.0764308548403836</v>
      </c>
      <c r="S944" s="5">
        <f t="shared" si="335"/>
        <v>-1.2657505025273728</v>
      </c>
      <c r="T944" s="5">
        <f t="shared" si="336"/>
        <v>13.537988492270467</v>
      </c>
      <c r="U944" s="5">
        <f t="shared" si="350"/>
        <v>6.9170252048862366</v>
      </c>
      <c r="V944" s="5">
        <f t="shared" si="350"/>
        <v>22.039416866854687</v>
      </c>
      <c r="W944" s="5">
        <f t="shared" si="337"/>
        <v>-15.009311469782755</v>
      </c>
      <c r="X944">
        <f t="shared" si="344"/>
        <v>0</v>
      </c>
    </row>
    <row r="945" spans="1:24" x14ac:dyDescent="0.2">
      <c r="A945">
        <f t="shared" si="345"/>
        <v>0.9150000000000007</v>
      </c>
      <c r="B945" s="5">
        <f t="shared" si="338"/>
        <v>5.2753393173288279</v>
      </c>
      <c r="C945" s="5">
        <f t="shared" si="339"/>
        <v>-60.204293292957615</v>
      </c>
      <c r="D945" s="5">
        <f t="shared" si="340"/>
        <v>-4.2293646454275073</v>
      </c>
      <c r="E945" s="2">
        <f t="shared" si="341"/>
        <v>60.434974442101129</v>
      </c>
      <c r="F945" s="3">
        <f t="shared" si="346"/>
        <v>10.600677463654463</v>
      </c>
      <c r="G945" s="3">
        <f t="shared" si="347"/>
        <v>-114.31005010714088</v>
      </c>
      <c r="H945" s="3">
        <f t="shared" si="348"/>
        <v>-17.807123259555439</v>
      </c>
      <c r="I945" s="2">
        <f t="shared" si="342"/>
        <v>116.17338575149857</v>
      </c>
      <c r="J945" s="2">
        <f t="shared" si="349"/>
        <v>116.17338575149857</v>
      </c>
      <c r="K945" s="5">
        <f t="shared" si="328"/>
        <v>0.33</v>
      </c>
      <c r="L945" s="4">
        <f t="shared" si="343"/>
        <v>0.19665077968228561</v>
      </c>
      <c r="M945" s="4">
        <f t="shared" si="329"/>
        <v>0.2296705599907149</v>
      </c>
      <c r="N945" s="5">
        <f t="shared" si="330"/>
        <v>-2.1604667977840344</v>
      </c>
      <c r="O945" s="5">
        <f t="shared" si="331"/>
        <v>23.296913688417181</v>
      </c>
      <c r="P945" s="5">
        <f t="shared" si="332"/>
        <v>3.6291735785964248</v>
      </c>
      <c r="Q945" s="6">
        <f t="shared" si="333"/>
        <v>1802.6106913075564</v>
      </c>
      <c r="R945" s="5">
        <f t="shared" si="334"/>
        <v>9.0739888788830481</v>
      </c>
      <c r="S945" s="5">
        <f t="shared" si="335"/>
        <v>-1.2668680829728707</v>
      </c>
      <c r="T945" s="5">
        <f t="shared" si="336"/>
        <v>13.534257046728046</v>
      </c>
      <c r="U945" s="5">
        <f t="shared" si="350"/>
        <v>6.9135220810990141</v>
      </c>
      <c r="V945" s="5">
        <f t="shared" si="350"/>
        <v>22.030045605444311</v>
      </c>
      <c r="W945" s="5">
        <f t="shared" si="337"/>
        <v>-15.01056937467553</v>
      </c>
      <c r="X945">
        <f t="shared" si="344"/>
        <v>0</v>
      </c>
    </row>
    <row r="946" spans="1:24" x14ac:dyDescent="0.2">
      <c r="A946">
        <f t="shared" si="345"/>
        <v>0.9160000000000007</v>
      </c>
      <c r="B946" s="5">
        <f t="shared" si="338"/>
        <v>5.2859434515535231</v>
      </c>
      <c r="C946" s="5">
        <f t="shared" si="339"/>
        <v>-60.318592328041959</v>
      </c>
      <c r="D946" s="5">
        <f t="shared" si="340"/>
        <v>-4.2471792739717502</v>
      </c>
      <c r="E946" s="2">
        <f t="shared" si="341"/>
        <v>60.549762828681203</v>
      </c>
      <c r="F946" s="3">
        <f t="shared" si="346"/>
        <v>10.607590985735563</v>
      </c>
      <c r="G946" s="3">
        <f t="shared" si="347"/>
        <v>-114.28802006153543</v>
      </c>
      <c r="H946" s="3">
        <f t="shared" si="348"/>
        <v>-17.822133828930113</v>
      </c>
      <c r="I946" s="2">
        <f t="shared" si="342"/>
        <v>116.15464248286798</v>
      </c>
      <c r="J946" s="2">
        <f t="shared" si="349"/>
        <v>116.15464248286798</v>
      </c>
      <c r="K946" s="5">
        <f t="shared" si="328"/>
        <v>0.33</v>
      </c>
      <c r="L946" s="4">
        <f t="shared" si="343"/>
        <v>0.19668249252434417</v>
      </c>
      <c r="M946" s="4">
        <f t="shared" si="329"/>
        <v>0.22968786122762158</v>
      </c>
      <c r="N946" s="5">
        <f t="shared" si="330"/>
        <v>-2.1615270110290292</v>
      </c>
      <c r="O946" s="5">
        <f t="shared" si="331"/>
        <v>23.288665893343374</v>
      </c>
      <c r="P946" s="5">
        <f t="shared" si="332"/>
        <v>3.6316467817443239</v>
      </c>
      <c r="Q946" s="6">
        <f t="shared" si="333"/>
        <v>1802.6105110464962</v>
      </c>
      <c r="R946" s="5">
        <f t="shared" si="334"/>
        <v>9.0715483384007136</v>
      </c>
      <c r="S946" s="5">
        <f t="shared" si="335"/>
        <v>-1.2679859329458387</v>
      </c>
      <c r="T946" s="5">
        <f t="shared" si="336"/>
        <v>13.530527738036783</v>
      </c>
      <c r="U946" s="5">
        <f t="shared" si="350"/>
        <v>6.910021327371684</v>
      </c>
      <c r="V946" s="5">
        <f t="shared" si="350"/>
        <v>22.020679960397537</v>
      </c>
      <c r="W946" s="5">
        <f t="shared" si="337"/>
        <v>-15.011825480218892</v>
      </c>
      <c r="X946">
        <f t="shared" si="344"/>
        <v>0</v>
      </c>
    </row>
    <row r="947" spans="1:24" x14ac:dyDescent="0.2">
      <c r="A947">
        <f t="shared" si="345"/>
        <v>0.9170000000000007</v>
      </c>
      <c r="B947" s="5">
        <f t="shared" si="338"/>
        <v>5.2965544975499217</v>
      </c>
      <c r="C947" s="5">
        <f t="shared" si="339"/>
        <v>-60.432869337763513</v>
      </c>
      <c r="D947" s="5">
        <f t="shared" si="340"/>
        <v>-4.2650089137134204</v>
      </c>
      <c r="E947" s="2">
        <f t="shared" si="341"/>
        <v>60.664529883126214</v>
      </c>
      <c r="F947" s="3">
        <f t="shared" si="346"/>
        <v>10.614501007062934</v>
      </c>
      <c r="G947" s="3">
        <f t="shared" si="347"/>
        <v>-114.26599938157504</v>
      </c>
      <c r="H947" s="3">
        <f t="shared" si="348"/>
        <v>-17.837145654410332</v>
      </c>
      <c r="I947" s="2">
        <f t="shared" si="342"/>
        <v>116.13591180765619</v>
      </c>
      <c r="J947" s="2">
        <f t="shared" si="349"/>
        <v>116.13591180765619</v>
      </c>
      <c r="K947" s="5">
        <f t="shared" si="328"/>
        <v>0.33</v>
      </c>
      <c r="L947" s="4">
        <f t="shared" si="343"/>
        <v>0.19671419427164757</v>
      </c>
      <c r="M947" s="4">
        <f t="shared" si="329"/>
        <v>0.2297051534404434</v>
      </c>
      <c r="N947" s="5">
        <f t="shared" si="330"/>
        <v>-2.1625862908836662</v>
      </c>
      <c r="O947" s="5">
        <f t="shared" si="331"/>
        <v>23.280423979637629</v>
      </c>
      <c r="P947" s="5">
        <f t="shared" si="332"/>
        <v>3.6341196477399551</v>
      </c>
      <c r="Q947" s="6">
        <f t="shared" si="333"/>
        <v>1802.6103307854544</v>
      </c>
      <c r="R947" s="5">
        <f t="shared" si="334"/>
        <v>9.069109232532254</v>
      </c>
      <c r="S947" s="5">
        <f t="shared" si="335"/>
        <v>-1.2691040521039534</v>
      </c>
      <c r="T947" s="5">
        <f t="shared" si="336"/>
        <v>13.526800564925834</v>
      </c>
      <c r="U947" s="5">
        <f t="shared" si="350"/>
        <v>6.9065229416485874</v>
      </c>
      <c r="V947" s="5">
        <f t="shared" si="350"/>
        <v>22.011319927533677</v>
      </c>
      <c r="W947" s="5">
        <f t="shared" si="337"/>
        <v>-15.01307978733421</v>
      </c>
      <c r="X947">
        <f t="shared" si="344"/>
        <v>0</v>
      </c>
    </row>
    <row r="948" spans="1:24" x14ac:dyDescent="0.2">
      <c r="A948">
        <f t="shared" si="345"/>
        <v>0.9180000000000007</v>
      </c>
      <c r="B948" s="5">
        <f t="shared" si="338"/>
        <v>5.3071724518184551</v>
      </c>
      <c r="C948" s="5">
        <f t="shared" si="339"/>
        <v>-60.547124331485122</v>
      </c>
      <c r="D948" s="5">
        <f t="shared" si="340"/>
        <v>-4.2828535659077245</v>
      </c>
      <c r="E948" s="2">
        <f t="shared" si="341"/>
        <v>60.779275614683485</v>
      </c>
      <c r="F948" s="3">
        <f t="shared" si="346"/>
        <v>10.621407530004582</v>
      </c>
      <c r="G948" s="3">
        <f t="shared" si="347"/>
        <v>-114.24398806164751</v>
      </c>
      <c r="H948" s="3">
        <f t="shared" si="348"/>
        <v>-17.852158734197666</v>
      </c>
      <c r="I948" s="2">
        <f t="shared" si="342"/>
        <v>116.11719372090977</v>
      </c>
      <c r="J948" s="2">
        <f t="shared" si="349"/>
        <v>116.11719372090977</v>
      </c>
      <c r="K948" s="5">
        <f t="shared" si="328"/>
        <v>0.33</v>
      </c>
      <c r="L948" s="4">
        <f t="shared" si="343"/>
        <v>0.19674588491690509</v>
      </c>
      <c r="M948" s="4">
        <f t="shared" si="329"/>
        <v>0.22972243662908839</v>
      </c>
      <c r="N948" s="5">
        <f t="shared" si="330"/>
        <v>-2.163644638541109</v>
      </c>
      <c r="O948" s="5">
        <f t="shared" si="331"/>
        <v>23.272187942781205</v>
      </c>
      <c r="P948" s="5">
        <f t="shared" si="332"/>
        <v>3.6365921769329708</v>
      </c>
      <c r="Q948" s="6">
        <f t="shared" si="333"/>
        <v>1802.6101505244299</v>
      </c>
      <c r="R948" s="5">
        <f t="shared" si="334"/>
        <v>9.0666715604171717</v>
      </c>
      <c r="S948" s="5">
        <f t="shared" si="335"/>
        <v>-1.2702224401054063</v>
      </c>
      <c r="T948" s="5">
        <f t="shared" si="336"/>
        <v>13.523075526125284</v>
      </c>
      <c r="U948" s="5">
        <f t="shared" si="350"/>
        <v>6.9030269218760623</v>
      </c>
      <c r="V948" s="5">
        <f t="shared" si="350"/>
        <v>22.001965502675798</v>
      </c>
      <c r="W948" s="5">
        <f t="shared" si="337"/>
        <v>-15.014332296941745</v>
      </c>
      <c r="X948">
        <f t="shared" si="344"/>
        <v>0</v>
      </c>
    </row>
    <row r="949" spans="1:24" x14ac:dyDescent="0.2">
      <c r="A949">
        <f t="shared" si="345"/>
        <v>0.91900000000000071</v>
      </c>
      <c r="B949" s="5">
        <f t="shared" si="338"/>
        <v>5.3177973108619208</v>
      </c>
      <c r="C949" s="5">
        <f t="shared" si="339"/>
        <v>-60.661357318564015</v>
      </c>
      <c r="D949" s="5">
        <f t="shared" si="340"/>
        <v>-4.3007132318080705</v>
      </c>
      <c r="E949" s="2">
        <f t="shared" si="341"/>
        <v>60.894000032596892</v>
      </c>
      <c r="F949" s="3">
        <f t="shared" si="346"/>
        <v>10.628310556926458</v>
      </c>
      <c r="G949" s="3">
        <f t="shared" si="347"/>
        <v>-114.22198609614483</v>
      </c>
      <c r="H949" s="3">
        <f t="shared" si="348"/>
        <v>-17.867173066494608</v>
      </c>
      <c r="I949" s="2">
        <f t="shared" si="342"/>
        <v>116.09848821767856</v>
      </c>
      <c r="J949" s="2">
        <f t="shared" si="349"/>
        <v>116.09848821767856</v>
      </c>
      <c r="K949" s="5">
        <f t="shared" si="328"/>
        <v>0.33</v>
      </c>
      <c r="L949" s="4">
        <f t="shared" si="343"/>
        <v>0.19677756445282854</v>
      </c>
      <c r="M949" s="4">
        <f t="shared" si="329"/>
        <v>0.22973971079346589</v>
      </c>
      <c r="N949" s="5">
        <f t="shared" si="330"/>
        <v>-2.1647020551931475</v>
      </c>
      <c r="O949" s="5">
        <f t="shared" si="331"/>
        <v>23.263957778259599</v>
      </c>
      <c r="P949" s="5">
        <f t="shared" si="332"/>
        <v>3.6390643696731941</v>
      </c>
      <c r="Q949" s="6">
        <f t="shared" si="333"/>
        <v>1802.6099702634237</v>
      </c>
      <c r="R949" s="5">
        <f t="shared" si="334"/>
        <v>9.0642353211956088</v>
      </c>
      <c r="S949" s="5">
        <f t="shared" si="335"/>
        <v>-1.2713410966089063</v>
      </c>
      <c r="T949" s="5">
        <f t="shared" si="336"/>
        <v>13.51935262036613</v>
      </c>
      <c r="U949" s="5">
        <f t="shared" si="350"/>
        <v>6.8995332660024609</v>
      </c>
      <c r="V949" s="5">
        <f t="shared" si="350"/>
        <v>21.992616681650691</v>
      </c>
      <c r="W949" s="5">
        <f t="shared" si="337"/>
        <v>-15.015583009960675</v>
      </c>
      <c r="X949">
        <f t="shared" si="344"/>
        <v>0</v>
      </c>
    </row>
    <row r="950" spans="1:24" x14ac:dyDescent="0.2">
      <c r="A950">
        <f t="shared" si="345"/>
        <v>0.92000000000000071</v>
      </c>
      <c r="B950" s="5">
        <f t="shared" si="338"/>
        <v>5.3284290711854805</v>
      </c>
      <c r="C950" s="5">
        <f t="shared" si="339"/>
        <v>-60.775568308351822</v>
      </c>
      <c r="D950" s="5">
        <f t="shared" si="340"/>
        <v>-4.3185879126660698</v>
      </c>
      <c r="E950" s="2">
        <f t="shared" si="341"/>
        <v>61.008703146106889</v>
      </c>
      <c r="F950" s="3">
        <f t="shared" si="346"/>
        <v>10.63521009019246</v>
      </c>
      <c r="G950" s="3">
        <f t="shared" si="347"/>
        <v>-114.19999347946317</v>
      </c>
      <c r="H950" s="3">
        <f t="shared" si="348"/>
        <v>-17.88218864950457</v>
      </c>
      <c r="I950" s="2">
        <f t="shared" si="342"/>
        <v>116.07979529301572</v>
      </c>
      <c r="J950" s="2">
        <f t="shared" si="349"/>
        <v>116.07979529301572</v>
      </c>
      <c r="K950" s="5">
        <f t="shared" si="328"/>
        <v>0.33</v>
      </c>
      <c r="L950" s="4">
        <f t="shared" si="343"/>
        <v>0.19680923287213195</v>
      </c>
      <c r="M950" s="4">
        <f t="shared" si="329"/>
        <v>0.22975697593348618</v>
      </c>
      <c r="N950" s="5">
        <f t="shared" si="330"/>
        <v>-2.1657585420302023</v>
      </c>
      <c r="O950" s="5">
        <f t="shared" si="331"/>
        <v>23.255733481562562</v>
      </c>
      <c r="P950" s="5">
        <f t="shared" si="332"/>
        <v>3.6415362263106172</v>
      </c>
      <c r="Q950" s="6">
        <f t="shared" si="333"/>
        <v>1802.6097900024361</v>
      </c>
      <c r="R950" s="5">
        <f t="shared" si="334"/>
        <v>9.0618005140083415</v>
      </c>
      <c r="S950" s="5">
        <f t="shared" si="335"/>
        <v>-1.2724600212736779</v>
      </c>
      <c r="T950" s="5">
        <f t="shared" si="336"/>
        <v>13.5156318463803</v>
      </c>
      <c r="U950" s="5">
        <f t="shared" si="350"/>
        <v>6.8960419719781392</v>
      </c>
      <c r="V950" s="5">
        <f t="shared" si="350"/>
        <v>21.983273460288885</v>
      </c>
      <c r="W950" s="5">
        <f t="shared" si="337"/>
        <v>-15.016831927309081</v>
      </c>
      <c r="X950">
        <f t="shared" si="344"/>
        <v>0</v>
      </c>
    </row>
    <row r="951" spans="1:24" x14ac:dyDescent="0.2">
      <c r="A951">
        <f t="shared" si="345"/>
        <v>0.92100000000000071</v>
      </c>
      <c r="B951" s="5">
        <f t="shared" si="338"/>
        <v>5.3390677292966586</v>
      </c>
      <c r="C951" s="5">
        <f t="shared" si="339"/>
        <v>-60.889757310194554</v>
      </c>
      <c r="D951" s="5">
        <f t="shared" si="340"/>
        <v>-4.3364776097315376</v>
      </c>
      <c r="E951" s="2">
        <f t="shared" si="341"/>
        <v>61.123384964450459</v>
      </c>
      <c r="F951" s="3">
        <f t="shared" si="346"/>
        <v>10.642106132164439</v>
      </c>
      <c r="G951" s="3">
        <f t="shared" si="347"/>
        <v>-114.17801020600288</v>
      </c>
      <c r="H951" s="3">
        <f t="shared" si="348"/>
        <v>-17.897205481431879</v>
      </c>
      <c r="I951" s="2">
        <f t="shared" si="342"/>
        <v>116.06111494197764</v>
      </c>
      <c r="J951" s="2">
        <f t="shared" si="349"/>
        <v>116.06111494197764</v>
      </c>
      <c r="K951" s="5">
        <f t="shared" si="328"/>
        <v>0.33</v>
      </c>
      <c r="L951" s="4">
        <f t="shared" si="343"/>
        <v>0.19684089016753184</v>
      </c>
      <c r="M951" s="4">
        <f t="shared" si="329"/>
        <v>0.22977423204906058</v>
      </c>
      <c r="N951" s="5">
        <f t="shared" si="330"/>
        <v>-2.166814100241325</v>
      </c>
      <c r="O951" s="5">
        <f t="shared" si="331"/>
        <v>23.247515048184088</v>
      </c>
      <c r="P951" s="5">
        <f t="shared" si="332"/>
        <v>3.6440077471954035</v>
      </c>
      <c r="Q951" s="6">
        <f t="shared" si="333"/>
        <v>1802.6096097414659</v>
      </c>
      <c r="R951" s="5">
        <f t="shared" si="334"/>
        <v>9.0593671379967908</v>
      </c>
      <c r="S951" s="5">
        <f t="shared" si="335"/>
        <v>-1.273579213759459</v>
      </c>
      <c r="T951" s="5">
        <f t="shared" si="336"/>
        <v>13.511913202900647</v>
      </c>
      <c r="U951" s="5">
        <f t="shared" si="350"/>
        <v>6.8925530377554658</v>
      </c>
      <c r="V951" s="5">
        <f t="shared" si="350"/>
        <v>21.97393583442463</v>
      </c>
      <c r="W951" s="5">
        <f t="shared" si="337"/>
        <v>-15.01807904990395</v>
      </c>
      <c r="X951">
        <f t="shared" si="344"/>
        <v>0</v>
      </c>
    </row>
    <row r="952" spans="1:24" x14ac:dyDescent="0.2">
      <c r="A952">
        <f t="shared" si="345"/>
        <v>0.92200000000000071</v>
      </c>
      <c r="B952" s="5">
        <f t="shared" si="338"/>
        <v>5.3497132817053421</v>
      </c>
      <c r="C952" s="5">
        <f t="shared" si="339"/>
        <v>-61.003924333432643</v>
      </c>
      <c r="D952" s="5">
        <f t="shared" si="340"/>
        <v>-4.3543823242524944</v>
      </c>
      <c r="E952" s="2">
        <f t="shared" si="341"/>
        <v>61.238045496861098</v>
      </c>
      <c r="F952" s="3">
        <f t="shared" si="346"/>
        <v>10.648998685202194</v>
      </c>
      <c r="G952" s="3">
        <f t="shared" si="347"/>
        <v>-114.15603627016846</v>
      </c>
      <c r="H952" s="3">
        <f t="shared" si="348"/>
        <v>-17.912223560481785</v>
      </c>
      <c r="I952" s="2">
        <f t="shared" si="342"/>
        <v>116.042447159624</v>
      </c>
      <c r="J952" s="2">
        <f t="shared" si="349"/>
        <v>116.042447159624</v>
      </c>
      <c r="K952" s="5">
        <f t="shared" si="328"/>
        <v>0.33</v>
      </c>
      <c r="L952" s="4">
        <f t="shared" si="343"/>
        <v>0.19687253633174695</v>
      </c>
      <c r="M952" s="4">
        <f t="shared" si="329"/>
        <v>0.22979147914010151</v>
      </c>
      <c r="N952" s="5">
        <f t="shared" si="330"/>
        <v>-2.1678687310142006</v>
      </c>
      <c r="O952" s="5">
        <f t="shared" si="331"/>
        <v>23.239302473622413</v>
      </c>
      <c r="P952" s="5">
        <f t="shared" si="332"/>
        <v>3.6464789326778866</v>
      </c>
      <c r="Q952" s="6">
        <f t="shared" si="333"/>
        <v>1802.6094294805141</v>
      </c>
      <c r="R952" s="5">
        <f t="shared" si="334"/>
        <v>9.0569351923029924</v>
      </c>
      <c r="S952" s="5">
        <f t="shared" si="335"/>
        <v>-1.2746986737265034</v>
      </c>
      <c r="T952" s="5">
        <f t="shared" si="336"/>
        <v>13.508196688660934</v>
      </c>
      <c r="U952" s="5">
        <f t="shared" si="350"/>
        <v>6.8890664612887917</v>
      </c>
      <c r="V952" s="5">
        <f t="shared" si="350"/>
        <v>21.964603799895908</v>
      </c>
      <c r="W952" s="5">
        <f t="shared" si="337"/>
        <v>-15.019324378661178</v>
      </c>
      <c r="X952">
        <f t="shared" si="344"/>
        <v>0</v>
      </c>
    </row>
    <row r="953" spans="1:24" x14ac:dyDescent="0.2">
      <c r="A953">
        <f t="shared" si="345"/>
        <v>0.92300000000000071</v>
      </c>
      <c r="B953" s="5">
        <f t="shared" si="338"/>
        <v>5.3603657249237742</v>
      </c>
      <c r="C953" s="5">
        <f t="shared" si="339"/>
        <v>-61.118069387400908</v>
      </c>
      <c r="D953" s="5">
        <f t="shared" si="340"/>
        <v>-4.3723020574751654</v>
      </c>
      <c r="E953" s="2">
        <f t="shared" si="341"/>
        <v>61.352684752568813</v>
      </c>
      <c r="F953" s="3">
        <f t="shared" si="346"/>
        <v>10.655887751663483</v>
      </c>
      <c r="G953" s="3">
        <f t="shared" si="347"/>
        <v>-114.13407166636856</v>
      </c>
      <c r="H953" s="3">
        <f t="shared" si="348"/>
        <v>-17.927242884860444</v>
      </c>
      <c r="I953" s="2">
        <f t="shared" si="342"/>
        <v>116.02379194101779</v>
      </c>
      <c r="J953" s="2">
        <f t="shared" si="349"/>
        <v>116.02379194101779</v>
      </c>
      <c r="K953" s="5">
        <f t="shared" si="328"/>
        <v>0.33</v>
      </c>
      <c r="L953" s="4">
        <f t="shared" si="343"/>
        <v>0.19690417135749855</v>
      </c>
      <c r="M953" s="4">
        <f t="shared" si="329"/>
        <v>0.22980871720652235</v>
      </c>
      <c r="N953" s="5">
        <f t="shared" si="330"/>
        <v>-2.1689224355351495</v>
      </c>
      <c r="O953" s="5">
        <f t="shared" si="331"/>
        <v>23.231095753379989</v>
      </c>
      <c r="P953" s="5">
        <f t="shared" si="332"/>
        <v>3.648949783108566</v>
      </c>
      <c r="Q953" s="6">
        <f t="shared" si="333"/>
        <v>1802.6092492195801</v>
      </c>
      <c r="R953" s="5">
        <f t="shared" si="334"/>
        <v>9.0545046760696373</v>
      </c>
      <c r="S953" s="5">
        <f t="shared" si="335"/>
        <v>-1.2758184008355782</v>
      </c>
      <c r="T953" s="5">
        <f t="shared" si="336"/>
        <v>13.50448230239585</v>
      </c>
      <c r="U953" s="5">
        <f t="shared" si="350"/>
        <v>6.8855822405344878</v>
      </c>
      <c r="V953" s="5">
        <f t="shared" si="350"/>
        <v>21.95527735254441</v>
      </c>
      <c r="W953" s="5">
        <f t="shared" si="337"/>
        <v>-15.020567914495583</v>
      </c>
      <c r="X953">
        <f t="shared" si="344"/>
        <v>0</v>
      </c>
    </row>
    <row r="954" spans="1:24" x14ac:dyDescent="0.2">
      <c r="A954">
        <f t="shared" si="345"/>
        <v>0.92400000000000071</v>
      </c>
      <c r="B954" s="5">
        <f t="shared" si="338"/>
        <v>5.371025055466558</v>
      </c>
      <c r="C954" s="5">
        <f t="shared" si="339"/>
        <v>-61.232192481428605</v>
      </c>
      <c r="D954" s="5">
        <f t="shared" si="340"/>
        <v>-4.3902368106439829</v>
      </c>
      <c r="E954" s="2">
        <f t="shared" si="341"/>
        <v>61.4673027408001</v>
      </c>
      <c r="F954" s="3">
        <f t="shared" si="346"/>
        <v>10.662773333904019</v>
      </c>
      <c r="G954" s="3">
        <f t="shared" si="347"/>
        <v>-114.11211638901601</v>
      </c>
      <c r="H954" s="3">
        <f t="shared" si="348"/>
        <v>-17.942263452774938</v>
      </c>
      <c r="I954" s="2">
        <f t="shared" si="342"/>
        <v>116.00514928122516</v>
      </c>
      <c r="J954" s="2">
        <f t="shared" si="349"/>
        <v>116.00514928122516</v>
      </c>
      <c r="K954" s="5">
        <f t="shared" si="328"/>
        <v>0.33</v>
      </c>
      <c r="L954" s="4">
        <f t="shared" si="343"/>
        <v>0.19693579523751034</v>
      </c>
      <c r="M954" s="4">
        <f t="shared" si="329"/>
        <v>0.22982594624823779</v>
      </c>
      <c r="N954" s="5">
        <f t="shared" si="330"/>
        <v>-2.1699752149891274</v>
      </c>
      <c r="O954" s="5">
        <f t="shared" si="331"/>
        <v>23.222894882963505</v>
      </c>
      <c r="P954" s="5">
        <f t="shared" si="332"/>
        <v>3.6514202988381119</v>
      </c>
      <c r="Q954" s="6">
        <f t="shared" si="333"/>
        <v>1802.609068958664</v>
      </c>
      <c r="R954" s="5">
        <f t="shared" si="334"/>
        <v>9.0520755884400366</v>
      </c>
      <c r="S954" s="5">
        <f t="shared" si="335"/>
        <v>-1.2769383947479636</v>
      </c>
      <c r="T954" s="5">
        <f t="shared" si="336"/>
        <v>13.500770042841001</v>
      </c>
      <c r="U954" s="5">
        <f t="shared" si="350"/>
        <v>6.8821003734509087</v>
      </c>
      <c r="V954" s="5">
        <f t="shared" si="350"/>
        <v>21.945956488215543</v>
      </c>
      <c r="W954" s="5">
        <f t="shared" si="337"/>
        <v>-15.021809658320887</v>
      </c>
      <c r="X954">
        <f t="shared" si="344"/>
        <v>0</v>
      </c>
    </row>
    <row r="955" spans="1:24" x14ac:dyDescent="0.2">
      <c r="A955">
        <f t="shared" ref="A955:A1018" si="351">A954+dt</f>
        <v>0.92500000000000071</v>
      </c>
      <c r="B955" s="5">
        <f t="shared" si="338"/>
        <v>5.3816912698506494</v>
      </c>
      <c r="C955" s="5">
        <f t="shared" si="339"/>
        <v>-61.346293624839376</v>
      </c>
      <c r="D955" s="5">
        <f t="shared" si="340"/>
        <v>-4.4081865850015864</v>
      </c>
      <c r="E955" s="2">
        <f t="shared" si="341"/>
        <v>61.581899470777898</v>
      </c>
      <c r="F955" s="3">
        <f t="shared" ref="F955:F1018" si="352">F954+U954*dt</f>
        <v>10.66965543427747</v>
      </c>
      <c r="G955" s="3">
        <f t="shared" ref="G955:G1018" si="353">G954+V954*dt</f>
        <v>-114.0901704325278</v>
      </c>
      <c r="H955" s="3">
        <f t="shared" ref="H955:H1018" si="354">H954+W954*dt</f>
        <v>-17.95728526243326</v>
      </c>
      <c r="I955" s="2">
        <f t="shared" si="342"/>
        <v>115.98651917531559</v>
      </c>
      <c r="J955" s="2">
        <f t="shared" ref="J955:J1018" si="355">SQRT((F955-vxw)^2+(G955-vyw)^2+H955^2)</f>
        <v>115.98651917531559</v>
      </c>
      <c r="K955" s="5">
        <f t="shared" si="328"/>
        <v>0.33</v>
      </c>
      <c r="L955" s="4">
        <f t="shared" si="343"/>
        <v>0.1969674079645084</v>
      </c>
      <c r="M955" s="4">
        <f t="shared" si="329"/>
        <v>0.22984316626516335</v>
      </c>
      <c r="N955" s="5">
        <f t="shared" si="330"/>
        <v>-2.1710270705597292</v>
      </c>
      <c r="O955" s="5">
        <f t="shared" si="331"/>
        <v>23.214699857883872</v>
      </c>
      <c r="P955" s="5">
        <f t="shared" si="332"/>
        <v>3.6538904802173606</v>
      </c>
      <c r="Q955" s="6">
        <f t="shared" si="333"/>
        <v>1802.6088886977664</v>
      </c>
      <c r="R955" s="5">
        <f t="shared" si="334"/>
        <v>9.049647928558139</v>
      </c>
      <c r="S955" s="5">
        <f t="shared" si="335"/>
        <v>-1.2780586551254522</v>
      </c>
      <c r="T955" s="5">
        <f t="shared" si="336"/>
        <v>13.497059908732911</v>
      </c>
      <c r="U955" s="5">
        <f t="shared" ref="U955:V1018" si="356">N955+R955</f>
        <v>6.8786208579984098</v>
      </c>
      <c r="V955" s="5">
        <f t="shared" si="356"/>
        <v>21.93664120275842</v>
      </c>
      <c r="W955" s="5">
        <f t="shared" si="337"/>
        <v>-15.023049611049728</v>
      </c>
      <c r="X955">
        <f t="shared" si="344"/>
        <v>0</v>
      </c>
    </row>
    <row r="956" spans="1:24" x14ac:dyDescent="0.2">
      <c r="A956">
        <f t="shared" si="351"/>
        <v>0.92600000000000071</v>
      </c>
      <c r="B956" s="5">
        <f t="shared" si="338"/>
        <v>5.3923643645953563</v>
      </c>
      <c r="C956" s="5">
        <f t="shared" si="339"/>
        <v>-61.4603728269513</v>
      </c>
      <c r="D956" s="5">
        <f t="shared" si="340"/>
        <v>-4.4261513817888254</v>
      </c>
      <c r="E956" s="2">
        <f t="shared" si="341"/>
        <v>61.696474951721605</v>
      </c>
      <c r="F956" s="3">
        <f t="shared" si="352"/>
        <v>10.676534055135468</v>
      </c>
      <c r="G956" s="3">
        <f t="shared" si="353"/>
        <v>-114.06823379132504</v>
      </c>
      <c r="H956" s="3">
        <f t="shared" si="354"/>
        <v>-17.972308312044309</v>
      </c>
      <c r="I956" s="2">
        <f t="shared" si="342"/>
        <v>115.96790161836175</v>
      </c>
      <c r="J956" s="2">
        <f t="shared" si="355"/>
        <v>115.96790161836175</v>
      </c>
      <c r="K956" s="5">
        <f t="shared" si="328"/>
        <v>0.33</v>
      </c>
      <c r="L956" s="4">
        <f t="shared" si="343"/>
        <v>0.19699900953122124</v>
      </c>
      <c r="M956" s="4">
        <f t="shared" si="329"/>
        <v>0.22986037725721578</v>
      </c>
      <c r="N956" s="5">
        <f t="shared" si="330"/>
        <v>-2.1720780034291884</v>
      </c>
      <c r="O956" s="5">
        <f t="shared" si="331"/>
        <v>23.206510673656201</v>
      </c>
      <c r="P956" s="5">
        <f t="shared" si="332"/>
        <v>3.6563603275973149</v>
      </c>
      <c r="Q956" s="6">
        <f t="shared" si="333"/>
        <v>1802.6087084368862</v>
      </c>
      <c r="R956" s="5">
        <f t="shared" si="334"/>
        <v>9.0472216955685187</v>
      </c>
      <c r="S956" s="5">
        <f t="shared" si="335"/>
        <v>-1.2791791816303477</v>
      </c>
      <c r="T956" s="5">
        <f t="shared" si="336"/>
        <v>13.493351898809015</v>
      </c>
      <c r="U956" s="5">
        <f t="shared" si="356"/>
        <v>6.8751436921393303</v>
      </c>
      <c r="V956" s="5">
        <f t="shared" si="356"/>
        <v>21.927331492025854</v>
      </c>
      <c r="W956" s="5">
        <f t="shared" si="337"/>
        <v>-15.02428777359367</v>
      </c>
      <c r="X956">
        <f t="shared" si="344"/>
        <v>0</v>
      </c>
    </row>
    <row r="957" spans="1:24" x14ac:dyDescent="0.2">
      <c r="A957">
        <f t="shared" si="351"/>
        <v>0.92700000000000071</v>
      </c>
      <c r="B957" s="5">
        <f t="shared" si="338"/>
        <v>5.4030443362223375</v>
      </c>
      <c r="C957" s="5">
        <f t="shared" si="339"/>
        <v>-61.574430097076878</v>
      </c>
      <c r="D957" s="5">
        <f t="shared" si="340"/>
        <v>-4.4441312022447566</v>
      </c>
      <c r="E957" s="2">
        <f t="shared" si="341"/>
        <v>61.811029192847052</v>
      </c>
      <c r="F957" s="3">
        <f t="shared" si="352"/>
        <v>10.683409198827608</v>
      </c>
      <c r="G957" s="3">
        <f t="shared" si="353"/>
        <v>-114.04630645983302</v>
      </c>
      <c r="H957" s="3">
        <f t="shared" si="354"/>
        <v>-17.987332599817901</v>
      </c>
      <c r="I957" s="2">
        <f t="shared" si="342"/>
        <v>115.94929660543964</v>
      </c>
      <c r="J957" s="2">
        <f t="shared" si="355"/>
        <v>115.94929660543964</v>
      </c>
      <c r="K957" s="5">
        <f t="shared" si="328"/>
        <v>0.33</v>
      </c>
      <c r="L957" s="4">
        <f t="shared" si="343"/>
        <v>0.19703059993037969</v>
      </c>
      <c r="M957" s="4">
        <f t="shared" si="329"/>
        <v>0.22987757922431279</v>
      </c>
      <c r="N957" s="5">
        <f t="shared" si="330"/>
        <v>-2.1731280147783814</v>
      </c>
      <c r="O957" s="5">
        <f t="shared" si="331"/>
        <v>23.198327325799834</v>
      </c>
      <c r="P957" s="5">
        <f t="shared" si="332"/>
        <v>3.6588298413291445</v>
      </c>
      <c r="Q957" s="6">
        <f t="shared" si="333"/>
        <v>1802.6085281760245</v>
      </c>
      <c r="R957" s="5">
        <f t="shared" si="334"/>
        <v>9.044796888616391</v>
      </c>
      <c r="S957" s="5">
        <f t="shared" si="335"/>
        <v>-1.2802999739254666</v>
      </c>
      <c r="T957" s="5">
        <f t="shared" si="336"/>
        <v>13.48964601180767</v>
      </c>
      <c r="U957" s="5">
        <f t="shared" si="356"/>
        <v>6.8716688738380096</v>
      </c>
      <c r="V957" s="5">
        <f t="shared" si="356"/>
        <v>21.918027351874368</v>
      </c>
      <c r="W957" s="5">
        <f t="shared" si="337"/>
        <v>-15.025524146863184</v>
      </c>
      <c r="X957">
        <f t="shared" si="344"/>
        <v>0</v>
      </c>
    </row>
    <row r="958" spans="1:24" x14ac:dyDescent="0.2">
      <c r="A958">
        <f t="shared" si="351"/>
        <v>0.92800000000000071</v>
      </c>
      <c r="B958" s="5">
        <f t="shared" si="338"/>
        <v>5.4137311812556019</v>
      </c>
      <c r="C958" s="5">
        <f t="shared" si="339"/>
        <v>-61.688465444523032</v>
      </c>
      <c r="D958" s="5">
        <f t="shared" si="340"/>
        <v>-4.462126047606648</v>
      </c>
      <c r="E958" s="2">
        <f t="shared" si="341"/>
        <v>61.925562203366482</v>
      </c>
      <c r="F958" s="3">
        <f t="shared" si="352"/>
        <v>10.690280867701446</v>
      </c>
      <c r="G958" s="3">
        <f t="shared" si="353"/>
        <v>-114.02438843248115</v>
      </c>
      <c r="H958" s="3">
        <f t="shared" si="354"/>
        <v>-18.002358123964765</v>
      </c>
      <c r="I958" s="2">
        <f t="shared" si="342"/>
        <v>115.9307041316284</v>
      </c>
      <c r="J958" s="2">
        <f t="shared" si="355"/>
        <v>115.9307041316284</v>
      </c>
      <c r="K958" s="5">
        <f t="shared" si="328"/>
        <v>0.33</v>
      </c>
      <c r="L958" s="4">
        <f t="shared" si="343"/>
        <v>0.19706217915471727</v>
      </c>
      <c r="M958" s="4">
        <f t="shared" si="329"/>
        <v>0.22989477216637322</v>
      </c>
      <c r="N958" s="5">
        <f t="shared" si="330"/>
        <v>-2.1741771057868271</v>
      </c>
      <c r="O958" s="5">
        <f t="shared" si="331"/>
        <v>23.19014980983831</v>
      </c>
      <c r="P958" s="5">
        <f t="shared" si="332"/>
        <v>3.6612990217641848</v>
      </c>
      <c r="Q958" s="6">
        <f t="shared" si="333"/>
        <v>1802.6083479151807</v>
      </c>
      <c r="R958" s="5">
        <f t="shared" si="334"/>
        <v>9.0423735068475892</v>
      </c>
      <c r="S958" s="5">
        <f t="shared" si="335"/>
        <v>-1.2814210316741346</v>
      </c>
      <c r="T958" s="5">
        <f t="shared" si="336"/>
        <v>13.485942246468147</v>
      </c>
      <c r="U958" s="5">
        <f t="shared" si="356"/>
        <v>6.8681964010607626</v>
      </c>
      <c r="V958" s="5">
        <f t="shared" si="356"/>
        <v>21.908728778164175</v>
      </c>
      <c r="W958" s="5">
        <f t="shared" si="337"/>
        <v>-15.026758731767668</v>
      </c>
      <c r="X958">
        <f t="shared" si="344"/>
        <v>0</v>
      </c>
    </row>
    <row r="959" spans="1:24" x14ac:dyDescent="0.2">
      <c r="A959">
        <f t="shared" si="351"/>
        <v>0.92900000000000071</v>
      </c>
      <c r="B959" s="5">
        <f t="shared" si="338"/>
        <v>5.4244248962215043</v>
      </c>
      <c r="C959" s="5">
        <f t="shared" si="339"/>
        <v>-61.802478878591124</v>
      </c>
      <c r="D959" s="5">
        <f t="shared" si="340"/>
        <v>-4.4801359191099781</v>
      </c>
      <c r="E959" s="2">
        <f t="shared" si="341"/>
        <v>62.040073992488516</v>
      </c>
      <c r="F959" s="3">
        <f t="shared" si="352"/>
        <v>10.697149064102508</v>
      </c>
      <c r="G959" s="3">
        <f t="shared" si="353"/>
        <v>-114.00247970370299</v>
      </c>
      <c r="H959" s="3">
        <f t="shared" si="354"/>
        <v>-18.017384882696533</v>
      </c>
      <c r="I959" s="2">
        <f t="shared" si="342"/>
        <v>115.91212419201049</v>
      </c>
      <c r="J959" s="2">
        <f t="shared" si="355"/>
        <v>115.91212419201049</v>
      </c>
      <c r="K959" s="5">
        <f t="shared" si="328"/>
        <v>0.33</v>
      </c>
      <c r="L959" s="4">
        <f t="shared" si="343"/>
        <v>0.1970937471969697</v>
      </c>
      <c r="M959" s="4">
        <f t="shared" si="329"/>
        <v>0.22991195608331697</v>
      </c>
      <c r="N959" s="5">
        <f t="shared" si="330"/>
        <v>-2.1752252776326895</v>
      </c>
      <c r="O959" s="5">
        <f t="shared" si="331"/>
        <v>23.18197812129937</v>
      </c>
      <c r="P959" s="5">
        <f t="shared" si="332"/>
        <v>3.6637678692539368</v>
      </c>
      <c r="Q959" s="6">
        <f t="shared" si="333"/>
        <v>1802.6081676543549</v>
      </c>
      <c r="R959" s="5">
        <f t="shared" si="334"/>
        <v>9.0399515494085882</v>
      </c>
      <c r="S959" s="5">
        <f t="shared" si="335"/>
        <v>-1.2825423545401873</v>
      </c>
      <c r="T959" s="5">
        <f t="shared" si="336"/>
        <v>13.482240601530624</v>
      </c>
      <c r="U959" s="5">
        <f t="shared" si="356"/>
        <v>6.8647262717758988</v>
      </c>
      <c r="V959" s="5">
        <f t="shared" si="356"/>
        <v>21.899435766759183</v>
      </c>
      <c r="W959" s="5">
        <f t="shared" si="337"/>
        <v>-15.027991529215438</v>
      </c>
      <c r="X959">
        <f t="shared" si="344"/>
        <v>0</v>
      </c>
    </row>
    <row r="960" spans="1:24" x14ac:dyDescent="0.2">
      <c r="A960">
        <f t="shared" si="351"/>
        <v>0.93000000000000071</v>
      </c>
      <c r="B960" s="5">
        <f t="shared" si="338"/>
        <v>5.435125477648743</v>
      </c>
      <c r="C960" s="5">
        <f t="shared" si="339"/>
        <v>-61.916470408576942</v>
      </c>
      <c r="D960" s="5">
        <f t="shared" si="340"/>
        <v>-4.4981608179884391</v>
      </c>
      <c r="E960" s="2">
        <f t="shared" si="341"/>
        <v>62.154564569418156</v>
      </c>
      <c r="F960" s="3">
        <f t="shared" si="352"/>
        <v>10.704013790374283</v>
      </c>
      <c r="G960" s="3">
        <f t="shared" si="353"/>
        <v>-113.98058026793623</v>
      </c>
      <c r="H960" s="3">
        <f t="shared" si="354"/>
        <v>-18.032412874225749</v>
      </c>
      <c r="I960" s="2">
        <f t="shared" si="342"/>
        <v>115.89355678167152</v>
      </c>
      <c r="J960" s="2">
        <f t="shared" si="355"/>
        <v>115.89355678167152</v>
      </c>
      <c r="K960" s="5">
        <f t="shared" si="328"/>
        <v>0.33</v>
      </c>
      <c r="L960" s="4">
        <f t="shared" si="343"/>
        <v>0.19712530404987541</v>
      </c>
      <c r="M960" s="4">
        <f t="shared" si="329"/>
        <v>0.22992913097506515</v>
      </c>
      <c r="N960" s="5">
        <f t="shared" si="330"/>
        <v>-2.1762725314927773</v>
      </c>
      <c r="O960" s="5">
        <f t="shared" si="331"/>
        <v>23.173812255714939</v>
      </c>
      <c r="P960" s="5">
        <f t="shared" si="332"/>
        <v>3.6662363841500625</v>
      </c>
      <c r="Q960" s="6">
        <f t="shared" si="333"/>
        <v>1802.6079873935471</v>
      </c>
      <c r="R960" s="5">
        <f t="shared" si="334"/>
        <v>9.0375310154464845</v>
      </c>
      <c r="S960" s="5">
        <f t="shared" si="335"/>
        <v>-1.283663942187971</v>
      </c>
      <c r="T960" s="5">
        <f t="shared" si="336"/>
        <v>13.478541075736194</v>
      </c>
      <c r="U960" s="5">
        <f t="shared" si="356"/>
        <v>6.8612584839537067</v>
      </c>
      <c r="V960" s="5">
        <f t="shared" si="356"/>
        <v>21.890148313526968</v>
      </c>
      <c r="W960" s="5">
        <f t="shared" si="337"/>
        <v>-15.029222540113743</v>
      </c>
      <c r="X960">
        <f t="shared" si="344"/>
        <v>0</v>
      </c>
    </row>
    <row r="961" spans="1:24" x14ac:dyDescent="0.2">
      <c r="A961">
        <f t="shared" si="351"/>
        <v>0.93100000000000072</v>
      </c>
      <c r="B961" s="5">
        <f t="shared" si="338"/>
        <v>5.4458329220683597</v>
      </c>
      <c r="C961" s="5">
        <f t="shared" si="339"/>
        <v>-62.030440043770717</v>
      </c>
      <c r="D961" s="5">
        <f t="shared" si="340"/>
        <v>-4.5162007454739355</v>
      </c>
      <c r="E961" s="2">
        <f t="shared" si="341"/>
        <v>62.269033943356767</v>
      </c>
      <c r="F961" s="3">
        <f t="shared" si="352"/>
        <v>10.710875048858236</v>
      </c>
      <c r="G961" s="3">
        <f t="shared" si="353"/>
        <v>-113.9586901196227</v>
      </c>
      <c r="H961" s="3">
        <f t="shared" si="354"/>
        <v>-18.047442096765863</v>
      </c>
      <c r="I961" s="2">
        <f t="shared" si="342"/>
        <v>115.87500189570036</v>
      </c>
      <c r="J961" s="2">
        <f t="shared" si="355"/>
        <v>115.87500189570036</v>
      </c>
      <c r="K961" s="5">
        <f t="shared" si="328"/>
        <v>0.33</v>
      </c>
      <c r="L961" s="4">
        <f t="shared" si="343"/>
        <v>0.19715684970617506</v>
      </c>
      <c r="M961" s="4">
        <f t="shared" si="329"/>
        <v>0.22994629684153972</v>
      </c>
      <c r="N961" s="5">
        <f t="shared" si="330"/>
        <v>-2.1773188685425495</v>
      </c>
      <c r="O961" s="5">
        <f t="shared" si="331"/>
        <v>23.165652208621147</v>
      </c>
      <c r="P961" s="5">
        <f t="shared" si="332"/>
        <v>3.6687045668043923</v>
      </c>
      <c r="Q961" s="6">
        <f t="shared" si="333"/>
        <v>1802.6078071327574</v>
      </c>
      <c r="R961" s="5">
        <f t="shared" si="334"/>
        <v>9.0351119041090016</v>
      </c>
      <c r="S961" s="5">
        <f t="shared" si="335"/>
        <v>-1.2847857942823386</v>
      </c>
      <c r="T961" s="5">
        <f t="shared" si="336"/>
        <v>13.474843667826866</v>
      </c>
      <c r="U961" s="5">
        <f t="shared" si="356"/>
        <v>6.857793035566452</v>
      </c>
      <c r="V961" s="5">
        <f t="shared" si="356"/>
        <v>21.880866414338808</v>
      </c>
      <c r="W961" s="5">
        <f t="shared" si="337"/>
        <v>-15.030451765368742</v>
      </c>
      <c r="X961">
        <f t="shared" si="344"/>
        <v>0</v>
      </c>
    </row>
    <row r="962" spans="1:24" x14ac:dyDescent="0.2">
      <c r="A962">
        <f t="shared" si="351"/>
        <v>0.93200000000000072</v>
      </c>
      <c r="B962" s="5">
        <f t="shared" si="338"/>
        <v>5.4565472260137353</v>
      </c>
      <c r="C962" s="5">
        <f t="shared" si="339"/>
        <v>-62.144387793457135</v>
      </c>
      <c r="D962" s="5">
        <f t="shared" si="340"/>
        <v>-4.5342557027965835</v>
      </c>
      <c r="E962" s="2">
        <f t="shared" si="341"/>
        <v>62.38348212350207</v>
      </c>
      <c r="F962" s="3">
        <f t="shared" si="352"/>
        <v>10.717732841893802</v>
      </c>
      <c r="G962" s="3">
        <f t="shared" si="353"/>
        <v>-113.93680925320837</v>
      </c>
      <c r="H962" s="3">
        <f t="shared" si="354"/>
        <v>-18.062472548531233</v>
      </c>
      <c r="I962" s="2">
        <f t="shared" si="342"/>
        <v>115.85645952918914</v>
      </c>
      <c r="J962" s="2">
        <f t="shared" si="355"/>
        <v>115.85645952918914</v>
      </c>
      <c r="K962" s="5">
        <f t="shared" si="328"/>
        <v>0.33</v>
      </c>
      <c r="L962" s="4">
        <f t="shared" si="343"/>
        <v>0.19718838415861198</v>
      </c>
      <c r="M962" s="4">
        <f t="shared" si="329"/>
        <v>0.22996345368266383</v>
      </c>
      <c r="N962" s="5">
        <f t="shared" si="330"/>
        <v>-2.1783642899561149</v>
      </c>
      <c r="O962" s="5">
        <f t="shared" si="331"/>
        <v>23.157497975558307</v>
      </c>
      <c r="P962" s="5">
        <f t="shared" si="332"/>
        <v>3.6711724175689171</v>
      </c>
      <c r="Q962" s="6">
        <f t="shared" si="333"/>
        <v>1802.6076268719855</v>
      </c>
      <c r="R962" s="5">
        <f t="shared" si="334"/>
        <v>9.0326942145444917</v>
      </c>
      <c r="S962" s="5">
        <f t="shared" si="335"/>
        <v>-1.2859079104886528</v>
      </c>
      <c r="T962" s="5">
        <f t="shared" si="336"/>
        <v>13.471148376545548</v>
      </c>
      <c r="U962" s="5">
        <f t="shared" si="356"/>
        <v>6.8543299245883773</v>
      </c>
      <c r="V962" s="5">
        <f t="shared" si="356"/>
        <v>21.871590065069654</v>
      </c>
      <c r="W962" s="5">
        <f t="shared" si="337"/>
        <v>-15.031679205885535</v>
      </c>
      <c r="X962">
        <f t="shared" si="344"/>
        <v>0</v>
      </c>
    </row>
    <row r="963" spans="1:24" x14ac:dyDescent="0.2">
      <c r="A963">
        <f t="shared" si="351"/>
        <v>0.93300000000000072</v>
      </c>
      <c r="B963" s="5">
        <f t="shared" si="338"/>
        <v>5.4672683860205913</v>
      </c>
      <c r="C963" s="5">
        <f t="shared" si="339"/>
        <v>-62.258313666915313</v>
      </c>
      <c r="D963" s="5">
        <f t="shared" si="340"/>
        <v>-4.5523256911847181</v>
      </c>
      <c r="E963" s="2">
        <f t="shared" si="341"/>
        <v>62.497909119048089</v>
      </c>
      <c r="F963" s="3">
        <f t="shared" si="352"/>
        <v>10.72458717181839</v>
      </c>
      <c r="G963" s="3">
        <f t="shared" si="353"/>
        <v>-113.91493766314329</v>
      </c>
      <c r="H963" s="3">
        <f t="shared" si="354"/>
        <v>-18.077504227737119</v>
      </c>
      <c r="I963" s="2">
        <f t="shared" si="342"/>
        <v>115.83792967723313</v>
      </c>
      <c r="J963" s="2">
        <f t="shared" si="355"/>
        <v>115.83792967723313</v>
      </c>
      <c r="K963" s="5">
        <f t="shared" si="328"/>
        <v>0.33</v>
      </c>
      <c r="L963" s="4">
        <f t="shared" si="343"/>
        <v>0.19721990739993187</v>
      </c>
      <c r="M963" s="4">
        <f t="shared" si="329"/>
        <v>0.22998060149836183</v>
      </c>
      <c r="N963" s="5">
        <f t="shared" si="330"/>
        <v>-2.1794087969062312</v>
      </c>
      <c r="O963" s="5">
        <f t="shared" si="331"/>
        <v>23.149349552070909</v>
      </c>
      <c r="P963" s="5">
        <f t="shared" si="332"/>
        <v>3.6736399367957913</v>
      </c>
      <c r="Q963" s="6">
        <f t="shared" si="333"/>
        <v>1802.6074466112323</v>
      </c>
      <c r="R963" s="5">
        <f t="shared" si="334"/>
        <v>9.0302779459019415</v>
      </c>
      <c r="S963" s="5">
        <f t="shared" si="335"/>
        <v>-1.2870302904727839</v>
      </c>
      <c r="T963" s="5">
        <f t="shared" si="336"/>
        <v>13.467455200636072</v>
      </c>
      <c r="U963" s="5">
        <f t="shared" si="356"/>
        <v>6.8508691489957103</v>
      </c>
      <c r="V963" s="5">
        <f t="shared" si="356"/>
        <v>21.862319261598124</v>
      </c>
      <c r="W963" s="5">
        <f t="shared" si="337"/>
        <v>-15.032904862568135</v>
      </c>
      <c r="X963">
        <f t="shared" si="344"/>
        <v>0</v>
      </c>
    </row>
    <row r="964" spans="1:24" x14ac:dyDescent="0.2">
      <c r="A964">
        <f t="shared" si="351"/>
        <v>0.93400000000000072</v>
      </c>
      <c r="B964" s="5">
        <f t="shared" si="338"/>
        <v>5.477996398626984</v>
      </c>
      <c r="C964" s="5">
        <f t="shared" si="339"/>
        <v>-62.372217673418831</v>
      </c>
      <c r="D964" s="5">
        <f t="shared" si="340"/>
        <v>-4.570410711864886</v>
      </c>
      <c r="E964" s="2">
        <f t="shared" si="341"/>
        <v>62.612314939185175</v>
      </c>
      <c r="F964" s="3">
        <f t="shared" si="352"/>
        <v>10.731438040967387</v>
      </c>
      <c r="G964" s="3">
        <f t="shared" si="353"/>
        <v>-113.89307534388169</v>
      </c>
      <c r="H964" s="3">
        <f t="shared" si="354"/>
        <v>-18.092537132599688</v>
      </c>
      <c r="I964" s="2">
        <f t="shared" si="342"/>
        <v>115.81941233493085</v>
      </c>
      <c r="J964" s="2">
        <f t="shared" si="355"/>
        <v>115.81941233493085</v>
      </c>
      <c r="K964" s="5">
        <f t="shared" si="328"/>
        <v>0.33</v>
      </c>
      <c r="L964" s="4">
        <f t="shared" si="343"/>
        <v>0.19725141942288305</v>
      </c>
      <c r="M964" s="4">
        <f t="shared" si="329"/>
        <v>0.22999774028855904</v>
      </c>
      <c r="N964" s="5">
        <f t="shared" si="330"/>
        <v>-2.1804523905643123</v>
      </c>
      <c r="O964" s="5">
        <f t="shared" si="331"/>
        <v>23.141206933707618</v>
      </c>
      <c r="P964" s="5">
        <f t="shared" si="332"/>
        <v>3.6761071248373312</v>
      </c>
      <c r="Q964" s="6">
        <f t="shared" si="333"/>
        <v>1802.6072663504965</v>
      </c>
      <c r="R964" s="5">
        <f t="shared" si="334"/>
        <v>9.0278630973309575</v>
      </c>
      <c r="S964" s="5">
        <f t="shared" si="335"/>
        <v>-1.2881529339011075</v>
      </c>
      <c r="T964" s="5">
        <f t="shared" si="336"/>
        <v>13.463764138843173</v>
      </c>
      <c r="U964" s="5">
        <f t="shared" si="356"/>
        <v>6.8474107067666452</v>
      </c>
      <c r="V964" s="5">
        <f t="shared" si="356"/>
        <v>21.853053999806512</v>
      </c>
      <c r="W964" s="5">
        <f t="shared" si="337"/>
        <v>-15.034128736319495</v>
      </c>
      <c r="X964">
        <f t="shared" si="344"/>
        <v>0</v>
      </c>
    </row>
    <row r="965" spans="1:24" x14ac:dyDescent="0.2">
      <c r="A965">
        <f t="shared" si="351"/>
        <v>0.93500000000000072</v>
      </c>
      <c r="B965" s="5">
        <f t="shared" si="338"/>
        <v>5.4887312603733047</v>
      </c>
      <c r="C965" s="5">
        <f t="shared" si="339"/>
        <v>-62.486099822235715</v>
      </c>
      <c r="D965" s="5">
        <f t="shared" si="340"/>
        <v>-4.5885107660618543</v>
      </c>
      <c r="E965" s="2">
        <f t="shared" si="341"/>
        <v>62.726699593099944</v>
      </c>
      <c r="F965" s="3">
        <f t="shared" si="352"/>
        <v>10.738285451674153</v>
      </c>
      <c r="G965" s="3">
        <f t="shared" si="353"/>
        <v>-113.87122228988189</v>
      </c>
      <c r="H965" s="3">
        <f t="shared" si="354"/>
        <v>-18.107571261336009</v>
      </c>
      <c r="I965" s="2">
        <f t="shared" si="342"/>
        <v>115.80090749738402</v>
      </c>
      <c r="J965" s="2">
        <f t="shared" si="355"/>
        <v>115.80090749738402</v>
      </c>
      <c r="K965" s="5">
        <f t="shared" si="328"/>
        <v>0.33</v>
      </c>
      <c r="L965" s="4">
        <f t="shared" si="343"/>
        <v>0.19728292022021618</v>
      </c>
      <c r="M965" s="4">
        <f t="shared" si="329"/>
        <v>0.23001487005318189</v>
      </c>
      <c r="N965" s="5">
        <f t="shared" si="330"/>
        <v>-2.1814950721004243</v>
      </c>
      <c r="O965" s="5">
        <f t="shared" si="331"/>
        <v>23.133070116021273</v>
      </c>
      <c r="P965" s="5">
        <f t="shared" si="332"/>
        <v>3.6785739820460139</v>
      </c>
      <c r="Q965" s="6">
        <f t="shared" si="333"/>
        <v>1802.6070860897787</v>
      </c>
      <c r="R965" s="5">
        <f t="shared" si="334"/>
        <v>9.0254496679817695</v>
      </c>
      <c r="S965" s="5">
        <f t="shared" si="335"/>
        <v>-1.2892758404405067</v>
      </c>
      <c r="T965" s="5">
        <f t="shared" si="336"/>
        <v>13.460075189912487</v>
      </c>
      <c r="U965" s="5">
        <f t="shared" si="356"/>
        <v>6.8439545958813452</v>
      </c>
      <c r="V965" s="5">
        <f t="shared" si="356"/>
        <v>21.843794275580766</v>
      </c>
      <c r="W965" s="5">
        <f t="shared" si="337"/>
        <v>-15.035350828041498</v>
      </c>
      <c r="X965">
        <f t="shared" si="344"/>
        <v>0</v>
      </c>
    </row>
    <row r="966" spans="1:24" x14ac:dyDescent="0.2">
      <c r="A966">
        <f t="shared" si="351"/>
        <v>0.93600000000000072</v>
      </c>
      <c r="B966" s="5">
        <f t="shared" si="338"/>
        <v>5.4994729678022765</v>
      </c>
      <c r="C966" s="5">
        <f t="shared" si="339"/>
        <v>-62.59996012262846</v>
      </c>
      <c r="D966" s="5">
        <f t="shared" si="340"/>
        <v>-4.6066258549986037</v>
      </c>
      <c r="E966" s="2">
        <f t="shared" si="341"/>
        <v>62.841063089975343</v>
      </c>
      <c r="F966" s="3">
        <f t="shared" si="352"/>
        <v>10.745129406270035</v>
      </c>
      <c r="G966" s="3">
        <f t="shared" si="353"/>
        <v>-113.8493784956063</v>
      </c>
      <c r="H966" s="3">
        <f t="shared" si="354"/>
        <v>-18.122606612164052</v>
      </c>
      <c r="I966" s="2">
        <f t="shared" si="342"/>
        <v>115.78241515969756</v>
      </c>
      <c r="J966" s="2">
        <f t="shared" si="355"/>
        <v>115.78241515969756</v>
      </c>
      <c r="K966" s="5">
        <f t="shared" si="328"/>
        <v>0.33</v>
      </c>
      <c r="L966" s="4">
        <f t="shared" si="343"/>
        <v>0.19731440978468454</v>
      </c>
      <c r="M966" s="4">
        <f t="shared" si="329"/>
        <v>0.23003199079215783</v>
      </c>
      <c r="N966" s="5">
        <f t="shared" si="330"/>
        <v>-2.1825368426832914</v>
      </c>
      <c r="O966" s="5">
        <f t="shared" si="331"/>
        <v>23.124939094568877</v>
      </c>
      <c r="P966" s="5">
        <f t="shared" si="332"/>
        <v>3.6810405087744793</v>
      </c>
      <c r="Q966" s="6">
        <f t="shared" si="333"/>
        <v>1802.6069058290791</v>
      </c>
      <c r="R966" s="5">
        <f t="shared" si="334"/>
        <v>9.0230376570052346</v>
      </c>
      <c r="S966" s="5">
        <f t="shared" si="335"/>
        <v>-1.29039900975837</v>
      </c>
      <c r="T966" s="5">
        <f t="shared" si="336"/>
        <v>13.456388352590563</v>
      </c>
      <c r="U966" s="5">
        <f t="shared" si="356"/>
        <v>6.8405008143219437</v>
      </c>
      <c r="V966" s="5">
        <f t="shared" si="356"/>
        <v>21.834540084810506</v>
      </c>
      <c r="W966" s="5">
        <f t="shared" si="337"/>
        <v>-15.036571138634958</v>
      </c>
      <c r="X966">
        <f t="shared" si="344"/>
        <v>0</v>
      </c>
    </row>
    <row r="967" spans="1:24" x14ac:dyDescent="0.2">
      <c r="A967">
        <f t="shared" si="351"/>
        <v>0.93700000000000072</v>
      </c>
      <c r="B967" s="5">
        <f t="shared" si="338"/>
        <v>5.5102215174589535</v>
      </c>
      <c r="C967" s="5">
        <f t="shared" si="339"/>
        <v>-62.713798583854029</v>
      </c>
      <c r="D967" s="5">
        <f t="shared" si="340"/>
        <v>-4.6247559798963369</v>
      </c>
      <c r="E967" s="2">
        <f t="shared" si="341"/>
        <v>62.955405438990532</v>
      </c>
      <c r="F967" s="3">
        <f t="shared" si="352"/>
        <v>10.751969907084357</v>
      </c>
      <c r="G967" s="3">
        <f t="shared" si="353"/>
        <v>-113.82754395552149</v>
      </c>
      <c r="H967" s="3">
        <f t="shared" si="354"/>
        <v>-18.137643183302686</v>
      </c>
      <c r="I967" s="2">
        <f t="shared" si="342"/>
        <v>115.76393531697958</v>
      </c>
      <c r="J967" s="2">
        <f t="shared" si="355"/>
        <v>115.76393531697958</v>
      </c>
      <c r="K967" s="5">
        <f t="shared" si="328"/>
        <v>0.33</v>
      </c>
      <c r="L967" s="4">
        <f t="shared" si="343"/>
        <v>0.19734588810904399</v>
      </c>
      <c r="M967" s="4">
        <f t="shared" si="329"/>
        <v>0.23004910250541552</v>
      </c>
      <c r="N967" s="5">
        <f t="shared" si="330"/>
        <v>-2.1835777034802937</v>
      </c>
      <c r="O967" s="5">
        <f t="shared" si="331"/>
        <v>23.116813864911588</v>
      </c>
      <c r="P967" s="5">
        <f t="shared" si="332"/>
        <v>3.6835067053755246</v>
      </c>
      <c r="Q967" s="6">
        <f t="shared" si="333"/>
        <v>1802.6067255683977</v>
      </c>
      <c r="R967" s="5">
        <f t="shared" si="334"/>
        <v>9.0206270635528352</v>
      </c>
      <c r="S967" s="5">
        <f t="shared" si="335"/>
        <v>-1.2915224415225903</v>
      </c>
      <c r="T967" s="5">
        <f t="shared" si="336"/>
        <v>13.452703625624853</v>
      </c>
      <c r="U967" s="5">
        <f t="shared" si="356"/>
        <v>6.837049360072541</v>
      </c>
      <c r="V967" s="5">
        <f t="shared" si="356"/>
        <v>21.825291423388997</v>
      </c>
      <c r="W967" s="5">
        <f t="shared" si="337"/>
        <v>-15.037789668999622</v>
      </c>
      <c r="X967">
        <f t="shared" si="344"/>
        <v>0</v>
      </c>
    </row>
    <row r="968" spans="1:24" x14ac:dyDescent="0.2">
      <c r="A968">
        <f t="shared" si="351"/>
        <v>0.93800000000000072</v>
      </c>
      <c r="B968" s="5">
        <f t="shared" si="338"/>
        <v>5.5209769058907181</v>
      </c>
      <c r="C968" s="5">
        <f t="shared" si="339"/>
        <v>-62.827615215163839</v>
      </c>
      <c r="D968" s="5">
        <f t="shared" si="340"/>
        <v>-4.6429011419744741</v>
      </c>
      <c r="E968" s="2">
        <f t="shared" si="341"/>
        <v>63.069726649320955</v>
      </c>
      <c r="F968" s="3">
        <f t="shared" si="352"/>
        <v>10.758806956444429</v>
      </c>
      <c r="G968" s="3">
        <f t="shared" si="353"/>
        <v>-113.80571866409811</v>
      </c>
      <c r="H968" s="3">
        <f t="shared" si="354"/>
        <v>-18.152680972971684</v>
      </c>
      <c r="I968" s="2">
        <f t="shared" si="342"/>
        <v>115.74546796434137</v>
      </c>
      <c r="J968" s="2">
        <f t="shared" si="355"/>
        <v>115.74546796434137</v>
      </c>
      <c r="K968" s="5">
        <f t="shared" si="328"/>
        <v>0.33</v>
      </c>
      <c r="L968" s="4">
        <f t="shared" si="343"/>
        <v>0.19737735518605287</v>
      </c>
      <c r="M968" s="4">
        <f t="shared" si="329"/>
        <v>0.23006620519288479</v>
      </c>
      <c r="N968" s="5">
        <f t="shared" si="330"/>
        <v>-2.1846176556574726</v>
      </c>
      <c r="O968" s="5">
        <f t="shared" si="331"/>
        <v>23.108694422614725</v>
      </c>
      <c r="P968" s="5">
        <f t="shared" si="332"/>
        <v>3.6859725722021084</v>
      </c>
      <c r="Q968" s="6">
        <f t="shared" si="333"/>
        <v>1802.606545307734</v>
      </c>
      <c r="R968" s="5">
        <f t="shared" si="334"/>
        <v>9.0182178867766787</v>
      </c>
      <c r="S968" s="5">
        <f t="shared" si="335"/>
        <v>-1.2926461354015664</v>
      </c>
      <c r="T968" s="5">
        <f t="shared" si="336"/>
        <v>13.449021007763715</v>
      </c>
      <c r="U968" s="5">
        <f t="shared" si="356"/>
        <v>6.8336002311192061</v>
      </c>
      <c r="V968" s="5">
        <f t="shared" si="356"/>
        <v>21.81604828721316</v>
      </c>
      <c r="W968" s="5">
        <f t="shared" si="337"/>
        <v>-15.039006420034177</v>
      </c>
      <c r="X968">
        <f t="shared" si="344"/>
        <v>0</v>
      </c>
    </row>
    <row r="969" spans="1:24" x14ac:dyDescent="0.2">
      <c r="A969">
        <f t="shared" si="351"/>
        <v>0.93900000000000072</v>
      </c>
      <c r="B969" s="5">
        <f t="shared" si="338"/>
        <v>5.5317391296472787</v>
      </c>
      <c r="C969" s="5">
        <f t="shared" si="339"/>
        <v>-62.941410025803791</v>
      </c>
      <c r="D969" s="5">
        <f t="shared" si="340"/>
        <v>-4.6610613424506564</v>
      </c>
      <c r="E969" s="2">
        <f t="shared" si="341"/>
        <v>63.18402673013825</v>
      </c>
      <c r="F969" s="3">
        <f t="shared" si="352"/>
        <v>10.765640556675548</v>
      </c>
      <c r="G969" s="3">
        <f t="shared" si="353"/>
        <v>-113.7839026158109</v>
      </c>
      <c r="H969" s="3">
        <f t="shared" si="354"/>
        <v>-18.16771997939172</v>
      </c>
      <c r="I969" s="2">
        <f t="shared" si="342"/>
        <v>115.72701309689741</v>
      </c>
      <c r="J969" s="2">
        <f t="shared" si="355"/>
        <v>115.72701309689741</v>
      </c>
      <c r="K969" s="5">
        <f t="shared" si="328"/>
        <v>0.33</v>
      </c>
      <c r="L969" s="4">
        <f t="shared" si="343"/>
        <v>0.1974088110084721</v>
      </c>
      <c r="M969" s="4">
        <f t="shared" si="329"/>
        <v>0.23008329885449638</v>
      </c>
      <c r="N969" s="5">
        <f t="shared" si="330"/>
        <v>-2.1856567003795297</v>
      </c>
      <c r="O969" s="5">
        <f t="shared" si="331"/>
        <v>23.100580763247756</v>
      </c>
      <c r="P969" s="5">
        <f t="shared" si="332"/>
        <v>3.6884381096073491</v>
      </c>
      <c r="Q969" s="6">
        <f t="shared" si="333"/>
        <v>1802.6063650470887</v>
      </c>
      <c r="R969" s="5">
        <f t="shared" si="334"/>
        <v>9.0158101258294874</v>
      </c>
      <c r="S969" s="5">
        <f t="shared" si="335"/>
        <v>-1.2937700910641998</v>
      </c>
      <c r="T969" s="5">
        <f t="shared" si="336"/>
        <v>13.44534049775641</v>
      </c>
      <c r="U969" s="5">
        <f t="shared" si="356"/>
        <v>6.8301534254499572</v>
      </c>
      <c r="V969" s="5">
        <f t="shared" si="356"/>
        <v>21.806810672183556</v>
      </c>
      <c r="W969" s="5">
        <f t="shared" si="337"/>
        <v>-15.040221392636241</v>
      </c>
      <c r="X969">
        <f t="shared" si="344"/>
        <v>0</v>
      </c>
    </row>
    <row r="970" spans="1:24" x14ac:dyDescent="0.2">
      <c r="A970">
        <f t="shared" si="351"/>
        <v>0.94000000000000072</v>
      </c>
      <c r="B970" s="5">
        <f t="shared" si="338"/>
        <v>5.542508185280667</v>
      </c>
      <c r="C970" s="5">
        <f t="shared" si="339"/>
        <v>-63.055183025014259</v>
      </c>
      <c r="D970" s="5">
        <f t="shared" si="340"/>
        <v>-4.679236582540744</v>
      </c>
      <c r="E970" s="2">
        <f t="shared" si="341"/>
        <v>63.298305690610306</v>
      </c>
      <c r="F970" s="3">
        <f t="shared" si="352"/>
        <v>10.772470710100997</v>
      </c>
      <c r="G970" s="3">
        <f t="shared" si="353"/>
        <v>-113.76209580513871</v>
      </c>
      <c r="H970" s="3">
        <f t="shared" si="354"/>
        <v>-18.182760200784355</v>
      </c>
      <c r="I970" s="2">
        <f t="shared" si="342"/>
        <v>115.70857070976537</v>
      </c>
      <c r="J970" s="2">
        <f t="shared" si="355"/>
        <v>115.70857070976537</v>
      </c>
      <c r="K970" s="5">
        <f t="shared" si="328"/>
        <v>0.33</v>
      </c>
      <c r="L970" s="4">
        <f t="shared" si="343"/>
        <v>0.197440255569065</v>
      </c>
      <c r="M970" s="4">
        <f t="shared" si="329"/>
        <v>0.23010038349018216</v>
      </c>
      <c r="N970" s="5">
        <f t="shared" si="330"/>
        <v>-2.1866948388098306</v>
      </c>
      <c r="O970" s="5">
        <f t="shared" si="331"/>
        <v>23.092472882384289</v>
      </c>
      <c r="P970" s="5">
        <f t="shared" si="332"/>
        <v>3.6909033179445219</v>
      </c>
      <c r="Q970" s="6">
        <f t="shared" si="333"/>
        <v>1802.6061847864612</v>
      </c>
      <c r="R970" s="5">
        <f t="shared" si="334"/>
        <v>9.0134037798646141</v>
      </c>
      <c r="S970" s="5">
        <f t="shared" si="335"/>
        <v>-1.294894308179894</v>
      </c>
      <c r="T970" s="5">
        <f t="shared" si="336"/>
        <v>13.44166209435309</v>
      </c>
      <c r="U970" s="5">
        <f t="shared" si="356"/>
        <v>6.8267089410547834</v>
      </c>
      <c r="V970" s="5">
        <f t="shared" si="356"/>
        <v>21.797578574204394</v>
      </c>
      <c r="W970" s="5">
        <f t="shared" si="337"/>
        <v>-15.041434587702387</v>
      </c>
      <c r="X970">
        <f t="shared" si="344"/>
        <v>0</v>
      </c>
    </row>
    <row r="971" spans="1:24" x14ac:dyDescent="0.2">
      <c r="A971">
        <f t="shared" si="351"/>
        <v>0.94100000000000072</v>
      </c>
      <c r="B971" s="5">
        <f t="shared" si="338"/>
        <v>5.5532840693452385</v>
      </c>
      <c r="C971" s="5">
        <f t="shared" si="339"/>
        <v>-63.16893422203011</v>
      </c>
      <c r="D971" s="5">
        <f t="shared" si="340"/>
        <v>-4.6974268634588228</v>
      </c>
      <c r="E971" s="2">
        <f t="shared" si="341"/>
        <v>63.412563539901228</v>
      </c>
      <c r="F971" s="3">
        <f t="shared" si="352"/>
        <v>10.779297419042052</v>
      </c>
      <c r="G971" s="3">
        <f t="shared" si="353"/>
        <v>-113.74029822656451</v>
      </c>
      <c r="H971" s="3">
        <f t="shared" si="354"/>
        <v>-18.197801635372056</v>
      </c>
      <c r="I971" s="2">
        <f t="shared" si="342"/>
        <v>115.69014079806605</v>
      </c>
      <c r="J971" s="2">
        <f t="shared" si="355"/>
        <v>115.69014079806605</v>
      </c>
      <c r="K971" s="5">
        <f t="shared" si="328"/>
        <v>0.33</v>
      </c>
      <c r="L971" s="4">
        <f t="shared" si="343"/>
        <v>0.19747168886059768</v>
      </c>
      <c r="M971" s="4">
        <f t="shared" si="329"/>
        <v>0.2301174590998753</v>
      </c>
      <c r="N971" s="5">
        <f t="shared" si="330"/>
        <v>-2.1877320721104039</v>
      </c>
      <c r="O971" s="5">
        <f t="shared" si="331"/>
        <v>23.084370775602078</v>
      </c>
      <c r="P971" s="5">
        <f t="shared" si="332"/>
        <v>3.6933681975670596</v>
      </c>
      <c r="Q971" s="6">
        <f t="shared" si="333"/>
        <v>1802.6060045258516</v>
      </c>
      <c r="R971" s="5">
        <f t="shared" si="334"/>
        <v>9.0109988480360297</v>
      </c>
      <c r="S971" s="5">
        <f t="shared" si="335"/>
        <v>-1.2960187864185573</v>
      </c>
      <c r="T971" s="5">
        <f t="shared" si="336"/>
        <v>13.437985796304835</v>
      </c>
      <c r="U971" s="5">
        <f t="shared" si="356"/>
        <v>6.8232667759256262</v>
      </c>
      <c r="V971" s="5">
        <f t="shared" si="356"/>
        <v>21.788351989183521</v>
      </c>
      <c r="W971" s="5">
        <f t="shared" si="337"/>
        <v>-15.042646006128106</v>
      </c>
      <c r="X971">
        <f t="shared" si="344"/>
        <v>0</v>
      </c>
    </row>
    <row r="972" spans="1:24" x14ac:dyDescent="0.2">
      <c r="A972">
        <f t="shared" si="351"/>
        <v>0.94200000000000073</v>
      </c>
      <c r="B972" s="5">
        <f t="shared" si="338"/>
        <v>5.5640667783976685</v>
      </c>
      <c r="C972" s="5">
        <f t="shared" si="339"/>
        <v>-63.282663626080684</v>
      </c>
      <c r="D972" s="5">
        <f t="shared" si="340"/>
        <v>-4.7156321864171975</v>
      </c>
      <c r="E972" s="2">
        <f t="shared" si="341"/>
        <v>63.52680028717127</v>
      </c>
      <c r="F972" s="3">
        <f t="shared" si="352"/>
        <v>10.786120685817979</v>
      </c>
      <c r="G972" s="3">
        <f t="shared" si="353"/>
        <v>-113.71850987457532</v>
      </c>
      <c r="H972" s="3">
        <f t="shared" si="354"/>
        <v>-18.212844281378185</v>
      </c>
      <c r="I972" s="2">
        <f t="shared" si="342"/>
        <v>115.67172335692352</v>
      </c>
      <c r="J972" s="2">
        <f t="shared" si="355"/>
        <v>115.67172335692352</v>
      </c>
      <c r="K972" s="5">
        <f t="shared" si="328"/>
        <v>0.33</v>
      </c>
      <c r="L972" s="4">
        <f t="shared" si="343"/>
        <v>0.19750311087583869</v>
      </c>
      <c r="M972" s="4">
        <f t="shared" si="329"/>
        <v>0.23013452568350978</v>
      </c>
      <c r="N972" s="5">
        <f t="shared" si="330"/>
        <v>-2.188768401441946</v>
      </c>
      <c r="O972" s="5">
        <f t="shared" si="331"/>
        <v>23.076274438483019</v>
      </c>
      <c r="P972" s="5">
        <f t="shared" si="332"/>
        <v>3.6958327488285563</v>
      </c>
      <c r="Q972" s="6">
        <f t="shared" si="333"/>
        <v>1802.60582426526</v>
      </c>
      <c r="R972" s="5">
        <f t="shared" si="334"/>
        <v>9.0085953294983252</v>
      </c>
      <c r="S972" s="5">
        <f t="shared" si="335"/>
        <v>-1.297143525450599</v>
      </c>
      <c r="T972" s="5">
        <f t="shared" si="336"/>
        <v>13.4343116023636</v>
      </c>
      <c r="U972" s="5">
        <f t="shared" si="356"/>
        <v>6.8198269280563792</v>
      </c>
      <c r="V972" s="5">
        <f t="shared" si="356"/>
        <v>21.779130913032418</v>
      </c>
      <c r="W972" s="5">
        <f t="shared" si="337"/>
        <v>-15.043855648807842</v>
      </c>
      <c r="X972">
        <f t="shared" si="344"/>
        <v>0</v>
      </c>
    </row>
    <row r="973" spans="1:24" x14ac:dyDescent="0.2">
      <c r="A973">
        <f t="shared" si="351"/>
        <v>0.94300000000000073</v>
      </c>
      <c r="B973" s="5">
        <f t="shared" si="338"/>
        <v>5.5748563089969503</v>
      </c>
      <c r="C973" s="5">
        <f t="shared" si="339"/>
        <v>-63.396371246389798</v>
      </c>
      <c r="D973" s="5">
        <f t="shared" si="340"/>
        <v>-4.7338525526264004</v>
      </c>
      <c r="E973" s="2">
        <f t="shared" si="341"/>
        <v>63.641015941576875</v>
      </c>
      <c r="F973" s="3">
        <f t="shared" si="352"/>
        <v>10.792940512746036</v>
      </c>
      <c r="G973" s="3">
        <f t="shared" si="353"/>
        <v>-113.69673074366229</v>
      </c>
      <c r="H973" s="3">
        <f t="shared" si="354"/>
        <v>-18.227888137026994</v>
      </c>
      <c r="I973" s="2">
        <f t="shared" si="342"/>
        <v>115.6533183814649</v>
      </c>
      <c r="J973" s="2">
        <f t="shared" si="355"/>
        <v>115.6533183814649</v>
      </c>
      <c r="K973" s="5">
        <f t="shared" si="328"/>
        <v>0.33</v>
      </c>
      <c r="L973" s="4">
        <f t="shared" si="343"/>
        <v>0.19753452160755919</v>
      </c>
      <c r="M973" s="4">
        <f t="shared" si="329"/>
        <v>0.230151583241021</v>
      </c>
      <c r="N973" s="5">
        <f t="shared" si="330"/>
        <v>-2.1898038279638183</v>
      </c>
      <c r="O973" s="5">
        <f t="shared" si="331"/>
        <v>23.068183866613118</v>
      </c>
      <c r="P973" s="5">
        <f t="shared" si="332"/>
        <v>3.6982969720827574</v>
      </c>
      <c r="Q973" s="6">
        <f t="shared" si="333"/>
        <v>1802.6056440046868</v>
      </c>
      <c r="R973" s="5">
        <f t="shared" si="334"/>
        <v>9.006193223406715</v>
      </c>
      <c r="S973" s="5">
        <f t="shared" si="335"/>
        <v>-1.2982685249469301</v>
      </c>
      <c r="T973" s="5">
        <f t="shared" si="336"/>
        <v>13.430639511282255</v>
      </c>
      <c r="U973" s="5">
        <f t="shared" si="356"/>
        <v>6.8163893954428971</v>
      </c>
      <c r="V973" s="5">
        <f t="shared" si="356"/>
        <v>21.769915341666188</v>
      </c>
      <c r="W973" s="5">
        <f t="shared" si="337"/>
        <v>-15.045063516634986</v>
      </c>
      <c r="X973">
        <f t="shared" si="344"/>
        <v>0</v>
      </c>
    </row>
    <row r="974" spans="1:24" x14ac:dyDescent="0.2">
      <c r="A974">
        <f t="shared" si="351"/>
        <v>0.94400000000000073</v>
      </c>
      <c r="B974" s="5">
        <f t="shared" si="338"/>
        <v>5.5856526577043946</v>
      </c>
      <c r="C974" s="5">
        <f t="shared" si="339"/>
        <v>-63.510057092175792</v>
      </c>
      <c r="D974" s="5">
        <f t="shared" si="340"/>
        <v>-4.7520879632951853</v>
      </c>
      <c r="E974" s="2">
        <f t="shared" si="341"/>
        <v>63.755210512270672</v>
      </c>
      <c r="F974" s="3">
        <f t="shared" si="352"/>
        <v>10.799756902141478</v>
      </c>
      <c r="G974" s="3">
        <f t="shared" si="353"/>
        <v>-113.67496082832062</v>
      </c>
      <c r="H974" s="3">
        <f t="shared" si="354"/>
        <v>-18.242933200543629</v>
      </c>
      <c r="I974" s="2">
        <f t="shared" si="342"/>
        <v>115.63492586682052</v>
      </c>
      <c r="J974" s="2">
        <f t="shared" si="355"/>
        <v>115.63492586682052</v>
      </c>
      <c r="K974" s="5">
        <f t="shared" si="328"/>
        <v>0.33</v>
      </c>
      <c r="L974" s="4">
        <f t="shared" si="343"/>
        <v>0.19756592104853291</v>
      </c>
      <c r="M974" s="4">
        <f t="shared" si="329"/>
        <v>0.23016863177234514</v>
      </c>
      <c r="N974" s="5">
        <f t="shared" si="330"/>
        <v>-2.1908383528340543</v>
      </c>
      <c r="O974" s="5">
        <f t="shared" si="331"/>
        <v>23.060099055582526</v>
      </c>
      <c r="P974" s="5">
        <f t="shared" si="332"/>
        <v>3.7007608676835662</v>
      </c>
      <c r="Q974" s="6">
        <f t="shared" si="333"/>
        <v>1802.6054637441312</v>
      </c>
      <c r="R974" s="5">
        <f t="shared" si="334"/>
        <v>9.0037925289170229</v>
      </c>
      <c r="S974" s="5">
        <f t="shared" si="335"/>
        <v>-1.29939378457896</v>
      </c>
      <c r="T974" s="5">
        <f t="shared" si="336"/>
        <v>13.426969521814549</v>
      </c>
      <c r="U974" s="5">
        <f t="shared" si="356"/>
        <v>6.8129541760829682</v>
      </c>
      <c r="V974" s="5">
        <f t="shared" si="356"/>
        <v>21.760705271003566</v>
      </c>
      <c r="W974" s="5">
        <f t="shared" si="337"/>
        <v>-15.046269610501884</v>
      </c>
      <c r="X974">
        <f t="shared" si="344"/>
        <v>0</v>
      </c>
    </row>
    <row r="975" spans="1:24" x14ac:dyDescent="0.2">
      <c r="A975">
        <f t="shared" si="351"/>
        <v>0.94500000000000073</v>
      </c>
      <c r="B975" s="5">
        <f t="shared" si="338"/>
        <v>5.5964558210836239</v>
      </c>
      <c r="C975" s="5">
        <f t="shared" si="339"/>
        <v>-63.623721172651479</v>
      </c>
      <c r="D975" s="5">
        <f t="shared" si="340"/>
        <v>-4.7703384196305336</v>
      </c>
      <c r="E975" s="2">
        <f t="shared" si="341"/>
        <v>63.869384008401404</v>
      </c>
      <c r="F975" s="3">
        <f t="shared" si="352"/>
        <v>10.806569856317561</v>
      </c>
      <c r="G975" s="3">
        <f t="shared" si="353"/>
        <v>-113.65320012304961</v>
      </c>
      <c r="H975" s="3">
        <f t="shared" si="354"/>
        <v>-18.25797947015413</v>
      </c>
      <c r="I975" s="2">
        <f t="shared" si="342"/>
        <v>115.61654580812387</v>
      </c>
      <c r="J975" s="2">
        <f t="shared" si="355"/>
        <v>115.61654580812387</v>
      </c>
      <c r="K975" s="5">
        <f t="shared" si="328"/>
        <v>0.33</v>
      </c>
      <c r="L975" s="4">
        <f t="shared" si="343"/>
        <v>0.19759730919153629</v>
      </c>
      <c r="M975" s="4">
        <f t="shared" si="329"/>
        <v>0.23018567127741985</v>
      </c>
      <c r="N975" s="5">
        <f t="shared" si="330"/>
        <v>-2.1918719772093564</v>
      </c>
      <c r="O975" s="5">
        <f t="shared" si="331"/>
        <v>23.052020000985504</v>
      </c>
      <c r="P975" s="5">
        <f t="shared" si="332"/>
        <v>3.7032244359850437</v>
      </c>
      <c r="Q975" s="6">
        <f t="shared" si="333"/>
        <v>1802.6052834835941</v>
      </c>
      <c r="R975" s="5">
        <f t="shared" si="334"/>
        <v>9.0013932451857066</v>
      </c>
      <c r="S975" s="5">
        <f t="shared" si="335"/>
        <v>-1.3005193040186023</v>
      </c>
      <c r="T975" s="5">
        <f t="shared" si="336"/>
        <v>13.423301632715159</v>
      </c>
      <c r="U975" s="5">
        <f t="shared" si="356"/>
        <v>6.8095212679763506</v>
      </c>
      <c r="V975" s="5">
        <f t="shared" si="356"/>
        <v>21.7515006969669</v>
      </c>
      <c r="W975" s="5">
        <f t="shared" si="337"/>
        <v>-15.047473931299798</v>
      </c>
      <c r="X975">
        <f t="shared" si="344"/>
        <v>0</v>
      </c>
    </row>
    <row r="976" spans="1:24" x14ac:dyDescent="0.2">
      <c r="A976">
        <f t="shared" si="351"/>
        <v>0.94600000000000073</v>
      </c>
      <c r="B976" s="5">
        <f t="shared" si="338"/>
        <v>5.6072657957005756</v>
      </c>
      <c r="C976" s="5">
        <f t="shared" si="339"/>
        <v>-63.737363497024177</v>
      </c>
      <c r="D976" s="5">
        <f t="shared" si="340"/>
        <v>-4.7886039228376536</v>
      </c>
      <c r="E976" s="2">
        <f t="shared" si="341"/>
        <v>63.983536439113955</v>
      </c>
      <c r="F976" s="3">
        <f t="shared" si="352"/>
        <v>10.813379377585537</v>
      </c>
      <c r="G976" s="3">
        <f t="shared" si="353"/>
        <v>-113.63144862235265</v>
      </c>
      <c r="H976" s="3">
        <f t="shared" si="354"/>
        <v>-18.27302694408543</v>
      </c>
      <c r="I976" s="2">
        <f t="shared" si="342"/>
        <v>115.5981782005116</v>
      </c>
      <c r="J976" s="2">
        <f t="shared" si="355"/>
        <v>115.5981782005116</v>
      </c>
      <c r="K976" s="5">
        <f t="shared" si="328"/>
        <v>0.33</v>
      </c>
      <c r="L976" s="4">
        <f t="shared" si="343"/>
        <v>0.19762868602934819</v>
      </c>
      <c r="M976" s="4">
        <f t="shared" si="329"/>
        <v>0.23020270175618363</v>
      </c>
      <c r="N976" s="5">
        <f t="shared" si="330"/>
        <v>-2.1929047022451016</v>
      </c>
      <c r="O976" s="5">
        <f t="shared" si="331"/>
        <v>23.043946698420431</v>
      </c>
      <c r="P976" s="5">
        <f t="shared" si="332"/>
        <v>3.7056876773414031</v>
      </c>
      <c r="Q976" s="6">
        <f t="shared" si="333"/>
        <v>1802.6051032230746</v>
      </c>
      <c r="R976" s="5">
        <f t="shared" si="334"/>
        <v>8.9989953713698352</v>
      </c>
      <c r="S976" s="5">
        <f t="shared" si="335"/>
        <v>-1.3016450829382671</v>
      </c>
      <c r="T976" s="5">
        <f t="shared" si="336"/>
        <v>13.419635842739634</v>
      </c>
      <c r="U976" s="5">
        <f t="shared" si="356"/>
        <v>6.8060906691247336</v>
      </c>
      <c r="V976" s="5">
        <f t="shared" si="356"/>
        <v>21.742301615482162</v>
      </c>
      <c r="W976" s="5">
        <f t="shared" si="337"/>
        <v>-15.048676479918964</v>
      </c>
      <c r="X976">
        <f t="shared" si="344"/>
        <v>0</v>
      </c>
    </row>
    <row r="977" spans="1:24" x14ac:dyDescent="0.2">
      <c r="A977">
        <f t="shared" si="351"/>
        <v>0.94700000000000073</v>
      </c>
      <c r="B977" s="5">
        <f t="shared" si="338"/>
        <v>5.618082578123496</v>
      </c>
      <c r="C977" s="5">
        <f t="shared" si="339"/>
        <v>-63.85098407449572</v>
      </c>
      <c r="D977" s="5">
        <f t="shared" si="340"/>
        <v>-4.806884474119979</v>
      </c>
      <c r="E977" s="2">
        <f t="shared" si="341"/>
        <v>64.09766781354935</v>
      </c>
      <c r="F977" s="3">
        <f t="shared" si="352"/>
        <v>10.820185468254662</v>
      </c>
      <c r="G977" s="3">
        <f t="shared" si="353"/>
        <v>-113.60970632073717</v>
      </c>
      <c r="H977" s="3">
        <f t="shared" si="354"/>
        <v>-18.288075620565348</v>
      </c>
      <c r="I977" s="2">
        <f t="shared" si="342"/>
        <v>115.57982303912347</v>
      </c>
      <c r="J977" s="2">
        <f t="shared" si="355"/>
        <v>115.57982303912347</v>
      </c>
      <c r="K977" s="5">
        <f t="shared" si="328"/>
        <v>0.33</v>
      </c>
      <c r="L977" s="4">
        <f t="shared" si="343"/>
        <v>0.19766005155475028</v>
      </c>
      <c r="M977" s="4">
        <f t="shared" si="329"/>
        <v>0.23021972320857617</v>
      </c>
      <c r="N977" s="5">
        <f t="shared" si="330"/>
        <v>-2.193936529095339</v>
      </c>
      <c r="O977" s="5">
        <f t="shared" si="331"/>
        <v>23.035879143489794</v>
      </c>
      <c r="P977" s="5">
        <f t="shared" si="332"/>
        <v>3.7081505921070135</v>
      </c>
      <c r="Q977" s="6">
        <f t="shared" si="333"/>
        <v>1802.6049229625735</v>
      </c>
      <c r="R977" s="5">
        <f t="shared" si="334"/>
        <v>8.9965989066270886</v>
      </c>
      <c r="S977" s="5">
        <f t="shared" si="335"/>
        <v>-1.3027711210108641</v>
      </c>
      <c r="T977" s="5">
        <f t="shared" si="336"/>
        <v>13.415972150644427</v>
      </c>
      <c r="U977" s="5">
        <f t="shared" si="356"/>
        <v>6.8026623775317496</v>
      </c>
      <c r="V977" s="5">
        <f t="shared" si="356"/>
        <v>21.73310802247893</v>
      </c>
      <c r="W977" s="5">
        <f t="shared" si="337"/>
        <v>-15.049877257248561</v>
      </c>
      <c r="X977">
        <f t="shared" si="344"/>
        <v>0</v>
      </c>
    </row>
    <row r="978" spans="1:24" x14ac:dyDescent="0.2">
      <c r="A978">
        <f t="shared" si="351"/>
        <v>0.94800000000000073</v>
      </c>
      <c r="B978" s="5">
        <f t="shared" si="338"/>
        <v>5.6289061649229399</v>
      </c>
      <c r="C978" s="5">
        <f t="shared" si="339"/>
        <v>-63.964582914262444</v>
      </c>
      <c r="D978" s="5">
        <f t="shared" si="340"/>
        <v>-4.8251800746791726</v>
      </c>
      <c r="E978" s="2">
        <f t="shared" si="341"/>
        <v>64.211778140844714</v>
      </c>
      <c r="F978" s="3">
        <f t="shared" si="352"/>
        <v>10.826988130632193</v>
      </c>
      <c r="G978" s="3">
        <f t="shared" si="353"/>
        <v>-113.5879732127147</v>
      </c>
      <c r="H978" s="3">
        <f t="shared" si="354"/>
        <v>-18.303125497822595</v>
      </c>
      <c r="I978" s="2">
        <f t="shared" si="342"/>
        <v>115.56148031910237</v>
      </c>
      <c r="J978" s="2">
        <f t="shared" si="355"/>
        <v>115.56148031910237</v>
      </c>
      <c r="K978" s="5">
        <f t="shared" si="328"/>
        <v>0.33</v>
      </c>
      <c r="L978" s="4">
        <f t="shared" si="343"/>
        <v>0.19769140576052677</v>
      </c>
      <c r="M978" s="4">
        <f t="shared" si="329"/>
        <v>0.23023673563453834</v>
      </c>
      <c r="N978" s="5">
        <f t="shared" si="330"/>
        <v>-2.1949674589127945</v>
      </c>
      <c r="O978" s="5">
        <f t="shared" si="331"/>
        <v>23.02781733180019</v>
      </c>
      <c r="P978" s="5">
        <f t="shared" si="332"/>
        <v>3.7106131806363969</v>
      </c>
      <c r="Q978" s="6">
        <f t="shared" si="333"/>
        <v>1802.6047427020903</v>
      </c>
      <c r="R978" s="5">
        <f t="shared" si="334"/>
        <v>8.9942038501157704</v>
      </c>
      <c r="S978" s="5">
        <f t="shared" si="335"/>
        <v>-1.3038974179098015</v>
      </c>
      <c r="T978" s="5">
        <f t="shared" si="336"/>
        <v>13.412310555186886</v>
      </c>
      <c r="U978" s="5">
        <f t="shared" si="356"/>
        <v>6.7992363912029763</v>
      </c>
      <c r="V978" s="5">
        <f t="shared" si="356"/>
        <v>21.723919913890388</v>
      </c>
      <c r="W978" s="5">
        <f t="shared" si="337"/>
        <v>-15.051076264176714</v>
      </c>
      <c r="X978">
        <f t="shared" si="344"/>
        <v>0</v>
      </c>
    </row>
    <row r="979" spans="1:24" x14ac:dyDescent="0.2">
      <c r="A979">
        <f t="shared" si="351"/>
        <v>0.94900000000000073</v>
      </c>
      <c r="B979" s="5">
        <f t="shared" si="338"/>
        <v>5.639736552671768</v>
      </c>
      <c r="C979" s="5">
        <f t="shared" si="339"/>
        <v>-64.078160025515203</v>
      </c>
      <c r="D979" s="5">
        <f t="shared" si="340"/>
        <v>-4.8434907257151272</v>
      </c>
      <c r="E979" s="2">
        <f t="shared" si="341"/>
        <v>64.325867430133243</v>
      </c>
      <c r="F979" s="3">
        <f t="shared" si="352"/>
        <v>10.833787367023396</v>
      </c>
      <c r="G979" s="3">
        <f t="shared" si="353"/>
        <v>-113.5662492928008</v>
      </c>
      <c r="H979" s="3">
        <f t="shared" si="354"/>
        <v>-18.31817657408677</v>
      </c>
      <c r="I979" s="2">
        <f t="shared" si="342"/>
        <v>115.54315003559439</v>
      </c>
      <c r="J979" s="2">
        <f t="shared" si="355"/>
        <v>115.54315003559439</v>
      </c>
      <c r="K979" s="5">
        <f t="shared" si="328"/>
        <v>0.33</v>
      </c>
      <c r="L979" s="4">
        <f t="shared" si="343"/>
        <v>0.19772274863946446</v>
      </c>
      <c r="M979" s="4">
        <f t="shared" si="329"/>
        <v>0.23025373903401208</v>
      </c>
      <c r="N979" s="5">
        <f t="shared" si="330"/>
        <v>-2.1959974928488717</v>
      </c>
      <c r="O979" s="5">
        <f t="shared" si="331"/>
        <v>23.019761258962316</v>
      </c>
      <c r="P979" s="5">
        <f t="shared" si="332"/>
        <v>3.7130754432842292</v>
      </c>
      <c r="Q979" s="6">
        <f t="shared" si="333"/>
        <v>1802.6045624416247</v>
      </c>
      <c r="R979" s="5">
        <f t="shared" si="334"/>
        <v>8.9918102009948004</v>
      </c>
      <c r="S979" s="5">
        <f t="shared" si="335"/>
        <v>-1.3050239733089852</v>
      </c>
      <c r="T979" s="5">
        <f t="shared" si="336"/>
        <v>13.408651055125253</v>
      </c>
      <c r="U979" s="5">
        <f t="shared" si="356"/>
        <v>6.7958127081459292</v>
      </c>
      <c r="V979" s="5">
        <f t="shared" si="356"/>
        <v>21.714737285653332</v>
      </c>
      <c r="W979" s="5">
        <f t="shared" si="337"/>
        <v>-15.052273501590516</v>
      </c>
      <c r="X979">
        <f t="shared" si="344"/>
        <v>0</v>
      </c>
    </row>
    <row r="980" spans="1:24" x14ac:dyDescent="0.2">
      <c r="A980">
        <f t="shared" si="351"/>
        <v>0.95000000000000073</v>
      </c>
      <c r="B980" s="5">
        <f t="shared" si="338"/>
        <v>5.6505737379451455</v>
      </c>
      <c r="C980" s="5">
        <f t="shared" si="339"/>
        <v>-64.191715417439369</v>
      </c>
      <c r="D980" s="5">
        <f t="shared" si="340"/>
        <v>-4.8618164284259651</v>
      </c>
      <c r="E980" s="2">
        <f t="shared" si="341"/>
        <v>64.439935690544246</v>
      </c>
      <c r="F980" s="3">
        <f t="shared" si="352"/>
        <v>10.840583179731542</v>
      </c>
      <c r="G980" s="3">
        <f t="shared" si="353"/>
        <v>-113.54453455551516</v>
      </c>
      <c r="H980" s="3">
        <f t="shared" si="354"/>
        <v>-18.333228847588362</v>
      </c>
      <c r="I980" s="2">
        <f t="shared" si="342"/>
        <v>115.52483218374871</v>
      </c>
      <c r="J980" s="2">
        <f t="shared" si="355"/>
        <v>115.52483218374871</v>
      </c>
      <c r="K980" s="5">
        <f t="shared" si="328"/>
        <v>0.33</v>
      </c>
      <c r="L980" s="4">
        <f t="shared" si="343"/>
        <v>0.19775408018435287</v>
      </c>
      <c r="M980" s="4">
        <f t="shared" si="329"/>
        <v>0.23027073340694038</v>
      </c>
      <c r="N980" s="5">
        <f t="shared" si="330"/>
        <v>-2.1970266320536518</v>
      </c>
      <c r="O980" s="5">
        <f t="shared" si="331"/>
        <v>23.011710920590957</v>
      </c>
      <c r="P980" s="5">
        <f t="shared" si="332"/>
        <v>3.7155373804053391</v>
      </c>
      <c r="Q980" s="6">
        <f t="shared" si="333"/>
        <v>1802.6043821811777</v>
      </c>
      <c r="R980" s="5">
        <f t="shared" si="334"/>
        <v>8.9894179584237097</v>
      </c>
      <c r="S980" s="5">
        <f t="shared" si="335"/>
        <v>-1.3061507868828182</v>
      </c>
      <c r="T980" s="5">
        <f t="shared" si="336"/>
        <v>13.404993649218655</v>
      </c>
      <c r="U980" s="5">
        <f t="shared" si="356"/>
        <v>6.7923913263700584</v>
      </c>
      <c r="V980" s="5">
        <f t="shared" si="356"/>
        <v>21.70556013370814</v>
      </c>
      <c r="W980" s="5">
        <f t="shared" si="337"/>
        <v>-15.053468970376006</v>
      </c>
      <c r="X980">
        <f t="shared" si="344"/>
        <v>0</v>
      </c>
    </row>
    <row r="981" spans="1:24" x14ac:dyDescent="0.2">
      <c r="A981">
        <f t="shared" si="351"/>
        <v>0.95100000000000073</v>
      </c>
      <c r="B981" s="5">
        <f t="shared" si="338"/>
        <v>5.66141771732054</v>
      </c>
      <c r="C981" s="5">
        <f t="shared" si="339"/>
        <v>-64.305249099214819</v>
      </c>
      <c r="D981" s="5">
        <f t="shared" si="340"/>
        <v>-4.8801571840080387</v>
      </c>
      <c r="E981" s="2">
        <f t="shared" si="341"/>
        <v>64.55398293120308</v>
      </c>
      <c r="F981" s="3">
        <f t="shared" si="352"/>
        <v>10.847375571057912</v>
      </c>
      <c r="G981" s="3">
        <f t="shared" si="353"/>
        <v>-113.52282899538145</v>
      </c>
      <c r="H981" s="3">
        <f t="shared" si="354"/>
        <v>-18.348282316558738</v>
      </c>
      <c r="I981" s="2">
        <f t="shared" si="342"/>
        <v>115.5065267587176</v>
      </c>
      <c r="J981" s="2">
        <f t="shared" si="355"/>
        <v>115.5065267587176</v>
      </c>
      <c r="K981" s="5">
        <f t="shared" si="328"/>
        <v>0.33</v>
      </c>
      <c r="L981" s="4">
        <f t="shared" si="343"/>
        <v>0.19778540038798423</v>
      </c>
      <c r="M981" s="4">
        <f t="shared" si="329"/>
        <v>0.23028771875326753</v>
      </c>
      <c r="N981" s="5">
        <f t="shared" si="330"/>
        <v>-2.1980548776758972</v>
      </c>
      <c r="O981" s="5">
        <f t="shared" si="331"/>
        <v>23.00366631230499</v>
      </c>
      <c r="P981" s="5">
        <f t="shared" si="332"/>
        <v>3.7179989923547039</v>
      </c>
      <c r="Q981" s="6">
        <f t="shared" si="333"/>
        <v>1802.6042019207484</v>
      </c>
      <c r="R981" s="5">
        <f t="shared" si="334"/>
        <v>8.9870271215626492</v>
      </c>
      <c r="S981" s="5">
        <f t="shared" si="335"/>
        <v>-1.3072778583061992</v>
      </c>
      <c r="T981" s="5">
        <f t="shared" si="336"/>
        <v>13.401338336227118</v>
      </c>
      <c r="U981" s="5">
        <f t="shared" si="356"/>
        <v>6.7889722438867519</v>
      </c>
      <c r="V981" s="5">
        <f t="shared" si="356"/>
        <v>21.696388453998789</v>
      </c>
      <c r="W981" s="5">
        <f t="shared" si="337"/>
        <v>-15.054662671418178</v>
      </c>
      <c r="X981">
        <f t="shared" si="344"/>
        <v>0</v>
      </c>
    </row>
    <row r="982" spans="1:24" x14ac:dyDescent="0.2">
      <c r="A982">
        <f t="shared" si="351"/>
        <v>0.95200000000000073</v>
      </c>
      <c r="B982" s="5">
        <f t="shared" si="338"/>
        <v>5.6722684873777194</v>
      </c>
      <c r="C982" s="5">
        <f t="shared" si="339"/>
        <v>-64.418761080015983</v>
      </c>
      <c r="D982" s="5">
        <f t="shared" si="340"/>
        <v>-4.8985129936559337</v>
      </c>
      <c r="E982" s="2">
        <f t="shared" si="341"/>
        <v>64.668009161231183</v>
      </c>
      <c r="F982" s="3">
        <f t="shared" si="352"/>
        <v>10.854164543301799</v>
      </c>
      <c r="G982" s="3">
        <f t="shared" si="353"/>
        <v>-113.50113260692744</v>
      </c>
      <c r="H982" s="3">
        <f t="shared" si="354"/>
        <v>-18.363336979230155</v>
      </c>
      <c r="I982" s="2">
        <f t="shared" si="342"/>
        <v>115.48823375565651</v>
      </c>
      <c r="J982" s="2">
        <f t="shared" si="355"/>
        <v>115.48823375565651</v>
      </c>
      <c r="K982" s="5">
        <f t="shared" si="328"/>
        <v>0.33</v>
      </c>
      <c r="L982" s="4">
        <f t="shared" si="343"/>
        <v>0.19781670924315328</v>
      </c>
      <c r="M982" s="4">
        <f t="shared" si="329"/>
        <v>0.2303046950729388</v>
      </c>
      <c r="N982" s="5">
        <f t="shared" si="330"/>
        <v>-2.1990822308630538</v>
      </c>
      <c r="O982" s="5">
        <f t="shared" si="331"/>
        <v>22.995627429727389</v>
      </c>
      <c r="P982" s="5">
        <f t="shared" si="332"/>
        <v>3.7204602794874573</v>
      </c>
      <c r="Q982" s="6">
        <f t="shared" si="333"/>
        <v>1802.6040216603371</v>
      </c>
      <c r="R982" s="5">
        <f t="shared" si="334"/>
        <v>8.984637689572379</v>
      </c>
      <c r="S982" s="5">
        <f t="shared" si="335"/>
        <v>-1.3084051872545239</v>
      </c>
      <c r="T982" s="5">
        <f t="shared" si="336"/>
        <v>13.397685114911564</v>
      </c>
      <c r="U982" s="5">
        <f t="shared" si="356"/>
        <v>6.7855554587093252</v>
      </c>
      <c r="V982" s="5">
        <f t="shared" si="356"/>
        <v>21.687222242472863</v>
      </c>
      <c r="W982" s="5">
        <f t="shared" si="337"/>
        <v>-15.055854605600977</v>
      </c>
      <c r="X982">
        <f t="shared" si="344"/>
        <v>0</v>
      </c>
    </row>
    <row r="983" spans="1:24" x14ac:dyDescent="0.2">
      <c r="A983">
        <f t="shared" si="351"/>
        <v>0.95300000000000074</v>
      </c>
      <c r="B983" s="5">
        <f t="shared" si="338"/>
        <v>5.6831260446987502</v>
      </c>
      <c r="C983" s="5">
        <f t="shared" si="339"/>
        <v>-64.532251369011789</v>
      </c>
      <c r="D983" s="5">
        <f t="shared" si="340"/>
        <v>-4.9168838585624668</v>
      </c>
      <c r="E983" s="2">
        <f t="shared" si="341"/>
        <v>64.782014389745996</v>
      </c>
      <c r="F983" s="3">
        <f t="shared" si="352"/>
        <v>10.860950098760508</v>
      </c>
      <c r="G983" s="3">
        <f t="shared" si="353"/>
        <v>-113.47944538468496</v>
      </c>
      <c r="H983" s="3">
        <f t="shared" si="354"/>
        <v>-18.378392833835758</v>
      </c>
      <c r="I983" s="2">
        <f t="shared" si="342"/>
        <v>115.46995316972398</v>
      </c>
      <c r="J983" s="2">
        <f t="shared" si="355"/>
        <v>115.46995316972398</v>
      </c>
      <c r="K983" s="5">
        <f t="shared" si="328"/>
        <v>0.33</v>
      </c>
      <c r="L983" s="4">
        <f t="shared" si="343"/>
        <v>0.19784800674265754</v>
      </c>
      <c r="M983" s="4">
        <f t="shared" si="329"/>
        <v>0.23032166236590068</v>
      </c>
      <c r="N983" s="5">
        <f t="shared" si="330"/>
        <v>-2.2001086927612494</v>
      </c>
      <c r="O983" s="5">
        <f t="shared" si="331"/>
        <v>22.9875942684852</v>
      </c>
      <c r="P983" s="5">
        <f t="shared" si="332"/>
        <v>3.7229212421588822</v>
      </c>
      <c r="Q983" s="6">
        <f t="shared" si="333"/>
        <v>1802.6038413999443</v>
      </c>
      <c r="R983" s="5">
        <f t="shared" si="334"/>
        <v>8.982249661614274</v>
      </c>
      <c r="S983" s="5">
        <f t="shared" si="335"/>
        <v>-1.3095327734036823</v>
      </c>
      <c r="T983" s="5">
        <f t="shared" si="336"/>
        <v>13.394033984033793</v>
      </c>
      <c r="U983" s="5">
        <f t="shared" si="356"/>
        <v>6.7821409688530245</v>
      </c>
      <c r="V983" s="5">
        <f t="shared" si="356"/>
        <v>21.678061495081518</v>
      </c>
      <c r="W983" s="5">
        <f t="shared" si="337"/>
        <v>-15.057044773807323</v>
      </c>
      <c r="X983">
        <f t="shared" si="344"/>
        <v>0</v>
      </c>
    </row>
    <row r="984" spans="1:24" x14ac:dyDescent="0.2">
      <c r="A984">
        <f t="shared" si="351"/>
        <v>0.95400000000000074</v>
      </c>
      <c r="B984" s="5">
        <f t="shared" si="338"/>
        <v>5.6939903858679957</v>
      </c>
      <c r="C984" s="5">
        <f t="shared" si="339"/>
        <v>-64.645719975365722</v>
      </c>
      <c r="D984" s="5">
        <f t="shared" si="340"/>
        <v>-4.9352697799186895</v>
      </c>
      <c r="E984" s="2">
        <f t="shared" si="341"/>
        <v>64.895998625861026</v>
      </c>
      <c r="F984" s="3">
        <f t="shared" si="352"/>
        <v>10.867732239729362</v>
      </c>
      <c r="G984" s="3">
        <f t="shared" si="353"/>
        <v>-113.45776732318988</v>
      </c>
      <c r="H984" s="3">
        <f t="shared" si="354"/>
        <v>-18.393449878609566</v>
      </c>
      <c r="I984" s="2">
        <f t="shared" si="342"/>
        <v>115.45168499608167</v>
      </c>
      <c r="J984" s="2">
        <f t="shared" si="355"/>
        <v>115.45168499608167</v>
      </c>
      <c r="K984" s="5">
        <f t="shared" si="328"/>
        <v>0.33</v>
      </c>
      <c r="L984" s="4">
        <f t="shared" si="343"/>
        <v>0.1978792928792972</v>
      </c>
      <c r="M984" s="4">
        <f t="shared" si="329"/>
        <v>0.23033862063210078</v>
      </c>
      <c r="N984" s="5">
        <f t="shared" si="330"/>
        <v>-2.2011342645152983</v>
      </c>
      <c r="O984" s="5">
        <f t="shared" si="331"/>
        <v>22.979566824209549</v>
      </c>
      <c r="P984" s="5">
        <f t="shared" si="332"/>
        <v>3.7253818807244095</v>
      </c>
      <c r="Q984" s="6">
        <f t="shared" si="333"/>
        <v>1802.6036611395691</v>
      </c>
      <c r="R984" s="5">
        <f t="shared" si="334"/>
        <v>8.9798630368503272</v>
      </c>
      <c r="S984" s="5">
        <f t="shared" si="335"/>
        <v>-1.31066061643006</v>
      </c>
      <c r="T984" s="5">
        <f t="shared" si="336"/>
        <v>13.390384942356512</v>
      </c>
      <c r="U984" s="5">
        <f t="shared" si="356"/>
        <v>6.7787287723350289</v>
      </c>
      <c r="V984" s="5">
        <f t="shared" si="356"/>
        <v>21.668906207779489</v>
      </c>
      <c r="W984" s="5">
        <f t="shared" si="337"/>
        <v>-15.058233176919078</v>
      </c>
      <c r="X984">
        <f t="shared" si="344"/>
        <v>0</v>
      </c>
    </row>
    <row r="985" spans="1:24" x14ac:dyDescent="0.2">
      <c r="A985">
        <f t="shared" si="351"/>
        <v>0.95500000000000074</v>
      </c>
      <c r="B985" s="5">
        <f t="shared" si="338"/>
        <v>5.7048615074721116</v>
      </c>
      <c r="C985" s="5">
        <f t="shared" si="339"/>
        <v>-64.759166908235798</v>
      </c>
      <c r="D985" s="5">
        <f t="shared" si="340"/>
        <v>-4.953670758913888</v>
      </c>
      <c r="E985" s="2">
        <f t="shared" si="341"/>
        <v>65.009961878685786</v>
      </c>
      <c r="F985" s="3">
        <f t="shared" si="352"/>
        <v>10.874510968501697</v>
      </c>
      <c r="G985" s="3">
        <f t="shared" si="353"/>
        <v>-113.43609841698211</v>
      </c>
      <c r="H985" s="3">
        <f t="shared" si="354"/>
        <v>-18.408508111786485</v>
      </c>
      <c r="I985" s="2">
        <f t="shared" si="342"/>
        <v>115.43342922989432</v>
      </c>
      <c r="J985" s="2">
        <f t="shared" si="355"/>
        <v>115.43342922989432</v>
      </c>
      <c r="K985" s="5">
        <f t="shared" si="328"/>
        <v>0.33</v>
      </c>
      <c r="L985" s="4">
        <f t="shared" si="343"/>
        <v>0.19791056764587517</v>
      </c>
      <c r="M985" s="4">
        <f t="shared" si="329"/>
        <v>0.23035556987148775</v>
      </c>
      <c r="N985" s="5">
        <f t="shared" si="330"/>
        <v>-2.2021589472687007</v>
      </c>
      <c r="O985" s="5">
        <f t="shared" si="331"/>
        <v>22.971545092535628</v>
      </c>
      <c r="P985" s="5">
        <f t="shared" si="332"/>
        <v>3.7278421955396213</v>
      </c>
      <c r="Q985" s="6">
        <f t="shared" si="333"/>
        <v>1802.6034808792117</v>
      </c>
      <c r="R985" s="5">
        <f t="shared" si="334"/>
        <v>8.9774778144431338</v>
      </c>
      <c r="S985" s="5">
        <f t="shared" si="335"/>
        <v>-1.3117887160105353</v>
      </c>
      <c r="T985" s="5">
        <f t="shared" si="336"/>
        <v>13.386737988643283</v>
      </c>
      <c r="U985" s="5">
        <f t="shared" si="356"/>
        <v>6.7753188671744331</v>
      </c>
      <c r="V985" s="5">
        <f t="shared" si="356"/>
        <v>21.659756376525092</v>
      </c>
      <c r="W985" s="5">
        <f t="shared" si="337"/>
        <v>-15.059419815817094</v>
      </c>
      <c r="X985">
        <f t="shared" si="344"/>
        <v>0</v>
      </c>
    </row>
    <row r="986" spans="1:24" x14ac:dyDescent="0.2">
      <c r="A986">
        <f t="shared" si="351"/>
        <v>0.95600000000000074</v>
      </c>
      <c r="B986" s="5">
        <f t="shared" si="338"/>
        <v>5.715739406100047</v>
      </c>
      <c r="C986" s="5">
        <f t="shared" si="339"/>
        <v>-64.872592176774589</v>
      </c>
      <c r="D986" s="5">
        <f t="shared" si="340"/>
        <v>-4.9720867967355824</v>
      </c>
      <c r="E986" s="2">
        <f t="shared" si="341"/>
        <v>65.123904157325825</v>
      </c>
      <c r="F986" s="3">
        <f t="shared" si="352"/>
        <v>10.881286287368871</v>
      </c>
      <c r="G986" s="3">
        <f t="shared" si="353"/>
        <v>-113.41443866060558</v>
      </c>
      <c r="H986" s="3">
        <f t="shared" si="354"/>
        <v>-18.423567531602302</v>
      </c>
      <c r="I986" s="2">
        <f t="shared" si="342"/>
        <v>115.41518586632982</v>
      </c>
      <c r="J986" s="2">
        <f t="shared" si="355"/>
        <v>115.41518586632982</v>
      </c>
      <c r="K986" s="5">
        <f t="shared" si="328"/>
        <v>0.33</v>
      </c>
      <c r="L986" s="4">
        <f t="shared" si="343"/>
        <v>0.19794183103519694</v>
      </c>
      <c r="M986" s="4">
        <f t="shared" si="329"/>
        <v>0.23037251008401144</v>
      </c>
      <c r="N986" s="5">
        <f t="shared" si="330"/>
        <v>-2.2031827421636465</v>
      </c>
      <c r="O986" s="5">
        <f t="shared" si="331"/>
        <v>22.963529069102702</v>
      </c>
      <c r="P986" s="5">
        <f t="shared" si="332"/>
        <v>3.73030218696025</v>
      </c>
      <c r="Q986" s="6">
        <f t="shared" si="333"/>
        <v>1802.6033006188725</v>
      </c>
      <c r="R986" s="5">
        <f t="shared" si="334"/>
        <v>8.9750939935559071</v>
      </c>
      <c r="S986" s="5">
        <f t="shared" si="335"/>
        <v>-1.3129170718224816</v>
      </c>
      <c r="T986" s="5">
        <f t="shared" si="336"/>
        <v>13.383093121658591</v>
      </c>
      <c r="U986" s="5">
        <f t="shared" si="356"/>
        <v>6.771911251392261</v>
      </c>
      <c r="V986" s="5">
        <f t="shared" si="356"/>
        <v>21.650611997280219</v>
      </c>
      <c r="W986" s="5">
        <f t="shared" si="337"/>
        <v>-15.060604691381158</v>
      </c>
      <c r="X986">
        <f t="shared" si="344"/>
        <v>0</v>
      </c>
    </row>
    <row r="987" spans="1:24" x14ac:dyDescent="0.2">
      <c r="A987">
        <f t="shared" si="351"/>
        <v>0.95700000000000074</v>
      </c>
      <c r="B987" s="5">
        <f t="shared" si="338"/>
        <v>5.7266240783430424</v>
      </c>
      <c r="C987" s="5">
        <f t="shared" si="339"/>
        <v>-64.985995790129209</v>
      </c>
      <c r="D987" s="5">
        <f t="shared" si="340"/>
        <v>-4.990517894569531</v>
      </c>
      <c r="E987" s="2">
        <f t="shared" si="341"/>
        <v>65.237825470882683</v>
      </c>
      <c r="F987" s="3">
        <f t="shared" si="352"/>
        <v>10.888058198620264</v>
      </c>
      <c r="G987" s="3">
        <f t="shared" si="353"/>
        <v>-113.39278804860831</v>
      </c>
      <c r="H987" s="3">
        <f t="shared" si="354"/>
        <v>-18.438628136293683</v>
      </c>
      <c r="I987" s="2">
        <f t="shared" si="342"/>
        <v>115.39695490055909</v>
      </c>
      <c r="J987" s="2">
        <f t="shared" si="355"/>
        <v>115.39695490055909</v>
      </c>
      <c r="K987" s="5">
        <f t="shared" si="328"/>
        <v>0.33</v>
      </c>
      <c r="L987" s="4">
        <f t="shared" si="343"/>
        <v>0.19797308304007089</v>
      </c>
      <c r="M987" s="4">
        <f t="shared" si="329"/>
        <v>0.23038944126962294</v>
      </c>
      <c r="N987" s="5">
        <f t="shared" si="330"/>
        <v>-2.2042056503410148</v>
      </c>
      <c r="O987" s="5">
        <f t="shared" si="331"/>
        <v>22.955518749554081</v>
      </c>
      <c r="P987" s="5">
        <f t="shared" si="332"/>
        <v>3.7327618553421744</v>
      </c>
      <c r="Q987" s="6">
        <f t="shared" si="333"/>
        <v>1802.6031203585517</v>
      </c>
      <c r="R987" s="5">
        <f t="shared" si="334"/>
        <v>8.9727115733524716</v>
      </c>
      <c r="S987" s="5">
        <f t="shared" si="335"/>
        <v>-1.3140456835437639</v>
      </c>
      <c r="T987" s="5">
        <f t="shared" si="336"/>
        <v>13.379450340167791</v>
      </c>
      <c r="U987" s="5">
        <f t="shared" si="356"/>
        <v>6.7685059230114568</v>
      </c>
      <c r="V987" s="5">
        <f t="shared" si="356"/>
        <v>21.641473066010317</v>
      </c>
      <c r="W987" s="5">
        <f t="shared" si="337"/>
        <v>-15.061787804490034</v>
      </c>
      <c r="X987">
        <f t="shared" si="344"/>
        <v>0</v>
      </c>
    </row>
    <row r="988" spans="1:24" x14ac:dyDescent="0.2">
      <c r="A988">
        <f t="shared" si="351"/>
        <v>0.95800000000000074</v>
      </c>
      <c r="B988" s="5">
        <f t="shared" si="338"/>
        <v>5.7375155207946245</v>
      </c>
      <c r="C988" s="5">
        <f t="shared" si="339"/>
        <v>-65.099377757441289</v>
      </c>
      <c r="D988" s="5">
        <f t="shared" si="340"/>
        <v>-5.0089640535997271</v>
      </c>
      <c r="E988" s="2">
        <f t="shared" si="341"/>
        <v>65.351725828453837</v>
      </c>
      <c r="F988" s="3">
        <f t="shared" si="352"/>
        <v>10.894826704543275</v>
      </c>
      <c r="G988" s="3">
        <f t="shared" si="353"/>
        <v>-113.3711465755423</v>
      </c>
      <c r="H988" s="3">
        <f t="shared" si="354"/>
        <v>-18.453689924098175</v>
      </c>
      <c r="I988" s="2">
        <f t="shared" si="342"/>
        <v>115.3787363277562</v>
      </c>
      <c r="J988" s="2">
        <f t="shared" si="355"/>
        <v>115.3787363277562</v>
      </c>
      <c r="K988" s="5">
        <f t="shared" si="328"/>
        <v>0.33</v>
      </c>
      <c r="L988" s="4">
        <f t="shared" si="343"/>
        <v>0.19800432365330797</v>
      </c>
      <c r="M988" s="4">
        <f t="shared" si="329"/>
        <v>0.23040636342827431</v>
      </c>
      <c r="N988" s="5">
        <f t="shared" si="330"/>
        <v>-2.2052276729403761</v>
      </c>
      <c r="O988" s="5">
        <f t="shared" si="331"/>
        <v>22.947514129537147</v>
      </c>
      <c r="P988" s="5">
        <f t="shared" si="332"/>
        <v>3.7352212010414214</v>
      </c>
      <c r="Q988" s="6">
        <f t="shared" si="333"/>
        <v>1802.6029400982486</v>
      </c>
      <c r="R988" s="5">
        <f t="shared" si="334"/>
        <v>8.9703305529972575</v>
      </c>
      <c r="S988" s="5">
        <f t="shared" si="335"/>
        <v>-1.3151745508527397</v>
      </c>
      <c r="T988" s="5">
        <f t="shared" si="336"/>
        <v>13.375809642937119</v>
      </c>
      <c r="U988" s="5">
        <f t="shared" si="356"/>
        <v>6.7651028800568813</v>
      </c>
      <c r="V988" s="5">
        <f t="shared" si="356"/>
        <v>21.632339578684409</v>
      </c>
      <c r="W988" s="5">
        <f t="shared" si="337"/>
        <v>-15.06296915602146</v>
      </c>
      <c r="X988">
        <f t="shared" si="344"/>
        <v>0</v>
      </c>
    </row>
    <row r="989" spans="1:24" x14ac:dyDescent="0.2">
      <c r="A989">
        <f t="shared" si="351"/>
        <v>0.95900000000000074</v>
      </c>
      <c r="B989" s="5">
        <f t="shared" si="338"/>
        <v>5.7484137300506077</v>
      </c>
      <c r="C989" s="5">
        <f t="shared" si="339"/>
        <v>-65.212738087847043</v>
      </c>
      <c r="D989" s="5">
        <f t="shared" si="340"/>
        <v>-5.0274252750084036</v>
      </c>
      <c r="E989" s="2">
        <f t="shared" si="341"/>
        <v>65.465605239132785</v>
      </c>
      <c r="F989" s="3">
        <f t="shared" si="352"/>
        <v>10.901591807423332</v>
      </c>
      <c r="G989" s="3">
        <f t="shared" si="353"/>
        <v>-113.34951423596361</v>
      </c>
      <c r="H989" s="3">
        <f t="shared" si="354"/>
        <v>-18.468752893254194</v>
      </c>
      <c r="I989" s="2">
        <f t="shared" si="342"/>
        <v>115.36053014309826</v>
      </c>
      <c r="J989" s="2">
        <f t="shared" si="355"/>
        <v>115.36053014309826</v>
      </c>
      <c r="K989" s="5">
        <f t="shared" si="328"/>
        <v>0.33</v>
      </c>
      <c r="L989" s="4">
        <f t="shared" si="343"/>
        <v>0.19803555286772195</v>
      </c>
      <c r="M989" s="4">
        <f t="shared" si="329"/>
        <v>0.23042327655991882</v>
      </c>
      <c r="N989" s="5">
        <f t="shared" si="330"/>
        <v>-2.206248811099996</v>
      </c>
      <c r="O989" s="5">
        <f t="shared" si="331"/>
        <v>22.939515204703333</v>
      </c>
      <c r="P989" s="5">
        <f t="shared" si="332"/>
        <v>3.7376802244141669</v>
      </c>
      <c r="Q989" s="6">
        <f t="shared" si="333"/>
        <v>1802.6027598379637</v>
      </c>
      <c r="R989" s="5">
        <f t="shared" si="334"/>
        <v>8.9679509316553023</v>
      </c>
      <c r="S989" s="5">
        <f t="shared" si="335"/>
        <v>-1.3163036734282569</v>
      </c>
      <c r="T989" s="5">
        <f t="shared" si="336"/>
        <v>13.372171028733693</v>
      </c>
      <c r="U989" s="5">
        <f t="shared" si="356"/>
        <v>6.7617021205553058</v>
      </c>
      <c r="V989" s="5">
        <f t="shared" si="356"/>
        <v>21.623211531275075</v>
      </c>
      <c r="W989" s="5">
        <f t="shared" si="337"/>
        <v>-15.06414874685214</v>
      </c>
      <c r="X989">
        <f t="shared" si="344"/>
        <v>0</v>
      </c>
    </row>
    <row r="990" spans="1:24" x14ac:dyDescent="0.2">
      <c r="A990">
        <f t="shared" si="351"/>
        <v>0.96000000000000074</v>
      </c>
      <c r="B990" s="5">
        <f t="shared" si="338"/>
        <v>5.7593187027090913</v>
      </c>
      <c r="C990" s="5">
        <f t="shared" si="339"/>
        <v>-65.326076790477245</v>
      </c>
      <c r="D990" s="5">
        <f t="shared" si="340"/>
        <v>-5.0459015599760306</v>
      </c>
      <c r="E990" s="2">
        <f t="shared" si="341"/>
        <v>65.579463712009002</v>
      </c>
      <c r="F990" s="3">
        <f t="shared" si="352"/>
        <v>10.908353509543886</v>
      </c>
      <c r="G990" s="3">
        <f t="shared" si="353"/>
        <v>-113.32789102443233</v>
      </c>
      <c r="H990" s="3">
        <f t="shared" si="354"/>
        <v>-18.483817042001046</v>
      </c>
      <c r="I990" s="2">
        <f t="shared" si="342"/>
        <v>115.3423363417655</v>
      </c>
      <c r="J990" s="2">
        <f t="shared" si="355"/>
        <v>115.3423363417655</v>
      </c>
      <c r="K990" s="5">
        <f t="shared" ref="K990:K1053" si="357">IF(drag=1,(cda+cdb/(1+EXP(-(J990-vel)/dv))),IF(drag=2,$G$11,0))</f>
        <v>0.33</v>
      </c>
      <c r="L990" s="4">
        <f t="shared" si="343"/>
        <v>0.19806677067612935</v>
      </c>
      <c r="M990" s="4">
        <f t="shared" ref="M990:M1053" si="358">IF(Magnus=1,(IF(L990&lt;0.1,1.5*L990,0.09+0.6*L990)),IF(Magnus=2,1/(2.32+0.4/L990),0))</f>
        <v>0.23044018066451102</v>
      </c>
      <c r="N990" s="5">
        <f t="shared" ref="N990:N1053" si="359">-const*$K990*$J990*(F990-vxw)</f>
        <v>-2.2072690659568335</v>
      </c>
      <c r="O990" s="5">
        <f t="shared" ref="O990:O1053" si="360">-const*$K990*$J990*(G990-vyw)</f>
        <v>22.931521970708115</v>
      </c>
      <c r="P990" s="5">
        <f t="shared" ref="P990:P1053" si="361">-const*$K990*$J990*H990</f>
        <v>3.7401389258167326</v>
      </c>
      <c r="Q990" s="6">
        <f t="shared" ref="Q990:Q1053" si="362">omega*EXP(-A990/tau)*30/PI()</f>
        <v>1802.6025795776968</v>
      </c>
      <c r="R990" s="5">
        <f t="shared" ref="R990:R1053" si="363">const*($M990/omega)*J990*(wy*H990-wz*(G990-vyw))</f>
        <v>8.9655727084922674</v>
      </c>
      <c r="S990" s="5">
        <f t="shared" ref="S990:S1053" si="364">const*($M990/omega)*J990*(wz*(F990-vxw)-wx*H990)</f>
        <v>-1.3174330509496581</v>
      </c>
      <c r="T990" s="5">
        <f t="shared" ref="T990:T1053" si="365">const*($M990/omega)*J990*(wx*(G990-vyw)-wy*(F990-vxw))</f>
        <v>13.368534496325532</v>
      </c>
      <c r="U990" s="5">
        <f t="shared" si="356"/>
        <v>6.7583036425354344</v>
      </c>
      <c r="V990" s="5">
        <f t="shared" si="356"/>
        <v>21.614088919758458</v>
      </c>
      <c r="W990" s="5">
        <f t="shared" ref="W990:W1053" si="366">P990+T990-32.174</f>
        <v>-15.065326577857736</v>
      </c>
      <c r="X990">
        <f t="shared" si="344"/>
        <v>0</v>
      </c>
    </row>
    <row r="991" spans="1:24" x14ac:dyDescent="0.2">
      <c r="A991">
        <f t="shared" si="351"/>
        <v>0.96100000000000074</v>
      </c>
      <c r="B991" s="5">
        <f t="shared" ref="B991:B1054" si="367">B990+F990*dt+0.5*U990*dt*dt</f>
        <v>5.7702304353704568</v>
      </c>
      <c r="C991" s="5">
        <f t="shared" ref="C991:C1054" si="368">C990+G990*dt+0.5*V990*dt*dt</f>
        <v>-65.43939387445721</v>
      </c>
      <c r="D991" s="5">
        <f t="shared" ref="D991:D1054" si="369">D990+H990*dt+0.5*W990*dt*dt</f>
        <v>-5.0643929096813203</v>
      </c>
      <c r="E991" s="2">
        <f t="shared" ref="E991:E1054" si="370">SQRT(B991^2+C991^2)</f>
        <v>65.693301256167842</v>
      </c>
      <c r="F991" s="3">
        <f t="shared" si="352"/>
        <v>10.915111813186421</v>
      </c>
      <c r="G991" s="3">
        <f t="shared" si="353"/>
        <v>-113.30627693551257</v>
      </c>
      <c r="H991" s="3">
        <f t="shared" si="354"/>
        <v>-18.498882368578904</v>
      </c>
      <c r="I991" s="2">
        <f t="shared" ref="I991:I1054" si="371">SQRT(F991^2+G991^2+H991^2)</f>
        <v>115.32415491894119</v>
      </c>
      <c r="J991" s="2">
        <f t="shared" si="355"/>
        <v>115.32415491894119</v>
      </c>
      <c r="K991" s="5">
        <f t="shared" si="357"/>
        <v>0.33</v>
      </c>
      <c r="L991" s="4">
        <f t="shared" ref="L991:L1054" si="372">(romega/J991)*EXP(-A991/tau)</f>
        <v>0.19809797707134935</v>
      </c>
      <c r="M991" s="4">
        <f t="shared" si="358"/>
        <v>0.2304570757420063</v>
      </c>
      <c r="N991" s="5">
        <f t="shared" si="359"/>
        <v>-2.2082884386465436</v>
      </c>
      <c r="O991" s="5">
        <f t="shared" si="360"/>
        <v>22.923534423210999</v>
      </c>
      <c r="P991" s="5">
        <f t="shared" si="361"/>
        <v>3.7425973056055843</v>
      </c>
      <c r="Q991" s="6">
        <f t="shared" si="362"/>
        <v>1802.6023993174476</v>
      </c>
      <c r="R991" s="5">
        <f t="shared" si="363"/>
        <v>8.9631958826743983</v>
      </c>
      <c r="S991" s="5">
        <f t="shared" si="364"/>
        <v>-1.3185626830967716</v>
      </c>
      <c r="T991" s="5">
        <f t="shared" si="365"/>
        <v>13.364900044481514</v>
      </c>
      <c r="U991" s="5">
        <f t="shared" si="356"/>
        <v>6.7549074440278547</v>
      </c>
      <c r="V991" s="5">
        <f t="shared" si="356"/>
        <v>21.604971740114227</v>
      </c>
      <c r="W991" s="5">
        <f t="shared" si="366"/>
        <v>-15.066502649912902</v>
      </c>
      <c r="X991">
        <f t="shared" ref="X991:X1054" si="373">IF((C991-17/12)*(C992-17/12)&lt;0,1,0)</f>
        <v>0</v>
      </c>
    </row>
    <row r="992" spans="1:24" x14ac:dyDescent="0.2">
      <c r="A992">
        <f t="shared" si="351"/>
        <v>0.96200000000000074</v>
      </c>
      <c r="B992" s="5">
        <f t="shared" si="367"/>
        <v>5.7811489246373648</v>
      </c>
      <c r="C992" s="5">
        <f t="shared" si="368"/>
        <v>-65.552689348906853</v>
      </c>
      <c r="D992" s="5">
        <f t="shared" si="369"/>
        <v>-5.0828993253012245</v>
      </c>
      <c r="E992" s="2">
        <f t="shared" si="370"/>
        <v>65.807117880690697</v>
      </c>
      <c r="F992" s="3">
        <f t="shared" si="352"/>
        <v>10.921866720630449</v>
      </c>
      <c r="G992" s="3">
        <f t="shared" si="353"/>
        <v>-113.28467196377245</v>
      </c>
      <c r="H992" s="3">
        <f t="shared" si="354"/>
        <v>-18.513948871228816</v>
      </c>
      <c r="I992" s="2">
        <f t="shared" si="371"/>
        <v>115.30598586981172</v>
      </c>
      <c r="J992" s="2">
        <f t="shared" si="355"/>
        <v>115.30598586981172</v>
      </c>
      <c r="K992" s="5">
        <f t="shared" si="357"/>
        <v>0.33</v>
      </c>
      <c r="L992" s="4">
        <f t="shared" si="372"/>
        <v>0.19812917204620395</v>
      </c>
      <c r="M992" s="4">
        <f t="shared" si="358"/>
        <v>0.23047396179236151</v>
      </c>
      <c r="N992" s="5">
        <f t="shared" si="359"/>
        <v>-2.2093069303034811</v>
      </c>
      <c r="O992" s="5">
        <f t="shared" si="360"/>
        <v>22.915552557875554</v>
      </c>
      <c r="P992" s="5">
        <f t="shared" si="361"/>
        <v>3.7450553641373379</v>
      </c>
      <c r="Q992" s="6">
        <f t="shared" si="362"/>
        <v>1802.6022190572169</v>
      </c>
      <c r="R992" s="5">
        <f t="shared" si="363"/>
        <v>8.9608204533685694</v>
      </c>
      <c r="S992" s="5">
        <f t="shared" si="364"/>
        <v>-1.3196925695499193</v>
      </c>
      <c r="T992" s="5">
        <f t="shared" si="365"/>
        <v>13.361267671971422</v>
      </c>
      <c r="U992" s="5">
        <f t="shared" si="356"/>
        <v>6.7515135230650882</v>
      </c>
      <c r="V992" s="5">
        <f t="shared" si="356"/>
        <v>21.595859988325635</v>
      </c>
      <c r="W992" s="5">
        <f t="shared" si="366"/>
        <v>-15.067676963891238</v>
      </c>
      <c r="X992">
        <f t="shared" si="373"/>
        <v>0</v>
      </c>
    </row>
    <row r="993" spans="1:24" x14ac:dyDescent="0.2">
      <c r="A993">
        <f t="shared" si="351"/>
        <v>0.96300000000000074</v>
      </c>
      <c r="B993" s="5">
        <f t="shared" si="367"/>
        <v>5.7920741671147562</v>
      </c>
      <c r="C993" s="5">
        <f t="shared" si="368"/>
        <v>-65.665963222940633</v>
      </c>
      <c r="D993" s="5">
        <f t="shared" si="369"/>
        <v>-5.1014208080109356</v>
      </c>
      <c r="E993" s="2">
        <f t="shared" si="370"/>
        <v>65.920913594654849</v>
      </c>
      <c r="F993" s="3">
        <f t="shared" si="352"/>
        <v>10.928618234153515</v>
      </c>
      <c r="G993" s="3">
        <f t="shared" si="353"/>
        <v>-113.26307610378413</v>
      </c>
      <c r="H993" s="3">
        <f t="shared" si="354"/>
        <v>-18.529016548192708</v>
      </c>
      <c r="I993" s="2">
        <f t="shared" si="371"/>
        <v>115.28782918956652</v>
      </c>
      <c r="J993" s="2">
        <f t="shared" si="355"/>
        <v>115.28782918956652</v>
      </c>
      <c r="K993" s="5">
        <f t="shared" si="357"/>
        <v>0.33</v>
      </c>
      <c r="L993" s="4">
        <f t="shared" si="372"/>
        <v>0.19816035559351786</v>
      </c>
      <c r="M993" s="4">
        <f t="shared" si="358"/>
        <v>0.23049083881553448</v>
      </c>
      <c r="N993" s="5">
        <f t="shared" si="359"/>
        <v>-2.2103245420606994</v>
      </c>
      <c r="O993" s="5">
        <f t="shared" si="360"/>
        <v>22.907576370369366</v>
      </c>
      <c r="P993" s="5">
        <f t="shared" si="361"/>
        <v>3.7475131017687513</v>
      </c>
      <c r="Q993" s="6">
        <f t="shared" si="362"/>
        <v>1802.6020387970041</v>
      </c>
      <c r="R993" s="5">
        <f t="shared" si="363"/>
        <v>8.9584464197422538</v>
      </c>
      <c r="S993" s="5">
        <f t="shared" si="364"/>
        <v>-1.3208227099899106</v>
      </c>
      <c r="T993" s="5">
        <f t="shared" si="365"/>
        <v>13.357637377565908</v>
      </c>
      <c r="U993" s="5">
        <f t="shared" si="356"/>
        <v>6.7481218776815544</v>
      </c>
      <c r="V993" s="5">
        <f t="shared" si="356"/>
        <v>21.586753660379454</v>
      </c>
      <c r="W993" s="5">
        <f t="shared" si="366"/>
        <v>-15.068849520665339</v>
      </c>
      <c r="X993">
        <f t="shared" si="373"/>
        <v>0</v>
      </c>
    </row>
    <row r="994" spans="1:24" x14ac:dyDescent="0.2">
      <c r="A994">
        <f t="shared" si="351"/>
        <v>0.96400000000000075</v>
      </c>
      <c r="B994" s="5">
        <f t="shared" si="367"/>
        <v>5.8030061594098488</v>
      </c>
      <c r="C994" s="5">
        <f t="shared" si="368"/>
        <v>-65.77921550566758</v>
      </c>
      <c r="D994" s="5">
        <f t="shared" si="369"/>
        <v>-5.1199573589838892</v>
      </c>
      <c r="E994" s="2">
        <f t="shared" si="370"/>
        <v>66.034688407133473</v>
      </c>
      <c r="F994" s="3">
        <f t="shared" si="352"/>
        <v>10.935366356031196</v>
      </c>
      <c r="G994" s="3">
        <f t="shared" si="353"/>
        <v>-113.24148935012376</v>
      </c>
      <c r="H994" s="3">
        <f t="shared" si="354"/>
        <v>-18.544085397713374</v>
      </c>
      <c r="I994" s="2">
        <f t="shared" si="371"/>
        <v>115.26968487339808</v>
      </c>
      <c r="J994" s="2">
        <f t="shared" si="355"/>
        <v>115.26968487339808</v>
      </c>
      <c r="K994" s="5">
        <f t="shared" si="357"/>
        <v>0.33</v>
      </c>
      <c r="L994" s="4">
        <f t="shared" si="372"/>
        <v>0.19819152770611867</v>
      </c>
      <c r="M994" s="4">
        <f t="shared" si="358"/>
        <v>0.23050770681148422</v>
      </c>
      <c r="N994" s="5">
        <f t="shared" si="359"/>
        <v>-2.2113412750499521</v>
      </c>
      <c r="O994" s="5">
        <f t="shared" si="360"/>
        <v>22.899605856364037</v>
      </c>
      <c r="P994" s="5">
        <f t="shared" si="361"/>
        <v>3.7499705188567263</v>
      </c>
      <c r="Q994" s="6">
        <f t="shared" si="362"/>
        <v>1802.601858536809</v>
      </c>
      <c r="R994" s="5">
        <f t="shared" si="363"/>
        <v>8.9560737809635302</v>
      </c>
      <c r="S994" s="5">
        <f t="shared" si="364"/>
        <v>-1.3219531040980439</v>
      </c>
      <c r="T994" s="5">
        <f t="shared" si="365"/>
        <v>13.354009160036492</v>
      </c>
      <c r="U994" s="5">
        <f t="shared" si="356"/>
        <v>6.7447325059135785</v>
      </c>
      <c r="V994" s="5">
        <f t="shared" si="356"/>
        <v>21.577652752265994</v>
      </c>
      <c r="W994" s="5">
        <f t="shared" si="366"/>
        <v>-15.070020321106782</v>
      </c>
      <c r="X994">
        <f t="shared" si="373"/>
        <v>0</v>
      </c>
    </row>
    <row r="995" spans="1:24" x14ac:dyDescent="0.2">
      <c r="A995">
        <f t="shared" si="351"/>
        <v>0.96500000000000075</v>
      </c>
      <c r="B995" s="5">
        <f t="shared" si="367"/>
        <v>5.8139448981321324</v>
      </c>
      <c r="C995" s="5">
        <f t="shared" si="368"/>
        <v>-65.892446206191337</v>
      </c>
      <c r="D995" s="5">
        <f t="shared" si="369"/>
        <v>-5.1385089793917631</v>
      </c>
      <c r="E995" s="2">
        <f t="shared" si="370"/>
        <v>66.148442327195696</v>
      </c>
      <c r="F995" s="3">
        <f t="shared" si="352"/>
        <v>10.942111088537109</v>
      </c>
      <c r="G995" s="3">
        <f t="shared" si="353"/>
        <v>-113.21991169737149</v>
      </c>
      <c r="H995" s="3">
        <f t="shared" si="354"/>
        <v>-18.559155418034482</v>
      </c>
      <c r="I995" s="2">
        <f t="shared" si="371"/>
        <v>115.25155291650192</v>
      </c>
      <c r="J995" s="2">
        <f t="shared" si="355"/>
        <v>115.25155291650192</v>
      </c>
      <c r="K995" s="5">
        <f t="shared" si="357"/>
        <v>0.33</v>
      </c>
      <c r="L995" s="4">
        <f t="shared" si="372"/>
        <v>0.19822268837683668</v>
      </c>
      <c r="M995" s="4">
        <f t="shared" si="358"/>
        <v>0.23052456578017094</v>
      </c>
      <c r="N995" s="5">
        <f t="shared" si="359"/>
        <v>-2.2123571304016969</v>
      </c>
      <c r="O995" s="5">
        <f t="shared" si="360"/>
        <v>22.891641011535214</v>
      </c>
      <c r="P995" s="5">
        <f t="shared" si="361"/>
        <v>3.7524276157583101</v>
      </c>
      <c r="Q995" s="6">
        <f t="shared" si="362"/>
        <v>1802.6016782766324</v>
      </c>
      <c r="R995" s="5">
        <f t="shared" si="363"/>
        <v>8.9537025362010745</v>
      </c>
      <c r="S995" s="5">
        <f t="shared" si="364"/>
        <v>-1.3230837515561047</v>
      </c>
      <c r="T995" s="5">
        <f t="shared" si="365"/>
        <v>13.350383018155588</v>
      </c>
      <c r="U995" s="5">
        <f t="shared" si="356"/>
        <v>6.7413454057993771</v>
      </c>
      <c r="V995" s="5">
        <f t="shared" si="356"/>
        <v>21.568557259979109</v>
      </c>
      <c r="W995" s="5">
        <f t="shared" si="366"/>
        <v>-15.071189366086102</v>
      </c>
      <c r="X995">
        <f t="shared" si="373"/>
        <v>0</v>
      </c>
    </row>
    <row r="996" spans="1:24" x14ac:dyDescent="0.2">
      <c r="A996">
        <f t="shared" si="351"/>
        <v>0.96600000000000075</v>
      </c>
      <c r="B996" s="5">
        <f t="shared" si="367"/>
        <v>5.8248903798933727</v>
      </c>
      <c r="C996" s="5">
        <f t="shared" si="368"/>
        <v>-66.005655333610079</v>
      </c>
      <c r="D996" s="5">
        <f t="shared" si="369"/>
        <v>-5.1570756704044811</v>
      </c>
      <c r="E996" s="2">
        <f t="shared" si="370"/>
        <v>66.262175363906536</v>
      </c>
      <c r="F996" s="3">
        <f t="shared" si="352"/>
        <v>10.948852433942909</v>
      </c>
      <c r="G996" s="3">
        <f t="shared" si="353"/>
        <v>-113.1983431401115</v>
      </c>
      <c r="H996" s="3">
        <f t="shared" si="354"/>
        <v>-18.574226607400568</v>
      </c>
      <c r="I996" s="2">
        <f t="shared" si="371"/>
        <v>115.23343331407666</v>
      </c>
      <c r="J996" s="2">
        <f t="shared" si="355"/>
        <v>115.23343331407666</v>
      </c>
      <c r="K996" s="5">
        <f t="shared" si="357"/>
        <v>0.33</v>
      </c>
      <c r="L996" s="4">
        <f t="shared" si="372"/>
        <v>0.19825383759850501</v>
      </c>
      <c r="M996" s="4">
        <f t="shared" si="358"/>
        <v>0.23054141572155598</v>
      </c>
      <c r="N996" s="5">
        <f t="shared" si="359"/>
        <v>-2.2133721092450949</v>
      </c>
      <c r="O996" s="5">
        <f t="shared" si="360"/>
        <v>22.883681831562537</v>
      </c>
      <c r="P996" s="5">
        <f t="shared" si="361"/>
        <v>3.7548843928306916</v>
      </c>
      <c r="Q996" s="6">
        <f t="shared" si="362"/>
        <v>1802.6014980164734</v>
      </c>
      <c r="R996" s="5">
        <f t="shared" si="363"/>
        <v>8.9513326846241821</v>
      </c>
      <c r="S996" s="5">
        <f t="shared" si="364"/>
        <v>-1.3242146520463671</v>
      </c>
      <c r="T996" s="5">
        <f t="shared" si="365"/>
        <v>13.346758950696477</v>
      </c>
      <c r="U996" s="5">
        <f t="shared" si="356"/>
        <v>6.7379605753790877</v>
      </c>
      <c r="V996" s="5">
        <f t="shared" si="356"/>
        <v>21.559467179516169</v>
      </c>
      <c r="W996" s="5">
        <f t="shared" si="366"/>
        <v>-15.072356656472831</v>
      </c>
      <c r="X996">
        <f t="shared" si="373"/>
        <v>0</v>
      </c>
    </row>
    <row r="997" spans="1:24" x14ac:dyDescent="0.2">
      <c r="A997">
        <f t="shared" si="351"/>
        <v>0.96700000000000075</v>
      </c>
      <c r="B997" s="5">
        <f t="shared" si="367"/>
        <v>5.8358426013076032</v>
      </c>
      <c r="C997" s="5">
        <f t="shared" si="368"/>
        <v>-66.118842897016606</v>
      </c>
      <c r="D997" s="5">
        <f t="shared" si="369"/>
        <v>-5.1756574331902101</v>
      </c>
      <c r="E997" s="2">
        <f t="shared" si="370"/>
        <v>66.375887526326906</v>
      </c>
      <c r="F997" s="3">
        <f t="shared" si="352"/>
        <v>10.955590394518287</v>
      </c>
      <c r="G997" s="3">
        <f t="shared" si="353"/>
        <v>-113.17678367293199</v>
      </c>
      <c r="H997" s="3">
        <f t="shared" si="354"/>
        <v>-18.58929896405704</v>
      </c>
      <c r="I997" s="2">
        <f t="shared" si="371"/>
        <v>115.21532606132396</v>
      </c>
      <c r="J997" s="2">
        <f t="shared" si="355"/>
        <v>115.21532606132396</v>
      </c>
      <c r="K997" s="5">
        <f t="shared" si="357"/>
        <v>0.33</v>
      </c>
      <c r="L997" s="4">
        <f t="shared" si="372"/>
        <v>0.19828497536395956</v>
      </c>
      <c r="M997" s="4">
        <f t="shared" si="358"/>
        <v>0.23055825663560181</v>
      </c>
      <c r="N997" s="5">
        <f t="shared" si="359"/>
        <v>-2.2143862127080136</v>
      </c>
      <c r="O997" s="5">
        <f t="shared" si="360"/>
        <v>22.875728312129684</v>
      </c>
      <c r="P997" s="5">
        <f t="shared" si="361"/>
        <v>3.7573408504312038</v>
      </c>
      <c r="Q997" s="6">
        <f t="shared" si="362"/>
        <v>1802.6013177563327</v>
      </c>
      <c r="R997" s="5">
        <f t="shared" si="363"/>
        <v>8.9489642254027437</v>
      </c>
      <c r="S997" s="5">
        <f t="shared" si="364"/>
        <v>-1.325345805251591</v>
      </c>
      <c r="T997" s="5">
        <f t="shared" si="365"/>
        <v>13.343136956433325</v>
      </c>
      <c r="U997" s="5">
        <f t="shared" si="356"/>
        <v>6.7345780126947297</v>
      </c>
      <c r="V997" s="5">
        <f t="shared" si="356"/>
        <v>21.550382506878094</v>
      </c>
      <c r="W997" s="5">
        <f t="shared" si="366"/>
        <v>-15.073522193135471</v>
      </c>
      <c r="X997">
        <f t="shared" si="373"/>
        <v>0</v>
      </c>
    </row>
    <row r="998" spans="1:24" x14ac:dyDescent="0.2">
      <c r="A998">
        <f t="shared" si="351"/>
        <v>0.96800000000000075</v>
      </c>
      <c r="B998" s="5">
        <f t="shared" si="367"/>
        <v>5.8468015589911282</v>
      </c>
      <c r="C998" s="5">
        <f t="shared" si="368"/>
        <v>-66.232008905498276</v>
      </c>
      <c r="D998" s="5">
        <f t="shared" si="369"/>
        <v>-5.1942542689153646</v>
      </c>
      <c r="E998" s="2">
        <f t="shared" si="370"/>
        <v>66.489578823513568</v>
      </c>
      <c r="F998" s="3">
        <f t="shared" si="352"/>
        <v>10.962324972530983</v>
      </c>
      <c r="G998" s="3">
        <f t="shared" si="353"/>
        <v>-113.15523329042512</v>
      </c>
      <c r="H998" s="3">
        <f t="shared" si="354"/>
        <v>-18.604372486250174</v>
      </c>
      <c r="I998" s="2">
        <f t="shared" si="371"/>
        <v>115.19723115344853</v>
      </c>
      <c r="J998" s="2">
        <f t="shared" si="355"/>
        <v>115.19723115344853</v>
      </c>
      <c r="K998" s="5">
        <f t="shared" si="357"/>
        <v>0.33</v>
      </c>
      <c r="L998" s="4">
        <f t="shared" si="372"/>
        <v>0.198316101666039</v>
      </c>
      <c r="M998" s="4">
        <f t="shared" si="358"/>
        <v>0.2305750885222721</v>
      </c>
      <c r="N998" s="5">
        <f t="shared" si="359"/>
        <v>-2.2153994419170284</v>
      </c>
      <c r="O998" s="5">
        <f t="shared" si="360"/>
        <v>22.867780448924332</v>
      </c>
      <c r="P998" s="5">
        <f t="shared" si="361"/>
        <v>3.7597969889173224</v>
      </c>
      <c r="Q998" s="6">
        <f t="shared" si="362"/>
        <v>1802.60113749621</v>
      </c>
      <c r="R998" s="5">
        <f t="shared" si="363"/>
        <v>8.9465971577072612</v>
      </c>
      <c r="S998" s="5">
        <f t="shared" si="364"/>
        <v>-1.326477210855024</v>
      </c>
      <c r="T998" s="5">
        <f t="shared" si="365"/>
        <v>13.339517034141183</v>
      </c>
      <c r="U998" s="5">
        <f t="shared" si="356"/>
        <v>6.7311977157902323</v>
      </c>
      <c r="V998" s="5">
        <f t="shared" si="356"/>
        <v>21.541303238069307</v>
      </c>
      <c r="W998" s="5">
        <f t="shared" si="366"/>
        <v>-15.074685976941495</v>
      </c>
      <c r="X998">
        <f t="shared" si="373"/>
        <v>0</v>
      </c>
    </row>
    <row r="999" spans="1:24" x14ac:dyDescent="0.2">
      <c r="A999">
        <f t="shared" si="351"/>
        <v>0.96900000000000075</v>
      </c>
      <c r="B999" s="5">
        <f t="shared" si="367"/>
        <v>5.8577672495625173</v>
      </c>
      <c r="C999" s="5">
        <f t="shared" si="368"/>
        <v>-66.34515336813709</v>
      </c>
      <c r="D999" s="5">
        <f t="shared" si="369"/>
        <v>-5.212866178744604</v>
      </c>
      <c r="E999" s="2">
        <f t="shared" si="370"/>
        <v>66.603249264519221</v>
      </c>
      <c r="F999" s="3">
        <f t="shared" si="352"/>
        <v>10.969056170246773</v>
      </c>
      <c r="G999" s="3">
        <f t="shared" si="353"/>
        <v>-113.13369198718705</v>
      </c>
      <c r="H999" s="3">
        <f t="shared" si="354"/>
        <v>-18.619447172227115</v>
      </c>
      <c r="I999" s="2">
        <f t="shared" si="371"/>
        <v>115.17914858565806</v>
      </c>
      <c r="J999" s="2">
        <f t="shared" si="355"/>
        <v>115.17914858565806</v>
      </c>
      <c r="K999" s="5">
        <f t="shared" si="357"/>
        <v>0.33</v>
      </c>
      <c r="L999" s="4">
        <f t="shared" si="372"/>
        <v>0.19834721649758497</v>
      </c>
      <c r="M999" s="4">
        <f t="shared" si="358"/>
        <v>0.23059191138153176</v>
      </c>
      <c r="N999" s="5">
        <f t="shared" si="359"/>
        <v>-2.2164117979974223</v>
      </c>
      <c r="O999" s="5">
        <f t="shared" si="360"/>
        <v>22.859838237638144</v>
      </c>
      <c r="P999" s="5">
        <f t="shared" si="361"/>
        <v>3.7622528086466622</v>
      </c>
      <c r="Q999" s="6">
        <f t="shared" si="362"/>
        <v>1802.6009572361052</v>
      </c>
      <c r="R999" s="5">
        <f t="shared" si="363"/>
        <v>8.9442314807088295</v>
      </c>
      <c r="S999" s="5">
        <f t="shared" si="364"/>
        <v>-1.3276088685403982</v>
      </c>
      <c r="T999" s="5">
        <f t="shared" si="365"/>
        <v>13.335899182595941</v>
      </c>
      <c r="U999" s="5">
        <f t="shared" si="356"/>
        <v>6.7278196827114076</v>
      </c>
      <c r="V999" s="5">
        <f t="shared" si="356"/>
        <v>21.532229369097745</v>
      </c>
      <c r="W999" s="5">
        <f t="shared" si="366"/>
        <v>-15.075848008757397</v>
      </c>
      <c r="X999">
        <f t="shared" si="373"/>
        <v>0</v>
      </c>
    </row>
    <row r="1000" spans="1:24" x14ac:dyDescent="0.2">
      <c r="A1000">
        <f t="shared" si="351"/>
        <v>0.97000000000000075</v>
      </c>
      <c r="B1000" s="5">
        <f t="shared" si="367"/>
        <v>5.8687396696426051</v>
      </c>
      <c r="C1000" s="5">
        <f t="shared" si="368"/>
        <v>-66.458276294009593</v>
      </c>
      <c r="D1000" s="5">
        <f t="shared" si="369"/>
        <v>-5.2314931638408355</v>
      </c>
      <c r="E1000" s="2">
        <f t="shared" si="370"/>
        <v>66.716898858392355</v>
      </c>
      <c r="F1000" s="3">
        <f t="shared" si="352"/>
        <v>10.975783989929484</v>
      </c>
      <c r="G1000" s="3">
        <f t="shared" si="353"/>
        <v>-113.11215975781795</v>
      </c>
      <c r="H1000" s="3">
        <f t="shared" si="354"/>
        <v>-18.634523020235871</v>
      </c>
      <c r="I1000" s="2">
        <f t="shared" si="371"/>
        <v>115.16107835316333</v>
      </c>
      <c r="J1000" s="2">
        <f t="shared" si="355"/>
        <v>115.16107835316333</v>
      </c>
      <c r="K1000" s="5">
        <f t="shared" si="357"/>
        <v>0.33</v>
      </c>
      <c r="L1000" s="4">
        <f t="shared" si="372"/>
        <v>0.19837831985144183</v>
      </c>
      <c r="M1000" s="4">
        <f t="shared" si="358"/>
        <v>0.23060872521334663</v>
      </c>
      <c r="N1000" s="5">
        <f t="shared" si="359"/>
        <v>-2.2174232820731898</v>
      </c>
      <c r="O1000" s="5">
        <f t="shared" si="360"/>
        <v>22.851901673966807</v>
      </c>
      <c r="P1000" s="5">
        <f t="shared" si="361"/>
        <v>3.7647083099769811</v>
      </c>
      <c r="Q1000" s="6">
        <f t="shared" si="362"/>
        <v>1802.6007769760186</v>
      </c>
      <c r="R1000" s="5">
        <f t="shared" si="363"/>
        <v>8.9418671935791494</v>
      </c>
      <c r="S1000" s="5">
        <f t="shared" si="364"/>
        <v>-1.3287407779919305</v>
      </c>
      <c r="T1000" s="5">
        <f t="shared" si="365"/>
        <v>13.332283400574402</v>
      </c>
      <c r="U1000" s="5">
        <f t="shared" si="356"/>
        <v>6.7244439115059595</v>
      </c>
      <c r="V1000" s="5">
        <f t="shared" si="356"/>
        <v>21.523160895974875</v>
      </c>
      <c r="W1000" s="5">
        <f t="shared" si="366"/>
        <v>-15.077008289448617</v>
      </c>
      <c r="X1000">
        <f t="shared" si="373"/>
        <v>0</v>
      </c>
    </row>
    <row r="1001" spans="1:24" x14ac:dyDescent="0.2">
      <c r="A1001">
        <f t="shared" si="351"/>
        <v>0.97100000000000075</v>
      </c>
      <c r="B1001" s="5">
        <f t="shared" si="367"/>
        <v>5.8797188158544902</v>
      </c>
      <c r="C1001" s="5">
        <f t="shared" si="368"/>
        <v>-66.571377692186971</v>
      </c>
      <c r="D1001" s="5">
        <f t="shared" si="369"/>
        <v>-5.2501352253652156</v>
      </c>
      <c r="E1001" s="2">
        <f t="shared" si="370"/>
        <v>66.830527614177356</v>
      </c>
      <c r="F1001" s="3">
        <f t="shared" si="352"/>
        <v>10.982508433840991</v>
      </c>
      <c r="G1001" s="3">
        <f t="shared" si="353"/>
        <v>-113.09063659692197</v>
      </c>
      <c r="H1001" s="3">
        <f t="shared" si="354"/>
        <v>-18.64960002852532</v>
      </c>
      <c r="I1001" s="2">
        <f t="shared" si="371"/>
        <v>115.14302045117813</v>
      </c>
      <c r="J1001" s="2">
        <f t="shared" si="355"/>
        <v>115.14302045117813</v>
      </c>
      <c r="K1001" s="5">
        <f t="shared" si="357"/>
        <v>0.33</v>
      </c>
      <c r="L1001" s="4">
        <f t="shared" si="372"/>
        <v>0.19840941172045681</v>
      </c>
      <c r="M1001" s="4">
        <f t="shared" si="358"/>
        <v>0.23062553001768402</v>
      </c>
      <c r="N1001" s="5">
        <f t="shared" si="359"/>
        <v>-2.218433895267037</v>
      </c>
      <c r="O1001" s="5">
        <f t="shared" si="360"/>
        <v>22.843970753609977</v>
      </c>
      <c r="P1001" s="5">
        <f t="shared" si="361"/>
        <v>3.7671634932661759</v>
      </c>
      <c r="Q1001" s="6">
        <f t="shared" si="362"/>
        <v>1802.6005967159497</v>
      </c>
      <c r="R1001" s="5">
        <f t="shared" si="363"/>
        <v>8.9395042954905239</v>
      </c>
      <c r="S1001" s="5">
        <f t="shared" si="364"/>
        <v>-1.3298729388943233</v>
      </c>
      <c r="T1001" s="5">
        <f t="shared" si="365"/>
        <v>13.328669686854218</v>
      </c>
      <c r="U1001" s="5">
        <f t="shared" si="356"/>
        <v>6.7210704002234873</v>
      </c>
      <c r="V1001" s="5">
        <f t="shared" si="356"/>
        <v>21.514097814715655</v>
      </c>
      <c r="W1001" s="5">
        <f t="shared" si="366"/>
        <v>-15.078166819879605</v>
      </c>
      <c r="X1001">
        <f t="shared" si="373"/>
        <v>0</v>
      </c>
    </row>
    <row r="1002" spans="1:24" x14ac:dyDescent="0.2">
      <c r="A1002">
        <f t="shared" si="351"/>
        <v>0.97200000000000075</v>
      </c>
      <c r="B1002" s="5">
        <f t="shared" si="367"/>
        <v>5.8907046848235316</v>
      </c>
      <c r="C1002" s="5">
        <f t="shared" si="368"/>
        <v>-66.684457571734981</v>
      </c>
      <c r="D1002" s="5">
        <f t="shared" si="369"/>
        <v>-5.268792364477151</v>
      </c>
      <c r="E1002" s="2">
        <f t="shared" si="370"/>
        <v>66.944135540914445</v>
      </c>
      <c r="F1002" s="3">
        <f t="shared" si="352"/>
        <v>10.989229504241214</v>
      </c>
      <c r="G1002" s="3">
        <f t="shared" si="353"/>
        <v>-113.06912249910725</v>
      </c>
      <c r="H1002" s="3">
        <f t="shared" si="354"/>
        <v>-18.6646781953452</v>
      </c>
      <c r="I1002" s="2">
        <f t="shared" si="371"/>
        <v>115.1249748749193</v>
      </c>
      <c r="J1002" s="2">
        <f t="shared" si="355"/>
        <v>115.1249748749193</v>
      </c>
      <c r="K1002" s="5">
        <f t="shared" si="357"/>
        <v>0.33</v>
      </c>
      <c r="L1002" s="4">
        <f t="shared" si="372"/>
        <v>0.19844049209747991</v>
      </c>
      <c r="M1002" s="4">
        <f t="shared" si="358"/>
        <v>0.23064232579451219</v>
      </c>
      <c r="N1002" s="5">
        <f t="shared" si="359"/>
        <v>-2.2194436387003837</v>
      </c>
      <c r="O1002" s="5">
        <f t="shared" si="360"/>
        <v>22.836045472271326</v>
      </c>
      <c r="P1002" s="5">
        <f t="shared" si="361"/>
        <v>3.7696183588722856</v>
      </c>
      <c r="Q1002" s="6">
        <f t="shared" si="362"/>
        <v>1802.600416455899</v>
      </c>
      <c r="R1002" s="5">
        <f t="shared" si="363"/>
        <v>8.9371427856158601</v>
      </c>
      <c r="S1002" s="5">
        <f t="shared" si="364"/>
        <v>-1.3310053509327624</v>
      </c>
      <c r="T1002" s="5">
        <f t="shared" si="365"/>
        <v>13.325058040213921</v>
      </c>
      <c r="U1002" s="5">
        <f t="shared" si="356"/>
        <v>6.7176991469154768</v>
      </c>
      <c r="V1002" s="5">
        <f t="shared" si="356"/>
        <v>21.505040121338563</v>
      </c>
      <c r="W1002" s="5">
        <f t="shared" si="366"/>
        <v>-15.079323600913792</v>
      </c>
      <c r="X1002">
        <f t="shared" si="373"/>
        <v>0</v>
      </c>
    </row>
    <row r="1003" spans="1:24" x14ac:dyDescent="0.2">
      <c r="A1003">
        <f t="shared" si="351"/>
        <v>0.97300000000000075</v>
      </c>
      <c r="B1003" s="5">
        <f t="shared" si="367"/>
        <v>5.901697273177346</v>
      </c>
      <c r="C1003" s="5">
        <f t="shared" si="368"/>
        <v>-66.797515941714039</v>
      </c>
      <c r="D1003" s="5">
        <f t="shared" si="369"/>
        <v>-5.2874645823342972</v>
      </c>
      <c r="E1003" s="2">
        <f t="shared" si="370"/>
        <v>67.057722647639693</v>
      </c>
      <c r="F1003" s="3">
        <f t="shared" si="352"/>
        <v>10.995947203388129</v>
      </c>
      <c r="G1003" s="3">
        <f t="shared" si="353"/>
        <v>-113.04761745898591</v>
      </c>
      <c r="H1003" s="3">
        <f t="shared" si="354"/>
        <v>-18.679757518946115</v>
      </c>
      <c r="I1003" s="2">
        <f t="shared" si="371"/>
        <v>115.10694161960667</v>
      </c>
      <c r="J1003" s="2">
        <f t="shared" si="355"/>
        <v>115.10694161960667</v>
      </c>
      <c r="K1003" s="5">
        <f t="shared" si="357"/>
        <v>0.33</v>
      </c>
      <c r="L1003" s="4">
        <f t="shared" si="372"/>
        <v>0.19847156097536414</v>
      </c>
      <c r="M1003" s="4">
        <f t="shared" si="358"/>
        <v>0.23065911254380064</v>
      </c>
      <c r="N1003" s="5">
        <f t="shared" si="359"/>
        <v>-2.2204525134933659</v>
      </c>
      <c r="O1003" s="5">
        <f t="shared" si="360"/>
        <v>22.828125825658489</v>
      </c>
      <c r="P1003" s="5">
        <f t="shared" si="361"/>
        <v>3.7720729071534862</v>
      </c>
      <c r="Q1003" s="6">
        <f t="shared" si="362"/>
        <v>1802.6002361958667</v>
      </c>
      <c r="R1003" s="5">
        <f t="shared" si="363"/>
        <v>8.9347826631286562</v>
      </c>
      <c r="S1003" s="5">
        <f t="shared" si="364"/>
        <v>-1.332138013792916</v>
      </c>
      <c r="T1003" s="5">
        <f t="shared" si="365"/>
        <v>13.321448459432913</v>
      </c>
      <c r="U1003" s="5">
        <f t="shared" si="356"/>
        <v>6.7143301496352903</v>
      </c>
      <c r="V1003" s="5">
        <f t="shared" si="356"/>
        <v>21.495987811865572</v>
      </c>
      <c r="W1003" s="5">
        <f t="shared" si="366"/>
        <v>-15.080478633413598</v>
      </c>
      <c r="X1003">
        <f t="shared" si="373"/>
        <v>0</v>
      </c>
    </row>
    <row r="1004" spans="1:24" x14ac:dyDescent="0.2">
      <c r="A1004">
        <f t="shared" si="351"/>
        <v>0.97400000000000075</v>
      </c>
      <c r="B1004" s="5">
        <f t="shared" si="367"/>
        <v>5.9126965775458089</v>
      </c>
      <c r="C1004" s="5">
        <f t="shared" si="368"/>
        <v>-66.910552811179116</v>
      </c>
      <c r="D1004" s="5">
        <f t="shared" si="369"/>
        <v>-5.3061518800925596</v>
      </c>
      <c r="E1004" s="2">
        <f t="shared" si="370"/>
        <v>67.171288943384965</v>
      </c>
      <c r="F1004" s="3">
        <f t="shared" si="352"/>
        <v>11.002661533537763</v>
      </c>
      <c r="G1004" s="3">
        <f t="shared" si="353"/>
        <v>-113.02612147117405</v>
      </c>
      <c r="H1004" s="3">
        <f t="shared" si="354"/>
        <v>-18.69483799757953</v>
      </c>
      <c r="I1004" s="2">
        <f t="shared" si="371"/>
        <v>115.0889206804631</v>
      </c>
      <c r="J1004" s="2">
        <f t="shared" si="355"/>
        <v>115.0889206804631</v>
      </c>
      <c r="K1004" s="5">
        <f t="shared" si="357"/>
        <v>0.33</v>
      </c>
      <c r="L1004" s="4">
        <f t="shared" si="372"/>
        <v>0.19850261834696525</v>
      </c>
      <c r="M1004" s="4">
        <f t="shared" si="358"/>
        <v>0.23067589026551996</v>
      </c>
      <c r="N1004" s="5">
        <f t="shared" si="359"/>
        <v>-2.2214605207648348</v>
      </c>
      <c r="O1004" s="5">
        <f t="shared" si="360"/>
        <v>22.820211809483091</v>
      </c>
      <c r="P1004" s="5">
        <f t="shared" si="361"/>
        <v>3.7745271384680925</v>
      </c>
      <c r="Q1004" s="6">
        <f t="shared" si="362"/>
        <v>1802.600055935852</v>
      </c>
      <c r="R1004" s="5">
        <f t="shared" si="363"/>
        <v>8.9324239272030201</v>
      </c>
      <c r="S1004" s="5">
        <f t="shared" si="364"/>
        <v>-1.3332709271609358</v>
      </c>
      <c r="T1004" s="5">
        <f t="shared" si="365"/>
        <v>13.317840943291468</v>
      </c>
      <c r="U1004" s="5">
        <f t="shared" si="356"/>
        <v>6.7109634064381858</v>
      </c>
      <c r="V1004" s="5">
        <f t="shared" si="356"/>
        <v>21.486940882322155</v>
      </c>
      <c r="W1004" s="5">
        <f t="shared" si="366"/>
        <v>-15.08163191824044</v>
      </c>
      <c r="X1004">
        <f t="shared" si="373"/>
        <v>0</v>
      </c>
    </row>
    <row r="1005" spans="1:24" x14ac:dyDescent="0.2">
      <c r="A1005">
        <f t="shared" si="351"/>
        <v>0.97500000000000075</v>
      </c>
      <c r="B1005" s="5">
        <f t="shared" si="367"/>
        <v>5.9237025945610498</v>
      </c>
      <c r="C1005" s="5">
        <f t="shared" si="368"/>
        <v>-67.023568189179855</v>
      </c>
      <c r="D1005" s="5">
        <f t="shared" si="369"/>
        <v>-5.3248542589060985</v>
      </c>
      <c r="E1005" s="2">
        <f t="shared" si="370"/>
        <v>67.284834437177977</v>
      </c>
      <c r="F1005" s="3">
        <f t="shared" si="352"/>
        <v>11.009372496944202</v>
      </c>
      <c r="G1005" s="3">
        <f t="shared" si="353"/>
        <v>-113.00463453029172</v>
      </c>
      <c r="H1005" s="3">
        <f t="shared" si="354"/>
        <v>-18.709919629497769</v>
      </c>
      <c r="I1005" s="2">
        <f t="shared" si="371"/>
        <v>115.07091205271443</v>
      </c>
      <c r="J1005" s="2">
        <f t="shared" si="355"/>
        <v>115.07091205271443</v>
      </c>
      <c r="K1005" s="5">
        <f t="shared" si="357"/>
        <v>0.33</v>
      </c>
      <c r="L1005" s="4">
        <f t="shared" si="372"/>
        <v>0.19853366420514193</v>
      </c>
      <c r="M1005" s="4">
        <f t="shared" si="358"/>
        <v>0.23069265895964219</v>
      </c>
      <c r="N1005" s="5">
        <f t="shared" si="359"/>
        <v>-2.2224676616323609</v>
      </c>
      <c r="O1005" s="5">
        <f t="shared" si="360"/>
        <v>22.812303419460715</v>
      </c>
      <c r="P1005" s="5">
        <f t="shared" si="361"/>
        <v>3.7769810531745569</v>
      </c>
      <c r="Q1005" s="6">
        <f t="shared" si="362"/>
        <v>1802.5998756758554</v>
      </c>
      <c r="R1005" s="5">
        <f t="shared" si="363"/>
        <v>8.9300665770136511</v>
      </c>
      <c r="S1005" s="5">
        <f t="shared" si="364"/>
        <v>-1.3344040907234547</v>
      </c>
      <c r="T1005" s="5">
        <f t="shared" si="365"/>
        <v>13.31423549057072</v>
      </c>
      <c r="U1005" s="5">
        <f t="shared" si="356"/>
        <v>6.7075989153812898</v>
      </c>
      <c r="V1005" s="5">
        <f t="shared" si="356"/>
        <v>21.477899328737259</v>
      </c>
      <c r="W1005" s="5">
        <f t="shared" si="366"/>
        <v>-15.082783456254724</v>
      </c>
      <c r="X1005">
        <f t="shared" si="373"/>
        <v>0</v>
      </c>
    </row>
    <row r="1006" spans="1:24" x14ac:dyDescent="0.2">
      <c r="A1006">
        <f t="shared" si="351"/>
        <v>0.97600000000000076</v>
      </c>
      <c r="B1006" s="5">
        <f t="shared" si="367"/>
        <v>5.9347153208574515</v>
      </c>
      <c r="C1006" s="5">
        <f t="shared" si="368"/>
        <v>-67.136562084760484</v>
      </c>
      <c r="D1006" s="5">
        <f t="shared" si="369"/>
        <v>-5.3435717199273247</v>
      </c>
      <c r="E1006" s="2">
        <f t="shared" si="370"/>
        <v>67.398359138042224</v>
      </c>
      <c r="F1006" s="3">
        <f t="shared" si="352"/>
        <v>11.016080095859584</v>
      </c>
      <c r="G1006" s="3">
        <f t="shared" si="353"/>
        <v>-112.98315663096298</v>
      </c>
      <c r="H1006" s="3">
        <f t="shared" si="354"/>
        <v>-18.725002412954023</v>
      </c>
      <c r="I1006" s="2">
        <f t="shared" si="371"/>
        <v>115.05291573158954</v>
      </c>
      <c r="J1006" s="2">
        <f t="shared" si="355"/>
        <v>115.05291573158954</v>
      </c>
      <c r="K1006" s="5">
        <f t="shared" si="357"/>
        <v>0.33</v>
      </c>
      <c r="L1006" s="4">
        <f t="shared" si="372"/>
        <v>0.1985646985427558</v>
      </c>
      <c r="M1006" s="4">
        <f t="shared" si="358"/>
        <v>0.23070941862614033</v>
      </c>
      <c r="N1006" s="5">
        <f t="shared" si="359"/>
        <v>-2.2234739372122339</v>
      </c>
      <c r="O1006" s="5">
        <f t="shared" si="360"/>
        <v>22.804400651310939</v>
      </c>
      <c r="P1006" s="5">
        <f t="shared" si="361"/>
        <v>3.7794346516314716</v>
      </c>
      <c r="Q1006" s="6">
        <f t="shared" si="362"/>
        <v>1802.5996954158768</v>
      </c>
      <c r="R1006" s="5">
        <f t="shared" si="363"/>
        <v>8.927710611735856</v>
      </c>
      <c r="S1006" s="5">
        <f t="shared" si="364"/>
        <v>-1.3355375041675892</v>
      </c>
      <c r="T1006" s="5">
        <f t="shared" si="365"/>
        <v>13.310632100052688</v>
      </c>
      <c r="U1006" s="5">
        <f t="shared" si="356"/>
        <v>6.7042366745236226</v>
      </c>
      <c r="V1006" s="5">
        <f t="shared" si="356"/>
        <v>21.468863147143349</v>
      </c>
      <c r="W1006" s="5">
        <f t="shared" si="366"/>
        <v>-15.083933248315841</v>
      </c>
      <c r="X1006">
        <f t="shared" si="373"/>
        <v>0</v>
      </c>
    </row>
    <row r="1007" spans="1:24" x14ac:dyDescent="0.2">
      <c r="A1007">
        <f t="shared" si="351"/>
        <v>0.97700000000000076</v>
      </c>
      <c r="B1007" s="5">
        <f t="shared" si="367"/>
        <v>5.9457347530716484</v>
      </c>
      <c r="C1007" s="5">
        <f t="shared" si="368"/>
        <v>-67.249534506959876</v>
      </c>
      <c r="D1007" s="5">
        <f t="shared" si="369"/>
        <v>-5.3623042643069034</v>
      </c>
      <c r="E1007" s="2">
        <f t="shared" si="370"/>
        <v>67.511863054997022</v>
      </c>
      <c r="F1007" s="3">
        <f t="shared" si="352"/>
        <v>11.022784332534108</v>
      </c>
      <c r="G1007" s="3">
        <f t="shared" si="353"/>
        <v>-112.96168776781583</v>
      </c>
      <c r="H1007" s="3">
        <f t="shared" si="354"/>
        <v>-18.740086346202339</v>
      </c>
      <c r="I1007" s="2">
        <f t="shared" si="371"/>
        <v>115.03493171232029</v>
      </c>
      <c r="J1007" s="2">
        <f t="shared" si="355"/>
        <v>115.03493171232029</v>
      </c>
      <c r="K1007" s="5">
        <f t="shared" si="357"/>
        <v>0.33</v>
      </c>
      <c r="L1007" s="4">
        <f t="shared" si="372"/>
        <v>0.1985957213526712</v>
      </c>
      <c r="M1007" s="4">
        <f t="shared" si="358"/>
        <v>0.23072616926498846</v>
      </c>
      <c r="N1007" s="5">
        <f t="shared" si="359"/>
        <v>-2.2244793486194645</v>
      </c>
      <c r="O1007" s="5">
        <f t="shared" si="360"/>
        <v>22.796503500757279</v>
      </c>
      <c r="P1007" s="5">
        <f t="shared" si="361"/>
        <v>3.7818879341975644</v>
      </c>
      <c r="Q1007" s="6">
        <f t="shared" si="362"/>
        <v>1802.5995151559162</v>
      </c>
      <c r="R1007" s="5">
        <f t="shared" si="363"/>
        <v>8.9253560305455224</v>
      </c>
      <c r="S1007" s="5">
        <f t="shared" si="364"/>
        <v>-1.3366711671809339</v>
      </c>
      <c r="T1007" s="5">
        <f t="shared" si="365"/>
        <v>13.307030770520232</v>
      </c>
      <c r="U1007" s="5">
        <f t="shared" si="356"/>
        <v>6.7008766819260579</v>
      </c>
      <c r="V1007" s="5">
        <f t="shared" si="356"/>
        <v>21.459832333576344</v>
      </c>
      <c r="W1007" s="5">
        <f t="shared" si="366"/>
        <v>-15.085081295282205</v>
      </c>
      <c r="X1007">
        <f t="shared" si="373"/>
        <v>0</v>
      </c>
    </row>
    <row r="1008" spans="1:24" x14ac:dyDescent="0.2">
      <c r="A1008">
        <f t="shared" si="351"/>
        <v>0.97800000000000076</v>
      </c>
      <c r="B1008" s="5">
        <f t="shared" si="367"/>
        <v>5.9567608878425231</v>
      </c>
      <c r="C1008" s="5">
        <f t="shared" si="368"/>
        <v>-67.362485464811527</v>
      </c>
      <c r="D1008" s="5">
        <f t="shared" si="369"/>
        <v>-5.3810518931937539</v>
      </c>
      <c r="E1008" s="2">
        <f t="shared" si="370"/>
        <v>67.625346197057468</v>
      </c>
      <c r="F1008" s="3">
        <f t="shared" si="352"/>
        <v>11.029485209216034</v>
      </c>
      <c r="G1008" s="3">
        <f t="shared" si="353"/>
        <v>-112.94022793548226</v>
      </c>
      <c r="H1008" s="3">
        <f t="shared" si="354"/>
        <v>-18.755171427497622</v>
      </c>
      <c r="I1008" s="2">
        <f t="shared" si="371"/>
        <v>115.01695999014156</v>
      </c>
      <c r="J1008" s="2">
        <f t="shared" si="355"/>
        <v>115.01695999014156</v>
      </c>
      <c r="K1008" s="5">
        <f t="shared" si="357"/>
        <v>0.33</v>
      </c>
      <c r="L1008" s="4">
        <f t="shared" si="372"/>
        <v>0.19862673262775563</v>
      </c>
      <c r="M1008" s="4">
        <f t="shared" si="358"/>
        <v>0.23074291087616203</v>
      </c>
      <c r="N1008" s="5">
        <f t="shared" si="359"/>
        <v>-2.2254838969677873</v>
      </c>
      <c r="O1008" s="5">
        <f t="shared" si="360"/>
        <v>22.788611963527238</v>
      </c>
      <c r="P1008" s="5">
        <f t="shared" si="361"/>
        <v>3.7843409012316997</v>
      </c>
      <c r="Q1008" s="6">
        <f t="shared" si="362"/>
        <v>1802.5993348959737</v>
      </c>
      <c r="R1008" s="5">
        <f t="shared" si="363"/>
        <v>8.9230028326191526</v>
      </c>
      <c r="S1008" s="5">
        <f t="shared" si="364"/>
        <v>-1.3378050794515652</v>
      </c>
      <c r="T1008" s="5">
        <f t="shared" si="365"/>
        <v>13.303431500757103</v>
      </c>
      <c r="U1008" s="5">
        <f t="shared" si="356"/>
        <v>6.6975189356513649</v>
      </c>
      <c r="V1008" s="5">
        <f t="shared" si="356"/>
        <v>21.450806884075671</v>
      </c>
      <c r="W1008" s="5">
        <f t="shared" si="366"/>
        <v>-15.086227598011195</v>
      </c>
      <c r="X1008">
        <f t="shared" si="373"/>
        <v>0</v>
      </c>
    </row>
    <row r="1009" spans="1:24" x14ac:dyDescent="0.2">
      <c r="A1009">
        <f t="shared" si="351"/>
        <v>0.97900000000000076</v>
      </c>
      <c r="B1009" s="5">
        <f t="shared" si="367"/>
        <v>5.9677937218112067</v>
      </c>
      <c r="C1009" s="5">
        <f t="shared" si="368"/>
        <v>-67.475414967343568</v>
      </c>
      <c r="D1009" s="5">
        <f t="shared" si="369"/>
        <v>-5.3998146077350508</v>
      </c>
      <c r="E1009" s="2">
        <f t="shared" si="370"/>
        <v>67.738808573234451</v>
      </c>
      <c r="F1009" s="3">
        <f t="shared" si="352"/>
        <v>11.036182728151685</v>
      </c>
      <c r="G1009" s="3">
        <f t="shared" si="353"/>
        <v>-112.91877712859818</v>
      </c>
      <c r="H1009" s="3">
        <f t="shared" si="354"/>
        <v>-18.770257655095634</v>
      </c>
      <c r="I1009" s="2">
        <f t="shared" si="371"/>
        <v>114.99900056029121</v>
      </c>
      <c r="J1009" s="2">
        <f t="shared" si="355"/>
        <v>114.99900056029121</v>
      </c>
      <c r="K1009" s="5">
        <f t="shared" si="357"/>
        <v>0.33</v>
      </c>
      <c r="L1009" s="4">
        <f t="shared" si="372"/>
        <v>0.19865773236087922</v>
      </c>
      <c r="M1009" s="4">
        <f t="shared" si="358"/>
        <v>0.23075964345963768</v>
      </c>
      <c r="N1009" s="5">
        <f t="shared" si="359"/>
        <v>-2.2264875833696616</v>
      </c>
      <c r="O1009" s="5">
        <f t="shared" si="360"/>
        <v>22.780726035352256</v>
      </c>
      <c r="P1009" s="5">
        <f t="shared" si="361"/>
        <v>3.786793553092878</v>
      </c>
      <c r="Q1009" s="6">
        <f t="shared" si="362"/>
        <v>1802.5991546360494</v>
      </c>
      <c r="R1009" s="5">
        <f t="shared" si="363"/>
        <v>8.9206510171338405</v>
      </c>
      <c r="S1009" s="5">
        <f t="shared" si="364"/>
        <v>-1.33893924066804</v>
      </c>
      <c r="T1009" s="5">
        <f t="shared" si="365"/>
        <v>13.299834289547913</v>
      </c>
      <c r="U1009" s="5">
        <f t="shared" si="356"/>
        <v>6.6941634337641789</v>
      </c>
      <c r="V1009" s="5">
        <f t="shared" si="356"/>
        <v>21.441786794684216</v>
      </c>
      <c r="W1009" s="5">
        <f t="shared" si="366"/>
        <v>-15.087372157359209</v>
      </c>
      <c r="X1009">
        <f t="shared" si="373"/>
        <v>0</v>
      </c>
    </row>
    <row r="1010" spans="1:24" x14ac:dyDescent="0.2">
      <c r="A1010">
        <f t="shared" si="351"/>
        <v>0.98000000000000076</v>
      </c>
      <c r="B1010" s="5">
        <f t="shared" si="367"/>
        <v>5.9788332516210749</v>
      </c>
      <c r="C1010" s="5">
        <f t="shared" si="368"/>
        <v>-67.588323023578766</v>
      </c>
      <c r="D1010" s="5">
        <f t="shared" si="369"/>
        <v>-5.4185924090762247</v>
      </c>
      <c r="E1010" s="2">
        <f t="shared" si="370"/>
        <v>67.85225019253464</v>
      </c>
      <c r="F1010" s="3">
        <f t="shared" si="352"/>
        <v>11.042876891585449</v>
      </c>
      <c r="G1010" s="3">
        <f t="shared" si="353"/>
        <v>-112.8973353418035</v>
      </c>
      <c r="H1010" s="3">
        <f t="shared" si="354"/>
        <v>-18.785345027252994</v>
      </c>
      <c r="I1010" s="2">
        <f t="shared" si="371"/>
        <v>114.98105341801006</v>
      </c>
      <c r="J1010" s="2">
        <f t="shared" si="355"/>
        <v>114.98105341801006</v>
      </c>
      <c r="K1010" s="5">
        <f t="shared" si="357"/>
        <v>0.33</v>
      </c>
      <c r="L1010" s="4">
        <f t="shared" si="372"/>
        <v>0.19868872054491526</v>
      </c>
      <c r="M1010" s="4">
        <f t="shared" si="358"/>
        <v>0.23077636701539314</v>
      </c>
      <c r="N1010" s="5">
        <f t="shared" si="359"/>
        <v>-2.2274904089362715</v>
      </c>
      <c r="O1010" s="5">
        <f t="shared" si="360"/>
        <v>22.772845711967729</v>
      </c>
      <c r="P1010" s="5">
        <f t="shared" si="361"/>
        <v>3.7892458901402337</v>
      </c>
      <c r="Q1010" s="6">
        <f t="shared" si="362"/>
        <v>1802.5989743761427</v>
      </c>
      <c r="R1010" s="5">
        <f t="shared" si="363"/>
        <v>8.9183005832672677</v>
      </c>
      <c r="S1010" s="5">
        <f t="shared" si="364"/>
        <v>-1.340073650519392</v>
      </c>
      <c r="T1010" s="5">
        <f t="shared" si="365"/>
        <v>13.296239135678126</v>
      </c>
      <c r="U1010" s="5">
        <f t="shared" si="356"/>
        <v>6.6908101743309967</v>
      </c>
      <c r="V1010" s="5">
        <f t="shared" si="356"/>
        <v>21.432772061448336</v>
      </c>
      <c r="W1010" s="5">
        <f t="shared" si="366"/>
        <v>-15.088514974181638</v>
      </c>
      <c r="X1010">
        <f t="shared" si="373"/>
        <v>0</v>
      </c>
    </row>
    <row r="1011" spans="1:24" x14ac:dyDescent="0.2">
      <c r="A1011">
        <f t="shared" si="351"/>
        <v>0.98100000000000076</v>
      </c>
      <c r="B1011" s="5">
        <f t="shared" si="367"/>
        <v>5.9898794739177479</v>
      </c>
      <c r="C1011" s="5">
        <f t="shared" si="368"/>
        <v>-67.701209642534536</v>
      </c>
      <c r="D1011" s="5">
        <f t="shared" si="369"/>
        <v>-5.4373852983609652</v>
      </c>
      <c r="E1011" s="2">
        <f t="shared" si="370"/>
        <v>67.965671063960457</v>
      </c>
      <c r="F1011" s="3">
        <f t="shared" si="352"/>
        <v>11.049567701759779</v>
      </c>
      <c r="G1011" s="3">
        <f t="shared" si="353"/>
        <v>-112.87590256974205</v>
      </c>
      <c r="H1011" s="3">
        <f t="shared" si="354"/>
        <v>-18.800433542227175</v>
      </c>
      <c r="I1011" s="2">
        <f t="shared" si="371"/>
        <v>114.96311855854196</v>
      </c>
      <c r="J1011" s="2">
        <f t="shared" si="355"/>
        <v>114.96311855854196</v>
      </c>
      <c r="K1011" s="5">
        <f t="shared" si="357"/>
        <v>0.33</v>
      </c>
      <c r="L1011" s="4">
        <f t="shared" si="372"/>
        <v>0.19871969717273988</v>
      </c>
      <c r="M1011" s="4">
        <f t="shared" si="358"/>
        <v>0.23079308154340736</v>
      </c>
      <c r="N1011" s="5">
        <f t="shared" si="359"/>
        <v>-2.2284923747775287</v>
      </c>
      <c r="O1011" s="5">
        <f t="shared" si="360"/>
        <v>22.764970989113003</v>
      </c>
      <c r="P1011" s="5">
        <f t="shared" si="361"/>
        <v>3.7916979127330377</v>
      </c>
      <c r="Q1011" s="6">
        <f t="shared" si="362"/>
        <v>1802.5987941162543</v>
      </c>
      <c r="R1011" s="5">
        <f t="shared" si="363"/>
        <v>8.9159515301977201</v>
      </c>
      <c r="S1011" s="5">
        <f t="shared" si="364"/>
        <v>-1.3412083086951347</v>
      </c>
      <c r="T1011" s="5">
        <f t="shared" si="365"/>
        <v>13.292646037934077</v>
      </c>
      <c r="U1011" s="5">
        <f t="shared" si="356"/>
        <v>6.687459155420191</v>
      </c>
      <c r="V1011" s="5">
        <f t="shared" si="356"/>
        <v>21.42376268041787</v>
      </c>
      <c r="W1011" s="5">
        <f t="shared" si="366"/>
        <v>-15.089656049332884</v>
      </c>
      <c r="X1011">
        <f t="shared" si="373"/>
        <v>0</v>
      </c>
    </row>
    <row r="1012" spans="1:24" x14ac:dyDescent="0.2">
      <c r="A1012">
        <f t="shared" si="351"/>
        <v>0.98200000000000076</v>
      </c>
      <c r="B1012" s="5">
        <f t="shared" si="367"/>
        <v>6.0009323853490857</v>
      </c>
      <c r="C1012" s="5">
        <f t="shared" si="368"/>
        <v>-67.814074833222932</v>
      </c>
      <c r="D1012" s="5">
        <f t="shared" si="369"/>
        <v>-5.4561932767312173</v>
      </c>
      <c r="E1012" s="2">
        <f t="shared" si="370"/>
        <v>68.0790711965101</v>
      </c>
      <c r="F1012" s="3">
        <f t="shared" si="352"/>
        <v>11.0562551609152</v>
      </c>
      <c r="G1012" s="3">
        <f t="shared" si="353"/>
        <v>-112.85447880706164</v>
      </c>
      <c r="H1012" s="3">
        <f t="shared" si="354"/>
        <v>-18.815523198276509</v>
      </c>
      <c r="I1012" s="2">
        <f t="shared" si="371"/>
        <v>114.94519597713368</v>
      </c>
      <c r="J1012" s="2">
        <f t="shared" si="355"/>
        <v>114.94519597713368</v>
      </c>
      <c r="K1012" s="5">
        <f t="shared" si="357"/>
        <v>0.33</v>
      </c>
      <c r="L1012" s="4">
        <f t="shared" si="372"/>
        <v>0.19875066223723217</v>
      </c>
      <c r="M1012" s="4">
        <f t="shared" si="358"/>
        <v>0.23080978704366051</v>
      </c>
      <c r="N1012" s="5">
        <f t="shared" si="359"/>
        <v>-2.2294934820020744</v>
      </c>
      <c r="O1012" s="5">
        <f t="shared" si="360"/>
        <v>22.75710186253135</v>
      </c>
      <c r="P1012" s="5">
        <f t="shared" si="361"/>
        <v>3.7941496212306931</v>
      </c>
      <c r="Q1012" s="6">
        <f t="shared" si="362"/>
        <v>1802.598613856384</v>
      </c>
      <c r="R1012" s="5">
        <f t="shared" si="363"/>
        <v>8.9136038571040697</v>
      </c>
      <c r="S1012" s="5">
        <f t="shared" si="364"/>
        <v>-1.3423432148852597</v>
      </c>
      <c r="T1012" s="5">
        <f t="shared" si="365"/>
        <v>13.289054995102958</v>
      </c>
      <c r="U1012" s="5">
        <f t="shared" si="356"/>
        <v>6.6841103751019952</v>
      </c>
      <c r="V1012" s="5">
        <f t="shared" si="356"/>
        <v>21.414758647646089</v>
      </c>
      <c r="W1012" s="5">
        <f t="shared" si="366"/>
        <v>-15.090795383666347</v>
      </c>
      <c r="X1012">
        <f t="shared" si="373"/>
        <v>0</v>
      </c>
    </row>
    <row r="1013" spans="1:24" x14ac:dyDescent="0.2">
      <c r="A1013">
        <f t="shared" si="351"/>
        <v>0.98300000000000076</v>
      </c>
      <c r="B1013" s="5">
        <f t="shared" si="367"/>
        <v>6.0119919825651884</v>
      </c>
      <c r="C1013" s="5">
        <f t="shared" si="368"/>
        <v>-67.92691860465068</v>
      </c>
      <c r="D1013" s="5">
        <f t="shared" si="369"/>
        <v>-5.4750163453271856</v>
      </c>
      <c r="E1013" s="2">
        <f t="shared" si="370"/>
        <v>68.192450599177519</v>
      </c>
      <c r="F1013" s="3">
        <f t="shared" si="352"/>
        <v>11.062939271290302</v>
      </c>
      <c r="G1013" s="3">
        <f t="shared" si="353"/>
        <v>-112.83306404841399</v>
      </c>
      <c r="H1013" s="3">
        <f t="shared" si="354"/>
        <v>-18.830613993660176</v>
      </c>
      <c r="I1013" s="2">
        <f t="shared" si="371"/>
        <v>114.92728566903502</v>
      </c>
      <c r="J1013" s="2">
        <f t="shared" si="355"/>
        <v>114.92728566903502</v>
      </c>
      <c r="K1013" s="5">
        <f t="shared" si="357"/>
        <v>0.33</v>
      </c>
      <c r="L1013" s="4">
        <f t="shared" si="372"/>
        <v>0.19878161573127412</v>
      </c>
      <c r="M1013" s="4">
        <f t="shared" si="358"/>
        <v>0.23082648351613388</v>
      </c>
      <c r="N1013" s="5">
        <f t="shared" si="359"/>
        <v>-2.2304937317172802</v>
      </c>
      <c r="O1013" s="5">
        <f t="shared" si="360"/>
        <v>22.749238327969998</v>
      </c>
      <c r="P1013" s="5">
        <f t="shared" si="361"/>
        <v>3.7966010159927381</v>
      </c>
      <c r="Q1013" s="6">
        <f t="shared" si="362"/>
        <v>1802.5984335965318</v>
      </c>
      <c r="R1013" s="5">
        <f t="shared" si="363"/>
        <v>8.9112575631657887</v>
      </c>
      <c r="S1013" s="5">
        <f t="shared" si="364"/>
        <v>-1.3434783687802356</v>
      </c>
      <c r="T1013" s="5">
        <f t="shared" si="365"/>
        <v>13.285466005972836</v>
      </c>
      <c r="U1013" s="5">
        <f t="shared" si="356"/>
        <v>6.6807638314485089</v>
      </c>
      <c r="V1013" s="5">
        <f t="shared" si="356"/>
        <v>21.405759959189762</v>
      </c>
      <c r="W1013" s="5">
        <f t="shared" si="366"/>
        <v>-15.091932978034425</v>
      </c>
      <c r="X1013">
        <f t="shared" si="373"/>
        <v>0</v>
      </c>
    </row>
    <row r="1014" spans="1:24" x14ac:dyDescent="0.2">
      <c r="A1014">
        <f t="shared" si="351"/>
        <v>0.98400000000000076</v>
      </c>
      <c r="B1014" s="5">
        <f t="shared" si="367"/>
        <v>6.0230582622183944</v>
      </c>
      <c r="C1014" s="5">
        <f t="shared" si="368"/>
        <v>-68.039740965819121</v>
      </c>
      <c r="D1014" s="5">
        <f t="shared" si="369"/>
        <v>-5.4938545052873344</v>
      </c>
      <c r="E1014" s="2">
        <f t="shared" si="370"/>
        <v>68.305809280952388</v>
      </c>
      <c r="F1014" s="3">
        <f t="shared" si="352"/>
        <v>11.069620035121751</v>
      </c>
      <c r="G1014" s="3">
        <f t="shared" si="353"/>
        <v>-112.81165828845479</v>
      </c>
      <c r="H1014" s="3">
        <f t="shared" si="354"/>
        <v>-18.84570592663821</v>
      </c>
      <c r="I1014" s="2">
        <f t="shared" si="371"/>
        <v>114.9093876294987</v>
      </c>
      <c r="J1014" s="2">
        <f t="shared" si="355"/>
        <v>114.9093876294987</v>
      </c>
      <c r="K1014" s="5">
        <f t="shared" si="357"/>
        <v>0.33</v>
      </c>
      <c r="L1014" s="4">
        <f t="shared" si="372"/>
        <v>0.19881255764775077</v>
      </c>
      <c r="M1014" s="4">
        <f t="shared" si="358"/>
        <v>0.23084317096081014</v>
      </c>
      <c r="N1014" s="5">
        <f t="shared" si="359"/>
        <v>-2.23149312502925</v>
      </c>
      <c r="O1014" s="5">
        <f t="shared" si="360"/>
        <v>22.741380381180093</v>
      </c>
      <c r="P1014" s="5">
        <f t="shared" si="361"/>
        <v>3.7990520973788438</v>
      </c>
      <c r="Q1014" s="6">
        <f t="shared" si="362"/>
        <v>1802.5982533366973</v>
      </c>
      <c r="R1014" s="5">
        <f t="shared" si="363"/>
        <v>8.9089126475629374</v>
      </c>
      <c r="S1014" s="5">
        <f t="shared" si="364"/>
        <v>-1.3446137700710079</v>
      </c>
      <c r="T1014" s="5">
        <f t="shared" si="365"/>
        <v>13.28187906933262</v>
      </c>
      <c r="U1014" s="5">
        <f t="shared" si="356"/>
        <v>6.6774195225336879</v>
      </c>
      <c r="V1014" s="5">
        <f t="shared" si="356"/>
        <v>21.396766611109086</v>
      </c>
      <c r="W1014" s="5">
        <f t="shared" si="366"/>
        <v>-15.093068833288537</v>
      </c>
      <c r="X1014">
        <f t="shared" si="373"/>
        <v>0</v>
      </c>
    </row>
    <row r="1015" spans="1:24" x14ac:dyDescent="0.2">
      <c r="A1015">
        <f t="shared" si="351"/>
        <v>0.98500000000000076</v>
      </c>
      <c r="B1015" s="5">
        <f t="shared" si="367"/>
        <v>6.0341312209632774</v>
      </c>
      <c r="C1015" s="5">
        <f t="shared" si="368"/>
        <v>-68.152541925724265</v>
      </c>
      <c r="D1015" s="5">
        <f t="shared" si="369"/>
        <v>-5.5127077577483892</v>
      </c>
      <c r="E1015" s="2">
        <f t="shared" si="370"/>
        <v>68.419147250820131</v>
      </c>
      <c r="F1015" s="3">
        <f t="shared" si="352"/>
        <v>11.076297454644285</v>
      </c>
      <c r="G1015" s="3">
        <f t="shared" si="353"/>
        <v>-112.79026152184369</v>
      </c>
      <c r="H1015" s="3">
        <f t="shared" si="354"/>
        <v>-18.860798995471498</v>
      </c>
      <c r="I1015" s="2">
        <f t="shared" si="371"/>
        <v>114.89150185378043</v>
      </c>
      <c r="J1015" s="2">
        <f t="shared" si="355"/>
        <v>114.89150185378043</v>
      </c>
      <c r="K1015" s="5">
        <f t="shared" si="357"/>
        <v>0.33</v>
      </c>
      <c r="L1015" s="4">
        <f t="shared" si="372"/>
        <v>0.19884348797955001</v>
      </c>
      <c r="M1015" s="4">
        <f t="shared" si="358"/>
        <v>0.2308598493776729</v>
      </c>
      <c r="N1015" s="5">
        <f t="shared" si="359"/>
        <v>-2.2324916630428207</v>
      </c>
      <c r="O1015" s="5">
        <f t="shared" si="360"/>
        <v>22.733528017916719</v>
      </c>
      <c r="P1015" s="5">
        <f t="shared" si="361"/>
        <v>3.8015028657488124</v>
      </c>
      <c r="Q1015" s="6">
        <f t="shared" si="362"/>
        <v>1802.5980730768808</v>
      </c>
      <c r="R1015" s="5">
        <f t="shared" si="363"/>
        <v>8.9065691094761821</v>
      </c>
      <c r="S1015" s="5">
        <f t="shared" si="364"/>
        <v>-1.3457494184489982</v>
      </c>
      <c r="T1015" s="5">
        <f t="shared" si="365"/>
        <v>13.278294183972097</v>
      </c>
      <c r="U1015" s="5">
        <f t="shared" si="356"/>
        <v>6.6740774464333619</v>
      </c>
      <c r="V1015" s="5">
        <f t="shared" si="356"/>
        <v>21.387778599467719</v>
      </c>
      <c r="W1015" s="5">
        <f t="shared" si="366"/>
        <v>-15.09420295027909</v>
      </c>
      <c r="X1015">
        <f t="shared" si="373"/>
        <v>0</v>
      </c>
    </row>
    <row r="1016" spans="1:24" x14ac:dyDescent="0.2">
      <c r="A1016">
        <f t="shared" si="351"/>
        <v>0.98600000000000076</v>
      </c>
      <c r="B1016" s="5">
        <f t="shared" si="367"/>
        <v>6.045210855456645</v>
      </c>
      <c r="C1016" s="5">
        <f t="shared" si="368"/>
        <v>-68.265321493356808</v>
      </c>
      <c r="D1016" s="5">
        <f t="shared" si="369"/>
        <v>-5.5315761038453362</v>
      </c>
      <c r="E1016" s="2">
        <f t="shared" si="370"/>
        <v>68.532464517761895</v>
      </c>
      <c r="F1016" s="3">
        <f t="shared" si="352"/>
        <v>11.082971532090719</v>
      </c>
      <c r="G1016" s="3">
        <f t="shared" si="353"/>
        <v>-112.76887374324423</v>
      </c>
      <c r="H1016" s="3">
        <f t="shared" si="354"/>
        <v>-18.875893198421778</v>
      </c>
      <c r="I1016" s="2">
        <f t="shared" si="371"/>
        <v>114.87362833713888</v>
      </c>
      <c r="J1016" s="2">
        <f t="shared" si="355"/>
        <v>114.87362833713888</v>
      </c>
      <c r="K1016" s="5">
        <f t="shared" si="357"/>
        <v>0.33</v>
      </c>
      <c r="L1016" s="4">
        <f t="shared" si="372"/>
        <v>0.1988744067195628</v>
      </c>
      <c r="M1016" s="4">
        <f t="shared" si="358"/>
        <v>0.23087651876670712</v>
      </c>
      <c r="N1016" s="5">
        <f t="shared" si="359"/>
        <v>-2.2334893468615649</v>
      </c>
      <c r="O1016" s="5">
        <f t="shared" si="360"/>
        <v>22.725681233938875</v>
      </c>
      <c r="P1016" s="5">
        <f t="shared" si="361"/>
        <v>3.8039533214625805</v>
      </c>
      <c r="Q1016" s="6">
        <f t="shared" si="362"/>
        <v>1802.597892817083</v>
      </c>
      <c r="R1016" s="5">
        <f t="shared" si="363"/>
        <v>8.9042269480867589</v>
      </c>
      <c r="S1016" s="5">
        <f t="shared" si="364"/>
        <v>-1.3468853136061036</v>
      </c>
      <c r="T1016" s="5">
        <f t="shared" si="365"/>
        <v>13.274711348681905</v>
      </c>
      <c r="U1016" s="5">
        <f t="shared" si="356"/>
        <v>6.670737601225194</v>
      </c>
      <c r="V1016" s="5">
        <f t="shared" si="356"/>
        <v>21.37879592033277</v>
      </c>
      <c r="W1016" s="5">
        <f t="shared" si="366"/>
        <v>-15.095335329855516</v>
      </c>
      <c r="X1016">
        <f t="shared" si="373"/>
        <v>0</v>
      </c>
    </row>
    <row r="1017" spans="1:24" x14ac:dyDescent="0.2">
      <c r="A1017">
        <f t="shared" si="351"/>
        <v>0.98700000000000077</v>
      </c>
      <c r="B1017" s="5">
        <f t="shared" si="367"/>
        <v>6.0562971623575361</v>
      </c>
      <c r="C1017" s="5">
        <f t="shared" si="368"/>
        <v>-68.378079677702104</v>
      </c>
      <c r="D1017" s="5">
        <f t="shared" si="369"/>
        <v>-5.5504595447114227</v>
      </c>
      <c r="E1017" s="2">
        <f t="shared" si="370"/>
        <v>68.64576109075459</v>
      </c>
      <c r="F1017" s="3">
        <f t="shared" si="352"/>
        <v>11.089642269691945</v>
      </c>
      <c r="G1017" s="3">
        <f t="shared" si="353"/>
        <v>-112.7474949473239</v>
      </c>
      <c r="H1017" s="3">
        <f t="shared" si="354"/>
        <v>-18.890988533751635</v>
      </c>
      <c r="I1017" s="2">
        <f t="shared" si="371"/>
        <v>114.85576707483565</v>
      </c>
      <c r="J1017" s="2">
        <f t="shared" si="355"/>
        <v>114.85576707483565</v>
      </c>
      <c r="K1017" s="5">
        <f t="shared" si="357"/>
        <v>0.33</v>
      </c>
      <c r="L1017" s="4">
        <f t="shared" si="372"/>
        <v>0.19890531386068311</v>
      </c>
      <c r="M1017" s="4">
        <f t="shared" si="358"/>
        <v>0.23089317912789892</v>
      </c>
      <c r="N1017" s="5">
        <f t="shared" si="359"/>
        <v>-2.2344861775877911</v>
      </c>
      <c r="O1017" s="5">
        <f t="shared" si="360"/>
        <v>22.717840025009476</v>
      </c>
      <c r="P1017" s="5">
        <f t="shared" si="361"/>
        <v>3.8064034648802125</v>
      </c>
      <c r="Q1017" s="6">
        <f t="shared" si="362"/>
        <v>1802.5977125573024</v>
      </c>
      <c r="R1017" s="5">
        <f t="shared" si="363"/>
        <v>8.9018861625765098</v>
      </c>
      <c r="S1017" s="5">
        <f t="shared" si="364"/>
        <v>-1.3480214552346954</v>
      </c>
      <c r="T1017" s="5">
        <f t="shared" si="365"/>
        <v>13.271130562253528</v>
      </c>
      <c r="U1017" s="5">
        <f t="shared" si="356"/>
        <v>6.6673999849887187</v>
      </c>
      <c r="V1017" s="5">
        <f t="shared" si="356"/>
        <v>21.369818569774779</v>
      </c>
      <c r="W1017" s="5">
        <f t="shared" si="366"/>
        <v>-15.096465972866259</v>
      </c>
      <c r="X1017">
        <f t="shared" si="373"/>
        <v>0</v>
      </c>
    </row>
    <row r="1018" spans="1:24" x14ac:dyDescent="0.2">
      <c r="A1018">
        <f t="shared" si="351"/>
        <v>0.98800000000000077</v>
      </c>
      <c r="B1018" s="5">
        <f t="shared" si="367"/>
        <v>6.0673901383272204</v>
      </c>
      <c r="C1018" s="5">
        <f t="shared" si="368"/>
        <v>-68.490816487740148</v>
      </c>
      <c r="D1018" s="5">
        <f t="shared" si="369"/>
        <v>-5.5693580814781605</v>
      </c>
      <c r="E1018" s="2">
        <f t="shared" si="370"/>
        <v>68.75903697877078</v>
      </c>
      <c r="F1018" s="3">
        <f t="shared" si="352"/>
        <v>11.096309669676934</v>
      </c>
      <c r="G1018" s="3">
        <f t="shared" si="353"/>
        <v>-112.72612512875412</v>
      </c>
      <c r="H1018" s="3">
        <f t="shared" si="354"/>
        <v>-18.906084999724502</v>
      </c>
      <c r="I1018" s="2">
        <f t="shared" si="371"/>
        <v>114.83791806213532</v>
      </c>
      <c r="J1018" s="2">
        <f t="shared" si="355"/>
        <v>114.83791806213532</v>
      </c>
      <c r="K1018" s="5">
        <f t="shared" si="357"/>
        <v>0.33</v>
      </c>
      <c r="L1018" s="4">
        <f t="shared" si="372"/>
        <v>0.19893620939580783</v>
      </c>
      <c r="M1018" s="4">
        <f t="shared" si="358"/>
        <v>0.23090983046123573</v>
      </c>
      <c r="N1018" s="5">
        <f t="shared" si="359"/>
        <v>-2.2354821563225471</v>
      </c>
      <c r="O1018" s="5">
        <f t="shared" si="360"/>
        <v>22.710004386895356</v>
      </c>
      <c r="P1018" s="5">
        <f t="shared" si="361"/>
        <v>3.8088532963619071</v>
      </c>
      <c r="Q1018" s="6">
        <f t="shared" si="362"/>
        <v>1802.5975322975401</v>
      </c>
      <c r="R1018" s="5">
        <f t="shared" si="363"/>
        <v>8.8995467521278648</v>
      </c>
      <c r="S1018" s="5">
        <f t="shared" si="364"/>
        <v>-1.3491578430276208</v>
      </c>
      <c r="T1018" s="5">
        <f t="shared" si="365"/>
        <v>13.267551823479327</v>
      </c>
      <c r="U1018" s="5">
        <f t="shared" si="356"/>
        <v>6.6640645958053177</v>
      </c>
      <c r="V1018" s="5">
        <f t="shared" si="356"/>
        <v>21.360846543867737</v>
      </c>
      <c r="W1018" s="5">
        <f t="shared" si="366"/>
        <v>-15.097594880158766</v>
      </c>
      <c r="X1018">
        <f t="shared" si="373"/>
        <v>0</v>
      </c>
    </row>
    <row r="1019" spans="1:24" x14ac:dyDescent="0.2">
      <c r="A1019">
        <f t="shared" ref="A1019:A1082" si="374">A1018+dt</f>
        <v>0.98900000000000077</v>
      </c>
      <c r="B1019" s="5">
        <f t="shared" si="367"/>
        <v>6.0784897800291953</v>
      </c>
      <c r="C1019" s="5">
        <f t="shared" si="368"/>
        <v>-68.603531932445634</v>
      </c>
      <c r="D1019" s="5">
        <f t="shared" si="369"/>
        <v>-5.5882717152753258</v>
      </c>
      <c r="E1019" s="2">
        <f t="shared" si="370"/>
        <v>68.872292190778779</v>
      </c>
      <c r="F1019" s="3">
        <f t="shared" ref="F1019:F1082" si="375">F1018+U1018*dt</f>
        <v>11.102973734272739</v>
      </c>
      <c r="G1019" s="3">
        <f t="shared" ref="G1019:G1082" si="376">G1018+V1018*dt</f>
        <v>-112.70476428221025</v>
      </c>
      <c r="H1019" s="3">
        <f t="shared" ref="H1019:H1082" si="377">H1018+W1018*dt</f>
        <v>-18.921182594604662</v>
      </c>
      <c r="I1019" s="2">
        <f t="shared" si="371"/>
        <v>114.82008129430538</v>
      </c>
      <c r="J1019" s="2">
        <f t="shared" ref="J1019:J1082" si="378">SQRT((F1019-vxw)^2+(G1019-vyw)^2+H1019^2)</f>
        <v>114.82008129430538</v>
      </c>
      <c r="K1019" s="5">
        <f t="shared" si="357"/>
        <v>0.33</v>
      </c>
      <c r="L1019" s="4">
        <f t="shared" si="372"/>
        <v>0.19896709331783691</v>
      </c>
      <c r="M1019" s="4">
        <f t="shared" si="358"/>
        <v>0.230926472766706</v>
      </c>
      <c r="N1019" s="5">
        <f t="shared" si="359"/>
        <v>-2.2364772841656189</v>
      </c>
      <c r="O1019" s="5">
        <f t="shared" si="360"/>
        <v>22.702174315367252</v>
      </c>
      <c r="P1019" s="5">
        <f t="shared" si="361"/>
        <v>3.8113028162679901</v>
      </c>
      <c r="Q1019" s="6">
        <f t="shared" si="362"/>
        <v>1802.5973520377959</v>
      </c>
      <c r="R1019" s="5">
        <f t="shared" si="363"/>
        <v>8.897208715923842</v>
      </c>
      <c r="S1019" s="5">
        <f t="shared" si="364"/>
        <v>-1.3502944766781997</v>
      </c>
      <c r="T1019" s="5">
        <f t="shared" si="365"/>
        <v>13.263975131152504</v>
      </c>
      <c r="U1019" s="5">
        <f t="shared" ref="U1019:V1082" si="379">N1019+R1019</f>
        <v>6.6607314317582231</v>
      </c>
      <c r="V1019" s="5">
        <f t="shared" si="379"/>
        <v>21.351879838689051</v>
      </c>
      <c r="W1019" s="5">
        <f t="shared" si="366"/>
        <v>-15.098722052579504</v>
      </c>
      <c r="X1019">
        <f t="shared" si="373"/>
        <v>0</v>
      </c>
    </row>
    <row r="1020" spans="1:24" x14ac:dyDescent="0.2">
      <c r="A1020">
        <f t="shared" si="374"/>
        <v>0.99000000000000077</v>
      </c>
      <c r="B1020" s="5">
        <f t="shared" si="367"/>
        <v>6.0895960841291839</v>
      </c>
      <c r="C1020" s="5">
        <f t="shared" si="368"/>
        <v>-68.716226020787929</v>
      </c>
      <c r="D1020" s="5">
        <f t="shared" si="369"/>
        <v>-5.6072004472309569</v>
      </c>
      <c r="E1020" s="2">
        <f t="shared" si="370"/>
        <v>68.985526735742582</v>
      </c>
      <c r="F1020" s="3">
        <f t="shared" si="375"/>
        <v>11.109634465704497</v>
      </c>
      <c r="G1020" s="3">
        <f t="shared" si="376"/>
        <v>-112.68341240237156</v>
      </c>
      <c r="H1020" s="3">
        <f t="shared" si="377"/>
        <v>-18.93628131665724</v>
      </c>
      <c r="I1020" s="2">
        <f t="shared" si="371"/>
        <v>114.8022567666163</v>
      </c>
      <c r="J1020" s="2">
        <f t="shared" si="378"/>
        <v>114.8022567666163</v>
      </c>
      <c r="K1020" s="5">
        <f t="shared" si="357"/>
        <v>0.33</v>
      </c>
      <c r="L1020" s="4">
        <f t="shared" si="372"/>
        <v>0.19899796561967326</v>
      </c>
      <c r="M1020" s="4">
        <f t="shared" si="358"/>
        <v>0.23094310604429955</v>
      </c>
      <c r="N1020" s="5">
        <f t="shared" si="359"/>
        <v>-2.2374715622155343</v>
      </c>
      <c r="O1020" s="5">
        <f t="shared" si="360"/>
        <v>22.694349806199813</v>
      </c>
      <c r="P1020" s="5">
        <f t="shared" si="361"/>
        <v>3.8137520249589181</v>
      </c>
      <c r="Q1020" s="6">
        <f t="shared" si="362"/>
        <v>1802.5971717780699</v>
      </c>
      <c r="R1020" s="5">
        <f t="shared" si="363"/>
        <v>8.8948720531480525</v>
      </c>
      <c r="S1020" s="5">
        <f t="shared" si="364"/>
        <v>-1.3514313558802256</v>
      </c>
      <c r="T1020" s="5">
        <f t="shared" si="365"/>
        <v>13.260400484067128</v>
      </c>
      <c r="U1020" s="5">
        <f t="shared" si="379"/>
        <v>6.6574004909325186</v>
      </c>
      <c r="V1020" s="5">
        <f t="shared" si="379"/>
        <v>21.342918450319587</v>
      </c>
      <c r="W1020" s="5">
        <f t="shared" si="366"/>
        <v>-15.099847490973954</v>
      </c>
      <c r="X1020">
        <f t="shared" si="373"/>
        <v>0</v>
      </c>
    </row>
    <row r="1021" spans="1:24" x14ac:dyDescent="0.2">
      <c r="A1021">
        <f t="shared" si="374"/>
        <v>0.99100000000000077</v>
      </c>
      <c r="B1021" s="5">
        <f t="shared" si="367"/>
        <v>6.1007090472951333</v>
      </c>
      <c r="C1021" s="5">
        <f t="shared" si="368"/>
        <v>-68.828898761731082</v>
      </c>
      <c r="D1021" s="5">
        <f t="shared" si="369"/>
        <v>-5.6261442784713598</v>
      </c>
      <c r="E1021" s="2">
        <f t="shared" si="370"/>
        <v>69.098740622621875</v>
      </c>
      <c r="F1021" s="3">
        <f t="shared" si="375"/>
        <v>11.116291866195429</v>
      </c>
      <c r="G1021" s="3">
        <f t="shared" si="376"/>
        <v>-112.66206948392124</v>
      </c>
      <c r="H1021" s="3">
        <f t="shared" si="377"/>
        <v>-18.951381164148213</v>
      </c>
      <c r="I1021" s="2">
        <f t="shared" si="371"/>
        <v>114.78444447434144</v>
      </c>
      <c r="J1021" s="2">
        <f t="shared" si="378"/>
        <v>114.78444447434144</v>
      </c>
      <c r="K1021" s="5">
        <f t="shared" si="357"/>
        <v>0.33</v>
      </c>
      <c r="L1021" s="4">
        <f t="shared" si="372"/>
        <v>0.1990288262942228</v>
      </c>
      <c r="M1021" s="4">
        <f t="shared" si="358"/>
        <v>0.23095973029400724</v>
      </c>
      <c r="N1021" s="5">
        <f t="shared" si="359"/>
        <v>-2.2384649915695651</v>
      </c>
      <c r="O1021" s="5">
        <f t="shared" si="360"/>
        <v>22.686530855171583</v>
      </c>
      <c r="P1021" s="5">
        <f t="shared" si="361"/>
        <v>3.8162009227952782</v>
      </c>
      <c r="Q1021" s="6">
        <f t="shared" si="362"/>
        <v>1802.5969915183616</v>
      </c>
      <c r="R1021" s="5">
        <f t="shared" si="363"/>
        <v>8.8925367629846885</v>
      </c>
      <c r="S1021" s="5">
        <f t="shared" si="364"/>
        <v>-1.3525684803279641</v>
      </c>
      <c r="T1021" s="5">
        <f t="shared" si="365"/>
        <v>13.256827881018106</v>
      </c>
      <c r="U1021" s="5">
        <f t="shared" si="379"/>
        <v>6.6540717714151238</v>
      </c>
      <c r="V1021" s="5">
        <f t="shared" si="379"/>
        <v>21.333962374843619</v>
      </c>
      <c r="W1021" s="5">
        <f t="shared" si="366"/>
        <v>-15.100971196186617</v>
      </c>
      <c r="X1021">
        <f t="shared" si="373"/>
        <v>0</v>
      </c>
    </row>
    <row r="1022" spans="1:24" x14ac:dyDescent="0.2">
      <c r="A1022">
        <f t="shared" si="374"/>
        <v>0.99200000000000077</v>
      </c>
      <c r="B1022" s="5">
        <f t="shared" si="367"/>
        <v>6.1118286661972148</v>
      </c>
      <c r="C1022" s="5">
        <f t="shared" si="368"/>
        <v>-68.941550164233817</v>
      </c>
      <c r="D1022" s="5">
        <f t="shared" si="369"/>
        <v>-5.6451032101211069</v>
      </c>
      <c r="E1022" s="2">
        <f t="shared" si="370"/>
        <v>69.211933860372071</v>
      </c>
      <c r="F1022" s="3">
        <f t="shared" si="375"/>
        <v>11.122945937966843</v>
      </c>
      <c r="G1022" s="3">
        <f t="shared" si="376"/>
        <v>-112.6407355215464</v>
      </c>
      <c r="H1022" s="3">
        <f t="shared" si="377"/>
        <v>-18.9664821353444</v>
      </c>
      <c r="I1022" s="2">
        <f t="shared" si="371"/>
        <v>114.76664441275713</v>
      </c>
      <c r="J1022" s="2">
        <f t="shared" si="378"/>
        <v>114.76664441275713</v>
      </c>
      <c r="K1022" s="5">
        <f t="shared" si="357"/>
        <v>0.33</v>
      </c>
      <c r="L1022" s="4">
        <f t="shared" si="372"/>
        <v>0.1990596753343947</v>
      </c>
      <c r="M1022" s="4">
        <f t="shared" si="358"/>
        <v>0.23097634551582141</v>
      </c>
      <c r="N1022" s="5">
        <f t="shared" si="359"/>
        <v>-2.2394575733237243</v>
      </c>
      <c r="O1022" s="5">
        <f t="shared" si="360"/>
        <v>22.678717458064991</v>
      </c>
      <c r="P1022" s="5">
        <f t="shared" si="361"/>
        <v>3.8186495101377838</v>
      </c>
      <c r="Q1022" s="6">
        <f t="shared" si="362"/>
        <v>1802.5968112586713</v>
      </c>
      <c r="R1022" s="5">
        <f t="shared" si="363"/>
        <v>8.8902028446185373</v>
      </c>
      <c r="S1022" s="5">
        <f t="shared" si="364"/>
        <v>-1.353705849716154</v>
      </c>
      <c r="T1022" s="5">
        <f t="shared" si="365"/>
        <v>13.253257320801213</v>
      </c>
      <c r="U1022" s="5">
        <f t="shared" si="379"/>
        <v>6.650745271294813</v>
      </c>
      <c r="V1022" s="5">
        <f t="shared" si="379"/>
        <v>21.325011608348838</v>
      </c>
      <c r="W1022" s="5">
        <f t="shared" si="366"/>
        <v>-15.102093169061003</v>
      </c>
      <c r="X1022">
        <f t="shared" si="373"/>
        <v>0</v>
      </c>
    </row>
    <row r="1023" spans="1:24" x14ac:dyDescent="0.2">
      <c r="A1023">
        <f t="shared" si="374"/>
        <v>0.99300000000000077</v>
      </c>
      <c r="B1023" s="5">
        <f t="shared" si="367"/>
        <v>6.1229549375078172</v>
      </c>
      <c r="C1023" s="5">
        <f t="shared" si="368"/>
        <v>-69.054180237249568</v>
      </c>
      <c r="D1023" s="5">
        <f t="shared" si="369"/>
        <v>-5.6640772433030362</v>
      </c>
      <c r="E1023" s="2">
        <f t="shared" si="370"/>
        <v>69.32510645794423</v>
      </c>
      <c r="F1023" s="3">
        <f t="shared" si="375"/>
        <v>11.129596683238137</v>
      </c>
      <c r="G1023" s="3">
        <f t="shared" si="376"/>
        <v>-112.61941050993805</v>
      </c>
      <c r="H1023" s="3">
        <f t="shared" si="377"/>
        <v>-18.981584228513462</v>
      </c>
      <c r="I1023" s="2">
        <f t="shared" si="371"/>
        <v>114.74885657714259</v>
      </c>
      <c r="J1023" s="2">
        <f t="shared" si="378"/>
        <v>114.74885657714259</v>
      </c>
      <c r="K1023" s="5">
        <f t="shared" si="357"/>
        <v>0.33</v>
      </c>
      <c r="L1023" s="4">
        <f t="shared" si="372"/>
        <v>0.19909051273310088</v>
      </c>
      <c r="M1023" s="4">
        <f t="shared" si="358"/>
        <v>0.2309929517097353</v>
      </c>
      <c r="N1023" s="5">
        <f t="shared" si="359"/>
        <v>-2.2404493085727735</v>
      </c>
      <c r="O1023" s="5">
        <f t="shared" si="360"/>
        <v>22.670909610666367</v>
      </c>
      <c r="P1023" s="5">
        <f t="shared" si="361"/>
        <v>3.8210977873472776</v>
      </c>
      <c r="Q1023" s="6">
        <f t="shared" si="362"/>
        <v>1802.5966309989994</v>
      </c>
      <c r="R1023" s="5">
        <f t="shared" si="363"/>
        <v>8.8878702972349704</v>
      </c>
      <c r="S1023" s="5">
        <f t="shared" si="364"/>
        <v>-1.3548434637400046</v>
      </c>
      <c r="T1023" s="5">
        <f t="shared" si="365"/>
        <v>13.24968880221307</v>
      </c>
      <c r="U1023" s="5">
        <f t="shared" si="379"/>
        <v>6.6474209886621969</v>
      </c>
      <c r="V1023" s="5">
        <f t="shared" si="379"/>
        <v>21.316066146926364</v>
      </c>
      <c r="W1023" s="5">
        <f t="shared" si="366"/>
        <v>-15.10321341043965</v>
      </c>
      <c r="X1023">
        <f t="shared" si="373"/>
        <v>0</v>
      </c>
    </row>
    <row r="1024" spans="1:24" x14ac:dyDescent="0.2">
      <c r="A1024">
        <f t="shared" si="374"/>
        <v>0.99400000000000077</v>
      </c>
      <c r="B1024" s="5">
        <f t="shared" si="367"/>
        <v>6.1340878579015499</v>
      </c>
      <c r="C1024" s="5">
        <f t="shared" si="368"/>
        <v>-69.166788989726427</v>
      </c>
      <c r="D1024" s="5">
        <f t="shared" si="369"/>
        <v>-5.6830663791382552</v>
      </c>
      <c r="E1024" s="2">
        <f t="shared" si="370"/>
        <v>69.438258424285067</v>
      </c>
      <c r="F1024" s="3">
        <f t="shared" si="375"/>
        <v>11.136244104226799</v>
      </c>
      <c r="G1024" s="3">
        <f t="shared" si="376"/>
        <v>-112.59809444379113</v>
      </c>
      <c r="H1024" s="3">
        <f t="shared" si="377"/>
        <v>-18.996687441923903</v>
      </c>
      <c r="I1024" s="2">
        <f t="shared" si="371"/>
        <v>114.73108096278</v>
      </c>
      <c r="J1024" s="2">
        <f t="shared" si="378"/>
        <v>114.73108096278</v>
      </c>
      <c r="K1024" s="5">
        <f t="shared" si="357"/>
        <v>0.33</v>
      </c>
      <c r="L1024" s="4">
        <f t="shared" si="372"/>
        <v>0.19912133848325647</v>
      </c>
      <c r="M1024" s="4">
        <f t="shared" si="358"/>
        <v>0.23100954887574354</v>
      </c>
      <c r="N1024" s="5">
        <f t="shared" si="359"/>
        <v>-2.2414401984102197</v>
      </c>
      <c r="O1024" s="5">
        <f t="shared" si="360"/>
        <v>22.663107308765927</v>
      </c>
      <c r="P1024" s="5">
        <f t="shared" si="361"/>
        <v>3.8235457547847287</v>
      </c>
      <c r="Q1024" s="6">
        <f t="shared" si="362"/>
        <v>1802.5964507393451</v>
      </c>
      <c r="R1024" s="5">
        <f t="shared" si="363"/>
        <v>8.8855391200199474</v>
      </c>
      <c r="S1024" s="5">
        <f t="shared" si="364"/>
        <v>-1.3559813220951957</v>
      </c>
      <c r="T1024" s="5">
        <f t="shared" si="365"/>
        <v>13.246122324051148</v>
      </c>
      <c r="U1024" s="5">
        <f t="shared" si="379"/>
        <v>6.6440989216097277</v>
      </c>
      <c r="V1024" s="5">
        <f t="shared" si="379"/>
        <v>21.30712598667073</v>
      </c>
      <c r="W1024" s="5">
        <f t="shared" si="366"/>
        <v>-15.104331921164121</v>
      </c>
      <c r="X1024">
        <f t="shared" si="373"/>
        <v>0</v>
      </c>
    </row>
    <row r="1025" spans="1:24" x14ac:dyDescent="0.2">
      <c r="A1025">
        <f t="shared" si="374"/>
        <v>0.99500000000000077</v>
      </c>
      <c r="B1025" s="5">
        <f t="shared" si="367"/>
        <v>6.1452274240552374</v>
      </c>
      <c r="C1025" s="5">
        <f t="shared" si="368"/>
        <v>-69.279376430607229</v>
      </c>
      <c r="D1025" s="5">
        <f t="shared" si="369"/>
        <v>-5.7020706187461396</v>
      </c>
      <c r="E1025" s="2">
        <f t="shared" si="370"/>
        <v>69.551389768337032</v>
      </c>
      <c r="F1025" s="3">
        <f t="shared" si="375"/>
        <v>11.142888203148409</v>
      </c>
      <c r="G1025" s="3">
        <f t="shared" si="376"/>
        <v>-112.57678731780446</v>
      </c>
      <c r="H1025" s="3">
        <f t="shared" si="377"/>
        <v>-19.011791773845069</v>
      </c>
      <c r="I1025" s="2">
        <f t="shared" si="371"/>
        <v>114.71331756495445</v>
      </c>
      <c r="J1025" s="2">
        <f t="shared" si="378"/>
        <v>114.71331756495445</v>
      </c>
      <c r="K1025" s="5">
        <f t="shared" si="357"/>
        <v>0.33</v>
      </c>
      <c r="L1025" s="4">
        <f t="shared" si="372"/>
        <v>0.1991521525777796</v>
      </c>
      <c r="M1025" s="4">
        <f t="shared" si="358"/>
        <v>0.23102613701384206</v>
      </c>
      <c r="N1025" s="5">
        <f t="shared" si="359"/>
        <v>-2.2424302439283199</v>
      </c>
      <c r="O1025" s="5">
        <f t="shared" si="360"/>
        <v>22.655310548157765</v>
      </c>
      <c r="P1025" s="5">
        <f t="shared" si="361"/>
        <v>3.8259934128112345</v>
      </c>
      <c r="Q1025" s="6">
        <f t="shared" si="362"/>
        <v>1802.5962704797093</v>
      </c>
      <c r="R1025" s="5">
        <f t="shared" si="363"/>
        <v>8.8832093121600177</v>
      </c>
      <c r="S1025" s="5">
        <f t="shared" si="364"/>
        <v>-1.3571194244778795</v>
      </c>
      <c r="T1025" s="5">
        <f t="shared" si="365"/>
        <v>13.242557885113785</v>
      </c>
      <c r="U1025" s="5">
        <f t="shared" si="379"/>
        <v>6.6407790682316978</v>
      </c>
      <c r="V1025" s="5">
        <f t="shared" si="379"/>
        <v>21.298191123679885</v>
      </c>
      <c r="W1025" s="5">
        <f t="shared" si="366"/>
        <v>-15.10544870207498</v>
      </c>
      <c r="X1025">
        <f t="shared" si="373"/>
        <v>0</v>
      </c>
    </row>
    <row r="1026" spans="1:24" x14ac:dyDescent="0.2">
      <c r="A1026">
        <f t="shared" si="374"/>
        <v>0.99600000000000077</v>
      </c>
      <c r="B1026" s="5">
        <f t="shared" si="367"/>
        <v>6.1563736326479201</v>
      </c>
      <c r="C1026" s="5">
        <f t="shared" si="368"/>
        <v>-69.391942568829478</v>
      </c>
      <c r="D1026" s="5">
        <f t="shared" si="369"/>
        <v>-5.7210899632443359</v>
      </c>
      <c r="E1026" s="2">
        <f t="shared" si="370"/>
        <v>69.664500499038184</v>
      </c>
      <c r="F1026" s="3">
        <f t="shared" si="375"/>
        <v>11.149528982216641</v>
      </c>
      <c r="G1026" s="3">
        <f t="shared" si="376"/>
        <v>-112.55548912668078</v>
      </c>
      <c r="H1026" s="3">
        <f t="shared" si="377"/>
        <v>-19.026897222547145</v>
      </c>
      <c r="I1026" s="2">
        <f t="shared" si="371"/>
        <v>114.69556637895388</v>
      </c>
      <c r="J1026" s="2">
        <f t="shared" si="378"/>
        <v>114.69556637895388</v>
      </c>
      <c r="K1026" s="5">
        <f t="shared" si="357"/>
        <v>0.33</v>
      </c>
      <c r="L1026" s="4">
        <f t="shared" si="372"/>
        <v>0.19918295500959154</v>
      </c>
      <c r="M1026" s="4">
        <f t="shared" si="358"/>
        <v>0.23104271612402774</v>
      </c>
      <c r="N1026" s="5">
        <f t="shared" si="359"/>
        <v>-2.2434194462180801</v>
      </c>
      <c r="O1026" s="5">
        <f t="shared" si="360"/>
        <v>22.647519324639838</v>
      </c>
      <c r="P1026" s="5">
        <f t="shared" si="361"/>
        <v>3.8284407617880158</v>
      </c>
      <c r="Q1026" s="6">
        <f t="shared" si="362"/>
        <v>1802.5960902200909</v>
      </c>
      <c r="R1026" s="5">
        <f t="shared" si="363"/>
        <v>8.880880872842301</v>
      </c>
      <c r="S1026" s="5">
        <f t="shared" si="364"/>
        <v>-1.3582577705846748</v>
      </c>
      <c r="T1026" s="5">
        <f t="shared" si="365"/>
        <v>13.238995484200132</v>
      </c>
      <c r="U1026" s="5">
        <f t="shared" si="379"/>
        <v>6.6374614266242205</v>
      </c>
      <c r="V1026" s="5">
        <f t="shared" si="379"/>
        <v>21.289261554055162</v>
      </c>
      <c r="W1026" s="5">
        <f t="shared" si="366"/>
        <v>-15.106563754011852</v>
      </c>
      <c r="X1026">
        <f t="shared" si="373"/>
        <v>0</v>
      </c>
    </row>
    <row r="1027" spans="1:24" x14ac:dyDescent="0.2">
      <c r="A1027">
        <f t="shared" si="374"/>
        <v>0.99700000000000077</v>
      </c>
      <c r="B1027" s="5">
        <f t="shared" si="367"/>
        <v>6.1675264803608503</v>
      </c>
      <c r="C1027" s="5">
        <f t="shared" si="368"/>
        <v>-69.504487413325378</v>
      </c>
      <c r="D1027" s="5">
        <f t="shared" si="369"/>
        <v>-5.7401244137487604</v>
      </c>
      <c r="E1027" s="2">
        <f t="shared" si="370"/>
        <v>69.777590625322247</v>
      </c>
      <c r="F1027" s="3">
        <f t="shared" si="375"/>
        <v>11.156166443643265</v>
      </c>
      <c r="G1027" s="3">
        <f t="shared" si="376"/>
        <v>-112.53419986512672</v>
      </c>
      <c r="H1027" s="3">
        <f t="shared" si="377"/>
        <v>-19.042003786301159</v>
      </c>
      <c r="I1027" s="2">
        <f t="shared" si="371"/>
        <v>114.67782740006922</v>
      </c>
      <c r="J1027" s="2">
        <f t="shared" si="378"/>
        <v>114.67782740006922</v>
      </c>
      <c r="K1027" s="5">
        <f t="shared" si="357"/>
        <v>0.33</v>
      </c>
      <c r="L1027" s="4">
        <f t="shared" si="372"/>
        <v>0.19921374577161666</v>
      </c>
      <c r="M1027" s="4">
        <f t="shared" si="358"/>
        <v>0.23105928620629901</v>
      </c>
      <c r="N1027" s="5">
        <f t="shared" si="359"/>
        <v>-2.2444078063692579</v>
      </c>
      <c r="O1027" s="5">
        <f t="shared" si="360"/>
        <v>22.639733634013993</v>
      </c>
      <c r="P1027" s="5">
        <f t="shared" si="361"/>
        <v>3.8308878020764223</v>
      </c>
      <c r="Q1027" s="6">
        <f t="shared" si="362"/>
        <v>1802.5959099604909</v>
      </c>
      <c r="R1027" s="5">
        <f t="shared" si="363"/>
        <v>8.8785538012545224</v>
      </c>
      <c r="S1027" s="5">
        <f t="shared" si="364"/>
        <v>-1.3593963601126717</v>
      </c>
      <c r="T1027" s="5">
        <f t="shared" si="365"/>
        <v>13.235435120110225</v>
      </c>
      <c r="U1027" s="5">
        <f t="shared" si="379"/>
        <v>6.6341459948852641</v>
      </c>
      <c r="V1027" s="5">
        <f t="shared" si="379"/>
        <v>21.280337273901321</v>
      </c>
      <c r="W1027" s="5">
        <f t="shared" si="366"/>
        <v>-15.107677077813353</v>
      </c>
      <c r="X1027">
        <f t="shared" si="373"/>
        <v>0</v>
      </c>
    </row>
    <row r="1028" spans="1:24" x14ac:dyDescent="0.2">
      <c r="A1028">
        <f t="shared" si="374"/>
        <v>0.99800000000000078</v>
      </c>
      <c r="B1028" s="5">
        <f t="shared" si="367"/>
        <v>6.1786859638774914</v>
      </c>
      <c r="C1028" s="5">
        <f t="shared" si="368"/>
        <v>-69.617010973021863</v>
      </c>
      <c r="D1028" s="5">
        <f t="shared" si="369"/>
        <v>-5.7591739713735999</v>
      </c>
      <c r="E1028" s="2">
        <f t="shared" si="370"/>
        <v>69.890660156118599</v>
      </c>
      <c r="F1028" s="3">
        <f t="shared" si="375"/>
        <v>11.162800589638151</v>
      </c>
      <c r="G1028" s="3">
        <f t="shared" si="376"/>
        <v>-112.51291952785282</v>
      </c>
      <c r="H1028" s="3">
        <f t="shared" si="377"/>
        <v>-19.057111463378973</v>
      </c>
      <c r="I1028" s="2">
        <f t="shared" si="371"/>
        <v>114.66010062359426</v>
      </c>
      <c r="J1028" s="2">
        <f t="shared" si="378"/>
        <v>114.66010062359426</v>
      </c>
      <c r="K1028" s="5">
        <f t="shared" si="357"/>
        <v>0.33</v>
      </c>
      <c r="L1028" s="4">
        <f t="shared" si="372"/>
        <v>0.19924452485678226</v>
      </c>
      <c r="M1028" s="4">
        <f t="shared" si="358"/>
        <v>0.23107584726065528</v>
      </c>
      <c r="N1028" s="5">
        <f t="shared" si="359"/>
        <v>-2.2453953254703651</v>
      </c>
      <c r="O1028" s="5">
        <f t="shared" si="360"/>
        <v>22.631953472085936</v>
      </c>
      <c r="P1028" s="5">
        <f t="shared" si="361"/>
        <v>3.8333345340379266</v>
      </c>
      <c r="Q1028" s="6">
        <f t="shared" si="362"/>
        <v>1802.5957297009093</v>
      </c>
      <c r="R1028" s="5">
        <f t="shared" si="363"/>
        <v>8.8762280965849758</v>
      </c>
      <c r="S1028" s="5">
        <f t="shared" si="364"/>
        <v>-1.3605351927594282</v>
      </c>
      <c r="T1028" s="5">
        <f t="shared" si="365"/>
        <v>13.231876791644929</v>
      </c>
      <c r="U1028" s="5">
        <f t="shared" si="379"/>
        <v>6.6308327711146102</v>
      </c>
      <c r="V1028" s="5">
        <f t="shared" si="379"/>
        <v>21.271418279326507</v>
      </c>
      <c r="W1028" s="5">
        <f t="shared" si="366"/>
        <v>-15.108788674317143</v>
      </c>
      <c r="X1028">
        <f t="shared" si="373"/>
        <v>0</v>
      </c>
    </row>
    <row r="1029" spans="1:24" x14ac:dyDescent="0.2">
      <c r="A1029">
        <f t="shared" si="374"/>
        <v>0.99900000000000078</v>
      </c>
      <c r="B1029" s="5">
        <f t="shared" si="367"/>
        <v>6.189852079883515</v>
      </c>
      <c r="C1029" s="5">
        <f t="shared" si="368"/>
        <v>-69.729513256840576</v>
      </c>
      <c r="D1029" s="5">
        <f t="shared" si="369"/>
        <v>-5.7782386372313157</v>
      </c>
      <c r="E1029" s="2">
        <f t="shared" si="370"/>
        <v>70.003709100352282</v>
      </c>
      <c r="F1029" s="3">
        <f t="shared" si="375"/>
        <v>11.169431422409264</v>
      </c>
      <c r="G1029" s="3">
        <f t="shared" si="376"/>
        <v>-112.49164810957349</v>
      </c>
      <c r="H1029" s="3">
        <f t="shared" si="377"/>
        <v>-19.072220252053292</v>
      </c>
      <c r="I1029" s="2">
        <f t="shared" si="371"/>
        <v>114.64238604482568</v>
      </c>
      <c r="J1029" s="2">
        <f t="shared" si="378"/>
        <v>114.64238604482568</v>
      </c>
      <c r="K1029" s="5">
        <f t="shared" si="357"/>
        <v>0.33</v>
      </c>
      <c r="L1029" s="4">
        <f t="shared" si="372"/>
        <v>0.19927529225801893</v>
      </c>
      <c r="M1029" s="4">
        <f t="shared" si="358"/>
        <v>0.23109239928709727</v>
      </c>
      <c r="N1029" s="5">
        <f t="shared" si="359"/>
        <v>-2.2463820046086669</v>
      </c>
      <c r="O1029" s="5">
        <f t="shared" si="360"/>
        <v>22.624178834665233</v>
      </c>
      <c r="P1029" s="5">
        <f t="shared" si="361"/>
        <v>3.8357809580341269</v>
      </c>
      <c r="Q1029" s="6">
        <f t="shared" si="362"/>
        <v>1802.5955494413449</v>
      </c>
      <c r="R1029" s="5">
        <f t="shared" si="363"/>
        <v>8.8739037580225464</v>
      </c>
      <c r="S1029" s="5">
        <f t="shared" si="364"/>
        <v>-1.3616742682229708</v>
      </c>
      <c r="T1029" s="5">
        <f t="shared" si="365"/>
        <v>13.228320497605962</v>
      </c>
      <c r="U1029" s="5">
        <f t="shared" si="379"/>
        <v>6.6275217534138795</v>
      </c>
      <c r="V1029" s="5">
        <f t="shared" si="379"/>
        <v>21.262504566442264</v>
      </c>
      <c r="W1029" s="5">
        <f t="shared" si="366"/>
        <v>-15.109898544359911</v>
      </c>
      <c r="X1029">
        <f t="shared" si="373"/>
        <v>0</v>
      </c>
    </row>
    <row r="1030" spans="1:24" x14ac:dyDescent="0.2">
      <c r="A1030">
        <f t="shared" si="374"/>
        <v>1.0000000000000007</v>
      </c>
      <c r="B1030" s="5">
        <f t="shared" si="367"/>
        <v>6.201024825066801</v>
      </c>
      <c r="C1030" s="5">
        <f t="shared" si="368"/>
        <v>-69.841994273697864</v>
      </c>
      <c r="D1030" s="5">
        <f t="shared" si="369"/>
        <v>-5.7973184124326416</v>
      </c>
      <c r="E1030" s="2">
        <f t="shared" si="370"/>
        <v>70.116737466943931</v>
      </c>
      <c r="F1030" s="3">
        <f t="shared" si="375"/>
        <v>11.176058944162678</v>
      </c>
      <c r="G1030" s="3">
        <f t="shared" si="376"/>
        <v>-112.47038560500705</v>
      </c>
      <c r="H1030" s="3">
        <f t="shared" si="377"/>
        <v>-19.087330150597651</v>
      </c>
      <c r="I1030" s="2">
        <f t="shared" si="371"/>
        <v>114.62468365906311</v>
      </c>
      <c r="J1030" s="2">
        <f t="shared" si="378"/>
        <v>114.62468365906311</v>
      </c>
      <c r="K1030" s="5">
        <f t="shared" si="357"/>
        <v>0.33</v>
      </c>
      <c r="L1030" s="4">
        <f t="shared" si="372"/>
        <v>0.19930604796826021</v>
      </c>
      <c r="M1030" s="4">
        <f t="shared" si="358"/>
        <v>0.23110894228562692</v>
      </c>
      <c r="N1030" s="5">
        <f t="shared" si="359"/>
        <v>-2.2473678448701864</v>
      </c>
      <c r="O1030" s="5">
        <f t="shared" si="360"/>
        <v>22.616409717565311</v>
      </c>
      <c r="P1030" s="5">
        <f t="shared" si="361"/>
        <v>3.8382270744267446</v>
      </c>
      <c r="Q1030" s="6">
        <f t="shared" si="362"/>
        <v>1802.5953691817992</v>
      </c>
      <c r="R1030" s="5">
        <f t="shared" si="363"/>
        <v>8.8715807847567003</v>
      </c>
      <c r="S1030" s="5">
        <f t="shared" si="364"/>
        <v>-1.362813586201792</v>
      </c>
      <c r="T1030" s="5">
        <f t="shared" si="365"/>
        <v>13.224766236795885</v>
      </c>
      <c r="U1030" s="5">
        <f t="shared" si="379"/>
        <v>6.6242129398865135</v>
      </c>
      <c r="V1030" s="5">
        <f t="shared" si="379"/>
        <v>21.253596131363519</v>
      </c>
      <c r="W1030" s="5">
        <f t="shared" si="366"/>
        <v>-15.111006688777369</v>
      </c>
      <c r="X1030">
        <f t="shared" si="373"/>
        <v>0</v>
      </c>
    </row>
    <row r="1031" spans="1:24" x14ac:dyDescent="0.2">
      <c r="A1031">
        <f t="shared" si="374"/>
        <v>1.0010000000000006</v>
      </c>
      <c r="B1031" s="5">
        <f t="shared" si="367"/>
        <v>6.2122041961174332</v>
      </c>
      <c r="C1031" s="5">
        <f t="shared" si="368"/>
        <v>-69.954454032504799</v>
      </c>
      <c r="D1031" s="5">
        <f t="shared" si="369"/>
        <v>-5.8164132980865837</v>
      </c>
      <c r="E1031" s="2">
        <f t="shared" si="370"/>
        <v>70.229745264809878</v>
      </c>
      <c r="F1031" s="3">
        <f t="shared" si="375"/>
        <v>11.182683157102565</v>
      </c>
      <c r="G1031" s="3">
        <f t="shared" si="376"/>
        <v>-112.44913200887569</v>
      </c>
      <c r="H1031" s="3">
        <f t="shared" si="377"/>
        <v>-19.102441157286428</v>
      </c>
      <c r="I1031" s="2">
        <f t="shared" si="371"/>
        <v>114.60699346160901</v>
      </c>
      <c r="J1031" s="2">
        <f t="shared" si="378"/>
        <v>114.60699346160901</v>
      </c>
      <c r="K1031" s="5">
        <f t="shared" si="357"/>
        <v>0.33</v>
      </c>
      <c r="L1031" s="4">
        <f t="shared" si="372"/>
        <v>0.19933679198044288</v>
      </c>
      <c r="M1031" s="4">
        <f t="shared" si="358"/>
        <v>0.23112547625624744</v>
      </c>
      <c r="N1031" s="5">
        <f t="shared" si="359"/>
        <v>-2.2483528473397025</v>
      </c>
      <c r="O1031" s="5">
        <f t="shared" si="360"/>
        <v>22.608646116603452</v>
      </c>
      <c r="P1031" s="5">
        <f t="shared" si="361"/>
        <v>3.8406728835776263</v>
      </c>
      <c r="Q1031" s="6">
        <f t="shared" si="362"/>
        <v>1802.5951889222715</v>
      </c>
      <c r="R1031" s="5">
        <f t="shared" si="363"/>
        <v>8.8692591759774881</v>
      </c>
      <c r="S1031" s="5">
        <f t="shared" si="364"/>
        <v>-1.3639531463948524</v>
      </c>
      <c r="T1031" s="5">
        <f t="shared" si="365"/>
        <v>13.221214008018109</v>
      </c>
      <c r="U1031" s="5">
        <f t="shared" si="379"/>
        <v>6.6209063286377852</v>
      </c>
      <c r="V1031" s="5">
        <f t="shared" si="379"/>
        <v>21.2446929702086</v>
      </c>
      <c r="W1031" s="5">
        <f t="shared" si="366"/>
        <v>-15.112113108404266</v>
      </c>
      <c r="X1031">
        <f t="shared" si="373"/>
        <v>0</v>
      </c>
    </row>
    <row r="1032" spans="1:24" x14ac:dyDescent="0.2">
      <c r="A1032">
        <f t="shared" si="374"/>
        <v>1.0020000000000004</v>
      </c>
      <c r="B1032" s="5">
        <f t="shared" si="367"/>
        <v>6.2233901897276995</v>
      </c>
      <c r="C1032" s="5">
        <f t="shared" si="368"/>
        <v>-70.066892542167196</v>
      </c>
      <c r="D1032" s="5">
        <f t="shared" si="369"/>
        <v>-5.8355232953004235</v>
      </c>
      <c r="E1032" s="2">
        <f t="shared" si="370"/>
        <v>70.342732502862049</v>
      </c>
      <c r="F1032" s="3">
        <f t="shared" si="375"/>
        <v>11.189304063431203</v>
      </c>
      <c r="G1032" s="3">
        <f t="shared" si="376"/>
        <v>-112.42788731590548</v>
      </c>
      <c r="H1032" s="3">
        <f t="shared" si="377"/>
        <v>-19.117553270394833</v>
      </c>
      <c r="I1032" s="2">
        <f t="shared" si="371"/>
        <v>114.5893154477687</v>
      </c>
      <c r="J1032" s="2">
        <f t="shared" si="378"/>
        <v>114.5893154477687</v>
      </c>
      <c r="K1032" s="5">
        <f t="shared" si="357"/>
        <v>0.33</v>
      </c>
      <c r="L1032" s="4">
        <f t="shared" si="372"/>
        <v>0.19936752428750679</v>
      </c>
      <c r="M1032" s="4">
        <f t="shared" si="358"/>
        <v>0.23114200119896317</v>
      </c>
      <c r="N1032" s="5">
        <f t="shared" si="359"/>
        <v>-2.249337013100754</v>
      </c>
      <c r="O1032" s="5">
        <f t="shared" si="360"/>
        <v>22.600888027600774</v>
      </c>
      <c r="P1032" s="5">
        <f t="shared" si="361"/>
        <v>3.8431183858487388</v>
      </c>
      <c r="Q1032" s="6">
        <f t="shared" si="362"/>
        <v>1802.5950086627615</v>
      </c>
      <c r="R1032" s="5">
        <f t="shared" si="363"/>
        <v>8.8669389308755289</v>
      </c>
      <c r="S1032" s="5">
        <f t="shared" si="364"/>
        <v>-1.3650929485015784</v>
      </c>
      <c r="T1032" s="5">
        <f t="shared" si="365"/>
        <v>13.21766381007687</v>
      </c>
      <c r="U1032" s="5">
        <f t="shared" si="379"/>
        <v>6.6176019177747749</v>
      </c>
      <c r="V1032" s="5">
        <f t="shared" si="379"/>
        <v>21.235795079099198</v>
      </c>
      <c r="W1032" s="5">
        <f t="shared" si="366"/>
        <v>-15.113217804074392</v>
      </c>
      <c r="X1032">
        <f t="shared" si="373"/>
        <v>0</v>
      </c>
    </row>
    <row r="1033" spans="1:24" x14ac:dyDescent="0.2">
      <c r="A1033">
        <f t="shared" si="374"/>
        <v>1.0030000000000003</v>
      </c>
      <c r="B1033" s="5">
        <f t="shared" si="367"/>
        <v>6.2345828025920893</v>
      </c>
      <c r="C1033" s="5">
        <f t="shared" si="368"/>
        <v>-70.179309811585554</v>
      </c>
      <c r="D1033" s="5">
        <f t="shared" si="369"/>
        <v>-5.8546484051797201</v>
      </c>
      <c r="E1033" s="2">
        <f t="shared" si="370"/>
        <v>70.455699190007948</v>
      </c>
      <c r="F1033" s="3">
        <f t="shared" si="375"/>
        <v>11.195921665348978</v>
      </c>
      <c r="G1033" s="3">
        <f t="shared" si="376"/>
        <v>-112.40665152082639</v>
      </c>
      <c r="H1033" s="3">
        <f t="shared" si="377"/>
        <v>-19.132666488198907</v>
      </c>
      <c r="I1033" s="2">
        <f t="shared" si="371"/>
        <v>114.57164961285048</v>
      </c>
      <c r="J1033" s="2">
        <f t="shared" si="378"/>
        <v>114.57164961285048</v>
      </c>
      <c r="K1033" s="5">
        <f t="shared" si="357"/>
        <v>0.33</v>
      </c>
      <c r="L1033" s="4">
        <f t="shared" si="372"/>
        <v>0.19939824488239491</v>
      </c>
      <c r="M1033" s="4">
        <f t="shared" si="358"/>
        <v>0.2311585171137798</v>
      </c>
      <c r="N1033" s="5">
        <f t="shared" si="359"/>
        <v>-2.2503203432356402</v>
      </c>
      <c r="O1033" s="5">
        <f t="shared" si="360"/>
        <v>22.593135446382256</v>
      </c>
      <c r="P1033" s="5">
        <f t="shared" si="361"/>
        <v>3.8455635816021747</v>
      </c>
      <c r="Q1033" s="6">
        <f t="shared" si="362"/>
        <v>1802.5948284032697</v>
      </c>
      <c r="R1033" s="5">
        <f t="shared" si="363"/>
        <v>8.8646200486420419</v>
      </c>
      <c r="S1033" s="5">
        <f t="shared" si="364"/>
        <v>-1.3662329922218619</v>
      </c>
      <c r="T1033" s="5">
        <f t="shared" si="365"/>
        <v>13.214115641777278</v>
      </c>
      <c r="U1033" s="5">
        <f t="shared" si="379"/>
        <v>6.6142997054064017</v>
      </c>
      <c r="V1033" s="5">
        <f t="shared" si="379"/>
        <v>21.226902454160395</v>
      </c>
      <c r="W1033" s="5">
        <f t="shared" si="366"/>
        <v>-15.114320776620545</v>
      </c>
      <c r="X1033">
        <f t="shared" si="373"/>
        <v>0</v>
      </c>
    </row>
    <row r="1034" spans="1:24" x14ac:dyDescent="0.2">
      <c r="A1034">
        <f t="shared" si="374"/>
        <v>1.0040000000000002</v>
      </c>
      <c r="B1034" s="5">
        <f t="shared" si="367"/>
        <v>6.2457820314072912</v>
      </c>
      <c r="C1034" s="5">
        <f t="shared" si="368"/>
        <v>-70.291705849655159</v>
      </c>
      <c r="D1034" s="5">
        <f t="shared" si="369"/>
        <v>-5.873788628828307</v>
      </c>
      <c r="E1034" s="2">
        <f t="shared" si="370"/>
        <v>70.568645335150762</v>
      </c>
      <c r="F1034" s="3">
        <f t="shared" si="375"/>
        <v>11.202535965054384</v>
      </c>
      <c r="G1034" s="3">
        <f t="shared" si="376"/>
        <v>-112.38542461837223</v>
      </c>
      <c r="H1034" s="3">
        <f t="shared" si="377"/>
        <v>-19.147780808975529</v>
      </c>
      <c r="I1034" s="2">
        <f t="shared" si="371"/>
        <v>114.55399595216544</v>
      </c>
      <c r="J1034" s="2">
        <f t="shared" si="378"/>
        <v>114.55399595216544</v>
      </c>
      <c r="K1034" s="5">
        <f t="shared" si="357"/>
        <v>0.33</v>
      </c>
      <c r="L1034" s="4">
        <f t="shared" si="372"/>
        <v>0.19942895375805336</v>
      </c>
      <c r="M1034" s="4">
        <f t="shared" si="358"/>
        <v>0.23117502400070422</v>
      </c>
      <c r="N1034" s="5">
        <f t="shared" si="359"/>
        <v>-2.2513028388254228</v>
      </c>
      <c r="O1034" s="5">
        <f t="shared" si="360"/>
        <v>22.585388368776702</v>
      </c>
      <c r="P1034" s="5">
        <f t="shared" si="361"/>
        <v>3.8480084712001452</v>
      </c>
      <c r="Q1034" s="6">
        <f t="shared" si="362"/>
        <v>1802.5946481437957</v>
      </c>
      <c r="R1034" s="5">
        <f t="shared" si="363"/>
        <v>8.8623025284688204</v>
      </c>
      <c r="S1034" s="5">
        <f t="shared" si="364"/>
        <v>-1.3673732772560607</v>
      </c>
      <c r="T1034" s="5">
        <f t="shared" si="365"/>
        <v>13.210569501925264</v>
      </c>
      <c r="U1034" s="5">
        <f t="shared" si="379"/>
        <v>6.610999689643398</v>
      </c>
      <c r="V1034" s="5">
        <f t="shared" si="379"/>
        <v>21.218015091520641</v>
      </c>
      <c r="W1034" s="5">
        <f t="shared" si="366"/>
        <v>-15.11542202687459</v>
      </c>
      <c r="X1034">
        <f t="shared" si="373"/>
        <v>0</v>
      </c>
    </row>
    <row r="1035" spans="1:24" x14ac:dyDescent="0.2">
      <c r="A1035">
        <f t="shared" si="374"/>
        <v>1.0050000000000001</v>
      </c>
      <c r="B1035" s="5">
        <f t="shared" si="367"/>
        <v>6.2569878728721902</v>
      </c>
      <c r="C1035" s="5">
        <f t="shared" si="368"/>
        <v>-70.40408066526598</v>
      </c>
      <c r="D1035" s="5">
        <f t="shared" si="369"/>
        <v>-5.8929439673482964</v>
      </c>
      <c r="E1035" s="2">
        <f t="shared" si="370"/>
        <v>70.681570947189257</v>
      </c>
      <c r="F1035" s="3">
        <f t="shared" si="375"/>
        <v>11.209146964744027</v>
      </c>
      <c r="G1035" s="3">
        <f t="shared" si="376"/>
        <v>-112.36420660328071</v>
      </c>
      <c r="H1035" s="3">
        <f t="shared" si="377"/>
        <v>-19.162896231002403</v>
      </c>
      <c r="I1035" s="2">
        <f t="shared" si="371"/>
        <v>114.53635446102756</v>
      </c>
      <c r="J1035" s="2">
        <f t="shared" si="378"/>
        <v>114.53635446102756</v>
      </c>
      <c r="K1035" s="5">
        <f t="shared" si="357"/>
        <v>0.33</v>
      </c>
      <c r="L1035" s="4">
        <f t="shared" si="372"/>
        <v>0.19945965090743151</v>
      </c>
      <c r="M1035" s="4">
        <f t="shared" si="358"/>
        <v>0.23119152185974448</v>
      </c>
      <c r="N1035" s="5">
        <f t="shared" si="359"/>
        <v>-2.2522845009499264</v>
      </c>
      <c r="O1035" s="5">
        <f t="shared" si="360"/>
        <v>22.577646790616754</v>
      </c>
      <c r="P1035" s="5">
        <f t="shared" si="361"/>
        <v>3.8504530550049831</v>
      </c>
      <c r="Q1035" s="6">
        <f t="shared" si="362"/>
        <v>1802.59446788434</v>
      </c>
      <c r="R1035" s="5">
        <f t="shared" si="363"/>
        <v>8.8599863695482313</v>
      </c>
      <c r="S1035" s="5">
        <f t="shared" si="364"/>
        <v>-1.3685138033049957</v>
      </c>
      <c r="T1035" s="5">
        <f t="shared" si="365"/>
        <v>13.207025389327603</v>
      </c>
      <c r="U1035" s="5">
        <f t="shared" si="379"/>
        <v>6.6077018685983049</v>
      </c>
      <c r="V1035" s="5">
        <f t="shared" si="379"/>
        <v>21.209132987311758</v>
      </c>
      <c r="W1035" s="5">
        <f t="shared" si="366"/>
        <v>-15.116521555667415</v>
      </c>
      <c r="X1035">
        <f t="shared" si="373"/>
        <v>0</v>
      </c>
    </row>
    <row r="1036" spans="1:24" x14ac:dyDescent="0.2">
      <c r="A1036">
        <f t="shared" si="374"/>
        <v>1.006</v>
      </c>
      <c r="B1036" s="5">
        <f t="shared" si="367"/>
        <v>6.2682003236878687</v>
      </c>
      <c r="C1036" s="5">
        <f t="shared" si="368"/>
        <v>-70.516434267302756</v>
      </c>
      <c r="D1036" s="5">
        <f t="shared" si="369"/>
        <v>-5.9121144218400765</v>
      </c>
      <c r="E1036" s="2">
        <f t="shared" si="370"/>
        <v>70.794476035017823</v>
      </c>
      <c r="F1036" s="3">
        <f t="shared" si="375"/>
        <v>11.215754666612625</v>
      </c>
      <c r="G1036" s="3">
        <f t="shared" si="376"/>
        <v>-112.3429974702934</v>
      </c>
      <c r="H1036" s="3">
        <f t="shared" si="377"/>
        <v>-19.178012752558072</v>
      </c>
      <c r="I1036" s="2">
        <f t="shared" si="371"/>
        <v>114.51872513475371</v>
      </c>
      <c r="J1036" s="2">
        <f t="shared" si="378"/>
        <v>114.51872513475371</v>
      </c>
      <c r="K1036" s="5">
        <f t="shared" si="357"/>
        <v>0.33</v>
      </c>
      <c r="L1036" s="4">
        <f t="shared" si="372"/>
        <v>0.19949033632348173</v>
      </c>
      <c r="M1036" s="4">
        <f t="shared" si="358"/>
        <v>0.23120801069091007</v>
      </c>
      <c r="N1036" s="5">
        <f t="shared" si="359"/>
        <v>-2.253265330687741</v>
      </c>
      <c r="O1036" s="5">
        <f t="shared" si="360"/>
        <v>22.569910707738888</v>
      </c>
      <c r="P1036" s="5">
        <f t="shared" si="361"/>
        <v>3.8528973333791443</v>
      </c>
      <c r="Q1036" s="6">
        <f t="shared" si="362"/>
        <v>1802.5942876249023</v>
      </c>
      <c r="R1036" s="5">
        <f t="shared" si="363"/>
        <v>8.8576715710732259</v>
      </c>
      <c r="S1036" s="5">
        <f t="shared" si="364"/>
        <v>-1.3696545700699532</v>
      </c>
      <c r="T1036" s="5">
        <f t="shared" si="365"/>
        <v>13.203483302791922</v>
      </c>
      <c r="U1036" s="5">
        <f t="shared" si="379"/>
        <v>6.6044062403854848</v>
      </c>
      <c r="V1036" s="5">
        <f t="shared" si="379"/>
        <v>21.200256137668934</v>
      </c>
      <c r="W1036" s="5">
        <f t="shared" si="366"/>
        <v>-15.117619363828933</v>
      </c>
      <c r="X1036">
        <f t="shared" si="373"/>
        <v>0</v>
      </c>
    </row>
    <row r="1037" spans="1:24" x14ac:dyDescent="0.2">
      <c r="A1037">
        <f t="shared" si="374"/>
        <v>1.0069999999999999</v>
      </c>
      <c r="B1037" s="5">
        <f t="shared" si="367"/>
        <v>6.2794193805576013</v>
      </c>
      <c r="C1037" s="5">
        <f t="shared" si="368"/>
        <v>-70.628766664644985</v>
      </c>
      <c r="D1037" s="5">
        <f t="shared" si="369"/>
        <v>-5.931299993402317</v>
      </c>
      <c r="E1037" s="2">
        <f t="shared" si="370"/>
        <v>70.907360607526414</v>
      </c>
      <c r="F1037" s="3">
        <f t="shared" si="375"/>
        <v>11.22235907285301</v>
      </c>
      <c r="G1037" s="3">
        <f t="shared" si="376"/>
        <v>-112.32179721415572</v>
      </c>
      <c r="H1037" s="3">
        <f t="shared" si="377"/>
        <v>-19.1931303719219</v>
      </c>
      <c r="I1037" s="2">
        <f t="shared" si="371"/>
        <v>114.50110796866359</v>
      </c>
      <c r="J1037" s="2">
        <f t="shared" si="378"/>
        <v>114.50110796866359</v>
      </c>
      <c r="K1037" s="5">
        <f t="shared" si="357"/>
        <v>0.33</v>
      </c>
      <c r="L1037" s="4">
        <f t="shared" si="372"/>
        <v>0.19952100999915973</v>
      </c>
      <c r="M1037" s="4">
        <f t="shared" si="358"/>
        <v>0.23122449049421148</v>
      </c>
      <c r="N1037" s="5">
        <f t="shared" si="359"/>
        <v>-2.2542453291162228</v>
      </c>
      <c r="O1037" s="5">
        <f t="shared" si="360"/>
        <v>22.562180115983402</v>
      </c>
      <c r="P1037" s="5">
        <f t="shared" si="361"/>
        <v>3.8553413066852018</v>
      </c>
      <c r="Q1037" s="6">
        <f t="shared" si="362"/>
        <v>1802.5941073654826</v>
      </c>
      <c r="R1037" s="5">
        <f t="shared" si="363"/>
        <v>8.8553581322373276</v>
      </c>
      <c r="S1037" s="5">
        <f t="shared" si="364"/>
        <v>-1.3707955772526805</v>
      </c>
      <c r="T1037" s="5">
        <f t="shared" si="365"/>
        <v>13.199943241126666</v>
      </c>
      <c r="U1037" s="5">
        <f t="shared" si="379"/>
        <v>6.6011128031211044</v>
      </c>
      <c r="V1037" s="5">
        <f t="shared" si="379"/>
        <v>21.191384538730723</v>
      </c>
      <c r="W1037" s="5">
        <f t="shared" si="366"/>
        <v>-15.11871545218813</v>
      </c>
      <c r="X1037">
        <f t="shared" si="373"/>
        <v>0</v>
      </c>
    </row>
    <row r="1038" spans="1:24" x14ac:dyDescent="0.2">
      <c r="A1038">
        <f t="shared" si="374"/>
        <v>1.0079999999999998</v>
      </c>
      <c r="B1038" s="5">
        <f t="shared" si="367"/>
        <v>6.2906450401868561</v>
      </c>
      <c r="C1038" s="5">
        <f t="shared" si="368"/>
        <v>-70.741077866166862</v>
      </c>
      <c r="D1038" s="5">
        <f t="shared" si="369"/>
        <v>-5.9505006831319651</v>
      </c>
      <c r="E1038" s="2">
        <f t="shared" si="370"/>
        <v>71.020224673600623</v>
      </c>
      <c r="F1038" s="3">
        <f t="shared" si="375"/>
        <v>11.228960185656131</v>
      </c>
      <c r="G1038" s="3">
        <f t="shared" si="376"/>
        <v>-112.300605829617</v>
      </c>
      <c r="H1038" s="3">
        <f t="shared" si="377"/>
        <v>-19.208249087374089</v>
      </c>
      <c r="I1038" s="2">
        <f t="shared" si="371"/>
        <v>114.4835029580798</v>
      </c>
      <c r="J1038" s="2">
        <f t="shared" si="378"/>
        <v>114.4835029580798</v>
      </c>
      <c r="K1038" s="5">
        <f t="shared" si="357"/>
        <v>0.33</v>
      </c>
      <c r="L1038" s="4">
        <f t="shared" si="372"/>
        <v>0.19955167192742418</v>
      </c>
      <c r="M1038" s="4">
        <f t="shared" si="358"/>
        <v>0.23124096126966054</v>
      </c>
      <c r="N1038" s="5">
        <f t="shared" si="359"/>
        <v>-2.2552244973114974</v>
      </c>
      <c r="O1038" s="5">
        <f t="shared" si="360"/>
        <v>22.554455011194424</v>
      </c>
      <c r="P1038" s="5">
        <f t="shared" si="361"/>
        <v>3.8577849752858522</v>
      </c>
      <c r="Q1038" s="6">
        <f t="shared" si="362"/>
        <v>1802.5939271060806</v>
      </c>
      <c r="R1038" s="5">
        <f t="shared" si="363"/>
        <v>8.853046052234653</v>
      </c>
      <c r="S1038" s="5">
        <f t="shared" si="364"/>
        <v>-1.3719368245553909</v>
      </c>
      <c r="T1038" s="5">
        <f t="shared" si="365"/>
        <v>13.19640520314114</v>
      </c>
      <c r="U1038" s="5">
        <f t="shared" si="379"/>
        <v>6.597821554923156</v>
      </c>
      <c r="V1038" s="5">
        <f t="shared" si="379"/>
        <v>21.182518186639033</v>
      </c>
      <c r="W1038" s="5">
        <f t="shared" si="366"/>
        <v>-15.119809821573007</v>
      </c>
      <c r="X1038">
        <f t="shared" si="373"/>
        <v>0</v>
      </c>
    </row>
    <row r="1039" spans="1:24" x14ac:dyDescent="0.2">
      <c r="A1039">
        <f t="shared" si="374"/>
        <v>1.0089999999999997</v>
      </c>
      <c r="B1039" s="5">
        <f t="shared" si="367"/>
        <v>6.3018772992832899</v>
      </c>
      <c r="C1039" s="5">
        <f t="shared" si="368"/>
        <v>-70.85336788073738</v>
      </c>
      <c r="D1039" s="5">
        <f t="shared" si="369"/>
        <v>-5.9697164921242498</v>
      </c>
      <c r="E1039" s="2">
        <f t="shared" si="370"/>
        <v>71.13306824212161</v>
      </c>
      <c r="F1039" s="3">
        <f t="shared" si="375"/>
        <v>11.235558007211054</v>
      </c>
      <c r="G1039" s="3">
        <f t="shared" si="376"/>
        <v>-112.27942331143036</v>
      </c>
      <c r="H1039" s="3">
        <f t="shared" si="377"/>
        <v>-19.223368897195662</v>
      </c>
      <c r="I1039" s="2">
        <f t="shared" si="371"/>
        <v>114.46591009832774</v>
      </c>
      <c r="J1039" s="2">
        <f t="shared" si="378"/>
        <v>114.46591009832774</v>
      </c>
      <c r="K1039" s="5">
        <f t="shared" si="357"/>
        <v>0.33</v>
      </c>
      <c r="L1039" s="4">
        <f t="shared" si="372"/>
        <v>0.19958232210123722</v>
      </c>
      <c r="M1039" s="4">
        <f t="shared" si="358"/>
        <v>0.23125742301727042</v>
      </c>
      <c r="N1039" s="5">
        <f t="shared" si="359"/>
        <v>-2.2562028363484572</v>
      </c>
      <c r="O1039" s="5">
        <f t="shared" si="360"/>
        <v>22.546735389219879</v>
      </c>
      <c r="P1039" s="5">
        <f t="shared" si="361"/>
        <v>3.8602283395439061</v>
      </c>
      <c r="Q1039" s="6">
        <f t="shared" si="362"/>
        <v>1802.5937468466971</v>
      </c>
      <c r="R1039" s="5">
        <f t="shared" si="363"/>
        <v>8.8507353302598819</v>
      </c>
      <c r="S1039" s="5">
        <f t="shared" si="364"/>
        <v>-1.3730783116807574</v>
      </c>
      <c r="T1039" s="5">
        <f t="shared" si="365"/>
        <v>13.19286918764548</v>
      </c>
      <c r="U1039" s="5">
        <f t="shared" si="379"/>
        <v>6.5945324939114247</v>
      </c>
      <c r="V1039" s="5">
        <f t="shared" si="379"/>
        <v>21.173657077539122</v>
      </c>
      <c r="W1039" s="5">
        <f t="shared" si="366"/>
        <v>-15.120902472810613</v>
      </c>
      <c r="X1039">
        <f t="shared" si="373"/>
        <v>0</v>
      </c>
    </row>
    <row r="1040" spans="1:24" x14ac:dyDescent="0.2">
      <c r="A1040">
        <f t="shared" si="374"/>
        <v>1.0099999999999996</v>
      </c>
      <c r="B1040" s="5">
        <f t="shared" si="367"/>
        <v>6.3131161545567478</v>
      </c>
      <c r="C1040" s="5">
        <f t="shared" si="368"/>
        <v>-70.965636717220278</v>
      </c>
      <c r="D1040" s="5">
        <f t="shared" si="369"/>
        <v>-5.9889474214726821</v>
      </c>
      <c r="E1040" s="2">
        <f t="shared" si="370"/>
        <v>71.245891321966127</v>
      </c>
      <c r="F1040" s="3">
        <f t="shared" si="375"/>
        <v>11.242152539704966</v>
      </c>
      <c r="G1040" s="3">
        <f t="shared" si="376"/>
        <v>-112.25824965435282</v>
      </c>
      <c r="H1040" s="3">
        <f t="shared" si="377"/>
        <v>-19.238489799668471</v>
      </c>
      <c r="I1040" s="2">
        <f t="shared" si="371"/>
        <v>114.44832938473566</v>
      </c>
      <c r="J1040" s="2">
        <f t="shared" si="378"/>
        <v>114.44832938473566</v>
      </c>
      <c r="K1040" s="5">
        <f t="shared" si="357"/>
        <v>0.33</v>
      </c>
      <c r="L1040" s="4">
        <f t="shared" si="372"/>
        <v>0.19961296051356403</v>
      </c>
      <c r="M1040" s="4">
        <f t="shared" si="358"/>
        <v>0.23127387573705543</v>
      </c>
      <c r="N1040" s="5">
        <f t="shared" si="359"/>
        <v>-2.2571803473007668</v>
      </c>
      <c r="O1040" s="5">
        <f t="shared" si="360"/>
        <v>22.539021245911513</v>
      </c>
      <c r="P1040" s="5">
        <f t="shared" si="361"/>
        <v>3.8626713998222941</v>
      </c>
      <c r="Q1040" s="6">
        <f t="shared" si="362"/>
        <v>1802.5935665873315</v>
      </c>
      <c r="R1040" s="5">
        <f t="shared" si="363"/>
        <v>8.8484259655082678</v>
      </c>
      <c r="S1040" s="5">
        <f t="shared" si="364"/>
        <v>-1.3742200383319148</v>
      </c>
      <c r="T1040" s="5">
        <f t="shared" si="365"/>
        <v>13.18933519345064</v>
      </c>
      <c r="U1040" s="5">
        <f t="shared" si="379"/>
        <v>6.591245618207501</v>
      </c>
      <c r="V1040" s="5">
        <f t="shared" si="379"/>
        <v>21.1648012075796</v>
      </c>
      <c r="W1040" s="5">
        <f t="shared" si="366"/>
        <v>-15.121993406727064</v>
      </c>
      <c r="X1040">
        <f t="shared" si="373"/>
        <v>0</v>
      </c>
    </row>
    <row r="1041" spans="1:24" x14ac:dyDescent="0.2">
      <c r="A1041">
        <f t="shared" si="374"/>
        <v>1.0109999999999995</v>
      </c>
      <c r="B1041" s="5">
        <f t="shared" si="367"/>
        <v>6.3243616027192617</v>
      </c>
      <c r="C1041" s="5">
        <f t="shared" si="368"/>
        <v>-71.077884384474018</v>
      </c>
      <c r="D1041" s="5">
        <f t="shared" si="369"/>
        <v>-6.0081934722690544</v>
      </c>
      <c r="E1041" s="2">
        <f t="shared" si="370"/>
        <v>71.358693922006481</v>
      </c>
      <c r="F1041" s="3">
        <f t="shared" si="375"/>
        <v>11.248743785323173</v>
      </c>
      <c r="G1041" s="3">
        <f t="shared" si="376"/>
        <v>-112.23708485314525</v>
      </c>
      <c r="H1041" s="3">
        <f t="shared" si="377"/>
        <v>-19.253611793075198</v>
      </c>
      <c r="I1041" s="2">
        <f t="shared" si="371"/>
        <v>114.43076081263472</v>
      </c>
      <c r="J1041" s="2">
        <f t="shared" si="378"/>
        <v>114.43076081263472</v>
      </c>
      <c r="K1041" s="5">
        <f t="shared" si="357"/>
        <v>0.33</v>
      </c>
      <c r="L1041" s="4">
        <f t="shared" si="372"/>
        <v>0.19964358715737296</v>
      </c>
      <c r="M1041" s="4">
        <f t="shared" si="358"/>
        <v>0.23129031942903119</v>
      </c>
      <c r="N1041" s="5">
        <f t="shared" si="359"/>
        <v>-2.2581570312408643</v>
      </c>
      <c r="O1041" s="5">
        <f t="shared" si="360"/>
        <v>22.53131257712489</v>
      </c>
      <c r="P1041" s="5">
        <f t="shared" si="361"/>
        <v>3.8651141564840685</v>
      </c>
      <c r="Q1041" s="6">
        <f t="shared" si="362"/>
        <v>1802.5933863279838</v>
      </c>
      <c r="R1041" s="5">
        <f t="shared" si="363"/>
        <v>8.8461179571756592</v>
      </c>
      <c r="S1041" s="5">
        <f t="shared" si="364"/>
        <v>-1.3753620042124608</v>
      </c>
      <c r="T1041" s="5">
        <f t="shared" si="365"/>
        <v>13.185803219368449</v>
      </c>
      <c r="U1041" s="5">
        <f t="shared" si="379"/>
        <v>6.5879609259347944</v>
      </c>
      <c r="V1041" s="5">
        <f t="shared" si="379"/>
        <v>21.155950572912428</v>
      </c>
      <c r="W1041" s="5">
        <f t="shared" si="366"/>
        <v>-15.123082624147482</v>
      </c>
      <c r="X1041">
        <f t="shared" si="373"/>
        <v>0</v>
      </c>
    </row>
    <row r="1042" spans="1:24" x14ac:dyDescent="0.2">
      <c r="A1042">
        <f t="shared" si="374"/>
        <v>1.0119999999999993</v>
      </c>
      <c r="B1042" s="5">
        <f t="shared" si="367"/>
        <v>6.3356136404850476</v>
      </c>
      <c r="C1042" s="5">
        <f t="shared" si="368"/>
        <v>-71.190110891351878</v>
      </c>
      <c r="D1042" s="5">
        <f t="shared" si="369"/>
        <v>-6.0274546456034415</v>
      </c>
      <c r="E1042" s="2">
        <f t="shared" si="370"/>
        <v>71.471476051110599</v>
      </c>
      <c r="F1042" s="3">
        <f t="shared" si="375"/>
        <v>11.255331746249107</v>
      </c>
      <c r="G1042" s="3">
        <f t="shared" si="376"/>
        <v>-112.21592890257233</v>
      </c>
      <c r="H1042" s="3">
        <f t="shared" si="377"/>
        <v>-19.268734875699344</v>
      </c>
      <c r="I1042" s="2">
        <f t="shared" si="371"/>
        <v>114.41320437735884</v>
      </c>
      <c r="J1042" s="2">
        <f t="shared" si="378"/>
        <v>114.41320437735884</v>
      </c>
      <c r="K1042" s="5">
        <f t="shared" si="357"/>
        <v>0.33</v>
      </c>
      <c r="L1042" s="4">
        <f t="shared" si="372"/>
        <v>0.19967420202563571</v>
      </c>
      <c r="M1042" s="4">
        <f t="shared" si="358"/>
        <v>0.23130675409321452</v>
      </c>
      <c r="N1042" s="5">
        <f t="shared" si="359"/>
        <v>-2.2591328892399596</v>
      </c>
      <c r="O1042" s="5">
        <f t="shared" si="360"/>
        <v>22.52360937871936</v>
      </c>
      <c r="P1042" s="5">
        <f t="shared" si="361"/>
        <v>3.8675566098923939</v>
      </c>
      <c r="Q1042" s="6">
        <f t="shared" si="362"/>
        <v>1802.5932060686541</v>
      </c>
      <c r="R1042" s="5">
        <f t="shared" si="363"/>
        <v>8.8438113044584572</v>
      </c>
      <c r="S1042" s="5">
        <f t="shared" si="364"/>
        <v>-1.3765042090264519</v>
      </c>
      <c r="T1042" s="5">
        <f t="shared" si="365"/>
        <v>13.182273264211537</v>
      </c>
      <c r="U1042" s="5">
        <f t="shared" si="379"/>
        <v>6.5846784152184981</v>
      </c>
      <c r="V1042" s="5">
        <f t="shared" si="379"/>
        <v>21.147105169692907</v>
      </c>
      <c r="W1042" s="5">
        <f t="shared" si="366"/>
        <v>-15.124170125896068</v>
      </c>
      <c r="X1042">
        <f t="shared" si="373"/>
        <v>0</v>
      </c>
    </row>
    <row r="1043" spans="1:24" x14ac:dyDescent="0.2">
      <c r="A1043">
        <f t="shared" si="374"/>
        <v>1.0129999999999992</v>
      </c>
      <c r="B1043" s="5">
        <f t="shared" si="367"/>
        <v>6.3468722645705045</v>
      </c>
      <c r="C1043" s="5">
        <f t="shared" si="368"/>
        <v>-71.302316246701864</v>
      </c>
      <c r="D1043" s="5">
        <f t="shared" si="369"/>
        <v>-6.0467309425642037</v>
      </c>
      <c r="E1043" s="2">
        <f t="shared" si="370"/>
        <v>71.584237718141964</v>
      </c>
      <c r="F1043" s="3">
        <f t="shared" si="375"/>
        <v>11.261916424664326</v>
      </c>
      <c r="G1043" s="3">
        <f t="shared" si="376"/>
        <v>-112.19478179740264</v>
      </c>
      <c r="H1043" s="3">
        <f t="shared" si="377"/>
        <v>-19.283859045825242</v>
      </c>
      <c r="I1043" s="2">
        <f t="shared" si="371"/>
        <v>114.39566007424482</v>
      </c>
      <c r="J1043" s="2">
        <f t="shared" si="378"/>
        <v>114.39566007424482</v>
      </c>
      <c r="K1043" s="5">
        <f t="shared" si="357"/>
        <v>0.33</v>
      </c>
      <c r="L1043" s="4">
        <f t="shared" si="372"/>
        <v>0.19970480511132707</v>
      </c>
      <c r="M1043" s="4">
        <f t="shared" si="358"/>
        <v>0.23132317972962346</v>
      </c>
      <c r="N1043" s="5">
        <f t="shared" si="359"/>
        <v>-2.2601079223680403</v>
      </c>
      <c r="O1043" s="5">
        <f t="shared" si="360"/>
        <v>22.515911646558084</v>
      </c>
      <c r="P1043" s="5">
        <f t="shared" si="361"/>
        <v>3.8699987604105561</v>
      </c>
      <c r="Q1043" s="6">
        <f t="shared" si="362"/>
        <v>1802.5930258093429</v>
      </c>
      <c r="R1043" s="5">
        <f t="shared" si="363"/>
        <v>8.8415060065536508</v>
      </c>
      <c r="S1043" s="5">
        <f t="shared" si="364"/>
        <v>-1.3776466524784037</v>
      </c>
      <c r="T1043" s="5">
        <f t="shared" si="365"/>
        <v>13.178745326793376</v>
      </c>
      <c r="U1043" s="5">
        <f t="shared" si="379"/>
        <v>6.5813980841856106</v>
      </c>
      <c r="V1043" s="5">
        <f t="shared" si="379"/>
        <v>21.13826499407968</v>
      </c>
      <c r="W1043" s="5">
        <f t="shared" si="366"/>
        <v>-15.125255912796067</v>
      </c>
      <c r="X1043">
        <f t="shared" si="373"/>
        <v>0</v>
      </c>
    </row>
    <row r="1044" spans="1:24" x14ac:dyDescent="0.2">
      <c r="A1044">
        <f t="shared" si="374"/>
        <v>1.0139999999999991</v>
      </c>
      <c r="B1044" s="5">
        <f t="shared" si="367"/>
        <v>6.358137471694211</v>
      </c>
      <c r="C1044" s="5">
        <f t="shared" si="368"/>
        <v>-71.414500459366764</v>
      </c>
      <c r="D1044" s="5">
        <f t="shared" si="369"/>
        <v>-6.0660223642379858</v>
      </c>
      <c r="E1044" s="2">
        <f t="shared" si="370"/>
        <v>71.696978931959592</v>
      </c>
      <c r="F1044" s="3">
        <f t="shared" si="375"/>
        <v>11.268497822748511</v>
      </c>
      <c r="G1044" s="3">
        <f t="shared" si="376"/>
        <v>-112.17364353240856</v>
      </c>
      <c r="H1044" s="3">
        <f t="shared" si="377"/>
        <v>-19.298984301738038</v>
      </c>
      <c r="I1044" s="2">
        <f t="shared" si="371"/>
        <v>114.37812789863229</v>
      </c>
      <c r="J1044" s="2">
        <f t="shared" si="378"/>
        <v>114.37812789863229</v>
      </c>
      <c r="K1044" s="5">
        <f t="shared" si="357"/>
        <v>0.33</v>
      </c>
      <c r="L1044" s="4">
        <f t="shared" si="372"/>
        <v>0.19973539640742516</v>
      </c>
      <c r="M1044" s="4">
        <f t="shared" si="358"/>
        <v>0.23133959633827747</v>
      </c>
      <c r="N1044" s="5">
        <f t="shared" si="359"/>
        <v>-2.2610821316938678</v>
      </c>
      <c r="O1044" s="5">
        <f t="shared" si="360"/>
        <v>22.508219376508013</v>
      </c>
      <c r="P1044" s="5">
        <f t="shared" si="361"/>
        <v>3.8724406084019534</v>
      </c>
      <c r="Q1044" s="6">
        <f t="shared" si="362"/>
        <v>1802.5928455500489</v>
      </c>
      <c r="R1044" s="5">
        <f t="shared" si="363"/>
        <v>8.8392020626588081</v>
      </c>
      <c r="S1044" s="5">
        <f t="shared" si="364"/>
        <v>-1.378789334273294</v>
      </c>
      <c r="T1044" s="5">
        <f t="shared" si="365"/>
        <v>13.175219405928287</v>
      </c>
      <c r="U1044" s="5">
        <f t="shared" si="379"/>
        <v>6.5781199309649399</v>
      </c>
      <c r="V1044" s="5">
        <f t="shared" si="379"/>
        <v>21.12943004223472</v>
      </c>
      <c r="W1044" s="5">
        <f t="shared" si="366"/>
        <v>-15.126339985669759</v>
      </c>
      <c r="X1044">
        <f t="shared" si="373"/>
        <v>0</v>
      </c>
    </row>
    <row r="1045" spans="1:24" x14ac:dyDescent="0.2">
      <c r="A1045">
        <f t="shared" si="374"/>
        <v>1.014999999999999</v>
      </c>
      <c r="B1045" s="5">
        <f t="shared" si="367"/>
        <v>6.3694092585769253</v>
      </c>
      <c r="C1045" s="5">
        <f t="shared" si="368"/>
        <v>-71.526663538184152</v>
      </c>
      <c r="D1045" s="5">
        <f t="shared" si="369"/>
        <v>-6.0853289117097162</v>
      </c>
      <c r="E1045" s="2">
        <f t="shared" si="370"/>
        <v>71.809699701418111</v>
      </c>
      <c r="F1045" s="3">
        <f t="shared" si="375"/>
        <v>11.275075942679477</v>
      </c>
      <c r="G1045" s="3">
        <f t="shared" si="376"/>
        <v>-112.15251410236633</v>
      </c>
      <c r="H1045" s="3">
        <f t="shared" si="377"/>
        <v>-19.314110641723708</v>
      </c>
      <c r="I1045" s="2">
        <f t="shared" si="371"/>
        <v>114.36060784586365</v>
      </c>
      <c r="J1045" s="2">
        <f t="shared" si="378"/>
        <v>114.36060784586365</v>
      </c>
      <c r="K1045" s="5">
        <f t="shared" si="357"/>
        <v>0.33</v>
      </c>
      <c r="L1045" s="4">
        <f t="shared" si="372"/>
        <v>0.19976597590691136</v>
      </c>
      <c r="M1045" s="4">
        <f t="shared" si="358"/>
        <v>0.23135600391919706</v>
      </c>
      <c r="N1045" s="5">
        <f t="shared" si="359"/>
        <v>-2.2620555182849835</v>
      </c>
      <c r="O1045" s="5">
        <f t="shared" si="360"/>
        <v>22.500532564439872</v>
      </c>
      <c r="P1045" s="5">
        <f t="shared" si="361"/>
        <v>3.8748821542301011</v>
      </c>
      <c r="Q1045" s="6">
        <f t="shared" si="362"/>
        <v>1802.5926652907733</v>
      </c>
      <c r="R1045" s="5">
        <f t="shared" si="363"/>
        <v>8.8368994719720568</v>
      </c>
      <c r="S1045" s="5">
        <f t="shared" si="364"/>
        <v>-1.3799322541165562</v>
      </c>
      <c r="T1045" s="5">
        <f t="shared" si="365"/>
        <v>13.171695500431399</v>
      </c>
      <c r="U1045" s="5">
        <f t="shared" si="379"/>
        <v>6.5748439536870737</v>
      </c>
      <c r="V1045" s="5">
        <f t="shared" si="379"/>
        <v>21.120600310323315</v>
      </c>
      <c r="W1045" s="5">
        <f t="shared" si="366"/>
        <v>-15.127422345338498</v>
      </c>
      <c r="X1045">
        <f t="shared" si="373"/>
        <v>0</v>
      </c>
    </row>
    <row r="1046" spans="1:24" x14ac:dyDescent="0.2">
      <c r="A1046">
        <f t="shared" si="374"/>
        <v>1.0159999999999989</v>
      </c>
      <c r="B1046" s="5">
        <f t="shared" si="367"/>
        <v>6.3806876219415809</v>
      </c>
      <c r="C1046" s="5">
        <f t="shared" si="368"/>
        <v>-71.638805491986361</v>
      </c>
      <c r="D1046" s="5">
        <f t="shared" si="369"/>
        <v>-6.104650586062613</v>
      </c>
      <c r="E1046" s="2">
        <f t="shared" si="370"/>
        <v>71.922400035367659</v>
      </c>
      <c r="F1046" s="3">
        <f t="shared" si="375"/>
        <v>11.281650786633165</v>
      </c>
      <c r="G1046" s="3">
        <f t="shared" si="376"/>
        <v>-112.131393502056</v>
      </c>
      <c r="H1046" s="3">
        <f t="shared" si="377"/>
        <v>-19.329238064069045</v>
      </c>
      <c r="I1046" s="2">
        <f t="shared" si="371"/>
        <v>114.34309991128421</v>
      </c>
      <c r="J1046" s="2">
        <f t="shared" si="378"/>
        <v>114.34309991128421</v>
      </c>
      <c r="K1046" s="5">
        <f t="shared" si="357"/>
        <v>0.33</v>
      </c>
      <c r="L1046" s="4">
        <f t="shared" si="372"/>
        <v>0.19979654360277022</v>
      </c>
      <c r="M1046" s="4">
        <f t="shared" si="358"/>
        <v>0.23137240247240418</v>
      </c>
      <c r="N1046" s="5">
        <f t="shared" si="359"/>
        <v>-2.2630280832077085</v>
      </c>
      <c r="O1046" s="5">
        <f t="shared" si="360"/>
        <v>22.492851206228202</v>
      </c>
      <c r="P1046" s="5">
        <f t="shared" si="361"/>
        <v>3.8773233982586306</v>
      </c>
      <c r="Q1046" s="6">
        <f t="shared" si="362"/>
        <v>1802.5924850315159</v>
      </c>
      <c r="R1046" s="5">
        <f t="shared" si="363"/>
        <v>8.8345982336921036</v>
      </c>
      <c r="S1046" s="5">
        <f t="shared" si="364"/>
        <v>-1.3810754117140838</v>
      </c>
      <c r="T1046" s="5">
        <f t="shared" si="365"/>
        <v>13.168173609118691</v>
      </c>
      <c r="U1046" s="5">
        <f t="shared" si="379"/>
        <v>6.5715701504843951</v>
      </c>
      <c r="V1046" s="5">
        <f t="shared" si="379"/>
        <v>21.11177579451412</v>
      </c>
      <c r="W1046" s="5">
        <f t="shared" si="366"/>
        <v>-15.128502992622678</v>
      </c>
      <c r="X1046">
        <f t="shared" si="373"/>
        <v>0</v>
      </c>
    </row>
    <row r="1047" spans="1:24" x14ac:dyDescent="0.2">
      <c r="A1047">
        <f t="shared" si="374"/>
        <v>1.0169999999999988</v>
      </c>
      <c r="B1047" s="5">
        <f t="shared" si="367"/>
        <v>6.3919725585132889</v>
      </c>
      <c r="C1047" s="5">
        <f t="shared" si="368"/>
        <v>-71.750926329600517</v>
      </c>
      <c r="D1047" s="5">
        <f t="shared" si="369"/>
        <v>-6.1239873883781781</v>
      </c>
      <c r="E1047" s="2">
        <f t="shared" si="370"/>
        <v>72.035079942653965</v>
      </c>
      <c r="F1047" s="3">
        <f t="shared" si="375"/>
        <v>11.288222356783649</v>
      </c>
      <c r="G1047" s="3">
        <f t="shared" si="376"/>
        <v>-112.11028172626149</v>
      </c>
      <c r="H1047" s="3">
        <f t="shared" si="377"/>
        <v>-19.34436656706167</v>
      </c>
      <c r="I1047" s="2">
        <f t="shared" si="371"/>
        <v>114.32560409024204</v>
      </c>
      <c r="J1047" s="2">
        <f t="shared" si="378"/>
        <v>114.32560409024204</v>
      </c>
      <c r="K1047" s="5">
        <f t="shared" si="357"/>
        <v>0.33</v>
      </c>
      <c r="L1047" s="4">
        <f t="shared" si="372"/>
        <v>0.1998270994879896</v>
      </c>
      <c r="M1047" s="4">
        <f t="shared" si="358"/>
        <v>0.23138879199792198</v>
      </c>
      <c r="N1047" s="5">
        <f t="shared" si="359"/>
        <v>-2.2639998275271447</v>
      </c>
      <c r="O1047" s="5">
        <f t="shared" si="360"/>
        <v>22.485175297751297</v>
      </c>
      <c r="P1047" s="5">
        <f t="shared" si="361"/>
        <v>3.8797643408512879</v>
      </c>
      <c r="Q1047" s="6">
        <f t="shared" si="362"/>
        <v>1802.5923047722763</v>
      </c>
      <c r="R1047" s="5">
        <f t="shared" si="363"/>
        <v>8.8322983470182361</v>
      </c>
      <c r="S1047" s="5">
        <f t="shared" si="364"/>
        <v>-1.3822188067722281</v>
      </c>
      <c r="T1047" s="5">
        <f t="shared" si="365"/>
        <v>13.16465373080697</v>
      </c>
      <c r="U1047" s="5">
        <f t="shared" si="379"/>
        <v>6.5682985194910914</v>
      </c>
      <c r="V1047" s="5">
        <f t="shared" si="379"/>
        <v>21.102956490979068</v>
      </c>
      <c r="W1047" s="5">
        <f t="shared" si="366"/>
        <v>-15.129581928341743</v>
      </c>
      <c r="X1047">
        <f t="shared" si="373"/>
        <v>0</v>
      </c>
    </row>
    <row r="1048" spans="1:24" x14ac:dyDescent="0.2">
      <c r="A1048">
        <f t="shared" si="374"/>
        <v>1.0179999999999987</v>
      </c>
      <c r="B1048" s="5">
        <f t="shared" si="367"/>
        <v>6.4032640650193331</v>
      </c>
      <c r="C1048" s="5">
        <f t="shared" si="368"/>
        <v>-71.863026059848536</v>
      </c>
      <c r="D1048" s="5">
        <f t="shared" si="369"/>
        <v>-6.1433393197362038</v>
      </c>
      <c r="E1048" s="2">
        <f t="shared" si="370"/>
        <v>72.1477394321183</v>
      </c>
      <c r="F1048" s="3">
        <f t="shared" si="375"/>
        <v>11.294790655303141</v>
      </c>
      <c r="G1048" s="3">
        <f t="shared" si="376"/>
        <v>-112.08917876977051</v>
      </c>
      <c r="H1048" s="3">
        <f t="shared" si="377"/>
        <v>-19.359496148990011</v>
      </c>
      <c r="I1048" s="2">
        <f t="shared" si="371"/>
        <v>114.30812037808799</v>
      </c>
      <c r="J1048" s="2">
        <f t="shared" si="378"/>
        <v>114.30812037808799</v>
      </c>
      <c r="K1048" s="5">
        <f t="shared" si="357"/>
        <v>0.33</v>
      </c>
      <c r="L1048" s="4">
        <f t="shared" si="372"/>
        <v>0.19985764355556071</v>
      </c>
      <c r="M1048" s="4">
        <f t="shared" si="358"/>
        <v>0.23140517249577486</v>
      </c>
      <c r="N1048" s="5">
        <f t="shared" si="359"/>
        <v>-2.264970752307176</v>
      </c>
      <c r="O1048" s="5">
        <f t="shared" si="360"/>
        <v>22.477504834891231</v>
      </c>
      <c r="P1048" s="5">
        <f t="shared" si="361"/>
        <v>3.8822049823719311</v>
      </c>
      <c r="Q1048" s="6">
        <f t="shared" si="362"/>
        <v>1802.5921245130548</v>
      </c>
      <c r="R1048" s="5">
        <f t="shared" si="363"/>
        <v>8.829999811150298</v>
      </c>
      <c r="S1048" s="5">
        <f t="shared" si="364"/>
        <v>-1.3833624389977957</v>
      </c>
      <c r="T1048" s="5">
        <f t="shared" si="365"/>
        <v>13.161135864313863</v>
      </c>
      <c r="U1048" s="5">
        <f t="shared" si="379"/>
        <v>6.5650290588431215</v>
      </c>
      <c r="V1048" s="5">
        <f t="shared" si="379"/>
        <v>21.094142395893435</v>
      </c>
      <c r="W1048" s="5">
        <f t="shared" si="366"/>
        <v>-15.130659153314205</v>
      </c>
      <c r="X1048">
        <f t="shared" si="373"/>
        <v>0</v>
      </c>
    </row>
    <row r="1049" spans="1:24" x14ac:dyDescent="0.2">
      <c r="A1049">
        <f t="shared" si="374"/>
        <v>1.0189999999999986</v>
      </c>
      <c r="B1049" s="5">
        <f t="shared" si="367"/>
        <v>6.414562138189166</v>
      </c>
      <c r="C1049" s="5">
        <f t="shared" si="368"/>
        <v>-71.975104691547102</v>
      </c>
      <c r="D1049" s="5">
        <f t="shared" si="369"/>
        <v>-6.1627063812147709</v>
      </c>
      <c r="E1049" s="2">
        <f t="shared" si="370"/>
        <v>72.260378512597455</v>
      </c>
      <c r="F1049" s="3">
        <f t="shared" si="375"/>
        <v>11.301355684361983</v>
      </c>
      <c r="G1049" s="3">
        <f t="shared" si="376"/>
        <v>-112.06808462737462</v>
      </c>
      <c r="H1049" s="3">
        <f t="shared" si="377"/>
        <v>-19.374626808143326</v>
      </c>
      <c r="I1049" s="2">
        <f t="shared" si="371"/>
        <v>114.29064877017579</v>
      </c>
      <c r="J1049" s="2">
        <f t="shared" si="378"/>
        <v>114.29064877017579</v>
      </c>
      <c r="K1049" s="5">
        <f t="shared" si="357"/>
        <v>0.33</v>
      </c>
      <c r="L1049" s="4">
        <f t="shared" si="372"/>
        <v>0.19988817579847792</v>
      </c>
      <c r="M1049" s="4">
        <f t="shared" si="358"/>
        <v>0.23142154396598844</v>
      </c>
      <c r="N1049" s="5">
        <f t="shared" si="359"/>
        <v>-2.2659408586104703</v>
      </c>
      <c r="O1049" s="5">
        <f t="shared" si="360"/>
        <v>22.469839813533859</v>
      </c>
      <c r="P1049" s="5">
        <f t="shared" si="361"/>
        <v>3.8846453231845337</v>
      </c>
      <c r="Q1049" s="6">
        <f t="shared" si="362"/>
        <v>1802.5919442538516</v>
      </c>
      <c r="R1049" s="5">
        <f t="shared" si="363"/>
        <v>8.8277026252887136</v>
      </c>
      <c r="S1049" s="5">
        <f t="shared" si="364"/>
        <v>-1.3845063080980506</v>
      </c>
      <c r="T1049" s="5">
        <f t="shared" si="365"/>
        <v>13.157620008457833</v>
      </c>
      <c r="U1049" s="5">
        <f t="shared" si="379"/>
        <v>6.5617617666782433</v>
      </c>
      <c r="V1049" s="5">
        <f t="shared" si="379"/>
        <v>21.085333505435809</v>
      </c>
      <c r="W1049" s="5">
        <f t="shared" si="366"/>
        <v>-15.131734668357634</v>
      </c>
      <c r="X1049">
        <f t="shared" si="373"/>
        <v>0</v>
      </c>
    </row>
    <row r="1050" spans="1:24" x14ac:dyDescent="0.2">
      <c r="A1050">
        <f t="shared" si="374"/>
        <v>1.0199999999999985</v>
      </c>
      <c r="B1050" s="5">
        <f t="shared" si="367"/>
        <v>6.4258667747544118</v>
      </c>
      <c r="C1050" s="5">
        <f t="shared" si="368"/>
        <v>-72.087162233507726</v>
      </c>
      <c r="D1050" s="5">
        <f t="shared" si="369"/>
        <v>-6.1820885738902485</v>
      </c>
      <c r="E1050" s="2">
        <f t="shared" si="370"/>
        <v>72.372997192923805</v>
      </c>
      <c r="F1050" s="3">
        <f t="shared" si="375"/>
        <v>11.307917446128661</v>
      </c>
      <c r="G1050" s="3">
        <f t="shared" si="376"/>
        <v>-112.04699929386918</v>
      </c>
      <c r="H1050" s="3">
        <f t="shared" si="377"/>
        <v>-19.389758542811684</v>
      </c>
      <c r="I1050" s="2">
        <f t="shared" si="371"/>
        <v>114.27318926186194</v>
      </c>
      <c r="J1050" s="2">
        <f t="shared" si="378"/>
        <v>114.27318926186194</v>
      </c>
      <c r="K1050" s="5">
        <f t="shared" si="357"/>
        <v>0.33</v>
      </c>
      <c r="L1050" s="4">
        <f t="shared" si="372"/>
        <v>0.19991869620973893</v>
      </c>
      <c r="M1050" s="4">
        <f t="shared" si="358"/>
        <v>0.23143790640858969</v>
      </c>
      <c r="N1050" s="5">
        <f t="shared" si="359"/>
        <v>-2.2669101474984821</v>
      </c>
      <c r="O1050" s="5">
        <f t="shared" si="360"/>
        <v>22.462180229568798</v>
      </c>
      <c r="P1050" s="5">
        <f t="shared" si="361"/>
        <v>3.8870853636531821</v>
      </c>
      <c r="Q1050" s="6">
        <f t="shared" si="362"/>
        <v>1802.5917639946658</v>
      </c>
      <c r="R1050" s="5">
        <f t="shared" si="363"/>
        <v>8.825406788634476</v>
      </c>
      <c r="S1050" s="5">
        <f t="shared" si="364"/>
        <v>-1.3856504137807131</v>
      </c>
      <c r="T1050" s="5">
        <f t="shared" si="365"/>
        <v>13.154106162058168</v>
      </c>
      <c r="U1050" s="5">
        <f t="shared" si="379"/>
        <v>6.558496641135994</v>
      </c>
      <c r="V1050" s="5">
        <f t="shared" si="379"/>
        <v>21.076529815788085</v>
      </c>
      <c r="W1050" s="5">
        <f t="shared" si="366"/>
        <v>-15.132808474288648</v>
      </c>
      <c r="X1050">
        <f t="shared" si="373"/>
        <v>0</v>
      </c>
    </row>
    <row r="1051" spans="1:24" x14ac:dyDescent="0.2">
      <c r="A1051">
        <f t="shared" si="374"/>
        <v>1.0209999999999984</v>
      </c>
      <c r="B1051" s="5">
        <f t="shared" si="367"/>
        <v>6.4371779714488611</v>
      </c>
      <c r="C1051" s="5">
        <f t="shared" si="368"/>
        <v>-72.19919869453669</v>
      </c>
      <c r="D1051" s="5">
        <f t="shared" si="369"/>
        <v>-6.2014858988372978</v>
      </c>
      <c r="E1051" s="2">
        <f t="shared" si="370"/>
        <v>72.485595481925202</v>
      </c>
      <c r="F1051" s="3">
        <f t="shared" si="375"/>
        <v>11.314475942769796</v>
      </c>
      <c r="G1051" s="3">
        <f t="shared" si="376"/>
        <v>-112.02592276405339</v>
      </c>
      <c r="H1051" s="3">
        <f t="shared" si="377"/>
        <v>-19.404891351285972</v>
      </c>
      <c r="I1051" s="2">
        <f t="shared" si="371"/>
        <v>114.25574184850574</v>
      </c>
      <c r="J1051" s="2">
        <f t="shared" si="378"/>
        <v>114.25574184850574</v>
      </c>
      <c r="K1051" s="5">
        <f t="shared" si="357"/>
        <v>0.33</v>
      </c>
      <c r="L1051" s="4">
        <f t="shared" si="372"/>
        <v>0.19994920478234474</v>
      </c>
      <c r="M1051" s="4">
        <f t="shared" si="358"/>
        <v>0.23145425982360682</v>
      </c>
      <c r="N1051" s="5">
        <f t="shared" si="359"/>
        <v>-2.267878620031452</v>
      </c>
      <c r="O1051" s="5">
        <f t="shared" si="360"/>
        <v>22.454526078889426</v>
      </c>
      <c r="P1051" s="5">
        <f t="shared" si="361"/>
        <v>3.889525104142074</v>
      </c>
      <c r="Q1051" s="6">
        <f t="shared" si="362"/>
        <v>1802.5915837354985</v>
      </c>
      <c r="R1051" s="5">
        <f t="shared" si="363"/>
        <v>8.8231123003891501</v>
      </c>
      <c r="S1051" s="5">
        <f t="shared" si="364"/>
        <v>-1.3867947557539584</v>
      </c>
      <c r="T1051" s="5">
        <f t="shared" si="365"/>
        <v>13.150594323934993</v>
      </c>
      <c r="U1051" s="5">
        <f t="shared" si="379"/>
        <v>6.5552336803576985</v>
      </c>
      <c r="V1051" s="5">
        <f t="shared" si="379"/>
        <v>21.067731323135469</v>
      </c>
      <c r="W1051" s="5">
        <f t="shared" si="366"/>
        <v>-15.133880571922933</v>
      </c>
      <c r="X1051">
        <f t="shared" si="373"/>
        <v>0</v>
      </c>
    </row>
    <row r="1052" spans="1:24" x14ac:dyDescent="0.2">
      <c r="A1052">
        <f t="shared" si="374"/>
        <v>1.0219999999999982</v>
      </c>
      <c r="B1052" s="5">
        <f t="shared" si="367"/>
        <v>6.4484957250084713</v>
      </c>
      <c r="C1052" s="5">
        <f t="shared" si="368"/>
        <v>-72.311214083435075</v>
      </c>
      <c r="D1052" s="5">
        <f t="shared" si="369"/>
        <v>-6.2208983571288696</v>
      </c>
      <c r="E1052" s="2">
        <f t="shared" si="370"/>
        <v>72.598173388425081</v>
      </c>
      <c r="F1052" s="3">
        <f t="shared" si="375"/>
        <v>11.321031176450154</v>
      </c>
      <c r="G1052" s="3">
        <f t="shared" si="376"/>
        <v>-112.00485503273026</v>
      </c>
      <c r="H1052" s="3">
        <f t="shared" si="377"/>
        <v>-19.420025231857895</v>
      </c>
      <c r="I1052" s="2">
        <f t="shared" si="371"/>
        <v>114.23830652546927</v>
      </c>
      <c r="J1052" s="2">
        <f t="shared" si="378"/>
        <v>114.23830652546927</v>
      </c>
      <c r="K1052" s="5">
        <f t="shared" si="357"/>
        <v>0.33</v>
      </c>
      <c r="L1052" s="4">
        <f t="shared" si="372"/>
        <v>0.19997970150929975</v>
      </c>
      <c r="M1052" s="4">
        <f t="shared" si="358"/>
        <v>0.23147060421106933</v>
      </c>
      <c r="N1052" s="5">
        <f t="shared" si="359"/>
        <v>-2.2688462772684086</v>
      </c>
      <c r="O1052" s="5">
        <f t="shared" si="360"/>
        <v>22.446877357392879</v>
      </c>
      <c r="P1052" s="5">
        <f t="shared" si="361"/>
        <v>3.8919645450155209</v>
      </c>
      <c r="Q1052" s="6">
        <f t="shared" si="362"/>
        <v>1802.5914034763493</v>
      </c>
      <c r="R1052" s="5">
        <f t="shared" si="363"/>
        <v>8.8208191597548655</v>
      </c>
      <c r="S1052" s="5">
        <f t="shared" si="364"/>
        <v>-1.3879393337264168</v>
      </c>
      <c r="T1052" s="5">
        <f t="shared" si="365"/>
        <v>13.147084492909245</v>
      </c>
      <c r="U1052" s="5">
        <f t="shared" si="379"/>
        <v>6.5519728824864565</v>
      </c>
      <c r="V1052" s="5">
        <f t="shared" si="379"/>
        <v>21.05893802366646</v>
      </c>
      <c r="W1052" s="5">
        <f t="shared" si="366"/>
        <v>-15.134950962075234</v>
      </c>
      <c r="X1052">
        <f t="shared" si="373"/>
        <v>0</v>
      </c>
    </row>
    <row r="1053" spans="1:24" x14ac:dyDescent="0.2">
      <c r="A1053">
        <f t="shared" si="374"/>
        <v>1.0229999999999981</v>
      </c>
      <c r="B1053" s="5">
        <f t="shared" si="367"/>
        <v>6.459820032171363</v>
      </c>
      <c r="C1053" s="5">
        <f t="shared" si="368"/>
        <v>-72.423208408998804</v>
      </c>
      <c r="D1053" s="5">
        <f t="shared" si="369"/>
        <v>-6.2403259498362083</v>
      </c>
      <c r="E1053" s="2">
        <f t="shared" si="370"/>
        <v>72.710730921242416</v>
      </c>
      <c r="F1053" s="3">
        <f t="shared" si="375"/>
        <v>11.327583149332639</v>
      </c>
      <c r="G1053" s="3">
        <f t="shared" si="376"/>
        <v>-111.98379609470659</v>
      </c>
      <c r="H1053" s="3">
        <f t="shared" si="377"/>
        <v>-19.43516018281997</v>
      </c>
      <c r="I1053" s="2">
        <f t="shared" si="371"/>
        <v>114.22088328811741</v>
      </c>
      <c r="J1053" s="2">
        <f t="shared" si="378"/>
        <v>114.22088328811741</v>
      </c>
      <c r="K1053" s="5">
        <f t="shared" si="357"/>
        <v>0.33</v>
      </c>
      <c r="L1053" s="4">
        <f t="shared" si="372"/>
        <v>0.20001018638361154</v>
      </c>
      <c r="M1053" s="4">
        <f t="shared" si="358"/>
        <v>0.23148693957100794</v>
      </c>
      <c r="N1053" s="5">
        <f t="shared" si="359"/>
        <v>-2.2698131202671705</v>
      </c>
      <c r="O1053" s="5">
        <f t="shared" si="360"/>
        <v>22.439234060980045</v>
      </c>
      <c r="P1053" s="5">
        <f t="shared" si="361"/>
        <v>3.894403686637943</v>
      </c>
      <c r="Q1053" s="6">
        <f t="shared" si="362"/>
        <v>1802.5912232172179</v>
      </c>
      <c r="R1053" s="5">
        <f t="shared" si="363"/>
        <v>8.8185273659343224</v>
      </c>
      <c r="S1053" s="5">
        <f t="shared" si="364"/>
        <v>-1.3890841474071716</v>
      </c>
      <c r="T1053" s="5">
        <f t="shared" si="365"/>
        <v>13.143576667802689</v>
      </c>
      <c r="U1053" s="5">
        <f t="shared" si="379"/>
        <v>6.5487142456671519</v>
      </c>
      <c r="V1053" s="5">
        <f t="shared" si="379"/>
        <v>21.050149913572874</v>
      </c>
      <c r="W1053" s="5">
        <f t="shared" si="366"/>
        <v>-15.136019645559369</v>
      </c>
      <c r="X1053">
        <f t="shared" si="373"/>
        <v>0</v>
      </c>
    </row>
    <row r="1054" spans="1:24" x14ac:dyDescent="0.2">
      <c r="A1054">
        <f t="shared" si="374"/>
        <v>1.023999999999998</v>
      </c>
      <c r="B1054" s="5">
        <f t="shared" si="367"/>
        <v>6.4711508896778192</v>
      </c>
      <c r="C1054" s="5">
        <f t="shared" si="368"/>
        <v>-72.535181680018553</v>
      </c>
      <c r="D1054" s="5">
        <f t="shared" si="369"/>
        <v>-6.2597686780288502</v>
      </c>
      <c r="E1054" s="2">
        <f t="shared" si="370"/>
        <v>72.823268089191643</v>
      </c>
      <c r="F1054" s="3">
        <f t="shared" si="375"/>
        <v>11.334131863578307</v>
      </c>
      <c r="G1054" s="3">
        <f t="shared" si="376"/>
        <v>-111.96274594479301</v>
      </c>
      <c r="H1054" s="3">
        <f t="shared" si="377"/>
        <v>-19.45029620246553</v>
      </c>
      <c r="I1054" s="2">
        <f t="shared" si="371"/>
        <v>114.20347213181783</v>
      </c>
      <c r="J1054" s="2">
        <f t="shared" si="378"/>
        <v>114.20347213181783</v>
      </c>
      <c r="K1054" s="5">
        <f t="shared" ref="K1054:K1117" si="380">IF(drag=1,(cda+cdb/(1+EXP(-(J1054-vel)/dv))),IF(drag=2,$G$11,0))</f>
        <v>0.33</v>
      </c>
      <c r="L1054" s="4">
        <f t="shared" si="372"/>
        <v>0.20004065939829108</v>
      </c>
      <c r="M1054" s="4">
        <f t="shared" ref="M1054:M1117" si="381">IF(Magnus=1,(IF(L1054&lt;0.1,1.5*L1054,0.09+0.6*L1054)),IF(Magnus=2,1/(2.32+0.4/L1054),0))</f>
        <v>0.23150326590345474</v>
      </c>
      <c r="N1054" s="5">
        <f t="shared" ref="N1054:N1117" si="382">-const*$K1054*$J1054*(F1054-vxw)</f>
        <v>-2.2707791500843491</v>
      </c>
      <c r="O1054" s="5">
        <f t="shared" ref="O1054:O1117" si="383">-const*$K1054*$J1054*(G1054-vyw)</f>
        <v>22.431596185555566</v>
      </c>
      <c r="P1054" s="5">
        <f t="shared" ref="P1054:P1117" si="384">-const*$K1054*$J1054*H1054</f>
        <v>3.8968425293738744</v>
      </c>
      <c r="Q1054" s="6">
        <f t="shared" ref="Q1054:Q1117" si="385">omega*EXP(-A1054/tau)*30/PI()</f>
        <v>1802.5910429581047</v>
      </c>
      <c r="R1054" s="5">
        <f t="shared" ref="R1054:R1117" si="386">const*($M1054/omega)*J1054*(wy*H1054-wz*(G1054-vyw))</f>
        <v>8.8162369181307945</v>
      </c>
      <c r="S1054" s="5">
        <f t="shared" ref="S1054:S1117" si="387">const*($M1054/omega)*J1054*(wz*(F1054-vxw)-wx*H1054)</f>
        <v>-1.3902291965057614</v>
      </c>
      <c r="T1054" s="5">
        <f t="shared" ref="T1054:T1117" si="388">const*($M1054/omega)*J1054*(wx*(G1054-vyw)-wy*(F1054-vxw))</f>
        <v>13.140070847437928</v>
      </c>
      <c r="U1054" s="5">
        <f t="shared" si="379"/>
        <v>6.545457768046445</v>
      </c>
      <c r="V1054" s="5">
        <f t="shared" si="379"/>
        <v>21.041366989049806</v>
      </c>
      <c r="W1054" s="5">
        <f t="shared" ref="W1054:W1117" si="389">P1054+T1054-32.174</f>
        <v>-15.137086623188196</v>
      </c>
      <c r="X1054">
        <f t="shared" si="373"/>
        <v>0</v>
      </c>
    </row>
    <row r="1055" spans="1:24" x14ac:dyDescent="0.2">
      <c r="A1055">
        <f t="shared" si="374"/>
        <v>1.0249999999999979</v>
      </c>
      <c r="B1055" s="5">
        <f t="shared" ref="B1055:B1118" si="390">B1054+F1054*dt+0.5*U1054*dt*dt</f>
        <v>6.4824882942702819</v>
      </c>
      <c r="C1055" s="5">
        <f t="shared" ref="C1055:C1118" si="391">C1054+G1054*dt+0.5*V1054*dt*dt</f>
        <v>-72.647133905279858</v>
      </c>
      <c r="D1055" s="5">
        <f t="shared" ref="D1055:D1118" si="392">D1054+H1054*dt+0.5*W1054*dt*dt</f>
        <v>-6.2792265427746266</v>
      </c>
      <c r="E1055" s="2">
        <f t="shared" ref="E1055:E1118" si="393">SQRT(B1055^2+C1055^2)</f>
        <v>72.935784901082769</v>
      </c>
      <c r="F1055" s="3">
        <f t="shared" si="375"/>
        <v>11.340677321346353</v>
      </c>
      <c r="G1055" s="3">
        <f t="shared" si="376"/>
        <v>-111.94170457780396</v>
      </c>
      <c r="H1055" s="3">
        <f t="shared" si="377"/>
        <v>-19.465433289088718</v>
      </c>
      <c r="I1055" s="2">
        <f t="shared" ref="I1055:I1118" si="394">SQRT(F1055^2+G1055^2+H1055^2)</f>
        <v>114.18607305194097</v>
      </c>
      <c r="J1055" s="2">
        <f t="shared" si="378"/>
        <v>114.18607305194097</v>
      </c>
      <c r="K1055" s="5">
        <f t="shared" si="380"/>
        <v>0.33</v>
      </c>
      <c r="L1055" s="4">
        <f t="shared" ref="L1055:L1118" si="395">(romega/J1055)*EXP(-A1055/tau)</f>
        <v>0.20007112054635282</v>
      </c>
      <c r="M1055" s="4">
        <f t="shared" si="381"/>
        <v>0.23151958320844301</v>
      </c>
      <c r="N1055" s="5">
        <f t="shared" si="382"/>
        <v>-2.2717443677753444</v>
      </c>
      <c r="O1055" s="5">
        <f t="shared" si="383"/>
        <v>22.423963727027818</v>
      </c>
      <c r="P1055" s="5">
        <f t="shared" si="384"/>
        <v>3.8992810735879559</v>
      </c>
      <c r="Q1055" s="6">
        <f t="shared" si="385"/>
        <v>1802.5908626990097</v>
      </c>
      <c r="R1055" s="5">
        <f t="shared" si="386"/>
        <v>8.8139478155481097</v>
      </c>
      <c r="S1055" s="5">
        <f t="shared" si="387"/>
        <v>-1.391374480732176</v>
      </c>
      <c r="T1055" s="5">
        <f t="shared" si="388"/>
        <v>13.136567030638362</v>
      </c>
      <c r="U1055" s="5">
        <f t="shared" si="379"/>
        <v>6.5422034477727653</v>
      </c>
      <c r="V1055" s="5">
        <f t="shared" si="379"/>
        <v>21.032589246295643</v>
      </c>
      <c r="W1055" s="5">
        <f t="shared" si="389"/>
        <v>-15.138151895773682</v>
      </c>
      <c r="X1055">
        <f t="shared" ref="X1055:X1118" si="396">IF((C1055-17/12)*(C1056-17/12)&lt;0,1,0)</f>
        <v>0</v>
      </c>
    </row>
    <row r="1056" spans="1:24" x14ac:dyDescent="0.2">
      <c r="A1056">
        <f t="shared" si="374"/>
        <v>1.0259999999999978</v>
      </c>
      <c r="B1056" s="5">
        <f t="shared" si="390"/>
        <v>6.4938322426933519</v>
      </c>
      <c r="C1056" s="5">
        <f t="shared" si="391"/>
        <v>-72.759065093563038</v>
      </c>
      <c r="D1056" s="5">
        <f t="shared" si="392"/>
        <v>-6.2986995451396632</v>
      </c>
      <c r="E1056" s="2">
        <f t="shared" si="393"/>
        <v>73.048281365721309</v>
      </c>
      <c r="F1056" s="3">
        <f t="shared" si="375"/>
        <v>11.347219524794125</v>
      </c>
      <c r="G1056" s="3">
        <f t="shared" si="376"/>
        <v>-111.92067198855767</v>
      </c>
      <c r="H1056" s="3">
        <f t="shared" si="377"/>
        <v>-19.480571440984491</v>
      </c>
      <c r="I1056" s="2">
        <f t="shared" si="394"/>
        <v>114.16868604386006</v>
      </c>
      <c r="J1056" s="2">
        <f t="shared" si="378"/>
        <v>114.16868604386006</v>
      </c>
      <c r="K1056" s="5">
        <f t="shared" si="380"/>
        <v>0.33</v>
      </c>
      <c r="L1056" s="4">
        <f t="shared" si="395"/>
        <v>0.20010156982081426</v>
      </c>
      <c r="M1056" s="4">
        <f t="shared" si="381"/>
        <v>0.23153589148600734</v>
      </c>
      <c r="N1056" s="5">
        <f t="shared" si="382"/>
        <v>-2.2727087743943546</v>
      </c>
      <c r="O1056" s="5">
        <f t="shared" si="383"/>
        <v>22.416336681308934</v>
      </c>
      <c r="P1056" s="5">
        <f t="shared" si="384"/>
        <v>3.9017193196449416</v>
      </c>
      <c r="Q1056" s="6">
        <f t="shared" si="385"/>
        <v>1802.5906824399322</v>
      </c>
      <c r="R1056" s="5">
        <f t="shared" si="386"/>
        <v>8.8116600573906805</v>
      </c>
      <c r="S1056" s="5">
        <f t="shared" si="387"/>
        <v>-1.3925199997968598</v>
      </c>
      <c r="T1056" s="5">
        <f t="shared" si="388"/>
        <v>13.133065216228246</v>
      </c>
      <c r="U1056" s="5">
        <f t="shared" si="379"/>
        <v>6.5389512829963259</v>
      </c>
      <c r="V1056" s="5">
        <f t="shared" si="379"/>
        <v>21.023816681512074</v>
      </c>
      <c r="W1056" s="5">
        <f t="shared" si="389"/>
        <v>-15.139215464126814</v>
      </c>
      <c r="X1056">
        <f t="shared" si="396"/>
        <v>0</v>
      </c>
    </row>
    <row r="1057" spans="1:24" x14ac:dyDescent="0.2">
      <c r="A1057">
        <f t="shared" si="374"/>
        <v>1.0269999999999977</v>
      </c>
      <c r="B1057" s="5">
        <f t="shared" si="390"/>
        <v>6.5051827316937878</v>
      </c>
      <c r="C1057" s="5">
        <f t="shared" si="391"/>
        <v>-72.870975253643252</v>
      </c>
      <c r="D1057" s="5">
        <f t="shared" si="392"/>
        <v>-6.3181876861883799</v>
      </c>
      <c r="E1057" s="2">
        <f t="shared" si="393"/>
        <v>73.160757491908285</v>
      </c>
      <c r="F1057" s="3">
        <f t="shared" si="375"/>
        <v>11.353758476077122</v>
      </c>
      <c r="G1057" s="3">
        <f t="shared" si="376"/>
        <v>-111.89964817187617</v>
      </c>
      <c r="H1057" s="3">
        <f t="shared" si="377"/>
        <v>-19.495710656448619</v>
      </c>
      <c r="I1057" s="2">
        <f t="shared" si="394"/>
        <v>114.1513111029511</v>
      </c>
      <c r="J1057" s="2">
        <f t="shared" si="378"/>
        <v>114.1513111029511</v>
      </c>
      <c r="K1057" s="5">
        <f t="shared" si="380"/>
        <v>0.33</v>
      </c>
      <c r="L1057" s="4">
        <f t="shared" si="395"/>
        <v>0.20013200721469643</v>
      </c>
      <c r="M1057" s="4">
        <f t="shared" si="381"/>
        <v>0.23155219073618363</v>
      </c>
      <c r="N1057" s="5">
        <f t="shared" si="382"/>
        <v>-2.2736723709943716</v>
      </c>
      <c r="O1057" s="5">
        <f t="shared" si="383"/>
        <v>22.408715044314764</v>
      </c>
      <c r="P1057" s="5">
        <f t="shared" si="384"/>
        <v>3.9041572679096923</v>
      </c>
      <c r="Q1057" s="6">
        <f t="shared" si="385"/>
        <v>1802.5905021808728</v>
      </c>
      <c r="R1057" s="5">
        <f t="shared" si="386"/>
        <v>8.8093736428634717</v>
      </c>
      <c r="S1057" s="5">
        <f t="shared" si="387"/>
        <v>-1.3936657534107078</v>
      </c>
      <c r="T1057" s="5">
        <f t="shared" si="388"/>
        <v>13.129565403032633</v>
      </c>
      <c r="U1057" s="5">
        <f t="shared" si="379"/>
        <v>6.5357012718691001</v>
      </c>
      <c r="V1057" s="5">
        <f t="shared" si="379"/>
        <v>21.015049290904056</v>
      </c>
      <c r="W1057" s="5">
        <f t="shared" si="389"/>
        <v>-15.140277329057675</v>
      </c>
      <c r="X1057">
        <f t="shared" si="396"/>
        <v>0</v>
      </c>
    </row>
    <row r="1058" spans="1:24" x14ac:dyDescent="0.2">
      <c r="A1058">
        <f t="shared" si="374"/>
        <v>1.0279999999999976</v>
      </c>
      <c r="B1058" s="5">
        <f t="shared" si="390"/>
        <v>6.5165397580205013</v>
      </c>
      <c r="C1058" s="5">
        <f t="shared" si="391"/>
        <v>-72.982864394290473</v>
      </c>
      <c r="D1058" s="5">
        <f t="shared" si="392"/>
        <v>-6.3376909669834927</v>
      </c>
      <c r="E1058" s="2">
        <f t="shared" si="393"/>
        <v>73.273213288440232</v>
      </c>
      <c r="F1058" s="3">
        <f t="shared" si="375"/>
        <v>11.36029417734899</v>
      </c>
      <c r="G1058" s="3">
        <f t="shared" si="376"/>
        <v>-111.87863312258526</v>
      </c>
      <c r="H1058" s="3">
        <f t="shared" si="377"/>
        <v>-19.510850933777675</v>
      </c>
      <c r="I1058" s="2">
        <f t="shared" si="394"/>
        <v>114.13394822459281</v>
      </c>
      <c r="J1058" s="2">
        <f t="shared" si="378"/>
        <v>114.13394822459281</v>
      </c>
      <c r="K1058" s="5">
        <f t="shared" si="380"/>
        <v>0.33</v>
      </c>
      <c r="L1058" s="4">
        <f t="shared" si="395"/>
        <v>0.20016243272102385</v>
      </c>
      <c r="M1058" s="4">
        <f t="shared" si="381"/>
        <v>0.23156848095900906</v>
      </c>
      <c r="N1058" s="5">
        <f t="shared" si="382"/>
        <v>-2.2746351586271838</v>
      </c>
      <c r="O1058" s="5">
        <f t="shared" si="383"/>
        <v>22.4010988119649</v>
      </c>
      <c r="P1058" s="5">
        <f t="shared" si="384"/>
        <v>3.906594918747178</v>
      </c>
      <c r="Q1058" s="6">
        <f t="shared" si="385"/>
        <v>1802.5903219218319</v>
      </c>
      <c r="R1058" s="5">
        <f t="shared" si="386"/>
        <v>8.8070885711720148</v>
      </c>
      <c r="S1058" s="5">
        <f t="shared" si="387"/>
        <v>-1.3948117412850658</v>
      </c>
      <c r="T1058" s="5">
        <f t="shared" si="388"/>
        <v>13.126067589877406</v>
      </c>
      <c r="U1058" s="5">
        <f t="shared" si="379"/>
        <v>6.5324534125448306</v>
      </c>
      <c r="V1058" s="5">
        <f t="shared" si="379"/>
        <v>21.006287070679836</v>
      </c>
      <c r="W1058" s="5">
        <f t="shared" si="389"/>
        <v>-15.141337491375417</v>
      </c>
      <c r="X1058">
        <f t="shared" si="396"/>
        <v>0</v>
      </c>
    </row>
    <row r="1059" spans="1:24" x14ac:dyDescent="0.2">
      <c r="A1059">
        <f t="shared" si="374"/>
        <v>1.0289999999999975</v>
      </c>
      <c r="B1059" s="5">
        <f t="shared" si="390"/>
        <v>6.5279033184245563</v>
      </c>
      <c r="C1059" s="5">
        <f t="shared" si="391"/>
        <v>-73.094732524269531</v>
      </c>
      <c r="D1059" s="5">
        <f t="shared" si="392"/>
        <v>-6.3572093885860168</v>
      </c>
      <c r="E1059" s="2">
        <f t="shared" si="393"/>
        <v>73.38564876410922</v>
      </c>
      <c r="F1059" s="3">
        <f t="shared" si="375"/>
        <v>11.366826630761535</v>
      </c>
      <c r="G1059" s="3">
        <f t="shared" si="376"/>
        <v>-111.85762683551458</v>
      </c>
      <c r="H1059" s="3">
        <f t="shared" si="377"/>
        <v>-19.52599227126905</v>
      </c>
      <c r="I1059" s="2">
        <f t="shared" si="394"/>
        <v>114.11659740416677</v>
      </c>
      <c r="J1059" s="2">
        <f t="shared" si="378"/>
        <v>114.11659740416677</v>
      </c>
      <c r="K1059" s="5">
        <f t="shared" si="380"/>
        <v>0.33</v>
      </c>
      <c r="L1059" s="4">
        <f t="shared" si="395"/>
        <v>0.20019284633282419</v>
      </c>
      <c r="M1059" s="4">
        <f t="shared" si="381"/>
        <v>0.23158476215452206</v>
      </c>
      <c r="N1059" s="5">
        <f t="shared" si="382"/>
        <v>-2.2755971383433793</v>
      </c>
      <c r="O1059" s="5">
        <f t="shared" si="383"/>
        <v>22.393487980182655</v>
      </c>
      <c r="P1059" s="5">
        <f t="shared" si="384"/>
        <v>3.9090322725224786</v>
      </c>
      <c r="Q1059" s="6">
        <f t="shared" si="385"/>
        <v>1802.5901416628087</v>
      </c>
      <c r="R1059" s="5">
        <f t="shared" si="386"/>
        <v>8.8048048415224134</v>
      </c>
      <c r="S1059" s="5">
        <f t="shared" si="387"/>
        <v>-1.3959579631317314</v>
      </c>
      <c r="T1059" s="5">
        <f t="shared" si="388"/>
        <v>13.122571775589261</v>
      </c>
      <c r="U1059" s="5">
        <f t="shared" si="379"/>
        <v>6.5292077031790345</v>
      </c>
      <c r="V1059" s="5">
        <f t="shared" si="379"/>
        <v>20.997530017050924</v>
      </c>
      <c r="W1059" s="5">
        <f t="shared" si="389"/>
        <v>-15.142395951888261</v>
      </c>
      <c r="X1059">
        <f t="shared" si="396"/>
        <v>0</v>
      </c>
    </row>
    <row r="1060" spans="1:24" x14ac:dyDescent="0.2">
      <c r="A1060">
        <f t="shared" si="374"/>
        <v>1.0299999999999974</v>
      </c>
      <c r="B1060" s="5">
        <f t="shared" si="390"/>
        <v>6.5392734096591694</v>
      </c>
      <c r="C1060" s="5">
        <f t="shared" si="391"/>
        <v>-73.206579652340039</v>
      </c>
      <c r="D1060" s="5">
        <f t="shared" si="392"/>
        <v>-6.3767429520552623</v>
      </c>
      <c r="E1060" s="2">
        <f t="shared" si="393"/>
        <v>73.498063927702759</v>
      </c>
      <c r="F1060" s="3">
        <f t="shared" si="375"/>
        <v>11.373355838464715</v>
      </c>
      <c r="G1060" s="3">
        <f t="shared" si="376"/>
        <v>-111.83662930549752</v>
      </c>
      <c r="H1060" s="3">
        <f t="shared" si="377"/>
        <v>-19.541134667220938</v>
      </c>
      <c r="I1060" s="2">
        <f t="shared" si="394"/>
        <v>114.0992586370572</v>
      </c>
      <c r="J1060" s="2">
        <f t="shared" si="378"/>
        <v>114.0992586370572</v>
      </c>
      <c r="K1060" s="5">
        <f t="shared" si="380"/>
        <v>0.33</v>
      </c>
      <c r="L1060" s="4">
        <f t="shared" si="395"/>
        <v>0.20022324804312863</v>
      </c>
      <c r="M1060" s="4">
        <f t="shared" si="381"/>
        <v>0.23160103432276233</v>
      </c>
      <c r="N1060" s="5">
        <f t="shared" si="382"/>
        <v>-2.2765583111923444</v>
      </c>
      <c r="O1060" s="5">
        <f t="shared" si="383"/>
        <v>22.385882544895068</v>
      </c>
      <c r="P1060" s="5">
        <f t="shared" si="384"/>
        <v>3.9114693296007776</v>
      </c>
      <c r="Q1060" s="6">
        <f t="shared" si="385"/>
        <v>1802.5899614038033</v>
      </c>
      <c r="R1060" s="5">
        <f t="shared" si="386"/>
        <v>8.8025224531213304</v>
      </c>
      <c r="S1060" s="5">
        <f t="shared" si="387"/>
        <v>-1.397104418662952</v>
      </c>
      <c r="T1060" s="5">
        <f t="shared" si="388"/>
        <v>13.119077958995719</v>
      </c>
      <c r="U1060" s="5">
        <f t="shared" si="379"/>
        <v>6.525964141928986</v>
      </c>
      <c r="V1060" s="5">
        <f t="shared" si="379"/>
        <v>20.988778126232116</v>
      </c>
      <c r="W1060" s="5">
        <f t="shared" si="389"/>
        <v>-15.143452711403501</v>
      </c>
      <c r="X1060">
        <f t="shared" si="396"/>
        <v>0</v>
      </c>
    </row>
    <row r="1061" spans="1:24" x14ac:dyDescent="0.2">
      <c r="A1061">
        <f t="shared" si="374"/>
        <v>1.0309999999999973</v>
      </c>
      <c r="B1061" s="5">
        <f t="shared" si="390"/>
        <v>6.5506500284797049</v>
      </c>
      <c r="C1061" s="5">
        <f t="shared" si="391"/>
        <v>-73.318405787256481</v>
      </c>
      <c r="D1061" s="5">
        <f t="shared" si="392"/>
        <v>-6.3962916584488392</v>
      </c>
      <c r="E1061" s="2">
        <f t="shared" si="393"/>
        <v>73.610458788003939</v>
      </c>
      <c r="F1061" s="3">
        <f t="shared" si="375"/>
        <v>11.379881802606644</v>
      </c>
      <c r="G1061" s="3">
        <f t="shared" si="376"/>
        <v>-111.81564052737129</v>
      </c>
      <c r="H1061" s="3">
        <f t="shared" si="377"/>
        <v>-19.55627811993234</v>
      </c>
      <c r="I1061" s="2">
        <f t="shared" si="394"/>
        <v>114.08193191865115</v>
      </c>
      <c r="J1061" s="2">
        <f t="shared" si="378"/>
        <v>114.08193191865115</v>
      </c>
      <c r="K1061" s="5">
        <f t="shared" si="380"/>
        <v>0.33</v>
      </c>
      <c r="L1061" s="4">
        <f t="shared" si="395"/>
        <v>0.20025363784497174</v>
      </c>
      <c r="M1061" s="4">
        <f t="shared" si="381"/>
        <v>0.23161729746377105</v>
      </c>
      <c r="N1061" s="5">
        <f t="shared" si="382"/>
        <v>-2.2775186782222669</v>
      </c>
      <c r="O1061" s="5">
        <f t="shared" si="383"/>
        <v>22.378282502032892</v>
      </c>
      <c r="P1061" s="5">
        <f t="shared" si="384"/>
        <v>3.913906090347369</v>
      </c>
      <c r="Q1061" s="6">
        <f t="shared" si="385"/>
        <v>1802.5897811448162</v>
      </c>
      <c r="R1061" s="5">
        <f t="shared" si="386"/>
        <v>8.8002414051759956</v>
      </c>
      <c r="S1061" s="5">
        <f t="shared" si="387"/>
        <v>-1.3982511075914252</v>
      </c>
      <c r="T1061" s="5">
        <f t="shared" si="388"/>
        <v>13.115586138925126</v>
      </c>
      <c r="U1061" s="5">
        <f t="shared" si="379"/>
        <v>6.5227227269537291</v>
      </c>
      <c r="V1061" s="5">
        <f t="shared" si="379"/>
        <v>20.980031394441468</v>
      </c>
      <c r="W1061" s="5">
        <f t="shared" si="389"/>
        <v>-15.144507770727504</v>
      </c>
      <c r="X1061">
        <f t="shared" si="396"/>
        <v>0</v>
      </c>
    </row>
    <row r="1062" spans="1:24" x14ac:dyDescent="0.2">
      <c r="A1062">
        <f t="shared" si="374"/>
        <v>1.0319999999999971</v>
      </c>
      <c r="B1062" s="5">
        <f t="shared" si="390"/>
        <v>6.5620331716436748</v>
      </c>
      <c r="C1062" s="5">
        <f t="shared" si="391"/>
        <v>-73.430210937768152</v>
      </c>
      <c r="D1062" s="5">
        <f t="shared" si="392"/>
        <v>-6.4158555088226565</v>
      </c>
      <c r="E1062" s="2">
        <f t="shared" si="393"/>
        <v>73.722833353791259</v>
      </c>
      <c r="F1062" s="3">
        <f t="shared" si="375"/>
        <v>11.386404525333598</v>
      </c>
      <c r="G1062" s="3">
        <f t="shared" si="376"/>
        <v>-111.79466049597684</v>
      </c>
      <c r="H1062" s="3">
        <f t="shared" si="377"/>
        <v>-19.571422627703068</v>
      </c>
      <c r="I1062" s="2">
        <f t="shared" si="394"/>
        <v>114.06461724433845</v>
      </c>
      <c r="J1062" s="2">
        <f t="shared" si="378"/>
        <v>114.06461724433845</v>
      </c>
      <c r="K1062" s="5">
        <f t="shared" si="380"/>
        <v>0.33</v>
      </c>
      <c r="L1062" s="4">
        <f t="shared" si="395"/>
        <v>0.20028401573139137</v>
      </c>
      <c r="M1062" s="4">
        <f t="shared" si="381"/>
        <v>0.2316335515775903</v>
      </c>
      <c r="N1062" s="5">
        <f t="shared" si="382"/>
        <v>-2.2784782404801387</v>
      </c>
      <c r="O1062" s="5">
        <f t="shared" si="383"/>
        <v>22.370687847530604</v>
      </c>
      <c r="P1062" s="5">
        <f t="shared" si="384"/>
        <v>3.9163425551276538</v>
      </c>
      <c r="Q1062" s="6">
        <f t="shared" si="385"/>
        <v>1802.5896008858474</v>
      </c>
      <c r="R1062" s="5">
        <f t="shared" si="386"/>
        <v>8.7979616968941965</v>
      </c>
      <c r="S1062" s="5">
        <f t="shared" si="387"/>
        <v>-1.3993980296302966</v>
      </c>
      <c r="T1062" s="5">
        <f t="shared" si="388"/>
        <v>13.112096314206633</v>
      </c>
      <c r="U1062" s="5">
        <f t="shared" si="379"/>
        <v>6.5194834564140578</v>
      </c>
      <c r="V1062" s="5">
        <f t="shared" si="379"/>
        <v>20.971289817900306</v>
      </c>
      <c r="W1062" s="5">
        <f t="shared" si="389"/>
        <v>-15.145561130665712</v>
      </c>
      <c r="X1062">
        <f t="shared" si="396"/>
        <v>0</v>
      </c>
    </row>
    <row r="1063" spans="1:24" x14ac:dyDescent="0.2">
      <c r="A1063">
        <f t="shared" si="374"/>
        <v>1.032999999999997</v>
      </c>
      <c r="B1063" s="5">
        <f t="shared" si="390"/>
        <v>6.5734228359107369</v>
      </c>
      <c r="C1063" s="5">
        <f t="shared" si="391"/>
        <v>-73.541995112619219</v>
      </c>
      <c r="D1063" s="5">
        <f t="shared" si="392"/>
        <v>-6.4354345042309253</v>
      </c>
      <c r="E1063" s="2">
        <f t="shared" si="393"/>
        <v>73.8351876338388</v>
      </c>
      <c r="F1063" s="3">
        <f t="shared" si="375"/>
        <v>11.392924008790011</v>
      </c>
      <c r="G1063" s="3">
        <f t="shared" si="376"/>
        <v>-111.77368920615895</v>
      </c>
      <c r="H1063" s="3">
        <f t="shared" si="377"/>
        <v>-19.586568188833734</v>
      </c>
      <c r="I1063" s="2">
        <f t="shared" si="394"/>
        <v>114.04731460951157</v>
      </c>
      <c r="J1063" s="2">
        <f t="shared" si="378"/>
        <v>114.04731460951157</v>
      </c>
      <c r="K1063" s="5">
        <f t="shared" si="380"/>
        <v>0.33</v>
      </c>
      <c r="L1063" s="4">
        <f t="shared" si="395"/>
        <v>0.20031438169542895</v>
      </c>
      <c r="M1063" s="4">
        <f t="shared" si="381"/>
        <v>0.23164979666426397</v>
      </c>
      <c r="N1063" s="5">
        <f t="shared" si="382"/>
        <v>-2.2794369990117542</v>
      </c>
      <c r="O1063" s="5">
        <f t="shared" si="383"/>
        <v>22.36309857732638</v>
      </c>
      <c r="P1063" s="5">
        <f t="shared" si="384"/>
        <v>3.9187787243071357</v>
      </c>
      <c r="Q1063" s="6">
        <f t="shared" si="385"/>
        <v>1802.5894206268963</v>
      </c>
      <c r="R1063" s="5">
        <f t="shared" si="386"/>
        <v>8.7956833274842925</v>
      </c>
      <c r="S1063" s="5">
        <f t="shared" si="387"/>
        <v>-1.400545184493162</v>
      </c>
      <c r="T1063" s="5">
        <f t="shared" si="388"/>
        <v>13.108608483670217</v>
      </c>
      <c r="U1063" s="5">
        <f t="shared" si="379"/>
        <v>6.5162463284725387</v>
      </c>
      <c r="V1063" s="5">
        <f t="shared" si="379"/>
        <v>20.962553392833218</v>
      </c>
      <c r="W1063" s="5">
        <f t="shared" si="389"/>
        <v>-15.146612792022648</v>
      </c>
      <c r="X1063">
        <f t="shared" si="396"/>
        <v>0</v>
      </c>
    </row>
    <row r="1064" spans="1:24" x14ac:dyDescent="0.2">
      <c r="A1064">
        <f t="shared" si="374"/>
        <v>1.0339999999999969</v>
      </c>
      <c r="B1064" s="5">
        <f t="shared" si="390"/>
        <v>6.5848190180426913</v>
      </c>
      <c r="C1064" s="5">
        <f t="shared" si="391"/>
        <v>-73.653758320548675</v>
      </c>
      <c r="D1064" s="5">
        <f t="shared" si="392"/>
        <v>-6.4550286457261556</v>
      </c>
      <c r="E1064" s="2">
        <f t="shared" si="393"/>
        <v>73.947521636916079</v>
      </c>
      <c r="F1064" s="3">
        <f t="shared" si="375"/>
        <v>11.399440255118483</v>
      </c>
      <c r="G1064" s="3">
        <f t="shared" si="376"/>
        <v>-111.75272665276611</v>
      </c>
      <c r="H1064" s="3">
        <f t="shared" si="377"/>
        <v>-19.601714801625757</v>
      </c>
      <c r="I1064" s="2">
        <f t="shared" si="394"/>
        <v>114.03002400956581</v>
      </c>
      <c r="J1064" s="2">
        <f t="shared" si="378"/>
        <v>114.03002400956581</v>
      </c>
      <c r="K1064" s="5">
        <f t="shared" si="380"/>
        <v>0.33</v>
      </c>
      <c r="L1064" s="4">
        <f t="shared" si="395"/>
        <v>0.20034473573012926</v>
      </c>
      <c r="M1064" s="4">
        <f t="shared" si="381"/>
        <v>0.23166603272383676</v>
      </c>
      <c r="N1064" s="5">
        <f t="shared" si="382"/>
        <v>-2.2803949548617135</v>
      </c>
      <c r="O1064" s="5">
        <f t="shared" si="383"/>
        <v>22.355514687362099</v>
      </c>
      <c r="P1064" s="5">
        <f t="shared" si="384"/>
        <v>3.9212145982514257</v>
      </c>
      <c r="Q1064" s="6">
        <f t="shared" si="385"/>
        <v>1802.5892403679629</v>
      </c>
      <c r="R1064" s="5">
        <f t="shared" si="386"/>
        <v>8.7934062961551938</v>
      </c>
      <c r="S1064" s="5">
        <f t="shared" si="387"/>
        <v>-1.4016925718940629</v>
      </c>
      <c r="T1064" s="5">
        <f t="shared" si="388"/>
        <v>13.105122646146654</v>
      </c>
      <c r="U1064" s="5">
        <f t="shared" si="379"/>
        <v>6.5130113412934802</v>
      </c>
      <c r="V1064" s="5">
        <f t="shared" si="379"/>
        <v>20.953822115468036</v>
      </c>
      <c r="W1064" s="5">
        <f t="shared" si="389"/>
        <v>-15.147662755601921</v>
      </c>
      <c r="X1064">
        <f t="shared" si="396"/>
        <v>0</v>
      </c>
    </row>
    <row r="1065" spans="1:24" x14ac:dyDescent="0.2">
      <c r="A1065">
        <f t="shared" si="374"/>
        <v>1.0349999999999968</v>
      </c>
      <c r="B1065" s="5">
        <f t="shared" si="390"/>
        <v>6.5962217148034803</v>
      </c>
      <c r="C1065" s="5">
        <f t="shared" si="391"/>
        <v>-73.765500570290385</v>
      </c>
      <c r="D1065" s="5">
        <f t="shared" si="392"/>
        <v>-6.4746379343591594</v>
      </c>
      <c r="E1065" s="2">
        <f t="shared" si="393"/>
        <v>74.059835371788097</v>
      </c>
      <c r="F1065" s="3">
        <f t="shared" si="375"/>
        <v>11.405953266459777</v>
      </c>
      <c r="G1065" s="3">
        <f t="shared" si="376"/>
        <v>-111.73177283065064</v>
      </c>
      <c r="H1065" s="3">
        <f t="shared" si="377"/>
        <v>-19.616862464381359</v>
      </c>
      <c r="I1065" s="2">
        <f t="shared" si="394"/>
        <v>114.01274543989913</v>
      </c>
      <c r="J1065" s="2">
        <f t="shared" si="378"/>
        <v>114.01274543989913</v>
      </c>
      <c r="K1065" s="5">
        <f t="shared" si="380"/>
        <v>0.33</v>
      </c>
      <c r="L1065" s="4">
        <f t="shared" si="395"/>
        <v>0.2003750778285405</v>
      </c>
      <c r="M1065" s="4">
        <f t="shared" si="381"/>
        <v>0.23168225975635501</v>
      </c>
      <c r="N1065" s="5">
        <f t="shared" si="382"/>
        <v>-2.2813521090734241</v>
      </c>
      <c r="O1065" s="5">
        <f t="shared" si="383"/>
        <v>22.347936173583342</v>
      </c>
      <c r="P1065" s="5">
        <f t="shared" si="384"/>
        <v>3.9236501773262389</v>
      </c>
      <c r="Q1065" s="6">
        <f t="shared" si="385"/>
        <v>1802.5890601090478</v>
      </c>
      <c r="R1065" s="5">
        <f t="shared" si="386"/>
        <v>8.7911306021163789</v>
      </c>
      <c r="S1065" s="5">
        <f t="shared" si="387"/>
        <v>-1.4028401915474904</v>
      </c>
      <c r="T1065" s="5">
        <f t="shared" si="388"/>
        <v>13.101638800467558</v>
      </c>
      <c r="U1065" s="5">
        <f t="shared" si="379"/>
        <v>6.5097784930429548</v>
      </c>
      <c r="V1065" s="5">
        <f t="shared" si="379"/>
        <v>20.945095982035852</v>
      </c>
      <c r="W1065" s="5">
        <f t="shared" si="389"/>
        <v>-15.148711022206204</v>
      </c>
      <c r="X1065">
        <f t="shared" si="396"/>
        <v>0</v>
      </c>
    </row>
    <row r="1066" spans="1:24" x14ac:dyDescent="0.2">
      <c r="A1066">
        <f t="shared" si="374"/>
        <v>1.0359999999999967</v>
      </c>
      <c r="B1066" s="5">
        <f t="shared" si="390"/>
        <v>6.6076309229591859</v>
      </c>
      <c r="C1066" s="5">
        <f t="shared" si="391"/>
        <v>-73.877221870573052</v>
      </c>
      <c r="D1066" s="5">
        <f t="shared" si="392"/>
        <v>-6.4942623711790519</v>
      </c>
      <c r="E1066" s="2">
        <f t="shared" si="393"/>
        <v>74.172128847215404</v>
      </c>
      <c r="F1066" s="3">
        <f t="shared" si="375"/>
        <v>11.412463044952821</v>
      </c>
      <c r="G1066" s="3">
        <f t="shared" si="376"/>
        <v>-111.71082773466861</v>
      </c>
      <c r="H1066" s="3">
        <f t="shared" si="377"/>
        <v>-19.632011175403566</v>
      </c>
      <c r="I1066" s="2">
        <f t="shared" si="394"/>
        <v>113.99547889591231</v>
      </c>
      <c r="J1066" s="2">
        <f t="shared" si="378"/>
        <v>113.99547889591231</v>
      </c>
      <c r="K1066" s="5">
        <f t="shared" si="380"/>
        <v>0.33</v>
      </c>
      <c r="L1066" s="4">
        <f t="shared" si="395"/>
        <v>0.20040540798371434</v>
      </c>
      <c r="M1066" s="4">
        <f t="shared" si="381"/>
        <v>0.2316984777618662</v>
      </c>
      <c r="N1066" s="5">
        <f t="shared" si="382"/>
        <v>-2.2823084626891008</v>
      </c>
      <c r="O1066" s="5">
        <f t="shared" si="383"/>
        <v>22.340363031939393</v>
      </c>
      <c r="P1066" s="5">
        <f t="shared" si="384"/>
        <v>3.9260854618973964</v>
      </c>
      <c r="Q1066" s="6">
        <f t="shared" si="385"/>
        <v>1802.5888798501508</v>
      </c>
      <c r="R1066" s="5">
        <f t="shared" si="386"/>
        <v>8.7888562445778859</v>
      </c>
      <c r="S1066" s="5">
        <f t="shared" si="387"/>
        <v>-1.4039880431683804</v>
      </c>
      <c r="T1066" s="5">
        <f t="shared" si="388"/>
        <v>13.098156945465337</v>
      </c>
      <c r="U1066" s="5">
        <f t="shared" si="379"/>
        <v>6.5065477818887851</v>
      </c>
      <c r="V1066" s="5">
        <f t="shared" si="379"/>
        <v>20.936374988771014</v>
      </c>
      <c r="W1066" s="5">
        <f t="shared" si="389"/>
        <v>-15.149757592637265</v>
      </c>
      <c r="X1066">
        <f t="shared" si="396"/>
        <v>0</v>
      </c>
    </row>
    <row r="1067" spans="1:24" x14ac:dyDescent="0.2">
      <c r="A1067">
        <f t="shared" si="374"/>
        <v>1.0369999999999966</v>
      </c>
      <c r="B1067" s="5">
        <f t="shared" si="390"/>
        <v>6.6190466392780296</v>
      </c>
      <c r="C1067" s="5">
        <f t="shared" si="391"/>
        <v>-73.988922230120224</v>
      </c>
      <c r="D1067" s="5">
        <f t="shared" si="392"/>
        <v>-6.5139019572332515</v>
      </c>
      <c r="E1067" s="2">
        <f t="shared" si="393"/>
        <v>74.284402071953949</v>
      </c>
      <c r="F1067" s="3">
        <f t="shared" si="375"/>
        <v>11.41896959273471</v>
      </c>
      <c r="G1067" s="3">
        <f t="shared" si="376"/>
        <v>-111.68989135967985</v>
      </c>
      <c r="H1067" s="3">
        <f t="shared" si="377"/>
        <v>-19.647160932996204</v>
      </c>
      <c r="I1067" s="2">
        <f t="shared" si="394"/>
        <v>113.97822437300881</v>
      </c>
      <c r="J1067" s="2">
        <f t="shared" si="378"/>
        <v>113.97822437300881</v>
      </c>
      <c r="K1067" s="5">
        <f t="shared" si="380"/>
        <v>0.33</v>
      </c>
      <c r="L1067" s="4">
        <f t="shared" si="395"/>
        <v>0.20043572618870586</v>
      </c>
      <c r="M1067" s="4">
        <f t="shared" si="381"/>
        <v>0.23171468674041912</v>
      </c>
      <c r="N1067" s="5">
        <f t="shared" si="382"/>
        <v>-2.2832640167497695</v>
      </c>
      <c r="O1067" s="5">
        <f t="shared" si="383"/>
        <v>22.332795258383229</v>
      </c>
      <c r="P1067" s="5">
        <f t="shared" si="384"/>
        <v>3.9285204523308219</v>
      </c>
      <c r="Q1067" s="6">
        <f t="shared" si="385"/>
        <v>1802.588699591272</v>
      </c>
      <c r="R1067" s="5">
        <f t="shared" si="386"/>
        <v>8.7865832227503144</v>
      </c>
      <c r="S1067" s="5">
        <f t="shared" si="387"/>
        <v>-1.4051361264721174</v>
      </c>
      <c r="T1067" s="5">
        <f t="shared" si="388"/>
        <v>13.094677079973231</v>
      </c>
      <c r="U1067" s="5">
        <f t="shared" si="379"/>
        <v>6.5033192060005449</v>
      </c>
      <c r="V1067" s="5">
        <f t="shared" si="379"/>
        <v>20.92765913191111</v>
      </c>
      <c r="W1067" s="5">
        <f t="shared" si="389"/>
        <v>-15.150802467695947</v>
      </c>
      <c r="X1067">
        <f t="shared" si="396"/>
        <v>0</v>
      </c>
    </row>
    <row r="1068" spans="1:24" x14ac:dyDescent="0.2">
      <c r="A1068">
        <f t="shared" si="374"/>
        <v>1.0379999999999965</v>
      </c>
      <c r="B1068" s="5">
        <f t="shared" si="390"/>
        <v>6.6304688605303674</v>
      </c>
      <c r="C1068" s="5">
        <f t="shared" si="391"/>
        <v>-74.10060165765033</v>
      </c>
      <c r="D1068" s="5">
        <f t="shared" si="392"/>
        <v>-6.5335566935674807</v>
      </c>
      <c r="E1068" s="2">
        <f t="shared" si="393"/>
        <v>74.3966550547552</v>
      </c>
      <c r="F1068" s="3">
        <f t="shared" si="375"/>
        <v>11.425472911940711</v>
      </c>
      <c r="G1068" s="3">
        <f t="shared" si="376"/>
        <v>-111.66896370054793</v>
      </c>
      <c r="H1068" s="3">
        <f t="shared" si="377"/>
        <v>-19.662311735463899</v>
      </c>
      <c r="I1068" s="2">
        <f t="shared" si="394"/>
        <v>113.96098186659478</v>
      </c>
      <c r="J1068" s="2">
        <f t="shared" si="378"/>
        <v>113.96098186659478</v>
      </c>
      <c r="K1068" s="5">
        <f t="shared" si="380"/>
        <v>0.33</v>
      </c>
      <c r="L1068" s="4">
        <f t="shared" si="395"/>
        <v>0.20046603243657363</v>
      </c>
      <c r="M1068" s="4">
        <f t="shared" si="381"/>
        <v>0.23173088669206399</v>
      </c>
      <c r="N1068" s="5">
        <f t="shared" si="382"/>
        <v>-2.2842187722952652</v>
      </c>
      <c r="O1068" s="5">
        <f t="shared" si="383"/>
        <v>22.325232848871487</v>
      </c>
      <c r="P1068" s="5">
        <f t="shared" si="384"/>
        <v>3.9309551489925405</v>
      </c>
      <c r="Q1068" s="6">
        <f t="shared" si="385"/>
        <v>1802.5885193324114</v>
      </c>
      <c r="R1068" s="5">
        <f t="shared" si="386"/>
        <v>8.7843115358448181</v>
      </c>
      <c r="S1068" s="5">
        <f t="shared" si="387"/>
        <v>-1.4062844411745292</v>
      </c>
      <c r="T1068" s="5">
        <f t="shared" si="388"/>
        <v>13.091199202825276</v>
      </c>
      <c r="U1068" s="5">
        <f t="shared" si="379"/>
        <v>6.5000927635495529</v>
      </c>
      <c r="V1068" s="5">
        <f t="shared" si="379"/>
        <v>20.918948407696959</v>
      </c>
      <c r="W1068" s="5">
        <f t="shared" si="389"/>
        <v>-15.151845648182181</v>
      </c>
      <c r="X1068">
        <f t="shared" si="396"/>
        <v>0</v>
      </c>
    </row>
    <row r="1069" spans="1:24" x14ac:dyDescent="0.2">
      <c r="A1069">
        <f t="shared" si="374"/>
        <v>1.0389999999999964</v>
      </c>
      <c r="B1069" s="5">
        <f t="shared" si="390"/>
        <v>6.6418975834886895</v>
      </c>
      <c r="C1069" s="5">
        <f t="shared" si="391"/>
        <v>-74.212260161876685</v>
      </c>
      <c r="D1069" s="5">
        <f t="shared" si="392"/>
        <v>-6.5532265812257684</v>
      </c>
      <c r="E1069" s="2">
        <f t="shared" si="393"/>
        <v>74.508887804366154</v>
      </c>
      <c r="F1069" s="3">
        <f t="shared" si="375"/>
        <v>11.431973004704259</v>
      </c>
      <c r="G1069" s="3">
        <f t="shared" si="376"/>
        <v>-111.64804475214024</v>
      </c>
      <c r="H1069" s="3">
        <f t="shared" si="377"/>
        <v>-19.677463581112082</v>
      </c>
      <c r="I1069" s="2">
        <f t="shared" si="394"/>
        <v>113.94375137207915</v>
      </c>
      <c r="J1069" s="2">
        <f t="shared" si="378"/>
        <v>113.94375137207915</v>
      </c>
      <c r="K1069" s="5">
        <f t="shared" si="380"/>
        <v>0.33</v>
      </c>
      <c r="L1069" s="4">
        <f t="shared" si="395"/>
        <v>0.2004963267203797</v>
      </c>
      <c r="M1069" s="4">
        <f t="shared" si="381"/>
        <v>0.23174707761685209</v>
      </c>
      <c r="N1069" s="5">
        <f t="shared" si="382"/>
        <v>-2.2851727303642364</v>
      </c>
      <c r="O1069" s="5">
        <f t="shared" si="383"/>
        <v>22.317675799364523</v>
      </c>
      <c r="P1069" s="5">
        <f t="shared" si="384"/>
        <v>3.9333895522486837</v>
      </c>
      <c r="Q1069" s="6">
        <f t="shared" si="385"/>
        <v>1802.588339073568</v>
      </c>
      <c r="R1069" s="5">
        <f t="shared" si="386"/>
        <v>8.7820411830731135</v>
      </c>
      <c r="S1069" s="5">
        <f t="shared" si="387"/>
        <v>-1.40743298699189</v>
      </c>
      <c r="T1069" s="5">
        <f t="shared" si="388"/>
        <v>13.087723312856323</v>
      </c>
      <c r="U1069" s="5">
        <f t="shared" si="379"/>
        <v>6.4968684527088776</v>
      </c>
      <c r="V1069" s="5">
        <f t="shared" si="379"/>
        <v>20.910242812372633</v>
      </c>
      <c r="W1069" s="5">
        <f t="shared" si="389"/>
        <v>-15.152887134894993</v>
      </c>
      <c r="X1069">
        <f t="shared" si="396"/>
        <v>0</v>
      </c>
    </row>
    <row r="1070" spans="1:24" x14ac:dyDescent="0.2">
      <c r="A1070">
        <f t="shared" si="374"/>
        <v>1.0399999999999963</v>
      </c>
      <c r="B1070" s="5">
        <f t="shared" si="390"/>
        <v>6.6533328049276204</v>
      </c>
      <c r="C1070" s="5">
        <f t="shared" si="391"/>
        <v>-74.323897751507417</v>
      </c>
      <c r="D1070" s="5">
        <f t="shared" si="392"/>
        <v>-6.5729116212504479</v>
      </c>
      <c r="E1070" s="2">
        <f t="shared" si="393"/>
        <v>74.621100329529156</v>
      </c>
      <c r="F1070" s="3">
        <f t="shared" si="375"/>
        <v>11.438469873156969</v>
      </c>
      <c r="G1070" s="3">
        <f t="shared" si="376"/>
        <v>-111.62713450932786</v>
      </c>
      <c r="H1070" s="3">
        <f t="shared" si="377"/>
        <v>-19.692616468246978</v>
      </c>
      <c r="I1070" s="2">
        <f t="shared" si="394"/>
        <v>113.92653288487351</v>
      </c>
      <c r="J1070" s="2">
        <f t="shared" si="378"/>
        <v>113.92653288487351</v>
      </c>
      <c r="K1070" s="5">
        <f t="shared" si="380"/>
        <v>0.33</v>
      </c>
      <c r="L1070" s="4">
        <f t="shared" si="395"/>
        <v>0.20052660903318961</v>
      </c>
      <c r="M1070" s="4">
        <f t="shared" si="381"/>
        <v>0.23176325951483637</v>
      </c>
      <c r="N1070" s="5">
        <f t="shared" si="382"/>
        <v>-2.2861258919941467</v>
      </c>
      <c r="O1070" s="5">
        <f t="shared" si="383"/>
        <v>22.31012410582635</v>
      </c>
      <c r="P1070" s="5">
        <f t="shared" si="384"/>
        <v>3.935823662465483</v>
      </c>
      <c r="Q1070" s="6">
        <f t="shared" si="385"/>
        <v>1802.5881588147436</v>
      </c>
      <c r="R1070" s="5">
        <f t="shared" si="386"/>
        <v>8.779772163647479</v>
      </c>
      <c r="S1070" s="5">
        <f t="shared" si="387"/>
        <v>-1.4085817636409195</v>
      </c>
      <c r="T1070" s="5">
        <f t="shared" si="388"/>
        <v>13.084249408902041</v>
      </c>
      <c r="U1070" s="5">
        <f t="shared" si="379"/>
        <v>6.4936462716533327</v>
      </c>
      <c r="V1070" s="5">
        <f t="shared" si="379"/>
        <v>20.901542342185429</v>
      </c>
      <c r="W1070" s="5">
        <f t="shared" si="389"/>
        <v>-15.153926928632476</v>
      </c>
      <c r="X1070">
        <f t="shared" si="396"/>
        <v>0</v>
      </c>
    </row>
    <row r="1071" spans="1:24" x14ac:dyDescent="0.2">
      <c r="A1071">
        <f t="shared" si="374"/>
        <v>1.0409999999999962</v>
      </c>
      <c r="B1071" s="5">
        <f t="shared" si="390"/>
        <v>6.6647745216239134</v>
      </c>
      <c r="C1071" s="5">
        <f t="shared" si="391"/>
        <v>-74.43551443524558</v>
      </c>
      <c r="D1071" s="5">
        <f t="shared" si="392"/>
        <v>-6.5926118146821597</v>
      </c>
      <c r="E1071" s="2">
        <f t="shared" si="393"/>
        <v>74.733292638982135</v>
      </c>
      <c r="F1071" s="3">
        <f t="shared" si="375"/>
        <v>11.444963519428622</v>
      </c>
      <c r="G1071" s="3">
        <f t="shared" si="376"/>
        <v>-111.60623296698567</v>
      </c>
      <c r="H1071" s="3">
        <f t="shared" si="377"/>
        <v>-19.707770395175611</v>
      </c>
      <c r="I1071" s="2">
        <f t="shared" si="394"/>
        <v>113.90932640039222</v>
      </c>
      <c r="J1071" s="2">
        <f t="shared" si="378"/>
        <v>113.90932640039222</v>
      </c>
      <c r="K1071" s="5">
        <f t="shared" si="380"/>
        <v>0.33</v>
      </c>
      <c r="L1071" s="4">
        <f t="shared" si="395"/>
        <v>0.20055687936807226</v>
      </c>
      <c r="M1071" s="4">
        <f t="shared" si="381"/>
        <v>0.23177943238607071</v>
      </c>
      <c r="N1071" s="5">
        <f t="shared" si="382"/>
        <v>-2.287078258221273</v>
      </c>
      <c r="O1071" s="5">
        <f t="shared" si="383"/>
        <v>22.302577764224662</v>
      </c>
      <c r="P1071" s="5">
        <f t="shared" si="384"/>
        <v>3.9382574800092711</v>
      </c>
      <c r="Q1071" s="6">
        <f t="shared" si="385"/>
        <v>1802.5879785559366</v>
      </c>
      <c r="R1071" s="5">
        <f t="shared" si="386"/>
        <v>8.7775044767807451</v>
      </c>
      <c r="S1071" s="5">
        <f t="shared" si="387"/>
        <v>-1.4097307708387796</v>
      </c>
      <c r="T1071" s="5">
        <f t="shared" si="388"/>
        <v>13.080777489798892</v>
      </c>
      <c r="U1071" s="5">
        <f t="shared" si="379"/>
        <v>6.4904262185594721</v>
      </c>
      <c r="V1071" s="5">
        <f t="shared" si="379"/>
        <v>20.892846993385881</v>
      </c>
      <c r="W1071" s="5">
        <f t="shared" si="389"/>
        <v>-15.154965030191835</v>
      </c>
      <c r="X1071">
        <f t="shared" si="396"/>
        <v>0</v>
      </c>
    </row>
    <row r="1072" spans="1:24" x14ac:dyDescent="0.2">
      <c r="A1072">
        <f t="shared" si="374"/>
        <v>1.041999999999996</v>
      </c>
      <c r="B1072" s="5">
        <f t="shared" si="390"/>
        <v>6.676222730356451</v>
      </c>
      <c r="C1072" s="5">
        <f t="shared" si="391"/>
        <v>-74.547110221789069</v>
      </c>
      <c r="D1072" s="5">
        <f t="shared" si="392"/>
        <v>-6.6123271625598505</v>
      </c>
      <c r="E1072" s="2">
        <f t="shared" si="393"/>
        <v>74.845464741458429</v>
      </c>
      <c r="F1072" s="3">
        <f t="shared" si="375"/>
        <v>11.451453945647183</v>
      </c>
      <c r="G1072" s="3">
        <f t="shared" si="376"/>
        <v>-111.58534011999228</v>
      </c>
      <c r="H1072" s="3">
        <f t="shared" si="377"/>
        <v>-19.722925360205803</v>
      </c>
      <c r="I1072" s="2">
        <f t="shared" si="394"/>
        <v>113.89213191405229</v>
      </c>
      <c r="J1072" s="2">
        <f t="shared" si="378"/>
        <v>113.89213191405229</v>
      </c>
      <c r="K1072" s="5">
        <f t="shared" si="380"/>
        <v>0.33</v>
      </c>
      <c r="L1072" s="4">
        <f t="shared" si="395"/>
        <v>0.20058713771810022</v>
      </c>
      <c r="M1072" s="4">
        <f t="shared" si="381"/>
        <v>0.23179559623061052</v>
      </c>
      <c r="N1072" s="5">
        <f t="shared" si="382"/>
        <v>-2.2880298300807103</v>
      </c>
      <c r="O1072" s="5">
        <f t="shared" si="383"/>
        <v>22.295036770530821</v>
      </c>
      <c r="P1072" s="5">
        <f t="shared" si="384"/>
        <v>3.9406910052464839</v>
      </c>
      <c r="Q1072" s="6">
        <f t="shared" si="385"/>
        <v>1802.5877982971474</v>
      </c>
      <c r="R1072" s="5">
        <f t="shared" si="386"/>
        <v>8.7752381216863</v>
      </c>
      <c r="S1072" s="5">
        <f t="shared" si="387"/>
        <v>-1.4108800083030759</v>
      </c>
      <c r="T1072" s="5">
        <f t="shared" si="388"/>
        <v>13.077307554384168</v>
      </c>
      <c r="U1072" s="5">
        <f t="shared" si="379"/>
        <v>6.4872082916055902</v>
      </c>
      <c r="V1072" s="5">
        <f t="shared" si="379"/>
        <v>20.884156762227747</v>
      </c>
      <c r="W1072" s="5">
        <f t="shared" si="389"/>
        <v>-15.156001440369348</v>
      </c>
      <c r="X1072">
        <f t="shared" si="396"/>
        <v>0</v>
      </c>
    </row>
    <row r="1073" spans="1:24" x14ac:dyDescent="0.2">
      <c r="A1073">
        <f t="shared" si="374"/>
        <v>1.0429999999999959</v>
      </c>
      <c r="B1073" s="5">
        <f t="shared" si="390"/>
        <v>6.6876774279062445</v>
      </c>
      <c r="C1073" s="5">
        <f t="shared" si="391"/>
        <v>-74.658685119830679</v>
      </c>
      <c r="D1073" s="5">
        <f t="shared" si="392"/>
        <v>-6.6320576659207768</v>
      </c>
      <c r="E1073" s="2">
        <f t="shared" si="393"/>
        <v>74.957616645686869</v>
      </c>
      <c r="F1073" s="3">
        <f t="shared" si="375"/>
        <v>11.457941153938789</v>
      </c>
      <c r="G1073" s="3">
        <f t="shared" si="376"/>
        <v>-111.56445596323006</v>
      </c>
      <c r="H1073" s="3">
        <f t="shared" si="377"/>
        <v>-19.738081361646174</v>
      </c>
      <c r="I1073" s="2">
        <f t="shared" si="394"/>
        <v>113.87494942127344</v>
      </c>
      <c r="J1073" s="2">
        <f t="shared" si="378"/>
        <v>113.87494942127344</v>
      </c>
      <c r="K1073" s="5">
        <f t="shared" si="380"/>
        <v>0.33</v>
      </c>
      <c r="L1073" s="4">
        <f t="shared" si="395"/>
        <v>0.20061738407634946</v>
      </c>
      <c r="M1073" s="4">
        <f t="shared" si="381"/>
        <v>0.23181175104851251</v>
      </c>
      <c r="N1073" s="5">
        <f t="shared" si="382"/>
        <v>-2.2889806086063698</v>
      </c>
      <c r="O1073" s="5">
        <f t="shared" si="383"/>
        <v>22.287501120719853</v>
      </c>
      <c r="P1073" s="5">
        <f t="shared" si="384"/>
        <v>3.9431242385436556</v>
      </c>
      <c r="Q1073" s="6">
        <f t="shared" si="385"/>
        <v>1802.5876180383771</v>
      </c>
      <c r="R1073" s="5">
        <f t="shared" si="386"/>
        <v>8.7729730975780935</v>
      </c>
      <c r="S1073" s="5">
        <f t="shared" si="387"/>
        <v>-1.4120294757518586</v>
      </c>
      <c r="T1073" s="5">
        <f t="shared" si="388"/>
        <v>13.073839601495953</v>
      </c>
      <c r="U1073" s="5">
        <f t="shared" si="379"/>
        <v>6.4839924889717242</v>
      </c>
      <c r="V1073" s="5">
        <f t="shared" si="379"/>
        <v>20.875471644967995</v>
      </c>
      <c r="W1073" s="5">
        <f t="shared" si="389"/>
        <v>-15.157036159960391</v>
      </c>
      <c r="X1073">
        <f t="shared" si="396"/>
        <v>0</v>
      </c>
    </row>
    <row r="1074" spans="1:24" x14ac:dyDescent="0.2">
      <c r="A1074">
        <f t="shared" si="374"/>
        <v>1.0439999999999958</v>
      </c>
      <c r="B1074" s="5">
        <f t="shared" si="390"/>
        <v>6.6991386110564282</v>
      </c>
      <c r="C1074" s="5">
        <f t="shared" si="391"/>
        <v>-74.770239138058088</v>
      </c>
      <c r="D1074" s="5">
        <f t="shared" si="392"/>
        <v>-6.6518033258005032</v>
      </c>
      <c r="E1074" s="2">
        <f t="shared" si="393"/>
        <v>75.069748360391756</v>
      </c>
      <c r="F1074" s="3">
        <f t="shared" si="375"/>
        <v>11.464425146427761</v>
      </c>
      <c r="G1074" s="3">
        <f t="shared" si="376"/>
        <v>-111.54358049158509</v>
      </c>
      <c r="H1074" s="3">
        <f t="shared" si="377"/>
        <v>-19.753238397806133</v>
      </c>
      <c r="I1074" s="2">
        <f t="shared" si="394"/>
        <v>113.85777891747814</v>
      </c>
      <c r="J1074" s="2">
        <f t="shared" si="378"/>
        <v>113.85777891747814</v>
      </c>
      <c r="K1074" s="5">
        <f t="shared" si="380"/>
        <v>0.33</v>
      </c>
      <c r="L1074" s="4">
        <f t="shared" si="395"/>
        <v>0.20064761843589946</v>
      </c>
      <c r="M1074" s="4">
        <f t="shared" si="381"/>
        <v>0.23182789683983465</v>
      </c>
      <c r="N1074" s="5">
        <f t="shared" si="382"/>
        <v>-2.2899305948309845</v>
      </c>
      <c r="O1074" s="5">
        <f t="shared" si="383"/>
        <v>22.27997081077045</v>
      </c>
      <c r="P1074" s="5">
        <f t="shared" si="384"/>
        <v>3.9455571802674219</v>
      </c>
      <c r="Q1074" s="6">
        <f t="shared" si="385"/>
        <v>1802.587437779624</v>
      </c>
      <c r="R1074" s="5">
        <f t="shared" si="386"/>
        <v>8.7707094036706224</v>
      </c>
      <c r="S1074" s="5">
        <f t="shared" si="387"/>
        <v>-1.4131791729036178</v>
      </c>
      <c r="T1074" s="5">
        <f t="shared" si="388"/>
        <v>13.070373629973147</v>
      </c>
      <c r="U1074" s="5">
        <f t="shared" si="379"/>
        <v>6.4807788088396379</v>
      </c>
      <c r="V1074" s="5">
        <f t="shared" si="379"/>
        <v>20.866791637866832</v>
      </c>
      <c r="W1074" s="5">
        <f t="shared" si="389"/>
        <v>-15.158069189759431</v>
      </c>
      <c r="X1074">
        <f t="shared" si="396"/>
        <v>0</v>
      </c>
    </row>
    <row r="1075" spans="1:24" x14ac:dyDescent="0.2">
      <c r="A1075">
        <f t="shared" si="374"/>
        <v>1.0449999999999957</v>
      </c>
      <c r="B1075" s="5">
        <f t="shared" si="390"/>
        <v>6.7106062765922605</v>
      </c>
      <c r="C1075" s="5">
        <f t="shared" si="391"/>
        <v>-74.881772285153858</v>
      </c>
      <c r="D1075" s="5">
        <f t="shared" si="392"/>
        <v>-6.6715641432329038</v>
      </c>
      <c r="E1075" s="2">
        <f t="shared" si="393"/>
        <v>75.181859894292828</v>
      </c>
      <c r="F1075" s="3">
        <f t="shared" si="375"/>
        <v>11.4709059252366</v>
      </c>
      <c r="G1075" s="3">
        <f t="shared" si="376"/>
        <v>-111.52271369994722</v>
      </c>
      <c r="H1075" s="3">
        <f t="shared" si="377"/>
        <v>-19.768396466995892</v>
      </c>
      <c r="I1075" s="2">
        <f t="shared" si="394"/>
        <v>113.84062039809146</v>
      </c>
      <c r="J1075" s="2">
        <f t="shared" si="378"/>
        <v>113.84062039809146</v>
      </c>
      <c r="K1075" s="5">
        <f t="shared" si="380"/>
        <v>0.33</v>
      </c>
      <c r="L1075" s="4">
        <f t="shared" si="395"/>
        <v>0.20067784078983328</v>
      </c>
      <c r="M1075" s="4">
        <f t="shared" si="381"/>
        <v>0.23184403360463626</v>
      </c>
      <c r="N1075" s="5">
        <f t="shared" si="382"/>
        <v>-2.2908797897861066</v>
      </c>
      <c r="O1075" s="5">
        <f t="shared" si="383"/>
        <v>22.27244583666495</v>
      </c>
      <c r="P1075" s="5">
        <f t="shared" si="384"/>
        <v>3.9479898307845169</v>
      </c>
      <c r="Q1075" s="6">
        <f t="shared" si="385"/>
        <v>1802.5872575208891</v>
      </c>
      <c r="R1075" s="5">
        <f t="shared" si="386"/>
        <v>8.76844703917895</v>
      </c>
      <c r="S1075" s="5">
        <f t="shared" si="387"/>
        <v>-1.4143290994772886</v>
      </c>
      <c r="T1075" s="5">
        <f t="shared" si="388"/>
        <v>13.066909638655449</v>
      </c>
      <c r="U1075" s="5">
        <f t="shared" si="379"/>
        <v>6.4775672493928429</v>
      </c>
      <c r="V1075" s="5">
        <f t="shared" si="379"/>
        <v>20.858116737187661</v>
      </c>
      <c r="W1075" s="5">
        <f t="shared" si="389"/>
        <v>-15.159100530560032</v>
      </c>
      <c r="X1075">
        <f t="shared" si="396"/>
        <v>0</v>
      </c>
    </row>
    <row r="1076" spans="1:24" x14ac:dyDescent="0.2">
      <c r="A1076">
        <f t="shared" si="374"/>
        <v>1.0459999999999956</v>
      </c>
      <c r="B1076" s="5">
        <f t="shared" si="390"/>
        <v>6.7220804213011212</v>
      </c>
      <c r="C1076" s="5">
        <f t="shared" si="391"/>
        <v>-74.993284569795435</v>
      </c>
      <c r="D1076" s="5">
        <f t="shared" si="392"/>
        <v>-6.6913401192501656</v>
      </c>
      <c r="E1076" s="2">
        <f t="shared" si="393"/>
        <v>75.293951256105274</v>
      </c>
      <c r="F1076" s="3">
        <f t="shared" si="375"/>
        <v>11.477383492485993</v>
      </c>
      <c r="G1076" s="3">
        <f t="shared" si="376"/>
        <v>-111.50185558321003</v>
      </c>
      <c r="H1076" s="3">
        <f t="shared" si="377"/>
        <v>-19.783555567526452</v>
      </c>
      <c r="I1076" s="2">
        <f t="shared" si="394"/>
        <v>113.82347385854125</v>
      </c>
      <c r="J1076" s="2">
        <f t="shared" si="378"/>
        <v>113.82347385854125</v>
      </c>
      <c r="K1076" s="5">
        <f t="shared" si="380"/>
        <v>0.33</v>
      </c>
      <c r="L1076" s="4">
        <f t="shared" si="395"/>
        <v>0.20070805113123749</v>
      </c>
      <c r="M1076" s="4">
        <f t="shared" si="381"/>
        <v>0.23186016134297796</v>
      </c>
      <c r="N1076" s="5">
        <f t="shared" si="382"/>
        <v>-2.2918281945021115</v>
      </c>
      <c r="O1076" s="5">
        <f t="shared" si="383"/>
        <v>22.264926194389361</v>
      </c>
      <c r="P1076" s="5">
        <f t="shared" si="384"/>
        <v>3.9504221904617758</v>
      </c>
      <c r="Q1076" s="6">
        <f t="shared" si="385"/>
        <v>1802.5870772621724</v>
      </c>
      <c r="R1076" s="5">
        <f t="shared" si="386"/>
        <v>8.7661860033186851</v>
      </c>
      <c r="S1076" s="5">
        <f t="shared" si="387"/>
        <v>-1.4154792551922442</v>
      </c>
      <c r="T1076" s="5">
        <f t="shared" si="388"/>
        <v>13.06344762638337</v>
      </c>
      <c r="U1076" s="5">
        <f t="shared" si="379"/>
        <v>6.4743578088165741</v>
      </c>
      <c r="V1076" s="5">
        <f t="shared" si="379"/>
        <v>20.849446939197115</v>
      </c>
      <c r="W1076" s="5">
        <f t="shared" si="389"/>
        <v>-15.160130183154855</v>
      </c>
      <c r="X1076">
        <f t="shared" si="396"/>
        <v>0</v>
      </c>
    </row>
    <row r="1077" spans="1:24" x14ac:dyDescent="0.2">
      <c r="A1077">
        <f t="shared" si="374"/>
        <v>1.0469999999999955</v>
      </c>
      <c r="B1077" s="5">
        <f t="shared" si="390"/>
        <v>6.7335610419725116</v>
      </c>
      <c r="C1077" s="5">
        <f t="shared" si="391"/>
        <v>-75.104776000655178</v>
      </c>
      <c r="D1077" s="5">
        <f t="shared" si="392"/>
        <v>-6.7111312548827833</v>
      </c>
      <c r="E1077" s="2">
        <f t="shared" si="393"/>
        <v>75.406022454539794</v>
      </c>
      <c r="F1077" s="3">
        <f t="shared" si="375"/>
        <v>11.483857850294809</v>
      </c>
      <c r="G1077" s="3">
        <f t="shared" si="376"/>
        <v>-111.48100613627084</v>
      </c>
      <c r="H1077" s="3">
        <f t="shared" si="377"/>
        <v>-19.798715697709607</v>
      </c>
      <c r="I1077" s="2">
        <f t="shared" si="394"/>
        <v>113.80633929425797</v>
      </c>
      <c r="J1077" s="2">
        <f t="shared" si="378"/>
        <v>113.80633929425797</v>
      </c>
      <c r="K1077" s="5">
        <f t="shared" si="380"/>
        <v>0.33</v>
      </c>
      <c r="L1077" s="4">
        <f t="shared" si="395"/>
        <v>0.20073824945320221</v>
      </c>
      <c r="M1077" s="4">
        <f t="shared" si="381"/>
        <v>0.23187628005492181</v>
      </c>
      <c r="N1077" s="5">
        <f t="shared" si="382"/>
        <v>-2.2927758100081976</v>
      </c>
      <c r="O1077" s="5">
        <f t="shared" si="383"/>
        <v>22.257411879933318</v>
      </c>
      <c r="P1077" s="5">
        <f t="shared" si="384"/>
        <v>3.9528542596661298</v>
      </c>
      <c r="Q1077" s="6">
        <f t="shared" si="385"/>
        <v>1802.5868970034737</v>
      </c>
      <c r="R1077" s="5">
        <f t="shared" si="386"/>
        <v>8.7639262953059944</v>
      </c>
      <c r="S1077" s="5">
        <f t="shared" si="387"/>
        <v>-1.4166296397682994</v>
      </c>
      <c r="T1077" s="5">
        <f t="shared" si="388"/>
        <v>13.059987591998215</v>
      </c>
      <c r="U1077" s="5">
        <f t="shared" si="379"/>
        <v>6.4711504852977964</v>
      </c>
      <c r="V1077" s="5">
        <f t="shared" si="379"/>
        <v>20.840782240165019</v>
      </c>
      <c r="W1077" s="5">
        <f t="shared" si="389"/>
        <v>-15.161158148335655</v>
      </c>
      <c r="X1077">
        <f t="shared" si="396"/>
        <v>0</v>
      </c>
    </row>
    <row r="1078" spans="1:24" x14ac:dyDescent="0.2">
      <c r="A1078">
        <f t="shared" si="374"/>
        <v>1.0479999999999954</v>
      </c>
      <c r="B1078" s="5">
        <f t="shared" si="390"/>
        <v>6.7450481353980489</v>
      </c>
      <c r="C1078" s="5">
        <f t="shared" si="391"/>
        <v>-75.216246586400331</v>
      </c>
      <c r="D1078" s="5">
        <f t="shared" si="392"/>
        <v>-6.7309375511595668</v>
      </c>
      <c r="E1078" s="2">
        <f t="shared" si="393"/>
        <v>75.518073498302485</v>
      </c>
      <c r="F1078" s="3">
        <f t="shared" si="375"/>
        <v>11.490329000780108</v>
      </c>
      <c r="G1078" s="3">
        <f t="shared" si="376"/>
        <v>-111.46016535403066</v>
      </c>
      <c r="H1078" s="3">
        <f t="shared" si="377"/>
        <v>-19.813876855857941</v>
      </c>
      <c r="I1078" s="2">
        <f t="shared" si="394"/>
        <v>113.7892167006748</v>
      </c>
      <c r="J1078" s="2">
        <f t="shared" si="378"/>
        <v>113.7892167006748</v>
      </c>
      <c r="K1078" s="5">
        <f t="shared" si="380"/>
        <v>0.33</v>
      </c>
      <c r="L1078" s="4">
        <f t="shared" si="395"/>
        <v>0.20076843574882106</v>
      </c>
      <c r="M1078" s="4">
        <f t="shared" si="381"/>
        <v>0.23189238974053097</v>
      </c>
      <c r="N1078" s="5">
        <f t="shared" si="382"/>
        <v>-2.2937226373323885</v>
      </c>
      <c r="O1078" s="5">
        <f t="shared" si="383"/>
        <v>22.249902889290116</v>
      </c>
      <c r="P1078" s="5">
        <f t="shared" si="384"/>
        <v>3.9552860387646085</v>
      </c>
      <c r="Q1078" s="6">
        <f t="shared" si="385"/>
        <v>1802.5867167447932</v>
      </c>
      <c r="R1078" s="5">
        <f t="shared" si="386"/>
        <v>8.7616679143575968</v>
      </c>
      <c r="S1078" s="5">
        <f t="shared" si="387"/>
        <v>-1.4177802529257106</v>
      </c>
      <c r="T1078" s="5">
        <f t="shared" si="388"/>
        <v>13.056529534342108</v>
      </c>
      <c r="U1078" s="5">
        <f t="shared" si="379"/>
        <v>6.4679452770252084</v>
      </c>
      <c r="V1078" s="5">
        <f t="shared" si="379"/>
        <v>20.832122636364407</v>
      </c>
      <c r="W1078" s="5">
        <f t="shared" si="389"/>
        <v>-15.162184426893283</v>
      </c>
      <c r="X1078">
        <f t="shared" si="396"/>
        <v>0</v>
      </c>
    </row>
    <row r="1079" spans="1:24" x14ac:dyDescent="0.2">
      <c r="A1079">
        <f t="shared" si="374"/>
        <v>1.0489999999999953</v>
      </c>
      <c r="B1079" s="5">
        <f t="shared" si="390"/>
        <v>6.7565416983714668</v>
      </c>
      <c r="C1079" s="5">
        <f t="shared" si="391"/>
        <v>-75.327696335693048</v>
      </c>
      <c r="D1079" s="5">
        <f t="shared" si="392"/>
        <v>-6.7507590091076386</v>
      </c>
      <c r="E1079" s="2">
        <f t="shared" si="393"/>
        <v>75.630104396094922</v>
      </c>
      <c r="F1079" s="3">
        <f t="shared" si="375"/>
        <v>11.496796946057133</v>
      </c>
      <c r="G1079" s="3">
        <f t="shared" si="376"/>
        <v>-111.4393332313943</v>
      </c>
      <c r="H1079" s="3">
        <f t="shared" si="377"/>
        <v>-19.829039040284833</v>
      </c>
      <c r="I1079" s="2">
        <f t="shared" si="394"/>
        <v>113.77210607322759</v>
      </c>
      <c r="J1079" s="2">
        <f t="shared" si="378"/>
        <v>113.77210607322759</v>
      </c>
      <c r="K1079" s="5">
        <f t="shared" si="380"/>
        <v>0.33</v>
      </c>
      <c r="L1079" s="4">
        <f t="shared" si="395"/>
        <v>0.20079861001119131</v>
      </c>
      <c r="M1079" s="4">
        <f t="shared" si="381"/>
        <v>0.23190849039987008</v>
      </c>
      <c r="N1079" s="5">
        <f t="shared" si="382"/>
        <v>-2.2946686775015346</v>
      </c>
      <c r="O1079" s="5">
        <f t="shared" si="383"/>
        <v>22.242399218456683</v>
      </c>
      <c r="P1079" s="5">
        <f t="shared" si="384"/>
        <v>3.95771752812434</v>
      </c>
      <c r="Q1079" s="6">
        <f t="shared" si="385"/>
        <v>1802.5865364861304</v>
      </c>
      <c r="R1079" s="5">
        <f t="shared" si="386"/>
        <v>8.7594108596907692</v>
      </c>
      <c r="S1079" s="5">
        <f t="shared" si="387"/>
        <v>-1.4189310943851721</v>
      </c>
      <c r="T1079" s="5">
        <f t="shared" si="388"/>
        <v>13.053073452257966</v>
      </c>
      <c r="U1079" s="5">
        <f t="shared" si="379"/>
        <v>6.4647421821892346</v>
      </c>
      <c r="V1079" s="5">
        <f t="shared" si="379"/>
        <v>20.82346812407151</v>
      </c>
      <c r="W1079" s="5">
        <f t="shared" si="389"/>
        <v>-15.163209019617693</v>
      </c>
      <c r="X1079">
        <f t="shared" si="396"/>
        <v>0</v>
      </c>
    </row>
    <row r="1080" spans="1:24" x14ac:dyDescent="0.2">
      <c r="A1080">
        <f t="shared" si="374"/>
        <v>1.0499999999999952</v>
      </c>
      <c r="B1080" s="5">
        <f t="shared" si="390"/>
        <v>6.7680417276886145</v>
      </c>
      <c r="C1080" s="5">
        <f t="shared" si="391"/>
        <v>-75.439125257190369</v>
      </c>
      <c r="D1080" s="5">
        <f t="shared" si="392"/>
        <v>-6.7705956297524326</v>
      </c>
      <c r="E1080" s="2">
        <f t="shared" si="393"/>
        <v>75.742115156614105</v>
      </c>
      <c r="F1080" s="3">
        <f t="shared" si="375"/>
        <v>11.503261688239322</v>
      </c>
      <c r="G1080" s="3">
        <f t="shared" si="376"/>
        <v>-111.41850976327022</v>
      </c>
      <c r="H1080" s="3">
        <f t="shared" si="377"/>
        <v>-19.844202249304452</v>
      </c>
      <c r="I1080" s="2">
        <f t="shared" si="394"/>
        <v>113.75500740735485</v>
      </c>
      <c r="J1080" s="2">
        <f t="shared" si="378"/>
        <v>113.75500740735485</v>
      </c>
      <c r="K1080" s="5">
        <f t="shared" si="380"/>
        <v>0.33</v>
      </c>
      <c r="L1080" s="4">
        <f t="shared" si="395"/>
        <v>0.20082877223341367</v>
      </c>
      <c r="M1080" s="4">
        <f t="shared" si="381"/>
        <v>0.23192458203300512</v>
      </c>
      <c r="N1080" s="5">
        <f t="shared" si="382"/>
        <v>-2.2956139315413133</v>
      </c>
      <c r="O1080" s="5">
        <f t="shared" si="383"/>
        <v>22.234900863433584</v>
      </c>
      <c r="P1080" s="5">
        <f t="shared" si="384"/>
        <v>3.9601487281125491</v>
      </c>
      <c r="Q1080" s="6">
        <f t="shared" si="385"/>
        <v>1802.5863562274856</v>
      </c>
      <c r="R1080" s="5">
        <f t="shared" si="386"/>
        <v>8.7571551305233299</v>
      </c>
      <c r="S1080" s="5">
        <f t="shared" si="387"/>
        <v>-1.4200821638678183</v>
      </c>
      <c r="T1080" s="5">
        <f t="shared" si="388"/>
        <v>13.049619344589498</v>
      </c>
      <c r="U1080" s="5">
        <f t="shared" si="379"/>
        <v>6.4615411989820171</v>
      </c>
      <c r="V1080" s="5">
        <f t="shared" si="379"/>
        <v>20.814818699565766</v>
      </c>
      <c r="W1080" s="5">
        <f t="shared" si="389"/>
        <v>-15.164231927297951</v>
      </c>
      <c r="X1080">
        <f t="shared" si="396"/>
        <v>0</v>
      </c>
    </row>
    <row r="1081" spans="1:24" x14ac:dyDescent="0.2">
      <c r="A1081">
        <f t="shared" si="374"/>
        <v>1.050999999999995</v>
      </c>
      <c r="B1081" s="5">
        <f t="shared" si="390"/>
        <v>6.7795482201474533</v>
      </c>
      <c r="C1081" s="5">
        <f t="shared" si="391"/>
        <v>-75.550533359544289</v>
      </c>
      <c r="D1081" s="5">
        <f t="shared" si="392"/>
        <v>-6.7904474141177005</v>
      </c>
      <c r="E1081" s="2">
        <f t="shared" si="393"/>
        <v>75.85410578855253</v>
      </c>
      <c r="F1081" s="3">
        <f t="shared" si="375"/>
        <v>11.509723229438304</v>
      </c>
      <c r="G1081" s="3">
        <f t="shared" si="376"/>
        <v>-111.39769494457066</v>
      </c>
      <c r="H1081" s="3">
        <f t="shared" si="377"/>
        <v>-19.859366481231749</v>
      </c>
      <c r="I1081" s="2">
        <f t="shared" si="394"/>
        <v>113.73792069849776</v>
      </c>
      <c r="J1081" s="2">
        <f t="shared" si="378"/>
        <v>113.73792069849776</v>
      </c>
      <c r="K1081" s="5">
        <f t="shared" si="380"/>
        <v>0.33</v>
      </c>
      <c r="L1081" s="4">
        <f t="shared" si="395"/>
        <v>0.2008589224085926</v>
      </c>
      <c r="M1081" s="4">
        <f t="shared" si="381"/>
        <v>0.23194066464000332</v>
      </c>
      <c r="N1081" s="5">
        <f t="shared" si="382"/>
        <v>-2.2965584004762318</v>
      </c>
      <c r="O1081" s="5">
        <f t="shared" si="383"/>
        <v>22.227407820225007</v>
      </c>
      <c r="P1081" s="5">
        <f t="shared" si="384"/>
        <v>3.9625796390965555</v>
      </c>
      <c r="Q1081" s="6">
        <f t="shared" si="385"/>
        <v>1802.5861759688589</v>
      </c>
      <c r="R1081" s="5">
        <f t="shared" si="386"/>
        <v>8.7549007260736644</v>
      </c>
      <c r="S1081" s="5">
        <f t="shared" si="387"/>
        <v>-1.4212334610952202</v>
      </c>
      <c r="T1081" s="5">
        <f t="shared" si="388"/>
        <v>13.046167210181236</v>
      </c>
      <c r="U1081" s="5">
        <f t="shared" si="379"/>
        <v>6.4583423255974326</v>
      </c>
      <c r="V1081" s="5">
        <f t="shared" si="379"/>
        <v>20.806174359129788</v>
      </c>
      <c r="W1081" s="5">
        <f t="shared" si="389"/>
        <v>-15.165253150722208</v>
      </c>
      <c r="X1081">
        <f t="shared" si="396"/>
        <v>0</v>
      </c>
    </row>
    <row r="1082" spans="1:24" x14ac:dyDescent="0.2">
      <c r="A1082">
        <f t="shared" si="374"/>
        <v>1.0519999999999949</v>
      </c>
      <c r="B1082" s="5">
        <f t="shared" si="390"/>
        <v>6.7910611725480541</v>
      </c>
      <c r="C1082" s="5">
        <f t="shared" si="391"/>
        <v>-75.661920651401687</v>
      </c>
      <c r="D1082" s="5">
        <f t="shared" si="392"/>
        <v>-6.8103143632255074</v>
      </c>
      <c r="E1082" s="2">
        <f t="shared" si="393"/>
        <v>75.966076300598118</v>
      </c>
      <c r="F1082" s="3">
        <f t="shared" si="375"/>
        <v>11.516181571763902</v>
      </c>
      <c r="G1082" s="3">
        <f t="shared" si="376"/>
        <v>-111.37688877021154</v>
      </c>
      <c r="H1082" s="3">
        <f t="shared" si="377"/>
        <v>-19.874531734382472</v>
      </c>
      <c r="I1082" s="2">
        <f t="shared" si="394"/>
        <v>113.72084594210018</v>
      </c>
      <c r="J1082" s="2">
        <f t="shared" si="378"/>
        <v>113.72084594210018</v>
      </c>
      <c r="K1082" s="5">
        <f t="shared" si="380"/>
        <v>0.33</v>
      </c>
      <c r="L1082" s="4">
        <f t="shared" si="395"/>
        <v>0.20088906052983599</v>
      </c>
      <c r="M1082" s="4">
        <f t="shared" si="381"/>
        <v>0.2319567382209333</v>
      </c>
      <c r="N1082" s="5">
        <f t="shared" si="382"/>
        <v>-2.297502085329628</v>
      </c>
      <c r="O1082" s="5">
        <f t="shared" si="383"/>
        <v>22.219920084838787</v>
      </c>
      <c r="P1082" s="5">
        <f t="shared" si="384"/>
        <v>3.9650102614437772</v>
      </c>
      <c r="Q1082" s="6">
        <f t="shared" si="385"/>
        <v>1802.5859957102507</v>
      </c>
      <c r="R1082" s="5">
        <f t="shared" si="386"/>
        <v>8.7526476455606961</v>
      </c>
      <c r="S1082" s="5">
        <f t="shared" si="387"/>
        <v>-1.42238498578939</v>
      </c>
      <c r="T1082" s="5">
        <f t="shared" si="388"/>
        <v>13.042717047878503</v>
      </c>
      <c r="U1082" s="5">
        <f t="shared" si="379"/>
        <v>6.4551455602310686</v>
      </c>
      <c r="V1082" s="5">
        <f t="shared" si="379"/>
        <v>20.797535099049398</v>
      </c>
      <c r="W1082" s="5">
        <f t="shared" si="389"/>
        <v>-15.166272690677719</v>
      </c>
      <c r="X1082">
        <f t="shared" si="396"/>
        <v>0</v>
      </c>
    </row>
    <row r="1083" spans="1:24" x14ac:dyDescent="0.2">
      <c r="A1083">
        <f t="shared" ref="A1083:A1146" si="397">A1082+dt</f>
        <v>1.0529999999999948</v>
      </c>
      <c r="B1083" s="5">
        <f t="shared" si="390"/>
        <v>6.8025805816925979</v>
      </c>
      <c r="C1083" s="5">
        <f t="shared" si="391"/>
        <v>-75.773287141404353</v>
      </c>
      <c r="D1083" s="5">
        <f t="shared" si="392"/>
        <v>-6.8301964780962354</v>
      </c>
      <c r="E1083" s="2">
        <f t="shared" si="393"/>
        <v>76.078026701434197</v>
      </c>
      <c r="F1083" s="3">
        <f t="shared" ref="F1083:F1146" si="398">F1082+U1082*dt</f>
        <v>11.522636717324133</v>
      </c>
      <c r="G1083" s="3">
        <f t="shared" ref="G1083:G1146" si="399">G1082+V1082*dt</f>
        <v>-111.35609123511249</v>
      </c>
      <c r="H1083" s="3">
        <f t="shared" ref="H1083:H1146" si="400">H1082+W1082*dt</f>
        <v>-19.88969800707315</v>
      </c>
      <c r="I1083" s="2">
        <f t="shared" si="394"/>
        <v>113.7037831336086</v>
      </c>
      <c r="J1083" s="2">
        <f t="shared" ref="J1083:J1146" si="401">SQRT((F1083-vxw)^2+(G1083-vyw)^2+H1083^2)</f>
        <v>113.7037831336086</v>
      </c>
      <c r="K1083" s="5">
        <f t="shared" si="380"/>
        <v>0.33</v>
      </c>
      <c r="L1083" s="4">
        <f t="shared" si="395"/>
        <v>0.2009191865902554</v>
      </c>
      <c r="M1083" s="4">
        <f t="shared" si="381"/>
        <v>0.23197280277586499</v>
      </c>
      <c r="N1083" s="5">
        <f t="shared" si="382"/>
        <v>-2.2984449871236707</v>
      </c>
      <c r="O1083" s="5">
        <f t="shared" si="383"/>
        <v>22.212437653286354</v>
      </c>
      <c r="P1083" s="5">
        <f t="shared" si="384"/>
        <v>3.9674405955217247</v>
      </c>
      <c r="Q1083" s="6">
        <f t="shared" si="385"/>
        <v>1802.58581545166</v>
      </c>
      <c r="R1083" s="5">
        <f t="shared" si="386"/>
        <v>8.7503958882039043</v>
      </c>
      <c r="S1083" s="5">
        <f t="shared" si="387"/>
        <v>-1.4235367376727739</v>
      </c>
      <c r="T1083" s="5">
        <f t="shared" si="388"/>
        <v>13.039268856527409</v>
      </c>
      <c r="U1083" s="5">
        <f t="shared" ref="U1083:V1146" si="402">N1083+R1083</f>
        <v>6.4519509010802336</v>
      </c>
      <c r="V1083" s="5">
        <f t="shared" si="402"/>
        <v>20.788900915613581</v>
      </c>
      <c r="W1083" s="5">
        <f t="shared" si="389"/>
        <v>-15.167290547950866</v>
      </c>
      <c r="X1083">
        <f t="shared" si="396"/>
        <v>0</v>
      </c>
    </row>
    <row r="1084" spans="1:24" x14ac:dyDescent="0.2">
      <c r="A1084">
        <f t="shared" si="397"/>
        <v>1.0539999999999947</v>
      </c>
      <c r="B1084" s="5">
        <f t="shared" si="390"/>
        <v>6.8141064443853727</v>
      </c>
      <c r="C1084" s="5">
        <f t="shared" si="391"/>
        <v>-75.884632838189006</v>
      </c>
      <c r="D1084" s="5">
        <f t="shared" si="392"/>
        <v>-6.8500937597485825</v>
      </c>
      <c r="E1084" s="2">
        <f t="shared" si="393"/>
        <v>76.189956999739593</v>
      </c>
      <c r="F1084" s="3">
        <f t="shared" si="398"/>
        <v>11.529088668225214</v>
      </c>
      <c r="G1084" s="3">
        <f t="shared" si="399"/>
        <v>-111.33530233419687</v>
      </c>
      <c r="H1084" s="3">
        <f t="shared" si="400"/>
        <v>-19.9048652976211</v>
      </c>
      <c r="I1084" s="2">
        <f t="shared" si="394"/>
        <v>113.68673226847213</v>
      </c>
      <c r="J1084" s="2">
        <f t="shared" si="401"/>
        <v>113.68673226847213</v>
      </c>
      <c r="K1084" s="5">
        <f t="shared" si="380"/>
        <v>0.33</v>
      </c>
      <c r="L1084" s="4">
        <f t="shared" si="395"/>
        <v>0.20094930058296606</v>
      </c>
      <c r="M1084" s="4">
        <f t="shared" si="381"/>
        <v>0.23198885830486973</v>
      </c>
      <c r="N1084" s="5">
        <f t="shared" si="382"/>
        <v>-2.299387106879363</v>
      </c>
      <c r="O1084" s="5">
        <f t="shared" si="383"/>
        <v>22.20496052158277</v>
      </c>
      <c r="P1084" s="5">
        <f t="shared" si="384"/>
        <v>3.9698706416980039</v>
      </c>
      <c r="Q1084" s="6">
        <f t="shared" si="385"/>
        <v>1802.5856351930872</v>
      </c>
      <c r="R1084" s="5">
        <f t="shared" si="386"/>
        <v>8.7481454532233194</v>
      </c>
      <c r="S1084" s="5">
        <f t="shared" si="387"/>
        <v>-1.4246887164682567</v>
      </c>
      <c r="T1084" s="5">
        <f t="shared" si="388"/>
        <v>13.035822634974881</v>
      </c>
      <c r="U1084" s="5">
        <f t="shared" si="402"/>
        <v>6.4487583463439559</v>
      </c>
      <c r="V1084" s="5">
        <f t="shared" si="402"/>
        <v>20.780271805114513</v>
      </c>
      <c r="W1084" s="5">
        <f t="shared" si="389"/>
        <v>-15.168306723327113</v>
      </c>
      <c r="X1084">
        <f t="shared" si="396"/>
        <v>0</v>
      </c>
    </row>
    <row r="1085" spans="1:24" x14ac:dyDescent="0.2">
      <c r="A1085">
        <f t="shared" si="397"/>
        <v>1.0549999999999946</v>
      </c>
      <c r="B1085" s="5">
        <f t="shared" si="390"/>
        <v>6.8256387574327713</v>
      </c>
      <c r="C1085" s="5">
        <f t="shared" si="391"/>
        <v>-75.995957750387305</v>
      </c>
      <c r="D1085" s="5">
        <f t="shared" si="392"/>
        <v>-6.8700062091995653</v>
      </c>
      <c r="E1085" s="2">
        <f t="shared" si="393"/>
        <v>76.301867204188525</v>
      </c>
      <c r="F1085" s="3">
        <f t="shared" si="398"/>
        <v>11.535537426571558</v>
      </c>
      <c r="G1085" s="3">
        <f t="shared" si="399"/>
        <v>-111.31452206239176</v>
      </c>
      <c r="H1085" s="3">
        <f t="shared" si="400"/>
        <v>-19.920033604344429</v>
      </c>
      <c r="I1085" s="2">
        <f t="shared" si="394"/>
        <v>113.66969334214264</v>
      </c>
      <c r="J1085" s="2">
        <f t="shared" si="401"/>
        <v>113.66969334214264</v>
      </c>
      <c r="K1085" s="5">
        <f t="shared" si="380"/>
        <v>0.33</v>
      </c>
      <c r="L1085" s="4">
        <f t="shared" si="395"/>
        <v>0.20097940250108662</v>
      </c>
      <c r="M1085" s="4">
        <f t="shared" si="381"/>
        <v>0.23200490480802</v>
      </c>
      <c r="N1085" s="5">
        <f t="shared" si="382"/>
        <v>-2.3003284456165427</v>
      </c>
      <c r="O1085" s="5">
        <f t="shared" si="383"/>
        <v>22.197488685746716</v>
      </c>
      <c r="P1085" s="5">
        <f t="shared" si="384"/>
        <v>3.9723004003403175</v>
      </c>
      <c r="Q1085" s="6">
        <f t="shared" si="385"/>
        <v>1802.5854549345329</v>
      </c>
      <c r="R1085" s="5">
        <f t="shared" si="386"/>
        <v>8.7458963398395184</v>
      </c>
      <c r="S1085" s="5">
        <f t="shared" si="387"/>
        <v>-1.4258409218991592</v>
      </c>
      <c r="T1085" s="5">
        <f t="shared" si="388"/>
        <v>13.032378382068625</v>
      </c>
      <c r="U1085" s="5">
        <f t="shared" si="402"/>
        <v>6.4455678942229753</v>
      </c>
      <c r="V1085" s="5">
        <f t="shared" si="402"/>
        <v>20.771647763847557</v>
      </c>
      <c r="W1085" s="5">
        <f t="shared" si="389"/>
        <v>-15.169321217591058</v>
      </c>
      <c r="X1085">
        <f t="shared" si="396"/>
        <v>0</v>
      </c>
    </row>
    <row r="1086" spans="1:24" x14ac:dyDescent="0.2">
      <c r="A1086">
        <f t="shared" si="397"/>
        <v>1.0559999999999945</v>
      </c>
      <c r="B1086" s="5">
        <f t="shared" si="390"/>
        <v>6.8371775176432905</v>
      </c>
      <c r="C1086" s="5">
        <f t="shared" si="391"/>
        <v>-76.107261886625807</v>
      </c>
      <c r="D1086" s="5">
        <f t="shared" si="392"/>
        <v>-6.8899338274645183</v>
      </c>
      <c r="E1086" s="2">
        <f t="shared" si="393"/>
        <v>76.413757323450682</v>
      </c>
      <c r="F1086" s="3">
        <f t="shared" si="398"/>
        <v>11.541982994465782</v>
      </c>
      <c r="G1086" s="3">
        <f t="shared" si="399"/>
        <v>-111.29375041462791</v>
      </c>
      <c r="H1086" s="3">
        <f t="shared" si="400"/>
        <v>-19.93520292556202</v>
      </c>
      <c r="I1086" s="2">
        <f t="shared" si="394"/>
        <v>113.65266635007453</v>
      </c>
      <c r="J1086" s="2">
        <f t="shared" si="401"/>
        <v>113.65266635007453</v>
      </c>
      <c r="K1086" s="5">
        <f t="shared" si="380"/>
        <v>0.33</v>
      </c>
      <c r="L1086" s="4">
        <f t="shared" si="395"/>
        <v>0.2010094923377396</v>
      </c>
      <c r="M1086" s="4">
        <f t="shared" si="381"/>
        <v>0.23202094228538986</v>
      </c>
      <c r="N1086" s="5">
        <f t="shared" si="382"/>
        <v>-2.3012690043538822</v>
      </c>
      <c r="O1086" s="5">
        <f t="shared" si="383"/>
        <v>22.190022141800473</v>
      </c>
      <c r="P1086" s="5">
        <f t="shared" si="384"/>
        <v>3.9747298718164576</v>
      </c>
      <c r="Q1086" s="6">
        <f t="shared" si="385"/>
        <v>1802.5852746759963</v>
      </c>
      <c r="R1086" s="5">
        <f t="shared" si="386"/>
        <v>8.7436485472736294</v>
      </c>
      <c r="S1086" s="5">
        <f t="shared" si="387"/>
        <v>-1.4269933536892376</v>
      </c>
      <c r="T1086" s="5">
        <f t="shared" si="388"/>
        <v>13.028936096657166</v>
      </c>
      <c r="U1086" s="5">
        <f t="shared" si="402"/>
        <v>6.4423795429197472</v>
      </c>
      <c r="V1086" s="5">
        <f t="shared" si="402"/>
        <v>20.763028788111235</v>
      </c>
      <c r="W1086" s="5">
        <f t="shared" si="389"/>
        <v>-15.170334031526377</v>
      </c>
      <c r="X1086">
        <f t="shared" si="396"/>
        <v>0</v>
      </c>
    </row>
    <row r="1087" spans="1:24" x14ac:dyDescent="0.2">
      <c r="A1087">
        <f t="shared" si="397"/>
        <v>1.0569999999999944</v>
      </c>
      <c r="B1087" s="5">
        <f t="shared" si="390"/>
        <v>6.8487227218275279</v>
      </c>
      <c r="C1087" s="5">
        <f t="shared" si="391"/>
        <v>-76.218545255526038</v>
      </c>
      <c r="D1087" s="5">
        <f t="shared" si="392"/>
        <v>-6.9098766155570956</v>
      </c>
      <c r="E1087" s="2">
        <f t="shared" si="393"/>
        <v>76.525627366191173</v>
      </c>
      <c r="F1087" s="3">
        <f t="shared" si="398"/>
        <v>11.548425374008701</v>
      </c>
      <c r="G1087" s="3">
        <f t="shared" si="399"/>
        <v>-111.2729873858398</v>
      </c>
      <c r="H1087" s="3">
        <f t="shared" si="400"/>
        <v>-19.950373259593547</v>
      </c>
      <c r="I1087" s="2">
        <f t="shared" si="394"/>
        <v>113.63565128772491</v>
      </c>
      <c r="J1087" s="2">
        <f t="shared" si="401"/>
        <v>113.63565128772491</v>
      </c>
      <c r="K1087" s="5">
        <f t="shared" si="380"/>
        <v>0.33</v>
      </c>
      <c r="L1087" s="4">
        <f t="shared" si="395"/>
        <v>0.20103957008605097</v>
      </c>
      <c r="M1087" s="4">
        <f t="shared" si="381"/>
        <v>0.23203697073705459</v>
      </c>
      <c r="N1087" s="5">
        <f t="shared" si="382"/>
        <v>-2.3022087841088936</v>
      </c>
      <c r="O1087" s="5">
        <f t="shared" si="383"/>
        <v>22.182560885769938</v>
      </c>
      <c r="P1087" s="5">
        <f t="shared" si="384"/>
        <v>3.9771590564943144</v>
      </c>
      <c r="Q1087" s="6">
        <f t="shared" si="385"/>
        <v>1802.5850944174781</v>
      </c>
      <c r="R1087" s="5">
        <f t="shared" si="386"/>
        <v>8.7414020747473291</v>
      </c>
      <c r="S1087" s="5">
        <f t="shared" si="387"/>
        <v>-1.4281460115626841</v>
      </c>
      <c r="T1087" s="5">
        <f t="shared" si="388"/>
        <v>13.025495777589807</v>
      </c>
      <c r="U1087" s="5">
        <f t="shared" si="402"/>
        <v>6.4391932906384355</v>
      </c>
      <c r="V1087" s="5">
        <f t="shared" si="402"/>
        <v>20.754414874207253</v>
      </c>
      <c r="W1087" s="5">
        <f t="shared" si="389"/>
        <v>-15.171345165915877</v>
      </c>
      <c r="X1087">
        <f t="shared" si="396"/>
        <v>0</v>
      </c>
    </row>
    <row r="1088" spans="1:24" x14ac:dyDescent="0.2">
      <c r="A1088">
        <f t="shared" si="397"/>
        <v>1.0579999999999943</v>
      </c>
      <c r="B1088" s="5">
        <f t="shared" si="390"/>
        <v>6.8602743667981816</v>
      </c>
      <c r="C1088" s="5">
        <f t="shared" si="391"/>
        <v>-76.329807865704453</v>
      </c>
      <c r="D1088" s="5">
        <f t="shared" si="392"/>
        <v>-6.9298345744892718</v>
      </c>
      <c r="E1088" s="2">
        <f t="shared" si="393"/>
        <v>76.637477341070579</v>
      </c>
      <c r="F1088" s="3">
        <f t="shared" si="398"/>
        <v>11.55486456729934</v>
      </c>
      <c r="G1088" s="3">
        <f t="shared" si="399"/>
        <v>-111.25223297096559</v>
      </c>
      <c r="H1088" s="3">
        <f t="shared" si="400"/>
        <v>-19.965544604759462</v>
      </c>
      <c r="I1088" s="2">
        <f t="shared" si="394"/>
        <v>113.6186481505535</v>
      </c>
      <c r="J1088" s="2">
        <f t="shared" si="401"/>
        <v>113.6186481505535</v>
      </c>
      <c r="K1088" s="5">
        <f t="shared" si="380"/>
        <v>0.33</v>
      </c>
      <c r="L1088" s="4">
        <f t="shared" si="395"/>
        <v>0.20106963573915043</v>
      </c>
      <c r="M1088" s="4">
        <f t="shared" si="381"/>
        <v>0.23205299016309081</v>
      </c>
      <c r="N1088" s="5">
        <f t="shared" si="382"/>
        <v>-2.3031477858979259</v>
      </c>
      <c r="O1088" s="5">
        <f t="shared" si="383"/>
        <v>22.175104913684596</v>
      </c>
      <c r="P1088" s="5">
        <f t="shared" si="384"/>
        <v>3.9795879547418656</v>
      </c>
      <c r="Q1088" s="6">
        <f t="shared" si="385"/>
        <v>1802.5849141589777</v>
      </c>
      <c r="R1088" s="5">
        <f t="shared" si="386"/>
        <v>8.7391569214828397</v>
      </c>
      <c r="S1088" s="5">
        <f t="shared" si="387"/>
        <v>-1.4292988952441241</v>
      </c>
      <c r="T1088" s="5">
        <f t="shared" si="388"/>
        <v>13.022057423716651</v>
      </c>
      <c r="U1088" s="5">
        <f t="shared" si="402"/>
        <v>6.4360091355849143</v>
      </c>
      <c r="V1088" s="5">
        <f t="shared" si="402"/>
        <v>20.745806018440472</v>
      </c>
      <c r="W1088" s="5">
        <f t="shared" si="389"/>
        <v>-15.172354621541484</v>
      </c>
      <c r="X1088">
        <f t="shared" si="396"/>
        <v>0</v>
      </c>
    </row>
    <row r="1089" spans="1:24" x14ac:dyDescent="0.2">
      <c r="A1089">
        <f t="shared" si="397"/>
        <v>1.0589999999999942</v>
      </c>
      <c r="B1089" s="5">
        <f t="shared" si="390"/>
        <v>6.8718324493700482</v>
      </c>
      <c r="C1089" s="5">
        <f t="shared" si="391"/>
        <v>-76.441049725772416</v>
      </c>
      <c r="D1089" s="5">
        <f t="shared" si="392"/>
        <v>-6.9498077052713416</v>
      </c>
      <c r="E1089" s="2">
        <f t="shared" si="393"/>
        <v>76.749307256744842</v>
      </c>
      <c r="F1089" s="3">
        <f t="shared" si="398"/>
        <v>11.561300576434926</v>
      </c>
      <c r="G1089" s="3">
        <f t="shared" si="399"/>
        <v>-111.23148716494715</v>
      </c>
      <c r="H1089" s="3">
        <f t="shared" si="400"/>
        <v>-19.980716959381002</v>
      </c>
      <c r="I1089" s="2">
        <f t="shared" si="394"/>
        <v>113.60165693402263</v>
      </c>
      <c r="J1089" s="2">
        <f t="shared" si="401"/>
        <v>113.60165693402263</v>
      </c>
      <c r="K1089" s="5">
        <f t="shared" si="380"/>
        <v>0.33</v>
      </c>
      <c r="L1089" s="4">
        <f t="shared" si="395"/>
        <v>0.20109968929017127</v>
      </c>
      <c r="M1089" s="4">
        <f t="shared" si="381"/>
        <v>0.23206900056357649</v>
      </c>
      <c r="N1089" s="5">
        <f t="shared" si="382"/>
        <v>-2.3040860107361683</v>
      </c>
      <c r="O1089" s="5">
        <f t="shared" si="383"/>
        <v>22.167654221577529</v>
      </c>
      <c r="P1089" s="5">
        <f t="shared" si="384"/>
        <v>3.9820165669271841</v>
      </c>
      <c r="Q1089" s="6">
        <f t="shared" si="385"/>
        <v>1802.5847339004952</v>
      </c>
      <c r="R1089" s="5">
        <f t="shared" si="386"/>
        <v>8.736913086702927</v>
      </c>
      <c r="S1089" s="5">
        <f t="shared" si="387"/>
        <v>-1.4304520044586178</v>
      </c>
      <c r="T1089" s="5">
        <f t="shared" si="388"/>
        <v>13.018621033888595</v>
      </c>
      <c r="U1089" s="5">
        <f t="shared" si="402"/>
        <v>6.4328270759667587</v>
      </c>
      <c r="V1089" s="5">
        <f t="shared" si="402"/>
        <v>20.737202217118909</v>
      </c>
      <c r="W1089" s="5">
        <f t="shared" si="389"/>
        <v>-15.173362399184221</v>
      </c>
      <c r="X1089">
        <f t="shared" si="396"/>
        <v>0</v>
      </c>
    </row>
    <row r="1090" spans="1:24" x14ac:dyDescent="0.2">
      <c r="A1090">
        <f t="shared" si="397"/>
        <v>1.0599999999999941</v>
      </c>
      <c r="B1090" s="5">
        <f t="shared" si="390"/>
        <v>6.8833969663600216</v>
      </c>
      <c r="C1090" s="5">
        <f t="shared" si="391"/>
        <v>-76.552270844336249</v>
      </c>
      <c r="D1090" s="5">
        <f t="shared" si="392"/>
        <v>-6.9697960089119224</v>
      </c>
      <c r="E1090" s="2">
        <f t="shared" si="393"/>
        <v>76.861117121865377</v>
      </c>
      <c r="F1090" s="3">
        <f t="shared" si="398"/>
        <v>11.567733403510893</v>
      </c>
      <c r="G1090" s="3">
        <f t="shared" si="399"/>
        <v>-111.21074996273003</v>
      </c>
      <c r="H1090" s="3">
        <f t="shared" si="400"/>
        <v>-19.995890321780188</v>
      </c>
      <c r="I1090" s="2">
        <f t="shared" si="394"/>
        <v>113.58467763359732</v>
      </c>
      <c r="J1090" s="2">
        <f t="shared" si="401"/>
        <v>113.58467763359732</v>
      </c>
      <c r="K1090" s="5">
        <f t="shared" si="380"/>
        <v>0.33</v>
      </c>
      <c r="L1090" s="4">
        <f t="shared" si="395"/>
        <v>0.20112973073225049</v>
      </c>
      <c r="M1090" s="4">
        <f t="shared" si="381"/>
        <v>0.23208500193859097</v>
      </c>
      <c r="N1090" s="5">
        <f t="shared" si="382"/>
        <v>-2.3050234596376535</v>
      </c>
      <c r="O1090" s="5">
        <f t="shared" si="383"/>
        <v>22.160208805485428</v>
      </c>
      <c r="P1090" s="5">
        <f t="shared" si="384"/>
        <v>3.9844448934184356</v>
      </c>
      <c r="Q1090" s="6">
        <f t="shared" si="385"/>
        <v>1802.5845536420309</v>
      </c>
      <c r="R1090" s="5">
        <f t="shared" si="386"/>
        <v>8.7346705696309179</v>
      </c>
      <c r="S1090" s="5">
        <f t="shared" si="387"/>
        <v>-1.4316053389316592</v>
      </c>
      <c r="T1090" s="5">
        <f t="shared" si="388"/>
        <v>13.015186606957329</v>
      </c>
      <c r="U1090" s="5">
        <f t="shared" si="402"/>
        <v>6.4296471099932644</v>
      </c>
      <c r="V1090" s="5">
        <f t="shared" si="402"/>
        <v>20.728603466553768</v>
      </c>
      <c r="W1090" s="5">
        <f t="shared" si="389"/>
        <v>-15.174368499624237</v>
      </c>
      <c r="X1090">
        <f t="shared" si="396"/>
        <v>0</v>
      </c>
    </row>
    <row r="1091" spans="1:24" x14ac:dyDescent="0.2">
      <c r="A1091">
        <f t="shared" si="397"/>
        <v>1.0609999999999939</v>
      </c>
      <c r="B1091" s="5">
        <f t="shared" si="390"/>
        <v>6.8949679145870872</v>
      </c>
      <c r="C1091" s="5">
        <f t="shared" si="391"/>
        <v>-76.663471229997256</v>
      </c>
      <c r="D1091" s="5">
        <f t="shared" si="392"/>
        <v>-6.9897994864179527</v>
      </c>
      <c r="E1091" s="2">
        <f t="shared" si="393"/>
        <v>76.972906945079075</v>
      </c>
      <c r="F1091" s="3">
        <f t="shared" si="398"/>
        <v>11.574163050620886</v>
      </c>
      <c r="G1091" s="3">
        <f t="shared" si="399"/>
        <v>-111.19002135926348</v>
      </c>
      <c r="H1091" s="3">
        <f t="shared" si="400"/>
        <v>-20.011064690279813</v>
      </c>
      <c r="I1091" s="2">
        <f t="shared" si="394"/>
        <v>113.56771024474514</v>
      </c>
      <c r="J1091" s="2">
        <f t="shared" si="401"/>
        <v>113.56771024474514</v>
      </c>
      <c r="K1091" s="5">
        <f t="shared" si="380"/>
        <v>0.33</v>
      </c>
      <c r="L1091" s="4">
        <f t="shared" si="395"/>
        <v>0.20115976005852879</v>
      </c>
      <c r="M1091" s="4">
        <f t="shared" si="381"/>
        <v>0.23210099428821496</v>
      </c>
      <c r="N1091" s="5">
        <f t="shared" si="382"/>
        <v>-2.3059601336152542</v>
      </c>
      <c r="O1091" s="5">
        <f t="shared" si="383"/>
        <v>22.152768661448558</v>
      </c>
      <c r="P1091" s="5">
        <f t="shared" si="384"/>
        <v>3.9868729345838738</v>
      </c>
      <c r="Q1091" s="6">
        <f t="shared" si="385"/>
        <v>1802.5843733835845</v>
      </c>
      <c r="R1091" s="5">
        <f t="shared" si="386"/>
        <v>8.7324293694906654</v>
      </c>
      <c r="S1091" s="5">
        <f t="shared" si="387"/>
        <v>-1.432758898389175</v>
      </c>
      <c r="T1091" s="5">
        <f t="shared" si="388"/>
        <v>13.011754141775345</v>
      </c>
      <c r="U1091" s="5">
        <f t="shared" si="402"/>
        <v>6.4264692358754107</v>
      </c>
      <c r="V1091" s="5">
        <f t="shared" si="402"/>
        <v>20.720009763059384</v>
      </c>
      <c r="W1091" s="5">
        <f t="shared" si="389"/>
        <v>-15.175372923640779</v>
      </c>
      <c r="X1091">
        <f t="shared" si="396"/>
        <v>0</v>
      </c>
    </row>
    <row r="1092" spans="1:24" x14ac:dyDescent="0.2">
      <c r="A1092">
        <f t="shared" si="397"/>
        <v>1.0619999999999938</v>
      </c>
      <c r="B1092" s="5">
        <f t="shared" si="390"/>
        <v>6.9065452908723257</v>
      </c>
      <c r="C1092" s="5">
        <f t="shared" si="391"/>
        <v>-76.774650891351641</v>
      </c>
      <c r="D1092" s="5">
        <f t="shared" si="392"/>
        <v>-7.009818138794695</v>
      </c>
      <c r="E1092" s="2">
        <f t="shared" si="393"/>
        <v>77.084676735028168</v>
      </c>
      <c r="F1092" s="3">
        <f t="shared" si="398"/>
        <v>11.580589519856762</v>
      </c>
      <c r="G1092" s="3">
        <f t="shared" si="399"/>
        <v>-111.16930134950043</v>
      </c>
      <c r="H1092" s="3">
        <f t="shared" si="400"/>
        <v>-20.026240063203453</v>
      </c>
      <c r="I1092" s="2">
        <f t="shared" si="394"/>
        <v>113.55075476293635</v>
      </c>
      <c r="J1092" s="2">
        <f t="shared" si="401"/>
        <v>113.55075476293635</v>
      </c>
      <c r="K1092" s="5">
        <f t="shared" si="380"/>
        <v>0.33</v>
      </c>
      <c r="L1092" s="4">
        <f t="shared" si="395"/>
        <v>0.20118977726215048</v>
      </c>
      <c r="M1092" s="4">
        <f t="shared" si="381"/>
        <v>0.23211697761253047</v>
      </c>
      <c r="N1092" s="5">
        <f t="shared" si="382"/>
        <v>-2.3068960336806899</v>
      </c>
      <c r="O1092" s="5">
        <f t="shared" si="383"/>
        <v>22.145333785510768</v>
      </c>
      <c r="P1092" s="5">
        <f t="shared" si="384"/>
        <v>3.9893006907918442</v>
      </c>
      <c r="Q1092" s="6">
        <f t="shared" si="385"/>
        <v>1802.5841931251562</v>
      </c>
      <c r="R1092" s="5">
        <f t="shared" si="386"/>
        <v>8.7301894855065836</v>
      </c>
      <c r="S1092" s="5">
        <f t="shared" si="387"/>
        <v>-1.4339126825575239</v>
      </c>
      <c r="T1092" s="5">
        <f t="shared" si="388"/>
        <v>13.008323637195907</v>
      </c>
      <c r="U1092" s="5">
        <f t="shared" si="402"/>
        <v>6.4232934518258933</v>
      </c>
      <c r="V1092" s="5">
        <f t="shared" si="402"/>
        <v>20.711421102953246</v>
      </c>
      <c r="W1092" s="5">
        <f t="shared" si="389"/>
        <v>-15.176375672012249</v>
      </c>
      <c r="X1092">
        <f t="shared" si="396"/>
        <v>0</v>
      </c>
    </row>
    <row r="1093" spans="1:24" x14ac:dyDescent="0.2">
      <c r="A1093">
        <f t="shared" si="397"/>
        <v>1.0629999999999937</v>
      </c>
      <c r="B1093" s="5">
        <f t="shared" si="390"/>
        <v>6.9181290920389085</v>
      </c>
      <c r="C1093" s="5">
        <f t="shared" si="391"/>
        <v>-76.885809836990589</v>
      </c>
      <c r="D1093" s="5">
        <f t="shared" si="392"/>
        <v>-7.0298519670457349</v>
      </c>
      <c r="E1093" s="2">
        <f t="shared" si="393"/>
        <v>77.196426500350356</v>
      </c>
      <c r="F1093" s="3">
        <f t="shared" si="398"/>
        <v>11.587012813308588</v>
      </c>
      <c r="G1093" s="3">
        <f t="shared" si="399"/>
        <v>-111.14858992839747</v>
      </c>
      <c r="H1093" s="3">
        <f t="shared" si="400"/>
        <v>-20.041416438875466</v>
      </c>
      <c r="I1093" s="2">
        <f t="shared" si="394"/>
        <v>113.53381118364372</v>
      </c>
      <c r="J1093" s="2">
        <f t="shared" si="401"/>
        <v>113.53381118364372</v>
      </c>
      <c r="K1093" s="5">
        <f t="shared" si="380"/>
        <v>0.33</v>
      </c>
      <c r="L1093" s="4">
        <f t="shared" si="395"/>
        <v>0.20121978233626364</v>
      </c>
      <c r="M1093" s="4">
        <f t="shared" si="381"/>
        <v>0.23213295191162092</v>
      </c>
      <c r="N1093" s="5">
        <f t="shared" si="382"/>
        <v>-2.3078311608445223</v>
      </c>
      <c r="O1093" s="5">
        <f t="shared" si="383"/>
        <v>22.137904173719484</v>
      </c>
      <c r="P1093" s="5">
        <f t="shared" si="384"/>
        <v>3.9917281624107805</v>
      </c>
      <c r="Q1093" s="6">
        <f t="shared" si="385"/>
        <v>1802.584012866746</v>
      </c>
      <c r="R1093" s="5">
        <f t="shared" si="386"/>
        <v>8.7279509169036196</v>
      </c>
      <c r="S1093" s="5">
        <f t="shared" si="387"/>
        <v>-1.4350666911634966</v>
      </c>
      <c r="T1093" s="5">
        <f t="shared" si="388"/>
        <v>13.004895092073085</v>
      </c>
      <c r="U1093" s="5">
        <f t="shared" si="402"/>
        <v>6.4201197560590977</v>
      </c>
      <c r="V1093" s="5">
        <f t="shared" si="402"/>
        <v>20.702837482555989</v>
      </c>
      <c r="W1093" s="5">
        <f t="shared" si="389"/>
        <v>-15.177376745516135</v>
      </c>
      <c r="X1093">
        <f t="shared" si="396"/>
        <v>0</v>
      </c>
    </row>
    <row r="1094" spans="1:24" x14ac:dyDescent="0.2">
      <c r="A1094">
        <f t="shared" si="397"/>
        <v>1.0639999999999936</v>
      </c>
      <c r="B1094" s="5">
        <f t="shared" si="390"/>
        <v>6.929719314912095</v>
      </c>
      <c r="C1094" s="5">
        <f t="shared" si="391"/>
        <v>-76.996948075500242</v>
      </c>
      <c r="D1094" s="5">
        <f t="shared" si="392"/>
        <v>-7.0499009721729831</v>
      </c>
      <c r="E1094" s="2">
        <f t="shared" si="393"/>
        <v>77.308156249678774</v>
      </c>
      <c r="F1094" s="3">
        <f t="shared" si="398"/>
        <v>11.593432933064648</v>
      </c>
      <c r="G1094" s="3">
        <f t="shared" si="399"/>
        <v>-111.12788709091491</v>
      </c>
      <c r="H1094" s="3">
        <f t="shared" si="400"/>
        <v>-20.056593815620982</v>
      </c>
      <c r="I1094" s="2">
        <f t="shared" si="394"/>
        <v>113.51687950234276</v>
      </c>
      <c r="J1094" s="2">
        <f t="shared" si="401"/>
        <v>113.51687950234276</v>
      </c>
      <c r="K1094" s="5">
        <f t="shared" si="380"/>
        <v>0.33</v>
      </c>
      <c r="L1094" s="4">
        <f t="shared" si="395"/>
        <v>0.20124977527401994</v>
      </c>
      <c r="M1094" s="4">
        <f t="shared" si="381"/>
        <v>0.23214891718557104</v>
      </c>
      <c r="N1094" s="5">
        <f t="shared" si="382"/>
        <v>-2.3087655161161647</v>
      </c>
      <c r="O1094" s="5">
        <f t="shared" si="383"/>
        <v>22.130479822125725</v>
      </c>
      <c r="P1094" s="5">
        <f t="shared" si="384"/>
        <v>3.9941553498092106</v>
      </c>
      <c r="Q1094" s="6">
        <f t="shared" si="385"/>
        <v>1802.5838326083535</v>
      </c>
      <c r="R1094" s="5">
        <f t="shared" si="386"/>
        <v>8.7257136629072747</v>
      </c>
      <c r="S1094" s="5">
        <f t="shared" si="387"/>
        <v>-1.4362209239343164</v>
      </c>
      <c r="T1094" s="5">
        <f t="shared" si="388"/>
        <v>13.001468505261739</v>
      </c>
      <c r="U1094" s="5">
        <f t="shared" si="402"/>
        <v>6.4169481467911105</v>
      </c>
      <c r="V1094" s="5">
        <f t="shared" si="402"/>
        <v>20.694258898191407</v>
      </c>
      <c r="W1094" s="5">
        <f t="shared" si="389"/>
        <v>-15.17837614492905</v>
      </c>
      <c r="X1094">
        <f t="shared" si="396"/>
        <v>0</v>
      </c>
    </row>
    <row r="1095" spans="1:24" x14ac:dyDescent="0.2">
      <c r="A1095">
        <f t="shared" si="397"/>
        <v>1.0649999999999935</v>
      </c>
      <c r="B1095" s="5">
        <f t="shared" si="390"/>
        <v>6.941315956319233</v>
      </c>
      <c r="C1095" s="5">
        <f t="shared" si="391"/>
        <v>-77.108065615461712</v>
      </c>
      <c r="D1095" s="5">
        <f t="shared" si="392"/>
        <v>-7.0699651551766767</v>
      </c>
      <c r="E1095" s="2">
        <f t="shared" si="393"/>
        <v>77.41986599164197</v>
      </c>
      <c r="F1095" s="3">
        <f t="shared" si="398"/>
        <v>11.599849881211439</v>
      </c>
      <c r="G1095" s="3">
        <f t="shared" si="399"/>
        <v>-111.10719283201672</v>
      </c>
      <c r="H1095" s="3">
        <f t="shared" si="400"/>
        <v>-20.071772191765909</v>
      </c>
      <c r="I1095" s="2">
        <f t="shared" si="394"/>
        <v>113.49995971451152</v>
      </c>
      <c r="J1095" s="2">
        <f t="shared" si="401"/>
        <v>113.49995971451152</v>
      </c>
      <c r="K1095" s="5">
        <f t="shared" si="380"/>
        <v>0.33</v>
      </c>
      <c r="L1095" s="4">
        <f t="shared" si="395"/>
        <v>0.20127975606857482</v>
      </c>
      <c r="M1095" s="4">
        <f t="shared" si="381"/>
        <v>0.23216487343446696</v>
      </c>
      <c r="N1095" s="5">
        <f t="shared" si="382"/>
        <v>-2.3096991005038752</v>
      </c>
      <c r="O1095" s="5">
        <f t="shared" si="383"/>
        <v>22.123060726784072</v>
      </c>
      <c r="P1095" s="5">
        <f t="shared" si="384"/>
        <v>3.996582253355748</v>
      </c>
      <c r="Q1095" s="6">
        <f t="shared" si="385"/>
        <v>1802.5836523499797</v>
      </c>
      <c r="R1095" s="5">
        <f t="shared" si="386"/>
        <v>8.7234777227435956</v>
      </c>
      <c r="S1095" s="5">
        <f t="shared" si="387"/>
        <v>-1.4373753805976355</v>
      </c>
      <c r="T1095" s="5">
        <f t="shared" si="388"/>
        <v>12.998043875617515</v>
      </c>
      <c r="U1095" s="5">
        <f t="shared" si="402"/>
        <v>6.41377862223972</v>
      </c>
      <c r="V1095" s="5">
        <f t="shared" si="402"/>
        <v>20.685685346186435</v>
      </c>
      <c r="W1095" s="5">
        <f t="shared" si="389"/>
        <v>-15.179373871026737</v>
      </c>
      <c r="X1095">
        <f t="shared" si="396"/>
        <v>0</v>
      </c>
    </row>
    <row r="1096" spans="1:24" x14ac:dyDescent="0.2">
      <c r="A1096">
        <f t="shared" si="397"/>
        <v>1.0659999999999934</v>
      </c>
      <c r="B1096" s="5">
        <f t="shared" si="390"/>
        <v>6.9529190130897556</v>
      </c>
      <c r="C1096" s="5">
        <f t="shared" si="391"/>
        <v>-77.219162465451063</v>
      </c>
      <c r="D1096" s="5">
        <f t="shared" si="392"/>
        <v>-7.0900445170553787</v>
      </c>
      <c r="E1096" s="2">
        <f t="shared" si="393"/>
        <v>77.531555734863929</v>
      </c>
      <c r="F1096" s="3">
        <f t="shared" si="398"/>
        <v>11.606263659833678</v>
      </c>
      <c r="G1096" s="3">
        <f t="shared" si="399"/>
        <v>-111.08650714667054</v>
      </c>
      <c r="H1096" s="3">
        <f t="shared" si="400"/>
        <v>-20.086951565636937</v>
      </c>
      <c r="I1096" s="2">
        <f t="shared" si="394"/>
        <v>113.48305181563063</v>
      </c>
      <c r="J1096" s="2">
        <f t="shared" si="401"/>
        <v>113.48305181563063</v>
      </c>
      <c r="K1096" s="5">
        <f t="shared" si="380"/>
        <v>0.33</v>
      </c>
      <c r="L1096" s="4">
        <f t="shared" si="395"/>
        <v>0.20130972471308745</v>
      </c>
      <c r="M1096" s="4">
        <f t="shared" si="381"/>
        <v>0.23218082065839607</v>
      </c>
      <c r="N1096" s="5">
        <f t="shared" si="382"/>
        <v>-2.3106319150147621</v>
      </c>
      <c r="O1096" s="5">
        <f t="shared" si="383"/>
        <v>22.11564688375266</v>
      </c>
      <c r="P1096" s="5">
        <f t="shared" si="384"/>
        <v>3.9990088734190947</v>
      </c>
      <c r="Q1096" s="6">
        <f t="shared" si="385"/>
        <v>1802.5834720916232</v>
      </c>
      <c r="R1096" s="5">
        <f t="shared" si="386"/>
        <v>8.7212430956391582</v>
      </c>
      <c r="S1096" s="5">
        <f t="shared" si="387"/>
        <v>-1.4385300608815372</v>
      </c>
      <c r="T1096" s="5">
        <f t="shared" si="388"/>
        <v>12.994621201996845</v>
      </c>
      <c r="U1096" s="5">
        <f t="shared" si="402"/>
        <v>6.4106111806243966</v>
      </c>
      <c r="V1096" s="5">
        <f t="shared" si="402"/>
        <v>20.677116822871124</v>
      </c>
      <c r="W1096" s="5">
        <f t="shared" si="389"/>
        <v>-15.18036992458406</v>
      </c>
      <c r="X1096">
        <f t="shared" si="396"/>
        <v>0</v>
      </c>
    </row>
    <row r="1097" spans="1:24" x14ac:dyDescent="0.2">
      <c r="A1097">
        <f t="shared" si="397"/>
        <v>1.0669999999999933</v>
      </c>
      <c r="B1097" s="5">
        <f t="shared" si="390"/>
        <v>6.9645284820551803</v>
      </c>
      <c r="C1097" s="5">
        <f t="shared" si="391"/>
        <v>-77.330238634039318</v>
      </c>
      <c r="D1097" s="5">
        <f t="shared" si="392"/>
        <v>-7.1101390588059781</v>
      </c>
      <c r="E1097" s="2">
        <f t="shared" si="393"/>
        <v>77.643225487964017</v>
      </c>
      <c r="F1097" s="3">
        <f t="shared" si="398"/>
        <v>11.612674271014303</v>
      </c>
      <c r="G1097" s="3">
        <f t="shared" si="399"/>
        <v>-111.06583002984767</v>
      </c>
      <c r="H1097" s="3">
        <f t="shared" si="400"/>
        <v>-20.10213193556152</v>
      </c>
      <c r="I1097" s="2">
        <f t="shared" si="394"/>
        <v>113.46615580118335</v>
      </c>
      <c r="J1097" s="2">
        <f t="shared" si="401"/>
        <v>113.46615580118335</v>
      </c>
      <c r="K1097" s="5">
        <f t="shared" si="380"/>
        <v>0.33</v>
      </c>
      <c r="L1097" s="4">
        <f t="shared" si="395"/>
        <v>0.20133968120072071</v>
      </c>
      <c r="M1097" s="4">
        <f t="shared" si="381"/>
        <v>0.23219675885744726</v>
      </c>
      <c r="N1097" s="5">
        <f t="shared" si="382"/>
        <v>-2.3115639606547855</v>
      </c>
      <c r="O1097" s="5">
        <f t="shared" si="383"/>
        <v>22.108238289093201</v>
      </c>
      <c r="P1097" s="5">
        <f t="shared" si="384"/>
        <v>4.0014352103680393</v>
      </c>
      <c r="Q1097" s="6">
        <f t="shared" si="385"/>
        <v>1802.5832918332849</v>
      </c>
      <c r="R1097" s="5">
        <f t="shared" si="386"/>
        <v>8.719009780821084</v>
      </c>
      <c r="S1097" s="5">
        <f t="shared" si="387"/>
        <v>-1.4396849645145335</v>
      </c>
      <c r="T1097" s="5">
        <f t="shared" si="388"/>
        <v>12.991200483256938</v>
      </c>
      <c r="U1097" s="5">
        <f t="shared" si="402"/>
        <v>6.4074458201662985</v>
      </c>
      <c r="V1097" s="5">
        <f t="shared" si="402"/>
        <v>20.668553324578667</v>
      </c>
      <c r="W1097" s="5">
        <f t="shared" si="389"/>
        <v>-15.181364306375023</v>
      </c>
      <c r="X1097">
        <f t="shared" si="396"/>
        <v>0</v>
      </c>
    </row>
    <row r="1098" spans="1:24" x14ac:dyDescent="0.2">
      <c r="A1098">
        <f t="shared" si="397"/>
        <v>1.0679999999999932</v>
      </c>
      <c r="B1098" s="5">
        <f t="shared" si="390"/>
        <v>6.9761443600491049</v>
      </c>
      <c r="C1098" s="5">
        <f t="shared" si="391"/>
        <v>-77.441294129792496</v>
      </c>
      <c r="D1098" s="5">
        <f t="shared" si="392"/>
        <v>-7.1302487814236928</v>
      </c>
      <c r="E1098" s="2">
        <f t="shared" si="393"/>
        <v>77.754875259557053</v>
      </c>
      <c r="F1098" s="3">
        <f t="shared" si="398"/>
        <v>11.619081716834469</v>
      </c>
      <c r="G1098" s="3">
        <f t="shared" si="399"/>
        <v>-111.04516147652309</v>
      </c>
      <c r="H1098" s="3">
        <f t="shared" si="400"/>
        <v>-20.117313299867895</v>
      </c>
      <c r="I1098" s="2">
        <f t="shared" si="394"/>
        <v>113.44927166665552</v>
      </c>
      <c r="J1098" s="2">
        <f t="shared" si="401"/>
        <v>113.44927166665552</v>
      </c>
      <c r="K1098" s="5">
        <f t="shared" si="380"/>
        <v>0.33</v>
      </c>
      <c r="L1098" s="4">
        <f t="shared" si="395"/>
        <v>0.20136962552464122</v>
      </c>
      <c r="M1098" s="4">
        <f t="shared" si="381"/>
        <v>0.23221268803171069</v>
      </c>
      <c r="N1098" s="5">
        <f t="shared" si="382"/>
        <v>-2.3124952384287569</v>
      </c>
      <c r="O1098" s="5">
        <f t="shared" si="383"/>
        <v>22.100834938870968</v>
      </c>
      <c r="P1098" s="5">
        <f t="shared" si="384"/>
        <v>4.0038612645714622</v>
      </c>
      <c r="Q1098" s="6">
        <f t="shared" si="385"/>
        <v>1802.5831115749645</v>
      </c>
      <c r="R1098" s="5">
        <f t="shared" si="386"/>
        <v>8.7167777775170467</v>
      </c>
      <c r="S1098" s="5">
        <f t="shared" si="387"/>
        <v>-1.4408400912255679</v>
      </c>
      <c r="T1098" s="5">
        <f t="shared" si="388"/>
        <v>12.987781718255812</v>
      </c>
      <c r="U1098" s="5">
        <f t="shared" si="402"/>
        <v>6.4042825390882898</v>
      </c>
      <c r="V1098" s="5">
        <f t="shared" si="402"/>
        <v>20.6599948476454</v>
      </c>
      <c r="W1098" s="5">
        <f t="shared" si="389"/>
        <v>-15.182357017172727</v>
      </c>
      <c r="X1098">
        <f t="shared" si="396"/>
        <v>0</v>
      </c>
    </row>
    <row r="1099" spans="1:24" x14ac:dyDescent="0.2">
      <c r="A1099">
        <f t="shared" si="397"/>
        <v>1.0689999999999931</v>
      </c>
      <c r="B1099" s="5">
        <f t="shared" si="390"/>
        <v>6.987766643907209</v>
      </c>
      <c r="C1099" s="5">
        <f t="shared" si="391"/>
        <v>-77.552328961271598</v>
      </c>
      <c r="D1099" s="5">
        <f t="shared" si="392"/>
        <v>-7.1503736859020695</v>
      </c>
      <c r="E1099" s="2">
        <f t="shared" si="393"/>
        <v>77.86650505825331</v>
      </c>
      <c r="F1099" s="3">
        <f t="shared" si="398"/>
        <v>11.625485999373558</v>
      </c>
      <c r="G1099" s="3">
        <f t="shared" si="399"/>
        <v>-111.02450148167544</v>
      </c>
      <c r="H1099" s="3">
        <f t="shared" si="400"/>
        <v>-20.132495656885069</v>
      </c>
      <c r="I1099" s="2">
        <f t="shared" si="394"/>
        <v>113.43239940753558</v>
      </c>
      <c r="J1099" s="2">
        <f t="shared" si="401"/>
        <v>113.43239940753558</v>
      </c>
      <c r="K1099" s="5">
        <f t="shared" si="380"/>
        <v>0.33</v>
      </c>
      <c r="L1099" s="4">
        <f t="shared" si="395"/>
        <v>0.20139955767801934</v>
      </c>
      <c r="M1099" s="4">
        <f t="shared" si="381"/>
        <v>0.23222860818127797</v>
      </c>
      <c r="N1099" s="5">
        <f t="shared" si="382"/>
        <v>-2.3134257493403427</v>
      </c>
      <c r="O1099" s="5">
        <f t="shared" si="383"/>
        <v>22.093436829154779</v>
      </c>
      <c r="P1099" s="5">
        <f t="shared" si="384"/>
        <v>4.0062870363983274</v>
      </c>
      <c r="Q1099" s="6">
        <f t="shared" si="385"/>
        <v>1802.5829313166626</v>
      </c>
      <c r="R1099" s="5">
        <f t="shared" si="386"/>
        <v>8.7145470849552584</v>
      </c>
      <c r="S1099" s="5">
        <f t="shared" si="387"/>
        <v>-1.4419954407440096</v>
      </c>
      <c r="T1099" s="5">
        <f t="shared" si="388"/>
        <v>12.984364905852262</v>
      </c>
      <c r="U1099" s="5">
        <f t="shared" si="402"/>
        <v>6.4011213356149153</v>
      </c>
      <c r="V1099" s="5">
        <f t="shared" si="402"/>
        <v>20.65144138841077</v>
      </c>
      <c r="W1099" s="5">
        <f t="shared" si="389"/>
        <v>-15.183348057749409</v>
      </c>
      <c r="X1099">
        <f t="shared" si="396"/>
        <v>0</v>
      </c>
    </row>
    <row r="1100" spans="1:24" x14ac:dyDescent="0.2">
      <c r="A1100">
        <f t="shared" si="397"/>
        <v>1.069999999999993</v>
      </c>
      <c r="B1100" s="5">
        <f t="shared" si="390"/>
        <v>6.9993953304672507</v>
      </c>
      <c r="C1100" s="5">
        <f t="shared" si="391"/>
        <v>-77.663343137032584</v>
      </c>
      <c r="D1100" s="5">
        <f t="shared" si="392"/>
        <v>-7.1705137732329831</v>
      </c>
      <c r="E1100" s="2">
        <f t="shared" si="393"/>
        <v>77.978114892658397</v>
      </c>
      <c r="F1100" s="3">
        <f t="shared" si="398"/>
        <v>11.631887120709173</v>
      </c>
      <c r="G1100" s="3">
        <f t="shared" si="399"/>
        <v>-111.00385004028703</v>
      </c>
      <c r="H1100" s="3">
        <f t="shared" si="400"/>
        <v>-20.14767900494282</v>
      </c>
      <c r="I1100" s="2">
        <f t="shared" si="394"/>
        <v>113.41553901931456</v>
      </c>
      <c r="J1100" s="2">
        <f t="shared" si="401"/>
        <v>113.41553901931456</v>
      </c>
      <c r="K1100" s="5">
        <f t="shared" si="380"/>
        <v>0.33</v>
      </c>
      <c r="L1100" s="4">
        <f t="shared" si="395"/>
        <v>0.20142947765402919</v>
      </c>
      <c r="M1100" s="4">
        <f t="shared" si="381"/>
        <v>0.23224451930624199</v>
      </c>
      <c r="N1100" s="5">
        <f t="shared" si="382"/>
        <v>-2.3143554943920632</v>
      </c>
      <c r="O1100" s="5">
        <f t="shared" si="383"/>
        <v>22.086043956017011</v>
      </c>
      <c r="P1100" s="5">
        <f t="shared" si="384"/>
        <v>4.0087125262176855</v>
      </c>
      <c r="Q1100" s="6">
        <f t="shared" si="385"/>
        <v>1802.5827510583783</v>
      </c>
      <c r="R1100" s="5">
        <f t="shared" si="386"/>
        <v>8.7123177023644676</v>
      </c>
      <c r="S1100" s="5">
        <f t="shared" si="387"/>
        <v>-1.4431510127996581</v>
      </c>
      <c r="T1100" s="5">
        <f t="shared" si="388"/>
        <v>12.980950044905862</v>
      </c>
      <c r="U1100" s="5">
        <f t="shared" si="402"/>
        <v>6.3979622079724043</v>
      </c>
      <c r="V1100" s="5">
        <f t="shared" si="402"/>
        <v>20.642892943217355</v>
      </c>
      <c r="W1100" s="5">
        <f t="shared" si="389"/>
        <v>-15.184337428876454</v>
      </c>
      <c r="X1100">
        <f t="shared" si="396"/>
        <v>0</v>
      </c>
    </row>
    <row r="1101" spans="1:24" x14ac:dyDescent="0.2">
      <c r="A1101">
        <f t="shared" si="397"/>
        <v>1.0709999999999928</v>
      </c>
      <c r="B1101" s="5">
        <f t="shared" si="390"/>
        <v>7.0110304165690636</v>
      </c>
      <c r="C1101" s="5">
        <f t="shared" si="391"/>
        <v>-77.774336665626407</v>
      </c>
      <c r="D1101" s="5">
        <f t="shared" si="392"/>
        <v>-7.1906690444066399</v>
      </c>
      <c r="E1101" s="2">
        <f t="shared" si="393"/>
        <v>78.089704771373391</v>
      </c>
      <c r="F1101" s="3">
        <f t="shared" si="398"/>
        <v>11.638285082917145</v>
      </c>
      <c r="G1101" s="3">
        <f t="shared" si="399"/>
        <v>-110.98320714734382</v>
      </c>
      <c r="H1101" s="3">
        <f t="shared" si="400"/>
        <v>-20.162863342371697</v>
      </c>
      <c r="I1101" s="2">
        <f t="shared" si="394"/>
        <v>113.39869049748607</v>
      </c>
      <c r="J1101" s="2">
        <f t="shared" si="401"/>
        <v>113.39869049748607</v>
      </c>
      <c r="K1101" s="5">
        <f t="shared" si="380"/>
        <v>0.33</v>
      </c>
      <c r="L1101" s="4">
        <f t="shared" si="395"/>
        <v>0.20145938544584857</v>
      </c>
      <c r="M1101" s="4">
        <f t="shared" si="381"/>
        <v>0.23226042140669692</v>
      </c>
      <c r="N1101" s="5">
        <f t="shared" si="382"/>
        <v>-2.3152844745852947</v>
      </c>
      <c r="O1101" s="5">
        <f t="shared" si="383"/>
        <v>22.078656315533578</v>
      </c>
      <c r="P1101" s="5">
        <f t="shared" si="384"/>
        <v>4.0111377343986732</v>
      </c>
      <c r="Q1101" s="6">
        <f t="shared" si="385"/>
        <v>1802.5825708001125</v>
      </c>
      <c r="R1101" s="5">
        <f t="shared" si="386"/>
        <v>8.7100896289739609</v>
      </c>
      <c r="S1101" s="5">
        <f t="shared" si="387"/>
        <v>-1.4443068071227387</v>
      </c>
      <c r="T1101" s="5">
        <f t="shared" si="388"/>
        <v>12.977537134276975</v>
      </c>
      <c r="U1101" s="5">
        <f t="shared" si="402"/>
        <v>6.3948051543886661</v>
      </c>
      <c r="V1101" s="5">
        <f t="shared" si="402"/>
        <v>20.634349508410839</v>
      </c>
      <c r="W1101" s="5">
        <f t="shared" si="389"/>
        <v>-15.185325131324351</v>
      </c>
      <c r="X1101">
        <f t="shared" si="396"/>
        <v>0</v>
      </c>
    </row>
    <row r="1102" spans="1:24" x14ac:dyDescent="0.2">
      <c r="A1102">
        <f t="shared" si="397"/>
        <v>1.0719999999999927</v>
      </c>
      <c r="B1102" s="5">
        <f t="shared" si="390"/>
        <v>7.0226718990545578</v>
      </c>
      <c r="C1102" s="5">
        <f t="shared" si="391"/>
        <v>-77.885309555598994</v>
      </c>
      <c r="D1102" s="5">
        <f t="shared" si="392"/>
        <v>-7.2108395004115771</v>
      </c>
      <c r="E1102" s="2">
        <f t="shared" si="393"/>
        <v>78.201274702994766</v>
      </c>
      <c r="F1102" s="3">
        <f t="shared" si="398"/>
        <v>11.644679888071533</v>
      </c>
      <c r="G1102" s="3">
        <f t="shared" si="399"/>
        <v>-110.96257279783541</v>
      </c>
      <c r="H1102" s="3">
        <f t="shared" si="400"/>
        <v>-20.17804866750302</v>
      </c>
      <c r="I1102" s="2">
        <f t="shared" si="394"/>
        <v>113.38185383754625</v>
      </c>
      <c r="J1102" s="2">
        <f t="shared" si="401"/>
        <v>113.38185383754625</v>
      </c>
      <c r="K1102" s="5">
        <f t="shared" si="380"/>
        <v>0.33</v>
      </c>
      <c r="L1102" s="4">
        <f t="shared" si="395"/>
        <v>0.20148928104665928</v>
      </c>
      <c r="M1102" s="4">
        <f t="shared" si="381"/>
        <v>0.23227631448273867</v>
      </c>
      <c r="N1102" s="5">
        <f t="shared" si="382"/>
        <v>-2.3162126909202723</v>
      </c>
      <c r="O1102" s="5">
        <f t="shared" si="383"/>
        <v>22.071273903783943</v>
      </c>
      <c r="P1102" s="5">
        <f t="shared" si="384"/>
        <v>4.0135626613105133</v>
      </c>
      <c r="Q1102" s="6">
        <f t="shared" si="385"/>
        <v>1802.5823905418642</v>
      </c>
      <c r="R1102" s="5">
        <f t="shared" si="386"/>
        <v>8.7078628640135705</v>
      </c>
      <c r="S1102" s="5">
        <f t="shared" si="387"/>
        <v>-1.4454628234439053</v>
      </c>
      <c r="T1102" s="5">
        <f t="shared" si="388"/>
        <v>12.974126172826747</v>
      </c>
      <c r="U1102" s="5">
        <f t="shared" si="402"/>
        <v>6.3916501730932982</v>
      </c>
      <c r="V1102" s="5">
        <f t="shared" si="402"/>
        <v>20.625811080340039</v>
      </c>
      <c r="W1102" s="5">
        <f t="shared" si="389"/>
        <v>-15.18631116586274</v>
      </c>
      <c r="X1102">
        <f t="shared" si="396"/>
        <v>0</v>
      </c>
    </row>
    <row r="1103" spans="1:24" x14ac:dyDescent="0.2">
      <c r="A1103">
        <f t="shared" si="397"/>
        <v>1.0729999999999926</v>
      </c>
      <c r="B1103" s="5">
        <f t="shared" si="390"/>
        <v>7.0343197747677157</v>
      </c>
      <c r="C1103" s="5">
        <f t="shared" si="391"/>
        <v>-77.99626181549128</v>
      </c>
      <c r="D1103" s="5">
        <f t="shared" si="392"/>
        <v>-7.231025142234663</v>
      </c>
      <c r="E1103" s="2">
        <f t="shared" si="393"/>
        <v>78.312824696114433</v>
      </c>
      <c r="F1103" s="3">
        <f t="shared" si="398"/>
        <v>11.651071538244626</v>
      </c>
      <c r="G1103" s="3">
        <f t="shared" si="399"/>
        <v>-110.94194698675507</v>
      </c>
      <c r="H1103" s="3">
        <f t="shared" si="400"/>
        <v>-20.193234978668883</v>
      </c>
      <c r="I1103" s="2">
        <f t="shared" si="394"/>
        <v>113.36502903499387</v>
      </c>
      <c r="J1103" s="2">
        <f t="shared" si="401"/>
        <v>113.36502903499387</v>
      </c>
      <c r="K1103" s="5">
        <f t="shared" si="380"/>
        <v>0.33</v>
      </c>
      <c r="L1103" s="4">
        <f t="shared" si="395"/>
        <v>0.2015191644496466</v>
      </c>
      <c r="M1103" s="4">
        <f t="shared" si="381"/>
        <v>0.23229219853446409</v>
      </c>
      <c r="N1103" s="5">
        <f t="shared" si="382"/>
        <v>-2.31714014439609</v>
      </c>
      <c r="O1103" s="5">
        <f t="shared" si="383"/>
        <v>22.063896716851112</v>
      </c>
      <c r="P1103" s="5">
        <f t="shared" si="384"/>
        <v>4.0159873073225123</v>
      </c>
      <c r="Q1103" s="6">
        <f t="shared" si="385"/>
        <v>1802.5822102836344</v>
      </c>
      <c r="R1103" s="5">
        <f t="shared" si="386"/>
        <v>8.705637406713663</v>
      </c>
      <c r="S1103" s="5">
        <f t="shared" si="387"/>
        <v>-1.4466190614942358</v>
      </c>
      <c r="T1103" s="5">
        <f t="shared" si="388"/>
        <v>12.970717159417106</v>
      </c>
      <c r="U1103" s="5">
        <f t="shared" si="402"/>
        <v>6.3884972623175731</v>
      </c>
      <c r="V1103" s="5">
        <f t="shared" si="402"/>
        <v>20.617277655356876</v>
      </c>
      <c r="W1103" s="5">
        <f t="shared" si="389"/>
        <v>-15.187295533260382</v>
      </c>
      <c r="X1103">
        <f t="shared" si="396"/>
        <v>0</v>
      </c>
    </row>
    <row r="1104" spans="1:24" x14ac:dyDescent="0.2">
      <c r="A1104">
        <f t="shared" si="397"/>
        <v>1.0739999999999925</v>
      </c>
      <c r="B1104" s="5">
        <f t="shared" si="390"/>
        <v>7.045974040554591</v>
      </c>
      <c r="C1104" s="5">
        <f t="shared" si="391"/>
        <v>-78.107193453839216</v>
      </c>
      <c r="D1104" s="5">
        <f t="shared" si="392"/>
        <v>-7.2512259708610989</v>
      </c>
      <c r="E1104" s="2">
        <f t="shared" si="393"/>
        <v>78.424354759319712</v>
      </c>
      <c r="F1104" s="3">
        <f t="shared" si="398"/>
        <v>11.657460035506944</v>
      </c>
      <c r="G1104" s="3">
        <f t="shared" si="399"/>
        <v>-110.92132970909971</v>
      </c>
      <c r="H1104" s="3">
        <f t="shared" si="400"/>
        <v>-20.208422274202142</v>
      </c>
      <c r="I1104" s="2">
        <f t="shared" si="394"/>
        <v>113.34821608533024</v>
      </c>
      <c r="J1104" s="2">
        <f t="shared" si="401"/>
        <v>113.34821608533024</v>
      </c>
      <c r="K1104" s="5">
        <f t="shared" si="380"/>
        <v>0.33</v>
      </c>
      <c r="L1104" s="4">
        <f t="shared" si="395"/>
        <v>0.20154903564799984</v>
      </c>
      <c r="M1104" s="4">
        <f t="shared" si="381"/>
        <v>0.23230807356197161</v>
      </c>
      <c r="N1104" s="5">
        <f t="shared" si="382"/>
        <v>-2.3180668360107015</v>
      </c>
      <c r="O1104" s="5">
        <f t="shared" si="383"/>
        <v>22.056524750821602</v>
      </c>
      <c r="P1104" s="5">
        <f t="shared" si="384"/>
        <v>4.0184116728040609</v>
      </c>
      <c r="Q1104" s="6">
        <f t="shared" si="385"/>
        <v>1802.5820300254222</v>
      </c>
      <c r="R1104" s="5">
        <f t="shared" si="386"/>
        <v>8.7034132563051436</v>
      </c>
      <c r="S1104" s="5">
        <f t="shared" si="387"/>
        <v>-1.4477755210052361</v>
      </c>
      <c r="T1104" s="5">
        <f t="shared" si="388"/>
        <v>12.967310092910756</v>
      </c>
      <c r="U1104" s="5">
        <f t="shared" si="402"/>
        <v>6.3853464202944421</v>
      </c>
      <c r="V1104" s="5">
        <f t="shared" si="402"/>
        <v>20.608749229816365</v>
      </c>
      <c r="W1104" s="5">
        <f t="shared" si="389"/>
        <v>-15.188278234285182</v>
      </c>
      <c r="X1104">
        <f t="shared" si="396"/>
        <v>0</v>
      </c>
    </row>
    <row r="1105" spans="1:24" x14ac:dyDescent="0.2">
      <c r="A1105">
        <f t="shared" si="397"/>
        <v>1.0749999999999924</v>
      </c>
      <c r="B1105" s="5">
        <f t="shared" si="390"/>
        <v>7.0576346932633083</v>
      </c>
      <c r="C1105" s="5">
        <f t="shared" si="391"/>
        <v>-78.218104479173704</v>
      </c>
      <c r="D1105" s="5">
        <f t="shared" si="392"/>
        <v>-7.2714419872744189</v>
      </c>
      <c r="E1105" s="2">
        <f t="shared" si="393"/>
        <v>78.535864901193307</v>
      </c>
      <c r="F1105" s="3">
        <f t="shared" si="398"/>
        <v>11.663845381927239</v>
      </c>
      <c r="G1105" s="3">
        <f t="shared" si="399"/>
        <v>-110.90072095986989</v>
      </c>
      <c r="H1105" s="3">
        <f t="shared" si="400"/>
        <v>-20.223610552436426</v>
      </c>
      <c r="I1105" s="2">
        <f t="shared" si="394"/>
        <v>113.33141498405924</v>
      </c>
      <c r="J1105" s="2">
        <f t="shared" si="401"/>
        <v>113.33141498405924</v>
      </c>
      <c r="K1105" s="5">
        <f t="shared" si="380"/>
        <v>0.33</v>
      </c>
      <c r="L1105" s="4">
        <f t="shared" si="395"/>
        <v>0.20157889463491202</v>
      </c>
      <c r="M1105" s="4">
        <f t="shared" si="381"/>
        <v>0.23232393956536115</v>
      </c>
      <c r="N1105" s="5">
        <f t="shared" si="382"/>
        <v>-2.3189927667609225</v>
      </c>
      <c r="O1105" s="5">
        <f t="shared" si="383"/>
        <v>22.049158001785489</v>
      </c>
      <c r="P1105" s="5">
        <f t="shared" si="384"/>
        <v>4.020835758124635</v>
      </c>
      <c r="Q1105" s="6">
        <f t="shared" si="385"/>
        <v>1802.5818497672285</v>
      </c>
      <c r="R1105" s="5">
        <f t="shared" si="386"/>
        <v>8.7011904120194661</v>
      </c>
      <c r="S1105" s="5">
        <f t="shared" si="387"/>
        <v>-1.4489322017088371</v>
      </c>
      <c r="T1105" s="5">
        <f t="shared" si="388"/>
        <v>12.963904972171198</v>
      </c>
      <c r="U1105" s="5">
        <f t="shared" si="402"/>
        <v>6.3821976452585432</v>
      </c>
      <c r="V1105" s="5">
        <f t="shared" si="402"/>
        <v>20.600225800076654</v>
      </c>
      <c r="W1105" s="5">
        <f t="shared" si="389"/>
        <v>-15.189259269704166</v>
      </c>
      <c r="X1105">
        <f t="shared" si="396"/>
        <v>0</v>
      </c>
    </row>
    <row r="1106" spans="1:24" x14ac:dyDescent="0.2">
      <c r="A1106">
        <f t="shared" si="397"/>
        <v>1.0759999999999923</v>
      </c>
      <c r="B1106" s="5">
        <f t="shared" si="390"/>
        <v>7.0693017297440583</v>
      </c>
      <c r="C1106" s="5">
        <f t="shared" si="391"/>
        <v>-78.328994900020675</v>
      </c>
      <c r="D1106" s="5">
        <f t="shared" si="392"/>
        <v>-7.2916731924564901</v>
      </c>
      <c r="E1106" s="2">
        <f t="shared" si="393"/>
        <v>78.647355130313358</v>
      </c>
      <c r="F1106" s="3">
        <f t="shared" si="398"/>
        <v>11.670227579572497</v>
      </c>
      <c r="G1106" s="3">
        <f t="shared" si="399"/>
        <v>-110.88012073406981</v>
      </c>
      <c r="H1106" s="3">
        <f t="shared" si="400"/>
        <v>-20.23879981170613</v>
      </c>
      <c r="I1106" s="2">
        <f t="shared" si="394"/>
        <v>113.31462572668732</v>
      </c>
      <c r="J1106" s="2">
        <f t="shared" si="401"/>
        <v>113.31462572668732</v>
      </c>
      <c r="K1106" s="5">
        <f t="shared" si="380"/>
        <v>0.33</v>
      </c>
      <c r="L1106" s="4">
        <f t="shared" si="395"/>
        <v>0.20160874140357984</v>
      </c>
      <c r="M1106" s="4">
        <f t="shared" si="381"/>
        <v>0.23233979654473369</v>
      </c>
      <c r="N1106" s="5">
        <f t="shared" si="382"/>
        <v>-2.3199179376424319</v>
      </c>
      <c r="O1106" s="5">
        <f t="shared" si="383"/>
        <v>22.041796465836359</v>
      </c>
      <c r="P1106" s="5">
        <f t="shared" si="384"/>
        <v>4.0232595636537951</v>
      </c>
      <c r="Q1106" s="6">
        <f t="shared" si="385"/>
        <v>1802.5816695090523</v>
      </c>
      <c r="R1106" s="5">
        <f t="shared" si="386"/>
        <v>8.698968873088603</v>
      </c>
      <c r="S1106" s="5">
        <f t="shared" si="387"/>
        <v>-1.4500891033373939</v>
      </c>
      <c r="T1106" s="5">
        <f t="shared" si="388"/>
        <v>12.960501796062692</v>
      </c>
      <c r="U1106" s="5">
        <f t="shared" si="402"/>
        <v>6.3790509354461715</v>
      </c>
      <c r="V1106" s="5">
        <f t="shared" si="402"/>
        <v>20.591707362498965</v>
      </c>
      <c r="W1106" s="5">
        <f t="shared" si="389"/>
        <v>-15.190238640283511</v>
      </c>
      <c r="X1106">
        <f t="shared" si="396"/>
        <v>0</v>
      </c>
    </row>
    <row r="1107" spans="1:24" x14ac:dyDescent="0.2">
      <c r="A1107">
        <f t="shared" si="397"/>
        <v>1.0769999999999922</v>
      </c>
      <c r="B1107" s="5">
        <f t="shared" si="390"/>
        <v>7.0809751468490987</v>
      </c>
      <c r="C1107" s="5">
        <f t="shared" si="391"/>
        <v>-78.439864724901057</v>
      </c>
      <c r="D1107" s="5">
        <f t="shared" si="392"/>
        <v>-7.311919587387516</v>
      </c>
      <c r="E1107" s="2">
        <f t="shared" si="393"/>
        <v>78.758825455253401</v>
      </c>
      <c r="F1107" s="3">
        <f t="shared" si="398"/>
        <v>11.676606630507944</v>
      </c>
      <c r="G1107" s="3">
        <f t="shared" si="399"/>
        <v>-110.85952902670731</v>
      </c>
      <c r="H1107" s="3">
        <f t="shared" si="400"/>
        <v>-20.253990050346413</v>
      </c>
      <c r="I1107" s="2">
        <f t="shared" si="394"/>
        <v>113.29784830872347</v>
      </c>
      <c r="J1107" s="2">
        <f t="shared" si="401"/>
        <v>113.29784830872347</v>
      </c>
      <c r="K1107" s="5">
        <f t="shared" si="380"/>
        <v>0.33</v>
      </c>
      <c r="L1107" s="4">
        <f t="shared" si="395"/>
        <v>0.20163857594720411</v>
      </c>
      <c r="M1107" s="4">
        <f t="shared" si="381"/>
        <v>0.23235564450019192</v>
      </c>
      <c r="N1107" s="5">
        <f t="shared" si="382"/>
        <v>-2.3208423496497725</v>
      </c>
      <c r="O1107" s="5">
        <f t="shared" si="383"/>
        <v>22.034440139071318</v>
      </c>
      <c r="P1107" s="5">
        <f t="shared" si="384"/>
        <v>4.0256830897611779</v>
      </c>
      <c r="Q1107" s="6">
        <f t="shared" si="385"/>
        <v>1802.5814892508945</v>
      </c>
      <c r="R1107" s="5">
        <f t="shared" si="386"/>
        <v>8.6967486387450776</v>
      </c>
      <c r="S1107" s="5">
        <f t="shared" si="387"/>
        <v>-1.451246225623686</v>
      </c>
      <c r="T1107" s="5">
        <f t="shared" si="388"/>
        <v>12.957100563450295</v>
      </c>
      <c r="U1107" s="5">
        <f t="shared" si="402"/>
        <v>6.3759062890953047</v>
      </c>
      <c r="V1107" s="5">
        <f t="shared" si="402"/>
        <v>20.583193913447634</v>
      </c>
      <c r="W1107" s="5">
        <f t="shared" si="389"/>
        <v>-15.191216346788526</v>
      </c>
      <c r="X1107">
        <f t="shared" si="396"/>
        <v>0</v>
      </c>
    </row>
    <row r="1108" spans="1:24" x14ac:dyDescent="0.2">
      <c r="A1108">
        <f t="shared" si="397"/>
        <v>1.0779999999999921</v>
      </c>
      <c r="B1108" s="5">
        <f t="shared" si="390"/>
        <v>7.0926549414327509</v>
      </c>
      <c r="C1108" s="5">
        <f t="shared" si="391"/>
        <v>-78.550713962330818</v>
      </c>
      <c r="D1108" s="5">
        <f t="shared" si="392"/>
        <v>-7.3321811730460356</v>
      </c>
      <c r="E1108" s="2">
        <f t="shared" si="393"/>
        <v>78.870275884582426</v>
      </c>
      <c r="F1108" s="3">
        <f t="shared" si="398"/>
        <v>11.68298253679704</v>
      </c>
      <c r="G1108" s="3">
        <f t="shared" si="399"/>
        <v>-110.83894583279385</v>
      </c>
      <c r="H1108" s="3">
        <f t="shared" si="400"/>
        <v>-20.269181266693202</v>
      </c>
      <c r="I1108" s="2">
        <f t="shared" si="394"/>
        <v>113.28108272567923</v>
      </c>
      <c r="J1108" s="2">
        <f t="shared" si="401"/>
        <v>113.28108272567923</v>
      </c>
      <c r="K1108" s="5">
        <f t="shared" si="380"/>
        <v>0.33</v>
      </c>
      <c r="L1108" s="4">
        <f t="shared" si="395"/>
        <v>0.20166839825898925</v>
      </c>
      <c r="M1108" s="4">
        <f t="shared" si="381"/>
        <v>0.23237148343183978</v>
      </c>
      <c r="N1108" s="5">
        <f t="shared" si="382"/>
        <v>-2.3217660037763528</v>
      </c>
      <c r="O1108" s="5">
        <f t="shared" si="383"/>
        <v>22.027089017590992</v>
      </c>
      <c r="P1108" s="5">
        <f t="shared" si="384"/>
        <v>4.02810633681651</v>
      </c>
      <c r="Q1108" s="6">
        <f t="shared" si="385"/>
        <v>1802.5813089927544</v>
      </c>
      <c r="R1108" s="5">
        <f t="shared" si="386"/>
        <v>8.6945297082219462</v>
      </c>
      <c r="S1108" s="5">
        <f t="shared" si="387"/>
        <v>-1.4524035683009171</v>
      </c>
      <c r="T1108" s="5">
        <f t="shared" si="388"/>
        <v>12.953701273199831</v>
      </c>
      <c r="U1108" s="5">
        <f t="shared" si="402"/>
        <v>6.3727637044455934</v>
      </c>
      <c r="V1108" s="5">
        <f t="shared" si="402"/>
        <v>20.574685449290076</v>
      </c>
      <c r="W1108" s="5">
        <f t="shared" si="389"/>
        <v>-15.19219238998366</v>
      </c>
      <c r="X1108">
        <f t="shared" si="396"/>
        <v>0</v>
      </c>
    </row>
    <row r="1109" spans="1:24" x14ac:dyDescent="0.2">
      <c r="A1109">
        <f t="shared" si="397"/>
        <v>1.078999999999992</v>
      </c>
      <c r="B1109" s="5">
        <f t="shared" si="390"/>
        <v>7.1043411103514007</v>
      </c>
      <c r="C1109" s="5">
        <f t="shared" si="391"/>
        <v>-78.661542620820896</v>
      </c>
      <c r="D1109" s="5">
        <f t="shared" si="392"/>
        <v>-7.3524579504089234</v>
      </c>
      <c r="E1109" s="2">
        <f t="shared" si="393"/>
        <v>78.981706426864761</v>
      </c>
      <c r="F1109" s="3">
        <f t="shared" si="398"/>
        <v>11.689355300501486</v>
      </c>
      <c r="G1109" s="3">
        <f t="shared" si="399"/>
        <v>-110.81837114734456</v>
      </c>
      <c r="H1109" s="3">
        <f t="shared" si="400"/>
        <v>-20.284373459083184</v>
      </c>
      <c r="I1109" s="2">
        <f t="shared" si="394"/>
        <v>113.2643289730687</v>
      </c>
      <c r="J1109" s="2">
        <f t="shared" si="401"/>
        <v>113.2643289730687</v>
      </c>
      <c r="K1109" s="5">
        <f t="shared" si="380"/>
        <v>0.33</v>
      </c>
      <c r="L1109" s="4">
        <f t="shared" si="395"/>
        <v>0.2016982083321435</v>
      </c>
      <c r="M1109" s="4">
        <f t="shared" si="381"/>
        <v>0.23238731333978241</v>
      </c>
      <c r="N1109" s="5">
        <f t="shared" si="382"/>
        <v>-2.3226889010144487</v>
      </c>
      <c r="O1109" s="5">
        <f t="shared" si="383"/>
        <v>22.019743097499521</v>
      </c>
      <c r="P1109" s="5">
        <f t="shared" si="384"/>
        <v>4.0305293051895958</v>
      </c>
      <c r="Q1109" s="6">
        <f t="shared" si="385"/>
        <v>1802.5811287346328</v>
      </c>
      <c r="R1109" s="5">
        <f t="shared" si="386"/>
        <v>8.6923120807527923</v>
      </c>
      <c r="S1109" s="5">
        <f t="shared" si="387"/>
        <v>-1.4535611311027121</v>
      </c>
      <c r="T1109" s="5">
        <f t="shared" si="388"/>
        <v>12.950303924177904</v>
      </c>
      <c r="U1109" s="5">
        <f t="shared" si="402"/>
        <v>6.369623179738344</v>
      </c>
      <c r="V1109" s="5">
        <f t="shared" si="402"/>
        <v>20.566181966396808</v>
      </c>
      <c r="W1109" s="5">
        <f t="shared" si="389"/>
        <v>-15.193166770632502</v>
      </c>
      <c r="X1109">
        <f t="shared" si="396"/>
        <v>0</v>
      </c>
    </row>
    <row r="1110" spans="1:24" x14ac:dyDescent="0.2">
      <c r="A1110">
        <f t="shared" si="397"/>
        <v>1.0799999999999919</v>
      </c>
      <c r="B1110" s="5">
        <f t="shared" si="390"/>
        <v>7.1160336504634918</v>
      </c>
      <c r="C1110" s="5">
        <f t="shared" si="391"/>
        <v>-78.772350708877255</v>
      </c>
      <c r="D1110" s="5">
        <f t="shared" si="392"/>
        <v>-7.3727499204513922</v>
      </c>
      <c r="E1110" s="2">
        <f t="shared" si="393"/>
        <v>79.093117090660201</v>
      </c>
      <c r="F1110" s="3">
        <f t="shared" si="398"/>
        <v>11.695724923681224</v>
      </c>
      <c r="G1110" s="3">
        <f t="shared" si="399"/>
        <v>-110.79780496537816</v>
      </c>
      <c r="H1110" s="3">
        <f t="shared" si="400"/>
        <v>-20.299566625853817</v>
      </c>
      <c r="I1110" s="2">
        <f t="shared" si="394"/>
        <v>113.24758704640851</v>
      </c>
      <c r="J1110" s="2">
        <f t="shared" si="401"/>
        <v>113.24758704640851</v>
      </c>
      <c r="K1110" s="5">
        <f t="shared" si="380"/>
        <v>0.33</v>
      </c>
      <c r="L1110" s="4">
        <f t="shared" si="395"/>
        <v>0.20172800615987907</v>
      </c>
      <c r="M1110" s="4">
        <f t="shared" si="381"/>
        <v>0.2324031342241267</v>
      </c>
      <c r="N1110" s="5">
        <f t="shared" si="382"/>
        <v>-2.3236110423552039</v>
      </c>
      <c r="O1110" s="5">
        <f t="shared" si="383"/>
        <v>22.012402374904553</v>
      </c>
      <c r="P1110" s="5">
        <f t="shared" si="384"/>
        <v>4.032951995250321</v>
      </c>
      <c r="Q1110" s="6">
        <f t="shared" si="385"/>
        <v>1802.5809484765286</v>
      </c>
      <c r="R1110" s="5">
        <f t="shared" si="386"/>
        <v>8.6900957555717468</v>
      </c>
      <c r="S1110" s="5">
        <f t="shared" si="387"/>
        <v>-1.4547189137631213</v>
      </c>
      <c r="T1110" s="5">
        <f t="shared" si="388"/>
        <v>12.946908515251897</v>
      </c>
      <c r="U1110" s="5">
        <f t="shared" si="402"/>
        <v>6.3664847132165434</v>
      </c>
      <c r="V1110" s="5">
        <f t="shared" si="402"/>
        <v>20.557683461141433</v>
      </c>
      <c r="W1110" s="5">
        <f t="shared" si="389"/>
        <v>-15.194139489497783</v>
      </c>
      <c r="X1110">
        <f t="shared" si="396"/>
        <v>0</v>
      </c>
    </row>
    <row r="1111" spans="1:24" x14ac:dyDescent="0.2">
      <c r="A1111">
        <f t="shared" si="397"/>
        <v>1.0809999999999917</v>
      </c>
      <c r="B1111" s="5">
        <f t="shared" si="390"/>
        <v>7.1277325586295301</v>
      </c>
      <c r="C1111" s="5">
        <f t="shared" si="391"/>
        <v>-78.883138235000899</v>
      </c>
      <c r="D1111" s="5">
        <f t="shared" si="392"/>
        <v>-7.3930570841469905</v>
      </c>
      <c r="E1111" s="2">
        <f t="shared" si="393"/>
        <v>79.204507884523892</v>
      </c>
      <c r="F1111" s="3">
        <f t="shared" si="398"/>
        <v>11.702091408394441</v>
      </c>
      <c r="G1111" s="3">
        <f t="shared" si="399"/>
        <v>-110.77724728191703</v>
      </c>
      <c r="H1111" s="3">
        <f t="shared" si="400"/>
        <v>-20.314760765343316</v>
      </c>
      <c r="I1111" s="2">
        <f t="shared" si="394"/>
        <v>113.23085694121785</v>
      </c>
      <c r="J1111" s="2">
        <f t="shared" si="401"/>
        <v>113.23085694121785</v>
      </c>
      <c r="K1111" s="5">
        <f t="shared" si="380"/>
        <v>0.33</v>
      </c>
      <c r="L1111" s="4">
        <f t="shared" si="395"/>
        <v>0.20175779173541197</v>
      </c>
      <c r="M1111" s="4">
        <f t="shared" si="381"/>
        <v>0.23241894608498065</v>
      </c>
      <c r="N1111" s="5">
        <f t="shared" si="382"/>
        <v>-2.3245324287886326</v>
      </c>
      <c r="O1111" s="5">
        <f t="shared" si="383"/>
        <v>22.005066845917245</v>
      </c>
      <c r="P1111" s="5">
        <f t="shared" si="384"/>
        <v>4.0353744073686526</v>
      </c>
      <c r="Q1111" s="6">
        <f t="shared" si="385"/>
        <v>1802.5807682184429</v>
      </c>
      <c r="R1111" s="5">
        <f t="shared" si="386"/>
        <v>8.6878807319134683</v>
      </c>
      <c r="S1111" s="5">
        <f t="shared" si="387"/>
        <v>-1.4558769160166156</v>
      </c>
      <c r="T1111" s="5">
        <f t="shared" si="388"/>
        <v>12.943515045289971</v>
      </c>
      <c r="U1111" s="5">
        <f t="shared" si="402"/>
        <v>6.3633483031248357</v>
      </c>
      <c r="V1111" s="5">
        <f t="shared" si="402"/>
        <v>20.549189929900628</v>
      </c>
      <c r="W1111" s="5">
        <f t="shared" si="389"/>
        <v>-15.195110547341375</v>
      </c>
      <c r="X1111">
        <f t="shared" si="396"/>
        <v>0</v>
      </c>
    </row>
    <row r="1112" spans="1:24" x14ac:dyDescent="0.2">
      <c r="A1112">
        <f t="shared" si="397"/>
        <v>1.0819999999999916</v>
      </c>
      <c r="B1112" s="5">
        <f t="shared" si="390"/>
        <v>7.1394378317120761</v>
      </c>
      <c r="C1112" s="5">
        <f t="shared" si="391"/>
        <v>-78.993905207687845</v>
      </c>
      <c r="D1112" s="5">
        <f t="shared" si="392"/>
        <v>-7.4133794424676074</v>
      </c>
      <c r="E1112" s="2">
        <f t="shared" si="393"/>
        <v>79.315878817006464</v>
      </c>
      <c r="F1112" s="3">
        <f t="shared" si="398"/>
        <v>11.708454756697567</v>
      </c>
      <c r="G1112" s="3">
        <f t="shared" si="399"/>
        <v>-110.75669809198713</v>
      </c>
      <c r="H1112" s="3">
        <f t="shared" si="400"/>
        <v>-20.329955875890658</v>
      </c>
      <c r="I1112" s="2">
        <f t="shared" si="394"/>
        <v>113.21413865301842</v>
      </c>
      <c r="J1112" s="2">
        <f t="shared" si="401"/>
        <v>113.21413865301842</v>
      </c>
      <c r="K1112" s="5">
        <f t="shared" si="380"/>
        <v>0.33</v>
      </c>
      <c r="L1112" s="4">
        <f t="shared" si="395"/>
        <v>0.20178756505196205</v>
      </c>
      <c r="M1112" s="4">
        <f t="shared" si="381"/>
        <v>0.23243474892245372</v>
      </c>
      <c r="N1112" s="5">
        <f t="shared" si="382"/>
        <v>-2.3254530613036195</v>
      </c>
      <c r="O1112" s="5">
        <f t="shared" si="383"/>
        <v>21.997736506652252</v>
      </c>
      <c r="P1112" s="5">
        <f t="shared" si="384"/>
        <v>4.0377965419146395</v>
      </c>
      <c r="Q1112" s="6">
        <f t="shared" si="385"/>
        <v>1802.5805879603749</v>
      </c>
      <c r="R1112" s="5">
        <f t="shared" si="386"/>
        <v>8.685667009013148</v>
      </c>
      <c r="S1112" s="5">
        <f t="shared" si="387"/>
        <v>-1.4570351375980868</v>
      </c>
      <c r="T1112" s="5">
        <f t="shared" si="388"/>
        <v>12.940123513161049</v>
      </c>
      <c r="U1112" s="5">
        <f t="shared" si="402"/>
        <v>6.3602139477095285</v>
      </c>
      <c r="V1112" s="5">
        <f t="shared" si="402"/>
        <v>20.540701369054165</v>
      </c>
      <c r="W1112" s="5">
        <f t="shared" si="389"/>
        <v>-15.19607994492431</v>
      </c>
      <c r="X1112">
        <f t="shared" si="396"/>
        <v>0</v>
      </c>
    </row>
    <row r="1113" spans="1:24" x14ac:dyDescent="0.2">
      <c r="A1113">
        <f t="shared" si="397"/>
        <v>1.0829999999999915</v>
      </c>
      <c r="B1113" s="5">
        <f t="shared" si="390"/>
        <v>7.151149466575748</v>
      </c>
      <c r="C1113" s="5">
        <f t="shared" si="391"/>
        <v>-79.10465163542915</v>
      </c>
      <c r="D1113" s="5">
        <f t="shared" si="392"/>
        <v>-7.4337169963834704</v>
      </c>
      <c r="E1113" s="2">
        <f t="shared" si="393"/>
        <v>79.427229896653898</v>
      </c>
      <c r="F1113" s="3">
        <f t="shared" si="398"/>
        <v>11.714814970645277</v>
      </c>
      <c r="G1113" s="3">
        <f t="shared" si="399"/>
        <v>-110.73615739061808</v>
      </c>
      <c r="H1113" s="3">
        <f t="shared" si="400"/>
        <v>-20.345151955835583</v>
      </c>
      <c r="I1113" s="2">
        <f t="shared" si="394"/>
        <v>113.19743217733445</v>
      </c>
      <c r="J1113" s="2">
        <f t="shared" si="401"/>
        <v>113.19743217733445</v>
      </c>
      <c r="K1113" s="5">
        <f t="shared" si="380"/>
        <v>0.33</v>
      </c>
      <c r="L1113" s="4">
        <f t="shared" si="395"/>
        <v>0.20181732610275313</v>
      </c>
      <c r="M1113" s="4">
        <f t="shared" si="381"/>
        <v>0.23245054273665694</v>
      </c>
      <c r="N1113" s="5">
        <f t="shared" si="382"/>
        <v>-2.326372940887921</v>
      </c>
      <c r="O1113" s="5">
        <f t="shared" si="383"/>
        <v>21.99041135322771</v>
      </c>
      <c r="P1113" s="5">
        <f t="shared" si="384"/>
        <v>4.0402183992584053</v>
      </c>
      <c r="Q1113" s="6">
        <f t="shared" si="385"/>
        <v>1802.5804077023254</v>
      </c>
      <c r="R1113" s="5">
        <f t="shared" si="386"/>
        <v>8.6834545861065173</v>
      </c>
      <c r="S1113" s="5">
        <f t="shared" si="387"/>
        <v>-1.458193578242849</v>
      </c>
      <c r="T1113" s="5">
        <f t="shared" si="388"/>
        <v>12.936733917734848</v>
      </c>
      <c r="U1113" s="5">
        <f t="shared" si="402"/>
        <v>6.3570816452185959</v>
      </c>
      <c r="V1113" s="5">
        <f t="shared" si="402"/>
        <v>20.532217774984861</v>
      </c>
      <c r="W1113" s="5">
        <f t="shared" si="389"/>
        <v>-15.197047683006744</v>
      </c>
      <c r="X1113">
        <f t="shared" si="396"/>
        <v>0</v>
      </c>
    </row>
    <row r="1114" spans="1:24" x14ac:dyDescent="0.2">
      <c r="A1114">
        <f t="shared" si="397"/>
        <v>1.0839999999999914</v>
      </c>
      <c r="B1114" s="5">
        <f t="shared" si="390"/>
        <v>7.1628674600872158</v>
      </c>
      <c r="C1114" s="5">
        <f t="shared" si="391"/>
        <v>-79.215377526710881</v>
      </c>
      <c r="D1114" s="5">
        <f t="shared" si="392"/>
        <v>-7.4540697468631469</v>
      </c>
      <c r="E1114" s="2">
        <f t="shared" si="393"/>
        <v>79.538561132007587</v>
      </c>
      <c r="F1114" s="3">
        <f t="shared" si="398"/>
        <v>11.721172052290495</v>
      </c>
      <c r="G1114" s="3">
        <f t="shared" si="399"/>
        <v>-110.71562517284309</v>
      </c>
      <c r="H1114" s="3">
        <f t="shared" si="400"/>
        <v>-20.360349003518589</v>
      </c>
      <c r="I1114" s="2">
        <f t="shared" si="394"/>
        <v>113.1807375096927</v>
      </c>
      <c r="J1114" s="2">
        <f t="shared" si="401"/>
        <v>113.1807375096927</v>
      </c>
      <c r="K1114" s="5">
        <f t="shared" si="380"/>
        <v>0.33</v>
      </c>
      <c r="L1114" s="4">
        <f t="shared" si="395"/>
        <v>0.20184707488101275</v>
      </c>
      <c r="M1114" s="4">
        <f t="shared" si="381"/>
        <v>0.23246632752770238</v>
      </c>
      <c r="N1114" s="5">
        <f t="shared" si="382"/>
        <v>-2.3272920685281671</v>
      </c>
      <c r="O1114" s="5">
        <f t="shared" si="383"/>
        <v>21.983091381765277</v>
      </c>
      <c r="P1114" s="5">
        <f t="shared" si="384"/>
        <v>4.0426399797701578</v>
      </c>
      <c r="Q1114" s="6">
        <f t="shared" si="385"/>
        <v>1802.5802274442933</v>
      </c>
      <c r="R1114" s="5">
        <f t="shared" si="386"/>
        <v>8.6812434624298298</v>
      </c>
      <c r="S1114" s="5">
        <f t="shared" si="387"/>
        <v>-1.4593522376866357</v>
      </c>
      <c r="T1114" s="5">
        <f t="shared" si="388"/>
        <v>12.933346257881842</v>
      </c>
      <c r="U1114" s="5">
        <f t="shared" si="402"/>
        <v>6.3539513939016627</v>
      </c>
      <c r="V1114" s="5">
        <f t="shared" si="402"/>
        <v>20.52373914407864</v>
      </c>
      <c r="W1114" s="5">
        <f t="shared" si="389"/>
        <v>-15.198013762347998</v>
      </c>
      <c r="X1114">
        <f t="shared" si="396"/>
        <v>0</v>
      </c>
    </row>
    <row r="1115" spans="1:24" x14ac:dyDescent="0.2">
      <c r="A1115">
        <f t="shared" si="397"/>
        <v>1.0849999999999913</v>
      </c>
      <c r="B1115" s="5">
        <f t="shared" si="390"/>
        <v>7.1745918091152028</v>
      </c>
      <c r="C1115" s="5">
        <f t="shared" si="391"/>
        <v>-79.326082890014149</v>
      </c>
      <c r="D1115" s="5">
        <f t="shared" si="392"/>
        <v>-7.4744376948735471</v>
      </c>
      <c r="E1115" s="2">
        <f t="shared" si="393"/>
        <v>79.649872531604331</v>
      </c>
      <c r="F1115" s="3">
        <f t="shared" si="398"/>
        <v>11.727526003684396</v>
      </c>
      <c r="G1115" s="3">
        <f t="shared" si="399"/>
        <v>-110.69510143369901</v>
      </c>
      <c r="H1115" s="3">
        <f t="shared" si="400"/>
        <v>-20.375547017280937</v>
      </c>
      <c r="I1115" s="2">
        <f t="shared" si="394"/>
        <v>113.16405464562249</v>
      </c>
      <c r="J1115" s="2">
        <f t="shared" si="401"/>
        <v>113.16405464562249</v>
      </c>
      <c r="K1115" s="5">
        <f t="shared" si="380"/>
        <v>0.33</v>
      </c>
      <c r="L1115" s="4">
        <f t="shared" si="395"/>
        <v>0.20187681137997246</v>
      </c>
      <c r="M1115" s="4">
        <f t="shared" si="381"/>
        <v>0.2324821032957039</v>
      </c>
      <c r="N1115" s="5">
        <f t="shared" si="382"/>
        <v>-2.3282104452098635</v>
      </c>
      <c r="O1115" s="5">
        <f t="shared" si="383"/>
        <v>21.975776588390076</v>
      </c>
      <c r="P1115" s="5">
        <f t="shared" si="384"/>
        <v>4.0450612838201803</v>
      </c>
      <c r="Q1115" s="6">
        <f t="shared" si="385"/>
        <v>1802.5800471862797</v>
      </c>
      <c r="R1115" s="5">
        <f t="shared" si="386"/>
        <v>8.6790336372198844</v>
      </c>
      <c r="S1115" s="5">
        <f t="shared" si="387"/>
        <v>-1.4605111156656014</v>
      </c>
      <c r="T1115" s="5">
        <f t="shared" si="388"/>
        <v>12.929960532473293</v>
      </c>
      <c r="U1115" s="5">
        <f t="shared" si="402"/>
        <v>6.3508231920100204</v>
      </c>
      <c r="V1115" s="5">
        <f t="shared" si="402"/>
        <v>20.515265472724476</v>
      </c>
      <c r="W1115" s="5">
        <f t="shared" si="389"/>
        <v>-15.198978183706526</v>
      </c>
      <c r="X1115">
        <f t="shared" si="396"/>
        <v>0</v>
      </c>
    </row>
    <row r="1116" spans="1:24" x14ac:dyDescent="0.2">
      <c r="A1116">
        <f t="shared" si="397"/>
        <v>1.0859999999999912</v>
      </c>
      <c r="B1116" s="5">
        <f t="shared" si="390"/>
        <v>7.1863225105304833</v>
      </c>
      <c r="C1116" s="5">
        <f t="shared" si="391"/>
        <v>-79.436767733815117</v>
      </c>
      <c r="D1116" s="5">
        <f t="shared" si="392"/>
        <v>-7.4948208413799202</v>
      </c>
      <c r="E1116" s="2">
        <f t="shared" si="393"/>
        <v>79.76116410397637</v>
      </c>
      <c r="F1116" s="3">
        <f t="shared" si="398"/>
        <v>11.733876826876406</v>
      </c>
      <c r="G1116" s="3">
        <f t="shared" si="399"/>
        <v>-110.67458616822628</v>
      </c>
      <c r="H1116" s="3">
        <f t="shared" si="400"/>
        <v>-20.390745995464645</v>
      </c>
      <c r="I1116" s="2">
        <f t="shared" si="394"/>
        <v>113.14738358065559</v>
      </c>
      <c r="J1116" s="2">
        <f t="shared" si="401"/>
        <v>113.14738358065559</v>
      </c>
      <c r="K1116" s="5">
        <f t="shared" si="380"/>
        <v>0.33</v>
      </c>
      <c r="L1116" s="4">
        <f t="shared" si="395"/>
        <v>0.20190653559286767</v>
      </c>
      <c r="M1116" s="4">
        <f t="shared" si="381"/>
        <v>0.23249787004077638</v>
      </c>
      <c r="N1116" s="5">
        <f t="shared" si="382"/>
        <v>-2.3291280719173919</v>
      </c>
      <c r="O1116" s="5">
        <f t="shared" si="383"/>
        <v>21.968466969230722</v>
      </c>
      <c r="P1116" s="5">
        <f t="shared" si="384"/>
        <v>4.0474823117788379</v>
      </c>
      <c r="Q1116" s="6">
        <f t="shared" si="385"/>
        <v>1802.579866928284</v>
      </c>
      <c r="R1116" s="5">
        <f t="shared" si="386"/>
        <v>8.6768251097139952</v>
      </c>
      <c r="S1116" s="5">
        <f t="shared" si="387"/>
        <v>-1.461670211916319</v>
      </c>
      <c r="T1116" s="5">
        <f t="shared" si="388"/>
        <v>12.92657674038121</v>
      </c>
      <c r="U1116" s="5">
        <f t="shared" si="402"/>
        <v>6.3476970377966033</v>
      </c>
      <c r="V1116" s="5">
        <f t="shared" si="402"/>
        <v>20.506796757314405</v>
      </c>
      <c r="W1116" s="5">
        <f t="shared" si="389"/>
        <v>-15.199940947839952</v>
      </c>
      <c r="X1116">
        <f t="shared" si="396"/>
        <v>0</v>
      </c>
    </row>
    <row r="1117" spans="1:24" x14ac:dyDescent="0.2">
      <c r="A1117">
        <f t="shared" si="397"/>
        <v>1.0869999999999911</v>
      </c>
      <c r="B1117" s="5">
        <f t="shared" si="390"/>
        <v>7.1980595612058789</v>
      </c>
      <c r="C1117" s="5">
        <f t="shared" si="391"/>
        <v>-79.547432066584975</v>
      </c>
      <c r="D1117" s="5">
        <f t="shared" si="392"/>
        <v>-7.5152191873458589</v>
      </c>
      <c r="E1117" s="2">
        <f t="shared" si="393"/>
        <v>79.872435857651283</v>
      </c>
      <c r="F1117" s="3">
        <f t="shared" si="398"/>
        <v>11.740224523914202</v>
      </c>
      <c r="G1117" s="3">
        <f t="shared" si="399"/>
        <v>-110.65407937146897</v>
      </c>
      <c r="H1117" s="3">
        <f t="shared" si="400"/>
        <v>-20.405945936412486</v>
      </c>
      <c r="I1117" s="2">
        <f t="shared" si="394"/>
        <v>113.13072431032631</v>
      </c>
      <c r="J1117" s="2">
        <f t="shared" si="401"/>
        <v>113.13072431032631</v>
      </c>
      <c r="K1117" s="5">
        <f t="shared" si="380"/>
        <v>0.33</v>
      </c>
      <c r="L1117" s="4">
        <f t="shared" si="395"/>
        <v>0.20193624751293776</v>
      </c>
      <c r="M1117" s="4">
        <f t="shared" si="381"/>
        <v>0.23251362776303638</v>
      </c>
      <c r="N1117" s="5">
        <f t="shared" si="382"/>
        <v>-2.330044949634011</v>
      </c>
      <c r="O1117" s="5">
        <f t="shared" si="383"/>
        <v>21.961162520419315</v>
      </c>
      <c r="P1117" s="5">
        <f t="shared" si="384"/>
        <v>4.0499030640165676</v>
      </c>
      <c r="Q1117" s="6">
        <f t="shared" si="385"/>
        <v>1802.5796866703067</v>
      </c>
      <c r="R1117" s="5">
        <f t="shared" si="386"/>
        <v>8.6746178791500217</v>
      </c>
      <c r="S1117" s="5">
        <f t="shared" si="387"/>
        <v>-1.4628295261757809</v>
      </c>
      <c r="T1117" s="5">
        <f t="shared" si="388"/>
        <v>12.923194880478398</v>
      </c>
      <c r="U1117" s="5">
        <f t="shared" si="402"/>
        <v>6.3445729295160103</v>
      </c>
      <c r="V1117" s="5">
        <f t="shared" si="402"/>
        <v>20.498332994243533</v>
      </c>
      <c r="W1117" s="5">
        <f t="shared" si="389"/>
        <v>-15.200902055505033</v>
      </c>
      <c r="X1117">
        <f t="shared" si="396"/>
        <v>0</v>
      </c>
    </row>
    <row r="1118" spans="1:24" x14ac:dyDescent="0.2">
      <c r="A1118">
        <f t="shared" si="397"/>
        <v>1.087999999999991</v>
      </c>
      <c r="B1118" s="5">
        <f t="shared" si="390"/>
        <v>7.2098029580162573</v>
      </c>
      <c r="C1118" s="5">
        <f t="shared" si="391"/>
        <v>-79.658075896789953</v>
      </c>
      <c r="D1118" s="5">
        <f t="shared" si="392"/>
        <v>-7.5356327337332987</v>
      </c>
      <c r="E1118" s="2">
        <f t="shared" si="393"/>
        <v>79.983687801152115</v>
      </c>
      <c r="F1118" s="3">
        <f t="shared" si="398"/>
        <v>11.746569096843718</v>
      </c>
      <c r="G1118" s="3">
        <f t="shared" si="399"/>
        <v>-110.63358103847473</v>
      </c>
      <c r="H1118" s="3">
        <f t="shared" si="400"/>
        <v>-20.42114683846799</v>
      </c>
      <c r="I1118" s="2">
        <f t="shared" si="394"/>
        <v>113.11407683017154</v>
      </c>
      <c r="J1118" s="2">
        <f t="shared" si="401"/>
        <v>113.11407683017154</v>
      </c>
      <c r="K1118" s="5">
        <f t="shared" ref="K1118:K1156" si="403">IF(drag=1,(cda+cdb/(1+EXP(-(J1118-vel)/dv))),IF(drag=2,$G$11,0))</f>
        <v>0.33</v>
      </c>
      <c r="L1118" s="4">
        <f t="shared" si="395"/>
        <v>0.20196594713342589</v>
      </c>
      <c r="M1118" s="4">
        <f t="shared" ref="M1118:M1156" si="404">IF(Magnus=1,(IF(L1118&lt;0.1,1.5*L1118,0.09+0.6*L1118)),IF(Magnus=2,1/(2.32+0.4/L1118),0))</f>
        <v>0.23252937646260174</v>
      </c>
      <c r="N1118" s="5">
        <f t="shared" ref="N1118:N1156" si="405">-const*$K1118*$J1118*(F1118-vxw)</f>
        <v>-2.3309610793418591</v>
      </c>
      <c r="O1118" s="5">
        <f t="shared" ref="O1118:O1156" si="406">-const*$K1118*$J1118*(G1118-vyw)</f>
        <v>21.953863238091426</v>
      </c>
      <c r="P1118" s="5">
        <f t="shared" ref="P1118:P1156" si="407">-const*$K1118*$J1118*H1118</f>
        <v>4.05232354090389</v>
      </c>
      <c r="Q1118" s="6">
        <f t="shared" ref="Q1118:Q1156" si="408">omega*EXP(-A1118/tau)*30/PI()</f>
        <v>1802.5795064123467</v>
      </c>
      <c r="R1118" s="5">
        <f t="shared" ref="R1118:R1156" si="409">const*($M1118/omega)*J1118*(wy*H1118-wz*(G1118-vyw))</f>
        <v>8.672411944766349</v>
      </c>
      <c r="S1118" s="5">
        <f t="shared" ref="S1118:S1156" si="410">const*($M1118/omega)*J1118*(wz*(F1118-vxw)-wx*H1118)</f>
        <v>-1.4639890581813964</v>
      </c>
      <c r="T1118" s="5">
        <f t="shared" ref="T1118:T1156" si="411">const*($M1118/omega)*J1118*(wx*(G1118-vyw)-wy*(F1118-vxw))</f>
        <v>12.919814951638427</v>
      </c>
      <c r="U1118" s="5">
        <f t="shared" si="402"/>
        <v>6.3414508654244894</v>
      </c>
      <c r="V1118" s="5">
        <f t="shared" si="402"/>
        <v>20.489874179910029</v>
      </c>
      <c r="W1118" s="5">
        <f t="shared" ref="W1118:W1156" si="412">P1118+T1118-32.174</f>
        <v>-15.201861507457682</v>
      </c>
      <c r="X1118">
        <f t="shared" si="396"/>
        <v>0</v>
      </c>
    </row>
    <row r="1119" spans="1:24" x14ac:dyDescent="0.2">
      <c r="A1119">
        <f t="shared" si="397"/>
        <v>1.0889999999999909</v>
      </c>
      <c r="B1119" s="5">
        <f t="shared" ref="B1119:B1156" si="413">B1118+F1118*dt+0.5*U1118*dt*dt</f>
        <v>7.2215526978385336</v>
      </c>
      <c r="C1119" s="5">
        <f t="shared" ref="C1119:C1156" si="414">C1118+G1118*dt+0.5*V1118*dt*dt</f>
        <v>-79.768699232891336</v>
      </c>
      <c r="D1119" s="5">
        <f t="shared" ref="D1119:D1156" si="415">D1118+H1118*dt+0.5*W1118*dt*dt</f>
        <v>-7.5560614815025211</v>
      </c>
      <c r="E1119" s="2">
        <f t="shared" ref="E1119:E1156" si="416">SQRT(B1119^2+C1119^2)</f>
        <v>80.094919942997237</v>
      </c>
      <c r="F1119" s="3">
        <f t="shared" si="398"/>
        <v>11.752910547709142</v>
      </c>
      <c r="G1119" s="3">
        <f t="shared" si="399"/>
        <v>-110.61309116429481</v>
      </c>
      <c r="H1119" s="3">
        <f t="shared" si="400"/>
        <v>-20.436348699975447</v>
      </c>
      <c r="I1119" s="2">
        <f t="shared" ref="I1119:I1156" si="417">SQRT(F1119^2+G1119^2+H1119^2)</f>
        <v>113.09744113573055</v>
      </c>
      <c r="J1119" s="2">
        <f t="shared" si="401"/>
        <v>113.09744113573055</v>
      </c>
      <c r="K1119" s="5">
        <f t="shared" si="403"/>
        <v>0.33</v>
      </c>
      <c r="L1119" s="4">
        <f t="shared" ref="L1119:L1156" si="418">(romega/J1119)*EXP(-A1119/tau)</f>
        <v>0.20199563444757934</v>
      </c>
      <c r="M1119" s="4">
        <f t="shared" si="404"/>
        <v>0.23254511613959178</v>
      </c>
      <c r="N1119" s="5">
        <f t="shared" si="405"/>
        <v>-2.3318764620219543</v>
      </c>
      <c r="O1119" s="5">
        <f t="shared" si="406"/>
        <v>21.946569118386094</v>
      </c>
      <c r="P1119" s="5">
        <f t="shared" si="407"/>
        <v>4.0547437428113966</v>
      </c>
      <c r="Q1119" s="6">
        <f t="shared" si="408"/>
        <v>1802.5793261544054</v>
      </c>
      <c r="R1119" s="5">
        <f t="shared" si="409"/>
        <v>8.6702073058018883</v>
      </c>
      <c r="S1119" s="5">
        <f t="shared" si="410"/>
        <v>-1.4651488076709946</v>
      </c>
      <c r="T1119" s="5">
        <f t="shared" si="411"/>
        <v>12.916436952735621</v>
      </c>
      <c r="U1119" s="5">
        <f t="shared" si="402"/>
        <v>6.3383308437799339</v>
      </c>
      <c r="V1119" s="5">
        <f t="shared" si="402"/>
        <v>20.481420310715098</v>
      </c>
      <c r="W1119" s="5">
        <f t="shared" si="412"/>
        <v>-15.20281930445298</v>
      </c>
      <c r="X1119">
        <f t="shared" ref="X1119:X1156" si="419">IF((C1119-17/12)*(C1120-17/12)&lt;0,1,0)</f>
        <v>0</v>
      </c>
    </row>
    <row r="1120" spans="1:24" x14ac:dyDescent="0.2">
      <c r="A1120">
        <f t="shared" si="397"/>
        <v>1.0899999999999908</v>
      </c>
      <c r="B1120" s="5">
        <f t="shared" si="413"/>
        <v>7.233308777551664</v>
      </c>
      <c r="C1120" s="5">
        <f t="shared" si="414"/>
        <v>-79.879302083345479</v>
      </c>
      <c r="D1120" s="5">
        <f t="shared" si="415"/>
        <v>-7.5765054316121487</v>
      </c>
      <c r="E1120" s="2">
        <f t="shared" si="416"/>
        <v>80.206132291700527</v>
      </c>
      <c r="F1120" s="3">
        <f t="shared" si="398"/>
        <v>11.759248878552922</v>
      </c>
      <c r="G1120" s="3">
        <f t="shared" si="399"/>
        <v>-110.5926097439841</v>
      </c>
      <c r="H1120" s="3">
        <f t="shared" si="400"/>
        <v>-20.451551519279899</v>
      </c>
      <c r="I1120" s="2">
        <f t="shared" si="417"/>
        <v>113.08081722254521</v>
      </c>
      <c r="J1120" s="2">
        <f t="shared" si="401"/>
        <v>113.08081722254521</v>
      </c>
      <c r="K1120" s="5">
        <f t="shared" si="403"/>
        <v>0.33</v>
      </c>
      <c r="L1120" s="4">
        <f t="shared" si="418"/>
        <v>0.2020253094486491</v>
      </c>
      <c r="M1120" s="4">
        <f t="shared" si="404"/>
        <v>0.23256084679412709</v>
      </c>
      <c r="N1120" s="5">
        <f t="shared" si="405"/>
        <v>-2.3327910986541958</v>
      </c>
      <c r="O1120" s="5">
        <f t="shared" si="406"/>
        <v>21.93928015744584</v>
      </c>
      <c r="P1120" s="5">
        <f t="shared" si="407"/>
        <v>4.0571636701097589</v>
      </c>
      <c r="Q1120" s="6">
        <f t="shared" si="408"/>
        <v>1802.5791458964814</v>
      </c>
      <c r="R1120" s="5">
        <f t="shared" si="409"/>
        <v>8.6680039614960869</v>
      </c>
      <c r="S1120" s="5">
        <f t="shared" si="410"/>
        <v>-1.4663087743828207</v>
      </c>
      <c r="T1120" s="5">
        <f t="shared" si="411"/>
        <v>12.913060882645095</v>
      </c>
      <c r="U1120" s="5">
        <f t="shared" si="402"/>
        <v>6.3352128628418907</v>
      </c>
      <c r="V1120" s="5">
        <f t="shared" si="402"/>
        <v>20.472971383063019</v>
      </c>
      <c r="W1120" s="5">
        <f t="shared" si="412"/>
        <v>-15.203775447245146</v>
      </c>
      <c r="X1120">
        <f t="shared" si="419"/>
        <v>0</v>
      </c>
    </row>
    <row r="1121" spans="1:24" x14ac:dyDescent="0.2">
      <c r="A1121">
        <f t="shared" si="397"/>
        <v>1.0909999999999906</v>
      </c>
      <c r="B1121" s="5">
        <f t="shared" si="413"/>
        <v>7.2450711940366483</v>
      </c>
      <c r="C1121" s="5">
        <f t="shared" si="414"/>
        <v>-79.989884456603775</v>
      </c>
      <c r="D1121" s="5">
        <f t="shared" si="415"/>
        <v>-7.5969645850191521</v>
      </c>
      <c r="E1121" s="2">
        <f t="shared" si="416"/>
        <v>80.31732485577119</v>
      </c>
      <c r="F1121" s="3">
        <f t="shared" si="398"/>
        <v>11.765584091415764</v>
      </c>
      <c r="G1121" s="3">
        <f t="shared" si="399"/>
        <v>-110.57213677260104</v>
      </c>
      <c r="H1121" s="3">
        <f t="shared" si="400"/>
        <v>-20.466755294727143</v>
      </c>
      <c r="I1121" s="2">
        <f t="shared" si="417"/>
        <v>113.06420508615982</v>
      </c>
      <c r="J1121" s="2">
        <f t="shared" si="401"/>
        <v>113.06420508615982</v>
      </c>
      <c r="K1121" s="5">
        <f t="shared" si="403"/>
        <v>0.33</v>
      </c>
      <c r="L1121" s="4">
        <f t="shared" si="418"/>
        <v>0.20205497212989035</v>
      </c>
      <c r="M1121" s="4">
        <f t="shared" si="404"/>
        <v>0.23257656842632979</v>
      </c>
      <c r="N1121" s="5">
        <f t="shared" si="405"/>
        <v>-2.333704990217365</v>
      </c>
      <c r="O1121" s="5">
        <f t="shared" si="406"/>
        <v>21.931996351416629</v>
      </c>
      <c r="P1121" s="5">
        <f t="shared" si="407"/>
        <v>4.0595833231697211</v>
      </c>
      <c r="Q1121" s="6">
        <f t="shared" si="408"/>
        <v>1802.5789656385759</v>
      </c>
      <c r="R1121" s="5">
        <f t="shared" si="409"/>
        <v>8.6658019110889146</v>
      </c>
      <c r="S1121" s="5">
        <f t="shared" si="410"/>
        <v>-1.4674689580555365</v>
      </c>
      <c r="T1121" s="5">
        <f t="shared" si="411"/>
        <v>12.909686740242705</v>
      </c>
      <c r="U1121" s="5">
        <f t="shared" si="402"/>
        <v>6.3320969208715496</v>
      </c>
      <c r="V1121" s="5">
        <f t="shared" si="402"/>
        <v>20.464527393361092</v>
      </c>
      <c r="W1121" s="5">
        <f t="shared" si="412"/>
        <v>-15.204729936587572</v>
      </c>
      <c r="X1121">
        <f t="shared" si="419"/>
        <v>0</v>
      </c>
    </row>
    <row r="1122" spans="1:24" x14ac:dyDescent="0.2">
      <c r="A1122">
        <f t="shared" si="397"/>
        <v>1.0919999999999905</v>
      </c>
      <c r="B1122" s="5">
        <f t="shared" si="413"/>
        <v>7.2568399441765248</v>
      </c>
      <c r="C1122" s="5">
        <f t="shared" si="414"/>
        <v>-80.100446361112688</v>
      </c>
      <c r="D1122" s="5">
        <f t="shared" si="415"/>
        <v>-7.6174389426788478</v>
      </c>
      <c r="E1122" s="2">
        <f t="shared" si="416"/>
        <v>80.428497643713868</v>
      </c>
      <c r="F1122" s="3">
        <f t="shared" si="398"/>
        <v>11.771916188336636</v>
      </c>
      <c r="G1122" s="3">
        <f t="shared" si="399"/>
        <v>-110.55167224520768</v>
      </c>
      <c r="H1122" s="3">
        <f t="shared" si="400"/>
        <v>-20.481960024663731</v>
      </c>
      <c r="I1122" s="2">
        <f t="shared" si="417"/>
        <v>113.04760472212125</v>
      </c>
      <c r="J1122" s="2">
        <f t="shared" si="401"/>
        <v>113.04760472212125</v>
      </c>
      <c r="K1122" s="5">
        <f t="shared" si="403"/>
        <v>0.33</v>
      </c>
      <c r="L1122" s="4">
        <f t="shared" si="418"/>
        <v>0.20208462248456202</v>
      </c>
      <c r="M1122" s="4">
        <f t="shared" si="404"/>
        <v>0.2325922810363234</v>
      </c>
      <c r="N1122" s="5">
        <f t="shared" si="405"/>
        <v>-2.3346181376891297</v>
      </c>
      <c r="O1122" s="5">
        <f t="shared" si="406"/>
        <v>21.924717696447907</v>
      </c>
      <c r="P1122" s="5">
        <f t="shared" si="407"/>
        <v>4.0620027023621068</v>
      </c>
      <c r="Q1122" s="6">
        <f t="shared" si="408"/>
        <v>1802.5787853806885</v>
      </c>
      <c r="R1122" s="5">
        <f t="shared" si="409"/>
        <v>8.6636011538208741</v>
      </c>
      <c r="S1122" s="5">
        <f t="shared" si="410"/>
        <v>-1.4686293584282211</v>
      </c>
      <c r="T1122" s="5">
        <f t="shared" si="411"/>
        <v>12.906314524405103</v>
      </c>
      <c r="U1122" s="5">
        <f t="shared" si="402"/>
        <v>6.328983016131744</v>
      </c>
      <c r="V1122" s="5">
        <f t="shared" si="402"/>
        <v>20.456088338019686</v>
      </c>
      <c r="W1122" s="5">
        <f t="shared" si="412"/>
        <v>-15.205682773232791</v>
      </c>
      <c r="X1122">
        <f t="shared" si="419"/>
        <v>0</v>
      </c>
    </row>
    <row r="1123" spans="1:24" x14ac:dyDescent="0.2">
      <c r="A1123">
        <f t="shared" si="397"/>
        <v>1.0929999999999904</v>
      </c>
      <c r="B1123" s="5">
        <f t="shared" si="413"/>
        <v>7.268615024856369</v>
      </c>
      <c r="C1123" s="5">
        <f t="shared" si="414"/>
        <v>-80.210987805313721</v>
      </c>
      <c r="D1123" s="5">
        <f t="shared" si="415"/>
        <v>-7.637928505544898</v>
      </c>
      <c r="E1123" s="2">
        <f t="shared" si="416"/>
        <v>80.539650664028542</v>
      </c>
      <c r="F1123" s="3">
        <f t="shared" si="398"/>
        <v>11.778245171352768</v>
      </c>
      <c r="G1123" s="3">
        <f t="shared" si="399"/>
        <v>-110.53121615686966</v>
      </c>
      <c r="H1123" s="3">
        <f t="shared" si="400"/>
        <v>-20.497165707436963</v>
      </c>
      <c r="I1123" s="2">
        <f t="shared" si="417"/>
        <v>113.03101612597875</v>
      </c>
      <c r="J1123" s="2">
        <f t="shared" si="401"/>
        <v>113.03101612597875</v>
      </c>
      <c r="K1123" s="5">
        <f t="shared" si="403"/>
        <v>0.33</v>
      </c>
      <c r="L1123" s="4">
        <f t="shared" si="418"/>
        <v>0.20211426050592721</v>
      </c>
      <c r="M1123" s="4">
        <f t="shared" si="404"/>
        <v>0.23260798462423279</v>
      </c>
      <c r="N1123" s="5">
        <f t="shared" si="405"/>
        <v>-2.3355305420460399</v>
      </c>
      <c r="O1123" s="5">
        <f t="shared" si="406"/>
        <v>21.917444188692546</v>
      </c>
      <c r="P1123" s="5">
        <f t="shared" si="407"/>
        <v>4.0644218080578067</v>
      </c>
      <c r="Q1123" s="6">
        <f t="shared" si="408"/>
        <v>1802.578605122819</v>
      </c>
      <c r="R1123" s="5">
        <f t="shared" si="409"/>
        <v>8.6614016889329868</v>
      </c>
      <c r="S1123" s="5">
        <f t="shared" si="410"/>
        <v>-1.4697899752403667</v>
      </c>
      <c r="T1123" s="5">
        <f t="shared" si="411"/>
        <v>12.902944234009682</v>
      </c>
      <c r="U1123" s="5">
        <f t="shared" si="402"/>
        <v>6.3258711468869464</v>
      </c>
      <c r="V1123" s="5">
        <f t="shared" si="402"/>
        <v>20.447654213452179</v>
      </c>
      <c r="W1123" s="5">
        <f t="shared" si="412"/>
        <v>-15.20663395793251</v>
      </c>
      <c r="X1123">
        <f t="shared" si="419"/>
        <v>0</v>
      </c>
    </row>
    <row r="1124" spans="1:24" x14ac:dyDescent="0.2">
      <c r="A1124">
        <f t="shared" si="397"/>
        <v>1.0939999999999903</v>
      </c>
      <c r="B1124" s="5">
        <f t="shared" si="413"/>
        <v>7.2803964329632951</v>
      </c>
      <c r="C1124" s="5">
        <f t="shared" si="414"/>
        <v>-80.321508797643489</v>
      </c>
      <c r="D1124" s="5">
        <f t="shared" si="415"/>
        <v>-7.6584332745693136</v>
      </c>
      <c r="E1124" s="2">
        <f t="shared" si="416"/>
        <v>80.650783925210703</v>
      </c>
      <c r="F1124" s="3">
        <f t="shared" si="398"/>
        <v>11.784571042499655</v>
      </c>
      <c r="G1124" s="3">
        <f t="shared" si="399"/>
        <v>-110.51076850265621</v>
      </c>
      <c r="H1124" s="3">
        <f t="shared" si="400"/>
        <v>-20.512372341394897</v>
      </c>
      <c r="I1124" s="2">
        <f t="shared" si="417"/>
        <v>113.01443929328417</v>
      </c>
      <c r="J1124" s="2">
        <f t="shared" si="401"/>
        <v>113.01443929328417</v>
      </c>
      <c r="K1124" s="5">
        <f t="shared" si="403"/>
        <v>0.33</v>
      </c>
      <c r="L1124" s="4">
        <f t="shared" si="418"/>
        <v>0.20214388618725268</v>
      </c>
      <c r="M1124" s="4">
        <f t="shared" si="404"/>
        <v>0.23262367919018426</v>
      </c>
      <c r="N1124" s="5">
        <f t="shared" si="405"/>
        <v>-2.336442204263534</v>
      </c>
      <c r="O1124" s="5">
        <f t="shared" si="406"/>
        <v>21.910175824306908</v>
      </c>
      <c r="P1124" s="5">
        <f t="shared" si="407"/>
        <v>4.0668406406277935</v>
      </c>
      <c r="Q1124" s="6">
        <f t="shared" si="408"/>
        <v>1802.5784248649672</v>
      </c>
      <c r="R1124" s="5">
        <f t="shared" si="409"/>
        <v>8.6592035156668121</v>
      </c>
      <c r="S1124" s="5">
        <f t="shared" si="410"/>
        <v>-1.4709508082318832</v>
      </c>
      <c r="T1124" s="5">
        <f t="shared" si="411"/>
        <v>12.899575867934612</v>
      </c>
      <c r="U1124" s="5">
        <f t="shared" si="402"/>
        <v>6.3227613114032781</v>
      </c>
      <c r="V1124" s="5">
        <f t="shared" si="402"/>
        <v>20.439225016075024</v>
      </c>
      <c r="W1124" s="5">
        <f t="shared" si="412"/>
        <v>-15.207583491437596</v>
      </c>
      <c r="X1124">
        <f t="shared" si="419"/>
        <v>0</v>
      </c>
    </row>
    <row r="1125" spans="1:24" x14ac:dyDescent="0.2">
      <c r="A1125">
        <f t="shared" si="397"/>
        <v>1.0949999999999902</v>
      </c>
      <c r="B1125" s="5">
        <f t="shared" si="413"/>
        <v>7.292184165386451</v>
      </c>
      <c r="C1125" s="5">
        <f t="shared" si="414"/>
        <v>-80.432009346533633</v>
      </c>
      <c r="D1125" s="5">
        <f t="shared" si="415"/>
        <v>-7.6789532507024543</v>
      </c>
      <c r="E1125" s="2">
        <f t="shared" si="416"/>
        <v>80.761897435751138</v>
      </c>
      <c r="F1125" s="3">
        <f t="shared" si="398"/>
        <v>11.790893803811059</v>
      </c>
      <c r="G1125" s="3">
        <f t="shared" si="399"/>
        <v>-110.49032927764013</v>
      </c>
      <c r="H1125" s="3">
        <f t="shared" si="400"/>
        <v>-20.527579924886336</v>
      </c>
      <c r="I1125" s="2">
        <f t="shared" si="417"/>
        <v>112.99787421959179</v>
      </c>
      <c r="J1125" s="2">
        <f t="shared" si="401"/>
        <v>112.99787421959179</v>
      </c>
      <c r="K1125" s="5">
        <f t="shared" si="403"/>
        <v>0.33</v>
      </c>
      <c r="L1125" s="4">
        <f t="shared" si="418"/>
        <v>0.20217349952180952</v>
      </c>
      <c r="M1125" s="4">
        <f t="shared" si="404"/>
        <v>0.23263936473430563</v>
      </c>
      <c r="N1125" s="5">
        <f t="shared" si="405"/>
        <v>-2.3373531253159392</v>
      </c>
      <c r="O1125" s="5">
        <f t="shared" si="406"/>
        <v>21.902912599450779</v>
      </c>
      <c r="P1125" s="5">
        <f t="shared" si="407"/>
        <v>4.0692592004431098</v>
      </c>
      <c r="Q1125" s="6">
        <f t="shared" si="408"/>
        <v>1802.5782446071339</v>
      </c>
      <c r="R1125" s="5">
        <f t="shared" si="409"/>
        <v>8.6570066332644391</v>
      </c>
      <c r="S1125" s="5">
        <f t="shared" si="410"/>
        <v>-1.4721118571430953</v>
      </c>
      <c r="T1125" s="5">
        <f t="shared" si="411"/>
        <v>12.89620942505884</v>
      </c>
      <c r="U1125" s="5">
        <f t="shared" si="402"/>
        <v>6.3196535079484999</v>
      </c>
      <c r="V1125" s="5">
        <f t="shared" si="402"/>
        <v>20.430800742307685</v>
      </c>
      <c r="W1125" s="5">
        <f t="shared" si="412"/>
        <v>-15.208531374498051</v>
      </c>
      <c r="X1125">
        <f t="shared" si="419"/>
        <v>0</v>
      </c>
    </row>
    <row r="1126" spans="1:24" x14ac:dyDescent="0.2">
      <c r="A1126">
        <f t="shared" si="397"/>
        <v>1.0959999999999901</v>
      </c>
      <c r="B1126" s="5">
        <f t="shared" si="413"/>
        <v>7.3039782190170159</v>
      </c>
      <c r="C1126" s="5">
        <f t="shared" si="414"/>
        <v>-80.542489460410906</v>
      </c>
      <c r="D1126" s="5">
        <f t="shared" si="415"/>
        <v>-7.6994884348930279</v>
      </c>
      <c r="E1126" s="2">
        <f t="shared" si="416"/>
        <v>80.872991204136113</v>
      </c>
      <c r="F1126" s="3">
        <f t="shared" si="398"/>
        <v>11.797213457319007</v>
      </c>
      <c r="G1126" s="3">
        <f t="shared" si="399"/>
        <v>-110.46989847689782</v>
      </c>
      <c r="H1126" s="3">
        <f t="shared" si="400"/>
        <v>-20.542788456260833</v>
      </c>
      <c r="I1126" s="2">
        <f t="shared" si="417"/>
        <v>112.98132090045834</v>
      </c>
      <c r="J1126" s="2">
        <f t="shared" si="401"/>
        <v>112.98132090045834</v>
      </c>
      <c r="K1126" s="5">
        <f t="shared" si="403"/>
        <v>0.33</v>
      </c>
      <c r="L1126" s="4">
        <f t="shared" si="418"/>
        <v>0.2022031005028726</v>
      </c>
      <c r="M1126" s="4">
        <f t="shared" si="404"/>
        <v>0.23265504125672595</v>
      </c>
      <c r="N1126" s="5">
        <f t="shared" si="405"/>
        <v>-2.3382633061764695</v>
      </c>
      <c r="O1126" s="5">
        <f t="shared" si="406"/>
        <v>21.895654510287393</v>
      </c>
      <c r="P1126" s="5">
        <f t="shared" si="407"/>
        <v>4.0716774878748705</v>
      </c>
      <c r="Q1126" s="6">
        <f t="shared" si="408"/>
        <v>1802.5780643493185</v>
      </c>
      <c r="R1126" s="5">
        <f t="shared" si="409"/>
        <v>8.6548110409684647</v>
      </c>
      <c r="S1126" s="5">
        <f t="shared" si="410"/>
        <v>-1.4732731217147383</v>
      </c>
      <c r="T1126" s="5">
        <f t="shared" si="411"/>
        <v>12.892844904262052</v>
      </c>
      <c r="U1126" s="5">
        <f t="shared" si="402"/>
        <v>6.3165477347919952</v>
      </c>
      <c r="V1126" s="5">
        <f t="shared" si="402"/>
        <v>20.422381388572656</v>
      </c>
      <c r="W1126" s="5">
        <f t="shared" si="412"/>
        <v>-15.209477607863079</v>
      </c>
      <c r="X1126">
        <f t="shared" si="419"/>
        <v>0</v>
      </c>
    </row>
    <row r="1127" spans="1:24" x14ac:dyDescent="0.2">
      <c r="A1127">
        <f t="shared" si="397"/>
        <v>1.09699999999999</v>
      </c>
      <c r="B1127" s="5">
        <f t="shared" si="413"/>
        <v>7.3157785907482022</v>
      </c>
      <c r="C1127" s="5">
        <f t="shared" si="414"/>
        <v>-80.6529491476971</v>
      </c>
      <c r="D1127" s="5">
        <f t="shared" si="415"/>
        <v>-7.7200388280880929</v>
      </c>
      <c r="E1127" s="2">
        <f t="shared" si="416"/>
        <v>80.984065238847222</v>
      </c>
      <c r="F1127" s="3">
        <f t="shared" si="398"/>
        <v>11.803530005053799</v>
      </c>
      <c r="G1127" s="3">
        <f t="shared" si="399"/>
        <v>-110.44947609550925</v>
      </c>
      <c r="H1127" s="3">
        <f t="shared" si="400"/>
        <v>-20.557997933868698</v>
      </c>
      <c r="I1127" s="2">
        <f t="shared" si="417"/>
        <v>112.96477933144307</v>
      </c>
      <c r="J1127" s="2">
        <f t="shared" si="401"/>
        <v>112.96477933144307</v>
      </c>
      <c r="K1127" s="5">
        <f t="shared" si="403"/>
        <v>0.33</v>
      </c>
      <c r="L1127" s="4">
        <f t="shared" si="418"/>
        <v>0.20223268912372089</v>
      </c>
      <c r="M1127" s="4">
        <f t="shared" si="404"/>
        <v>0.23267070875757581</v>
      </c>
      <c r="N1127" s="5">
        <f t="shared" si="405"/>
        <v>-2.3391727478172313</v>
      </c>
      <c r="O1127" s="5">
        <f t="shared" si="406"/>
        <v>21.888401552983421</v>
      </c>
      <c r="P1127" s="5">
        <f t="shared" si="407"/>
        <v>4.0740955032942638</v>
      </c>
      <c r="Q1127" s="6">
        <f t="shared" si="408"/>
        <v>1802.5778840915211</v>
      </c>
      <c r="R1127" s="5">
        <f t="shared" si="409"/>
        <v>8.6526167380220258</v>
      </c>
      <c r="S1127" s="5">
        <f t="shared" si="410"/>
        <v>-1.4744346016879646</v>
      </c>
      <c r="T1127" s="5">
        <f t="shared" si="411"/>
        <v>12.889482304424707</v>
      </c>
      <c r="U1127" s="5">
        <f t="shared" si="402"/>
        <v>6.3134439902047941</v>
      </c>
      <c r="V1127" s="5">
        <f t="shared" si="402"/>
        <v>20.413966951295457</v>
      </c>
      <c r="W1127" s="5">
        <f t="shared" si="412"/>
        <v>-15.21042219228103</v>
      </c>
      <c r="X1127">
        <f t="shared" si="419"/>
        <v>0</v>
      </c>
    </row>
    <row r="1128" spans="1:24" x14ac:dyDescent="0.2">
      <c r="A1128">
        <f t="shared" si="397"/>
        <v>1.0979999999999899</v>
      </c>
      <c r="B1128" s="5">
        <f t="shared" si="413"/>
        <v>7.3275852774752508</v>
      </c>
      <c r="C1128" s="5">
        <f t="shared" si="414"/>
        <v>-80.763388416809136</v>
      </c>
      <c r="D1128" s="5">
        <f t="shared" si="415"/>
        <v>-7.7406044312330584</v>
      </c>
      <c r="E1128" s="2">
        <f t="shared" si="416"/>
        <v>81.095119548361552</v>
      </c>
      <c r="F1128" s="3">
        <f t="shared" si="398"/>
        <v>11.809843449044005</v>
      </c>
      <c r="G1128" s="3">
        <f t="shared" si="399"/>
        <v>-110.42906212855796</v>
      </c>
      <c r="H1128" s="3">
        <f t="shared" si="400"/>
        <v>-20.573208356060981</v>
      </c>
      <c r="I1128" s="2">
        <f t="shared" si="417"/>
        <v>112.94824950810764</v>
      </c>
      <c r="J1128" s="2">
        <f t="shared" si="401"/>
        <v>112.94824950810764</v>
      </c>
      <c r="K1128" s="5">
        <f t="shared" si="403"/>
        <v>0.33</v>
      </c>
      <c r="L1128" s="4">
        <f t="shared" si="418"/>
        <v>0.20226226537763733</v>
      </c>
      <c r="M1128" s="4">
        <f t="shared" si="404"/>
        <v>0.23268636723698724</v>
      </c>
      <c r="N1128" s="5">
        <f t="shared" si="405"/>
        <v>-2.3400814512092216</v>
      </c>
      <c r="O1128" s="5">
        <f t="shared" si="406"/>
        <v>21.881153723708969</v>
      </c>
      <c r="P1128" s="5">
        <f t="shared" si="407"/>
        <v>4.0765132470725503</v>
      </c>
      <c r="Q1128" s="6">
        <f t="shared" si="408"/>
        <v>1802.5777038337415</v>
      </c>
      <c r="R1128" s="5">
        <f t="shared" si="409"/>
        <v>8.65042372366878</v>
      </c>
      <c r="S1128" s="5">
        <f t="shared" si="410"/>
        <v>-1.4755962968043375</v>
      </c>
      <c r="T1128" s="5">
        <f t="shared" si="411"/>
        <v>12.886121624428029</v>
      </c>
      <c r="U1128" s="5">
        <f t="shared" si="402"/>
        <v>6.3103422724595584</v>
      </c>
      <c r="V1128" s="5">
        <f t="shared" si="402"/>
        <v>20.405557426904632</v>
      </c>
      <c r="W1128" s="5">
        <f t="shared" si="412"/>
        <v>-15.21136512849942</v>
      </c>
      <c r="X1128">
        <f t="shared" si="419"/>
        <v>0</v>
      </c>
    </row>
    <row r="1129" spans="1:24" x14ac:dyDescent="0.2">
      <c r="A1129">
        <f t="shared" si="397"/>
        <v>1.0989999999999898</v>
      </c>
      <c r="B1129" s="5">
        <f t="shared" si="413"/>
        <v>7.3393982760954311</v>
      </c>
      <c r="C1129" s="5">
        <f t="shared" si="414"/>
        <v>-80.873807276158985</v>
      </c>
      <c r="D1129" s="5">
        <f t="shared" si="415"/>
        <v>-7.7611852452716841</v>
      </c>
      <c r="E1129" s="2">
        <f t="shared" si="416"/>
        <v>81.206154141151501</v>
      </c>
      <c r="F1129" s="3">
        <f t="shared" si="398"/>
        <v>11.816153791316465</v>
      </c>
      <c r="G1129" s="3">
        <f t="shared" si="399"/>
        <v>-110.40865657113106</v>
      </c>
      <c r="H1129" s="3">
        <f t="shared" si="400"/>
        <v>-20.588419721189481</v>
      </c>
      <c r="I1129" s="2">
        <f t="shared" si="417"/>
        <v>112.93173142601626</v>
      </c>
      <c r="J1129" s="2">
        <f t="shared" si="401"/>
        <v>112.93173142601626</v>
      </c>
      <c r="K1129" s="5">
        <f t="shared" si="403"/>
        <v>0.33</v>
      </c>
      <c r="L1129" s="4">
        <f t="shared" si="418"/>
        <v>0.20229182925790878</v>
      </c>
      <c r="M1129" s="4">
        <f t="shared" si="404"/>
        <v>0.23270201669509355</v>
      </c>
      <c r="N1129" s="5">
        <f t="shared" si="405"/>
        <v>-2.3409894173223322</v>
      </c>
      <c r="O1129" s="5">
        <f t="shared" si="406"/>
        <v>21.873911018637592</v>
      </c>
      <c r="P1129" s="5">
        <f t="shared" si="407"/>
        <v>4.0789307195810629</v>
      </c>
      <c r="Q1129" s="6">
        <f t="shared" si="408"/>
        <v>1802.5775235759804</v>
      </c>
      <c r="R1129" s="5">
        <f t="shared" si="409"/>
        <v>8.6482319971529122</v>
      </c>
      <c r="S1129" s="5">
        <f t="shared" si="410"/>
        <v>-1.4767582068058336</v>
      </c>
      <c r="T1129" s="5">
        <f t="shared" si="411"/>
        <v>12.882762863154003</v>
      </c>
      <c r="U1129" s="5">
        <f t="shared" si="402"/>
        <v>6.3072425798305805</v>
      </c>
      <c r="V1129" s="5">
        <f t="shared" si="402"/>
        <v>20.397152811831759</v>
      </c>
      <c r="W1129" s="5">
        <f t="shared" si="412"/>
        <v>-15.212306417264934</v>
      </c>
      <c r="X1129">
        <f t="shared" si="419"/>
        <v>0</v>
      </c>
    </row>
    <row r="1130" spans="1:24" x14ac:dyDescent="0.2">
      <c r="A1130">
        <f t="shared" si="397"/>
        <v>1.0999999999999897</v>
      </c>
      <c r="B1130" s="5">
        <f t="shared" si="413"/>
        <v>7.3512175835080376</v>
      </c>
      <c r="C1130" s="5">
        <f t="shared" si="414"/>
        <v>-80.984205734153704</v>
      </c>
      <c r="D1130" s="5">
        <f t="shared" si="415"/>
        <v>-7.7817812711460821</v>
      </c>
      <c r="E1130" s="2">
        <f t="shared" si="416"/>
        <v>81.317169025684919</v>
      </c>
      <c r="F1130" s="3">
        <f t="shared" si="398"/>
        <v>11.822461033896296</v>
      </c>
      <c r="G1130" s="3">
        <f t="shared" si="399"/>
        <v>-110.38825941831922</v>
      </c>
      <c r="H1130" s="3">
        <f t="shared" si="400"/>
        <v>-20.603632027606746</v>
      </c>
      <c r="I1130" s="2">
        <f t="shared" si="417"/>
        <v>112.91522508073551</v>
      </c>
      <c r="J1130" s="2">
        <f t="shared" si="401"/>
        <v>112.91522508073551</v>
      </c>
      <c r="K1130" s="5">
        <f t="shared" si="403"/>
        <v>0.33</v>
      </c>
      <c r="L1130" s="4">
        <f t="shared" si="418"/>
        <v>0.20232138075782635</v>
      </c>
      <c r="M1130" s="4">
        <f t="shared" si="404"/>
        <v>0.23271765713202966</v>
      </c>
      <c r="N1130" s="5">
        <f t="shared" si="405"/>
        <v>-2.3418966471253464</v>
      </c>
      <c r="O1130" s="5">
        <f t="shared" si="406"/>
        <v>21.866673433946239</v>
      </c>
      <c r="P1130" s="5">
        <f t="shared" si="407"/>
        <v>4.0813479211912025</v>
      </c>
      <c r="Q1130" s="6">
        <f t="shared" si="408"/>
        <v>1802.5773433182369</v>
      </c>
      <c r="R1130" s="5">
        <f t="shared" si="409"/>
        <v>8.6460415577191192</v>
      </c>
      <c r="S1130" s="5">
        <f t="shared" si="410"/>
        <v>-1.4779203314348401</v>
      </c>
      <c r="T1130" s="5">
        <f t="shared" si="411"/>
        <v>12.879406019485366</v>
      </c>
      <c r="U1130" s="5">
        <f t="shared" si="402"/>
        <v>6.3041449105937728</v>
      </c>
      <c r="V1130" s="5">
        <f t="shared" si="402"/>
        <v>20.388753102511398</v>
      </c>
      <c r="W1130" s="5">
        <f t="shared" si="412"/>
        <v>-15.213246059323431</v>
      </c>
      <c r="X1130">
        <f t="shared" si="419"/>
        <v>0</v>
      </c>
    </row>
    <row r="1131" spans="1:24" x14ac:dyDescent="0.2">
      <c r="A1131">
        <f t="shared" si="397"/>
        <v>1.1009999999999895</v>
      </c>
      <c r="B1131" s="5">
        <f t="shared" si="413"/>
        <v>7.363043196614389</v>
      </c>
      <c r="C1131" s="5">
        <f t="shared" si="414"/>
        <v>-81.094583799195462</v>
      </c>
      <c r="D1131" s="5">
        <f t="shared" si="415"/>
        <v>-7.8023925097967179</v>
      </c>
      <c r="E1131" s="2">
        <f t="shared" si="416"/>
        <v>81.428164210425038</v>
      </c>
      <c r="F1131" s="3">
        <f t="shared" si="398"/>
        <v>11.82876517880689</v>
      </c>
      <c r="G1131" s="3">
        <f t="shared" si="399"/>
        <v>-110.36787066521671</v>
      </c>
      <c r="H1131" s="3">
        <f t="shared" si="400"/>
        <v>-20.618845273666071</v>
      </c>
      <c r="I1131" s="2">
        <f t="shared" si="417"/>
        <v>112.89873046783448</v>
      </c>
      <c r="J1131" s="2">
        <f t="shared" si="401"/>
        <v>112.89873046783448</v>
      </c>
      <c r="K1131" s="5">
        <f t="shared" si="403"/>
        <v>0.33</v>
      </c>
      <c r="L1131" s="4">
        <f t="shared" si="418"/>
        <v>0.20235091987068504</v>
      </c>
      <c r="M1131" s="4">
        <f t="shared" si="404"/>
        <v>0.23273328854793188</v>
      </c>
      <c r="N1131" s="5">
        <f t="shared" si="405"/>
        <v>-2.342803141585946</v>
      </c>
      <c r="O1131" s="5">
        <f t="shared" si="406"/>
        <v>21.85944096581532</v>
      </c>
      <c r="P1131" s="5">
        <f t="shared" si="407"/>
        <v>4.0837648522744443</v>
      </c>
      <c r="Q1131" s="6">
        <f t="shared" si="408"/>
        <v>1802.5771630605116</v>
      </c>
      <c r="R1131" s="5">
        <f t="shared" si="409"/>
        <v>8.6438524046126428</v>
      </c>
      <c r="S1131" s="5">
        <f t="shared" si="410"/>
        <v>-1.4790826704341589</v>
      </c>
      <c r="T1131" s="5">
        <f t="shared" si="411"/>
        <v>12.87605109230563</v>
      </c>
      <c r="U1131" s="5">
        <f t="shared" si="402"/>
        <v>6.3010492630266963</v>
      </c>
      <c r="V1131" s="5">
        <f t="shared" si="402"/>
        <v>20.380358295381161</v>
      </c>
      <c r="W1131" s="5">
        <f t="shared" si="412"/>
        <v>-15.214184055419924</v>
      </c>
      <c r="X1131">
        <f t="shared" si="419"/>
        <v>0</v>
      </c>
    </row>
    <row r="1132" spans="1:24" x14ac:dyDescent="0.2">
      <c r="A1132">
        <f t="shared" si="397"/>
        <v>1.1019999999999894</v>
      </c>
      <c r="B1132" s="5">
        <f t="shared" si="413"/>
        <v>7.3748751123178273</v>
      </c>
      <c r="C1132" s="5">
        <f t="shared" si="414"/>
        <v>-81.204941479681523</v>
      </c>
      <c r="D1132" s="5">
        <f t="shared" si="415"/>
        <v>-7.8230189621624113</v>
      </c>
      <c r="E1132" s="2">
        <f t="shared" si="416"/>
        <v>81.539139703830486</v>
      </c>
      <c r="F1132" s="3">
        <f t="shared" si="398"/>
        <v>11.835066228069916</v>
      </c>
      <c r="G1132" s="3">
        <f t="shared" si="399"/>
        <v>-110.34749030692133</v>
      </c>
      <c r="H1132" s="3">
        <f t="shared" si="400"/>
        <v>-20.634059457721492</v>
      </c>
      <c r="I1132" s="2">
        <f t="shared" si="417"/>
        <v>112.88224758288472</v>
      </c>
      <c r="J1132" s="2">
        <f t="shared" si="401"/>
        <v>112.88224758288472</v>
      </c>
      <c r="K1132" s="5">
        <f t="shared" si="403"/>
        <v>0.33</v>
      </c>
      <c r="L1132" s="4">
        <f t="shared" si="418"/>
        <v>0.20238044658978391</v>
      </c>
      <c r="M1132" s="4">
        <f t="shared" si="404"/>
        <v>0.23274891094293779</v>
      </c>
      <c r="N1132" s="5">
        <f t="shared" si="405"/>
        <v>-2.3437089016707082</v>
      </c>
      <c r="O1132" s="5">
        <f t="shared" si="406"/>
        <v>21.852213610428635</v>
      </c>
      <c r="P1132" s="5">
        <f t="shared" si="407"/>
        <v>4.0861815132023303</v>
      </c>
      <c r="Q1132" s="6">
        <f t="shared" si="408"/>
        <v>1802.5769828028044</v>
      </c>
      <c r="R1132" s="5">
        <f t="shared" si="409"/>
        <v>8.6416645370792224</v>
      </c>
      <c r="S1132" s="5">
        <f t="shared" si="410"/>
        <v>-1.4802452235469989</v>
      </c>
      <c r="T1132" s="5">
        <f t="shared" si="411"/>
        <v>12.872698080499054</v>
      </c>
      <c r="U1132" s="5">
        <f t="shared" si="402"/>
        <v>6.2979556354085142</v>
      </c>
      <c r="V1132" s="5">
        <f t="shared" si="402"/>
        <v>20.371968386881637</v>
      </c>
      <c r="W1132" s="5">
        <f t="shared" si="412"/>
        <v>-15.215120406298617</v>
      </c>
      <c r="X1132">
        <f t="shared" si="419"/>
        <v>0</v>
      </c>
    </row>
    <row r="1133" spans="1:24" x14ac:dyDescent="0.2">
      <c r="A1133">
        <f t="shared" si="397"/>
        <v>1.1029999999999893</v>
      </c>
      <c r="B1133" s="5">
        <f t="shared" si="413"/>
        <v>7.3867133275237151</v>
      </c>
      <c r="C1133" s="5">
        <f t="shared" si="414"/>
        <v>-81.315278784004249</v>
      </c>
      <c r="D1133" s="5">
        <f t="shared" si="415"/>
        <v>-7.8436606291803361</v>
      </c>
      <c r="E1133" s="2">
        <f t="shared" si="416"/>
        <v>81.650095514355328</v>
      </c>
      <c r="F1133" s="3">
        <f t="shared" si="398"/>
        <v>11.841364183705325</v>
      </c>
      <c r="G1133" s="3">
        <f t="shared" si="399"/>
        <v>-110.32711833853445</v>
      </c>
      <c r="H1133" s="3">
        <f t="shared" si="400"/>
        <v>-20.649274578127791</v>
      </c>
      <c r="I1133" s="2">
        <f t="shared" si="417"/>
        <v>112.86577642146017</v>
      </c>
      <c r="J1133" s="2">
        <f t="shared" si="401"/>
        <v>112.86577642146017</v>
      </c>
      <c r="K1133" s="5">
        <f t="shared" si="403"/>
        <v>0.33</v>
      </c>
      <c r="L1133" s="4">
        <f t="shared" si="418"/>
        <v>0.20240996090842606</v>
      </c>
      <c r="M1133" s="4">
        <f t="shared" si="404"/>
        <v>0.23276452431718653</v>
      </c>
      <c r="N1133" s="5">
        <f t="shared" si="405"/>
        <v>-2.3446139283451091</v>
      </c>
      <c r="O1133" s="5">
        <f t="shared" si="406"/>
        <v>21.844991363973417</v>
      </c>
      <c r="P1133" s="5">
        <f t="shared" si="407"/>
        <v>4.0885979043464742</v>
      </c>
      <c r="Q1133" s="6">
        <f t="shared" si="408"/>
        <v>1802.5768025451152</v>
      </c>
      <c r="R1133" s="5">
        <f t="shared" si="409"/>
        <v>8.6394779543651357</v>
      </c>
      <c r="S1133" s="5">
        <f t="shared" si="410"/>
        <v>-1.4814079905169806</v>
      </c>
      <c r="T1133" s="5">
        <f t="shared" si="411"/>
        <v>12.869346982950653</v>
      </c>
      <c r="U1133" s="5">
        <f t="shared" si="402"/>
        <v>6.2948640260200266</v>
      </c>
      <c r="V1133" s="5">
        <f t="shared" si="402"/>
        <v>20.363583373456436</v>
      </c>
      <c r="W1133" s="5">
        <f t="shared" si="412"/>
        <v>-15.216055112702872</v>
      </c>
      <c r="X1133">
        <f t="shared" si="419"/>
        <v>0</v>
      </c>
    </row>
    <row r="1134" spans="1:24" x14ac:dyDescent="0.2">
      <c r="A1134">
        <f t="shared" si="397"/>
        <v>1.1039999999999892</v>
      </c>
      <c r="B1134" s="5">
        <f t="shared" si="413"/>
        <v>7.3985578391394329</v>
      </c>
      <c r="C1134" s="5">
        <f t="shared" si="414"/>
        <v>-81.425595720551101</v>
      </c>
      <c r="D1134" s="5">
        <f t="shared" si="415"/>
        <v>-7.8643175117860205</v>
      </c>
      <c r="E1134" s="2">
        <f t="shared" si="416"/>
        <v>81.761031650448984</v>
      </c>
      <c r="F1134" s="3">
        <f t="shared" si="398"/>
        <v>11.847659047731344</v>
      </c>
      <c r="G1134" s="3">
        <f t="shared" si="399"/>
        <v>-110.30675475516099</v>
      </c>
      <c r="H1134" s="3">
        <f t="shared" si="400"/>
        <v>-20.664490633240494</v>
      </c>
      <c r="I1134" s="2">
        <f t="shared" si="417"/>
        <v>112.84931697913731</v>
      </c>
      <c r="J1134" s="2">
        <f t="shared" si="401"/>
        <v>112.84931697913731</v>
      </c>
      <c r="K1134" s="5">
        <f t="shared" si="403"/>
        <v>0.33</v>
      </c>
      <c r="L1134" s="4">
        <f t="shared" si="418"/>
        <v>0.20243946281991868</v>
      </c>
      <c r="M1134" s="4">
        <f t="shared" si="404"/>
        <v>0.23278012867081863</v>
      </c>
      <c r="N1134" s="5">
        <f t="shared" si="405"/>
        <v>-2.3455182225735238</v>
      </c>
      <c r="O1134" s="5">
        <f t="shared" si="406"/>
        <v>21.837774222640309</v>
      </c>
      <c r="P1134" s="5">
        <f t="shared" si="407"/>
        <v>4.0910140260785592</v>
      </c>
      <c r="Q1134" s="6">
        <f t="shared" si="408"/>
        <v>1802.5766222874436</v>
      </c>
      <c r="R1134" s="5">
        <f t="shared" si="409"/>
        <v>8.6372926557171823</v>
      </c>
      <c r="S1134" s="5">
        <f t="shared" si="410"/>
        <v>-1.4825709710881356</v>
      </c>
      <c r="T1134" s="5">
        <f t="shared" si="411"/>
        <v>12.865997798546214</v>
      </c>
      <c r="U1134" s="5">
        <f t="shared" si="402"/>
        <v>6.291774433143658</v>
      </c>
      <c r="V1134" s="5">
        <f t="shared" si="402"/>
        <v>20.355203251552172</v>
      </c>
      <c r="W1134" s="5">
        <f t="shared" si="412"/>
        <v>-15.216988175375228</v>
      </c>
      <c r="X1134">
        <f t="shared" si="419"/>
        <v>0</v>
      </c>
    </row>
    <row r="1135" spans="1:24" x14ac:dyDescent="0.2">
      <c r="A1135">
        <f t="shared" si="397"/>
        <v>1.1049999999999891</v>
      </c>
      <c r="B1135" s="5">
        <f t="shared" si="413"/>
        <v>7.4104086440743808</v>
      </c>
      <c r="C1135" s="5">
        <f t="shared" si="414"/>
        <v>-81.535892297704635</v>
      </c>
      <c r="D1135" s="5">
        <f t="shared" si="415"/>
        <v>-7.8849896109133493</v>
      </c>
      <c r="E1135" s="2">
        <f t="shared" si="416"/>
        <v>81.871948120556297</v>
      </c>
      <c r="F1135" s="3">
        <f t="shared" si="398"/>
        <v>11.853950822164489</v>
      </c>
      <c r="G1135" s="3">
        <f t="shared" si="399"/>
        <v>-110.28639955190944</v>
      </c>
      <c r="H1135" s="3">
        <f t="shared" si="400"/>
        <v>-20.679707621415869</v>
      </c>
      <c r="I1135" s="2">
        <f t="shared" si="417"/>
        <v>112.83286925149493</v>
      </c>
      <c r="J1135" s="2">
        <f t="shared" si="401"/>
        <v>112.83286925149493</v>
      </c>
      <c r="K1135" s="5">
        <f t="shared" si="403"/>
        <v>0.33</v>
      </c>
      <c r="L1135" s="4">
        <f t="shared" si="418"/>
        <v>0.20246895231757309</v>
      </c>
      <c r="M1135" s="4">
        <f t="shared" si="404"/>
        <v>0.23279572400397616</v>
      </c>
      <c r="N1135" s="5">
        <f t="shared" si="405"/>
        <v>-2.3464217853192277</v>
      </c>
      <c r="O1135" s="5">
        <f t="shared" si="406"/>
        <v>21.830562182623346</v>
      </c>
      <c r="P1135" s="5">
        <f t="shared" si="407"/>
        <v>4.0934298787703325</v>
      </c>
      <c r="Q1135" s="6">
        <f t="shared" si="408"/>
        <v>1802.5764420297905</v>
      </c>
      <c r="R1135" s="5">
        <f t="shared" si="409"/>
        <v>8.6351086403826702</v>
      </c>
      <c r="S1135" s="5">
        <f t="shared" si="410"/>
        <v>-1.4837341650049032</v>
      </c>
      <c r="T1135" s="5">
        <f t="shared" si="411"/>
        <v>12.86265052617226</v>
      </c>
      <c r="U1135" s="5">
        <f t="shared" si="402"/>
        <v>6.2886868550634425</v>
      </c>
      <c r="V1135" s="5">
        <f t="shared" si="402"/>
        <v>20.346828017618442</v>
      </c>
      <c r="W1135" s="5">
        <f t="shared" si="412"/>
        <v>-15.217919595057406</v>
      </c>
      <c r="X1135">
        <f t="shared" si="419"/>
        <v>0</v>
      </c>
    </row>
    <row r="1136" spans="1:24" x14ac:dyDescent="0.2">
      <c r="A1136">
        <f t="shared" si="397"/>
        <v>1.105999999999989</v>
      </c>
      <c r="B1136" s="5">
        <f t="shared" si="413"/>
        <v>7.4222657392399727</v>
      </c>
      <c r="C1136" s="5">
        <f t="shared" si="414"/>
        <v>-81.646168523842533</v>
      </c>
      <c r="D1136" s="5">
        <f t="shared" si="415"/>
        <v>-7.9056769274945626</v>
      </c>
      <c r="E1136" s="2">
        <f t="shared" si="416"/>
        <v>81.982844933117505</v>
      </c>
      <c r="F1136" s="3">
        <f t="shared" si="398"/>
        <v>11.860239509019552</v>
      </c>
      <c r="G1136" s="3">
        <f t="shared" si="399"/>
        <v>-110.26605272389182</v>
      </c>
      <c r="H1136" s="3">
        <f t="shared" si="400"/>
        <v>-20.694925541010925</v>
      </c>
      <c r="I1136" s="2">
        <f t="shared" si="417"/>
        <v>112.81643323411437</v>
      </c>
      <c r="J1136" s="2">
        <f t="shared" si="401"/>
        <v>112.81643323411437</v>
      </c>
      <c r="K1136" s="5">
        <f t="shared" si="403"/>
        <v>0.33</v>
      </c>
      <c r="L1136" s="4">
        <f t="shared" si="418"/>
        <v>0.20249842939470464</v>
      </c>
      <c r="M1136" s="4">
        <f t="shared" si="404"/>
        <v>0.23281131031680249</v>
      </c>
      <c r="N1136" s="5">
        <f t="shared" si="405"/>
        <v>-2.3473246175443996</v>
      </c>
      <c r="O1136" s="5">
        <f t="shared" si="406"/>
        <v>21.823355240119987</v>
      </c>
      <c r="P1136" s="5">
        <f t="shared" si="407"/>
        <v>4.0958454627936138</v>
      </c>
      <c r="Q1136" s="6">
        <f t="shared" si="408"/>
        <v>1802.5762617721552</v>
      </c>
      <c r="R1136" s="5">
        <f t="shared" si="409"/>
        <v>8.6329259076094402</v>
      </c>
      <c r="S1136" s="5">
        <f t="shared" si="410"/>
        <v>-1.4848975720121314</v>
      </c>
      <c r="T1136" s="5">
        <f t="shared" si="411"/>
        <v>12.859305164716083</v>
      </c>
      <c r="U1136" s="5">
        <f t="shared" si="402"/>
        <v>6.2856012900650402</v>
      </c>
      <c r="V1136" s="5">
        <f t="shared" si="402"/>
        <v>20.338457668107857</v>
      </c>
      <c r="W1136" s="5">
        <f t="shared" si="412"/>
        <v>-15.218849372490304</v>
      </c>
      <c r="X1136">
        <f t="shared" si="419"/>
        <v>0</v>
      </c>
    </row>
    <row r="1137" spans="1:24" x14ac:dyDescent="0.2">
      <c r="A1137">
        <f t="shared" si="397"/>
        <v>1.1069999999999889</v>
      </c>
      <c r="B1137" s="5">
        <f t="shared" si="413"/>
        <v>7.4341291215496366</v>
      </c>
      <c r="C1137" s="5">
        <f t="shared" si="414"/>
        <v>-81.75642440733759</v>
      </c>
      <c r="D1137" s="5">
        <f t="shared" si="415"/>
        <v>-7.9263794624602593</v>
      </c>
      <c r="E1137" s="2">
        <f t="shared" si="416"/>
        <v>82.093722096568243</v>
      </c>
      <c r="F1137" s="3">
        <f t="shared" si="398"/>
        <v>11.866525110309617</v>
      </c>
      <c r="G1137" s="3">
        <f t="shared" si="399"/>
        <v>-110.24571426622371</v>
      </c>
      <c r="H1137" s="3">
        <f t="shared" si="400"/>
        <v>-20.710144390383416</v>
      </c>
      <c r="I1137" s="2">
        <f t="shared" si="417"/>
        <v>112.80000892257935</v>
      </c>
      <c r="J1137" s="2">
        <f t="shared" si="401"/>
        <v>112.80000892257935</v>
      </c>
      <c r="K1137" s="5">
        <f t="shared" si="403"/>
        <v>0.33</v>
      </c>
      <c r="L1137" s="4">
        <f t="shared" si="418"/>
        <v>0.20252789404463276</v>
      </c>
      <c r="M1137" s="4">
        <f t="shared" si="404"/>
        <v>0.23282688760944251</v>
      </c>
      <c r="N1137" s="5">
        <f t="shared" si="405"/>
        <v>-2.3482267202101204</v>
      </c>
      <c r="O1137" s="5">
        <f t="shared" si="406"/>
        <v>21.816153391331081</v>
      </c>
      <c r="P1137" s="5">
        <f t="shared" si="407"/>
        <v>4.0982607785202907</v>
      </c>
      <c r="Q1137" s="6">
        <f t="shared" si="408"/>
        <v>1802.5760815145381</v>
      </c>
      <c r="R1137" s="5">
        <f t="shared" si="409"/>
        <v>8.63074445664585</v>
      </c>
      <c r="S1137" s="5">
        <f t="shared" si="410"/>
        <v>-1.4860611918550783</v>
      </c>
      <c r="T1137" s="5">
        <f t="shared" si="411"/>
        <v>12.855961713065735</v>
      </c>
      <c r="U1137" s="5">
        <f t="shared" si="402"/>
        <v>6.2825177364357296</v>
      </c>
      <c r="V1137" s="5">
        <f t="shared" si="402"/>
        <v>20.330092199476002</v>
      </c>
      <c r="W1137" s="5">
        <f t="shared" si="412"/>
        <v>-15.219777508413973</v>
      </c>
      <c r="X1137">
        <f t="shared" si="419"/>
        <v>0</v>
      </c>
    </row>
    <row r="1138" spans="1:24" x14ac:dyDescent="0.2">
      <c r="A1138">
        <f t="shared" si="397"/>
        <v>1.1079999999999888</v>
      </c>
      <c r="B1138" s="5">
        <f t="shared" si="413"/>
        <v>7.4459987879188141</v>
      </c>
      <c r="C1138" s="5">
        <f t="shared" si="414"/>
        <v>-81.866659956557712</v>
      </c>
      <c r="D1138" s="5">
        <f t="shared" si="415"/>
        <v>-7.9470972167393965</v>
      </c>
      <c r="E1138" s="2">
        <f t="shared" si="416"/>
        <v>82.204579619339569</v>
      </c>
      <c r="F1138" s="3">
        <f t="shared" si="398"/>
        <v>11.872807628046052</v>
      </c>
      <c r="G1138" s="3">
        <f t="shared" si="399"/>
        <v>-110.22538417402424</v>
      </c>
      <c r="H1138" s="3">
        <f t="shared" si="400"/>
        <v>-20.725364167891829</v>
      </c>
      <c r="I1138" s="2">
        <f t="shared" si="417"/>
        <v>112.78359631247604</v>
      </c>
      <c r="J1138" s="2">
        <f t="shared" si="401"/>
        <v>112.78359631247604</v>
      </c>
      <c r="K1138" s="5">
        <f t="shared" si="403"/>
        <v>0.33</v>
      </c>
      <c r="L1138" s="4">
        <f t="shared" si="418"/>
        <v>0.20255734626068095</v>
      </c>
      <c r="M1138" s="4">
        <f t="shared" si="404"/>
        <v>0.23284245588204247</v>
      </c>
      <c r="N1138" s="5">
        <f t="shared" si="405"/>
        <v>-2.3491280942763764</v>
      </c>
      <c r="O1138" s="5">
        <f t="shared" si="406"/>
        <v>21.808956632460873</v>
      </c>
      <c r="P1138" s="5">
        <f t="shared" si="407"/>
        <v>4.1006758263223153</v>
      </c>
      <c r="Q1138" s="6">
        <f t="shared" si="408"/>
        <v>1802.5759012569392</v>
      </c>
      <c r="R1138" s="5">
        <f t="shared" si="409"/>
        <v>8.6285642867407724</v>
      </c>
      <c r="S1138" s="5">
        <f t="shared" si="410"/>
        <v>-1.4872250242794072</v>
      </c>
      <c r="T1138" s="5">
        <f t="shared" si="411"/>
        <v>12.852620170110008</v>
      </c>
      <c r="U1138" s="5">
        <f t="shared" si="402"/>
        <v>6.279436192464396</v>
      </c>
      <c r="V1138" s="5">
        <f t="shared" si="402"/>
        <v>20.321731608181466</v>
      </c>
      <c r="W1138" s="5">
        <f t="shared" si="412"/>
        <v>-15.220704003567675</v>
      </c>
      <c r="X1138">
        <f t="shared" si="419"/>
        <v>0</v>
      </c>
    </row>
    <row r="1139" spans="1:24" x14ac:dyDescent="0.2">
      <c r="A1139">
        <f t="shared" si="397"/>
        <v>1.1089999999999887</v>
      </c>
      <c r="B1139" s="5">
        <f t="shared" si="413"/>
        <v>7.4578747352649559</v>
      </c>
      <c r="C1139" s="5">
        <f t="shared" si="414"/>
        <v>-81.976875179865942</v>
      </c>
      <c r="D1139" s="5">
        <f t="shared" si="415"/>
        <v>-7.9678301912592904</v>
      </c>
      <c r="E1139" s="2">
        <f t="shared" si="416"/>
        <v>82.315417509857923</v>
      </c>
      <c r="F1139" s="3">
        <f t="shared" si="398"/>
        <v>11.879087064238517</v>
      </c>
      <c r="G1139" s="3">
        <f t="shared" si="399"/>
        <v>-110.20506244241606</v>
      </c>
      <c r="H1139" s="3">
        <f t="shared" si="400"/>
        <v>-20.740584871895397</v>
      </c>
      <c r="I1139" s="2">
        <f t="shared" si="417"/>
        <v>112.76719539939299</v>
      </c>
      <c r="J1139" s="2">
        <f t="shared" si="401"/>
        <v>112.76719539939299</v>
      </c>
      <c r="K1139" s="5">
        <f t="shared" si="403"/>
        <v>0.33</v>
      </c>
      <c r="L1139" s="4">
        <f t="shared" si="418"/>
        <v>0.20258678603617694</v>
      </c>
      <c r="M1139" s="4">
        <f t="shared" si="404"/>
        <v>0.23285801513475007</v>
      </c>
      <c r="N1139" s="5">
        <f t="shared" si="405"/>
        <v>-2.3500287407020588</v>
      </c>
      <c r="O1139" s="5">
        <f t="shared" si="406"/>
        <v>21.801764959716998</v>
      </c>
      <c r="P1139" s="5">
        <f t="shared" si="407"/>
        <v>4.1030906065717048</v>
      </c>
      <c r="Q1139" s="6">
        <f t="shared" si="408"/>
        <v>1802.5757209993581</v>
      </c>
      <c r="R1139" s="5">
        <f t="shared" si="409"/>
        <v>8.6263853971435989</v>
      </c>
      <c r="S1139" s="5">
        <f t="shared" si="410"/>
        <v>-1.4883890690311892</v>
      </c>
      <c r="T1139" s="5">
        <f t="shared" si="411"/>
        <v>12.849280534738449</v>
      </c>
      <c r="U1139" s="5">
        <f t="shared" si="402"/>
        <v>6.2763566564415401</v>
      </c>
      <c r="V1139" s="5">
        <f t="shared" si="402"/>
        <v>20.313375890685808</v>
      </c>
      <c r="W1139" s="5">
        <f t="shared" si="412"/>
        <v>-15.221628858689847</v>
      </c>
      <c r="X1139">
        <f t="shared" si="419"/>
        <v>0</v>
      </c>
    </row>
    <row r="1140" spans="1:24" x14ac:dyDescent="0.2">
      <c r="A1140">
        <f t="shared" si="397"/>
        <v>1.1099999999999886</v>
      </c>
      <c r="B1140" s="5">
        <f t="shared" si="413"/>
        <v>7.4697569605075227</v>
      </c>
      <c r="C1140" s="5">
        <f t="shared" si="414"/>
        <v>-82.087070085620411</v>
      </c>
      <c r="D1140" s="5">
        <f t="shared" si="415"/>
        <v>-7.9885783869456155</v>
      </c>
      <c r="E1140" s="2">
        <f t="shared" si="416"/>
        <v>82.426235776545127</v>
      </c>
      <c r="F1140" s="3">
        <f t="shared" si="398"/>
        <v>11.885363420894958</v>
      </c>
      <c r="G1140" s="3">
        <f t="shared" si="399"/>
        <v>-110.18474906652538</v>
      </c>
      <c r="H1140" s="3">
        <f t="shared" si="400"/>
        <v>-20.755806500754087</v>
      </c>
      <c r="I1140" s="2">
        <f t="shared" si="417"/>
        <v>112.75080617892122</v>
      </c>
      <c r="J1140" s="2">
        <f t="shared" si="401"/>
        <v>112.75080617892122</v>
      </c>
      <c r="K1140" s="5">
        <f t="shared" si="403"/>
        <v>0.33</v>
      </c>
      <c r="L1140" s="4">
        <f t="shared" si="418"/>
        <v>0.20261621336445249</v>
      </c>
      <c r="M1140" s="4">
        <f t="shared" si="404"/>
        <v>0.23287356536771461</v>
      </c>
      <c r="N1140" s="5">
        <f t="shared" si="405"/>
        <v>-2.3509286604449664</v>
      </c>
      <c r="O1140" s="5">
        <f t="shared" si="406"/>
        <v>21.794578369310482</v>
      </c>
      <c r="P1140" s="5">
        <f t="shared" si="407"/>
        <v>4.1055051196405472</v>
      </c>
      <c r="Q1140" s="6">
        <f t="shared" si="408"/>
        <v>1802.5755407417948</v>
      </c>
      <c r="R1140" s="5">
        <f t="shared" si="409"/>
        <v>8.6242077871042433</v>
      </c>
      <c r="S1140" s="5">
        <f t="shared" si="410"/>
        <v>-1.4895533258569038</v>
      </c>
      <c r="T1140" s="5">
        <f t="shared" si="411"/>
        <v>12.845942805841371</v>
      </c>
      <c r="U1140" s="5">
        <f t="shared" si="402"/>
        <v>6.2732791266592773</v>
      </c>
      <c r="V1140" s="5">
        <f t="shared" si="402"/>
        <v>20.305025043453579</v>
      </c>
      <c r="W1140" s="5">
        <f t="shared" si="412"/>
        <v>-15.222552074518081</v>
      </c>
      <c r="X1140">
        <f t="shared" si="419"/>
        <v>0</v>
      </c>
    </row>
    <row r="1141" spans="1:24" x14ac:dyDescent="0.2">
      <c r="A1141">
        <f t="shared" si="397"/>
        <v>1.1109999999999884</v>
      </c>
      <c r="B1141" s="5">
        <f t="shared" si="413"/>
        <v>7.4816454605679805</v>
      </c>
      <c r="C1141" s="5">
        <f t="shared" si="414"/>
        <v>-82.197244682174414</v>
      </c>
      <c r="D1141" s="5">
        <f t="shared" si="415"/>
        <v>-8.009341804722407</v>
      </c>
      <c r="E1141" s="2">
        <f t="shared" si="416"/>
        <v>82.53703442781844</v>
      </c>
      <c r="F1141" s="3">
        <f t="shared" si="398"/>
        <v>11.891636700021618</v>
      </c>
      <c r="G1141" s="3">
        <f t="shared" si="399"/>
        <v>-110.16444404148193</v>
      </c>
      <c r="H1141" s="3">
        <f t="shared" si="400"/>
        <v>-20.771029052828606</v>
      </c>
      <c r="I1141" s="2">
        <f t="shared" si="417"/>
        <v>112.73442864665414</v>
      </c>
      <c r="J1141" s="2">
        <f t="shared" si="401"/>
        <v>112.73442864665414</v>
      </c>
      <c r="K1141" s="5">
        <f t="shared" si="403"/>
        <v>0.33</v>
      </c>
      <c r="L1141" s="4">
        <f t="shared" si="418"/>
        <v>0.20264562823884352</v>
      </c>
      <c r="M1141" s="4">
        <f t="shared" si="404"/>
        <v>0.23288910658108661</v>
      </c>
      <c r="N1141" s="5">
        <f t="shared" si="405"/>
        <v>-2.3518278544618068</v>
      </c>
      <c r="O1141" s="5">
        <f t="shared" si="406"/>
        <v>21.787396857455732</v>
      </c>
      <c r="P1141" s="5">
        <f t="shared" si="407"/>
        <v>4.1079193659009912</v>
      </c>
      <c r="Q1141" s="6">
        <f t="shared" si="408"/>
        <v>1802.5753604842498</v>
      </c>
      <c r="R1141" s="5">
        <f t="shared" si="409"/>
        <v>8.6220314558731364</v>
      </c>
      <c r="S1141" s="5">
        <f t="shared" si="410"/>
        <v>-1.490717794503434</v>
      </c>
      <c r="T1141" s="5">
        <f t="shared" si="411"/>
        <v>12.842606982309816</v>
      </c>
      <c r="U1141" s="5">
        <f t="shared" si="402"/>
        <v>6.27020360141133</v>
      </c>
      <c r="V1141" s="5">
        <f t="shared" si="402"/>
        <v>20.296679062952297</v>
      </c>
      <c r="W1141" s="5">
        <f t="shared" si="412"/>
        <v>-15.223473651789192</v>
      </c>
      <c r="X1141">
        <f t="shared" si="419"/>
        <v>0</v>
      </c>
    </row>
    <row r="1142" spans="1:24" x14ac:dyDescent="0.2">
      <c r="A1142">
        <f t="shared" si="397"/>
        <v>1.1119999999999883</v>
      </c>
      <c r="B1142" s="5">
        <f t="shared" si="413"/>
        <v>7.4935402323698028</v>
      </c>
      <c r="C1142" s="5">
        <f t="shared" si="414"/>
        <v>-82.307398977876375</v>
      </c>
      <c r="D1142" s="5">
        <f t="shared" si="415"/>
        <v>-8.0301204455120629</v>
      </c>
      <c r="E1142" s="2">
        <f t="shared" si="416"/>
        <v>82.647813472090533</v>
      </c>
      <c r="F1142" s="3">
        <f t="shared" si="398"/>
        <v>11.89790690362303</v>
      </c>
      <c r="G1142" s="3">
        <f t="shared" si="399"/>
        <v>-110.14414736241898</v>
      </c>
      <c r="H1142" s="3">
        <f t="shared" si="400"/>
        <v>-20.786252526480396</v>
      </c>
      <c r="I1142" s="2">
        <f t="shared" si="417"/>
        <v>112.7180627981876</v>
      </c>
      <c r="J1142" s="2">
        <f t="shared" si="401"/>
        <v>112.7180627981876</v>
      </c>
      <c r="K1142" s="5">
        <f t="shared" si="403"/>
        <v>0.33</v>
      </c>
      <c r="L1142" s="4">
        <f t="shared" si="418"/>
        <v>0.20267503065268999</v>
      </c>
      <c r="M1142" s="4">
        <f t="shared" si="404"/>
        <v>0.23290463877501813</v>
      </c>
      <c r="N1142" s="5">
        <f t="shared" si="405"/>
        <v>-2.3527263237081977</v>
      </c>
      <c r="O1142" s="5">
        <f t="shared" si="406"/>
        <v>21.780220420370544</v>
      </c>
      <c r="P1142" s="5">
        <f t="shared" si="407"/>
        <v>4.1103333457252553</v>
      </c>
      <c r="Q1142" s="6">
        <f t="shared" si="408"/>
        <v>1802.5751802267228</v>
      </c>
      <c r="R1142" s="5">
        <f t="shared" si="409"/>
        <v>8.6198564027012203</v>
      </c>
      <c r="S1142" s="5">
        <f t="shared" si="410"/>
        <v>-1.4918824747180701</v>
      </c>
      <c r="T1142" s="5">
        <f t="shared" si="411"/>
        <v>12.839273063035602</v>
      </c>
      <c r="U1142" s="5">
        <f t="shared" si="402"/>
        <v>6.2671300789930227</v>
      </c>
      <c r="V1142" s="5">
        <f t="shared" si="402"/>
        <v>20.288337945652472</v>
      </c>
      <c r="W1142" s="5">
        <f t="shared" si="412"/>
        <v>-15.224393591239142</v>
      </c>
      <c r="X1142">
        <f t="shared" si="419"/>
        <v>0</v>
      </c>
    </row>
    <row r="1143" spans="1:24" x14ac:dyDescent="0.2">
      <c r="A1143">
        <f t="shared" si="397"/>
        <v>1.1129999999999882</v>
      </c>
      <c r="B1143" s="5">
        <f t="shared" si="413"/>
        <v>7.505441272838465</v>
      </c>
      <c r="C1143" s="5">
        <f t="shared" si="414"/>
        <v>-82.417532981069826</v>
      </c>
      <c r="D1143" s="5">
        <f t="shared" si="415"/>
        <v>-8.0509143102353402</v>
      </c>
      <c r="E1143" s="2">
        <f t="shared" si="416"/>
        <v>82.758572917769428</v>
      </c>
      <c r="F1143" s="3">
        <f t="shared" si="398"/>
        <v>11.904174033702022</v>
      </c>
      <c r="G1143" s="3">
        <f t="shared" si="399"/>
        <v>-110.12385902447332</v>
      </c>
      <c r="H1143" s="3">
        <f t="shared" si="400"/>
        <v>-20.801476920071636</v>
      </c>
      <c r="I1143" s="2">
        <f t="shared" si="417"/>
        <v>112.70170862911978</v>
      </c>
      <c r="J1143" s="2">
        <f t="shared" si="401"/>
        <v>112.70170862911978</v>
      </c>
      <c r="K1143" s="5">
        <f t="shared" si="403"/>
        <v>0.33</v>
      </c>
      <c r="L1143" s="4">
        <f t="shared" si="418"/>
        <v>0.20270442059933624</v>
      </c>
      <c r="M1143" s="4">
        <f t="shared" si="404"/>
        <v>0.23292016194966281</v>
      </c>
      <c r="N1143" s="5">
        <f t="shared" si="405"/>
        <v>-2.3536240691386641</v>
      </c>
      <c r="O1143" s="5">
        <f t="shared" si="406"/>
        <v>21.773049054276065</v>
      </c>
      <c r="P1143" s="5">
        <f t="shared" si="407"/>
        <v>4.1127470594856153</v>
      </c>
      <c r="Q1143" s="6">
        <f t="shared" si="408"/>
        <v>1802.5749999692139</v>
      </c>
      <c r="R1143" s="5">
        <f t="shared" si="409"/>
        <v>8.6176826268399651</v>
      </c>
      <c r="S1143" s="5">
        <f t="shared" si="410"/>
        <v>-1.4930473662485069</v>
      </c>
      <c r="T1143" s="5">
        <f t="shared" si="411"/>
        <v>12.83594104691128</v>
      </c>
      <c r="U1143" s="5">
        <f t="shared" si="402"/>
        <v>6.2640585577013006</v>
      </c>
      <c r="V1143" s="5">
        <f t="shared" si="402"/>
        <v>20.280001688027557</v>
      </c>
      <c r="W1143" s="5">
        <f t="shared" si="412"/>
        <v>-15.225311893603106</v>
      </c>
      <c r="X1143">
        <f t="shared" si="419"/>
        <v>0</v>
      </c>
    </row>
    <row r="1144" spans="1:24" x14ac:dyDescent="0.2">
      <c r="A1144">
        <f t="shared" si="397"/>
        <v>1.1139999999999881</v>
      </c>
      <c r="B1144" s="5">
        <f t="shared" si="413"/>
        <v>7.5173485789014451</v>
      </c>
      <c r="C1144" s="5">
        <f t="shared" si="414"/>
        <v>-82.527646700093456</v>
      </c>
      <c r="D1144" s="5">
        <f t="shared" si="415"/>
        <v>-8.0717233998113596</v>
      </c>
      <c r="E1144" s="2">
        <f t="shared" si="416"/>
        <v>82.869312773258585</v>
      </c>
      <c r="F1144" s="3">
        <f t="shared" si="398"/>
        <v>11.910438092259723</v>
      </c>
      <c r="G1144" s="3">
        <f t="shared" si="399"/>
        <v>-110.1035790227853</v>
      </c>
      <c r="H1144" s="3">
        <f t="shared" si="400"/>
        <v>-20.816702231965238</v>
      </c>
      <c r="I1144" s="2">
        <f t="shared" si="417"/>
        <v>112.68536613505137</v>
      </c>
      <c r="J1144" s="2">
        <f t="shared" si="401"/>
        <v>112.68536613505137</v>
      </c>
      <c r="K1144" s="5">
        <f t="shared" si="403"/>
        <v>0.33</v>
      </c>
      <c r="L1144" s="4">
        <f t="shared" si="418"/>
        <v>0.20273379807213052</v>
      </c>
      <c r="M1144" s="4">
        <f t="shared" si="404"/>
        <v>0.23293567610517552</v>
      </c>
      <c r="N1144" s="5">
        <f t="shared" si="405"/>
        <v>-2.3545210917066481</v>
      </c>
      <c r="O1144" s="5">
        <f t="shared" si="406"/>
        <v>21.765882755396852</v>
      </c>
      <c r="P1144" s="5">
        <f t="shared" si="407"/>
        <v>4.1151605075544193</v>
      </c>
      <c r="Q1144" s="6">
        <f t="shared" si="408"/>
        <v>1802.574819711723</v>
      </c>
      <c r="R1144" s="5">
        <f t="shared" si="409"/>
        <v>8.6155101275413486</v>
      </c>
      <c r="S1144" s="5">
        <f t="shared" si="410"/>
        <v>-1.4942124688428431</v>
      </c>
      <c r="T1144" s="5">
        <f t="shared" si="411"/>
        <v>12.832610932830157</v>
      </c>
      <c r="U1144" s="5">
        <f t="shared" si="402"/>
        <v>6.2609890358347009</v>
      </c>
      <c r="V1144" s="5">
        <f t="shared" si="402"/>
        <v>20.271670286554009</v>
      </c>
      <c r="W1144" s="5">
        <f t="shared" si="412"/>
        <v>-15.226228559615421</v>
      </c>
      <c r="X1144">
        <f t="shared" si="419"/>
        <v>0</v>
      </c>
    </row>
    <row r="1145" spans="1:24" x14ac:dyDescent="0.2">
      <c r="A1145">
        <f t="shared" si="397"/>
        <v>1.114999999999988</v>
      </c>
      <c r="B1145" s="5">
        <f t="shared" si="413"/>
        <v>7.5292621474882226</v>
      </c>
      <c r="C1145" s="5">
        <f t="shared" si="414"/>
        <v>-82.637740143281107</v>
      </c>
      <c r="D1145" s="5">
        <f t="shared" si="415"/>
        <v>-8.092547715157604</v>
      </c>
      <c r="E1145" s="2">
        <f t="shared" si="416"/>
        <v>82.980033046956862</v>
      </c>
      <c r="F1145" s="3">
        <f t="shared" si="398"/>
        <v>11.916699081295556</v>
      </c>
      <c r="G1145" s="3">
        <f t="shared" si="399"/>
        <v>-110.08330735249875</v>
      </c>
      <c r="H1145" s="3">
        <f t="shared" si="400"/>
        <v>-20.831928460524853</v>
      </c>
      <c r="I1145" s="2">
        <f t="shared" si="417"/>
        <v>112.66903531158542</v>
      </c>
      <c r="J1145" s="2">
        <f t="shared" si="401"/>
        <v>112.66903531158542</v>
      </c>
      <c r="K1145" s="5">
        <f t="shared" si="403"/>
        <v>0.33</v>
      </c>
      <c r="L1145" s="4">
        <f t="shared" si="418"/>
        <v>0.20276316306442529</v>
      </c>
      <c r="M1145" s="4">
        <f t="shared" si="404"/>
        <v>0.23295118124171274</v>
      </c>
      <c r="N1145" s="5">
        <f t="shared" si="405"/>
        <v>-2.3554173923645032</v>
      </c>
      <c r="O1145" s="5">
        <f t="shared" si="406"/>
        <v>21.758721519960801</v>
      </c>
      <c r="P1145" s="5">
        <f t="shared" si="407"/>
        <v>4.1175736903040754</v>
      </c>
      <c r="Q1145" s="6">
        <f t="shared" si="408"/>
        <v>1802.5746394542498</v>
      </c>
      <c r="R1145" s="5">
        <f t="shared" si="409"/>
        <v>8.6133389040578674</v>
      </c>
      <c r="S1145" s="5">
        <f t="shared" si="410"/>
        <v>-1.495377782249584</v>
      </c>
      <c r="T1145" s="5">
        <f t="shared" si="411"/>
        <v>12.82928271968629</v>
      </c>
      <c r="U1145" s="5">
        <f t="shared" si="402"/>
        <v>6.2579215116933646</v>
      </c>
      <c r="V1145" s="5">
        <f t="shared" si="402"/>
        <v>20.263343737711217</v>
      </c>
      <c r="W1145" s="5">
        <f t="shared" si="412"/>
        <v>-15.227143590009632</v>
      </c>
      <c r="X1145">
        <f t="shared" si="419"/>
        <v>0</v>
      </c>
    </row>
    <row r="1146" spans="1:24" x14ac:dyDescent="0.2">
      <c r="A1146">
        <f t="shared" si="397"/>
        <v>1.1159999999999879</v>
      </c>
      <c r="B1146" s="5">
        <f t="shared" si="413"/>
        <v>7.5411819755302743</v>
      </c>
      <c r="C1146" s="5">
        <f t="shared" si="414"/>
        <v>-82.747813318961732</v>
      </c>
      <c r="D1146" s="5">
        <f t="shared" si="415"/>
        <v>-8.1133872571899239</v>
      </c>
      <c r="E1146" s="2">
        <f t="shared" si="416"/>
        <v>83.090733747258511</v>
      </c>
      <c r="F1146" s="3">
        <f t="shared" si="398"/>
        <v>11.92295700280725</v>
      </c>
      <c r="G1146" s="3">
        <f t="shared" si="399"/>
        <v>-110.06304400876104</v>
      </c>
      <c r="H1146" s="3">
        <f t="shared" si="400"/>
        <v>-20.847155604114864</v>
      </c>
      <c r="I1146" s="2">
        <f t="shared" si="417"/>
        <v>112.65271615432732</v>
      </c>
      <c r="J1146" s="2">
        <f t="shared" si="401"/>
        <v>112.65271615432732</v>
      </c>
      <c r="K1146" s="5">
        <f t="shared" si="403"/>
        <v>0.33</v>
      </c>
      <c r="L1146" s="4">
        <f t="shared" si="418"/>
        <v>0.20279251556957734</v>
      </c>
      <c r="M1146" s="4">
        <f t="shared" si="404"/>
        <v>0.23296667735943222</v>
      </c>
      <c r="N1146" s="5">
        <f t="shared" si="405"/>
        <v>-2.3563129720634963</v>
      </c>
      <c r="O1146" s="5">
        <f t="shared" si="406"/>
        <v>21.751565344199182</v>
      </c>
      <c r="P1146" s="5">
        <f t="shared" si="407"/>
        <v>4.1199866081070518</v>
      </c>
      <c r="Q1146" s="6">
        <f t="shared" si="408"/>
        <v>1802.574459196795</v>
      </c>
      <c r="R1146" s="5">
        <f t="shared" si="409"/>
        <v>8.6111689556425191</v>
      </c>
      <c r="S1146" s="5">
        <f t="shared" si="410"/>
        <v>-1.4965433062176334</v>
      </c>
      <c r="T1146" s="5">
        <f t="shared" si="411"/>
        <v>12.825956406374473</v>
      </c>
      <c r="U1146" s="5">
        <f t="shared" si="402"/>
        <v>6.2548559835790227</v>
      </c>
      <c r="V1146" s="5">
        <f t="shared" si="402"/>
        <v>20.255022037981547</v>
      </c>
      <c r="W1146" s="5">
        <f t="shared" si="412"/>
        <v>-15.228056985518474</v>
      </c>
      <c r="X1146">
        <f t="shared" si="419"/>
        <v>0</v>
      </c>
    </row>
    <row r="1147" spans="1:24" x14ac:dyDescent="0.2">
      <c r="A1147">
        <f t="shared" ref="A1147:A1156" si="420">A1146+dt</f>
        <v>1.1169999999999878</v>
      </c>
      <c r="B1147" s="5">
        <f t="shared" si="413"/>
        <v>7.5531080599610734</v>
      </c>
      <c r="C1147" s="5">
        <f t="shared" si="414"/>
        <v>-82.857866235459468</v>
      </c>
      <c r="D1147" s="5">
        <f t="shared" si="415"/>
        <v>-8.1342420268225304</v>
      </c>
      <c r="E1147" s="2">
        <f t="shared" si="416"/>
        <v>83.201414882553195</v>
      </c>
      <c r="F1147" s="3">
        <f t="shared" ref="F1147:F1156" si="421">F1146+U1146*dt</f>
        <v>11.929211858790829</v>
      </c>
      <c r="G1147" s="3">
        <f t="shared" ref="G1147:G1156" si="422">G1146+V1146*dt</f>
        <v>-110.04278898672305</v>
      </c>
      <c r="H1147" s="3">
        <f t="shared" ref="H1147:H1156" si="423">H1146+W1146*dt</f>
        <v>-20.862383661100381</v>
      </c>
      <c r="I1147" s="2">
        <f t="shared" si="417"/>
        <v>112.63640865888489</v>
      </c>
      <c r="J1147" s="2">
        <f t="shared" ref="J1147:J1156" si="424">SQRT((F1147-vxw)^2+(G1147-vyw)^2+H1147^2)</f>
        <v>112.63640865888489</v>
      </c>
      <c r="K1147" s="5">
        <f t="shared" si="403"/>
        <v>0.33</v>
      </c>
      <c r="L1147" s="4">
        <f t="shared" si="418"/>
        <v>0.20282185558094759</v>
      </c>
      <c r="M1147" s="4">
        <f t="shared" si="404"/>
        <v>0.23298216445849354</v>
      </c>
      <c r="N1147" s="5">
        <f t="shared" si="405"/>
        <v>-2.3572078317538105</v>
      </c>
      <c r="O1147" s="5">
        <f t="shared" si="406"/>
        <v>21.74441422434661</v>
      </c>
      <c r="P1147" s="5">
        <f t="shared" si="407"/>
        <v>4.1223992613358815</v>
      </c>
      <c r="Q1147" s="6">
        <f t="shared" si="408"/>
        <v>1802.5742789393578</v>
      </c>
      <c r="R1147" s="5">
        <f t="shared" si="409"/>
        <v>8.6090002815488411</v>
      </c>
      <c r="S1147" s="5">
        <f t="shared" si="410"/>
        <v>-1.4977090404963032</v>
      </c>
      <c r="T1147" s="5">
        <f t="shared" si="411"/>
        <v>12.822631991790262</v>
      </c>
      <c r="U1147" s="5">
        <f t="shared" ref="U1147:V1156" si="425">N1147+R1147</f>
        <v>6.2517924497950306</v>
      </c>
      <c r="V1147" s="5">
        <f t="shared" si="425"/>
        <v>20.246705183850306</v>
      </c>
      <c r="W1147" s="5">
        <f t="shared" si="412"/>
        <v>-15.228968746873857</v>
      </c>
      <c r="X1147">
        <f t="shared" si="419"/>
        <v>0</v>
      </c>
    </row>
    <row r="1148" spans="1:24" x14ac:dyDescent="0.2">
      <c r="A1148">
        <f t="shared" si="420"/>
        <v>1.1179999999999877</v>
      </c>
      <c r="B1148" s="5">
        <f t="shared" si="413"/>
        <v>7.5650403977160892</v>
      </c>
      <c r="C1148" s="5">
        <f t="shared" si="414"/>
        <v>-82.967898901093591</v>
      </c>
      <c r="D1148" s="5">
        <f t="shared" si="415"/>
        <v>-8.1551120249680036</v>
      </c>
      <c r="E1148" s="2">
        <f t="shared" si="416"/>
        <v>83.312076461225985</v>
      </c>
      <c r="F1148" s="3">
        <f t="shared" si="421"/>
        <v>11.935463651240624</v>
      </c>
      <c r="G1148" s="3">
        <f t="shared" si="422"/>
        <v>-110.0225422815392</v>
      </c>
      <c r="H1148" s="3">
        <f t="shared" si="423"/>
        <v>-20.877612629847256</v>
      </c>
      <c r="I1148" s="2">
        <f t="shared" si="417"/>
        <v>112.6201128208684</v>
      </c>
      <c r="J1148" s="2">
        <f t="shared" si="424"/>
        <v>112.6201128208684</v>
      </c>
      <c r="K1148" s="5">
        <f t="shared" si="403"/>
        <v>0.33</v>
      </c>
      <c r="L1148" s="4">
        <f t="shared" si="418"/>
        <v>0.20285118309190098</v>
      </c>
      <c r="M1148" s="4">
        <f t="shared" si="404"/>
        <v>0.23299764253905719</v>
      </c>
      <c r="N1148" s="5">
        <f t="shared" si="405"/>
        <v>-2.3581019723845489</v>
      </c>
      <c r="O1148" s="5">
        <f t="shared" si="406"/>
        <v>21.73726815664109</v>
      </c>
      <c r="P1148" s="5">
        <f t="shared" si="407"/>
        <v>4.1248116503631627</v>
      </c>
      <c r="Q1148" s="6">
        <f t="shared" si="408"/>
        <v>1802.5740986819392</v>
      </c>
      <c r="R1148" s="5">
        <f t="shared" si="409"/>
        <v>8.6068328810308632</v>
      </c>
      <c r="S1148" s="5">
        <f t="shared" si="410"/>
        <v>-1.4988749848353045</v>
      </c>
      <c r="T1148" s="5">
        <f t="shared" si="411"/>
        <v>12.819309474829941</v>
      </c>
      <c r="U1148" s="5">
        <f t="shared" si="425"/>
        <v>6.2487309086463139</v>
      </c>
      <c r="V1148" s="5">
        <f t="shared" si="425"/>
        <v>20.238393171805786</v>
      </c>
      <c r="W1148" s="5">
        <f t="shared" si="412"/>
        <v>-15.229878874806897</v>
      </c>
      <c r="X1148">
        <f t="shared" si="419"/>
        <v>0</v>
      </c>
    </row>
    <row r="1149" spans="1:24" x14ac:dyDescent="0.2">
      <c r="A1149">
        <f t="shared" si="420"/>
        <v>1.1189999999999876</v>
      </c>
      <c r="B1149" s="5">
        <f t="shared" si="413"/>
        <v>7.5769789857327838</v>
      </c>
      <c r="C1149" s="5">
        <f t="shared" si="414"/>
        <v>-83.077911324178544</v>
      </c>
      <c r="D1149" s="5">
        <f t="shared" si="415"/>
        <v>-8.1759972525372895</v>
      </c>
      <c r="E1149" s="2">
        <f t="shared" si="416"/>
        <v>83.422718491657349</v>
      </c>
      <c r="F1149" s="3">
        <f t="shared" si="421"/>
        <v>11.941712382149271</v>
      </c>
      <c r="G1149" s="3">
        <f t="shared" si="422"/>
        <v>-110.00230388836739</v>
      </c>
      <c r="H1149" s="3">
        <f t="shared" si="423"/>
        <v>-20.892842508722062</v>
      </c>
      <c r="I1149" s="2">
        <f t="shared" si="417"/>
        <v>112.60382863589039</v>
      </c>
      <c r="J1149" s="2">
        <f t="shared" si="424"/>
        <v>112.60382863589039</v>
      </c>
      <c r="K1149" s="5">
        <f t="shared" si="403"/>
        <v>0.33</v>
      </c>
      <c r="L1149" s="4">
        <f t="shared" si="418"/>
        <v>0.20288049809580683</v>
      </c>
      <c r="M1149" s="4">
        <f t="shared" si="404"/>
        <v>0.23301311160128566</v>
      </c>
      <c r="N1149" s="5">
        <f t="shared" si="405"/>
        <v>-2.3589953949037294</v>
      </c>
      <c r="O1149" s="5">
        <f t="shared" si="406"/>
        <v>21.730127137323947</v>
      </c>
      <c r="P1149" s="5">
        <f t="shared" si="407"/>
        <v>4.12722377556155</v>
      </c>
      <c r="Q1149" s="6">
        <f t="shared" si="408"/>
        <v>1802.5739184245381</v>
      </c>
      <c r="R1149" s="5">
        <f t="shared" si="409"/>
        <v>8.6046667533431407</v>
      </c>
      <c r="S1149" s="5">
        <f t="shared" si="410"/>
        <v>-1.5000411389847512</v>
      </c>
      <c r="T1149" s="5">
        <f t="shared" si="411"/>
        <v>12.815988854390563</v>
      </c>
      <c r="U1149" s="5">
        <f t="shared" si="425"/>
        <v>6.2456713584394112</v>
      </c>
      <c r="V1149" s="5">
        <f t="shared" si="425"/>
        <v>20.230085998339195</v>
      </c>
      <c r="W1149" s="5">
        <f t="shared" si="412"/>
        <v>-15.230787370047885</v>
      </c>
      <c r="X1149">
        <f t="shared" si="419"/>
        <v>0</v>
      </c>
    </row>
    <row r="1150" spans="1:24" x14ac:dyDescent="0.2">
      <c r="A1150">
        <f t="shared" si="420"/>
        <v>1.1199999999999875</v>
      </c>
      <c r="B1150" s="5">
        <f t="shared" si="413"/>
        <v>7.5889238209506118</v>
      </c>
      <c r="C1150" s="5">
        <f t="shared" si="414"/>
        <v>-83.187903513023912</v>
      </c>
      <c r="D1150" s="5">
        <f t="shared" si="415"/>
        <v>-8.1968977104396963</v>
      </c>
      <c r="E1150" s="2">
        <f t="shared" si="416"/>
        <v>83.53334098222318</v>
      </c>
      <c r="F1150" s="3">
        <f t="shared" si="421"/>
        <v>11.94795805350771</v>
      </c>
      <c r="G1150" s="3">
        <f t="shared" si="422"/>
        <v>-109.98207380236906</v>
      </c>
      <c r="H1150" s="3">
        <f t="shared" si="423"/>
        <v>-20.908073296092109</v>
      </c>
      <c r="I1150" s="2">
        <f t="shared" si="417"/>
        <v>112.58755609956589</v>
      </c>
      <c r="J1150" s="2">
        <f t="shared" si="424"/>
        <v>112.58755609956589</v>
      </c>
      <c r="K1150" s="5">
        <f t="shared" si="403"/>
        <v>0.33</v>
      </c>
      <c r="L1150" s="4">
        <f t="shared" si="418"/>
        <v>0.20290980058603864</v>
      </c>
      <c r="M1150" s="4">
        <f t="shared" si="404"/>
        <v>0.23302857164534255</v>
      </c>
      <c r="N1150" s="5">
        <f t="shared" si="405"/>
        <v>-2.3598881002582917</v>
      </c>
      <c r="O1150" s="5">
        <f t="shared" si="406"/>
        <v>21.722991162639875</v>
      </c>
      <c r="P1150" s="5">
        <f t="shared" si="407"/>
        <v>4.1296356373037613</v>
      </c>
      <c r="Q1150" s="6">
        <f t="shared" si="408"/>
        <v>1802.5737381671556</v>
      </c>
      <c r="R1150" s="5">
        <f t="shared" si="409"/>
        <v>8.602501897740737</v>
      </c>
      <c r="S1150" s="5">
        <f t="shared" si="410"/>
        <v>-1.5012075026951601</v>
      </c>
      <c r="T1150" s="5">
        <f t="shared" si="411"/>
        <v>12.812670129369909</v>
      </c>
      <c r="U1150" s="5">
        <f t="shared" si="425"/>
        <v>6.2426137974824449</v>
      </c>
      <c r="V1150" s="5">
        <f t="shared" si="425"/>
        <v>20.221783659944716</v>
      </c>
      <c r="W1150" s="5">
        <f t="shared" si="412"/>
        <v>-15.23169423332633</v>
      </c>
      <c r="X1150">
        <f t="shared" si="419"/>
        <v>0</v>
      </c>
    </row>
    <row r="1151" spans="1:24" x14ac:dyDescent="0.2">
      <c r="A1151">
        <f t="shared" si="420"/>
        <v>1.1209999999999873</v>
      </c>
      <c r="B1151" s="5">
        <f t="shared" si="413"/>
        <v>7.6008749003110188</v>
      </c>
      <c r="C1151" s="5">
        <f t="shared" si="414"/>
        <v>-83.297875475934447</v>
      </c>
      <c r="D1151" s="5">
        <f t="shared" si="415"/>
        <v>-8.217813399582905</v>
      </c>
      <c r="E1151" s="2">
        <f t="shared" si="416"/>
        <v>83.643943941294751</v>
      </c>
      <c r="F1151" s="3">
        <f t="shared" si="421"/>
        <v>11.954200667305193</v>
      </c>
      <c r="G1151" s="3">
        <f t="shared" si="422"/>
        <v>-109.96185201870911</v>
      </c>
      <c r="H1151" s="3">
        <f t="shared" si="423"/>
        <v>-20.923304990325434</v>
      </c>
      <c r="I1151" s="2">
        <f t="shared" si="417"/>
        <v>112.57129520751219</v>
      </c>
      <c r="J1151" s="2">
        <f t="shared" si="424"/>
        <v>112.57129520751219</v>
      </c>
      <c r="K1151" s="5">
        <f t="shared" si="403"/>
        <v>0.33</v>
      </c>
      <c r="L1151" s="4">
        <f t="shared" si="418"/>
        <v>0.20293909055597409</v>
      </c>
      <c r="M1151" s="4">
        <f t="shared" si="404"/>
        <v>0.23304402267139307</v>
      </c>
      <c r="N1151" s="5">
        <f t="shared" si="405"/>
        <v>-2.3607800893940949</v>
      </c>
      <c r="O1151" s="5">
        <f t="shared" si="406"/>
        <v>21.715860228836895</v>
      </c>
      <c r="P1151" s="5">
        <f t="shared" si="407"/>
        <v>4.1320472359625748</v>
      </c>
      <c r="Q1151" s="6">
        <f t="shared" si="408"/>
        <v>1802.5735579097907</v>
      </c>
      <c r="R1151" s="5">
        <f t="shared" si="409"/>
        <v>8.6003383134792255</v>
      </c>
      <c r="S1151" s="5">
        <f t="shared" si="410"/>
        <v>-1.5023740757174455</v>
      </c>
      <c r="T1151" s="5">
        <f t="shared" si="411"/>
        <v>12.809353298666503</v>
      </c>
      <c r="U1151" s="5">
        <f t="shared" si="425"/>
        <v>6.2395582240851306</v>
      </c>
      <c r="V1151" s="5">
        <f t="shared" si="425"/>
        <v>20.213486153119451</v>
      </c>
      <c r="W1151" s="5">
        <f t="shared" si="412"/>
        <v>-15.232599465370921</v>
      </c>
      <c r="X1151">
        <f t="shared" si="419"/>
        <v>0</v>
      </c>
    </row>
    <row r="1152" spans="1:24" x14ac:dyDescent="0.2">
      <c r="A1152">
        <f t="shared" si="420"/>
        <v>1.1219999999999872</v>
      </c>
      <c r="B1152" s="5">
        <f t="shared" si="413"/>
        <v>7.6128322207574364</v>
      </c>
      <c r="C1152" s="5">
        <f t="shared" si="414"/>
        <v>-83.407827221210084</v>
      </c>
      <c r="D1152" s="5">
        <f t="shared" si="415"/>
        <v>-8.2387443208729643</v>
      </c>
      <c r="E1152" s="2">
        <f t="shared" si="416"/>
        <v>83.754527377238759</v>
      </c>
      <c r="F1152" s="3">
        <f t="shared" si="421"/>
        <v>11.960440225529277</v>
      </c>
      <c r="G1152" s="3">
        <f t="shared" si="422"/>
        <v>-109.94163853255598</v>
      </c>
      <c r="H1152" s="3">
        <f t="shared" si="423"/>
        <v>-20.938537589790805</v>
      </c>
      <c r="I1152" s="2">
        <f t="shared" si="417"/>
        <v>112.55504595534906</v>
      </c>
      <c r="J1152" s="2">
        <f t="shared" si="424"/>
        <v>112.55504595534906</v>
      </c>
      <c r="K1152" s="5">
        <f t="shared" si="403"/>
        <v>0.33</v>
      </c>
      <c r="L1152" s="4">
        <f t="shared" si="418"/>
        <v>0.20296836799899515</v>
      </c>
      <c r="M1152" s="4">
        <f t="shared" si="404"/>
        <v>0.23305946467960378</v>
      </c>
      <c r="N1152" s="5">
        <f t="shared" si="405"/>
        <v>-2.3616713632559216</v>
      </c>
      <c r="O1152" s="5">
        <f t="shared" si="406"/>
        <v>21.708734332166383</v>
      </c>
      <c r="P1152" s="5">
        <f t="shared" si="407"/>
        <v>4.1344585719108293</v>
      </c>
      <c r="Q1152" s="6">
        <f t="shared" si="408"/>
        <v>1802.5733776524442</v>
      </c>
      <c r="R1152" s="5">
        <f t="shared" si="409"/>
        <v>8.5981759998146892</v>
      </c>
      <c r="S1152" s="5">
        <f t="shared" si="410"/>
        <v>-1.503540857802925</v>
      </c>
      <c r="T1152" s="5">
        <f t="shared" si="411"/>
        <v>12.806038361179612</v>
      </c>
      <c r="U1152" s="5">
        <f t="shared" si="425"/>
        <v>6.2365046365587675</v>
      </c>
      <c r="V1152" s="5">
        <f t="shared" si="425"/>
        <v>20.205193474363458</v>
      </c>
      <c r="W1152" s="5">
        <f t="shared" si="412"/>
        <v>-15.233503066909559</v>
      </c>
      <c r="X1152">
        <f t="shared" si="419"/>
        <v>0</v>
      </c>
    </row>
    <row r="1153" spans="1:24" x14ac:dyDescent="0.2">
      <c r="A1153">
        <f t="shared" si="420"/>
        <v>1.1229999999999871</v>
      </c>
      <c r="B1153" s="5">
        <f t="shared" si="413"/>
        <v>7.6247957792352841</v>
      </c>
      <c r="C1153" s="5">
        <f t="shared" si="414"/>
        <v>-83.517758757145913</v>
      </c>
      <c r="D1153" s="5">
        <f t="shared" si="415"/>
        <v>-8.2596904752142883</v>
      </c>
      <c r="E1153" s="2">
        <f t="shared" si="416"/>
        <v>83.865091298417283</v>
      </c>
      <c r="F1153" s="3">
        <f t="shared" si="421"/>
        <v>11.966676730165837</v>
      </c>
      <c r="G1153" s="3">
        <f t="shared" si="422"/>
        <v>-109.92143333908162</v>
      </c>
      <c r="H1153" s="3">
        <f t="shared" si="423"/>
        <v>-20.953771092857714</v>
      </c>
      <c r="I1153" s="2">
        <f t="shared" si="417"/>
        <v>112.5388083386986</v>
      </c>
      <c r="J1153" s="2">
        <f t="shared" si="424"/>
        <v>112.5388083386986</v>
      </c>
      <c r="K1153" s="5">
        <f t="shared" si="403"/>
        <v>0.33</v>
      </c>
      <c r="L1153" s="4">
        <f t="shared" si="418"/>
        <v>0.20299763290848788</v>
      </c>
      <c r="M1153" s="4">
        <f t="shared" si="404"/>
        <v>0.23307489767014286</v>
      </c>
      <c r="N1153" s="5">
        <f t="shared" si="405"/>
        <v>-2.3625619227874788</v>
      </c>
      <c r="O1153" s="5">
        <f t="shared" si="406"/>
        <v>21.701613468883053</v>
      </c>
      <c r="P1153" s="5">
        <f t="shared" si="407"/>
        <v>4.1368696455214229</v>
      </c>
      <c r="Q1153" s="6">
        <f t="shared" si="408"/>
        <v>1802.5731973951149</v>
      </c>
      <c r="R1153" s="5">
        <f t="shared" si="409"/>
        <v>8.5960149560037387</v>
      </c>
      <c r="S1153" s="5">
        <f t="shared" si="410"/>
        <v>-1.5047078487033156</v>
      </c>
      <c r="T1153" s="5">
        <f t="shared" si="411"/>
        <v>12.802725315809266</v>
      </c>
      <c r="U1153" s="5">
        <f t="shared" si="425"/>
        <v>6.2334530332162599</v>
      </c>
      <c r="V1153" s="5">
        <f t="shared" si="425"/>
        <v>20.196905620179738</v>
      </c>
      <c r="W1153" s="5">
        <f t="shared" si="412"/>
        <v>-15.234405038669312</v>
      </c>
      <c r="X1153">
        <f t="shared" si="419"/>
        <v>0</v>
      </c>
    </row>
    <row r="1154" spans="1:24" x14ac:dyDescent="0.2">
      <c r="A1154">
        <f t="shared" si="420"/>
        <v>1.123999999999987</v>
      </c>
      <c r="B1154" s="5">
        <f t="shared" si="413"/>
        <v>7.6367655726919672</v>
      </c>
      <c r="C1154" s="5">
        <f t="shared" si="414"/>
        <v>-83.62767009203219</v>
      </c>
      <c r="D1154" s="5">
        <f t="shared" si="415"/>
        <v>-8.2806518635096644</v>
      </c>
      <c r="E1154" s="2">
        <f t="shared" si="416"/>
        <v>83.975635713187842</v>
      </c>
      <c r="F1154" s="3">
        <f t="shared" si="421"/>
        <v>11.972910183199053</v>
      </c>
      <c r="G1154" s="3">
        <f t="shared" si="422"/>
        <v>-109.90123643346143</v>
      </c>
      <c r="H1154" s="3">
        <f t="shared" si="423"/>
        <v>-20.969005497896383</v>
      </c>
      <c r="I1154" s="2">
        <f t="shared" si="417"/>
        <v>112.52258235318523</v>
      </c>
      <c r="J1154" s="2">
        <f t="shared" si="424"/>
        <v>112.52258235318523</v>
      </c>
      <c r="K1154" s="5">
        <f t="shared" si="403"/>
        <v>0.33</v>
      </c>
      <c r="L1154" s="4">
        <f t="shared" si="418"/>
        <v>0.20302688527784279</v>
      </c>
      <c r="M1154" s="4">
        <f t="shared" si="404"/>
        <v>0.23309032164317989</v>
      </c>
      <c r="N1154" s="5">
        <f t="shared" si="405"/>
        <v>-2.3634517689313941</v>
      </c>
      <c r="O1154" s="5">
        <f t="shared" si="406"/>
        <v>21.694497635244932</v>
      </c>
      <c r="P1154" s="5">
        <f t="shared" si="407"/>
        <v>4.1392804571673114</v>
      </c>
      <c r="Q1154" s="6">
        <f t="shared" si="408"/>
        <v>1802.5730171378041</v>
      </c>
      <c r="R1154" s="5">
        <f t="shared" si="409"/>
        <v>8.5938551813034714</v>
      </c>
      <c r="S1154" s="5">
        <f t="shared" si="410"/>
        <v>-1.5058750481707317</v>
      </c>
      <c r="T1154" s="5">
        <f t="shared" si="411"/>
        <v>12.799414161456202</v>
      </c>
      <c r="U1154" s="5">
        <f t="shared" si="425"/>
        <v>6.2304034123720768</v>
      </c>
      <c r="V1154" s="5">
        <f t="shared" si="425"/>
        <v>20.1886225870742</v>
      </c>
      <c r="W1154" s="5">
        <f t="shared" si="412"/>
        <v>-15.235305381376484</v>
      </c>
      <c r="X1154">
        <f t="shared" si="419"/>
        <v>0</v>
      </c>
    </row>
    <row r="1155" spans="1:24" x14ac:dyDescent="0.2">
      <c r="A1155">
        <f t="shared" si="420"/>
        <v>1.1249999999999869</v>
      </c>
      <c r="B1155" s="5">
        <f t="shared" si="413"/>
        <v>7.6487415980768727</v>
      </c>
      <c r="C1155" s="5">
        <f t="shared" si="414"/>
        <v>-83.737561234154356</v>
      </c>
      <c r="D1155" s="5">
        <f t="shared" si="415"/>
        <v>-8.3016284866602508</v>
      </c>
      <c r="E1155" s="2">
        <f t="shared" si="416"/>
        <v>84.086160629903304</v>
      </c>
      <c r="F1155" s="3">
        <f t="shared" si="421"/>
        <v>11.979140586611425</v>
      </c>
      <c r="G1155" s="3">
        <f t="shared" si="422"/>
        <v>-109.88104781087436</v>
      </c>
      <c r="H1155" s="3">
        <f t="shared" si="423"/>
        <v>-20.984240803277761</v>
      </c>
      <c r="I1155" s="2">
        <f t="shared" si="417"/>
        <v>112.50636799443579</v>
      </c>
      <c r="J1155" s="2">
        <f t="shared" si="424"/>
        <v>112.50636799443579</v>
      </c>
      <c r="K1155" s="5">
        <f t="shared" si="403"/>
        <v>0.33</v>
      </c>
      <c r="L1155" s="4">
        <f t="shared" si="418"/>
        <v>0.20305612510045454</v>
      </c>
      <c r="M1155" s="4">
        <f t="shared" si="404"/>
        <v>0.23310573659888589</v>
      </c>
      <c r="N1155" s="5">
        <f t="shared" si="405"/>
        <v>-2.3643409026292259</v>
      </c>
      <c r="O1155" s="5">
        <f t="shared" si="406"/>
        <v>21.687386827513404</v>
      </c>
      <c r="P1155" s="5">
        <f t="shared" si="407"/>
        <v>4.1416910072215121</v>
      </c>
      <c r="Q1155" s="6">
        <f t="shared" si="408"/>
        <v>1802.5728368805119</v>
      </c>
      <c r="R1155" s="5">
        <f t="shared" si="409"/>
        <v>8.591696674971514</v>
      </c>
      <c r="S1155" s="5">
        <f t="shared" si="410"/>
        <v>-1.5070424559576887</v>
      </c>
      <c r="T1155" s="5">
        <f t="shared" si="411"/>
        <v>12.796104897021934</v>
      </c>
      <c r="U1155" s="5">
        <f t="shared" si="425"/>
        <v>6.2273557723422881</v>
      </c>
      <c r="V1155" s="5">
        <f t="shared" si="425"/>
        <v>20.180344371555716</v>
      </c>
      <c r="W1155" s="5">
        <f t="shared" si="412"/>
        <v>-15.236204095756555</v>
      </c>
      <c r="X1155">
        <f t="shared" si="419"/>
        <v>0</v>
      </c>
    </row>
    <row r="1156" spans="1:24" x14ac:dyDescent="0.2">
      <c r="A1156">
        <f t="shared" si="420"/>
        <v>1.1259999999999868</v>
      </c>
      <c r="B1156" s="5">
        <f t="shared" si="413"/>
        <v>7.6607238523413699</v>
      </c>
      <c r="C1156" s="5">
        <f t="shared" si="414"/>
        <v>-83.847432191793047</v>
      </c>
      <c r="D1156" s="5">
        <f t="shared" si="415"/>
        <v>-8.3226203455655767</v>
      </c>
      <c r="E1156" s="2">
        <f t="shared" si="416"/>
        <v>84.196666056912036</v>
      </c>
      <c r="F1156" s="3">
        <f t="shared" si="421"/>
        <v>11.985367942383768</v>
      </c>
      <c r="G1156" s="3">
        <f t="shared" si="422"/>
        <v>-109.86086746650281</v>
      </c>
      <c r="H1156" s="3">
        <f t="shared" si="423"/>
        <v>-20.999477007373518</v>
      </c>
      <c r="I1156" s="2">
        <f t="shared" si="417"/>
        <v>112.49016525807946</v>
      </c>
      <c r="J1156" s="2">
        <f t="shared" si="424"/>
        <v>112.49016525807946</v>
      </c>
      <c r="K1156" s="5">
        <f t="shared" si="403"/>
        <v>0.33</v>
      </c>
      <c r="L1156" s="4">
        <f t="shared" si="418"/>
        <v>0.20308535236972203</v>
      </c>
      <c r="M1156" s="4">
        <f t="shared" si="404"/>
        <v>0.23312114253743332</v>
      </c>
      <c r="N1156" s="5">
        <f t="shared" si="405"/>
        <v>-2.3652293248214558</v>
      </c>
      <c r="O1156" s="5">
        <f t="shared" si="406"/>
        <v>21.680281041953155</v>
      </c>
      <c r="P1156" s="5">
        <f t="shared" si="407"/>
        <v>4.1441012960570971</v>
      </c>
      <c r="Q1156" s="6">
        <f t="shared" si="408"/>
        <v>1802.572656623237</v>
      </c>
      <c r="R1156" s="5">
        <f t="shared" si="409"/>
        <v>8.5895394362659907</v>
      </c>
      <c r="S1156" s="5">
        <f t="shared" si="410"/>
        <v>-1.5082100718170985</v>
      </c>
      <c r="T1156" s="5">
        <f t="shared" si="411"/>
        <v>12.792797521408678</v>
      </c>
      <c r="U1156" s="5">
        <f t="shared" si="425"/>
        <v>6.2243101114445345</v>
      </c>
      <c r="V1156" s="5">
        <f t="shared" si="425"/>
        <v>20.172070970136055</v>
      </c>
      <c r="W1156" s="5">
        <f t="shared" si="412"/>
        <v>-15.237101182534225</v>
      </c>
      <c r="X1156">
        <f t="shared" si="419"/>
        <v>0</v>
      </c>
    </row>
  </sheetData>
  <mergeCells count="6">
    <mergeCell ref="A22:B22"/>
    <mergeCell ref="L8:M8"/>
    <mergeCell ref="P6:R6"/>
    <mergeCell ref="F5:G5"/>
    <mergeCell ref="F10:G10"/>
    <mergeCell ref="F15:G15"/>
  </mergeCells>
  <phoneticPr fontId="26" type="noConversion"/>
  <pageMargins left="0.75" right="0.75" top="1" bottom="1" header="0.5" footer="0.5"/>
  <headerFooter alignWithMargins="0"/>
  <drawing r:id="rId1"/>
  <legacy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158"/>
  <sheetViews>
    <sheetView workbookViewId="0">
      <selection activeCell="J17" sqref="J17"/>
    </sheetView>
  </sheetViews>
  <sheetFormatPr defaultColWidth="8.85546875" defaultRowHeight="12.75" x14ac:dyDescent="0.2"/>
  <cols>
    <col min="1" max="1" width="27.85546875" bestFit="1" customWidth="1"/>
    <col min="3" max="3" width="26.7109375" bestFit="1" customWidth="1"/>
    <col min="4" max="4" width="10" bestFit="1" customWidth="1"/>
    <col min="5" max="5" width="10" customWidth="1"/>
    <col min="6" max="6" width="10" style="2" customWidth="1"/>
    <col min="12" max="12" width="22" bestFit="1" customWidth="1"/>
    <col min="23" max="23" width="12.42578125" bestFit="1" customWidth="1"/>
  </cols>
  <sheetData>
    <row r="1" spans="1:27" x14ac:dyDescent="0.2">
      <c r="A1" s="28" t="s">
        <v>32</v>
      </c>
      <c r="B1" s="29">
        <v>5.125</v>
      </c>
      <c r="C1" s="30" t="s">
        <v>135</v>
      </c>
      <c r="D1" s="31">
        <f>D2*0.06261</f>
        <v>7.4019813804413956E-2</v>
      </c>
      <c r="E1" s="32"/>
      <c r="F1" s="69"/>
      <c r="AA1" s="13" t="s">
        <v>139</v>
      </c>
    </row>
    <row r="2" spans="1:27" x14ac:dyDescent="0.2">
      <c r="A2" s="7" t="s">
        <v>33</v>
      </c>
      <c r="B2" s="8">
        <v>9.125</v>
      </c>
      <c r="C2" s="33" t="s">
        <v>134</v>
      </c>
      <c r="D2" s="34">
        <f>1.2929*(273/(temp+273)*(pressure*EXP(-beta*elev)-0.3783*RH*SVP/100)/760)</f>
        <v>1.1822362850090076</v>
      </c>
      <c r="E2" s="35"/>
      <c r="F2" s="69"/>
    </row>
    <row r="3" spans="1:27" x14ac:dyDescent="0.2">
      <c r="A3" s="14" t="s">
        <v>101</v>
      </c>
      <c r="B3" s="15">
        <v>0</v>
      </c>
      <c r="C3" s="36" t="s">
        <v>92</v>
      </c>
      <c r="D3" s="37">
        <f>c0</f>
        <v>5.3161030274330098E-3</v>
      </c>
      <c r="E3" s="38"/>
      <c r="F3" s="69"/>
    </row>
    <row r="4" spans="1:27" ht="13.5" thickBot="1" x14ac:dyDescent="0.25">
      <c r="A4" s="14" t="s">
        <v>102</v>
      </c>
      <c r="B4" s="15">
        <v>2</v>
      </c>
      <c r="C4" s="33" t="s">
        <v>120</v>
      </c>
      <c r="D4" s="37">
        <f>0.07182*rho*(5.125/mass)*(circ/9.125)^2</f>
        <v>5.3161030274330098E-3</v>
      </c>
      <c r="E4" s="38"/>
      <c r="F4" s="69"/>
    </row>
    <row r="5" spans="1:27" x14ac:dyDescent="0.2">
      <c r="A5" s="14" t="s">
        <v>0</v>
      </c>
      <c r="B5" s="15">
        <v>3.5</v>
      </c>
      <c r="C5" s="33" t="s">
        <v>122</v>
      </c>
      <c r="D5" s="33">
        <v>1.217E-4</v>
      </c>
      <c r="E5" s="35"/>
      <c r="F5" s="168" t="s">
        <v>141</v>
      </c>
      <c r="G5" s="173"/>
      <c r="H5" s="174"/>
    </row>
    <row r="6" spans="1:27" x14ac:dyDescent="0.2">
      <c r="A6" s="14" t="s">
        <v>1</v>
      </c>
      <c r="B6" s="15">
        <v>100</v>
      </c>
      <c r="C6" s="33" t="s">
        <v>35</v>
      </c>
      <c r="D6" s="33">
        <f>v0*1.467</f>
        <v>146.70000000000002</v>
      </c>
      <c r="E6" s="39"/>
      <c r="F6" s="74" t="s">
        <v>97</v>
      </c>
      <c r="G6" s="75">
        <v>0.5</v>
      </c>
      <c r="H6" s="76"/>
    </row>
    <row r="7" spans="1:27" x14ac:dyDescent="0.2">
      <c r="A7" s="14" t="s">
        <v>93</v>
      </c>
      <c r="B7" s="15">
        <v>28</v>
      </c>
      <c r="C7" s="33" t="s">
        <v>87</v>
      </c>
      <c r="D7" s="40">
        <f>1.467*v0*COS(theta*PI()/180)*SIN(phi*PI()/180)</f>
        <v>0</v>
      </c>
      <c r="E7" s="39"/>
      <c r="F7" s="74" t="s">
        <v>98</v>
      </c>
      <c r="G7" s="77">
        <v>-0.22700000000000001</v>
      </c>
      <c r="H7" s="76"/>
    </row>
    <row r="8" spans="1:27" x14ac:dyDescent="0.2">
      <c r="A8" s="14" t="s">
        <v>2</v>
      </c>
      <c r="B8" s="15">
        <v>0</v>
      </c>
      <c r="C8" s="33" t="s">
        <v>88</v>
      </c>
      <c r="D8" s="40">
        <f>1.467*v0*COS(theta*PI()/180)*COS(phi*PI()/180)</f>
        <v>129.5284118724046</v>
      </c>
      <c r="E8" s="39"/>
      <c r="F8" s="74" t="s">
        <v>99</v>
      </c>
      <c r="G8" s="78">
        <f>74.1*1.467*210000/Re_100</f>
        <v>108.67882750012467</v>
      </c>
      <c r="H8" s="139">
        <f>vel/1.467</f>
        <v>74.082363667433313</v>
      </c>
    </row>
    <row r="9" spans="1:27" ht="13.5" thickBot="1" x14ac:dyDescent="0.25">
      <c r="A9" s="14" t="s">
        <v>3</v>
      </c>
      <c r="B9" s="15">
        <v>1500</v>
      </c>
      <c r="C9" s="33" t="s">
        <v>7</v>
      </c>
      <c r="D9" s="40">
        <f>1.467*v0*SIN(theta*PI()/180)</f>
        <v>68.871478260690196</v>
      </c>
      <c r="E9" s="39"/>
      <c r="F9" s="79" t="s">
        <v>96</v>
      </c>
      <c r="G9" s="80">
        <f>14.3*1.467*210000/Re_100</f>
        <v>20.973107061427566</v>
      </c>
      <c r="H9" s="140">
        <f>dv/1.467</f>
        <v>14.29659649722397</v>
      </c>
    </row>
    <row r="10" spans="1:27" x14ac:dyDescent="0.2">
      <c r="A10" s="14" t="s">
        <v>4</v>
      </c>
      <c r="B10" s="15">
        <v>0</v>
      </c>
      <c r="C10" s="33" t="s">
        <v>8</v>
      </c>
      <c r="D10" s="40">
        <f>(wb*COS(phi*PI()/180)-ws*SIN(theta*PI()/180)*SIN(phi*PI()/180)+wg*v0x/D6)*PI()/30</f>
        <v>157.07963267948966</v>
      </c>
      <c r="E10" s="39"/>
      <c r="F10" s="175" t="s">
        <v>140</v>
      </c>
      <c r="G10" s="160"/>
    </row>
    <row r="11" spans="1:27" ht="13.5" thickBot="1" x14ac:dyDescent="0.25">
      <c r="A11" s="14" t="s">
        <v>34</v>
      </c>
      <c r="B11" s="15">
        <v>0</v>
      </c>
      <c r="C11" s="33" t="s">
        <v>9</v>
      </c>
      <c r="D11" s="40">
        <f>(-wb*SIN(phi*PI()/180)-ws*SIN(theta*PI()/180)*COS(phi*PI()/180)+wg*v0y/D6)*PI()/30</f>
        <v>0</v>
      </c>
      <c r="E11" s="39"/>
      <c r="F11" s="16" t="s">
        <v>138</v>
      </c>
      <c r="G11" s="17">
        <v>0.35</v>
      </c>
    </row>
    <row r="12" spans="1:27" x14ac:dyDescent="0.2">
      <c r="A12" s="7" t="s">
        <v>5</v>
      </c>
      <c r="B12" s="8">
        <v>10000</v>
      </c>
      <c r="C12" s="33" t="s">
        <v>10</v>
      </c>
      <c r="D12" s="40">
        <f>(ws*COS(theta*PI()/180)+wg*v0z/D6)*PI()/30</f>
        <v>0</v>
      </c>
      <c r="E12" s="39"/>
      <c r="F12"/>
    </row>
    <row r="13" spans="1:27" ht="13.5" customHeight="1" x14ac:dyDescent="0.2">
      <c r="A13" s="7" t="s">
        <v>6</v>
      </c>
      <c r="B13" s="8">
        <v>0.01</v>
      </c>
      <c r="C13" s="33" t="s">
        <v>100</v>
      </c>
      <c r="D13" s="40">
        <f>SQRT(wx^2+wy^2+wz^2)</f>
        <v>157.07963267948966</v>
      </c>
      <c r="E13" s="39"/>
      <c r="F13" s="18"/>
      <c r="G13" s="18"/>
    </row>
    <row r="14" spans="1:27" ht="13.5" thickBot="1" x14ac:dyDescent="0.25">
      <c r="A14" s="41"/>
      <c r="B14" s="8"/>
      <c r="C14" s="33" t="s">
        <v>16</v>
      </c>
      <c r="D14" s="40">
        <f>(circ/2/PI())*omega/12</f>
        <v>19.010416666666668</v>
      </c>
      <c r="E14" s="39"/>
      <c r="F14" s="18"/>
      <c r="G14" s="18"/>
    </row>
    <row r="15" spans="1:27" ht="12.75" customHeight="1" x14ac:dyDescent="0.2">
      <c r="A15" s="14" t="s">
        <v>118</v>
      </c>
      <c r="B15" s="15">
        <v>75</v>
      </c>
      <c r="C15" s="33" t="s">
        <v>41</v>
      </c>
      <c r="D15" s="40">
        <f>(5/9)*(B15-32)</f>
        <v>23.888888888888889</v>
      </c>
      <c r="E15" s="39"/>
      <c r="F15" s="176" t="s">
        <v>142</v>
      </c>
      <c r="G15" s="177"/>
    </row>
    <row r="16" spans="1:27" x14ac:dyDescent="0.2">
      <c r="A16" s="14" t="s">
        <v>119</v>
      </c>
      <c r="B16" s="15">
        <v>0</v>
      </c>
      <c r="C16" s="33" t="s">
        <v>121</v>
      </c>
      <c r="D16" s="40">
        <f>B16/3.2808</f>
        <v>0</v>
      </c>
      <c r="E16" s="39"/>
      <c r="F16" s="14" t="s">
        <v>29</v>
      </c>
      <c r="G16" s="72">
        <v>1</v>
      </c>
    </row>
    <row r="17" spans="1:27" ht="13.5" thickBot="1" x14ac:dyDescent="0.25">
      <c r="A17" s="14" t="s">
        <v>124</v>
      </c>
      <c r="B17" s="15">
        <v>0</v>
      </c>
      <c r="C17" s="33" t="s">
        <v>125</v>
      </c>
      <c r="D17" s="40">
        <f>vwind*1.467*SIN(phiwind*PI()/180)</f>
        <v>0</v>
      </c>
      <c r="E17" s="39"/>
      <c r="F17" s="42" t="s">
        <v>30</v>
      </c>
      <c r="G17" s="73">
        <v>2</v>
      </c>
      <c r="K17" s="2"/>
    </row>
    <row r="18" spans="1:27" x14ac:dyDescent="0.2">
      <c r="A18" s="14" t="s">
        <v>123</v>
      </c>
      <c r="B18" s="15">
        <v>0</v>
      </c>
      <c r="C18" s="33" t="s">
        <v>28</v>
      </c>
      <c r="D18" s="40">
        <f>vwind*1.467*COS(phiwind*PI()/180)</f>
        <v>0</v>
      </c>
      <c r="E18" s="39"/>
      <c r="F18" s="69"/>
    </row>
    <row r="19" spans="1:27" x14ac:dyDescent="0.2">
      <c r="A19" s="14" t="s">
        <v>172</v>
      </c>
      <c r="B19" s="15">
        <v>0</v>
      </c>
      <c r="C19" s="33"/>
      <c r="D19" s="40"/>
      <c r="E19" s="39"/>
      <c r="F19" s="69"/>
    </row>
    <row r="20" spans="1:27" x14ac:dyDescent="0.2">
      <c r="A20" s="14" t="s">
        <v>39</v>
      </c>
      <c r="B20" s="15">
        <v>50</v>
      </c>
      <c r="C20" s="33" t="s">
        <v>40</v>
      </c>
      <c r="D20" s="40">
        <f>4.5841*EXP((18.687-temp/234.5)*temp/(257.14+temp))</f>
        <v>22.251835475721585</v>
      </c>
      <c r="E20" s="39"/>
      <c r="F20" s="69"/>
    </row>
    <row r="21" spans="1:27" ht="13.5" thickBot="1" x14ac:dyDescent="0.25">
      <c r="A21" s="42" t="s">
        <v>137</v>
      </c>
      <c r="B21" s="27">
        <v>29.92</v>
      </c>
      <c r="C21" s="33" t="s">
        <v>136</v>
      </c>
      <c r="D21" s="40">
        <f>B21*1000/39.37</f>
        <v>759.96951993903997</v>
      </c>
      <c r="E21" s="39"/>
      <c r="F21" s="69"/>
    </row>
    <row r="22" spans="1:27" ht="13.5" thickBot="1" x14ac:dyDescent="0.25">
      <c r="A22" s="42"/>
      <c r="B22" s="27"/>
      <c r="C22" s="33" t="s">
        <v>64</v>
      </c>
      <c r="D22" s="37">
        <f>D2*44.7*(circ/(PI()*39.37))*(temp+273.16+120)/(0.000001512*(temp+273.16)^1.5)</f>
        <v>210049.99340808875</v>
      </c>
      <c r="E22" s="39"/>
      <c r="F22" s="69"/>
    </row>
    <row r="23" spans="1:27" ht="13.5" thickBot="1" x14ac:dyDescent="0.25">
      <c r="A23" s="161" t="s">
        <v>112</v>
      </c>
      <c r="B23" s="162"/>
      <c r="C23" s="45">
        <f>MATCH(1,AA32:AA1058,0)+31</f>
        <v>550</v>
      </c>
      <c r="D23" s="46">
        <f>C23+1</f>
        <v>551</v>
      </c>
      <c r="E23" s="52"/>
      <c r="F23" s="69"/>
    </row>
    <row r="24" spans="1:27" x14ac:dyDescent="0.2">
      <c r="A24" s="47" t="s">
        <v>113</v>
      </c>
      <c r="B24" s="61">
        <f ca="1">D24+E26*(D24-C24)</f>
        <v>0</v>
      </c>
      <c r="C24" s="53">
        <f ca="1">INDIRECT(ADDRESS(C$23,2,1,TRUE))</f>
        <v>0</v>
      </c>
      <c r="D24" s="54">
        <f ca="1">INDIRECT(ADDRESS(D$23,2,1,TRUE))</f>
        <v>0</v>
      </c>
      <c r="E24" s="55"/>
      <c r="F24" s="70"/>
    </row>
    <row r="25" spans="1:27" x14ac:dyDescent="0.2">
      <c r="A25" s="48" t="s">
        <v>114</v>
      </c>
      <c r="B25" s="62">
        <f ca="1">D25-E26*(D25-C25)</f>
        <v>392.01247000499126</v>
      </c>
      <c r="C25" s="53">
        <f ca="1">INDIRECT(ADDRESS(C$23,3,1,TRUE))</f>
        <v>391.70762872175953</v>
      </c>
      <c r="D25" s="54">
        <f ca="1">INDIRECT(ADDRESS(D$23,3,1,TRUE))</f>
        <v>392.21582488177086</v>
      </c>
      <c r="E25" s="55"/>
      <c r="F25" s="70"/>
    </row>
    <row r="26" spans="1:27" x14ac:dyDescent="0.2">
      <c r="A26" s="48" t="s">
        <v>115</v>
      </c>
      <c r="B26" s="62">
        <f ca="1">D26-E26*(D26-C26)</f>
        <v>0</v>
      </c>
      <c r="C26" s="53">
        <f ca="1">INDIRECT(ADDRESS(C$23,4,1,TRUE))</f>
        <v>0.34731190817874497</v>
      </c>
      <c r="D26" s="54">
        <f ca="1">INDIRECT(ADDRESS(D$23,4,1,TRUE))</f>
        <v>-0.23168636984808491</v>
      </c>
      <c r="E26" s="56">
        <f ca="1">D26/(D26-C26)</f>
        <v>0.4001503607880314</v>
      </c>
      <c r="F26" s="70"/>
    </row>
    <row r="27" spans="1:27" x14ac:dyDescent="0.2">
      <c r="A27" s="48" t="s">
        <v>116</v>
      </c>
      <c r="B27" s="63">
        <f ca="1">D27-E26*(D27-C27)</f>
        <v>5.1859984963920533</v>
      </c>
      <c r="C27" s="53">
        <f ca="1">INDIRECT(ADDRESS(C$23,1,1,TRUE))</f>
        <v>5.179999999999934</v>
      </c>
      <c r="D27" s="54">
        <f ca="1">INDIRECT(ADDRESS(D$23,1,1,TRUE))</f>
        <v>5.1899999999999338</v>
      </c>
      <c r="E27" s="55"/>
      <c r="F27" s="70"/>
    </row>
    <row r="28" spans="1:27" x14ac:dyDescent="0.2">
      <c r="A28" s="48" t="s">
        <v>105</v>
      </c>
      <c r="B28" s="62">
        <f ca="1">D28-E27*(D28-C28)</f>
        <v>0</v>
      </c>
      <c r="C28" s="53">
        <f ca="1">INDIRECT(ADDRESS(C$23,6,1,TRUE))</f>
        <v>0</v>
      </c>
      <c r="D28" s="54">
        <f ca="1">INDIRECT(ADDRESS(D$23,6,1,TRUE))</f>
        <v>0</v>
      </c>
      <c r="E28" s="55"/>
      <c r="F28" s="70"/>
    </row>
    <row r="29" spans="1:27" ht="13.5" thickBot="1" x14ac:dyDescent="0.25">
      <c r="A29" s="50" t="s">
        <v>117</v>
      </c>
      <c r="B29" s="157">
        <f ca="1">SQRT(B24^2+B25^2)</f>
        <v>392.01247000499126</v>
      </c>
      <c r="C29" s="58">
        <f ca="1">INDIRECT(ADDRESS(C$23,5,1,TRUE))</f>
        <v>391.70762872175953</v>
      </c>
      <c r="D29" s="59">
        <f ca="1">INDIRECT(ADDRESS(D$23,5,1,TRUE))</f>
        <v>392.21582488177086</v>
      </c>
      <c r="E29" s="68"/>
      <c r="F29" s="71"/>
    </row>
    <row r="30" spans="1:27" ht="13.5" thickBot="1" x14ac:dyDescent="0.25">
      <c r="F30" s="71"/>
    </row>
    <row r="31" spans="1:27" s="1" customFormat="1" ht="13.5" thickBot="1" x14ac:dyDescent="0.25">
      <c r="A31" s="43" t="s">
        <v>85</v>
      </c>
      <c r="B31" s="44" t="s">
        <v>86</v>
      </c>
      <c r="C31" s="44" t="s">
        <v>89</v>
      </c>
      <c r="D31" s="44" t="s">
        <v>11</v>
      </c>
      <c r="E31" s="44" t="s">
        <v>31</v>
      </c>
      <c r="F31" s="67" t="s">
        <v>146</v>
      </c>
      <c r="G31" s="44" t="s">
        <v>90</v>
      </c>
      <c r="H31" s="44" t="s">
        <v>91</v>
      </c>
      <c r="I31" s="44" t="s">
        <v>12</v>
      </c>
      <c r="J31" s="44" t="s">
        <v>14</v>
      </c>
      <c r="K31" s="44" t="s">
        <v>27</v>
      </c>
      <c r="L31" s="44" t="s">
        <v>17</v>
      </c>
      <c r="M31" s="44" t="s">
        <v>19</v>
      </c>
      <c r="N31" s="44" t="s">
        <v>18</v>
      </c>
      <c r="O31" s="44" t="s">
        <v>173</v>
      </c>
      <c r="P31" s="44" t="s">
        <v>174</v>
      </c>
      <c r="Q31" s="44" t="s">
        <v>20</v>
      </c>
      <c r="R31" s="44" t="s">
        <v>21</v>
      </c>
      <c r="S31" s="44" t="s">
        <v>22</v>
      </c>
      <c r="T31" s="44" t="s">
        <v>15</v>
      </c>
      <c r="U31" s="44" t="s">
        <v>109</v>
      </c>
      <c r="V31" s="44" t="s">
        <v>110</v>
      </c>
      <c r="W31" s="44" t="s">
        <v>111</v>
      </c>
      <c r="X31" s="44" t="s">
        <v>94</v>
      </c>
      <c r="Y31" s="44" t="s">
        <v>95</v>
      </c>
      <c r="Z31" s="44" t="s">
        <v>13</v>
      </c>
      <c r="AA31" s="10" t="s">
        <v>143</v>
      </c>
    </row>
    <row r="32" spans="1:27" x14ac:dyDescent="0.2">
      <c r="A32" s="3">
        <v>0</v>
      </c>
      <c r="B32">
        <f>x0</f>
        <v>0</v>
      </c>
      <c r="C32">
        <f>y0</f>
        <v>2</v>
      </c>
      <c r="D32">
        <f>z0</f>
        <v>3.5</v>
      </c>
      <c r="E32">
        <f>SQRT(B32^2+C32^2)</f>
        <v>2</v>
      </c>
      <c r="F32" s="2">
        <f>ATAN2(C32,B32)*180/PI()</f>
        <v>0</v>
      </c>
      <c r="G32" s="3">
        <f>v0x</f>
        <v>0</v>
      </c>
      <c r="H32" s="3">
        <f>v0y</f>
        <v>129.5284118724046</v>
      </c>
      <c r="I32" s="3">
        <f>v0z</f>
        <v>68.871478260690196</v>
      </c>
      <c r="J32" s="2">
        <f>SQRT(G32^2+H32^2+I32^2)</f>
        <v>146.70000000000002</v>
      </c>
      <c r="K32" s="2">
        <f t="shared" ref="K32:K95" si="0">IF(D32&gt;=hwind,SQRT((G32-vxw)^2+(H32-vyw)^2+I32^2),J32)</f>
        <v>146.70000000000002</v>
      </c>
      <c r="L32" s="5">
        <f t="shared" ref="L32:L95" si="1">IF(drag=1,(cda+cdb/(1+EXP(-(K32-vel)/dv))),IF(drag=2,$G$11,0))</f>
        <v>0.30484664645352211</v>
      </c>
      <c r="M32" s="4">
        <f>(romega/K32)*EXP(-A32/tau)</f>
        <v>0.12958702567598274</v>
      </c>
      <c r="N32" s="4">
        <f t="shared" ref="N32:N95" si="2">IF(Magnus=1,(IF(M32&lt;0.1,1.5*M32,0.09+0.6*M32)),IF(Magnus=2,1/(2.32+0.4/M32),0))</f>
        <v>0.18495471903097915</v>
      </c>
      <c r="O32" s="4">
        <f t="shared" ref="O32" si="3">IF(D32&gt;=hwind,vxw,0)</f>
        <v>0</v>
      </c>
      <c r="P32" s="4">
        <f t="shared" ref="P32:P95" si="4">IF(D32&gt;=hwind,vyw,0)</f>
        <v>0</v>
      </c>
      <c r="Q32" s="5">
        <f t="shared" ref="Q32:Q95" si="5">-const*$L32*$K32*(G32-O32)</f>
        <v>0</v>
      </c>
      <c r="R32" s="5">
        <f t="shared" ref="R32:R95" si="6">-const*$L32*$K32*(H32-P32)</f>
        <v>-30.794273701165839</v>
      </c>
      <c r="S32" s="5">
        <f t="shared" ref="S32" si="7">-const*$L32*$K32*I32</f>
        <v>-16.373605768074913</v>
      </c>
      <c r="T32" s="6">
        <f t="shared" ref="T32" si="8">omega*EXP(-A32/tau)*30/PI()</f>
        <v>1500</v>
      </c>
      <c r="U32" s="5">
        <f t="shared" ref="U32:U95" si="9">const*($N32/omega)*K32*(wy*I32-wz*(H32-P32))</f>
        <v>0</v>
      </c>
      <c r="V32" s="5">
        <f t="shared" ref="V32:V95" si="10">const*($N32/omega)*K32*(wz*(G32-O32)-wx*I32)</f>
        <v>-9.934095354465482</v>
      </c>
      <c r="W32" s="5">
        <f t="shared" ref="W32:W95" si="11">const*($N32/omega)*K32*(wx*(H32-P32)-wy*(G32-O32))</f>
        <v>18.683316042417278</v>
      </c>
      <c r="X32" s="5">
        <f t="shared" ref="X32:X95" si="12">Q32+U32</f>
        <v>0</v>
      </c>
      <c r="Y32" s="5">
        <f t="shared" ref="Y32:Y95" si="13">R32+V32</f>
        <v>-40.728369055631319</v>
      </c>
      <c r="Z32" s="5">
        <f t="shared" ref="Z32:Z95" si="14">S32+W32-32.174</f>
        <v>-29.864289725657635</v>
      </c>
      <c r="AA32">
        <f>IF($D32*$D33&lt;0,1,0)</f>
        <v>0</v>
      </c>
    </row>
    <row r="33" spans="1:27" x14ac:dyDescent="0.2">
      <c r="A33">
        <f t="shared" ref="A33:A96" si="15">A32+dt</f>
        <v>0.01</v>
      </c>
      <c r="B33" s="5">
        <f t="shared" ref="B33:B96" si="16">B32+G32*dt+0.5*X32*dt*dt</f>
        <v>0</v>
      </c>
      <c r="C33" s="5">
        <f t="shared" ref="C33:C96" si="17">C32+H32*dt+0.5*Y32*dt*dt</f>
        <v>3.2932477002712646</v>
      </c>
      <c r="D33" s="5">
        <f t="shared" ref="D33:D96" si="18">D32+I32*dt+0.5*Z32*dt*dt</f>
        <v>4.1872215681206191</v>
      </c>
      <c r="E33" s="2">
        <f t="shared" ref="E33:E96" si="19">SQRT(B33^2+C33^2)</f>
        <v>3.2932477002712646</v>
      </c>
      <c r="F33" s="2">
        <f t="shared" ref="F33:F96" si="20">ATAN2(C33,B33)*180/PI()</f>
        <v>0</v>
      </c>
      <c r="G33" s="3">
        <f t="shared" ref="G33:G96" si="21">G32+X32*dt</f>
        <v>0</v>
      </c>
      <c r="H33" s="3">
        <f t="shared" ref="H33:H96" si="22">H32+Y32*dt</f>
        <v>129.12112818184829</v>
      </c>
      <c r="I33" s="3">
        <f t="shared" ref="I33:I96" si="23">I32+Z32*dt</f>
        <v>68.572835363433626</v>
      </c>
      <c r="J33" s="2">
        <f t="shared" ref="J33:J96" si="24">SQRT(G33^2+H33^2+I33^2)</f>
        <v>146.20020346338055</v>
      </c>
      <c r="K33" s="2">
        <f t="shared" si="0"/>
        <v>146.20020346338055</v>
      </c>
      <c r="L33" s="5">
        <f t="shared" si="1"/>
        <v>0.3055047017614051</v>
      </c>
      <c r="M33" s="4">
        <f t="shared" ref="M33:M96" si="25">(romega/K33)*EXP(-A33/tau)</f>
        <v>0.13002989876837712</v>
      </c>
      <c r="N33" s="4">
        <f t="shared" si="2"/>
        <v>0.18531505752990188</v>
      </c>
      <c r="O33" s="4">
        <f t="shared" ref="O33:O96" si="26">IF(D33&gt;=hwind,vxw,0)</f>
        <v>0</v>
      </c>
      <c r="P33" s="4">
        <f t="shared" si="4"/>
        <v>0</v>
      </c>
      <c r="Q33" s="5">
        <f t="shared" si="5"/>
        <v>0</v>
      </c>
      <c r="R33" s="5">
        <f t="shared" si="6"/>
        <v>-30.658900543058337</v>
      </c>
      <c r="S33" s="5">
        <f t="shared" ref="S33:S96" si="27">-const*$L33*$K33*I33</f>
        <v>-16.282135766364636</v>
      </c>
      <c r="T33" s="6">
        <f t="shared" ref="T33:T96" si="28">omega*EXP(-A33/tau)*30/PI()</f>
        <v>1499.9985000007503</v>
      </c>
      <c r="U33" s="5">
        <f t="shared" si="9"/>
        <v>0</v>
      </c>
      <c r="V33" s="5">
        <f t="shared" si="10"/>
        <v>-9.8765253328573142</v>
      </c>
      <c r="W33" s="5">
        <f t="shared" si="11"/>
        <v>18.597278160313262</v>
      </c>
      <c r="X33" s="5">
        <f t="shared" si="12"/>
        <v>0</v>
      </c>
      <c r="Y33" s="5">
        <f t="shared" si="13"/>
        <v>-40.535425875915649</v>
      </c>
      <c r="Z33" s="5">
        <f t="shared" si="14"/>
        <v>-29.858857606051373</v>
      </c>
      <c r="AA33">
        <f t="shared" ref="AA33:AA96" si="29">IF($D33*$D34&lt;0,1,0)</f>
        <v>0</v>
      </c>
    </row>
    <row r="34" spans="1:27" x14ac:dyDescent="0.2">
      <c r="A34">
        <f t="shared" si="15"/>
        <v>0.02</v>
      </c>
      <c r="B34" s="5">
        <f t="shared" si="16"/>
        <v>0</v>
      </c>
      <c r="C34" s="5">
        <f t="shared" si="17"/>
        <v>4.5824322107959521</v>
      </c>
      <c r="D34" s="5">
        <f t="shared" si="18"/>
        <v>4.8714569788746527</v>
      </c>
      <c r="E34" s="2">
        <f t="shared" si="19"/>
        <v>4.5824322107959521</v>
      </c>
      <c r="F34" s="2">
        <f t="shared" si="20"/>
        <v>0</v>
      </c>
      <c r="G34" s="3">
        <f t="shared" si="21"/>
        <v>0</v>
      </c>
      <c r="H34" s="3">
        <f t="shared" si="22"/>
        <v>128.71577392308913</v>
      </c>
      <c r="I34" s="3">
        <f t="shared" si="23"/>
        <v>68.274246787373116</v>
      </c>
      <c r="J34" s="2">
        <f t="shared" si="24"/>
        <v>145.70217304832116</v>
      </c>
      <c r="K34" s="2">
        <f t="shared" si="0"/>
        <v>145.70217304832116</v>
      </c>
      <c r="L34" s="5">
        <f t="shared" si="1"/>
        <v>0.30617165796292856</v>
      </c>
      <c r="M34" s="4">
        <f t="shared" si="25"/>
        <v>0.13047422868268885</v>
      </c>
      <c r="N34" s="4">
        <f t="shared" si="2"/>
        <v>0.1856755223991059</v>
      </c>
      <c r="O34" s="4">
        <f t="shared" si="26"/>
        <v>0</v>
      </c>
      <c r="P34" s="4">
        <f t="shared" si="4"/>
        <v>0</v>
      </c>
      <c r="Q34" s="5">
        <f t="shared" si="5"/>
        <v>0</v>
      </c>
      <c r="R34" s="5">
        <f t="shared" si="6"/>
        <v>-30.525035407769177</v>
      </c>
      <c r="S34" s="5">
        <f t="shared" si="27"/>
        <v>-16.191285163453404</v>
      </c>
      <c r="T34" s="6">
        <f t="shared" si="28"/>
        <v>1499.997000003</v>
      </c>
      <c r="U34" s="5">
        <f t="shared" si="9"/>
        <v>0</v>
      </c>
      <c r="V34" s="5">
        <f t="shared" si="10"/>
        <v>-9.8190843366733525</v>
      </c>
      <c r="W34" s="5">
        <f t="shared" si="11"/>
        <v>18.511680451738616</v>
      </c>
      <c r="X34" s="5">
        <f t="shared" si="12"/>
        <v>0</v>
      </c>
      <c r="Y34" s="5">
        <f t="shared" si="13"/>
        <v>-40.34411974444253</v>
      </c>
      <c r="Z34" s="5">
        <f t="shared" si="14"/>
        <v>-29.853604711714787</v>
      </c>
      <c r="AA34">
        <f t="shared" si="29"/>
        <v>0</v>
      </c>
    </row>
    <row r="35" spans="1:27" x14ac:dyDescent="0.2">
      <c r="A35">
        <f t="shared" si="15"/>
        <v>0.03</v>
      </c>
      <c r="B35" s="5">
        <f t="shared" si="16"/>
        <v>0</v>
      </c>
      <c r="C35" s="5">
        <f t="shared" si="17"/>
        <v>5.867572744039621</v>
      </c>
      <c r="D35" s="5">
        <f t="shared" si="18"/>
        <v>5.5527067665127978</v>
      </c>
      <c r="E35" s="2">
        <f t="shared" si="19"/>
        <v>5.867572744039621</v>
      </c>
      <c r="F35" s="2">
        <f t="shared" si="20"/>
        <v>0</v>
      </c>
      <c r="G35" s="3">
        <f t="shared" si="21"/>
        <v>0</v>
      </c>
      <c r="H35" s="3">
        <f t="shared" si="22"/>
        <v>128.31233272564469</v>
      </c>
      <c r="I35" s="3">
        <f t="shared" si="23"/>
        <v>67.975710740255963</v>
      </c>
      <c r="J35" s="2">
        <f t="shared" si="24"/>
        <v>145.20589512874298</v>
      </c>
      <c r="K35" s="2">
        <f t="shared" si="0"/>
        <v>145.20589512874298</v>
      </c>
      <c r="L35" s="5">
        <f t="shared" si="1"/>
        <v>0.30684751090201301</v>
      </c>
      <c r="M35" s="4">
        <f t="shared" si="25"/>
        <v>0.13092002648134346</v>
      </c>
      <c r="N35" s="4">
        <f t="shared" si="2"/>
        <v>0.18603611682460774</v>
      </c>
      <c r="O35" s="4">
        <f t="shared" si="26"/>
        <v>0</v>
      </c>
      <c r="P35" s="4">
        <f t="shared" si="4"/>
        <v>0</v>
      </c>
      <c r="Q35" s="5">
        <f t="shared" si="5"/>
        <v>0</v>
      </c>
      <c r="R35" s="5">
        <f t="shared" si="6"/>
        <v>-30.392655174365256</v>
      </c>
      <c r="S35" s="5">
        <f t="shared" si="27"/>
        <v>-16.101042611222748</v>
      </c>
      <c r="T35" s="6">
        <f t="shared" si="28"/>
        <v>1499.9955000067503</v>
      </c>
      <c r="U35" s="5">
        <f t="shared" si="9"/>
        <v>0</v>
      </c>
      <c r="V35" s="5">
        <f t="shared" si="10"/>
        <v>-9.7617720131220143</v>
      </c>
      <c r="W35" s="5">
        <f t="shared" si="11"/>
        <v>18.426519191918075</v>
      </c>
      <c r="X35" s="5">
        <f t="shared" si="12"/>
        <v>0</v>
      </c>
      <c r="Y35" s="5">
        <f t="shared" si="13"/>
        <v>-40.154427187487272</v>
      </c>
      <c r="Z35" s="5">
        <f t="shared" si="14"/>
        <v>-29.848523419304673</v>
      </c>
      <c r="AA35">
        <f t="shared" si="29"/>
        <v>0</v>
      </c>
    </row>
    <row r="36" spans="1:27" x14ac:dyDescent="0.2">
      <c r="A36">
        <f t="shared" si="15"/>
        <v>0.04</v>
      </c>
      <c r="B36" s="5">
        <f t="shared" si="16"/>
        <v>0</v>
      </c>
      <c r="C36" s="5">
        <f t="shared" si="17"/>
        <v>7.1486883499366929</v>
      </c>
      <c r="D36" s="5">
        <f t="shared" si="18"/>
        <v>6.230971447744392</v>
      </c>
      <c r="E36" s="2">
        <f t="shared" si="19"/>
        <v>7.1486883499366929</v>
      </c>
      <c r="F36" s="2">
        <f t="shared" si="20"/>
        <v>0</v>
      </c>
      <c r="G36" s="3">
        <f t="shared" si="21"/>
        <v>0</v>
      </c>
      <c r="H36" s="3">
        <f t="shared" si="22"/>
        <v>127.91078845376983</v>
      </c>
      <c r="I36" s="3">
        <f t="shared" si="23"/>
        <v>67.677225506062911</v>
      </c>
      <c r="J36" s="2">
        <f t="shared" si="24"/>
        <v>144.71135634449547</v>
      </c>
      <c r="K36" s="2">
        <f t="shared" si="0"/>
        <v>144.71135634449547</v>
      </c>
      <c r="L36" s="5">
        <f t="shared" si="1"/>
        <v>0.307532252553532</v>
      </c>
      <c r="M36" s="4">
        <f t="shared" si="25"/>
        <v>0.13136730319835194</v>
      </c>
      <c r="N36" s="4">
        <f t="shared" si="2"/>
        <v>0.1863968438945981</v>
      </c>
      <c r="O36" s="4">
        <f t="shared" si="26"/>
        <v>0</v>
      </c>
      <c r="P36" s="4">
        <f t="shared" si="4"/>
        <v>0</v>
      </c>
      <c r="Q36" s="5">
        <f t="shared" si="5"/>
        <v>0</v>
      </c>
      <c r="R36" s="5">
        <f t="shared" si="6"/>
        <v>-30.261736711843216</v>
      </c>
      <c r="S36" s="5">
        <f t="shared" si="27"/>
        <v>-16.011396727436527</v>
      </c>
      <c r="T36" s="6">
        <f t="shared" si="28"/>
        <v>1499.9940000120002</v>
      </c>
      <c r="U36" s="5">
        <f t="shared" si="9"/>
        <v>0</v>
      </c>
      <c r="V36" s="5">
        <f t="shared" si="10"/>
        <v>-9.7045880279466257</v>
      </c>
      <c r="W36" s="5">
        <f t="shared" si="11"/>
        <v>18.341790713073241</v>
      </c>
      <c r="X36" s="5">
        <f t="shared" si="12"/>
        <v>0</v>
      </c>
      <c r="Y36" s="5">
        <f t="shared" si="13"/>
        <v>-39.96632473978984</v>
      </c>
      <c r="Z36" s="5">
        <f t="shared" si="14"/>
        <v>-29.843606014363285</v>
      </c>
      <c r="AA36">
        <f t="shared" si="29"/>
        <v>0</v>
      </c>
    </row>
    <row r="37" spans="1:27" x14ac:dyDescent="0.2">
      <c r="A37">
        <f t="shared" si="15"/>
        <v>0.05</v>
      </c>
      <c r="B37" s="5">
        <f t="shared" si="16"/>
        <v>0</v>
      </c>
      <c r="C37" s="5">
        <f t="shared" si="17"/>
        <v>8.4257979182374019</v>
      </c>
      <c r="D37" s="5">
        <f t="shared" si="18"/>
        <v>6.9062515225043031</v>
      </c>
      <c r="E37" s="2">
        <f t="shared" si="19"/>
        <v>8.4257979182374019</v>
      </c>
      <c r="F37" s="2">
        <f t="shared" si="20"/>
        <v>0</v>
      </c>
      <c r="G37" s="3">
        <f t="shared" si="21"/>
        <v>0</v>
      </c>
      <c r="H37" s="3">
        <f t="shared" si="22"/>
        <v>127.51112520637193</v>
      </c>
      <c r="I37" s="3">
        <f t="shared" si="23"/>
        <v>67.378789445919281</v>
      </c>
      <c r="J37" s="2">
        <f t="shared" si="24"/>
        <v>144.21854360169007</v>
      </c>
      <c r="K37" s="2">
        <f t="shared" si="0"/>
        <v>144.21854360169007</v>
      </c>
      <c r="L37" s="5">
        <f t="shared" si="1"/>
        <v>0.30822587095199228</v>
      </c>
      <c r="M37" s="4">
        <f t="shared" si="25"/>
        <v>0.13181606983443553</v>
      </c>
      <c r="N37" s="4">
        <f t="shared" si="2"/>
        <v>0.18675770659621543</v>
      </c>
      <c r="O37" s="4">
        <f t="shared" si="26"/>
        <v>0</v>
      </c>
      <c r="P37" s="4">
        <f t="shared" si="4"/>
        <v>0</v>
      </c>
      <c r="Q37" s="5">
        <f t="shared" si="5"/>
        <v>0</v>
      </c>
      <c r="R37" s="5">
        <f t="shared" si="6"/>
        <v>-30.132256880007489</v>
      </c>
      <c r="S37" s="5">
        <f t="shared" si="27"/>
        <v>-15.922336098614565</v>
      </c>
      <c r="T37" s="6">
        <f t="shared" si="28"/>
        <v>1499.99250001875</v>
      </c>
      <c r="U37" s="5">
        <f t="shared" si="9"/>
        <v>0</v>
      </c>
      <c r="V37" s="5">
        <f t="shared" si="10"/>
        <v>-9.6475320655174475</v>
      </c>
      <c r="W37" s="5">
        <f t="shared" si="11"/>
        <v>18.257491404265451</v>
      </c>
      <c r="X37" s="5">
        <f t="shared" si="12"/>
        <v>0</v>
      </c>
      <c r="Y37" s="5">
        <f t="shared" si="13"/>
        <v>-39.779788945524935</v>
      </c>
      <c r="Z37" s="5">
        <f t="shared" si="14"/>
        <v>-29.838844694349113</v>
      </c>
      <c r="AA37">
        <f t="shared" si="29"/>
        <v>0</v>
      </c>
    </row>
    <row r="38" spans="1:27" x14ac:dyDescent="0.2">
      <c r="A38">
        <f t="shared" si="15"/>
        <v>6.0000000000000005E-2</v>
      </c>
      <c r="B38" s="5">
        <f t="shared" si="16"/>
        <v>0</v>
      </c>
      <c r="C38" s="5">
        <f t="shared" si="17"/>
        <v>9.698920180853845</v>
      </c>
      <c r="D38" s="5">
        <f t="shared" si="18"/>
        <v>7.5785474747287784</v>
      </c>
      <c r="E38" s="2">
        <f t="shared" si="19"/>
        <v>9.698920180853845</v>
      </c>
      <c r="F38" s="2">
        <f t="shared" si="20"/>
        <v>0</v>
      </c>
      <c r="G38" s="3">
        <f t="shared" si="21"/>
        <v>0</v>
      </c>
      <c r="H38" s="3">
        <f t="shared" si="22"/>
        <v>127.11332731691668</v>
      </c>
      <c r="I38" s="3">
        <f t="shared" si="23"/>
        <v>67.08040099897579</v>
      </c>
      <c r="J38" s="2">
        <f t="shared" si="24"/>
        <v>143.72744407301269</v>
      </c>
      <c r="K38" s="2">
        <f t="shared" si="0"/>
        <v>143.72744407301269</v>
      </c>
      <c r="L38" s="5">
        <f t="shared" si="1"/>
        <v>0.30892835012260461</v>
      </c>
      <c r="M38" s="4">
        <f t="shared" si="25"/>
        <v>0.13226633735204901</v>
      </c>
      <c r="N38" s="4">
        <f t="shared" si="2"/>
        <v>0.18711870781230669</v>
      </c>
      <c r="O38" s="4">
        <f t="shared" si="26"/>
        <v>0</v>
      </c>
      <c r="P38" s="4">
        <f t="shared" si="4"/>
        <v>0</v>
      </c>
      <c r="Q38" s="5">
        <f t="shared" si="5"/>
        <v>0</v>
      </c>
      <c r="R38" s="5">
        <f t="shared" si="6"/>
        <v>-30.004192530672174</v>
      </c>
      <c r="S38" s="5">
        <f t="shared" si="27"/>
        <v>-15.833849283088567</v>
      </c>
      <c r="T38" s="6">
        <f t="shared" si="28"/>
        <v>1499.9910000270002</v>
      </c>
      <c r="U38" s="5">
        <f t="shared" si="9"/>
        <v>0</v>
      </c>
      <c r="V38" s="5">
        <f t="shared" si="10"/>
        <v>-9.5906038289153432</v>
      </c>
      <c r="W38" s="5">
        <f t="shared" si="11"/>
        <v>18.173617711235863</v>
      </c>
      <c r="X38" s="5">
        <f t="shared" si="12"/>
        <v>0</v>
      </c>
      <c r="Y38" s="5">
        <f t="shared" si="13"/>
        <v>-39.594796359587519</v>
      </c>
      <c r="Z38" s="5">
        <f t="shared" si="14"/>
        <v>-29.834231571852705</v>
      </c>
      <c r="AA38">
        <f t="shared" si="29"/>
        <v>0</v>
      </c>
    </row>
    <row r="39" spans="1:27" x14ac:dyDescent="0.2">
      <c r="A39">
        <f t="shared" si="15"/>
        <v>7.0000000000000007E-2</v>
      </c>
      <c r="B39" s="5">
        <f t="shared" si="16"/>
        <v>0</v>
      </c>
      <c r="C39" s="5">
        <f t="shared" si="17"/>
        <v>10.968073714205032</v>
      </c>
      <c r="D39" s="5">
        <f t="shared" si="18"/>
        <v>8.2478597731399432</v>
      </c>
      <c r="E39" s="2">
        <f t="shared" si="19"/>
        <v>10.968073714205032</v>
      </c>
      <c r="F39" s="2">
        <f t="shared" si="20"/>
        <v>0</v>
      </c>
      <c r="G39" s="3">
        <f t="shared" si="21"/>
        <v>0</v>
      </c>
      <c r="H39" s="3">
        <f t="shared" si="22"/>
        <v>126.71737935332081</v>
      </c>
      <c r="I39" s="3">
        <f t="shared" si="23"/>
        <v>66.782058683257262</v>
      </c>
      <c r="J39" s="2">
        <f t="shared" si="24"/>
        <v>143.23804519801095</v>
      </c>
      <c r="K39" s="2">
        <f t="shared" si="0"/>
        <v>143.23804519801095</v>
      </c>
      <c r="L39" s="5">
        <f t="shared" si="1"/>
        <v>0.30963967001492199</v>
      </c>
      <c r="M39" s="4">
        <f t="shared" si="25"/>
        <v>0.13271811667030303</v>
      </c>
      <c r="N39" s="4">
        <f t="shared" si="2"/>
        <v>0.18747985031817685</v>
      </c>
      <c r="O39" s="4">
        <f t="shared" si="26"/>
        <v>0</v>
      </c>
      <c r="P39" s="4">
        <f t="shared" si="4"/>
        <v>0</v>
      </c>
      <c r="Q39" s="5">
        <f t="shared" si="5"/>
        <v>0</v>
      </c>
      <c r="R39" s="5">
        <f t="shared" si="6"/>
        <v>-29.877520509189235</v>
      </c>
      <c r="S39" s="5">
        <f t="shared" si="27"/>
        <v>-15.745924814239846</v>
      </c>
      <c r="T39" s="6">
        <f t="shared" si="28"/>
        <v>1499.9895000367501</v>
      </c>
      <c r="U39" s="5">
        <f t="shared" si="9"/>
        <v>0</v>
      </c>
      <c r="V39" s="5">
        <f t="shared" si="10"/>
        <v>-9.5338030400067595</v>
      </c>
      <c r="W39" s="5">
        <f t="shared" si="11"/>
        <v>18.090166136241898</v>
      </c>
      <c r="X39" s="5">
        <f t="shared" si="12"/>
        <v>0</v>
      </c>
      <c r="Y39" s="5">
        <f t="shared" si="13"/>
        <v>-39.411323549195998</v>
      </c>
      <c r="Z39" s="5">
        <f t="shared" si="14"/>
        <v>-29.829758677997948</v>
      </c>
      <c r="AA39">
        <f t="shared" si="29"/>
        <v>0</v>
      </c>
    </row>
    <row r="40" spans="1:27" x14ac:dyDescent="0.2">
      <c r="A40">
        <f t="shared" si="15"/>
        <v>0.08</v>
      </c>
      <c r="B40" s="5">
        <f t="shared" si="16"/>
        <v>0</v>
      </c>
      <c r="C40" s="5">
        <f t="shared" si="17"/>
        <v>12.23327694156078</v>
      </c>
      <c r="D40" s="5">
        <f t="shared" si="18"/>
        <v>8.9141888720386167</v>
      </c>
      <c r="E40" s="2">
        <f t="shared" si="19"/>
        <v>12.23327694156078</v>
      </c>
      <c r="F40" s="2">
        <f t="shared" si="20"/>
        <v>0</v>
      </c>
      <c r="G40" s="3">
        <f t="shared" si="21"/>
        <v>0</v>
      </c>
      <c r="H40" s="3">
        <f t="shared" si="22"/>
        <v>126.32326611782885</v>
      </c>
      <c r="I40" s="3">
        <f t="shared" si="23"/>
        <v>66.483761096477281</v>
      </c>
      <c r="J40" s="2">
        <f t="shared" si="24"/>
        <v>142.75033468335292</v>
      </c>
      <c r="K40" s="2">
        <f t="shared" si="0"/>
        <v>142.75033468335292</v>
      </c>
      <c r="L40" s="5">
        <f t="shared" si="1"/>
        <v>0.3103598064392239</v>
      </c>
      <c r="M40" s="4">
        <f t="shared" si="25"/>
        <v>0.13317141865978815</v>
      </c>
      <c r="N40" s="4">
        <f t="shared" si="2"/>
        <v>0.18784113677833156</v>
      </c>
      <c r="O40" s="4">
        <f t="shared" si="26"/>
        <v>0</v>
      </c>
      <c r="P40" s="4">
        <f t="shared" si="4"/>
        <v>0</v>
      </c>
      <c r="Q40" s="5">
        <f t="shared" si="5"/>
        <v>0</v>
      </c>
      <c r="R40" s="5">
        <f t="shared" si="6"/>
        <v>-29.752217656305373</v>
      </c>
      <c r="S40" s="5">
        <f t="shared" si="27"/>
        <v>-15.658551203918131</v>
      </c>
      <c r="T40" s="6">
        <f t="shared" si="28"/>
        <v>1499.988000048</v>
      </c>
      <c r="U40" s="5">
        <f t="shared" si="9"/>
        <v>0</v>
      </c>
      <c r="V40" s="5">
        <f t="shared" si="10"/>
        <v>-9.4771294395096799</v>
      </c>
      <c r="W40" s="5">
        <f t="shared" si="11"/>
        <v>18.007133237889654</v>
      </c>
      <c r="X40" s="5">
        <f t="shared" si="12"/>
        <v>0</v>
      </c>
      <c r="Y40" s="5">
        <f t="shared" si="13"/>
        <v>-39.229347095815051</v>
      </c>
      <c r="Z40" s="5">
        <f t="shared" si="14"/>
        <v>-29.825417966028475</v>
      </c>
      <c r="AA40">
        <f t="shared" si="29"/>
        <v>0</v>
      </c>
    </row>
    <row r="41" spans="1:27" x14ac:dyDescent="0.2">
      <c r="A41">
        <f t="shared" si="15"/>
        <v>0.09</v>
      </c>
      <c r="B41" s="5">
        <f t="shared" si="16"/>
        <v>0</v>
      </c>
      <c r="C41" s="5">
        <f t="shared" si="17"/>
        <v>13.494548135384276</v>
      </c>
      <c r="D41" s="5">
        <f t="shared" si="18"/>
        <v>9.5775352121050883</v>
      </c>
      <c r="E41" s="2">
        <f t="shared" si="19"/>
        <v>13.494548135384276</v>
      </c>
      <c r="F41" s="2">
        <f t="shared" si="20"/>
        <v>0</v>
      </c>
      <c r="G41" s="3">
        <f t="shared" si="21"/>
        <v>0</v>
      </c>
      <c r="H41" s="3">
        <f t="shared" si="22"/>
        <v>125.9309726468707</v>
      </c>
      <c r="I41" s="3">
        <f t="shared" si="23"/>
        <v>66.18550691681699</v>
      </c>
      <c r="J41" s="2">
        <f t="shared" si="24"/>
        <v>142.26430050305285</v>
      </c>
      <c r="K41" s="2">
        <f t="shared" si="0"/>
        <v>142.26430050305285</v>
      </c>
      <c r="L41" s="5">
        <f t="shared" si="1"/>
        <v>0.31108873100582596</v>
      </c>
      <c r="M41" s="4">
        <f t="shared" si="25"/>
        <v>0.13362625413730303</v>
      </c>
      <c r="N41" s="4">
        <f t="shared" si="2"/>
        <v>0.18820256974321534</v>
      </c>
      <c r="O41" s="4">
        <f t="shared" si="26"/>
        <v>0</v>
      </c>
      <c r="P41" s="4">
        <f t="shared" si="4"/>
        <v>0</v>
      </c>
      <c r="Q41" s="5">
        <f t="shared" si="5"/>
        <v>0</v>
      </c>
      <c r="R41" s="5">
        <f t="shared" si="6"/>
        <v>-29.628260810349023</v>
      </c>
      <c r="S41" s="5">
        <f t="shared" si="27"/>
        <v>-15.571716946040294</v>
      </c>
      <c r="T41" s="6">
        <f t="shared" si="28"/>
        <v>1499.9865000607499</v>
      </c>
      <c r="U41" s="5">
        <f t="shared" si="9"/>
        <v>0</v>
      </c>
      <c r="V41" s="5">
        <f t="shared" si="10"/>
        <v>-9.4205827870501437</v>
      </c>
      <c r="W41" s="5">
        <f t="shared" si="11"/>
        <v>17.924515630961441</v>
      </c>
      <c r="X41" s="5">
        <f t="shared" si="12"/>
        <v>0</v>
      </c>
      <c r="Y41" s="5">
        <f t="shared" si="13"/>
        <v>-39.04884359739917</v>
      </c>
      <c r="Z41" s="5">
        <f t="shared" si="14"/>
        <v>-29.821201315078852</v>
      </c>
      <c r="AA41">
        <f t="shared" si="29"/>
        <v>0</v>
      </c>
    </row>
    <row r="42" spans="1:27" x14ac:dyDescent="0.2">
      <c r="A42">
        <f t="shared" si="15"/>
        <v>9.9999999999999992E-2</v>
      </c>
      <c r="B42" s="5">
        <f t="shared" si="16"/>
        <v>0</v>
      </c>
      <c r="C42" s="5">
        <f t="shared" si="17"/>
        <v>14.751905419673113</v>
      </c>
      <c r="D42" s="5">
        <f t="shared" si="18"/>
        <v>10.237899221207504</v>
      </c>
      <c r="E42" s="2">
        <f t="shared" si="19"/>
        <v>14.751905419673113</v>
      </c>
      <c r="F42" s="2">
        <f t="shared" si="20"/>
        <v>0</v>
      </c>
      <c r="G42" s="3">
        <f t="shared" si="21"/>
        <v>0</v>
      </c>
      <c r="H42" s="3">
        <f t="shared" si="22"/>
        <v>125.54048421089671</v>
      </c>
      <c r="I42" s="3">
        <f t="shared" si="23"/>
        <v>65.887294903666202</v>
      </c>
      <c r="J42" s="2">
        <f t="shared" si="24"/>
        <v>141.77993089866098</v>
      </c>
      <c r="K42" s="2">
        <f t="shared" si="0"/>
        <v>141.77993089866098</v>
      </c>
      <c r="L42" s="5">
        <f t="shared" si="1"/>
        <v>0.31182641106749454</v>
      </c>
      <c r="M42" s="4">
        <f t="shared" si="25"/>
        <v>0.13408263386048849</v>
      </c>
      <c r="N42" s="4">
        <f t="shared" si="2"/>
        <v>0.18856415164594859</v>
      </c>
      <c r="O42" s="4">
        <f t="shared" si="26"/>
        <v>0</v>
      </c>
      <c r="P42" s="4">
        <f t="shared" si="4"/>
        <v>0</v>
      </c>
      <c r="Q42" s="5">
        <f t="shared" si="5"/>
        <v>0</v>
      </c>
      <c r="R42" s="5">
        <f t="shared" si="6"/>
        <v>-29.5056268097489</v>
      </c>
      <c r="S42" s="5">
        <f t="shared" si="27"/>
        <v>-15.485410520367466</v>
      </c>
      <c r="T42" s="6">
        <f t="shared" si="28"/>
        <v>1499.985000075</v>
      </c>
      <c r="U42" s="5">
        <f t="shared" si="9"/>
        <v>0</v>
      </c>
      <c r="V42" s="5">
        <f t="shared" si="10"/>
        <v>-9.3641628612090475</v>
      </c>
      <c r="W42" s="5">
        <f t="shared" si="11"/>
        <v>17.842309986237822</v>
      </c>
      <c r="X42" s="5">
        <f t="shared" si="12"/>
        <v>0</v>
      </c>
      <c r="Y42" s="5">
        <f t="shared" si="13"/>
        <v>-38.86978967095795</v>
      </c>
      <c r="Z42" s="5">
        <f t="shared" si="14"/>
        <v>-29.817100534129644</v>
      </c>
      <c r="AA42">
        <f t="shared" si="29"/>
        <v>0</v>
      </c>
    </row>
    <row r="43" spans="1:27" x14ac:dyDescent="0.2">
      <c r="A43">
        <f t="shared" si="15"/>
        <v>0.10999999999999999</v>
      </c>
      <c r="B43" s="5">
        <f t="shared" si="16"/>
        <v>0</v>
      </c>
      <c r="C43" s="5">
        <f t="shared" si="17"/>
        <v>16.005366772298533</v>
      </c>
      <c r="D43" s="5">
        <f t="shared" si="18"/>
        <v>10.89528131521746</v>
      </c>
      <c r="E43" s="2">
        <f t="shared" si="19"/>
        <v>16.005366772298533</v>
      </c>
      <c r="F43" s="2">
        <f t="shared" si="20"/>
        <v>0</v>
      </c>
      <c r="G43" s="3">
        <f t="shared" si="21"/>
        <v>0</v>
      </c>
      <c r="H43" s="3">
        <f t="shared" si="22"/>
        <v>125.15178631418713</v>
      </c>
      <c r="I43" s="3">
        <f t="shared" si="23"/>
        <v>65.5891238983249</v>
      </c>
      <c r="J43" s="2">
        <f t="shared" si="24"/>
        <v>141.29721437941291</v>
      </c>
      <c r="K43" s="2">
        <f t="shared" si="0"/>
        <v>141.29721437941291</v>
      </c>
      <c r="L43" s="5">
        <f t="shared" si="1"/>
        <v>0.31257280966514644</v>
      </c>
      <c r="M43" s="4">
        <f t="shared" si="25"/>
        <v>0.1345405685223704</v>
      </c>
      <c r="N43" s="4">
        <f t="shared" si="2"/>
        <v>0.18892588479906736</v>
      </c>
      <c r="O43" s="4">
        <f t="shared" si="26"/>
        <v>0</v>
      </c>
      <c r="P43" s="4">
        <f t="shared" si="4"/>
        <v>0</v>
      </c>
      <c r="Q43" s="5">
        <f t="shared" si="5"/>
        <v>0</v>
      </c>
      <c r="R43" s="5">
        <f t="shared" si="6"/>
        <v>-29.38429249588453</v>
      </c>
      <c r="S43" s="5">
        <f t="shared" si="27"/>
        <v>-15.399620396458637</v>
      </c>
      <c r="T43" s="6">
        <f t="shared" si="28"/>
        <v>1499.9835000907497</v>
      </c>
      <c r="U43" s="5">
        <f t="shared" si="9"/>
        <v>0</v>
      </c>
      <c r="V43" s="5">
        <f t="shared" si="10"/>
        <v>-9.3078694595588303</v>
      </c>
      <c r="W43" s="5">
        <f t="shared" si="11"/>
        <v>17.760513030313643</v>
      </c>
      <c r="X43" s="5">
        <f t="shared" si="12"/>
        <v>0</v>
      </c>
      <c r="Y43" s="5">
        <f t="shared" si="13"/>
        <v>-38.69216195544336</v>
      </c>
      <c r="Z43" s="5">
        <f t="shared" si="14"/>
        <v>-29.813107366144994</v>
      </c>
      <c r="AA43">
        <f t="shared" si="29"/>
        <v>0</v>
      </c>
    </row>
    <row r="44" spans="1:27" x14ac:dyDescent="0.2">
      <c r="A44">
        <f t="shared" si="15"/>
        <v>0.11999999999999998</v>
      </c>
      <c r="B44" s="5">
        <f t="shared" si="16"/>
        <v>0</v>
      </c>
      <c r="C44" s="5">
        <f t="shared" si="17"/>
        <v>17.25495002734263</v>
      </c>
      <c r="D44" s="5">
        <f t="shared" si="18"/>
        <v>11.549681898832402</v>
      </c>
      <c r="E44" s="2">
        <f t="shared" si="19"/>
        <v>17.25495002734263</v>
      </c>
      <c r="F44" s="2">
        <f t="shared" si="20"/>
        <v>0</v>
      </c>
      <c r="G44" s="3">
        <f t="shared" si="21"/>
        <v>0</v>
      </c>
      <c r="H44" s="3">
        <f t="shared" si="22"/>
        <v>124.76486469463271</v>
      </c>
      <c r="I44" s="3">
        <f t="shared" si="23"/>
        <v>65.290992824663448</v>
      </c>
      <c r="J44" s="2">
        <f t="shared" si="24"/>
        <v>140.81613972233529</v>
      </c>
      <c r="K44" s="2">
        <f t="shared" si="0"/>
        <v>140.81613972233529</v>
      </c>
      <c r="L44" s="5">
        <f t="shared" si="1"/>
        <v>0.31332788547701163</v>
      </c>
      <c r="M44" s="4">
        <f t="shared" si="25"/>
        <v>0.13500006874581399</v>
      </c>
      <c r="N44" s="4">
        <f t="shared" si="2"/>
        <v>0.18928777139126857</v>
      </c>
      <c r="O44" s="4">
        <f t="shared" si="26"/>
        <v>0</v>
      </c>
      <c r="P44" s="4">
        <f t="shared" si="4"/>
        <v>0</v>
      </c>
      <c r="Q44" s="5">
        <f t="shared" si="5"/>
        <v>0</v>
      </c>
      <c r="R44" s="5">
        <f t="shared" si="6"/>
        <v>-29.264234716268902</v>
      </c>
      <c r="S44" s="5">
        <f t="shared" si="27"/>
        <v>-15.314335037798317</v>
      </c>
      <c r="T44" s="6">
        <f t="shared" si="28"/>
        <v>1499.9820001079997</v>
      </c>
      <c r="U44" s="5">
        <f t="shared" si="9"/>
        <v>0</v>
      </c>
      <c r="V44" s="5">
        <f t="shared" si="10"/>
        <v>-9.2517023986897691</v>
      </c>
      <c r="W44" s="5">
        <f t="shared" si="11"/>
        <v>17.679121545407252</v>
      </c>
      <c r="X44" s="5">
        <f t="shared" si="12"/>
        <v>0</v>
      </c>
      <c r="Y44" s="5">
        <f t="shared" si="13"/>
        <v>-38.515937114958675</v>
      </c>
      <c r="Z44" s="5">
        <f t="shared" si="14"/>
        <v>-29.809213492391066</v>
      </c>
      <c r="AA44">
        <f t="shared" si="29"/>
        <v>0</v>
      </c>
    </row>
    <row r="45" spans="1:27" x14ac:dyDescent="0.2">
      <c r="A45">
        <f t="shared" si="15"/>
        <v>0.12999999999999998</v>
      </c>
      <c r="B45" s="5">
        <f t="shared" si="16"/>
        <v>0</v>
      </c>
      <c r="C45" s="5">
        <f t="shared" si="17"/>
        <v>18.50067287743321</v>
      </c>
      <c r="D45" s="5">
        <f t="shared" si="18"/>
        <v>12.201101366404417</v>
      </c>
      <c r="E45" s="2">
        <f t="shared" si="19"/>
        <v>18.50067287743321</v>
      </c>
      <c r="F45" s="2">
        <f t="shared" si="20"/>
        <v>0</v>
      </c>
      <c r="G45" s="3">
        <f t="shared" si="21"/>
        <v>0</v>
      </c>
      <c r="H45" s="3">
        <f t="shared" si="22"/>
        <v>124.37970532348312</v>
      </c>
      <c r="I45" s="3">
        <f t="shared" si="23"/>
        <v>64.992900689739542</v>
      </c>
      <c r="J45" s="2">
        <f t="shared" si="24"/>
        <v>140.33669597230383</v>
      </c>
      <c r="K45" s="2">
        <f t="shared" si="0"/>
        <v>140.33669597230383</v>
      </c>
      <c r="L45" s="5">
        <f t="shared" si="1"/>
        <v>0.31409159277143794</v>
      </c>
      <c r="M45" s="4">
        <f t="shared" si="25"/>
        <v>0.13546114507789273</v>
      </c>
      <c r="N45" s="4">
        <f t="shared" si="2"/>
        <v>0.1896498134841644</v>
      </c>
      <c r="O45" s="4">
        <f t="shared" si="26"/>
        <v>0</v>
      </c>
      <c r="P45" s="4">
        <f t="shared" si="4"/>
        <v>0</v>
      </c>
      <c r="Q45" s="5">
        <f t="shared" si="5"/>
        <v>0</v>
      </c>
      <c r="R45" s="5">
        <f t="shared" si="6"/>
        <v>-29.145430328062659</v>
      </c>
      <c r="S45" s="5">
        <f t="shared" si="27"/>
        <v>-15.229542906095487</v>
      </c>
      <c r="T45" s="6">
        <f t="shared" si="28"/>
        <v>1499.9805001267493</v>
      </c>
      <c r="U45" s="5">
        <f t="shared" si="9"/>
        <v>0</v>
      </c>
      <c r="V45" s="5">
        <f t="shared" si="10"/>
        <v>-9.1956615142254616</v>
      </c>
      <c r="W45" s="5">
        <f t="shared" si="11"/>
        <v>17.598132369162322</v>
      </c>
      <c r="X45" s="5">
        <f t="shared" si="12"/>
        <v>0</v>
      </c>
      <c r="Y45" s="5">
        <f t="shared" si="13"/>
        <v>-38.341091842288122</v>
      </c>
      <c r="Z45" s="5">
        <f t="shared" si="14"/>
        <v>-29.805410536933167</v>
      </c>
      <c r="AA45">
        <f t="shared" si="29"/>
        <v>0</v>
      </c>
    </row>
    <row r="46" spans="1:27" x14ac:dyDescent="0.2">
      <c r="A46">
        <f t="shared" si="15"/>
        <v>0.13999999999999999</v>
      </c>
      <c r="B46" s="5">
        <f t="shared" si="16"/>
        <v>0</v>
      </c>
      <c r="C46" s="5">
        <f t="shared" si="17"/>
        <v>19.74255287607593</v>
      </c>
      <c r="D46" s="5">
        <f t="shared" si="18"/>
        <v>12.849540102774966</v>
      </c>
      <c r="E46" s="2">
        <f t="shared" si="19"/>
        <v>19.74255287607593</v>
      </c>
      <c r="F46" s="2">
        <f t="shared" si="20"/>
        <v>0</v>
      </c>
      <c r="G46" s="3">
        <f t="shared" si="21"/>
        <v>0</v>
      </c>
      <c r="H46" s="3">
        <f t="shared" si="22"/>
        <v>123.99629440506024</v>
      </c>
      <c r="I46" s="3">
        <f t="shared" si="23"/>
        <v>64.694846584370211</v>
      </c>
      <c r="J46" s="2">
        <f t="shared" si="24"/>
        <v>139.85887244204986</v>
      </c>
      <c r="K46" s="2">
        <f t="shared" si="0"/>
        <v>139.85887244204986</v>
      </c>
      <c r="L46" s="5">
        <f t="shared" si="1"/>
        <v>0.31486388136351351</v>
      </c>
      <c r="M46" s="4">
        <f t="shared" si="25"/>
        <v>0.13592380798417456</v>
      </c>
      <c r="N46" s="4">
        <f t="shared" si="2"/>
        <v>0.19001201300905032</v>
      </c>
      <c r="O46" s="4">
        <f t="shared" si="26"/>
        <v>0</v>
      </c>
      <c r="P46" s="4">
        <f t="shared" si="4"/>
        <v>0</v>
      </c>
      <c r="Q46" s="5">
        <f t="shared" si="5"/>
        <v>0</v>
      </c>
      <c r="R46" s="5">
        <f t="shared" si="6"/>
        <v>-29.027856201918731</v>
      </c>
      <c r="S46" s="5">
        <f t="shared" si="27"/>
        <v>-15.145232465750631</v>
      </c>
      <c r="T46" s="6">
        <f t="shared" si="28"/>
        <v>1499.9790001469992</v>
      </c>
      <c r="U46" s="5">
        <f t="shared" si="9"/>
        <v>0</v>
      </c>
      <c r="V46" s="5">
        <f t="shared" si="10"/>
        <v>-9.1397466608273135</v>
      </c>
      <c r="W46" s="5">
        <f t="shared" si="11"/>
        <v>17.517542394441747</v>
      </c>
      <c r="X46" s="5">
        <f t="shared" si="12"/>
        <v>0</v>
      </c>
      <c r="Y46" s="5">
        <f t="shared" si="13"/>
        <v>-38.167602862746044</v>
      </c>
      <c r="Z46" s="5">
        <f t="shared" si="14"/>
        <v>-29.801690071308883</v>
      </c>
      <c r="AA46">
        <f t="shared" si="29"/>
        <v>0</v>
      </c>
    </row>
    <row r="47" spans="1:27" x14ac:dyDescent="0.2">
      <c r="A47">
        <f t="shared" si="15"/>
        <v>0.15</v>
      </c>
      <c r="B47" s="5">
        <f t="shared" si="16"/>
        <v>0</v>
      </c>
      <c r="C47" s="5">
        <f t="shared" si="17"/>
        <v>20.980607439983395</v>
      </c>
      <c r="D47" s="5">
        <f t="shared" si="18"/>
        <v>13.494998484115102</v>
      </c>
      <c r="E47" s="2">
        <f t="shared" si="19"/>
        <v>20.980607439983395</v>
      </c>
      <c r="F47" s="2">
        <f t="shared" si="20"/>
        <v>0</v>
      </c>
      <c r="G47" s="3">
        <f t="shared" si="21"/>
        <v>0</v>
      </c>
      <c r="H47" s="3">
        <f t="shared" si="22"/>
        <v>123.61461837643277</v>
      </c>
      <c r="I47" s="3">
        <f t="shared" si="23"/>
        <v>64.396829683657117</v>
      </c>
      <c r="J47" s="2">
        <f t="shared" si="24"/>
        <v>139.38265871211186</v>
      </c>
      <c r="K47" s="2">
        <f t="shared" si="0"/>
        <v>139.38265871211186</v>
      </c>
      <c r="L47" s="5">
        <f t="shared" si="1"/>
        <v>0.31564469657568095</v>
      </c>
      <c r="M47" s="4">
        <f t="shared" si="25"/>
        <v>0.13638806784292898</v>
      </c>
      <c r="N47" s="4">
        <f t="shared" si="2"/>
        <v>0.19037437176368879</v>
      </c>
      <c r="O47" s="4">
        <f t="shared" si="26"/>
        <v>0</v>
      </c>
      <c r="P47" s="4">
        <f t="shared" si="4"/>
        <v>0</v>
      </c>
      <c r="Q47" s="5">
        <f t="shared" si="5"/>
        <v>0</v>
      </c>
      <c r="R47" s="5">
        <f t="shared" si="6"/>
        <v>-28.911489226155425</v>
      </c>
      <c r="S47" s="5">
        <f t="shared" si="27"/>
        <v>-15.061392188487101</v>
      </c>
      <c r="T47" s="6">
        <f t="shared" si="28"/>
        <v>1499.9775001687494</v>
      </c>
      <c r="U47" s="5">
        <f t="shared" si="9"/>
        <v>0</v>
      </c>
      <c r="V47" s="5">
        <f t="shared" si="10"/>
        <v>-9.0839577121875692</v>
      </c>
      <c r="W47" s="5">
        <f t="shared" si="11"/>
        <v>17.437348569112807</v>
      </c>
      <c r="X47" s="5">
        <f t="shared" si="12"/>
        <v>0</v>
      </c>
      <c r="Y47" s="5">
        <f t="shared" si="13"/>
        <v>-37.995446938342994</v>
      </c>
      <c r="Z47" s="5">
        <f t="shared" si="14"/>
        <v>-29.798043619374294</v>
      </c>
      <c r="AA47">
        <f t="shared" si="29"/>
        <v>0</v>
      </c>
    </row>
    <row r="48" spans="1:27" x14ac:dyDescent="0.2">
      <c r="A48">
        <f t="shared" si="15"/>
        <v>0.16</v>
      </c>
      <c r="B48" s="5">
        <f t="shared" si="16"/>
        <v>0</v>
      </c>
      <c r="C48" s="5">
        <f t="shared" si="17"/>
        <v>22.214853851400804</v>
      </c>
      <c r="D48" s="5">
        <f t="shared" si="18"/>
        <v>14.137476878770704</v>
      </c>
      <c r="E48" s="2">
        <f t="shared" si="19"/>
        <v>22.214853851400804</v>
      </c>
      <c r="F48" s="2">
        <f t="shared" si="20"/>
        <v>0</v>
      </c>
      <c r="G48" s="3">
        <f t="shared" si="21"/>
        <v>0</v>
      </c>
      <c r="H48" s="3">
        <f t="shared" si="22"/>
        <v>123.23466390704934</v>
      </c>
      <c r="I48" s="3">
        <f t="shared" si="23"/>
        <v>64.098849247463377</v>
      </c>
      <c r="J48" s="2">
        <f t="shared" si="24"/>
        <v>138.90804463072845</v>
      </c>
      <c r="K48" s="2">
        <f t="shared" si="0"/>
        <v>138.90804463072845</v>
      </c>
      <c r="L48" s="5">
        <f t="shared" si="1"/>
        <v>0.31643397920251437</v>
      </c>
      <c r="M48" s="4">
        <f t="shared" si="25"/>
        <v>0.13685393493925843</v>
      </c>
      <c r="N48" s="4">
        <f t="shared" si="2"/>
        <v>0.19073689140911412</v>
      </c>
      <c r="O48" s="4">
        <f t="shared" si="26"/>
        <v>0</v>
      </c>
      <c r="P48" s="4">
        <f t="shared" si="4"/>
        <v>0</v>
      </c>
      <c r="Q48" s="5">
        <f t="shared" si="5"/>
        <v>0</v>
      </c>
      <c r="R48" s="5">
        <f t="shared" si="6"/>
        <v>-28.796306311255684</v>
      </c>
      <c r="S48" s="5">
        <f t="shared" si="27"/>
        <v>-14.978010558142735</v>
      </c>
      <c r="T48" s="6">
        <f t="shared" si="28"/>
        <v>1499.9760001919988</v>
      </c>
      <c r="U48" s="5">
        <f t="shared" si="9"/>
        <v>0</v>
      </c>
      <c r="V48" s="5">
        <f t="shared" si="10"/>
        <v>-9.028294561010707</v>
      </c>
      <c r="W48" s="5">
        <f t="shared" si="11"/>
        <v>17.357547895823195</v>
      </c>
      <c r="X48" s="5">
        <f t="shared" si="12"/>
        <v>0</v>
      </c>
      <c r="Y48" s="5">
        <f t="shared" si="13"/>
        <v>-37.824600872266387</v>
      </c>
      <c r="Z48" s="5">
        <f t="shared" si="14"/>
        <v>-29.794462662319539</v>
      </c>
      <c r="AA48">
        <f t="shared" si="29"/>
        <v>0</v>
      </c>
    </row>
    <row r="49" spans="1:27" x14ac:dyDescent="0.2">
      <c r="A49">
        <f t="shared" si="15"/>
        <v>0.17</v>
      </c>
      <c r="B49" s="5">
        <f t="shared" si="16"/>
        <v>0</v>
      </c>
      <c r="C49" s="5">
        <f t="shared" si="17"/>
        <v>23.445309260427681</v>
      </c>
      <c r="D49" s="5">
        <f t="shared" si="18"/>
        <v>14.776975648112222</v>
      </c>
      <c r="E49" s="2">
        <f t="shared" si="19"/>
        <v>23.445309260427681</v>
      </c>
      <c r="F49" s="2">
        <f t="shared" si="20"/>
        <v>0</v>
      </c>
      <c r="G49" s="3">
        <f t="shared" si="21"/>
        <v>0</v>
      </c>
      <c r="H49" s="3">
        <f t="shared" si="22"/>
        <v>122.85641789832667</v>
      </c>
      <c r="I49" s="3">
        <f t="shared" si="23"/>
        <v>63.800904620840178</v>
      </c>
      <c r="J49" s="2">
        <f t="shared" si="24"/>
        <v>138.43502031366856</v>
      </c>
      <c r="K49" s="2">
        <f t="shared" si="0"/>
        <v>138.43502031366856</v>
      </c>
      <c r="L49" s="5">
        <f t="shared" si="1"/>
        <v>0.31723166547982795</v>
      </c>
      <c r="M49" s="4">
        <f t="shared" si="25"/>
        <v>0.13732141945915788</v>
      </c>
      <c r="N49" s="4">
        <f t="shared" si="2"/>
        <v>0.19109957346646111</v>
      </c>
      <c r="O49" s="4">
        <f t="shared" si="26"/>
        <v>0</v>
      </c>
      <c r="P49" s="4">
        <f t="shared" si="4"/>
        <v>0</v>
      </c>
      <c r="Q49" s="5">
        <f t="shared" si="5"/>
        <v>0</v>
      </c>
      <c r="R49" s="5">
        <f t="shared" si="6"/>
        <v>-28.682284394689159</v>
      </c>
      <c r="S49" s="5">
        <f t="shared" si="27"/>
        <v>-14.895076075617048</v>
      </c>
      <c r="T49" s="6">
        <f t="shared" si="28"/>
        <v>1499.9745002167488</v>
      </c>
      <c r="U49" s="5">
        <f t="shared" si="9"/>
        <v>0</v>
      </c>
      <c r="V49" s="5">
        <f t="shared" si="10"/>
        <v>-8.9727571189828357</v>
      </c>
      <c r="W49" s="5">
        <f t="shared" si="11"/>
        <v>17.278137431767092</v>
      </c>
      <c r="X49" s="5">
        <f t="shared" si="12"/>
        <v>0</v>
      </c>
      <c r="Y49" s="5">
        <f t="shared" si="13"/>
        <v>-37.655041513671996</v>
      </c>
      <c r="Z49" s="5">
        <f t="shared" si="14"/>
        <v>-29.790938643849955</v>
      </c>
      <c r="AA49">
        <f t="shared" si="29"/>
        <v>0</v>
      </c>
    </row>
    <row r="50" spans="1:27" x14ac:dyDescent="0.2">
      <c r="A50">
        <f t="shared" si="15"/>
        <v>0.18000000000000002</v>
      </c>
      <c r="B50" s="5">
        <f t="shared" si="16"/>
        <v>0</v>
      </c>
      <c r="C50" s="5">
        <f t="shared" si="17"/>
        <v>24.671990687335263</v>
      </c>
      <c r="D50" s="5">
        <f t="shared" si="18"/>
        <v>15.41349514738843</v>
      </c>
      <c r="E50" s="2">
        <f t="shared" si="19"/>
        <v>24.671990687335263</v>
      </c>
      <c r="F50" s="2">
        <f t="shared" si="20"/>
        <v>0</v>
      </c>
      <c r="G50" s="3">
        <f t="shared" si="21"/>
        <v>0</v>
      </c>
      <c r="H50" s="3">
        <f t="shared" si="22"/>
        <v>122.47986748318995</v>
      </c>
      <c r="I50" s="3">
        <f t="shared" si="23"/>
        <v>63.502995234401681</v>
      </c>
      <c r="J50" s="2">
        <f t="shared" si="24"/>
        <v>137.96357614399611</v>
      </c>
      <c r="K50" s="2">
        <f t="shared" si="0"/>
        <v>137.96357614399611</v>
      </c>
      <c r="L50" s="5">
        <f t="shared" si="1"/>
        <v>0.31803768705827812</v>
      </c>
      <c r="M50" s="4">
        <f t="shared" si="25"/>
        <v>0.13779053148350576</v>
      </c>
      <c r="N50" s="4">
        <f t="shared" si="2"/>
        <v>0.19146241931382202</v>
      </c>
      <c r="O50" s="4">
        <f t="shared" si="26"/>
        <v>0</v>
      </c>
      <c r="P50" s="4">
        <f t="shared" si="4"/>
        <v>0</v>
      </c>
      <c r="Q50" s="5">
        <f t="shared" si="5"/>
        <v>0</v>
      </c>
      <c r="R50" s="5">
        <f t="shared" si="6"/>
        <v>-28.569400446053212</v>
      </c>
      <c r="S50" s="5">
        <f t="shared" si="27"/>
        <v>-14.812577263968958</v>
      </c>
      <c r="T50" s="6">
        <f t="shared" si="28"/>
        <v>1499.9730002429988</v>
      </c>
      <c r="U50" s="5">
        <f t="shared" si="9"/>
        <v>0</v>
      </c>
      <c r="V50" s="5">
        <f t="shared" si="10"/>
        <v>-8.9173453167288468</v>
      </c>
      <c r="W50" s="5">
        <f t="shared" si="11"/>
        <v>17.199114288440924</v>
      </c>
      <c r="X50" s="5">
        <f t="shared" si="12"/>
        <v>0</v>
      </c>
      <c r="Y50" s="5">
        <f t="shared" si="13"/>
        <v>-37.486745762782057</v>
      </c>
      <c r="Z50" s="5">
        <f t="shared" si="14"/>
        <v>-29.787462975528033</v>
      </c>
      <c r="AA50">
        <f t="shared" si="29"/>
        <v>0</v>
      </c>
    </row>
    <row r="51" spans="1:27" x14ac:dyDescent="0.2">
      <c r="A51">
        <f t="shared" si="15"/>
        <v>0.19000000000000003</v>
      </c>
      <c r="B51" s="5">
        <f t="shared" si="16"/>
        <v>0</v>
      </c>
      <c r="C51" s="5">
        <f t="shared" si="17"/>
        <v>25.894915024879023</v>
      </c>
      <c r="D51" s="5">
        <f t="shared" si="18"/>
        <v>16.047035726583672</v>
      </c>
      <c r="E51" s="2">
        <f t="shared" si="19"/>
        <v>25.894915024879023</v>
      </c>
      <c r="F51" s="2">
        <f t="shared" si="20"/>
        <v>0</v>
      </c>
      <c r="G51" s="3">
        <f t="shared" si="21"/>
        <v>0</v>
      </c>
      <c r="H51" s="3">
        <f t="shared" si="22"/>
        <v>122.10500002556213</v>
      </c>
      <c r="I51" s="3">
        <f t="shared" si="23"/>
        <v>63.205120604646403</v>
      </c>
      <c r="J51" s="2">
        <f t="shared" si="24"/>
        <v>137.49370277176487</v>
      </c>
      <c r="K51" s="2">
        <f t="shared" si="0"/>
        <v>137.49370277176487</v>
      </c>
      <c r="L51" s="5">
        <f t="shared" si="1"/>
        <v>0.31885197098162021</v>
      </c>
      <c r="M51" s="4">
        <f t="shared" si="25"/>
        <v>0.13826128098199114</v>
      </c>
      <c r="N51" s="4">
        <f t="shared" si="2"/>
        <v>0.19182543018313539</v>
      </c>
      <c r="O51" s="4">
        <f t="shared" si="26"/>
        <v>0</v>
      </c>
      <c r="P51" s="4">
        <f t="shared" si="4"/>
        <v>0</v>
      </c>
      <c r="Q51" s="5">
        <f t="shared" si="5"/>
        <v>0</v>
      </c>
      <c r="R51" s="5">
        <f t="shared" si="6"/>
        <v>-28.457631472528224</v>
      </c>
      <c r="S51" s="5">
        <f t="shared" si="27"/>
        <v>-14.730502673659428</v>
      </c>
      <c r="T51" s="6">
        <f t="shared" si="28"/>
        <v>1499.9715002707485</v>
      </c>
      <c r="U51" s="5">
        <f t="shared" si="9"/>
        <v>0</v>
      </c>
      <c r="V51" s="5">
        <f t="shared" si="10"/>
        <v>-8.8620591037570478</v>
      </c>
      <c r="W51" s="5">
        <f t="shared" si="11"/>
        <v>17.120475631387986</v>
      </c>
      <c r="X51" s="5">
        <f t="shared" si="12"/>
        <v>0</v>
      </c>
      <c r="Y51" s="5">
        <f t="shared" si="13"/>
        <v>-37.319690576285268</v>
      </c>
      <c r="Z51" s="5">
        <f t="shared" si="14"/>
        <v>-29.78402704227144</v>
      </c>
      <c r="AA51">
        <f t="shared" si="29"/>
        <v>0</v>
      </c>
    </row>
    <row r="52" spans="1:27" x14ac:dyDescent="0.2">
      <c r="A52">
        <f t="shared" si="15"/>
        <v>0.20000000000000004</v>
      </c>
      <c r="B52" s="5">
        <f t="shared" si="16"/>
        <v>0</v>
      </c>
      <c r="C52" s="5">
        <f t="shared" si="17"/>
        <v>27.114099040605829</v>
      </c>
      <c r="D52" s="5">
        <f t="shared" si="18"/>
        <v>16.67759773127802</v>
      </c>
      <c r="E52" s="2">
        <f t="shared" si="19"/>
        <v>27.114099040605829</v>
      </c>
      <c r="F52" s="2">
        <f t="shared" si="20"/>
        <v>0</v>
      </c>
      <c r="G52" s="3">
        <f t="shared" si="21"/>
        <v>0</v>
      </c>
      <c r="H52" s="3">
        <f t="shared" si="22"/>
        <v>121.73180311979928</v>
      </c>
      <c r="I52" s="3">
        <f t="shared" si="23"/>
        <v>62.907280334223685</v>
      </c>
      <c r="J52" s="2">
        <f t="shared" si="24"/>
        <v>137.02539111364061</v>
      </c>
      <c r="K52" s="2">
        <f t="shared" si="0"/>
        <v>137.02539111364061</v>
      </c>
      <c r="L52" s="5">
        <f t="shared" si="1"/>
        <v>0.31967443966977216</v>
      </c>
      <c r="M52" s="4">
        <f t="shared" si="25"/>
        <v>0.13873367780698115</v>
      </c>
      <c r="N52" s="4">
        <f t="shared" si="2"/>
        <v>0.19218860715711134</v>
      </c>
      <c r="O52" s="4">
        <f t="shared" si="26"/>
        <v>0</v>
      </c>
      <c r="P52" s="4">
        <f t="shared" si="4"/>
        <v>0</v>
      </c>
      <c r="Q52" s="5">
        <f t="shared" si="5"/>
        <v>0</v>
      </c>
      <c r="R52" s="5">
        <f t="shared" si="6"/>
        <v>-28.346954524641738</v>
      </c>
      <c r="S52" s="5">
        <f t="shared" si="27"/>
        <v>-14.648840887933023</v>
      </c>
      <c r="T52" s="6">
        <f t="shared" si="28"/>
        <v>1499.970000299998</v>
      </c>
      <c r="U52" s="5">
        <f t="shared" si="9"/>
        <v>0</v>
      </c>
      <c r="V52" s="5">
        <f t="shared" si="10"/>
        <v>-8.8068984483910349</v>
      </c>
      <c r="W52" s="5">
        <f t="shared" si="11"/>
        <v>17.04221867993164</v>
      </c>
      <c r="X52" s="5">
        <f t="shared" si="12"/>
        <v>0</v>
      </c>
      <c r="Y52" s="5">
        <f t="shared" si="13"/>
        <v>-37.15385297303277</v>
      </c>
      <c r="Z52" s="5">
        <f t="shared" si="14"/>
        <v>-29.780622208001382</v>
      </c>
      <c r="AA52">
        <f t="shared" si="29"/>
        <v>0</v>
      </c>
    </row>
    <row r="53" spans="1:27" x14ac:dyDescent="0.2">
      <c r="A53">
        <f t="shared" si="15"/>
        <v>0.21000000000000005</v>
      </c>
      <c r="B53" s="5">
        <f t="shared" si="16"/>
        <v>0</v>
      </c>
      <c r="C53" s="5">
        <f t="shared" si="17"/>
        <v>28.329559379155171</v>
      </c>
      <c r="D53" s="5">
        <f t="shared" si="18"/>
        <v>17.305181503509857</v>
      </c>
      <c r="E53" s="2">
        <f t="shared" si="19"/>
        <v>28.329559379155171</v>
      </c>
      <c r="F53" s="2">
        <f t="shared" si="20"/>
        <v>0</v>
      </c>
      <c r="G53" s="3">
        <f t="shared" si="21"/>
        <v>0</v>
      </c>
      <c r="H53" s="3">
        <f t="shared" si="22"/>
        <v>121.36026459006895</v>
      </c>
      <c r="I53" s="3">
        <f t="shared" si="23"/>
        <v>62.609474112143673</v>
      </c>
      <c r="J53" s="2">
        <f t="shared" si="24"/>
        <v>136.55863235244681</v>
      </c>
      <c r="K53" s="2">
        <f t="shared" si="0"/>
        <v>136.55863235244681</v>
      </c>
      <c r="L53" s="5">
        <f t="shared" si="1"/>
        <v>0.32050501090683425</v>
      </c>
      <c r="M53" s="4">
        <f t="shared" si="25"/>
        <v>0.13920773168733203</v>
      </c>
      <c r="N53" s="4">
        <f t="shared" si="2"/>
        <v>0.19255195116619647</v>
      </c>
      <c r="O53" s="4">
        <f t="shared" si="26"/>
        <v>0</v>
      </c>
      <c r="P53" s="4">
        <f t="shared" si="4"/>
        <v>0</v>
      </c>
      <c r="Q53" s="5">
        <f t="shared" si="5"/>
        <v>0</v>
      </c>
      <c r="R53" s="5">
        <f t="shared" si="6"/>
        <v>-28.237346702335369</v>
      </c>
      <c r="S53" s="5">
        <f t="shared" si="27"/>
        <v>-14.567580528331867</v>
      </c>
      <c r="T53" s="6">
        <f t="shared" si="28"/>
        <v>1499.9685003307477</v>
      </c>
      <c r="U53" s="5">
        <f t="shared" si="9"/>
        <v>0</v>
      </c>
      <c r="V53" s="5">
        <f t="shared" si="10"/>
        <v>-8.7518633376885528</v>
      </c>
      <c r="W53" s="5">
        <f t="shared" si="11"/>
        <v>16.964340706896262</v>
      </c>
      <c r="X53" s="5">
        <f t="shared" si="12"/>
        <v>0</v>
      </c>
      <c r="Y53" s="5">
        <f t="shared" si="13"/>
        <v>-36.98921004002392</v>
      </c>
      <c r="Z53" s="5">
        <f t="shared" si="14"/>
        <v>-29.777239821435604</v>
      </c>
      <c r="AA53">
        <f t="shared" si="29"/>
        <v>0</v>
      </c>
    </row>
    <row r="54" spans="1:27" x14ac:dyDescent="0.2">
      <c r="A54">
        <f t="shared" si="15"/>
        <v>0.22000000000000006</v>
      </c>
      <c r="B54" s="5">
        <f t="shared" si="16"/>
        <v>0</v>
      </c>
      <c r="C54" s="5">
        <f t="shared" si="17"/>
        <v>29.541312564553859</v>
      </c>
      <c r="D54" s="5">
        <f t="shared" si="18"/>
        <v>17.929787382640225</v>
      </c>
      <c r="E54" s="2">
        <f t="shared" si="19"/>
        <v>29.541312564553859</v>
      </c>
      <c r="F54" s="2">
        <f t="shared" si="20"/>
        <v>0</v>
      </c>
      <c r="G54" s="3">
        <f t="shared" si="21"/>
        <v>0</v>
      </c>
      <c r="H54" s="3">
        <f t="shared" si="22"/>
        <v>120.99037248966872</v>
      </c>
      <c r="I54" s="3">
        <f t="shared" si="23"/>
        <v>62.311701713929317</v>
      </c>
      <c r="J54" s="2">
        <f t="shared" si="24"/>
        <v>136.09341793663089</v>
      </c>
      <c r="K54" s="2">
        <f t="shared" si="0"/>
        <v>136.09341793663089</v>
      </c>
      <c r="L54" s="5">
        <f t="shared" si="1"/>
        <v>0.32134359783420469</v>
      </c>
      <c r="M54" s="4">
        <f t="shared" si="25"/>
        <v>0.13968345222215012</v>
      </c>
      <c r="N54" s="4">
        <f t="shared" si="2"/>
        <v>0.19291546298558326</v>
      </c>
      <c r="O54" s="4">
        <f t="shared" si="26"/>
        <v>0</v>
      </c>
      <c r="P54" s="4">
        <f t="shared" si="4"/>
        <v>0</v>
      </c>
      <c r="Q54" s="5">
        <f t="shared" si="5"/>
        <v>0</v>
      </c>
      <c r="R54" s="5">
        <f t="shared" si="6"/>
        <v>-28.128785161327276</v>
      </c>
      <c r="S54" s="5">
        <f t="shared" si="27"/>
        <v>-14.48671026033491</v>
      </c>
      <c r="T54" s="6">
        <f t="shared" si="28"/>
        <v>1499.9670003629974</v>
      </c>
      <c r="U54" s="5">
        <f t="shared" si="9"/>
        <v>0</v>
      </c>
      <c r="V54" s="5">
        <f t="shared" si="10"/>
        <v>-8.6969537773471455</v>
      </c>
      <c r="W54" s="5">
        <f t="shared" si="11"/>
        <v>16.88683903831566</v>
      </c>
      <c r="X54" s="5">
        <f t="shared" si="12"/>
        <v>0</v>
      </c>
      <c r="Y54" s="5">
        <f t="shared" si="13"/>
        <v>-36.825738938674419</v>
      </c>
      <c r="Z54" s="5">
        <f t="shared" si="14"/>
        <v>-29.773871222019249</v>
      </c>
      <c r="AA54">
        <f t="shared" si="29"/>
        <v>0</v>
      </c>
    </row>
    <row r="55" spans="1:27" x14ac:dyDescent="0.2">
      <c r="A55">
        <f t="shared" si="15"/>
        <v>0.23000000000000007</v>
      </c>
      <c r="B55" s="5">
        <f t="shared" si="16"/>
        <v>0</v>
      </c>
      <c r="C55" s="5">
        <f t="shared" si="17"/>
        <v>30.749375002503612</v>
      </c>
      <c r="D55" s="5">
        <f t="shared" si="18"/>
        <v>18.551415706218418</v>
      </c>
      <c r="E55" s="2">
        <f t="shared" si="19"/>
        <v>30.749375002503612</v>
      </c>
      <c r="F55" s="2">
        <f t="shared" si="20"/>
        <v>0</v>
      </c>
      <c r="G55" s="3">
        <f t="shared" si="21"/>
        <v>0</v>
      </c>
      <c r="H55" s="3">
        <f t="shared" si="22"/>
        <v>120.62211510028197</v>
      </c>
      <c r="I55" s="3">
        <f t="shared" si="23"/>
        <v>62.013963001709122</v>
      </c>
      <c r="J55" s="2">
        <f t="shared" si="24"/>
        <v>135.62973957964758</v>
      </c>
      <c r="K55" s="2">
        <f t="shared" si="0"/>
        <v>135.62973957964758</v>
      </c>
      <c r="L55" s="5">
        <f t="shared" si="1"/>
        <v>0.3221901089489273</v>
      </c>
      <c r="M55" s="4">
        <f t="shared" si="25"/>
        <v>0.14016084887450572</v>
      </c>
      <c r="N55" s="4">
        <f t="shared" si="2"/>
        <v>0.19327914323226775</v>
      </c>
      <c r="O55" s="4">
        <f t="shared" si="26"/>
        <v>0</v>
      </c>
      <c r="P55" s="4">
        <f t="shared" si="4"/>
        <v>0</v>
      </c>
      <c r="Q55" s="5">
        <f t="shared" si="5"/>
        <v>0</v>
      </c>
      <c r="R55" s="5">
        <f t="shared" si="6"/>
        <v>-28.02124711976272</v>
      </c>
      <c r="S55" s="5">
        <f t="shared" si="27"/>
        <v>-14.406218799115152</v>
      </c>
      <c r="T55" s="6">
        <f t="shared" si="28"/>
        <v>1499.9655003967468</v>
      </c>
      <c r="U55" s="5">
        <f t="shared" si="9"/>
        <v>0</v>
      </c>
      <c r="V55" s="5">
        <f t="shared" si="10"/>
        <v>-8.6421697915963804</v>
      </c>
      <c r="W55" s="5">
        <f t="shared" si="11"/>
        <v>16.809711053128286</v>
      </c>
      <c r="X55" s="5">
        <f t="shared" si="12"/>
        <v>0</v>
      </c>
      <c r="Y55" s="5">
        <f t="shared" si="13"/>
        <v>-36.6634169113591</v>
      </c>
      <c r="Z55" s="5">
        <f t="shared" si="14"/>
        <v>-29.770507745986865</v>
      </c>
      <c r="AA55">
        <f t="shared" si="29"/>
        <v>0</v>
      </c>
    </row>
    <row r="56" spans="1:27" x14ac:dyDescent="0.2">
      <c r="A56">
        <f t="shared" si="15"/>
        <v>0.24000000000000007</v>
      </c>
      <c r="B56" s="5">
        <f t="shared" si="16"/>
        <v>0</v>
      </c>
      <c r="C56" s="5">
        <f t="shared" si="17"/>
        <v>31.953762982660862</v>
      </c>
      <c r="D56" s="5">
        <f t="shared" si="18"/>
        <v>19.170066810848212</v>
      </c>
      <c r="E56" s="2">
        <f t="shared" si="19"/>
        <v>31.953762982660862</v>
      </c>
      <c r="F56" s="2">
        <f t="shared" si="20"/>
        <v>0</v>
      </c>
      <c r="G56" s="3">
        <f t="shared" si="21"/>
        <v>0</v>
      </c>
      <c r="H56" s="3">
        <f t="shared" si="22"/>
        <v>120.25548093116838</v>
      </c>
      <c r="I56" s="3">
        <f t="shared" si="23"/>
        <v>61.716257924249255</v>
      </c>
      <c r="J56" s="2">
        <f t="shared" si="24"/>
        <v>135.16758925925646</v>
      </c>
      <c r="K56" s="2">
        <f t="shared" si="0"/>
        <v>135.16758925925646</v>
      </c>
      <c r="L56" s="5">
        <f t="shared" si="1"/>
        <v>0.32304444810739563</v>
      </c>
      <c r="M56" s="4">
        <f t="shared" si="25"/>
        <v>0.14063993096510594</v>
      </c>
      <c r="N56" s="4">
        <f t="shared" si="2"/>
        <v>0.19364299236215923</v>
      </c>
      <c r="O56" s="4">
        <f t="shared" si="26"/>
        <v>0</v>
      </c>
      <c r="P56" s="4">
        <f t="shared" si="4"/>
        <v>0</v>
      </c>
      <c r="Q56" s="5">
        <f t="shared" si="5"/>
        <v>0</v>
      </c>
      <c r="R56" s="5">
        <f t="shared" si="6"/>
        <v>-27.914709865143951</v>
      </c>
      <c r="S56" s="5">
        <f t="shared" si="27"/>
        <v>-14.326094915406788</v>
      </c>
      <c r="T56" s="6">
        <f t="shared" si="28"/>
        <v>1499.9640004319965</v>
      </c>
      <c r="U56" s="5">
        <f t="shared" si="9"/>
        <v>0</v>
      </c>
      <c r="V56" s="5">
        <f t="shared" si="10"/>
        <v>-8.5875114230764424</v>
      </c>
      <c r="W56" s="5">
        <f t="shared" si="11"/>
        <v>16.732954182858808</v>
      </c>
      <c r="X56" s="5">
        <f t="shared" si="12"/>
        <v>0</v>
      </c>
      <c r="Y56" s="5">
        <f t="shared" si="13"/>
        <v>-36.502221288220397</v>
      </c>
      <c r="Z56" s="5">
        <f t="shared" si="14"/>
        <v>-29.767140732547979</v>
      </c>
      <c r="AA56">
        <f t="shared" si="29"/>
        <v>0</v>
      </c>
    </row>
    <row r="57" spans="1:27" x14ac:dyDescent="0.2">
      <c r="A57">
        <f t="shared" si="15"/>
        <v>0.25000000000000006</v>
      </c>
      <c r="B57" s="5">
        <f t="shared" si="16"/>
        <v>0</v>
      </c>
      <c r="C57" s="5">
        <f t="shared" si="17"/>
        <v>33.154492680908135</v>
      </c>
      <c r="D57" s="5">
        <f t="shared" si="18"/>
        <v>19.785741033054077</v>
      </c>
      <c r="E57" s="2">
        <f t="shared" si="19"/>
        <v>33.154492680908135</v>
      </c>
      <c r="F57" s="2">
        <f t="shared" si="20"/>
        <v>0</v>
      </c>
      <c r="G57" s="3">
        <f t="shared" si="21"/>
        <v>0</v>
      </c>
      <c r="H57" s="3">
        <f t="shared" si="22"/>
        <v>119.89045871828617</v>
      </c>
      <c r="I57" s="3">
        <f t="shared" si="23"/>
        <v>61.418586516923774</v>
      </c>
      <c r="J57" s="2">
        <f t="shared" si="24"/>
        <v>134.70695921673064</v>
      </c>
      <c r="K57" s="2">
        <f t="shared" si="0"/>
        <v>134.70695921673064</v>
      </c>
      <c r="L57" s="5">
        <f t="shared" si="1"/>
        <v>0.3239065145345319</v>
      </c>
      <c r="M57" s="4">
        <f t="shared" si="25"/>
        <v>0.14112070766593079</v>
      </c>
      <c r="N57" s="4">
        <f t="shared" si="2"/>
        <v>0.19400701066724732</v>
      </c>
      <c r="O57" s="4">
        <f t="shared" si="26"/>
        <v>0</v>
      </c>
      <c r="P57" s="4">
        <f t="shared" si="4"/>
        <v>0</v>
      </c>
      <c r="Q57" s="5">
        <f t="shared" si="5"/>
        <v>0</v>
      </c>
      <c r="R57" s="5">
        <f t="shared" si="6"/>
        <v>-27.80915076153002</v>
      </c>
      <c r="S57" s="5">
        <f t="shared" si="27"/>
        <v>-14.246327441473852</v>
      </c>
      <c r="T57" s="6">
        <f t="shared" si="28"/>
        <v>1499.9625004687462</v>
      </c>
      <c r="U57" s="5">
        <f t="shared" si="9"/>
        <v>0</v>
      </c>
      <c r="V57" s="5">
        <f t="shared" si="10"/>
        <v>-8.5329787327029987</v>
      </c>
      <c r="W57" s="5">
        <f t="shared" si="11"/>
        <v>16.656565911285679</v>
      </c>
      <c r="X57" s="5">
        <f t="shared" si="12"/>
        <v>0</v>
      </c>
      <c r="Y57" s="5">
        <f t="shared" si="13"/>
        <v>-36.342129494233021</v>
      </c>
      <c r="Z57" s="5">
        <f t="shared" si="14"/>
        <v>-29.763761530188173</v>
      </c>
      <c r="AA57">
        <f t="shared" si="29"/>
        <v>0</v>
      </c>
    </row>
    <row r="58" spans="1:27" x14ac:dyDescent="0.2">
      <c r="A58">
        <f t="shared" si="15"/>
        <v>0.26000000000000006</v>
      </c>
      <c r="B58" s="5">
        <f t="shared" si="16"/>
        <v>0</v>
      </c>
      <c r="C58" s="5">
        <f t="shared" si="17"/>
        <v>34.351580161616283</v>
      </c>
      <c r="D58" s="5">
        <f t="shared" si="18"/>
        <v>20.398438710146802</v>
      </c>
      <c r="E58" s="2">
        <f t="shared" si="19"/>
        <v>34.351580161616283</v>
      </c>
      <c r="F58" s="2">
        <f t="shared" si="20"/>
        <v>0</v>
      </c>
      <c r="G58" s="3">
        <f t="shared" si="21"/>
        <v>0</v>
      </c>
      <c r="H58" s="3">
        <f t="shared" si="22"/>
        <v>119.52703742334384</v>
      </c>
      <c r="I58" s="3">
        <f t="shared" si="23"/>
        <v>61.120948901621894</v>
      </c>
      <c r="J58" s="2">
        <f t="shared" si="24"/>
        <v>134.24784195597377</v>
      </c>
      <c r="K58" s="2">
        <f t="shared" si="0"/>
        <v>134.24784195597377</v>
      </c>
      <c r="L58" s="5">
        <f t="shared" si="1"/>
        <v>0.32477620283855024</v>
      </c>
      <c r="M58" s="4">
        <f t="shared" si="25"/>
        <v>0.14160318799383795</v>
      </c>
      <c r="N58" s="4">
        <f t="shared" si="2"/>
        <v>0.1943711982728285</v>
      </c>
      <c r="O58" s="4">
        <f t="shared" si="26"/>
        <v>0</v>
      </c>
      <c r="P58" s="4">
        <f t="shared" si="4"/>
        <v>0</v>
      </c>
      <c r="Q58" s="5">
        <f t="shared" si="5"/>
        <v>0</v>
      </c>
      <c r="R58" s="5">
        <f t="shared" si="6"/>
        <v>-27.704547256996594</v>
      </c>
      <c r="S58" s="5">
        <f t="shared" si="27"/>
        <v>-14.166905277171605</v>
      </c>
      <c r="T58" s="6">
        <f t="shared" si="28"/>
        <v>1499.9610005069958</v>
      </c>
      <c r="U58" s="5">
        <f t="shared" si="9"/>
        <v>0</v>
      </c>
      <c r="V58" s="5">
        <f t="shared" si="10"/>
        <v>-8.4785717995181002</v>
      </c>
      <c r="W58" s="5">
        <f t="shared" si="11"/>
        <v>16.580543774094053</v>
      </c>
      <c r="X58" s="5">
        <f t="shared" si="12"/>
        <v>0</v>
      </c>
      <c r="Y58" s="5">
        <f t="shared" si="13"/>
        <v>-36.183119056514698</v>
      </c>
      <c r="Z58" s="5">
        <f t="shared" si="14"/>
        <v>-29.760361503077551</v>
      </c>
      <c r="AA58">
        <f t="shared" si="29"/>
        <v>0</v>
      </c>
    </row>
    <row r="59" spans="1:27" x14ac:dyDescent="0.2">
      <c r="A59">
        <f t="shared" si="15"/>
        <v>0.27000000000000007</v>
      </c>
      <c r="B59" s="5">
        <f t="shared" si="16"/>
        <v>0</v>
      </c>
      <c r="C59" s="5">
        <f t="shared" si="17"/>
        <v>35.545041379896894</v>
      </c>
      <c r="D59" s="5">
        <f t="shared" si="18"/>
        <v>21.008160181087867</v>
      </c>
      <c r="E59" s="2">
        <f t="shared" si="19"/>
        <v>35.545041379896894</v>
      </c>
      <c r="F59" s="2">
        <f t="shared" si="20"/>
        <v>0</v>
      </c>
      <c r="G59" s="3">
        <f t="shared" si="21"/>
        <v>0</v>
      </c>
      <c r="H59" s="3">
        <f t="shared" si="22"/>
        <v>119.1652062327787</v>
      </c>
      <c r="I59" s="3">
        <f t="shared" si="23"/>
        <v>60.82334528659112</v>
      </c>
      <c r="J59" s="2">
        <f t="shared" si="24"/>
        <v>133.79023024254263</v>
      </c>
      <c r="K59" s="2">
        <f t="shared" si="0"/>
        <v>133.79023024254263</v>
      </c>
      <c r="L59" s="5">
        <f t="shared" si="1"/>
        <v>0.32565340303140161</v>
      </c>
      <c r="M59" s="4">
        <f t="shared" si="25"/>
        <v>0.14208738080414135</v>
      </c>
      <c r="N59" s="4">
        <f t="shared" si="2"/>
        <v>0.1947355551347984</v>
      </c>
      <c r="O59" s="4">
        <f t="shared" si="26"/>
        <v>0</v>
      </c>
      <c r="P59" s="4">
        <f t="shared" si="4"/>
        <v>0</v>
      </c>
      <c r="Q59" s="5">
        <f t="shared" si="5"/>
        <v>0</v>
      </c>
      <c r="R59" s="5">
        <f t="shared" si="6"/>
        <v>-27.600876891344413</v>
      </c>
      <c r="S59" s="5">
        <f t="shared" si="27"/>
        <v>-14.087817396091198</v>
      </c>
      <c r="T59" s="6">
        <f t="shared" si="28"/>
        <v>1499.9595005467454</v>
      </c>
      <c r="U59" s="5">
        <f t="shared" si="9"/>
        <v>0</v>
      </c>
      <c r="V59" s="5">
        <f t="shared" si="10"/>
        <v>-8.4242907205270434</v>
      </c>
      <c r="W59" s="5">
        <f t="shared" si="11"/>
        <v>16.504885358513828</v>
      </c>
      <c r="X59" s="5">
        <f t="shared" si="12"/>
        <v>0</v>
      </c>
      <c r="Y59" s="5">
        <f t="shared" si="13"/>
        <v>-36.025167611871453</v>
      </c>
      <c r="Z59" s="5">
        <f t="shared" si="14"/>
        <v>-29.756932037577371</v>
      </c>
      <c r="AA59">
        <f t="shared" si="29"/>
        <v>0</v>
      </c>
    </row>
    <row r="60" spans="1:27" x14ac:dyDescent="0.2">
      <c r="A60">
        <f t="shared" si="15"/>
        <v>0.28000000000000008</v>
      </c>
      <c r="B60" s="5">
        <f t="shared" si="16"/>
        <v>0</v>
      </c>
      <c r="C60" s="5">
        <f t="shared" si="17"/>
        <v>36.734892183844089</v>
      </c>
      <c r="D60" s="5">
        <f t="shared" si="18"/>
        <v>21.614905787351898</v>
      </c>
      <c r="E60" s="2">
        <f t="shared" si="19"/>
        <v>36.734892183844089</v>
      </c>
      <c r="F60" s="2">
        <f t="shared" si="20"/>
        <v>0</v>
      </c>
      <c r="G60" s="3">
        <f t="shared" si="21"/>
        <v>0</v>
      </c>
      <c r="H60" s="3">
        <f t="shared" si="22"/>
        <v>118.80495455665999</v>
      </c>
      <c r="I60" s="3">
        <f t="shared" si="23"/>
        <v>60.525775966215349</v>
      </c>
      <c r="J60" s="2">
        <f t="shared" si="24"/>
        <v>133.33411710257258</v>
      </c>
      <c r="K60" s="2">
        <f t="shared" si="0"/>
        <v>133.33411710257258</v>
      </c>
      <c r="L60" s="5">
        <f t="shared" si="1"/>
        <v>0.32653800055498994</v>
      </c>
      <c r="M60" s="4">
        <f t="shared" si="25"/>
        <v>0.14257329478416916</v>
      </c>
      <c r="N60" s="4">
        <f t="shared" si="2"/>
        <v>0.1951000810370124</v>
      </c>
      <c r="O60" s="4">
        <f t="shared" si="26"/>
        <v>0</v>
      </c>
      <c r="P60" s="4">
        <f t="shared" si="4"/>
        <v>0</v>
      </c>
      <c r="Q60" s="5">
        <f t="shared" si="5"/>
        <v>0</v>
      </c>
      <c r="R60" s="5">
        <f t="shared" si="6"/>
        <v>-27.498117304044932</v>
      </c>
      <c r="S60" s="5">
        <f t="shared" si="27"/>
        <v>-14.009052851777998</v>
      </c>
      <c r="T60" s="6">
        <f t="shared" si="28"/>
        <v>1499.9580005879945</v>
      </c>
      <c r="U60" s="5">
        <f t="shared" si="9"/>
        <v>0</v>
      </c>
      <c r="V60" s="5">
        <f t="shared" si="10"/>
        <v>-8.3701356105210927</v>
      </c>
      <c r="W60" s="5">
        <f t="shared" si="11"/>
        <v>16.429588302942332</v>
      </c>
      <c r="X60" s="5">
        <f t="shared" si="12"/>
        <v>0</v>
      </c>
      <c r="Y60" s="5">
        <f t="shared" si="13"/>
        <v>-35.868252914566028</v>
      </c>
      <c r="Z60" s="5">
        <f t="shared" si="14"/>
        <v>-29.753464548835666</v>
      </c>
      <c r="AA60">
        <f t="shared" si="29"/>
        <v>0</v>
      </c>
    </row>
    <row r="61" spans="1:27" x14ac:dyDescent="0.2">
      <c r="A61">
        <f t="shared" si="15"/>
        <v>0.29000000000000009</v>
      </c>
      <c r="B61" s="5">
        <f t="shared" si="16"/>
        <v>0</v>
      </c>
      <c r="C61" s="5">
        <f t="shared" si="17"/>
        <v>37.921148316764963</v>
      </c>
      <c r="D61" s="5">
        <f t="shared" si="18"/>
        <v>22.218675873786609</v>
      </c>
      <c r="E61" s="2">
        <f t="shared" si="19"/>
        <v>37.921148316764963</v>
      </c>
      <c r="F61" s="2">
        <f t="shared" si="20"/>
        <v>0</v>
      </c>
      <c r="G61" s="3">
        <f t="shared" si="21"/>
        <v>0</v>
      </c>
      <c r="H61" s="3">
        <f t="shared" si="22"/>
        <v>118.44627202751434</v>
      </c>
      <c r="I61" s="3">
        <f t="shared" si="23"/>
        <v>60.228241320726994</v>
      </c>
      <c r="J61" s="2">
        <f t="shared" si="24"/>
        <v>132.87949582160391</v>
      </c>
      <c r="K61" s="2">
        <f t="shared" si="0"/>
        <v>132.87949582160391</v>
      </c>
      <c r="L61" s="5">
        <f t="shared" si="1"/>
        <v>0.3274298763132365</v>
      </c>
      <c r="M61" s="4">
        <f t="shared" si="25"/>
        <v>0.14306093844680631</v>
      </c>
      <c r="N61" s="4">
        <f t="shared" si="2"/>
        <v>0.19546477558871947</v>
      </c>
      <c r="O61" s="4">
        <f t="shared" si="26"/>
        <v>0</v>
      </c>
      <c r="P61" s="4">
        <f t="shared" si="4"/>
        <v>0</v>
      </c>
      <c r="Q61" s="5">
        <f t="shared" si="5"/>
        <v>0</v>
      </c>
      <c r="R61" s="5">
        <f t="shared" si="6"/>
        <v>-27.396246242410378</v>
      </c>
      <c r="S61" s="5">
        <f t="shared" si="27"/>
        <v>-13.930600784013372</v>
      </c>
      <c r="T61" s="6">
        <f t="shared" si="28"/>
        <v>1499.9565006307441</v>
      </c>
      <c r="U61" s="5">
        <f t="shared" si="9"/>
        <v>0</v>
      </c>
      <c r="V61" s="5">
        <f t="shared" si="10"/>
        <v>-8.31610660188597</v>
      </c>
      <c r="W61" s="5">
        <f t="shared" si="11"/>
        <v>16.354650296551345</v>
      </c>
      <c r="X61" s="5">
        <f t="shared" si="12"/>
        <v>0</v>
      </c>
      <c r="Y61" s="5">
        <f t="shared" si="13"/>
        <v>-35.712352844296348</v>
      </c>
      <c r="Z61" s="5">
        <f t="shared" si="14"/>
        <v>-29.749950487462026</v>
      </c>
      <c r="AA61">
        <f t="shared" si="29"/>
        <v>0</v>
      </c>
    </row>
    <row r="62" spans="1:27" x14ac:dyDescent="0.2">
      <c r="A62">
        <f t="shared" si="15"/>
        <v>0.3000000000000001</v>
      </c>
      <c r="B62" s="5">
        <f t="shared" si="16"/>
        <v>0</v>
      </c>
      <c r="C62" s="5">
        <f t="shared" si="17"/>
        <v>39.103825419397893</v>
      </c>
      <c r="D62" s="5">
        <f t="shared" si="18"/>
        <v>22.819470789469506</v>
      </c>
      <c r="E62" s="2">
        <f t="shared" si="19"/>
        <v>39.103825419397893</v>
      </c>
      <c r="F62" s="2">
        <f t="shared" si="20"/>
        <v>0</v>
      </c>
      <c r="G62" s="3">
        <f t="shared" si="21"/>
        <v>0</v>
      </c>
      <c r="H62" s="3">
        <f t="shared" si="22"/>
        <v>118.08914849907137</v>
      </c>
      <c r="I62" s="3">
        <f t="shared" si="23"/>
        <v>59.930741815852372</v>
      </c>
      <c r="J62" s="2">
        <f t="shared" si="24"/>
        <v>132.42635994330618</v>
      </c>
      <c r="K62" s="2">
        <f t="shared" si="0"/>
        <v>132.42635994330618</v>
      </c>
      <c r="L62" s="5">
        <f t="shared" si="1"/>
        <v>0.32832890671005915</v>
      </c>
      <c r="M62" s="4">
        <f t="shared" si="25"/>
        <v>0.14355032012402733</v>
      </c>
      <c r="N62" s="4">
        <f t="shared" si="2"/>
        <v>0.19582963822207264</v>
      </c>
      <c r="O62" s="4">
        <f t="shared" si="26"/>
        <v>0</v>
      </c>
      <c r="P62" s="4">
        <f t="shared" si="4"/>
        <v>0</v>
      </c>
      <c r="Q62" s="5">
        <f t="shared" si="5"/>
        <v>0</v>
      </c>
      <c r="R62" s="5">
        <f t="shared" si="6"/>
        <v>-27.295241569974991</v>
      </c>
      <c r="S62" s="5">
        <f t="shared" si="27"/>
        <v>-13.852450425149401</v>
      </c>
      <c r="T62" s="6">
        <f t="shared" si="28"/>
        <v>1499.9550006749935</v>
      </c>
      <c r="U62" s="5">
        <f t="shared" si="9"/>
        <v>0</v>
      </c>
      <c r="V62" s="5">
        <f t="shared" si="10"/>
        <v>-8.262203844396053</v>
      </c>
      <c r="W62" s="5">
        <f t="shared" si="11"/>
        <v>16.280069078878078</v>
      </c>
      <c r="X62" s="5">
        <f t="shared" si="12"/>
        <v>0</v>
      </c>
      <c r="Y62" s="5">
        <f t="shared" si="13"/>
        <v>-35.557445414371045</v>
      </c>
      <c r="Z62" s="5">
        <f t="shared" si="14"/>
        <v>-29.74638134627132</v>
      </c>
      <c r="AA62">
        <f t="shared" si="29"/>
        <v>0</v>
      </c>
    </row>
    <row r="63" spans="1:27" x14ac:dyDescent="0.2">
      <c r="A63">
        <f t="shared" si="15"/>
        <v>0.31000000000000011</v>
      </c>
      <c r="B63" s="5">
        <f t="shared" si="16"/>
        <v>0</v>
      </c>
      <c r="C63" s="5">
        <f t="shared" si="17"/>
        <v>40.282939032117888</v>
      </c>
      <c r="D63" s="5">
        <f t="shared" si="18"/>
        <v>23.417290888560718</v>
      </c>
      <c r="E63" s="2">
        <f t="shared" si="19"/>
        <v>40.282939032117888</v>
      </c>
      <c r="F63" s="2">
        <f t="shared" si="20"/>
        <v>0</v>
      </c>
      <c r="G63" s="3">
        <f t="shared" si="21"/>
        <v>0</v>
      </c>
      <c r="H63" s="3">
        <f t="shared" si="22"/>
        <v>117.73357404492766</v>
      </c>
      <c r="I63" s="3">
        <f t="shared" si="23"/>
        <v>59.633278002389659</v>
      </c>
      <c r="J63" s="2">
        <f t="shared" si="24"/>
        <v>131.97470326809889</v>
      </c>
      <c r="K63" s="2">
        <f t="shared" si="0"/>
        <v>131.97470326809889</v>
      </c>
      <c r="L63" s="5">
        <f t="shared" si="1"/>
        <v>0.32923496369331917</v>
      </c>
      <c r="M63" s="4">
        <f t="shared" si="25"/>
        <v>0.14404144796042512</v>
      </c>
      <c r="N63" s="4">
        <f t="shared" si="2"/>
        <v>0.19619466818972039</v>
      </c>
      <c r="O63" s="4">
        <f t="shared" si="26"/>
        <v>0</v>
      </c>
      <c r="P63" s="4">
        <f t="shared" si="4"/>
        <v>0</v>
      </c>
      <c r="Q63" s="5">
        <f t="shared" si="5"/>
        <v>0</v>
      </c>
      <c r="R63" s="5">
        <f t="shared" si="6"/>
        <v>-27.195081275073139</v>
      </c>
      <c r="S63" s="5">
        <f t="shared" si="27"/>
        <v>-13.774591106485545</v>
      </c>
      <c r="T63" s="6">
        <f t="shared" si="28"/>
        <v>1499.9535007207426</v>
      </c>
      <c r="U63" s="5">
        <f t="shared" si="9"/>
        <v>0</v>
      </c>
      <c r="V63" s="5">
        <f t="shared" si="10"/>
        <v>-8.2084275049941908</v>
      </c>
      <c r="W63" s="5">
        <f t="shared" si="11"/>
        <v>16.205842439399827</v>
      </c>
      <c r="X63" s="5">
        <f t="shared" si="12"/>
        <v>0</v>
      </c>
      <c r="Y63" s="5">
        <f t="shared" si="13"/>
        <v>-35.403508780067327</v>
      </c>
      <c r="Z63" s="5">
        <f t="shared" si="14"/>
        <v>-29.742748667085717</v>
      </c>
      <c r="AA63">
        <f t="shared" si="29"/>
        <v>0</v>
      </c>
    </row>
    <row r="64" spans="1:27" x14ac:dyDescent="0.2">
      <c r="A64">
        <f t="shared" si="15"/>
        <v>0.32000000000000012</v>
      </c>
      <c r="B64" s="5">
        <f t="shared" si="16"/>
        <v>0</v>
      </c>
      <c r="C64" s="5">
        <f t="shared" si="17"/>
        <v>41.458504597128162</v>
      </c>
      <c r="D64" s="5">
        <f t="shared" si="18"/>
        <v>24.01213653115126</v>
      </c>
      <c r="E64" s="2">
        <f t="shared" si="19"/>
        <v>41.458504597128162</v>
      </c>
      <c r="F64" s="2">
        <f t="shared" si="20"/>
        <v>0</v>
      </c>
      <c r="G64" s="3">
        <f t="shared" si="21"/>
        <v>0</v>
      </c>
      <c r="H64" s="3">
        <f t="shared" si="22"/>
        <v>117.379538957127</v>
      </c>
      <c r="I64" s="3">
        <f t="shared" si="23"/>
        <v>59.335850515718803</v>
      </c>
      <c r="J64" s="2">
        <f t="shared" si="24"/>
        <v>131.52451985166653</v>
      </c>
      <c r="K64" s="2">
        <f t="shared" si="0"/>
        <v>131.52451985166653</v>
      </c>
      <c r="L64" s="5">
        <f t="shared" si="1"/>
        <v>0.3301479148047784</v>
      </c>
      <c r="M64" s="4">
        <f t="shared" si="25"/>
        <v>0.14453432990674167</v>
      </c>
      <c r="N64" s="4">
        <f t="shared" si="2"/>
        <v>0.19655986456248334</v>
      </c>
      <c r="O64" s="4">
        <f t="shared" si="26"/>
        <v>0</v>
      </c>
      <c r="P64" s="4">
        <f t="shared" si="4"/>
        <v>0</v>
      </c>
      <c r="Q64" s="5">
        <f t="shared" si="5"/>
        <v>0</v>
      </c>
      <c r="R64" s="5">
        <f t="shared" si="6"/>
        <v>-27.095743479599708</v>
      </c>
      <c r="S64" s="5">
        <f t="shared" si="27"/>
        <v>-13.697012264676069</v>
      </c>
      <c r="T64" s="6">
        <f t="shared" si="28"/>
        <v>1499.9520007679919</v>
      </c>
      <c r="U64" s="5">
        <f t="shared" si="9"/>
        <v>0</v>
      </c>
      <c r="V64" s="5">
        <f t="shared" si="10"/>
        <v>-8.1547777675572775</v>
      </c>
      <c r="W64" s="5">
        <f t="shared" si="11"/>
        <v>16.131968217092084</v>
      </c>
      <c r="X64" s="5">
        <f t="shared" si="12"/>
        <v>0</v>
      </c>
      <c r="Y64" s="5">
        <f t="shared" si="13"/>
        <v>-35.250521247156982</v>
      </c>
      <c r="Z64" s="5">
        <f t="shared" si="14"/>
        <v>-29.739044047583985</v>
      </c>
      <c r="AA64">
        <f t="shared" si="29"/>
        <v>0</v>
      </c>
    </row>
    <row r="65" spans="1:27" x14ac:dyDescent="0.2">
      <c r="A65">
        <f t="shared" si="15"/>
        <v>0.33000000000000013</v>
      </c>
      <c r="B65" s="5">
        <f t="shared" si="16"/>
        <v>0</v>
      </c>
      <c r="C65" s="5">
        <f t="shared" si="17"/>
        <v>42.630537460637072</v>
      </c>
      <c r="D65" s="5">
        <f t="shared" si="18"/>
        <v>24.604008084106066</v>
      </c>
      <c r="E65" s="2">
        <f t="shared" si="19"/>
        <v>42.630537460637072</v>
      </c>
      <c r="F65" s="2">
        <f t="shared" si="20"/>
        <v>0</v>
      </c>
      <c r="G65" s="3">
        <f t="shared" si="21"/>
        <v>0</v>
      </c>
      <c r="H65" s="3">
        <f t="shared" si="22"/>
        <v>117.02703374465543</v>
      </c>
      <c r="I65" s="3">
        <f t="shared" si="23"/>
        <v>59.038460075242966</v>
      </c>
      <c r="J65" s="2">
        <f t="shared" si="24"/>
        <v>131.07580400336585</v>
      </c>
      <c r="K65" s="2">
        <f t="shared" si="0"/>
        <v>131.07580400336585</v>
      </c>
      <c r="L65" s="5">
        <f t="shared" si="1"/>
        <v>0.33106762323609407</v>
      </c>
      <c r="M65" s="4">
        <f t="shared" si="25"/>
        <v>0.1450289737134062</v>
      </c>
      <c r="N65" s="4">
        <f t="shared" si="2"/>
        <v>0.19692522622711897</v>
      </c>
      <c r="O65" s="4">
        <f t="shared" si="26"/>
        <v>0</v>
      </c>
      <c r="P65" s="4">
        <f t="shared" si="4"/>
        <v>0</v>
      </c>
      <c r="Q65" s="5">
        <f t="shared" si="5"/>
        <v>0</v>
      </c>
      <c r="R65" s="5">
        <f t="shared" si="6"/>
        <v>-26.997206447936875</v>
      </c>
      <c r="S65" s="5">
        <f t="shared" si="27"/>
        <v>-13.619703448156523</v>
      </c>
      <c r="T65" s="6">
        <f t="shared" si="28"/>
        <v>1499.9505008167412</v>
      </c>
      <c r="U65" s="5">
        <f t="shared" si="9"/>
        <v>0</v>
      </c>
      <c r="V65" s="5">
        <f t="shared" si="10"/>
        <v>-8.1012548326474008</v>
      </c>
      <c r="W65" s="5">
        <f t="shared" si="11"/>
        <v>16.0584442999698</v>
      </c>
      <c r="X65" s="5">
        <f t="shared" si="12"/>
        <v>0</v>
      </c>
      <c r="Y65" s="5">
        <f t="shared" si="13"/>
        <v>-35.098461280584274</v>
      </c>
      <c r="Z65" s="5">
        <f t="shared" si="14"/>
        <v>-29.735259148186721</v>
      </c>
      <c r="AA65">
        <f t="shared" si="29"/>
        <v>0</v>
      </c>
    </row>
    <row r="66" spans="1:27" x14ac:dyDescent="0.2">
      <c r="A66">
        <f t="shared" si="15"/>
        <v>0.34000000000000014</v>
      </c>
      <c r="B66" s="5">
        <f t="shared" si="16"/>
        <v>0</v>
      </c>
      <c r="C66" s="5">
        <f t="shared" si="17"/>
        <v>43.799052875019598</v>
      </c>
      <c r="D66" s="5">
        <f t="shared" si="18"/>
        <v>25.192905921901087</v>
      </c>
      <c r="E66" s="2">
        <f t="shared" si="19"/>
        <v>43.799052875019598</v>
      </c>
      <c r="F66" s="2">
        <f t="shared" si="20"/>
        <v>0</v>
      </c>
      <c r="G66" s="3">
        <f t="shared" si="21"/>
        <v>0</v>
      </c>
      <c r="H66" s="3">
        <f t="shared" si="22"/>
        <v>116.67604913184958</v>
      </c>
      <c r="I66" s="3">
        <f t="shared" si="23"/>
        <v>58.741107483761098</v>
      </c>
      <c r="J66" s="2">
        <f t="shared" si="24"/>
        <v>130.62855028452452</v>
      </c>
      <c r="K66" s="2">
        <f t="shared" si="0"/>
        <v>130.62855028452452</v>
      </c>
      <c r="L66" s="5">
        <f t="shared" si="1"/>
        <v>0.33199394789086656</v>
      </c>
      <c r="M66" s="4">
        <f t="shared" si="25"/>
        <v>0.14552538692408631</v>
      </c>
      <c r="N66" s="4">
        <f t="shared" si="2"/>
        <v>0.19729075188417913</v>
      </c>
      <c r="O66" s="4">
        <f t="shared" si="26"/>
        <v>0</v>
      </c>
      <c r="P66" s="4">
        <f t="shared" si="4"/>
        <v>0</v>
      </c>
      <c r="Q66" s="5">
        <f t="shared" si="5"/>
        <v>0</v>
      </c>
      <c r="R66" s="5">
        <f t="shared" si="6"/>
        <v>-26.899448596031252</v>
      </c>
      <c r="S66" s="5">
        <f t="shared" si="27"/>
        <v>-13.542654323577455</v>
      </c>
      <c r="T66" s="6">
        <f t="shared" si="28"/>
        <v>1499.9490008669902</v>
      </c>
      <c r="U66" s="5">
        <f t="shared" si="9"/>
        <v>0</v>
      </c>
      <c r="V66" s="5">
        <f t="shared" si="10"/>
        <v>-8.047858917248746</v>
      </c>
      <c r="W66" s="5">
        <f t="shared" si="11"/>
        <v>15.985268624611676</v>
      </c>
      <c r="X66" s="5">
        <f t="shared" si="12"/>
        <v>0</v>
      </c>
      <c r="Y66" s="5">
        <f t="shared" si="13"/>
        <v>-34.947307513279995</v>
      </c>
      <c r="Z66" s="5">
        <f t="shared" si="14"/>
        <v>-29.731385698965781</v>
      </c>
      <c r="AA66">
        <f t="shared" si="29"/>
        <v>0</v>
      </c>
    </row>
    <row r="67" spans="1:27" x14ac:dyDescent="0.2">
      <c r="A67">
        <f t="shared" si="15"/>
        <v>0.35000000000000014</v>
      </c>
      <c r="B67" s="5">
        <f t="shared" si="16"/>
        <v>0</v>
      </c>
      <c r="C67" s="5">
        <f t="shared" si="17"/>
        <v>44.964066000962433</v>
      </c>
      <c r="D67" s="5">
        <f t="shared" si="18"/>
        <v>25.778830427453748</v>
      </c>
      <c r="E67" s="2">
        <f t="shared" si="19"/>
        <v>44.964066000962433</v>
      </c>
      <c r="F67" s="2">
        <f t="shared" si="20"/>
        <v>0</v>
      </c>
      <c r="G67" s="3">
        <f t="shared" si="21"/>
        <v>0</v>
      </c>
      <c r="H67" s="3">
        <f t="shared" si="22"/>
        <v>116.32657605671677</v>
      </c>
      <c r="I67" s="3">
        <f t="shared" si="23"/>
        <v>58.443793626771438</v>
      </c>
      <c r="J67" s="2">
        <f t="shared" si="24"/>
        <v>130.18275350662915</v>
      </c>
      <c r="K67" s="2">
        <f t="shared" si="0"/>
        <v>130.18275350662915</v>
      </c>
      <c r="L67" s="5">
        <f t="shared" si="1"/>
        <v>0.3329267434527402</v>
      </c>
      <c r="M67" s="4">
        <f t="shared" si="25"/>
        <v>0.14602357686925915</v>
      </c>
      <c r="N67" s="4">
        <f t="shared" si="2"/>
        <v>0.19765644004596369</v>
      </c>
      <c r="O67" s="4">
        <f t="shared" si="26"/>
        <v>0</v>
      </c>
      <c r="P67" s="4">
        <f t="shared" si="4"/>
        <v>0</v>
      </c>
      <c r="Q67" s="5">
        <f t="shared" si="5"/>
        <v>0</v>
      </c>
      <c r="R67" s="5">
        <f t="shared" si="6"/>
        <v>-26.802448500604228</v>
      </c>
      <c r="S67" s="5">
        <f t="shared" si="27"/>
        <v>-13.46585468223309</v>
      </c>
      <c r="T67" s="6">
        <f t="shared" si="28"/>
        <v>1499.9475009187393</v>
      </c>
      <c r="U67" s="5">
        <f t="shared" si="9"/>
        <v>0</v>
      </c>
      <c r="V67" s="5">
        <f t="shared" si="10"/>
        <v>-7.9945902544902836</v>
      </c>
      <c r="W67" s="5">
        <f t="shared" si="11"/>
        <v>15.912439175667267</v>
      </c>
      <c r="X67" s="5">
        <f t="shared" si="12"/>
        <v>0</v>
      </c>
      <c r="Y67" s="5">
        <f t="shared" si="13"/>
        <v>-34.797038755094512</v>
      </c>
      <c r="Z67" s="5">
        <f t="shared" si="14"/>
        <v>-29.727415506565823</v>
      </c>
      <c r="AA67">
        <f t="shared" si="29"/>
        <v>0</v>
      </c>
    </row>
    <row r="68" spans="1:27" x14ac:dyDescent="0.2">
      <c r="A68">
        <f t="shared" si="15"/>
        <v>0.36000000000000015</v>
      </c>
      <c r="B68" s="5">
        <f t="shared" si="16"/>
        <v>0</v>
      </c>
      <c r="C68" s="5">
        <f t="shared" si="17"/>
        <v>46.125591909591847</v>
      </c>
      <c r="D68" s="5">
        <f t="shared" si="18"/>
        <v>26.361781992946135</v>
      </c>
      <c r="E68" s="2">
        <f t="shared" si="19"/>
        <v>46.125591909591847</v>
      </c>
      <c r="F68" s="2">
        <f t="shared" si="20"/>
        <v>0</v>
      </c>
      <c r="G68" s="3">
        <f t="shared" si="21"/>
        <v>0</v>
      </c>
      <c r="H68" s="3">
        <f t="shared" si="22"/>
        <v>115.97860566916583</v>
      </c>
      <c r="I68" s="3">
        <f t="shared" si="23"/>
        <v>58.14651947170578</v>
      </c>
      <c r="J68" s="2">
        <f t="shared" si="24"/>
        <v>129.73840872940181</v>
      </c>
      <c r="K68" s="2">
        <f t="shared" si="0"/>
        <v>129.73840872940181</v>
      </c>
      <c r="L68" s="5">
        <f t="shared" si="1"/>
        <v>0.3338658604595453</v>
      </c>
      <c r="M68" s="4">
        <f t="shared" si="25"/>
        <v>0.14652355065980713</v>
      </c>
      <c r="N68" s="4">
        <f t="shared" si="2"/>
        <v>0.19802228903457358</v>
      </c>
      <c r="O68" s="4">
        <f t="shared" si="26"/>
        <v>0</v>
      </c>
      <c r="P68" s="4">
        <f t="shared" si="4"/>
        <v>0</v>
      </c>
      <c r="Q68" s="5">
        <f t="shared" si="5"/>
        <v>0</v>
      </c>
      <c r="R68" s="5">
        <f t="shared" si="6"/>
        <v>-26.706184908478104</v>
      </c>
      <c r="S68" s="5">
        <f t="shared" si="27"/>
        <v>-13.389294446472595</v>
      </c>
      <c r="T68" s="6">
        <f t="shared" si="28"/>
        <v>1499.9460009719883</v>
      </c>
      <c r="U68" s="5">
        <f t="shared" si="9"/>
        <v>0</v>
      </c>
      <c r="V68" s="5">
        <f t="shared" si="10"/>
        <v>-7.9414490933542936</v>
      </c>
      <c r="W68" s="5">
        <f t="shared" si="11"/>
        <v>15.839953985346813</v>
      </c>
      <c r="X68" s="5">
        <f t="shared" si="12"/>
        <v>0</v>
      </c>
      <c r="Y68" s="5">
        <f t="shared" si="13"/>
        <v>-34.647634001832401</v>
      </c>
      <c r="Z68" s="5">
        <f t="shared" si="14"/>
        <v>-29.72334046112578</v>
      </c>
      <c r="AA68">
        <f t="shared" si="29"/>
        <v>0</v>
      </c>
    </row>
    <row r="69" spans="1:27" x14ac:dyDescent="0.2">
      <c r="A69">
        <f t="shared" si="15"/>
        <v>0.37000000000000016</v>
      </c>
      <c r="B69" s="5">
        <f t="shared" si="16"/>
        <v>0</v>
      </c>
      <c r="C69" s="5">
        <f t="shared" si="17"/>
        <v>47.283645584583411</v>
      </c>
      <c r="D69" s="5">
        <f t="shared" si="18"/>
        <v>26.941761020640136</v>
      </c>
      <c r="E69" s="2">
        <f t="shared" si="19"/>
        <v>47.283645584583411</v>
      </c>
      <c r="F69" s="2">
        <f t="shared" si="20"/>
        <v>0</v>
      </c>
      <c r="G69" s="3">
        <f t="shared" si="21"/>
        <v>0</v>
      </c>
      <c r="H69" s="3">
        <f t="shared" si="22"/>
        <v>115.6321293291475</v>
      </c>
      <c r="I69" s="3">
        <f t="shared" si="23"/>
        <v>57.849286067094525</v>
      </c>
      <c r="J69" s="2">
        <f t="shared" si="24"/>
        <v>129.29551125876424</v>
      </c>
      <c r="K69" s="2">
        <f t="shared" si="0"/>
        <v>129.29551125876424</v>
      </c>
      <c r="L69" s="5">
        <f t="shared" si="1"/>
        <v>0.33481114538345108</v>
      </c>
      <c r="M69" s="4">
        <f t="shared" si="25"/>
        <v>0.14702531518064518</v>
      </c>
      <c r="N69" s="4">
        <f t="shared" si="2"/>
        <v>0.19838829698006719</v>
      </c>
      <c r="O69" s="4">
        <f t="shared" si="26"/>
        <v>0</v>
      </c>
      <c r="P69" s="4">
        <f t="shared" si="4"/>
        <v>0</v>
      </c>
      <c r="Q69" s="5">
        <f t="shared" si="5"/>
        <v>0</v>
      </c>
      <c r="R69" s="5">
        <f t="shared" si="6"/>
        <v>-26.610636745999649</v>
      </c>
      <c r="S69" s="5">
        <f t="shared" si="27"/>
        <v>-13.31296367608126</v>
      </c>
      <c r="T69" s="6">
        <f t="shared" si="28"/>
        <v>1499.9445010267375</v>
      </c>
      <c r="U69" s="5">
        <f t="shared" si="9"/>
        <v>0</v>
      </c>
      <c r="V69" s="5">
        <f t="shared" si="10"/>
        <v>-7.8884356983708743</v>
      </c>
      <c r="W69" s="5">
        <f t="shared" si="11"/>
        <v>15.767811132893693</v>
      </c>
      <c r="X69" s="5">
        <f t="shared" si="12"/>
        <v>0</v>
      </c>
      <c r="Y69" s="5">
        <f t="shared" si="13"/>
        <v>-34.499072444370526</v>
      </c>
      <c r="Z69" s="5">
        <f t="shared" si="14"/>
        <v>-29.719152543187569</v>
      </c>
      <c r="AA69">
        <f t="shared" si="29"/>
        <v>0</v>
      </c>
    </row>
    <row r="70" spans="1:27" x14ac:dyDescent="0.2">
      <c r="A70">
        <f t="shared" si="15"/>
        <v>0.38000000000000017</v>
      </c>
      <c r="B70" s="5">
        <f t="shared" si="16"/>
        <v>0</v>
      </c>
      <c r="C70" s="5">
        <f t="shared" si="17"/>
        <v>48.438241924252672</v>
      </c>
      <c r="D70" s="5">
        <f t="shared" si="18"/>
        <v>27.518767923683921</v>
      </c>
      <c r="E70" s="2">
        <f t="shared" si="19"/>
        <v>48.438241924252672</v>
      </c>
      <c r="F70" s="2">
        <f t="shared" si="20"/>
        <v>0</v>
      </c>
      <c r="G70" s="3">
        <f t="shared" si="21"/>
        <v>0</v>
      </c>
      <c r="H70" s="3">
        <f t="shared" si="22"/>
        <v>115.2871386047038</v>
      </c>
      <c r="I70" s="3">
        <f t="shared" si="23"/>
        <v>57.552094541662647</v>
      </c>
      <c r="J70" s="2">
        <f t="shared" si="24"/>
        <v>128.85405664468877</v>
      </c>
      <c r="K70" s="2">
        <f t="shared" si="0"/>
        <v>128.85405664468877</v>
      </c>
      <c r="L70" s="5">
        <f t="shared" si="1"/>
        <v>0.33576244071708883</v>
      </c>
      <c r="M70" s="4">
        <f t="shared" si="25"/>
        <v>0.14752887708438508</v>
      </c>
      <c r="N70" s="4">
        <f t="shared" si="2"/>
        <v>0.19875446181872314</v>
      </c>
      <c r="O70" s="4">
        <f t="shared" si="26"/>
        <v>0</v>
      </c>
      <c r="P70" s="4">
        <f t="shared" si="4"/>
        <v>0</v>
      </c>
      <c r="Q70" s="5">
        <f t="shared" si="5"/>
        <v>0</v>
      </c>
      <c r="R70" s="5">
        <f t="shared" si="6"/>
        <v>-26.515783128542552</v>
      </c>
      <c r="S70" s="5">
        <f t="shared" si="27"/>
        <v>-13.236852574618769</v>
      </c>
      <c r="T70" s="6">
        <f t="shared" si="28"/>
        <v>1499.9430010829863</v>
      </c>
      <c r="U70" s="5">
        <f t="shared" si="9"/>
        <v>0</v>
      </c>
      <c r="V70" s="5">
        <f t="shared" si="10"/>
        <v>-7.8355503492985923</v>
      </c>
      <c r="W70" s="5">
        <f t="shared" si="11"/>
        <v>15.696008744039451</v>
      </c>
      <c r="X70" s="5">
        <f t="shared" si="12"/>
        <v>0</v>
      </c>
      <c r="Y70" s="5">
        <f t="shared" si="13"/>
        <v>-34.351333477841145</v>
      </c>
      <c r="Z70" s="5">
        <f t="shared" si="14"/>
        <v>-29.714843830579319</v>
      </c>
      <c r="AA70">
        <f t="shared" si="29"/>
        <v>0</v>
      </c>
    </row>
    <row r="71" spans="1:27" x14ac:dyDescent="0.2">
      <c r="A71">
        <f t="shared" si="15"/>
        <v>0.39000000000000018</v>
      </c>
      <c r="B71" s="5">
        <f t="shared" si="16"/>
        <v>0</v>
      </c>
      <c r="C71" s="5">
        <f t="shared" si="17"/>
        <v>49.589395743625822</v>
      </c>
      <c r="D71" s="5">
        <f t="shared" si="18"/>
        <v>28.092803126909018</v>
      </c>
      <c r="E71" s="2">
        <f t="shared" si="19"/>
        <v>49.589395743625822</v>
      </c>
      <c r="F71" s="2">
        <f t="shared" si="20"/>
        <v>0</v>
      </c>
      <c r="G71" s="3">
        <f t="shared" si="21"/>
        <v>0</v>
      </c>
      <c r="H71" s="3">
        <f t="shared" si="22"/>
        <v>114.94362526992539</v>
      </c>
      <c r="I71" s="3">
        <f t="shared" si="23"/>
        <v>57.254946103356858</v>
      </c>
      <c r="J71" s="2">
        <f t="shared" si="24"/>
        <v>128.41404067893561</v>
      </c>
      <c r="K71" s="2">
        <f t="shared" si="0"/>
        <v>128.41404067893561</v>
      </c>
      <c r="L71" s="5">
        <f t="shared" si="1"/>
        <v>0.33671958506558597</v>
      </c>
      <c r="M71" s="4">
        <f t="shared" si="25"/>
        <v>0.14803424278504271</v>
      </c>
      <c r="N71" s="4">
        <f t="shared" si="2"/>
        <v>0.19912078129141264</v>
      </c>
      <c r="O71" s="4">
        <f t="shared" si="26"/>
        <v>0</v>
      </c>
      <c r="P71" s="4">
        <f t="shared" si="4"/>
        <v>0</v>
      </c>
      <c r="Q71" s="5">
        <f t="shared" si="5"/>
        <v>0</v>
      </c>
      <c r="R71" s="5">
        <f t="shared" si="6"/>
        <v>-26.421603370069313</v>
      </c>
      <c r="S71" s="5">
        <f t="shared" si="27"/>
        <v>-13.160951495701614</v>
      </c>
      <c r="T71" s="6">
        <f t="shared" si="28"/>
        <v>1499.9415011407352</v>
      </c>
      <c r="U71" s="5">
        <f t="shared" si="9"/>
        <v>0</v>
      </c>
      <c r="V71" s="5">
        <f t="shared" si="10"/>
        <v>-7.7827933407914145</v>
      </c>
      <c r="W71" s="5">
        <f t="shared" si="11"/>
        <v>15.624544990441439</v>
      </c>
      <c r="X71" s="5">
        <f t="shared" si="12"/>
        <v>0</v>
      </c>
      <c r="Y71" s="5">
        <f t="shared" si="13"/>
        <v>-34.204396710860728</v>
      </c>
      <c r="Z71" s="5">
        <f t="shared" si="14"/>
        <v>-29.710406505260174</v>
      </c>
      <c r="AA71">
        <f t="shared" si="29"/>
        <v>0</v>
      </c>
    </row>
    <row r="72" spans="1:27" x14ac:dyDescent="0.2">
      <c r="A72">
        <f t="shared" si="15"/>
        <v>0.40000000000000019</v>
      </c>
      <c r="B72" s="5">
        <f t="shared" si="16"/>
        <v>0</v>
      </c>
      <c r="C72" s="5">
        <f t="shared" si="17"/>
        <v>50.737121776489531</v>
      </c>
      <c r="D72" s="5">
        <f t="shared" si="18"/>
        <v>28.663867067617321</v>
      </c>
      <c r="E72" s="2">
        <f t="shared" si="19"/>
        <v>50.737121776489531</v>
      </c>
      <c r="F72" s="2">
        <f t="shared" si="20"/>
        <v>0</v>
      </c>
      <c r="G72" s="3">
        <f t="shared" si="21"/>
        <v>0</v>
      </c>
      <c r="H72" s="3">
        <f t="shared" si="22"/>
        <v>114.60158130281678</v>
      </c>
      <c r="I72" s="3">
        <f t="shared" si="23"/>
        <v>56.957842038304257</v>
      </c>
      <c r="J72" s="2">
        <f t="shared" si="24"/>
        <v>127.97545939267631</v>
      </c>
      <c r="K72" s="2">
        <f t="shared" si="0"/>
        <v>127.97545939267631</v>
      </c>
      <c r="L72" s="5">
        <f t="shared" si="1"/>
        <v>0.33768241324443826</v>
      </c>
      <c r="M72" s="4">
        <f t="shared" si="25"/>
        <v>0.14854141845179422</v>
      </c>
      <c r="N72" s="4">
        <f t="shared" si="2"/>
        <v>0.19948725294208466</v>
      </c>
      <c r="O72" s="4">
        <f t="shared" si="26"/>
        <v>0</v>
      </c>
      <c r="P72" s="4">
        <f t="shared" si="4"/>
        <v>0</v>
      </c>
      <c r="Q72" s="5">
        <f t="shared" si="5"/>
        <v>0</v>
      </c>
      <c r="R72" s="5">
        <f t="shared" si="6"/>
        <v>-26.328076992733067</v>
      </c>
      <c r="S72" s="5">
        <f t="shared" si="27"/>
        <v>-13.085250949216563</v>
      </c>
      <c r="T72" s="6">
        <f t="shared" si="28"/>
        <v>1499.9400011999842</v>
      </c>
      <c r="U72" s="5">
        <f t="shared" si="9"/>
        <v>0</v>
      </c>
      <c r="V72" s="5">
        <f t="shared" si="10"/>
        <v>-7.7301649820521439</v>
      </c>
      <c r="W72" s="5">
        <f t="shared" si="11"/>
        <v>15.553418089103058</v>
      </c>
      <c r="X72" s="5">
        <f t="shared" si="12"/>
        <v>0</v>
      </c>
      <c r="Y72" s="5">
        <f t="shared" si="13"/>
        <v>-34.058241974785211</v>
      </c>
      <c r="Z72" s="5">
        <f t="shared" si="14"/>
        <v>-29.705832860113503</v>
      </c>
      <c r="AA72">
        <f t="shared" si="29"/>
        <v>0</v>
      </c>
    </row>
    <row r="73" spans="1:27" x14ac:dyDescent="0.2">
      <c r="A73">
        <f t="shared" si="15"/>
        <v>0.4100000000000002</v>
      </c>
      <c r="B73" s="5">
        <f t="shared" si="16"/>
        <v>0</v>
      </c>
      <c r="C73" s="5">
        <f t="shared" si="17"/>
        <v>51.881434677418966</v>
      </c>
      <c r="D73" s="5">
        <f t="shared" si="18"/>
        <v>29.231960196357356</v>
      </c>
      <c r="E73" s="2">
        <f t="shared" si="19"/>
        <v>51.881434677418966</v>
      </c>
      <c r="F73" s="2">
        <f t="shared" si="20"/>
        <v>0</v>
      </c>
      <c r="G73" s="3">
        <f t="shared" si="21"/>
        <v>0</v>
      </c>
      <c r="H73" s="3">
        <f t="shared" si="22"/>
        <v>114.26099888306894</v>
      </c>
      <c r="I73" s="3">
        <f t="shared" si="23"/>
        <v>56.660783709703125</v>
      </c>
      <c r="J73" s="2">
        <f t="shared" si="24"/>
        <v>127.53830905400322</v>
      </c>
      <c r="K73" s="2">
        <f t="shared" si="0"/>
        <v>127.53830905400322</v>
      </c>
      <c r="L73" s="5">
        <f t="shared" si="1"/>
        <v>0.33865075638313158</v>
      </c>
      <c r="M73" s="4">
        <f t="shared" si="25"/>
        <v>0.14905041000278721</v>
      </c>
      <c r="N73" s="4">
        <f t="shared" si="2"/>
        <v>0.19985387411636671</v>
      </c>
      <c r="O73" s="4">
        <f t="shared" si="26"/>
        <v>0</v>
      </c>
      <c r="P73" s="4">
        <f t="shared" si="4"/>
        <v>0</v>
      </c>
      <c r="Q73" s="5">
        <f t="shared" si="5"/>
        <v>0</v>
      </c>
      <c r="R73" s="5">
        <f t="shared" si="6"/>
        <v>-26.235183736499067</v>
      </c>
      <c r="S73" s="5">
        <f t="shared" si="27"/>
        <v>-13.009741607452055</v>
      </c>
      <c r="T73" s="6">
        <f t="shared" si="28"/>
        <v>1499.9385012607329</v>
      </c>
      <c r="U73" s="5">
        <f t="shared" si="9"/>
        <v>0</v>
      </c>
      <c r="V73" s="5">
        <f t="shared" si="10"/>
        <v>-7.6776655964725649</v>
      </c>
      <c r="W73" s="5">
        <f t="shared" si="11"/>
        <v>15.482626301776667</v>
      </c>
      <c r="X73" s="5">
        <f t="shared" si="12"/>
        <v>0</v>
      </c>
      <c r="Y73" s="5">
        <f t="shared" si="13"/>
        <v>-33.912849332971632</v>
      </c>
      <c r="Z73" s="5">
        <f t="shared" si="14"/>
        <v>-29.701115305675387</v>
      </c>
      <c r="AA73">
        <f t="shared" si="29"/>
        <v>0</v>
      </c>
    </row>
    <row r="74" spans="1:27" x14ac:dyDescent="0.2">
      <c r="A74">
        <f t="shared" si="15"/>
        <v>0.42000000000000021</v>
      </c>
      <c r="B74" s="5">
        <f t="shared" si="16"/>
        <v>0</v>
      </c>
      <c r="C74" s="5">
        <f t="shared" si="17"/>
        <v>53.022349023783008</v>
      </c>
      <c r="D74" s="5">
        <f t="shared" si="18"/>
        <v>29.797082977689104</v>
      </c>
      <c r="E74" s="2">
        <f t="shared" si="19"/>
        <v>53.022349023783008</v>
      </c>
      <c r="F74" s="2">
        <f t="shared" si="20"/>
        <v>0</v>
      </c>
      <c r="G74" s="3">
        <f t="shared" si="21"/>
        <v>0</v>
      </c>
      <c r="H74" s="3">
        <f t="shared" si="22"/>
        <v>113.92187038973923</v>
      </c>
      <c r="I74" s="3">
        <f t="shared" si="23"/>
        <v>56.363772556646374</v>
      </c>
      <c r="J74" s="2">
        <f t="shared" si="24"/>
        <v>127.10258616532516</v>
      </c>
      <c r="K74" s="2">
        <f t="shared" si="0"/>
        <v>127.10258616532516</v>
      </c>
      <c r="L74" s="5">
        <f t="shared" si="1"/>
        <v>0.33962444203440934</v>
      </c>
      <c r="M74" s="4">
        <f t="shared" si="25"/>
        <v>0.14956122309901221</v>
      </c>
      <c r="N74" s="4">
        <f t="shared" si="2"/>
        <v>0.20022064196028375</v>
      </c>
      <c r="O74" s="4">
        <f t="shared" si="26"/>
        <v>0</v>
      </c>
      <c r="P74" s="4">
        <f t="shared" si="4"/>
        <v>0</v>
      </c>
      <c r="Q74" s="5">
        <f t="shared" si="5"/>
        <v>0</v>
      </c>
      <c r="R74" s="5">
        <f t="shared" si="6"/>
        <v>-26.142903568765444</v>
      </c>
      <c r="S74" s="5">
        <f t="shared" si="27"/>
        <v>-12.934414311134338</v>
      </c>
      <c r="T74" s="6">
        <f t="shared" si="28"/>
        <v>1499.9370013229814</v>
      </c>
      <c r="U74" s="5">
        <f t="shared" si="9"/>
        <v>0</v>
      </c>
      <c r="V74" s="5">
        <f t="shared" si="10"/>
        <v>-7.6252955212605604</v>
      </c>
      <c r="W74" s="5">
        <f t="shared" si="11"/>
        <v>15.412167934349339</v>
      </c>
      <c r="X74" s="5">
        <f t="shared" si="12"/>
        <v>0</v>
      </c>
      <c r="Y74" s="5">
        <f t="shared" si="13"/>
        <v>-33.768199090026002</v>
      </c>
      <c r="Z74" s="5">
        <f t="shared" si="14"/>
        <v>-29.696246376784998</v>
      </c>
      <c r="AA74">
        <f t="shared" si="29"/>
        <v>0</v>
      </c>
    </row>
    <row r="75" spans="1:27" x14ac:dyDescent="0.2">
      <c r="A75">
        <f t="shared" si="15"/>
        <v>0.43000000000000022</v>
      </c>
      <c r="B75" s="5">
        <f t="shared" si="16"/>
        <v>0</v>
      </c>
      <c r="C75" s="5">
        <f t="shared" si="17"/>
        <v>54.159879317725895</v>
      </c>
      <c r="D75" s="5">
        <f t="shared" si="18"/>
        <v>30.359235890936727</v>
      </c>
      <c r="E75" s="2">
        <f t="shared" si="19"/>
        <v>54.159879317725895</v>
      </c>
      <c r="F75" s="2">
        <f t="shared" si="20"/>
        <v>0</v>
      </c>
      <c r="G75" s="3">
        <f t="shared" si="21"/>
        <v>0</v>
      </c>
      <c r="H75" s="3">
        <f t="shared" si="22"/>
        <v>113.58418839883896</v>
      </c>
      <c r="I75" s="3">
        <f t="shared" si="23"/>
        <v>56.066810092878526</v>
      </c>
      <c r="J75" s="2">
        <f t="shared" si="24"/>
        <v>126.66828746064995</v>
      </c>
      <c r="K75" s="2">
        <f t="shared" si="0"/>
        <v>126.66828746064995</v>
      </c>
      <c r="L75" s="5">
        <f t="shared" si="1"/>
        <v>0.34060329428906644</v>
      </c>
      <c r="M75" s="4">
        <f t="shared" si="25"/>
        <v>0.15007386313824042</v>
      </c>
      <c r="N75" s="4">
        <f t="shared" si="2"/>
        <v>0.20058755341909817</v>
      </c>
      <c r="O75" s="4">
        <f t="shared" si="26"/>
        <v>0</v>
      </c>
      <c r="P75" s="4">
        <f t="shared" si="4"/>
        <v>0</v>
      </c>
      <c r="Q75" s="5">
        <f t="shared" si="5"/>
        <v>0</v>
      </c>
      <c r="R75" s="5">
        <f t="shared" si="6"/>
        <v>-26.051216693962438</v>
      </c>
      <c r="S75" s="5">
        <f t="shared" si="27"/>
        <v>-12.85926007535525</v>
      </c>
      <c r="T75" s="6">
        <f t="shared" si="28"/>
        <v>1499.9355013867303</v>
      </c>
      <c r="U75" s="5">
        <f t="shared" si="9"/>
        <v>0</v>
      </c>
      <c r="V75" s="5">
        <f t="shared" si="10"/>
        <v>-7.573055107054488</v>
      </c>
      <c r="W75" s="5">
        <f t="shared" si="11"/>
        <v>15.342041336211571</v>
      </c>
      <c r="X75" s="5">
        <f t="shared" si="12"/>
        <v>0</v>
      </c>
      <c r="Y75" s="5">
        <f t="shared" si="13"/>
        <v>-33.624271801016924</v>
      </c>
      <c r="Z75" s="5">
        <f t="shared" si="14"/>
        <v>-29.691218739143679</v>
      </c>
      <c r="AA75">
        <f t="shared" si="29"/>
        <v>0</v>
      </c>
    </row>
    <row r="76" spans="1:27" x14ac:dyDescent="0.2">
      <c r="A76">
        <f t="shared" si="15"/>
        <v>0.44000000000000022</v>
      </c>
      <c r="B76" s="5">
        <f t="shared" si="16"/>
        <v>0</v>
      </c>
      <c r="C76" s="5">
        <f t="shared" si="17"/>
        <v>55.294039988124233</v>
      </c>
      <c r="D76" s="5">
        <f t="shared" si="18"/>
        <v>30.918419430928555</v>
      </c>
      <c r="E76" s="2">
        <f t="shared" si="19"/>
        <v>55.294039988124233</v>
      </c>
      <c r="F76" s="2">
        <f t="shared" si="20"/>
        <v>0</v>
      </c>
      <c r="G76" s="3">
        <f t="shared" si="21"/>
        <v>0</v>
      </c>
      <c r="H76" s="3">
        <f t="shared" si="22"/>
        <v>113.24794568082879</v>
      </c>
      <c r="I76" s="3">
        <f t="shared" si="23"/>
        <v>55.769897905487092</v>
      </c>
      <c r="J76" s="2">
        <f t="shared" si="24"/>
        <v>126.23540990275431</v>
      </c>
      <c r="K76" s="2">
        <f t="shared" si="0"/>
        <v>126.23540990275431</v>
      </c>
      <c r="L76" s="5">
        <f t="shared" si="1"/>
        <v>0.34158713389613415</v>
      </c>
      <c r="M76" s="4">
        <f t="shared" si="25"/>
        <v>0.15058833524903364</v>
      </c>
      <c r="N76" s="4">
        <f t="shared" si="2"/>
        <v>0.20095460523627301</v>
      </c>
      <c r="O76" s="4">
        <f t="shared" si="26"/>
        <v>0</v>
      </c>
      <c r="P76" s="4">
        <f t="shared" si="4"/>
        <v>0</v>
      </c>
      <c r="Q76" s="5">
        <f t="shared" si="5"/>
        <v>0</v>
      </c>
      <c r="R76" s="5">
        <f t="shared" si="6"/>
        <v>-25.96010356310908</v>
      </c>
      <c r="S76" s="5">
        <f t="shared" si="27"/>
        <v>-12.784270095378471</v>
      </c>
      <c r="T76" s="6">
        <f t="shared" si="28"/>
        <v>1499.9340014519787</v>
      </c>
      <c r="U76" s="5">
        <f t="shared" si="9"/>
        <v>0</v>
      </c>
      <c r="V76" s="5">
        <f t="shared" si="10"/>
        <v>-7.5209447175251052</v>
      </c>
      <c r="W76" s="5">
        <f t="shared" si="11"/>
        <v>15.272244899609168</v>
      </c>
      <c r="X76" s="5">
        <f t="shared" si="12"/>
        <v>0</v>
      </c>
      <c r="Y76" s="5">
        <f t="shared" si="13"/>
        <v>-33.481048280634184</v>
      </c>
      <c r="Z76" s="5">
        <f t="shared" si="14"/>
        <v>-29.686025195769304</v>
      </c>
      <c r="AA76">
        <f t="shared" si="29"/>
        <v>0</v>
      </c>
    </row>
    <row r="77" spans="1:27" x14ac:dyDescent="0.2">
      <c r="A77">
        <f t="shared" si="15"/>
        <v>0.45000000000000023</v>
      </c>
      <c r="B77" s="5">
        <f t="shared" si="16"/>
        <v>0</v>
      </c>
      <c r="C77" s="5">
        <f t="shared" si="17"/>
        <v>56.424845392518492</v>
      </c>
      <c r="D77" s="5">
        <f t="shared" si="18"/>
        <v>31.474634108723635</v>
      </c>
      <c r="E77" s="2">
        <f t="shared" si="19"/>
        <v>56.424845392518492</v>
      </c>
      <c r="F77" s="2">
        <f t="shared" si="20"/>
        <v>0</v>
      </c>
      <c r="G77" s="3">
        <f t="shared" si="21"/>
        <v>0</v>
      </c>
      <c r="H77" s="3">
        <f t="shared" si="22"/>
        <v>112.91313519802245</v>
      </c>
      <c r="I77" s="3">
        <f t="shared" si="23"/>
        <v>55.473037653529396</v>
      </c>
      <c r="J77" s="2">
        <f t="shared" si="24"/>
        <v>125.8039506802421</v>
      </c>
      <c r="K77" s="2">
        <f t="shared" si="0"/>
        <v>125.8039506802421</v>
      </c>
      <c r="L77" s="5">
        <f t="shared" si="1"/>
        <v>0.34257577838830822</v>
      </c>
      <c r="M77" s="4">
        <f t="shared" si="25"/>
        <v>0.15110464428483117</v>
      </c>
      <c r="N77" s="4">
        <f t="shared" si="2"/>
        <v>0.20132179395256061</v>
      </c>
      <c r="O77" s="4">
        <f t="shared" si="26"/>
        <v>0</v>
      </c>
      <c r="P77" s="4">
        <f t="shared" si="4"/>
        <v>0</v>
      </c>
      <c r="Q77" s="5">
        <f t="shared" si="5"/>
        <v>0</v>
      </c>
      <c r="R77" s="5">
        <f t="shared" si="6"/>
        <v>-25.869544883306208</v>
      </c>
      <c r="S77" s="5">
        <f t="shared" si="27"/>
        <v>-12.709435752311371</v>
      </c>
      <c r="T77" s="6">
        <f t="shared" si="28"/>
        <v>1499.9325015187273</v>
      </c>
      <c r="U77" s="5">
        <f t="shared" si="9"/>
        <v>0</v>
      </c>
      <c r="V77" s="5">
        <f t="shared" si="10"/>
        <v>-7.4689647289653873</v>
      </c>
      <c r="W77" s="5">
        <f t="shared" si="11"/>
        <v>15.202777058978546</v>
      </c>
      <c r="X77" s="5">
        <f t="shared" si="12"/>
        <v>0</v>
      </c>
      <c r="Y77" s="5">
        <f t="shared" si="13"/>
        <v>-33.338509612271594</v>
      </c>
      <c r="Z77" s="5">
        <f t="shared" si="14"/>
        <v>-29.680658693332823</v>
      </c>
      <c r="AA77">
        <f t="shared" si="29"/>
        <v>0</v>
      </c>
    </row>
    <row r="78" spans="1:27" x14ac:dyDescent="0.2">
      <c r="A78">
        <f t="shared" si="15"/>
        <v>0.46000000000000024</v>
      </c>
      <c r="B78" s="5">
        <f t="shared" si="16"/>
        <v>0</v>
      </c>
      <c r="C78" s="5">
        <f t="shared" si="17"/>
        <v>57.552309819018106</v>
      </c>
      <c r="D78" s="5">
        <f t="shared" si="18"/>
        <v>32.027880452324261</v>
      </c>
      <c r="E78" s="2">
        <f t="shared" si="19"/>
        <v>57.552309819018106</v>
      </c>
      <c r="F78" s="2">
        <f t="shared" si="20"/>
        <v>0</v>
      </c>
      <c r="G78" s="3">
        <f t="shared" si="21"/>
        <v>0</v>
      </c>
      <c r="H78" s="3">
        <f t="shared" si="22"/>
        <v>112.57975010189973</v>
      </c>
      <c r="I78" s="3">
        <f t="shared" si="23"/>
        <v>55.176231066596067</v>
      </c>
      <c r="J78" s="2">
        <f t="shared" si="24"/>
        <v>125.3739072044921</v>
      </c>
      <c r="K78" s="2">
        <f t="shared" si="0"/>
        <v>125.3739072044921</v>
      </c>
      <c r="L78" s="5">
        <f t="shared" si="1"/>
        <v>0.3435690422124526</v>
      </c>
      <c r="M78" s="4">
        <f t="shared" si="25"/>
        <v>0.15162279481811994</v>
      </c>
      <c r="N78" s="4">
        <f t="shared" si="2"/>
        <v>0.20168911590521882</v>
      </c>
      <c r="O78" s="4">
        <f t="shared" si="26"/>
        <v>0</v>
      </c>
      <c r="P78" s="4">
        <f t="shared" si="4"/>
        <v>0</v>
      </c>
      <c r="Q78" s="5">
        <f t="shared" si="5"/>
        <v>0</v>
      </c>
      <c r="R78" s="5">
        <f t="shared" si="6"/>
        <v>-25.779521627144359</v>
      </c>
      <c r="S78" s="5">
        <f t="shared" si="27"/>
        <v>-12.634748618629462</v>
      </c>
      <c r="T78" s="6">
        <f t="shared" si="28"/>
        <v>1499.9310015869758</v>
      </c>
      <c r="U78" s="5">
        <f t="shared" si="9"/>
        <v>0</v>
      </c>
      <c r="V78" s="5">
        <f t="shared" si="10"/>
        <v>-7.4171155298685951</v>
      </c>
      <c r="W78" s="5">
        <f t="shared" si="11"/>
        <v>15.133636290265738</v>
      </c>
      <c r="X78" s="5">
        <f t="shared" si="12"/>
        <v>0</v>
      </c>
      <c r="Y78" s="5">
        <f t="shared" si="13"/>
        <v>-33.196637157012951</v>
      </c>
      <c r="Z78" s="5">
        <f t="shared" si="14"/>
        <v>-29.675112328363724</v>
      </c>
      <c r="AA78">
        <f t="shared" si="29"/>
        <v>0</v>
      </c>
    </row>
    <row r="79" spans="1:27" x14ac:dyDescent="0.2">
      <c r="A79">
        <f t="shared" si="15"/>
        <v>0.47000000000000025</v>
      </c>
      <c r="B79" s="5">
        <f t="shared" si="16"/>
        <v>0</v>
      </c>
      <c r="C79" s="5">
        <f t="shared" si="17"/>
        <v>58.676447488179249</v>
      </c>
      <c r="D79" s="5">
        <f t="shared" si="18"/>
        <v>32.578159007373806</v>
      </c>
      <c r="E79" s="2">
        <f t="shared" si="19"/>
        <v>58.676447488179249</v>
      </c>
      <c r="F79" s="2">
        <f t="shared" si="20"/>
        <v>0</v>
      </c>
      <c r="G79" s="3">
        <f t="shared" si="21"/>
        <v>0</v>
      </c>
      <c r="H79" s="3">
        <f t="shared" si="22"/>
        <v>112.2477837303296</v>
      </c>
      <c r="I79" s="3">
        <f t="shared" si="23"/>
        <v>54.879479943312433</v>
      </c>
      <c r="J79" s="2">
        <f t="shared" si="24"/>
        <v>124.94527710649682</v>
      </c>
      <c r="K79" s="2">
        <f t="shared" si="0"/>
        <v>124.94527710649682</v>
      </c>
      <c r="L79" s="5">
        <f t="shared" si="1"/>
        <v>0.34456673686500261</v>
      </c>
      <c r="M79" s="4">
        <f t="shared" si="25"/>
        <v>0.15214279113469242</v>
      </c>
      <c r="N79" s="4">
        <f t="shared" si="2"/>
        <v>0.20205656722735632</v>
      </c>
      <c r="O79" s="4">
        <f t="shared" si="26"/>
        <v>0</v>
      </c>
      <c r="P79" s="4">
        <f t="shared" si="4"/>
        <v>0</v>
      </c>
      <c r="Q79" s="5">
        <f t="shared" si="5"/>
        <v>0</v>
      </c>
      <c r="R79" s="5">
        <f t="shared" si="6"/>
        <v>-25.690015042005392</v>
      </c>
      <c r="S79" s="5">
        <f t="shared" si="27"/>
        <v>-12.560200463540944</v>
      </c>
      <c r="T79" s="6">
        <f t="shared" si="28"/>
        <v>1499.9295016567241</v>
      </c>
      <c r="U79" s="5">
        <f t="shared" si="9"/>
        <v>0</v>
      </c>
      <c r="V79" s="5">
        <f t="shared" si="10"/>
        <v>-7.3653975204949704</v>
      </c>
      <c r="W79" s="5">
        <f t="shared" si="11"/>
        <v>15.064821110229424</v>
      </c>
      <c r="X79" s="5">
        <f t="shared" si="12"/>
        <v>0</v>
      </c>
      <c r="Y79" s="5">
        <f t="shared" si="13"/>
        <v>-33.055412562500365</v>
      </c>
      <c r="Z79" s="5">
        <f t="shared" si="14"/>
        <v>-29.66937935331152</v>
      </c>
      <c r="AA79">
        <f t="shared" si="29"/>
        <v>0</v>
      </c>
    </row>
    <row r="80" spans="1:27" x14ac:dyDescent="0.2">
      <c r="A80">
        <f t="shared" si="15"/>
        <v>0.48000000000000026</v>
      </c>
      <c r="B80" s="5">
        <f t="shared" si="16"/>
        <v>0</v>
      </c>
      <c r="C80" s="5">
        <f t="shared" si="17"/>
        <v>59.797272554854416</v>
      </c>
      <c r="D80" s="5">
        <f t="shared" si="18"/>
        <v>33.125470337839268</v>
      </c>
      <c r="E80" s="2">
        <f t="shared" si="19"/>
        <v>59.797272554854416</v>
      </c>
      <c r="F80" s="2">
        <f t="shared" si="20"/>
        <v>0</v>
      </c>
      <c r="G80" s="3">
        <f t="shared" si="21"/>
        <v>0</v>
      </c>
      <c r="H80" s="3">
        <f t="shared" si="22"/>
        <v>111.9172296047046</v>
      </c>
      <c r="I80" s="3">
        <f t="shared" si="23"/>
        <v>54.582786149779317</v>
      </c>
      <c r="J80" s="2">
        <f t="shared" si="24"/>
        <v>124.518058233594</v>
      </c>
      <c r="K80" s="2">
        <f t="shared" si="0"/>
        <v>124.518058233594</v>
      </c>
      <c r="L80" s="5">
        <f t="shared" si="1"/>
        <v>0.34556867103207078</v>
      </c>
      <c r="M80" s="4">
        <f t="shared" si="25"/>
        <v>0.1526646372279977</v>
      </c>
      <c r="N80" s="4">
        <f t="shared" si="2"/>
        <v>0.20242414384740873</v>
      </c>
      <c r="O80" s="4">
        <f t="shared" si="26"/>
        <v>0</v>
      </c>
      <c r="P80" s="4">
        <f t="shared" si="4"/>
        <v>0</v>
      </c>
      <c r="Q80" s="5">
        <f t="shared" si="5"/>
        <v>0</v>
      </c>
      <c r="R80" s="5">
        <f t="shared" si="6"/>
        <v>-25.601006659236329</v>
      </c>
      <c r="S80" s="5">
        <f t="shared" si="27"/>
        <v>-12.485783258178795</v>
      </c>
      <c r="T80" s="6">
        <f t="shared" si="28"/>
        <v>1499.9280017279723</v>
      </c>
      <c r="U80" s="5">
        <f t="shared" si="9"/>
        <v>0</v>
      </c>
      <c r="V80" s="5">
        <f t="shared" si="10"/>
        <v>-7.3138111124274685</v>
      </c>
      <c r="W80" s="5">
        <f t="shared" si="11"/>
        <v>14.996330075728363</v>
      </c>
      <c r="X80" s="5">
        <f t="shared" si="12"/>
        <v>0</v>
      </c>
      <c r="Y80" s="5">
        <f t="shared" si="13"/>
        <v>-32.914817771663799</v>
      </c>
      <c r="Z80" s="5">
        <f t="shared" si="14"/>
        <v>-29.663453182450432</v>
      </c>
      <c r="AA80">
        <f t="shared" si="29"/>
        <v>0</v>
      </c>
    </row>
    <row r="81" spans="1:27" x14ac:dyDescent="0.2">
      <c r="A81">
        <f t="shared" si="15"/>
        <v>0.49000000000000027</v>
      </c>
      <c r="B81" s="5">
        <f t="shared" si="16"/>
        <v>0</v>
      </c>
      <c r="C81" s="5">
        <f t="shared" si="17"/>
        <v>60.914799110012879</v>
      </c>
      <c r="D81" s="5">
        <f t="shared" si="18"/>
        <v>33.669815026677938</v>
      </c>
      <c r="E81" s="2">
        <f t="shared" si="19"/>
        <v>60.914799110012879</v>
      </c>
      <c r="F81" s="2">
        <f t="shared" si="20"/>
        <v>0</v>
      </c>
      <c r="G81" s="3">
        <f t="shared" si="21"/>
        <v>0</v>
      </c>
      <c r="H81" s="3">
        <f t="shared" si="22"/>
        <v>111.58808142698797</v>
      </c>
      <c r="I81" s="3">
        <f t="shared" si="23"/>
        <v>54.286151617954815</v>
      </c>
      <c r="J81" s="2">
        <f t="shared" si="24"/>
        <v>124.09224864609263</v>
      </c>
      <c r="K81" s="2">
        <f t="shared" si="0"/>
        <v>124.09224864609263</v>
      </c>
      <c r="L81" s="5">
        <f t="shared" si="1"/>
        <v>0.34657465073404969</v>
      </c>
      <c r="M81" s="4">
        <f t="shared" si="25"/>
        <v>0.15318833679359067</v>
      </c>
      <c r="N81" s="4">
        <f t="shared" si="2"/>
        <v>0.20279184148874702</v>
      </c>
      <c r="O81" s="4">
        <f t="shared" si="26"/>
        <v>0</v>
      </c>
      <c r="P81" s="4">
        <f t="shared" si="4"/>
        <v>0</v>
      </c>
      <c r="Q81" s="5">
        <f t="shared" si="5"/>
        <v>0</v>
      </c>
      <c r="R81" s="5">
        <f t="shared" si="6"/>
        <v>-25.512478303174266</v>
      </c>
      <c r="S81" s="5">
        <f t="shared" si="27"/>
        <v>-12.411489180608314</v>
      </c>
      <c r="T81" s="6">
        <f t="shared" si="28"/>
        <v>1499.9265018007206</v>
      </c>
      <c r="U81" s="5">
        <f t="shared" si="9"/>
        <v>0</v>
      </c>
      <c r="V81" s="5">
        <f t="shared" si="10"/>
        <v>-7.262356728116985</v>
      </c>
      <c r="W81" s="5">
        <f t="shared" si="11"/>
        <v>14.928161782993651</v>
      </c>
      <c r="X81" s="5">
        <f t="shared" si="12"/>
        <v>0</v>
      </c>
      <c r="Y81" s="5">
        <f t="shared" si="13"/>
        <v>-32.774835031291254</v>
      </c>
      <c r="Z81" s="5">
        <f t="shared" si="14"/>
        <v>-29.657327397614662</v>
      </c>
      <c r="AA81">
        <f t="shared" si="29"/>
        <v>0</v>
      </c>
    </row>
    <row r="82" spans="1:27" x14ac:dyDescent="0.2">
      <c r="A82">
        <f t="shared" si="15"/>
        <v>0.50000000000000022</v>
      </c>
      <c r="B82" s="5">
        <f t="shared" si="16"/>
        <v>0</v>
      </c>
      <c r="C82" s="5">
        <f t="shared" si="17"/>
        <v>62.029041182531195</v>
      </c>
      <c r="D82" s="5">
        <f t="shared" si="18"/>
        <v>34.211193676487603</v>
      </c>
      <c r="E82" s="2">
        <f t="shared" si="19"/>
        <v>62.029041182531195</v>
      </c>
      <c r="F82" s="2">
        <f t="shared" si="20"/>
        <v>0</v>
      </c>
      <c r="G82" s="3">
        <f t="shared" si="21"/>
        <v>0</v>
      </c>
      <c r="H82" s="3">
        <f t="shared" si="22"/>
        <v>111.26033307667505</v>
      </c>
      <c r="I82" s="3">
        <f t="shared" si="23"/>
        <v>53.989578343978671</v>
      </c>
      <c r="J82" s="2">
        <f t="shared" si="24"/>
        <v>123.66784661379563</v>
      </c>
      <c r="K82" s="2">
        <f t="shared" si="0"/>
        <v>123.66784661379563</v>
      </c>
      <c r="L82" s="5">
        <f t="shared" si="1"/>
        <v>0.3475844794744905</v>
      </c>
      <c r="M82" s="4">
        <f t="shared" si="25"/>
        <v>0.15371389322368439</v>
      </c>
      <c r="N82" s="4">
        <f t="shared" si="2"/>
        <v>0.20315965566941926</v>
      </c>
      <c r="O82" s="4">
        <f t="shared" si="26"/>
        <v>0</v>
      </c>
      <c r="P82" s="4">
        <f t="shared" si="4"/>
        <v>0</v>
      </c>
      <c r="Q82" s="5">
        <f t="shared" si="5"/>
        <v>0</v>
      </c>
      <c r="R82" s="5">
        <f t="shared" si="6"/>
        <v>-25.424412100001277</v>
      </c>
      <c r="S82" s="5">
        <f t="shared" si="27"/>
        <v>-12.337310620638302</v>
      </c>
      <c r="T82" s="6">
        <f t="shared" si="28"/>
        <v>1499.9250018749685</v>
      </c>
      <c r="U82" s="5">
        <f t="shared" si="9"/>
        <v>0</v>
      </c>
      <c r="V82" s="5">
        <f t="shared" si="10"/>
        <v>-7.2110348004174822</v>
      </c>
      <c r="W82" s="5">
        <f t="shared" si="11"/>
        <v>14.86031486688621</v>
      </c>
      <c r="X82" s="5">
        <f t="shared" si="12"/>
        <v>0</v>
      </c>
      <c r="Y82" s="5">
        <f t="shared" si="13"/>
        <v>-32.635446900418756</v>
      </c>
      <c r="Z82" s="5">
        <f t="shared" si="14"/>
        <v>-29.650995753752092</v>
      </c>
      <c r="AA82">
        <f t="shared" si="29"/>
        <v>0</v>
      </c>
    </row>
    <row r="83" spans="1:27" x14ac:dyDescent="0.2">
      <c r="A83">
        <f t="shared" si="15"/>
        <v>0.51000000000000023</v>
      </c>
      <c r="B83" s="5">
        <f t="shared" si="16"/>
        <v>0</v>
      </c>
      <c r="C83" s="5">
        <f t="shared" si="17"/>
        <v>63.140012740952926</v>
      </c>
      <c r="D83" s="5">
        <f t="shared" si="18"/>
        <v>34.749606910139704</v>
      </c>
      <c r="E83" s="2">
        <f t="shared" si="19"/>
        <v>63.140012740952926</v>
      </c>
      <c r="F83" s="2">
        <f t="shared" si="20"/>
        <v>0</v>
      </c>
      <c r="G83" s="3">
        <f t="shared" si="21"/>
        <v>0</v>
      </c>
      <c r="H83" s="3">
        <f t="shared" si="22"/>
        <v>110.93397860767087</v>
      </c>
      <c r="I83" s="3">
        <f t="shared" si="23"/>
        <v>53.693068386441148</v>
      </c>
      <c r="J83" s="2">
        <f t="shared" si="24"/>
        <v>123.24485061242204</v>
      </c>
      <c r="K83" s="2">
        <f t="shared" si="0"/>
        <v>123.24485061242204</v>
      </c>
      <c r="L83" s="5">
        <f t="shared" si="1"/>
        <v>0.34859795839302143</v>
      </c>
      <c r="M83" s="4">
        <f t="shared" si="25"/>
        <v>0.15424130960180907</v>
      </c>
      <c r="N83" s="4">
        <f t="shared" si="2"/>
        <v>0.20352758170202626</v>
      </c>
      <c r="O83" s="4">
        <f t="shared" si="26"/>
        <v>0</v>
      </c>
      <c r="P83" s="4">
        <f t="shared" si="4"/>
        <v>0</v>
      </c>
      <c r="Q83" s="5">
        <f t="shared" si="5"/>
        <v>0</v>
      </c>
      <c r="R83" s="5">
        <f t="shared" si="6"/>
        <v>-25.336790486408418</v>
      </c>
      <c r="S83" s="5">
        <f t="shared" si="27"/>
        <v>-12.263240184424332</v>
      </c>
      <c r="T83" s="6">
        <f t="shared" si="28"/>
        <v>1499.9235019507171</v>
      </c>
      <c r="U83" s="5">
        <f t="shared" si="9"/>
        <v>0</v>
      </c>
      <c r="V83" s="5">
        <f t="shared" si="10"/>
        <v>-7.1598457721115567</v>
      </c>
      <c r="W83" s="5">
        <f t="shared" si="11"/>
        <v>14.792788000140058</v>
      </c>
      <c r="X83" s="5">
        <f t="shared" si="12"/>
        <v>0</v>
      </c>
      <c r="Y83" s="5">
        <f t="shared" si="13"/>
        <v>-32.496636258519978</v>
      </c>
      <c r="Z83" s="5">
        <f t="shared" si="14"/>
        <v>-29.644452184284273</v>
      </c>
      <c r="AA83">
        <f t="shared" si="29"/>
        <v>0</v>
      </c>
    </row>
    <row r="84" spans="1:27" x14ac:dyDescent="0.2">
      <c r="A84">
        <f t="shared" si="15"/>
        <v>0.52000000000000024</v>
      </c>
      <c r="B84" s="5">
        <f t="shared" si="16"/>
        <v>0</v>
      </c>
      <c r="C84" s="5">
        <f t="shared" si="17"/>
        <v>64.247727695216696</v>
      </c>
      <c r="D84" s="5">
        <f t="shared" si="18"/>
        <v>35.285055371394904</v>
      </c>
      <c r="E84" s="2">
        <f t="shared" si="19"/>
        <v>64.247727695216696</v>
      </c>
      <c r="F84" s="2">
        <f t="shared" si="20"/>
        <v>0</v>
      </c>
      <c r="G84" s="3">
        <f t="shared" si="21"/>
        <v>0</v>
      </c>
      <c r="H84" s="3">
        <f t="shared" si="22"/>
        <v>110.60901224508567</v>
      </c>
      <c r="I84" s="3">
        <f t="shared" si="23"/>
        <v>53.396623864598304</v>
      </c>
      <c r="J84" s="2">
        <f t="shared" si="24"/>
        <v>122.82325931993051</v>
      </c>
      <c r="K84" s="2">
        <f t="shared" si="0"/>
        <v>122.82325931993051</v>
      </c>
      <c r="L84" s="5">
        <f t="shared" si="1"/>
        <v>0.34961488642206201</v>
      </c>
      <c r="M84" s="4">
        <f t="shared" si="25"/>
        <v>0.15477058869758378</v>
      </c>
      <c r="N84" s="4">
        <f t="shared" si="2"/>
        <v>0.20389561469373235</v>
      </c>
      <c r="O84" s="4">
        <f t="shared" si="26"/>
        <v>0</v>
      </c>
      <c r="P84" s="4">
        <f t="shared" si="4"/>
        <v>0</v>
      </c>
      <c r="Q84" s="5">
        <f t="shared" si="5"/>
        <v>0</v>
      </c>
      <c r="R84" s="5">
        <f t="shared" si="6"/>
        <v>-25.249596218048261</v>
      </c>
      <c r="S84" s="5">
        <f t="shared" si="27"/>
        <v>-12.189270698853102</v>
      </c>
      <c r="T84" s="6">
        <f t="shared" si="28"/>
        <v>1499.9220020279647</v>
      </c>
      <c r="U84" s="5">
        <f t="shared" si="9"/>
        <v>0</v>
      </c>
      <c r="V84" s="5">
        <f t="shared" si="10"/>
        <v>-7.1087900954268965</v>
      </c>
      <c r="W84" s="5">
        <f t="shared" si="11"/>
        <v>14.725579892591819</v>
      </c>
      <c r="X84" s="5">
        <f t="shared" si="12"/>
        <v>0</v>
      </c>
      <c r="Y84" s="5">
        <f t="shared" si="13"/>
        <v>-32.358386313475158</v>
      </c>
      <c r="Z84" s="5">
        <f t="shared" si="14"/>
        <v>-29.637690806261283</v>
      </c>
      <c r="AA84">
        <f t="shared" si="29"/>
        <v>0</v>
      </c>
    </row>
    <row r="85" spans="1:27" x14ac:dyDescent="0.2">
      <c r="A85">
        <f t="shared" si="15"/>
        <v>0.53000000000000025</v>
      </c>
      <c r="B85" s="5">
        <f t="shared" si="16"/>
        <v>0</v>
      </c>
      <c r="C85" s="5">
        <f t="shared" si="17"/>
        <v>65.35219989835187</v>
      </c>
      <c r="D85" s="5">
        <f t="shared" si="18"/>
        <v>35.817539725500573</v>
      </c>
      <c r="E85" s="2">
        <f t="shared" si="19"/>
        <v>65.35219989835187</v>
      </c>
      <c r="F85" s="2">
        <f t="shared" si="20"/>
        <v>0</v>
      </c>
      <c r="G85" s="3">
        <f t="shared" si="21"/>
        <v>0</v>
      </c>
      <c r="H85" s="3">
        <f t="shared" si="22"/>
        <v>110.28542838195091</v>
      </c>
      <c r="I85" s="3">
        <f t="shared" si="23"/>
        <v>53.100246956535692</v>
      </c>
      <c r="J85" s="2">
        <f t="shared" si="24"/>
        <v>122.40307161274794</v>
      </c>
      <c r="K85" s="2">
        <f t="shared" si="0"/>
        <v>122.40307161274794</v>
      </c>
      <c r="L85" s="5">
        <f t="shared" si="1"/>
        <v>0.35063506044707293</v>
      </c>
      <c r="M85" s="4">
        <f t="shared" si="25"/>
        <v>0.15530173296160338</v>
      </c>
      <c r="N85" s="4">
        <f t="shared" si="2"/>
        <v>0.20426374954641133</v>
      </c>
      <c r="O85" s="4">
        <f t="shared" si="26"/>
        <v>0</v>
      </c>
      <c r="P85" s="4">
        <f t="shared" si="4"/>
        <v>0</v>
      </c>
      <c r="Q85" s="5">
        <f t="shared" si="5"/>
        <v>0</v>
      </c>
      <c r="R85" s="5">
        <f t="shared" si="6"/>
        <v>-25.162812377755873</v>
      </c>
      <c r="S85" s="5">
        <f t="shared" si="27"/>
        <v>-12.115395215697253</v>
      </c>
      <c r="T85" s="6">
        <f t="shared" si="28"/>
        <v>1499.920502106713</v>
      </c>
      <c r="U85" s="5">
        <f t="shared" si="9"/>
        <v>0</v>
      </c>
      <c r="V85" s="5">
        <f t="shared" si="10"/>
        <v>-7.0578682315441927</v>
      </c>
      <c r="W85" s="5">
        <f t="shared" si="11"/>
        <v>14.658689290397147</v>
      </c>
      <c r="X85" s="5">
        <f t="shared" si="12"/>
        <v>0</v>
      </c>
      <c r="Y85" s="5">
        <f t="shared" si="13"/>
        <v>-32.220680609300068</v>
      </c>
      <c r="Z85" s="5">
        <f t="shared" si="14"/>
        <v>-29.630705925300106</v>
      </c>
      <c r="AA85">
        <f t="shared" si="29"/>
        <v>0</v>
      </c>
    </row>
    <row r="86" spans="1:27" x14ac:dyDescent="0.2">
      <c r="A86">
        <f t="shared" si="15"/>
        <v>0.54000000000000026</v>
      </c>
      <c r="B86" s="5">
        <f t="shared" si="16"/>
        <v>0</v>
      </c>
      <c r="C86" s="5">
        <f t="shared" si="17"/>
        <v>66.45344314814092</v>
      </c>
      <c r="D86" s="5">
        <f t="shared" si="18"/>
        <v>36.347060659769667</v>
      </c>
      <c r="E86" s="2">
        <f t="shared" si="19"/>
        <v>66.45344314814092</v>
      </c>
      <c r="F86" s="2">
        <f t="shared" si="20"/>
        <v>0</v>
      </c>
      <c r="G86" s="3">
        <f t="shared" si="21"/>
        <v>0</v>
      </c>
      <c r="H86" s="3">
        <f t="shared" si="22"/>
        <v>109.9632215758579</v>
      </c>
      <c r="I86" s="3">
        <f t="shared" si="23"/>
        <v>52.803939897282689</v>
      </c>
      <c r="J86" s="2">
        <f t="shared" si="24"/>
        <v>121.98428656190544</v>
      </c>
      <c r="K86" s="2">
        <f t="shared" si="0"/>
        <v>121.98428656190544</v>
      </c>
      <c r="L86" s="5">
        <f t="shared" si="1"/>
        <v>0.35165827547007417</v>
      </c>
      <c r="M86" s="4">
        <f t="shared" si="25"/>
        <v>0.15583474452044557</v>
      </c>
      <c r="N86" s="4">
        <f t="shared" si="2"/>
        <v>0.20463198095692783</v>
      </c>
      <c r="O86" s="4">
        <f t="shared" si="26"/>
        <v>0</v>
      </c>
      <c r="P86" s="4">
        <f t="shared" si="4"/>
        <v>0</v>
      </c>
      <c r="Q86" s="5">
        <f t="shared" si="5"/>
        <v>0</v>
      </c>
      <c r="R86" s="5">
        <f t="shared" si="6"/>
        <v>-25.076422383518384</v>
      </c>
      <c r="S86" s="5">
        <f t="shared" si="27"/>
        <v>-12.041607015530444</v>
      </c>
      <c r="T86" s="6">
        <f t="shared" si="28"/>
        <v>1499.9190021869606</v>
      </c>
      <c r="U86" s="5">
        <f t="shared" si="9"/>
        <v>0</v>
      </c>
      <c r="V86" s="5">
        <f t="shared" si="10"/>
        <v>-7.0070806500969907</v>
      </c>
      <c r="W86" s="5">
        <f t="shared" si="11"/>
        <v>14.592114975234512</v>
      </c>
      <c r="X86" s="5">
        <f t="shared" si="12"/>
        <v>0</v>
      </c>
      <c r="Y86" s="5">
        <f t="shared" si="13"/>
        <v>-32.083503033615372</v>
      </c>
      <c r="Z86" s="5">
        <f t="shared" si="14"/>
        <v>-29.623492040295929</v>
      </c>
      <c r="AA86">
        <f t="shared" si="29"/>
        <v>0</v>
      </c>
    </row>
    <row r="87" spans="1:27" x14ac:dyDescent="0.2">
      <c r="A87">
        <f t="shared" si="15"/>
        <v>0.55000000000000027</v>
      </c>
      <c r="B87" s="5">
        <f t="shared" si="16"/>
        <v>0</v>
      </c>
      <c r="C87" s="5">
        <f t="shared" si="17"/>
        <v>67.551471188747811</v>
      </c>
      <c r="D87" s="5">
        <f t="shared" si="18"/>
        <v>36.873618884140484</v>
      </c>
      <c r="E87" s="2">
        <f t="shared" si="19"/>
        <v>67.551471188747811</v>
      </c>
      <c r="F87" s="2">
        <f t="shared" si="20"/>
        <v>0</v>
      </c>
      <c r="G87" s="3">
        <f t="shared" si="21"/>
        <v>0</v>
      </c>
      <c r="H87" s="3">
        <f t="shared" si="22"/>
        <v>109.64238654552175</v>
      </c>
      <c r="I87" s="3">
        <f t="shared" si="23"/>
        <v>52.507704976879729</v>
      </c>
      <c r="J87" s="2">
        <f t="shared" si="24"/>
        <v>121.5669034290857</v>
      </c>
      <c r="K87" s="2">
        <f t="shared" si="0"/>
        <v>121.5669034290857</v>
      </c>
      <c r="L87" s="5">
        <f t="shared" si="1"/>
        <v>0.35268432477614975</v>
      </c>
      <c r="M87" s="4">
        <f t="shared" si="25"/>
        <v>0.15636962517180156</v>
      </c>
      <c r="N87" s="4">
        <f t="shared" si="2"/>
        <v>0.20500030341755429</v>
      </c>
      <c r="O87" s="4">
        <f t="shared" si="26"/>
        <v>0</v>
      </c>
      <c r="P87" s="4">
        <f t="shared" si="4"/>
        <v>0</v>
      </c>
      <c r="Q87" s="5">
        <f t="shared" si="5"/>
        <v>0</v>
      </c>
      <c r="R87" s="5">
        <f t="shared" si="6"/>
        <v>-24.99040999617392</v>
      </c>
      <c r="S87" s="5">
        <f t="shared" si="27"/>
        <v>-11.967899611393142</v>
      </c>
      <c r="T87" s="6">
        <f t="shared" si="28"/>
        <v>1499.9175022687084</v>
      </c>
      <c r="U87" s="5">
        <f t="shared" si="9"/>
        <v>0</v>
      </c>
      <c r="V87" s="5">
        <f t="shared" si="10"/>
        <v>-6.9564278286641255</v>
      </c>
      <c r="W87" s="5">
        <f t="shared" si="11"/>
        <v>14.52585576349715</v>
      </c>
      <c r="X87" s="5">
        <f t="shared" si="12"/>
        <v>0</v>
      </c>
      <c r="Y87" s="5">
        <f t="shared" si="13"/>
        <v>-31.946837824838045</v>
      </c>
      <c r="Z87" s="5">
        <f t="shared" si="14"/>
        <v>-29.616043847895991</v>
      </c>
      <c r="AA87">
        <f t="shared" si="29"/>
        <v>0</v>
      </c>
    </row>
    <row r="88" spans="1:27" x14ac:dyDescent="0.2">
      <c r="A88">
        <f t="shared" si="15"/>
        <v>0.56000000000000028</v>
      </c>
      <c r="B88" s="5">
        <f t="shared" si="16"/>
        <v>0</v>
      </c>
      <c r="C88" s="5">
        <f t="shared" si="17"/>
        <v>68.646297712311792</v>
      </c>
      <c r="D88" s="5">
        <f t="shared" si="18"/>
        <v>37.397215131716884</v>
      </c>
      <c r="E88" s="2">
        <f t="shared" si="19"/>
        <v>68.646297712311792</v>
      </c>
      <c r="F88" s="2">
        <f t="shared" si="20"/>
        <v>0</v>
      </c>
      <c r="G88" s="3">
        <f t="shared" si="21"/>
        <v>0</v>
      </c>
      <c r="H88" s="3">
        <f t="shared" si="22"/>
        <v>109.32291816727337</v>
      </c>
      <c r="I88" s="3">
        <f t="shared" si="23"/>
        <v>52.211544538400773</v>
      </c>
      <c r="J88" s="2">
        <f t="shared" si="24"/>
        <v>121.15092166258479</v>
      </c>
      <c r="K88" s="2">
        <f t="shared" si="0"/>
        <v>121.15092166258479</v>
      </c>
      <c r="L88" s="5">
        <f t="shared" si="1"/>
        <v>0.35371300010265272</v>
      </c>
      <c r="M88" s="4">
        <f t="shared" si="25"/>
        <v>0.15690637637973329</v>
      </c>
      <c r="N88" s="4">
        <f t="shared" si="2"/>
        <v>0.20536871121652261</v>
      </c>
      <c r="O88" s="4">
        <f t="shared" si="26"/>
        <v>0</v>
      </c>
      <c r="P88" s="4">
        <f t="shared" si="4"/>
        <v>0</v>
      </c>
      <c r="Q88" s="5">
        <f t="shared" si="5"/>
        <v>0</v>
      </c>
      <c r="R88" s="5">
        <f t="shared" si="6"/>
        <v>-24.904759326821384</v>
      </c>
      <c r="S88" s="5">
        <f t="shared" si="27"/>
        <v>-11.894266752200053</v>
      </c>
      <c r="T88" s="6">
        <f t="shared" si="28"/>
        <v>1499.916002351956</v>
      </c>
      <c r="U88" s="5">
        <f t="shared" si="9"/>
        <v>0</v>
      </c>
      <c r="V88" s="5">
        <f t="shared" si="10"/>
        <v>-6.9059102522552136</v>
      </c>
      <c r="W88" s="5">
        <f t="shared" si="11"/>
        <v>14.459910505473729</v>
      </c>
      <c r="X88" s="5">
        <f t="shared" si="12"/>
        <v>0</v>
      </c>
      <c r="Y88" s="5">
        <f t="shared" si="13"/>
        <v>-31.810669579076599</v>
      </c>
      <c r="Z88" s="5">
        <f t="shared" si="14"/>
        <v>-29.608356246726323</v>
      </c>
      <c r="AA88">
        <f t="shared" si="29"/>
        <v>0</v>
      </c>
    </row>
    <row r="89" spans="1:27" x14ac:dyDescent="0.2">
      <c r="A89">
        <f t="shared" si="15"/>
        <v>0.57000000000000028</v>
      </c>
      <c r="B89" s="5">
        <f t="shared" si="16"/>
        <v>0</v>
      </c>
      <c r="C89" s="5">
        <f t="shared" si="17"/>
        <v>69.737936360505572</v>
      </c>
      <c r="D89" s="5">
        <f t="shared" si="18"/>
        <v>37.917850159288555</v>
      </c>
      <c r="E89" s="2">
        <f t="shared" si="19"/>
        <v>69.737936360505572</v>
      </c>
      <c r="F89" s="2">
        <f t="shared" si="20"/>
        <v>0</v>
      </c>
      <c r="G89" s="3">
        <f t="shared" si="21"/>
        <v>0</v>
      </c>
      <c r="H89" s="3">
        <f t="shared" si="22"/>
        <v>109.00481147148261</v>
      </c>
      <c r="I89" s="3">
        <f t="shared" si="23"/>
        <v>51.915460975933513</v>
      </c>
      <c r="J89" s="2">
        <f t="shared" si="24"/>
        <v>120.73634089319232</v>
      </c>
      <c r="K89" s="2">
        <f t="shared" si="0"/>
        <v>120.73634089319232</v>
      </c>
      <c r="L89" s="5">
        <f t="shared" si="1"/>
        <v>0.35474409181081085</v>
      </c>
      <c r="M89" s="4">
        <f t="shared" si="25"/>
        <v>0.157444999270061</v>
      </c>
      <c r="N89" s="4">
        <f t="shared" si="2"/>
        <v>0.20573719843871069</v>
      </c>
      <c r="O89" s="4">
        <f t="shared" si="26"/>
        <v>0</v>
      </c>
      <c r="P89" s="4">
        <f t="shared" si="4"/>
        <v>0</v>
      </c>
      <c r="Q89" s="5">
        <f t="shared" si="5"/>
        <v>0</v>
      </c>
      <c r="R89" s="5">
        <f t="shared" si="6"/>
        <v>-24.819454843922827</v>
      </c>
      <c r="S89" s="5">
        <f t="shared" si="27"/>
        <v>-11.82070242588067</v>
      </c>
      <c r="T89" s="6">
        <f t="shared" si="28"/>
        <v>1499.914502436704</v>
      </c>
      <c r="U89" s="5">
        <f t="shared" si="9"/>
        <v>0</v>
      </c>
      <c r="V89" s="5">
        <f t="shared" si="10"/>
        <v>-6.8555284127898943</v>
      </c>
      <c r="W89" s="5">
        <f t="shared" si="11"/>
        <v>14.394278084518492</v>
      </c>
      <c r="X89" s="5">
        <f t="shared" si="12"/>
        <v>0</v>
      </c>
      <c r="Y89" s="5">
        <f t="shared" si="13"/>
        <v>-31.674983256712721</v>
      </c>
      <c r="Z89" s="5">
        <f t="shared" si="14"/>
        <v>-29.600424341362178</v>
      </c>
      <c r="AA89">
        <f t="shared" si="29"/>
        <v>0</v>
      </c>
    </row>
    <row r="90" spans="1:27" x14ac:dyDescent="0.2">
      <c r="A90">
        <f t="shared" si="15"/>
        <v>0.58000000000000029</v>
      </c>
      <c r="B90" s="5">
        <f t="shared" si="16"/>
        <v>0</v>
      </c>
      <c r="C90" s="5">
        <f t="shared" si="17"/>
        <v>70.826400726057571</v>
      </c>
      <c r="D90" s="5">
        <f t="shared" si="18"/>
        <v>38.435524747830819</v>
      </c>
      <c r="E90" s="2">
        <f t="shared" si="19"/>
        <v>70.826400726057571</v>
      </c>
      <c r="F90" s="2">
        <f t="shared" si="20"/>
        <v>0</v>
      </c>
      <c r="G90" s="3">
        <f t="shared" si="21"/>
        <v>0</v>
      </c>
      <c r="H90" s="3">
        <f t="shared" si="22"/>
        <v>108.68806163891549</v>
      </c>
      <c r="I90" s="3">
        <f t="shared" si="23"/>
        <v>51.619456732519893</v>
      </c>
      <c r="J90" s="2">
        <f t="shared" si="24"/>
        <v>120.32316092999379</v>
      </c>
      <c r="K90" s="2">
        <f t="shared" si="0"/>
        <v>120.32316092999379</v>
      </c>
      <c r="L90" s="5">
        <f t="shared" si="1"/>
        <v>0.35577738905942957</v>
      </c>
      <c r="M90" s="4">
        <f t="shared" si="25"/>
        <v>0.15798549462588393</v>
      </c>
      <c r="N90" s="4">
        <f t="shared" si="2"/>
        <v>0.2061057589664628</v>
      </c>
      <c r="O90" s="4">
        <f t="shared" si="26"/>
        <v>0</v>
      </c>
      <c r="P90" s="4">
        <f t="shared" si="4"/>
        <v>0</v>
      </c>
      <c r="Q90" s="5">
        <f t="shared" si="5"/>
        <v>0</v>
      </c>
      <c r="R90" s="5">
        <f t="shared" si="6"/>
        <v>-24.734481380081387</v>
      </c>
      <c r="S90" s="5">
        <f t="shared" si="27"/>
        <v>-11.747200862245224</v>
      </c>
      <c r="T90" s="6">
        <f t="shared" si="28"/>
        <v>1499.9130025229513</v>
      </c>
      <c r="U90" s="5">
        <f t="shared" si="9"/>
        <v>0</v>
      </c>
      <c r="V90" s="5">
        <f t="shared" si="10"/>
        <v>-6.8052828085713539</v>
      </c>
      <c r="W90" s="5">
        <f t="shared" si="11"/>
        <v>14.32895741621161</v>
      </c>
      <c r="X90" s="5">
        <f t="shared" si="12"/>
        <v>0</v>
      </c>
      <c r="Y90" s="5">
        <f t="shared" si="13"/>
        <v>-31.53976418865274</v>
      </c>
      <c r="Z90" s="5">
        <f t="shared" si="14"/>
        <v>-29.592243446033613</v>
      </c>
      <c r="AA90">
        <f t="shared" si="29"/>
        <v>0</v>
      </c>
    </row>
    <row r="91" spans="1:27" x14ac:dyDescent="0.2">
      <c r="A91">
        <f t="shared" si="15"/>
        <v>0.5900000000000003</v>
      </c>
      <c r="B91" s="5">
        <f t="shared" si="16"/>
        <v>0</v>
      </c>
      <c r="C91" s="5">
        <f t="shared" si="17"/>
        <v>71.911704354237287</v>
      </c>
      <c r="D91" s="5">
        <f t="shared" si="18"/>
        <v>38.950239702983716</v>
      </c>
      <c r="E91" s="2">
        <f t="shared" si="19"/>
        <v>71.911704354237287</v>
      </c>
      <c r="F91" s="2">
        <f t="shared" si="20"/>
        <v>0</v>
      </c>
      <c r="G91" s="3">
        <f t="shared" si="21"/>
        <v>0</v>
      </c>
      <c r="H91" s="3">
        <f t="shared" si="22"/>
        <v>108.37266399702895</v>
      </c>
      <c r="I91" s="3">
        <f t="shared" si="23"/>
        <v>51.323534298059556</v>
      </c>
      <c r="J91" s="2">
        <f t="shared" si="24"/>
        <v>119.9113817560995</v>
      </c>
      <c r="K91" s="2">
        <f t="shared" si="0"/>
        <v>119.9113817560995</v>
      </c>
      <c r="L91" s="5">
        <f t="shared" si="1"/>
        <v>0.35681267998037847</v>
      </c>
      <c r="M91" s="4">
        <f t="shared" si="25"/>
        <v>0.15852786288323603</v>
      </c>
      <c r="N91" s="4">
        <f t="shared" si="2"/>
        <v>0.20647438648054187</v>
      </c>
      <c r="O91" s="4">
        <f t="shared" si="26"/>
        <v>0</v>
      </c>
      <c r="P91" s="4">
        <f t="shared" si="4"/>
        <v>0</v>
      </c>
      <c r="Q91" s="5">
        <f t="shared" si="5"/>
        <v>0</v>
      </c>
      <c r="R91" s="5">
        <f t="shared" si="6"/>
        <v>-24.649824138477971</v>
      </c>
      <c r="S91" s="5">
        <f t="shared" si="27"/>
        <v>-11.673756535568728</v>
      </c>
      <c r="T91" s="6">
        <f t="shared" si="28"/>
        <v>1499.9115026106983</v>
      </c>
      <c r="U91" s="5">
        <f t="shared" si="9"/>
        <v>0</v>
      </c>
      <c r="V91" s="5">
        <f t="shared" si="10"/>
        <v>-6.75517394375479</v>
      </c>
      <c r="W91" s="5">
        <f t="shared" si="11"/>
        <v>14.263947447510471</v>
      </c>
      <c r="X91" s="5">
        <f t="shared" si="12"/>
        <v>0</v>
      </c>
      <c r="Y91" s="5">
        <f t="shared" si="13"/>
        <v>-31.404998082232762</v>
      </c>
      <c r="Z91" s="5">
        <f t="shared" si="14"/>
        <v>-29.583809088058256</v>
      </c>
      <c r="AA91">
        <f t="shared" si="29"/>
        <v>0</v>
      </c>
    </row>
    <row r="92" spans="1:27" x14ac:dyDescent="0.2">
      <c r="A92">
        <f t="shared" si="15"/>
        <v>0.60000000000000031</v>
      </c>
      <c r="B92" s="5">
        <f t="shared" si="16"/>
        <v>0</v>
      </c>
      <c r="C92" s="5">
        <f t="shared" si="17"/>
        <v>72.993860744303475</v>
      </c>
      <c r="D92" s="5">
        <f t="shared" si="18"/>
        <v>39.461995855509905</v>
      </c>
      <c r="E92" s="2">
        <f t="shared" si="19"/>
        <v>72.993860744303475</v>
      </c>
      <c r="F92" s="2">
        <f t="shared" si="20"/>
        <v>0</v>
      </c>
      <c r="G92" s="3">
        <f t="shared" si="21"/>
        <v>0</v>
      </c>
      <c r="H92" s="3">
        <f t="shared" si="22"/>
        <v>108.05861401620662</v>
      </c>
      <c r="I92" s="3">
        <f t="shared" si="23"/>
        <v>51.027696207178977</v>
      </c>
      <c r="J92" s="2">
        <f t="shared" si="24"/>
        <v>119.50100352430383</v>
      </c>
      <c r="K92" s="2">
        <f t="shared" si="0"/>
        <v>119.50100352430383</v>
      </c>
      <c r="L92" s="5">
        <f t="shared" si="1"/>
        <v>0.35784975185554668</v>
      </c>
      <c r="M92" s="4">
        <f t="shared" si="25"/>
        <v>0.15907210412688019</v>
      </c>
      <c r="N92" s="4">
        <f t="shared" si="2"/>
        <v>0.2068430744612143</v>
      </c>
      <c r="O92" s="4">
        <f t="shared" si="26"/>
        <v>0</v>
      </c>
      <c r="P92" s="4">
        <f t="shared" si="4"/>
        <v>0</v>
      </c>
      <c r="Q92" s="5">
        <f t="shared" si="5"/>
        <v>0</v>
      </c>
      <c r="R92" s="5">
        <f t="shared" si="6"/>
        <v>-24.565468698951268</v>
      </c>
      <c r="S92" s="5">
        <f t="shared" si="27"/>
        <v>-11.600364166886751</v>
      </c>
      <c r="T92" s="6">
        <f t="shared" si="28"/>
        <v>1499.9100026999463</v>
      </c>
      <c r="U92" s="5">
        <f t="shared" si="9"/>
        <v>0</v>
      </c>
      <c r="V92" s="5">
        <f t="shared" si="10"/>
        <v>-6.7052023278114401</v>
      </c>
      <c r="W92" s="5">
        <f t="shared" si="11"/>
        <v>14.199247155892772</v>
      </c>
      <c r="X92" s="5">
        <f t="shared" si="12"/>
        <v>0</v>
      </c>
      <c r="Y92" s="5">
        <f t="shared" si="13"/>
        <v>-31.270671026762706</v>
      </c>
      <c r="Z92" s="5">
        <f t="shared" si="14"/>
        <v>-29.575117010993978</v>
      </c>
      <c r="AA92">
        <f t="shared" si="29"/>
        <v>0</v>
      </c>
    </row>
    <row r="93" spans="1:27" x14ac:dyDescent="0.2">
      <c r="A93">
        <f t="shared" si="15"/>
        <v>0.61000000000000032</v>
      </c>
      <c r="B93" s="5">
        <f t="shared" si="16"/>
        <v>0</v>
      </c>
      <c r="C93" s="5">
        <f t="shared" si="17"/>
        <v>74.072883350914211</v>
      </c>
      <c r="D93" s="5">
        <f t="shared" si="18"/>
        <v>39.970794061731148</v>
      </c>
      <c r="E93" s="2">
        <f t="shared" si="19"/>
        <v>74.072883350914211</v>
      </c>
      <c r="F93" s="2">
        <f t="shared" si="20"/>
        <v>0</v>
      </c>
      <c r="G93" s="3">
        <f t="shared" si="21"/>
        <v>0</v>
      </c>
      <c r="H93" s="3">
        <f t="shared" si="22"/>
        <v>107.74590730593899</v>
      </c>
      <c r="I93" s="3">
        <f t="shared" si="23"/>
        <v>50.731945037069039</v>
      </c>
      <c r="J93" s="2">
        <f t="shared" si="24"/>
        <v>119.0920265526798</v>
      </c>
      <c r="K93" s="2">
        <f t="shared" si="0"/>
        <v>119.0920265526798</v>
      </c>
      <c r="L93" s="5">
        <f t="shared" si="1"/>
        <v>0.35888839129494104</v>
      </c>
      <c r="M93" s="4">
        <f t="shared" si="25"/>
        <v>0.15961821808624196</v>
      </c>
      <c r="N93" s="4">
        <f t="shared" si="2"/>
        <v>0.2072118161894636</v>
      </c>
      <c r="O93" s="4">
        <f t="shared" si="26"/>
        <v>0</v>
      </c>
      <c r="P93" s="4">
        <f t="shared" si="4"/>
        <v>0</v>
      </c>
      <c r="Q93" s="5">
        <f t="shared" si="5"/>
        <v>0</v>
      </c>
      <c r="R93" s="5">
        <f t="shared" si="6"/>
        <v>-24.481401023705949</v>
      </c>
      <c r="S93" s="5">
        <f t="shared" si="27"/>
        <v>-11.527018725997003</v>
      </c>
      <c r="T93" s="6">
        <f t="shared" si="28"/>
        <v>1499.9085027906935</v>
      </c>
      <c r="U93" s="5">
        <f t="shared" si="9"/>
        <v>0</v>
      </c>
      <c r="V93" s="5">
        <f t="shared" si="10"/>
        <v>-6.6553684749888005</v>
      </c>
      <c r="W93" s="5">
        <f t="shared" si="11"/>
        <v>14.134855548492103</v>
      </c>
      <c r="X93" s="5">
        <f t="shared" si="12"/>
        <v>0</v>
      </c>
      <c r="Y93" s="5">
        <f t="shared" si="13"/>
        <v>-31.136769498694751</v>
      </c>
      <c r="Z93" s="5">
        <f t="shared" si="14"/>
        <v>-29.566163177504897</v>
      </c>
      <c r="AA93">
        <f t="shared" si="29"/>
        <v>0</v>
      </c>
    </row>
    <row r="94" spans="1:27" x14ac:dyDescent="0.2">
      <c r="A94">
        <f t="shared" si="15"/>
        <v>0.62000000000000033</v>
      </c>
      <c r="B94" s="5">
        <f t="shared" si="16"/>
        <v>0</v>
      </c>
      <c r="C94" s="5">
        <f t="shared" si="17"/>
        <v>75.148785585498658</v>
      </c>
      <c r="D94" s="5">
        <f t="shared" si="18"/>
        <v>40.476635203942962</v>
      </c>
      <c r="E94" s="2">
        <f t="shared" si="19"/>
        <v>75.148785585498658</v>
      </c>
      <c r="F94" s="2">
        <f t="shared" si="20"/>
        <v>0</v>
      </c>
      <c r="G94" s="3">
        <f t="shared" si="21"/>
        <v>0</v>
      </c>
      <c r="H94" s="3">
        <f t="shared" si="22"/>
        <v>107.43453961095204</v>
      </c>
      <c r="I94" s="3">
        <f t="shared" si="23"/>
        <v>50.436283405293992</v>
      </c>
      <c r="J94" s="2">
        <f t="shared" si="24"/>
        <v>118.68445132011337</v>
      </c>
      <c r="K94" s="2">
        <f t="shared" si="0"/>
        <v>118.68445132011337</v>
      </c>
      <c r="L94" s="5">
        <f t="shared" si="1"/>
        <v>0.35992838441560449</v>
      </c>
      <c r="M94" s="4">
        <f t="shared" si="25"/>
        <v>0.16016620413148525</v>
      </c>
      <c r="N94" s="4">
        <f t="shared" si="2"/>
        <v>0.20758060474833293</v>
      </c>
      <c r="O94" s="4">
        <f t="shared" si="26"/>
        <v>0</v>
      </c>
      <c r="P94" s="4">
        <f t="shared" si="4"/>
        <v>0</v>
      </c>
      <c r="Q94" s="5">
        <f t="shared" si="5"/>
        <v>0</v>
      </c>
      <c r="R94" s="5">
        <f t="shared" si="6"/>
        <v>-24.397607462635502</v>
      </c>
      <c r="S94" s="5">
        <f t="shared" si="27"/>
        <v>-11.453715433161854</v>
      </c>
      <c r="T94" s="6">
        <f t="shared" si="28"/>
        <v>1499.9070028829406</v>
      </c>
      <c r="U94" s="5">
        <f t="shared" si="9"/>
        <v>0</v>
      </c>
      <c r="V94" s="5">
        <f t="shared" si="10"/>
        <v>-6.605672903767724</v>
      </c>
      <c r="W94" s="5">
        <f t="shared" si="11"/>
        <v>14.070771661227036</v>
      </c>
      <c r="X94" s="5">
        <f t="shared" si="12"/>
        <v>0</v>
      </c>
      <c r="Y94" s="5">
        <f t="shared" si="13"/>
        <v>-31.003280366403224</v>
      </c>
      <c r="Z94" s="5">
        <f t="shared" si="14"/>
        <v>-29.556943771934819</v>
      </c>
      <c r="AA94">
        <f t="shared" si="29"/>
        <v>0</v>
      </c>
    </row>
    <row r="95" spans="1:27" x14ac:dyDescent="0.2">
      <c r="A95">
        <f t="shared" si="15"/>
        <v>0.63000000000000034</v>
      </c>
      <c r="B95" s="5">
        <f t="shared" si="16"/>
        <v>0</v>
      </c>
      <c r="C95" s="5">
        <f t="shared" si="17"/>
        <v>76.221580817589853</v>
      </c>
      <c r="D95" s="5">
        <f t="shared" si="18"/>
        <v>40.979520190807307</v>
      </c>
      <c r="E95" s="2">
        <f t="shared" si="19"/>
        <v>76.221580817589853</v>
      </c>
      <c r="F95" s="2">
        <f t="shared" si="20"/>
        <v>0</v>
      </c>
      <c r="G95" s="3">
        <f t="shared" si="21"/>
        <v>0</v>
      </c>
      <c r="H95" s="3">
        <f t="shared" si="22"/>
        <v>107.12450680728801</v>
      </c>
      <c r="I95" s="3">
        <f t="shared" si="23"/>
        <v>50.140713967574641</v>
      </c>
      <c r="J95" s="2">
        <f t="shared" si="24"/>
        <v>118.27827846178195</v>
      </c>
      <c r="K95" s="2">
        <f t="shared" si="0"/>
        <v>118.27827846178195</v>
      </c>
      <c r="L95" s="5">
        <f t="shared" si="1"/>
        <v>0.36096951702102437</v>
      </c>
      <c r="M95" s="4">
        <f t="shared" si="25"/>
        <v>0.16071606126973095</v>
      </c>
      <c r="N95" s="4">
        <f t="shared" si="2"/>
        <v>0.20794943302439312</v>
      </c>
      <c r="O95" s="4">
        <f t="shared" si="26"/>
        <v>0</v>
      </c>
      <c r="P95" s="4">
        <f t="shared" si="4"/>
        <v>0</v>
      </c>
      <c r="Q95" s="5">
        <f t="shared" si="5"/>
        <v>0</v>
      </c>
      <c r="R95" s="5">
        <f t="shared" si="6"/>
        <v>-24.314074758246544</v>
      </c>
      <c r="S95" s="5">
        <f t="shared" si="27"/>
        <v>-11.380449760507329</v>
      </c>
      <c r="T95" s="6">
        <f t="shared" si="28"/>
        <v>1499.9055029766876</v>
      </c>
      <c r="U95" s="5">
        <f t="shared" si="9"/>
        <v>0</v>
      </c>
      <c r="V95" s="5">
        <f t="shared" si="10"/>
        <v>-6.5561161363169926</v>
      </c>
      <c r="W95" s="5">
        <f t="shared" si="11"/>
        <v>14.00699455792437</v>
      </c>
      <c r="X95" s="5">
        <f t="shared" si="12"/>
        <v>0</v>
      </c>
      <c r="Y95" s="5">
        <f t="shared" si="13"/>
        <v>-30.870190894563535</v>
      </c>
      <c r="Z95" s="5">
        <f t="shared" si="14"/>
        <v>-29.54745520258296</v>
      </c>
      <c r="AA95">
        <f t="shared" si="29"/>
        <v>0</v>
      </c>
    </row>
    <row r="96" spans="1:27" x14ac:dyDescent="0.2">
      <c r="A96">
        <f t="shared" si="15"/>
        <v>0.64000000000000035</v>
      </c>
      <c r="B96" s="5">
        <f t="shared" si="16"/>
        <v>0</v>
      </c>
      <c r="C96" s="5">
        <f t="shared" si="17"/>
        <v>77.291282376118005</v>
      </c>
      <c r="D96" s="5">
        <f t="shared" si="18"/>
        <v>41.479449957722927</v>
      </c>
      <c r="E96" s="2">
        <f t="shared" si="19"/>
        <v>77.291282376118005</v>
      </c>
      <c r="F96" s="2">
        <f t="shared" si="20"/>
        <v>0</v>
      </c>
      <c r="G96" s="3">
        <f t="shared" si="21"/>
        <v>0</v>
      </c>
      <c r="H96" s="3">
        <f t="shared" si="22"/>
        <v>106.81580489834238</v>
      </c>
      <c r="I96" s="3">
        <f t="shared" si="23"/>
        <v>49.845239415548811</v>
      </c>
      <c r="J96" s="2">
        <f t="shared" si="24"/>
        <v>117.87350876458258</v>
      </c>
      <c r="K96" s="2">
        <f t="shared" ref="K96:K159" si="30">IF(D96&gt;=hwind,SQRT((G96-vxw)^2+(H96-vyw)^2+I96^2),J96)</f>
        <v>117.87350876458258</v>
      </c>
      <c r="L96" s="5">
        <f t="shared" ref="L96:L159" si="31">IF(drag=1,(cda+cdb/(1+EXP(-(K96-vel)/dv))),IF(drag=2,$G$11,0))</f>
        <v>0.36201157478069979</v>
      </c>
      <c r="M96" s="4">
        <f t="shared" si="25"/>
        <v>0.16126778814141987</v>
      </c>
      <c r="N96" s="4">
        <f t="shared" ref="N96:N159" si="32">IF(Magnus=1,(IF(M96&lt;0.1,1.5*M96,0.09+0.6*M96)),IF(Magnus=2,1/(2.32+0.4/M96),0))</f>
        <v>0.20831829370933491</v>
      </c>
      <c r="O96" s="4">
        <f t="shared" si="26"/>
        <v>0</v>
      </c>
      <c r="P96" s="4">
        <f t="shared" ref="P96:P159" si="33">IF(D96&gt;=hwind,vyw,0)</f>
        <v>0</v>
      </c>
      <c r="Q96" s="5">
        <f t="shared" ref="Q96:Q159" si="34">-const*$L96*$K96*(G96-O96)</f>
        <v>0</v>
      </c>
      <c r="R96" s="5">
        <f t="shared" ref="R96:R159" si="35">-const*$L96*$K96*(H96-P96)</f>
        <v>-24.230790050172878</v>
      </c>
      <c r="S96" s="5">
        <f t="shared" si="27"/>
        <v>-11.307217433115163</v>
      </c>
      <c r="T96" s="6">
        <f t="shared" si="28"/>
        <v>1499.9040030719345</v>
      </c>
      <c r="U96" s="5">
        <f t="shared" ref="U96:U159" si="36">const*($N96/omega)*K96*(wy*I96-wz*(H96-P96))</f>
        <v>0</v>
      </c>
      <c r="V96" s="5">
        <f t="shared" ref="V96:V159" si="37">const*($N96/omega)*K96*(wz*(G96-O96)-wx*I96)</f>
        <v>-6.5066986979461001</v>
      </c>
      <c r="W96" s="5">
        <f t="shared" ref="W96:W159" si="38">const*($N96/omega)*K96*(wx*(H96-P96)-wy*(G96-O96))</f>
        <v>13.943523329437632</v>
      </c>
      <c r="X96" s="5">
        <f t="shared" ref="X96:X159" si="39">Q96+U96</f>
        <v>0</v>
      </c>
      <c r="Y96" s="5">
        <f t="shared" ref="Y96:Y159" si="40">R96+V96</f>
        <v>-30.737488748118977</v>
      </c>
      <c r="Z96" s="5">
        <f t="shared" ref="Z96:Z159" si="41">S96+W96-32.174</f>
        <v>-29.537694103677531</v>
      </c>
      <c r="AA96">
        <f t="shared" si="29"/>
        <v>0</v>
      </c>
    </row>
    <row r="97" spans="1:27" x14ac:dyDescent="0.2">
      <c r="A97">
        <f t="shared" ref="A97:A160" si="42">A96+dt</f>
        <v>0.65000000000000036</v>
      </c>
      <c r="B97" s="5">
        <f t="shared" ref="B97:B160" si="43">B96+G96*dt+0.5*X96*dt*dt</f>
        <v>0</v>
      </c>
      <c r="C97" s="5">
        <f t="shared" ref="C97:C160" si="44">C96+H96*dt+0.5*Y96*dt*dt</f>
        <v>78.35790355066402</v>
      </c>
      <c r="D97" s="5">
        <f t="shared" ref="D97:D160" si="45">D96+I96*dt+0.5*Z96*dt*dt</f>
        <v>41.976425467173229</v>
      </c>
      <c r="E97" s="2">
        <f t="shared" ref="E97:E160" si="46">SQRT(B97^2+C97^2)</f>
        <v>78.35790355066402</v>
      </c>
      <c r="F97" s="2">
        <f t="shared" ref="F97:F160" si="47">ATAN2(C97,B97)*180/PI()</f>
        <v>0</v>
      </c>
      <c r="G97" s="3">
        <f t="shared" ref="G97:G160" si="48">G96+X96*dt</f>
        <v>0</v>
      </c>
      <c r="H97" s="3">
        <f t="shared" ref="H97:H160" si="49">H96+Y96*dt</f>
        <v>106.50843001086119</v>
      </c>
      <c r="I97" s="3">
        <f t="shared" ref="I97:I160" si="50">I96+Z96*dt</f>
        <v>49.549862474512032</v>
      </c>
      <c r="J97" s="2">
        <f t="shared" ref="J97:J160" si="51">SQRT(G97^2+H97^2+I97^2)</f>
        <v>117.47014316251416</v>
      </c>
      <c r="K97" s="2">
        <f t="shared" si="30"/>
        <v>117.47014316251416</v>
      </c>
      <c r="L97" s="5">
        <f t="shared" si="31"/>
        <v>0.36305434340953913</v>
      </c>
      <c r="M97" s="4">
        <f t="shared" ref="M97:M160" si="52">(romega/K97)*EXP(-A97/tau)</f>
        <v>0.16182138301682072</v>
      </c>
      <c r="N97" s="4">
        <f t="shared" si="32"/>
        <v>0.2086871793016824</v>
      </c>
      <c r="O97" s="4">
        <f t="shared" ref="O97:O160" si="53">IF(D97&gt;=hwind,vxw,0)</f>
        <v>0</v>
      </c>
      <c r="P97" s="4">
        <f t="shared" si="33"/>
        <v>0</v>
      </c>
      <c r="Q97" s="5">
        <f t="shared" si="34"/>
        <v>0</v>
      </c>
      <c r="R97" s="5">
        <f t="shared" si="35"/>
        <v>-24.147740879268497</v>
      </c>
      <c r="S97" s="5">
        <f t="shared" ref="S97:S160" si="54">-const*$L97*$K97*I97</f>
        <v>-11.234014429805148</v>
      </c>
      <c r="T97" s="6">
        <f t="shared" ref="T97:T160" si="55">omega*EXP(-A97/tau)*30/PI()</f>
        <v>1499.9025031686815</v>
      </c>
      <c r="U97" s="5">
        <f t="shared" si="36"/>
        <v>0</v>
      </c>
      <c r="V97" s="5">
        <f t="shared" si="37"/>
        <v>-6.4574211165568345</v>
      </c>
      <c r="W97" s="5">
        <f t="shared" si="38"/>
        <v>13.880357092761516</v>
      </c>
      <c r="X97" s="5">
        <f t="shared" si="39"/>
        <v>0</v>
      </c>
      <c r="Y97" s="5">
        <f t="shared" si="40"/>
        <v>-30.60516199582533</v>
      </c>
      <c r="Z97" s="5">
        <f t="shared" si="41"/>
        <v>-29.527657337043632</v>
      </c>
      <c r="AA97">
        <f t="shared" ref="AA97:AA160" si="56">IF($D97*$D98&lt;0,1,0)</f>
        <v>0</v>
      </c>
    </row>
    <row r="98" spans="1:27" x14ac:dyDescent="0.2">
      <c r="A98">
        <f t="shared" si="42"/>
        <v>0.66000000000000036</v>
      </c>
      <c r="B98" s="5">
        <f t="shared" si="43"/>
        <v>0</v>
      </c>
      <c r="C98" s="5">
        <f t="shared" si="44"/>
        <v>79.421457592672837</v>
      </c>
      <c r="D98" s="5">
        <f t="shared" si="45"/>
        <v>42.470447709051491</v>
      </c>
      <c r="E98" s="2">
        <f t="shared" si="46"/>
        <v>79.421457592672837</v>
      </c>
      <c r="F98" s="2">
        <f t="shared" si="47"/>
        <v>0</v>
      </c>
      <c r="G98" s="3">
        <f t="shared" si="48"/>
        <v>0</v>
      </c>
      <c r="H98" s="3">
        <f t="shared" si="49"/>
        <v>106.20237839090294</v>
      </c>
      <c r="I98" s="3">
        <f t="shared" si="50"/>
        <v>49.254585901141596</v>
      </c>
      <c r="J98" s="2">
        <f t="shared" si="51"/>
        <v>117.06818273201931</v>
      </c>
      <c r="K98" s="2">
        <f t="shared" si="30"/>
        <v>117.06818273201931</v>
      </c>
      <c r="L98" s="5">
        <f t="shared" si="31"/>
        <v>0.36409760884675579</v>
      </c>
      <c r="M98" s="4">
        <f t="shared" si="52"/>
        <v>0.16237684379268363</v>
      </c>
      <c r="N98" s="4">
        <f t="shared" si="32"/>
        <v>0.20905608210862539</v>
      </c>
      <c r="O98" s="4">
        <f t="shared" si="53"/>
        <v>0</v>
      </c>
      <c r="P98" s="4">
        <f t="shared" si="33"/>
        <v>0</v>
      </c>
      <c r="Q98" s="5">
        <f t="shared" si="34"/>
        <v>0</v>
      </c>
      <c r="R98" s="5">
        <f t="shared" si="35"/>
        <v>-24.064915191269829</v>
      </c>
      <c r="S98" s="5">
        <f t="shared" si="54"/>
        <v>-11.160836983605803</v>
      </c>
      <c r="T98" s="6">
        <f t="shared" si="55"/>
        <v>1499.9010032669282</v>
      </c>
      <c r="U98" s="5">
        <f t="shared" si="36"/>
        <v>0</v>
      </c>
      <c r="V98" s="5">
        <f t="shared" si="37"/>
        <v>-6.408283922094391</v>
      </c>
      <c r="W98" s="5">
        <f t="shared" si="38"/>
        <v>13.817494990143324</v>
      </c>
      <c r="X98" s="5">
        <f t="shared" si="39"/>
        <v>0</v>
      </c>
      <c r="Y98" s="5">
        <f t="shared" si="40"/>
        <v>-30.47319911336422</v>
      </c>
      <c r="Z98" s="5">
        <f t="shared" si="41"/>
        <v>-29.51734199346248</v>
      </c>
      <c r="AA98">
        <f t="shared" si="56"/>
        <v>0</v>
      </c>
    </row>
    <row r="99" spans="1:27" x14ac:dyDescent="0.2">
      <c r="A99">
        <f t="shared" si="42"/>
        <v>0.67000000000000037</v>
      </c>
      <c r="B99" s="5">
        <f t="shared" si="43"/>
        <v>0</v>
      </c>
      <c r="C99" s="5">
        <f t="shared" si="44"/>
        <v>80.481957716626198</v>
      </c>
      <c r="D99" s="5">
        <f t="shared" si="45"/>
        <v>42.961517700963235</v>
      </c>
      <c r="E99" s="2">
        <f t="shared" si="46"/>
        <v>80.481957716626198</v>
      </c>
      <c r="F99" s="2">
        <f t="shared" si="47"/>
        <v>0</v>
      </c>
      <c r="G99" s="3">
        <f t="shared" si="48"/>
        <v>0</v>
      </c>
      <c r="H99" s="3">
        <f t="shared" si="49"/>
        <v>105.8976463997693</v>
      </c>
      <c r="I99" s="3">
        <f t="shared" si="50"/>
        <v>48.959412481206968</v>
      </c>
      <c r="J99" s="2">
        <f t="shared" si="51"/>
        <v>116.66762868729072</v>
      </c>
      <c r="K99" s="2">
        <f t="shared" si="30"/>
        <v>116.66762868729072</v>
      </c>
      <c r="L99" s="5">
        <f t="shared" si="31"/>
        <v>0.36514115743393483</v>
      </c>
      <c r="M99" s="4">
        <f t="shared" si="52"/>
        <v>0.16293416798903967</v>
      </c>
      <c r="N99" s="4">
        <f t="shared" si="32"/>
        <v>0.20942499424796754</v>
      </c>
      <c r="O99" s="4">
        <f t="shared" si="53"/>
        <v>0</v>
      </c>
      <c r="P99" s="4">
        <f t="shared" si="33"/>
        <v>0</v>
      </c>
      <c r="Q99" s="5">
        <f t="shared" si="34"/>
        <v>0</v>
      </c>
      <c r="R99" s="5">
        <f t="shared" si="35"/>
        <v>-23.982301340018687</v>
      </c>
      <c r="S99" s="5">
        <f t="shared" si="54"/>
        <v>-11.087681581912245</v>
      </c>
      <c r="T99" s="6">
        <f t="shared" si="55"/>
        <v>1499.8995033666749</v>
      </c>
      <c r="U99" s="5">
        <f t="shared" si="36"/>
        <v>0</v>
      </c>
      <c r="V99" s="5">
        <f t="shared" si="37"/>
        <v>-6.3592876459986432</v>
      </c>
      <c r="W99" s="5">
        <f t="shared" si="38"/>
        <v>13.754936188192261</v>
      </c>
      <c r="X99" s="5">
        <f t="shared" si="39"/>
        <v>0</v>
      </c>
      <c r="Y99" s="5">
        <f t="shared" si="40"/>
        <v>-30.341588986017328</v>
      </c>
      <c r="Z99" s="5">
        <f t="shared" si="41"/>
        <v>-29.506745393719982</v>
      </c>
      <c r="AA99">
        <f t="shared" si="56"/>
        <v>0</v>
      </c>
    </row>
    <row r="100" spans="1:27" x14ac:dyDescent="0.2">
      <c r="A100">
        <f t="shared" si="42"/>
        <v>0.68000000000000038</v>
      </c>
      <c r="B100" s="5">
        <f t="shared" si="43"/>
        <v>0</v>
      </c>
      <c r="C100" s="5">
        <f t="shared" si="44"/>
        <v>81.539417101174593</v>
      </c>
      <c r="D100" s="5">
        <f t="shared" si="45"/>
        <v>43.449636488505618</v>
      </c>
      <c r="E100" s="2">
        <f t="shared" si="46"/>
        <v>81.539417101174593</v>
      </c>
      <c r="F100" s="2">
        <f t="shared" si="47"/>
        <v>0</v>
      </c>
      <c r="G100" s="3">
        <f t="shared" si="48"/>
        <v>0</v>
      </c>
      <c r="H100" s="3">
        <f t="shared" si="49"/>
        <v>105.59423050990912</v>
      </c>
      <c r="I100" s="3">
        <f t="shared" si="50"/>
        <v>48.664345027269768</v>
      </c>
      <c r="J100" s="2">
        <f t="shared" si="51"/>
        <v>116.26848237554742</v>
      </c>
      <c r="K100" s="2">
        <f t="shared" si="30"/>
        <v>116.26848237554742</v>
      </c>
      <c r="L100" s="5">
        <f t="shared" si="31"/>
        <v>0.366184776091944</v>
      </c>
      <c r="M100" s="4">
        <f t="shared" si="52"/>
        <v>0.16349335274614588</v>
      </c>
      <c r="N100" s="4">
        <f t="shared" si="32"/>
        <v>0.20979390765018716</v>
      </c>
      <c r="O100" s="4">
        <f t="shared" si="53"/>
        <v>0</v>
      </c>
      <c r="P100" s="4">
        <f t="shared" si="33"/>
        <v>0</v>
      </c>
      <c r="Q100" s="5">
        <f t="shared" si="34"/>
        <v>0</v>
      </c>
      <c r="R100" s="5">
        <f t="shared" si="35"/>
        <v>-23.899888090238612</v>
      </c>
      <c r="S100" s="5">
        <f t="shared" si="54"/>
        <v>-11.014544966330929</v>
      </c>
      <c r="T100" s="6">
        <f t="shared" si="55"/>
        <v>1499.8980034679214</v>
      </c>
      <c r="U100" s="5">
        <f t="shared" si="36"/>
        <v>0</v>
      </c>
      <c r="V100" s="5">
        <f t="shared" si="37"/>
        <v>-6.3104328206562528</v>
      </c>
      <c r="W100" s="5">
        <f t="shared" si="38"/>
        <v>13.692679876987478</v>
      </c>
      <c r="X100" s="5">
        <f t="shared" si="39"/>
        <v>0</v>
      </c>
      <c r="Y100" s="5">
        <f t="shared" si="40"/>
        <v>-30.210320910894865</v>
      </c>
      <c r="Z100" s="5">
        <f t="shared" si="41"/>
        <v>-29.49586508934345</v>
      </c>
      <c r="AA100">
        <f t="shared" si="56"/>
        <v>0</v>
      </c>
    </row>
    <row r="101" spans="1:27" x14ac:dyDescent="0.2">
      <c r="A101">
        <f t="shared" si="42"/>
        <v>0.69000000000000039</v>
      </c>
      <c r="B101" s="5">
        <f t="shared" si="43"/>
        <v>0</v>
      </c>
      <c r="C101" s="5">
        <f t="shared" si="44"/>
        <v>82.593848890228145</v>
      </c>
      <c r="D101" s="5">
        <f t="shared" si="45"/>
        <v>43.934805145523846</v>
      </c>
      <c r="E101" s="2">
        <f t="shared" si="46"/>
        <v>82.593848890228145</v>
      </c>
      <c r="F101" s="2">
        <f t="shared" si="47"/>
        <v>0</v>
      </c>
      <c r="G101" s="3">
        <f t="shared" si="48"/>
        <v>0</v>
      </c>
      <c r="H101" s="3">
        <f t="shared" si="49"/>
        <v>105.29212730080017</v>
      </c>
      <c r="I101" s="3">
        <f t="shared" si="50"/>
        <v>48.369386376376333</v>
      </c>
      <c r="J101" s="2">
        <f t="shared" si="51"/>
        <v>115.87074527228644</v>
      </c>
      <c r="K101" s="2">
        <f t="shared" si="30"/>
        <v>115.87074527228644</v>
      </c>
      <c r="L101" s="5">
        <f t="shared" si="31"/>
        <v>0.36722825249636748</v>
      </c>
      <c r="M101" s="4">
        <f t="shared" si="52"/>
        <v>0.16405439482157586</v>
      </c>
      <c r="N101" s="4">
        <f t="shared" si="32"/>
        <v>0.2101628140606078</v>
      </c>
      <c r="O101" s="4">
        <f t="shared" si="53"/>
        <v>0</v>
      </c>
      <c r="P101" s="4">
        <f t="shared" si="33"/>
        <v>0</v>
      </c>
      <c r="Q101" s="5">
        <f t="shared" si="34"/>
        <v>0</v>
      </c>
      <c r="R101" s="5">
        <f t="shared" si="35"/>
        <v>-23.817664619858377</v>
      </c>
      <c r="S101" s="5">
        <f t="shared" si="54"/>
        <v>-10.941424132211671</v>
      </c>
      <c r="T101" s="6">
        <f t="shared" si="55"/>
        <v>1499.8965035706681</v>
      </c>
      <c r="U101" s="5">
        <f t="shared" si="36"/>
        <v>0</v>
      </c>
      <c r="V101" s="5">
        <f t="shared" si="37"/>
        <v>-6.2617199788542797</v>
      </c>
      <c r="W101" s="5">
        <f t="shared" si="38"/>
        <v>13.630725269185891</v>
      </c>
      <c r="X101" s="5">
        <f t="shared" si="39"/>
        <v>0</v>
      </c>
      <c r="Y101" s="5">
        <f t="shared" si="40"/>
        <v>-30.079384598712657</v>
      </c>
      <c r="Z101" s="5">
        <f t="shared" si="41"/>
        <v>-29.484698863025777</v>
      </c>
      <c r="AA101">
        <f t="shared" si="56"/>
        <v>0</v>
      </c>
    </row>
    <row r="102" spans="1:27" x14ac:dyDescent="0.2">
      <c r="A102">
        <f t="shared" si="42"/>
        <v>0.7000000000000004</v>
      </c>
      <c r="B102" s="5">
        <f t="shared" si="43"/>
        <v>0</v>
      </c>
      <c r="C102" s="5">
        <f t="shared" si="44"/>
        <v>83.645266194006211</v>
      </c>
      <c r="D102" s="5">
        <f t="shared" si="45"/>
        <v>44.417024774344455</v>
      </c>
      <c r="E102" s="2">
        <f t="shared" si="46"/>
        <v>83.645266194006211</v>
      </c>
      <c r="F102" s="2">
        <f t="shared" si="47"/>
        <v>0</v>
      </c>
      <c r="G102" s="3">
        <f t="shared" si="48"/>
        <v>0</v>
      </c>
      <c r="H102" s="3">
        <f t="shared" si="49"/>
        <v>104.99133345481305</v>
      </c>
      <c r="I102" s="3">
        <f t="shared" si="50"/>
        <v>48.074539387746078</v>
      </c>
      <c r="J102" s="2">
        <f t="shared" si="51"/>
        <v>115.47441897651485</v>
      </c>
      <c r="K102" s="2">
        <f t="shared" si="30"/>
        <v>115.47441897651485</v>
      </c>
      <c r="L102" s="5">
        <f t="shared" si="31"/>
        <v>0.36827137525114539</v>
      </c>
      <c r="M102" s="4">
        <f t="shared" si="52"/>
        <v>0.16461729058745464</v>
      </c>
      <c r="N102" s="4">
        <f t="shared" si="32"/>
        <v>0.21053170504167443</v>
      </c>
      <c r="O102" s="4">
        <f t="shared" si="53"/>
        <v>0</v>
      </c>
      <c r="P102" s="4">
        <f t="shared" si="33"/>
        <v>0</v>
      </c>
      <c r="Q102" s="5">
        <f t="shared" si="34"/>
        <v>0</v>
      </c>
      <c r="R102" s="5">
        <f t="shared" si="35"/>
        <v>-23.735620521877767</v>
      </c>
      <c r="S102" s="5">
        <f t="shared" si="54"/>
        <v>-10.86831632786827</v>
      </c>
      <c r="T102" s="6">
        <f t="shared" si="55"/>
        <v>1499.8950036749143</v>
      </c>
      <c r="U102" s="5">
        <f t="shared" si="36"/>
        <v>0</v>
      </c>
      <c r="V102" s="5">
        <f t="shared" si="37"/>
        <v>-6.2131496532359396</v>
      </c>
      <c r="W102" s="5">
        <f t="shared" si="38"/>
        <v>13.5690715991306</v>
      </c>
      <c r="X102" s="5">
        <f t="shared" si="39"/>
        <v>0</v>
      </c>
      <c r="Y102" s="5">
        <f t="shared" si="40"/>
        <v>-29.948770175113708</v>
      </c>
      <c r="Z102" s="5">
        <f t="shared" si="41"/>
        <v>-29.473244728737669</v>
      </c>
      <c r="AA102">
        <f t="shared" si="56"/>
        <v>0</v>
      </c>
    </row>
    <row r="103" spans="1:27" x14ac:dyDescent="0.2">
      <c r="A103">
        <f t="shared" si="42"/>
        <v>0.71000000000000041</v>
      </c>
      <c r="B103" s="5">
        <f t="shared" si="43"/>
        <v>0</v>
      </c>
      <c r="C103" s="5">
        <f t="shared" si="44"/>
        <v>84.693682090045598</v>
      </c>
      <c r="D103" s="5">
        <f t="shared" si="45"/>
        <v>44.896296505985482</v>
      </c>
      <c r="E103" s="2">
        <f t="shared" si="46"/>
        <v>84.693682090045598</v>
      </c>
      <c r="F103" s="2">
        <f t="shared" si="47"/>
        <v>0</v>
      </c>
      <c r="G103" s="3">
        <f t="shared" si="48"/>
        <v>0</v>
      </c>
      <c r="H103" s="3">
        <f t="shared" si="49"/>
        <v>104.69184575306191</v>
      </c>
      <c r="I103" s="3">
        <f t="shared" si="50"/>
        <v>47.779806940458698</v>
      </c>
      <c r="J103" s="2">
        <f t="shared" si="51"/>
        <v>115.07950520596799</v>
      </c>
      <c r="K103" s="2">
        <f t="shared" si="30"/>
        <v>115.07950520596799</v>
      </c>
      <c r="L103" s="5">
        <f t="shared" si="31"/>
        <v>0.36931393406010682</v>
      </c>
      <c r="M103" s="4">
        <f t="shared" si="52"/>
        <v>0.16518203602783782</v>
      </c>
      <c r="N103" s="4">
        <f t="shared" si="32"/>
        <v>0.21090057197533268</v>
      </c>
      <c r="O103" s="4">
        <f t="shared" si="53"/>
        <v>0</v>
      </c>
      <c r="P103" s="4">
        <f t="shared" si="33"/>
        <v>0</v>
      </c>
      <c r="Q103" s="5">
        <f t="shared" si="34"/>
        <v>0</v>
      </c>
      <c r="R103" s="5">
        <f t="shared" si="35"/>
        <v>-23.653745805771777</v>
      </c>
      <c r="S103" s="5">
        <f t="shared" si="54"/>
        <v>-10.795219053489713</v>
      </c>
      <c r="T103" s="6">
        <f t="shared" si="55"/>
        <v>1499.8935037806607</v>
      </c>
      <c r="U103" s="5">
        <f t="shared" si="36"/>
        <v>0</v>
      </c>
      <c r="V103" s="5">
        <f t="shared" si="37"/>
        <v>-6.1647223757591778</v>
      </c>
      <c r="W103" s="5">
        <f t="shared" si="38"/>
        <v>13.507718121960945</v>
      </c>
      <c r="X103" s="5">
        <f t="shared" si="39"/>
        <v>0</v>
      </c>
      <c r="Y103" s="5">
        <f t="shared" si="40"/>
        <v>-29.818468181530953</v>
      </c>
      <c r="Z103" s="5">
        <f t="shared" si="41"/>
        <v>-29.461500931528768</v>
      </c>
      <c r="AA103">
        <f t="shared" si="56"/>
        <v>0</v>
      </c>
    </row>
    <row r="104" spans="1:27" x14ac:dyDescent="0.2">
      <c r="A104">
        <f t="shared" si="42"/>
        <v>0.72000000000000042</v>
      </c>
      <c r="B104" s="5">
        <f t="shared" si="43"/>
        <v>0</v>
      </c>
      <c r="C104" s="5">
        <f t="shared" si="44"/>
        <v>85.739109624167142</v>
      </c>
      <c r="D104" s="5">
        <f t="shared" si="45"/>
        <v>45.372621500343492</v>
      </c>
      <c r="E104" s="2">
        <f t="shared" si="46"/>
        <v>85.739109624167142</v>
      </c>
      <c r="F104" s="2">
        <f t="shared" si="47"/>
        <v>0</v>
      </c>
      <c r="G104" s="3">
        <f t="shared" si="48"/>
        <v>0</v>
      </c>
      <c r="H104" s="3">
        <f t="shared" si="49"/>
        <v>104.3936610712466</v>
      </c>
      <c r="I104" s="3">
        <f t="shared" si="50"/>
        <v>47.485191931143412</v>
      </c>
      <c r="J104" s="2">
        <f t="shared" si="51"/>
        <v>114.68600579231904</v>
      </c>
      <c r="K104" s="2">
        <f t="shared" si="30"/>
        <v>114.68600579231904</v>
      </c>
      <c r="L104" s="5">
        <f t="shared" si="31"/>
        <v>0.37035571989609417</v>
      </c>
      <c r="M104" s="4">
        <f t="shared" si="52"/>
        <v>0.1657486267362325</v>
      </c>
      <c r="N104" s="4">
        <f t="shared" si="32"/>
        <v>0.21126940606550609</v>
      </c>
      <c r="O104" s="4">
        <f t="shared" si="53"/>
        <v>0</v>
      </c>
      <c r="P104" s="4">
        <f t="shared" si="33"/>
        <v>0</v>
      </c>
      <c r="Q104" s="5">
        <f t="shared" si="34"/>
        <v>0</v>
      </c>
      <c r="R104" s="5">
        <f t="shared" si="35"/>
        <v>-23.572030898430942</v>
      </c>
      <c r="S104" s="5">
        <f t="shared" si="54"/>
        <v>-10.72213005974492</v>
      </c>
      <c r="T104" s="6">
        <f t="shared" si="55"/>
        <v>1499.8920038879069</v>
      </c>
      <c r="U104" s="5">
        <f t="shared" si="36"/>
        <v>0</v>
      </c>
      <c r="V104" s="5">
        <f t="shared" si="37"/>
        <v>-6.1164386771586861</v>
      </c>
      <c r="W104" s="5">
        <f t="shared" si="38"/>
        <v>13.446664112725061</v>
      </c>
      <c r="X104" s="5">
        <f t="shared" si="39"/>
        <v>0</v>
      </c>
      <c r="Y104" s="5">
        <f t="shared" si="40"/>
        <v>-29.688469575589629</v>
      </c>
      <c r="Z104" s="5">
        <f t="shared" si="41"/>
        <v>-29.44946594701986</v>
      </c>
      <c r="AA104">
        <f t="shared" si="56"/>
        <v>0</v>
      </c>
    </row>
    <row r="105" spans="1:27" x14ac:dyDescent="0.2">
      <c r="A105">
        <f t="shared" si="42"/>
        <v>0.73000000000000043</v>
      </c>
      <c r="B105" s="5">
        <f t="shared" si="43"/>
        <v>0</v>
      </c>
      <c r="C105" s="5">
        <f t="shared" si="44"/>
        <v>86.78156181140082</v>
      </c>
      <c r="D105" s="5">
        <f t="shared" si="45"/>
        <v>45.846000946357577</v>
      </c>
      <c r="E105" s="2">
        <f t="shared" si="46"/>
        <v>86.78156181140082</v>
      </c>
      <c r="F105" s="2">
        <f t="shared" si="47"/>
        <v>0</v>
      </c>
      <c r="G105" s="3">
        <f t="shared" si="48"/>
        <v>0</v>
      </c>
      <c r="H105" s="3">
        <f t="shared" si="49"/>
        <v>104.09677637549071</v>
      </c>
      <c r="I105" s="3">
        <f t="shared" si="50"/>
        <v>47.190697271673216</v>
      </c>
      <c r="J105" s="2">
        <f t="shared" si="51"/>
        <v>114.29392267638566</v>
      </c>
      <c r="K105" s="2">
        <f t="shared" si="30"/>
        <v>114.29392267638566</v>
      </c>
      <c r="L105" s="5">
        <f t="shared" si="31"/>
        <v>0.37139652516737887</v>
      </c>
      <c r="M105" s="4">
        <f t="shared" si="52"/>
        <v>0.16631705791325938</v>
      </c>
      <c r="N105" s="4">
        <f t="shared" si="32"/>
        <v>0.21163819834066824</v>
      </c>
      <c r="O105" s="4">
        <f t="shared" si="53"/>
        <v>0</v>
      </c>
      <c r="P105" s="4">
        <f t="shared" si="33"/>
        <v>0</v>
      </c>
      <c r="Q105" s="5">
        <f t="shared" si="34"/>
        <v>0</v>
      </c>
      <c r="R105" s="5">
        <f t="shared" si="35"/>
        <v>-23.490466644636292</v>
      </c>
      <c r="S105" s="5">
        <f t="shared" si="54"/>
        <v>-10.649047346084476</v>
      </c>
      <c r="T105" s="6">
        <f t="shared" si="55"/>
        <v>1499.890503996653</v>
      </c>
      <c r="U105" s="5">
        <f t="shared" si="36"/>
        <v>0</v>
      </c>
      <c r="V105" s="5">
        <f t="shared" si="37"/>
        <v>-6.0682990864119928</v>
      </c>
      <c r="W105" s="5">
        <f t="shared" si="38"/>
        <v>13.385908865495901</v>
      </c>
      <c r="X105" s="5">
        <f t="shared" si="39"/>
        <v>0</v>
      </c>
      <c r="Y105" s="5">
        <f t="shared" si="40"/>
        <v>-29.558765731048286</v>
      </c>
      <c r="Z105" s="5">
        <f t="shared" si="41"/>
        <v>-29.437138480588573</v>
      </c>
      <c r="AA105">
        <f t="shared" si="56"/>
        <v>0</v>
      </c>
    </row>
    <row r="106" spans="1:27" x14ac:dyDescent="0.2">
      <c r="A106">
        <f t="shared" si="42"/>
        <v>0.74000000000000044</v>
      </c>
      <c r="B106" s="5">
        <f t="shared" si="43"/>
        <v>0</v>
      </c>
      <c r="C106" s="5">
        <f t="shared" si="44"/>
        <v>87.821051636869171</v>
      </c>
      <c r="D106" s="5">
        <f t="shared" si="45"/>
        <v>46.316436062150281</v>
      </c>
      <c r="E106" s="2">
        <f t="shared" si="46"/>
        <v>87.821051636869171</v>
      </c>
      <c r="F106" s="2">
        <f t="shared" si="47"/>
        <v>0</v>
      </c>
      <c r="G106" s="3">
        <f t="shared" si="48"/>
        <v>0</v>
      </c>
      <c r="H106" s="3">
        <f t="shared" si="49"/>
        <v>103.80118871818023</v>
      </c>
      <c r="I106" s="3">
        <f t="shared" si="50"/>
        <v>46.896325886867331</v>
      </c>
      <c r="J106" s="2">
        <f t="shared" si="51"/>
        <v>113.90325790333887</v>
      </c>
      <c r="K106" s="2">
        <f t="shared" si="30"/>
        <v>113.90325790333887</v>
      </c>
      <c r="L106" s="5">
        <f t="shared" si="31"/>
        <v>0.3724361438810837</v>
      </c>
      <c r="M106" s="4">
        <f t="shared" si="52"/>
        <v>0.166887324364454</v>
      </c>
      <c r="N106" s="4">
        <f t="shared" si="32"/>
        <v>0.21200693965650591</v>
      </c>
      <c r="O106" s="4">
        <f t="shared" si="53"/>
        <v>0</v>
      </c>
      <c r="P106" s="4">
        <f t="shared" si="33"/>
        <v>0</v>
      </c>
      <c r="Q106" s="5">
        <f t="shared" si="34"/>
        <v>0</v>
      </c>
      <c r="R106" s="5">
        <f t="shared" si="35"/>
        <v>-23.409044307069021</v>
      </c>
      <c r="S106" s="5">
        <f t="shared" si="54"/>
        <v>-10.57596915874386</v>
      </c>
      <c r="T106" s="6">
        <f t="shared" si="55"/>
        <v>1499.8890041068985</v>
      </c>
      <c r="U106" s="5">
        <f t="shared" si="36"/>
        <v>0</v>
      </c>
      <c r="V106" s="5">
        <f t="shared" si="37"/>
        <v>-6.0203041302102767</v>
      </c>
      <c r="W106" s="5">
        <f t="shared" si="38"/>
        <v>13.325451692491662</v>
      </c>
      <c r="X106" s="5">
        <f t="shared" si="39"/>
        <v>0</v>
      </c>
      <c r="Y106" s="5">
        <f t="shared" si="40"/>
        <v>-29.429348437279298</v>
      </c>
      <c r="Z106" s="5">
        <f t="shared" si="41"/>
        <v>-29.424517466252198</v>
      </c>
      <c r="AA106">
        <f t="shared" si="56"/>
        <v>0</v>
      </c>
    </row>
    <row r="107" spans="1:27" x14ac:dyDescent="0.2">
      <c r="A107">
        <f t="shared" si="42"/>
        <v>0.75000000000000044</v>
      </c>
      <c r="B107" s="5">
        <f t="shared" si="43"/>
        <v>0</v>
      </c>
      <c r="C107" s="5">
        <f t="shared" si="44"/>
        <v>88.857592056629102</v>
      </c>
      <c r="D107" s="5">
        <f t="shared" si="45"/>
        <v>46.783928095145647</v>
      </c>
      <c r="E107" s="2">
        <f t="shared" si="46"/>
        <v>88.857592056629102</v>
      </c>
      <c r="F107" s="2">
        <f t="shared" si="47"/>
        <v>0</v>
      </c>
      <c r="G107" s="3">
        <f t="shared" si="48"/>
        <v>0</v>
      </c>
      <c r="H107" s="3">
        <f t="shared" si="49"/>
        <v>103.50689523380744</v>
      </c>
      <c r="I107" s="3">
        <f t="shared" si="50"/>
        <v>46.60208071220481</v>
      </c>
      <c r="J107" s="2">
        <f t="shared" si="51"/>
        <v>113.51401361791962</v>
      </c>
      <c r="K107" s="2">
        <f t="shared" si="30"/>
        <v>113.51401361791962</v>
      </c>
      <c r="L107" s="5">
        <f t="shared" si="31"/>
        <v>0.37347437180333209</v>
      </c>
      <c r="M107" s="4">
        <f t="shared" si="52"/>
        <v>0.16745942049820461</v>
      </c>
      <c r="N107" s="4">
        <f t="shared" si="32"/>
        <v>0.21237562069866794</v>
      </c>
      <c r="O107" s="4">
        <f t="shared" si="53"/>
        <v>0</v>
      </c>
      <c r="P107" s="4">
        <f t="shared" si="33"/>
        <v>0</v>
      </c>
      <c r="Q107" s="5">
        <f t="shared" si="34"/>
        <v>0</v>
      </c>
      <c r="R107" s="5">
        <f t="shared" si="35"/>
        <v>-23.327755565856084</v>
      </c>
      <c r="S107" s="5">
        <f t="shared" si="54"/>
        <v>-10.50289398845319</v>
      </c>
      <c r="T107" s="6">
        <f t="shared" si="55"/>
        <v>1499.8875042186448</v>
      </c>
      <c r="U107" s="5">
        <f t="shared" si="36"/>
        <v>0</v>
      </c>
      <c r="V107" s="5">
        <f t="shared" si="37"/>
        <v>-5.9724543324344728</v>
      </c>
      <c r="W107" s="5">
        <f t="shared" si="38"/>
        <v>13.26529192320149</v>
      </c>
      <c r="X107" s="5">
        <f t="shared" si="39"/>
        <v>0</v>
      </c>
      <c r="Y107" s="5">
        <f t="shared" si="40"/>
        <v>-29.300209898290557</v>
      </c>
      <c r="Z107" s="5">
        <f t="shared" si="41"/>
        <v>-29.411602065251699</v>
      </c>
      <c r="AA107">
        <f t="shared" si="56"/>
        <v>0</v>
      </c>
    </row>
    <row r="108" spans="1:27" x14ac:dyDescent="0.2">
      <c r="A108">
        <f t="shared" si="42"/>
        <v>0.76000000000000045</v>
      </c>
      <c r="B108" s="5">
        <f t="shared" si="43"/>
        <v>0</v>
      </c>
      <c r="C108" s="5">
        <f t="shared" si="44"/>
        <v>89.89119599847227</v>
      </c>
      <c r="D108" s="5">
        <f t="shared" si="45"/>
        <v>47.248478322164438</v>
      </c>
      <c r="E108" s="2">
        <f t="shared" si="46"/>
        <v>89.89119599847227</v>
      </c>
      <c r="F108" s="2">
        <f t="shared" si="47"/>
        <v>0</v>
      </c>
      <c r="G108" s="3">
        <f t="shared" si="48"/>
        <v>0</v>
      </c>
      <c r="H108" s="3">
        <f t="shared" si="49"/>
        <v>103.21389313482453</v>
      </c>
      <c r="I108" s="3">
        <f t="shared" si="50"/>
        <v>46.307964691552293</v>
      </c>
      <c r="J108" s="2">
        <f t="shared" si="51"/>
        <v>113.12619205966863</v>
      </c>
      <c r="K108" s="2">
        <f t="shared" si="30"/>
        <v>113.12619205966863</v>
      </c>
      <c r="L108" s="5">
        <f t="shared" si="31"/>
        <v>0.37451100661585573</v>
      </c>
      <c r="M108" s="4">
        <f t="shared" si="52"/>
        <v>0.16803334032382505</v>
      </c>
      <c r="N108" s="4">
        <f t="shared" si="32"/>
        <v>0.21274423198559664</v>
      </c>
      <c r="O108" s="4">
        <f t="shared" si="53"/>
        <v>0</v>
      </c>
      <c r="P108" s="4">
        <f t="shared" si="33"/>
        <v>0</v>
      </c>
      <c r="Q108" s="5">
        <f t="shared" si="34"/>
        <v>0</v>
      </c>
      <c r="R108" s="5">
        <f t="shared" si="35"/>
        <v>-23.246592517654001</v>
      </c>
      <c r="S108" s="5">
        <f t="shared" si="54"/>
        <v>-10.429820567859304</v>
      </c>
      <c r="T108" s="6">
        <f t="shared" si="55"/>
        <v>1499.8860043318903</v>
      </c>
      <c r="U108" s="5">
        <f t="shared" si="36"/>
        <v>0</v>
      </c>
      <c r="V108" s="5">
        <f t="shared" si="37"/>
        <v>-5.9247502136372887</v>
      </c>
      <c r="W108" s="5">
        <f t="shared" si="38"/>
        <v>13.205428903517403</v>
      </c>
      <c r="X108" s="5">
        <f t="shared" si="39"/>
        <v>0</v>
      </c>
      <c r="Y108" s="5">
        <f t="shared" si="40"/>
        <v>-29.17134273129129</v>
      </c>
      <c r="Z108" s="5">
        <f t="shared" si="41"/>
        <v>-29.398391664341901</v>
      </c>
      <c r="AA108">
        <f t="shared" si="56"/>
        <v>0</v>
      </c>
    </row>
    <row r="109" spans="1:27" x14ac:dyDescent="0.2">
      <c r="A109">
        <f t="shared" si="42"/>
        <v>0.77000000000000046</v>
      </c>
      <c r="B109" s="5">
        <f t="shared" si="43"/>
        <v>0</v>
      </c>
      <c r="C109" s="5">
        <f t="shared" si="44"/>
        <v>90.921876362683946</v>
      </c>
      <c r="D109" s="5">
        <f t="shared" si="45"/>
        <v>47.710088049496747</v>
      </c>
      <c r="E109" s="2">
        <f t="shared" si="46"/>
        <v>90.921876362683946</v>
      </c>
      <c r="F109" s="2">
        <f t="shared" si="47"/>
        <v>0</v>
      </c>
      <c r="G109" s="3">
        <f t="shared" si="48"/>
        <v>0</v>
      </c>
      <c r="H109" s="3">
        <f t="shared" si="49"/>
        <v>102.92217970751162</v>
      </c>
      <c r="I109" s="3">
        <f t="shared" si="50"/>
        <v>46.013980774908873</v>
      </c>
      <c r="J109" s="2">
        <f t="shared" si="51"/>
        <v>112.73979555817458</v>
      </c>
      <c r="K109" s="2">
        <f t="shared" si="30"/>
        <v>112.73979555817458</v>
      </c>
      <c r="L109" s="5">
        <f t="shared" si="31"/>
        <v>0.37554584806880581</v>
      </c>
      <c r="M109" s="4">
        <f t="shared" si="52"/>
        <v>0.16860907744975914</v>
      </c>
      <c r="N109" s="4">
        <f t="shared" si="32"/>
        <v>0.21311276387143652</v>
      </c>
      <c r="O109" s="4">
        <f t="shared" si="53"/>
        <v>0</v>
      </c>
      <c r="P109" s="4">
        <f t="shared" si="33"/>
        <v>0</v>
      </c>
      <c r="Q109" s="5">
        <f t="shared" si="34"/>
        <v>0</v>
      </c>
      <c r="R109" s="5">
        <f t="shared" si="35"/>
        <v>-23.16554767427456</v>
      </c>
      <c r="S109" s="5">
        <f t="shared" si="54"/>
        <v>-10.356747868666725</v>
      </c>
      <c r="T109" s="6">
        <f t="shared" si="55"/>
        <v>1499.8845044466359</v>
      </c>
      <c r="U109" s="5">
        <f t="shared" si="36"/>
        <v>0</v>
      </c>
      <c r="V109" s="5">
        <f t="shared" si="37"/>
        <v>-5.8771922905317009</v>
      </c>
      <c r="W109" s="5">
        <f t="shared" si="38"/>
        <v>13.145861994873309</v>
      </c>
      <c r="X109" s="5">
        <f t="shared" si="39"/>
        <v>0</v>
      </c>
      <c r="Y109" s="5">
        <f t="shared" si="40"/>
        <v>-29.042739964806259</v>
      </c>
      <c r="Z109" s="5">
        <f t="shared" si="41"/>
        <v>-29.384885873793415</v>
      </c>
      <c r="AA109">
        <f t="shared" si="56"/>
        <v>0</v>
      </c>
    </row>
    <row r="110" spans="1:27" x14ac:dyDescent="0.2">
      <c r="A110">
        <f t="shared" si="42"/>
        <v>0.78000000000000047</v>
      </c>
      <c r="B110" s="5">
        <f t="shared" si="43"/>
        <v>0</v>
      </c>
      <c r="C110" s="5">
        <f t="shared" si="44"/>
        <v>91.949646022760817</v>
      </c>
      <c r="D110" s="5">
        <f t="shared" si="45"/>
        <v>48.168758612952146</v>
      </c>
      <c r="E110" s="2">
        <f t="shared" si="46"/>
        <v>91.949646022760817</v>
      </c>
      <c r="F110" s="2">
        <f t="shared" si="47"/>
        <v>0</v>
      </c>
      <c r="G110" s="3">
        <f t="shared" si="48"/>
        <v>0</v>
      </c>
      <c r="H110" s="3">
        <f t="shared" si="49"/>
        <v>102.63175230786355</v>
      </c>
      <c r="I110" s="3">
        <f t="shared" si="50"/>
        <v>45.720131916170942</v>
      </c>
      <c r="J110" s="2">
        <f t="shared" si="51"/>
        <v>112.35482652834602</v>
      </c>
      <c r="K110" s="2">
        <f t="shared" si="30"/>
        <v>112.35482652834602</v>
      </c>
      <c r="L110" s="5">
        <f t="shared" si="31"/>
        <v>0.37657869812952166</v>
      </c>
      <c r="M110" s="4">
        <f t="shared" si="52"/>
        <v>0.16918662508191479</v>
      </c>
      <c r="N110" s="4">
        <f t="shared" si="32"/>
        <v>0.21348120654901626</v>
      </c>
      <c r="O110" s="4">
        <f t="shared" si="53"/>
        <v>0</v>
      </c>
      <c r="P110" s="4">
        <f t="shared" si="33"/>
        <v>0</v>
      </c>
      <c r="Q110" s="5">
        <f t="shared" si="34"/>
        <v>0</v>
      </c>
      <c r="R110" s="5">
        <f t="shared" si="35"/>
        <v>-23.08461396085707</v>
      </c>
      <c r="S110" s="5">
        <f t="shared" si="54"/>
        <v>-10.283675098504583</v>
      </c>
      <c r="T110" s="6">
        <f t="shared" si="55"/>
        <v>1499.8830045628815</v>
      </c>
      <c r="U110" s="5">
        <f t="shared" si="36"/>
        <v>0</v>
      </c>
      <c r="V110" s="5">
        <f t="shared" si="37"/>
        <v>-5.8297810754865091</v>
      </c>
      <c r="W110" s="5">
        <f t="shared" si="38"/>
        <v>13.086590573392009</v>
      </c>
      <c r="X110" s="5">
        <f t="shared" si="39"/>
        <v>0</v>
      </c>
      <c r="Y110" s="5">
        <f t="shared" si="40"/>
        <v>-28.914395036343578</v>
      </c>
      <c r="Z110" s="5">
        <f t="shared" si="41"/>
        <v>-29.371084525112572</v>
      </c>
      <c r="AA110">
        <f t="shared" si="56"/>
        <v>0</v>
      </c>
    </row>
    <row r="111" spans="1:27" x14ac:dyDescent="0.2">
      <c r="A111">
        <f t="shared" si="42"/>
        <v>0.79000000000000048</v>
      </c>
      <c r="B111" s="5">
        <f t="shared" si="43"/>
        <v>0</v>
      </c>
      <c r="C111" s="5">
        <f t="shared" si="44"/>
        <v>92.974517826087634</v>
      </c>
      <c r="D111" s="5">
        <f t="shared" si="45"/>
        <v>48.624491377887601</v>
      </c>
      <c r="E111" s="2">
        <f t="shared" si="46"/>
        <v>92.974517826087634</v>
      </c>
      <c r="F111" s="2">
        <f t="shared" si="47"/>
        <v>0</v>
      </c>
      <c r="G111" s="3">
        <f t="shared" si="48"/>
        <v>0</v>
      </c>
      <c r="H111" s="3">
        <f t="shared" si="49"/>
        <v>102.34260835750011</v>
      </c>
      <c r="I111" s="3">
        <f t="shared" si="50"/>
        <v>45.426421070919815</v>
      </c>
      <c r="J111" s="2">
        <f t="shared" si="51"/>
        <v>111.97128746571219</v>
      </c>
      <c r="K111" s="2">
        <f t="shared" si="30"/>
        <v>111.97128746571219</v>
      </c>
      <c r="L111" s="5">
        <f t="shared" si="31"/>
        <v>0.37760936112702526</v>
      </c>
      <c r="M111" s="4">
        <f t="shared" si="52"/>
        <v>0.16976597602212395</v>
      </c>
      <c r="N111" s="4">
        <f t="shared" si="32"/>
        <v>0.21384955005289935</v>
      </c>
      <c r="O111" s="4">
        <f t="shared" si="53"/>
        <v>0</v>
      </c>
      <c r="P111" s="4">
        <f t="shared" si="33"/>
        <v>0</v>
      </c>
      <c r="Q111" s="5">
        <f t="shared" si="34"/>
        <v>0</v>
      </c>
      <c r="R111" s="5">
        <f t="shared" si="35"/>
        <v>-23.003784713593145</v>
      </c>
      <c r="S111" s="5">
        <f t="shared" si="54"/>
        <v>-10.210601697527384</v>
      </c>
      <c r="T111" s="6">
        <f t="shared" si="55"/>
        <v>1499.8815046806269</v>
      </c>
      <c r="U111" s="5">
        <f t="shared" si="36"/>
        <v>0</v>
      </c>
      <c r="V111" s="5">
        <f t="shared" si="37"/>
        <v>-5.7825170760294666</v>
      </c>
      <c r="W111" s="5">
        <f t="shared" si="38"/>
        <v>13.027614029041038</v>
      </c>
      <c r="X111" s="5">
        <f t="shared" si="39"/>
        <v>0</v>
      </c>
      <c r="Y111" s="5">
        <f t="shared" si="40"/>
        <v>-28.786301789622613</v>
      </c>
      <c r="Z111" s="5">
        <f t="shared" si="41"/>
        <v>-29.356987668486347</v>
      </c>
      <c r="AA111">
        <f t="shared" si="56"/>
        <v>0</v>
      </c>
    </row>
    <row r="112" spans="1:27" x14ac:dyDescent="0.2">
      <c r="A112">
        <f t="shared" si="42"/>
        <v>0.80000000000000049</v>
      </c>
      <c r="B112" s="5">
        <f t="shared" si="43"/>
        <v>0</v>
      </c>
      <c r="C112" s="5">
        <f t="shared" si="44"/>
        <v>93.996504594573153</v>
      </c>
      <c r="D112" s="5">
        <f t="shared" si="45"/>
        <v>49.077287739213375</v>
      </c>
      <c r="E112" s="2">
        <f t="shared" si="46"/>
        <v>93.996504594573153</v>
      </c>
      <c r="F112" s="2">
        <f t="shared" si="47"/>
        <v>0</v>
      </c>
      <c r="G112" s="3">
        <f t="shared" si="48"/>
        <v>0</v>
      </c>
      <c r="H112" s="3">
        <f t="shared" si="49"/>
        <v>102.05474533960388</v>
      </c>
      <c r="I112" s="3">
        <f t="shared" si="50"/>
        <v>45.132851194234952</v>
      </c>
      <c r="J112" s="2">
        <f t="shared" si="51"/>
        <v>111.58918094175777</v>
      </c>
      <c r="K112" s="2">
        <f t="shared" si="30"/>
        <v>111.58918094175777</v>
      </c>
      <c r="L112" s="5">
        <f t="shared" si="31"/>
        <v>0.3786376438920227</v>
      </c>
      <c r="M112" s="4">
        <f t="shared" si="52"/>
        <v>0.17034712266672555</v>
      </c>
      <c r="N112" s="4">
        <f t="shared" si="32"/>
        <v>0.21421778426249802</v>
      </c>
      <c r="O112" s="4">
        <f t="shared" si="53"/>
        <v>0</v>
      </c>
      <c r="P112" s="4">
        <f t="shared" si="33"/>
        <v>0</v>
      </c>
      <c r="Q112" s="5">
        <f t="shared" si="34"/>
        <v>0</v>
      </c>
      <c r="R112" s="5">
        <f t="shared" si="35"/>
        <v>-22.923053677010913</v>
      </c>
      <c r="S112" s="5">
        <f t="shared" si="54"/>
        <v>-10.13752733475793</v>
      </c>
      <c r="T112" s="6">
        <f t="shared" si="55"/>
        <v>1499.880004799872</v>
      </c>
      <c r="U112" s="5">
        <f t="shared" si="36"/>
        <v>0</v>
      </c>
      <c r="V112" s="5">
        <f t="shared" si="37"/>
        <v>-5.735400794358533</v>
      </c>
      <c r="W112" s="5">
        <f t="shared" si="38"/>
        <v>12.968931764798153</v>
      </c>
      <c r="X112" s="5">
        <f t="shared" si="39"/>
        <v>0</v>
      </c>
      <c r="Y112" s="5">
        <f t="shared" si="40"/>
        <v>-28.658454471369446</v>
      </c>
      <c r="Z112" s="5">
        <f t="shared" si="41"/>
        <v>-29.342595569959776</v>
      </c>
      <c r="AA112">
        <f t="shared" si="56"/>
        <v>0</v>
      </c>
    </row>
    <row r="113" spans="1:27" x14ac:dyDescent="0.2">
      <c r="A113">
        <f t="shared" si="42"/>
        <v>0.8100000000000005</v>
      </c>
      <c r="B113" s="5">
        <f t="shared" si="43"/>
        <v>0</v>
      </c>
      <c r="C113" s="5">
        <f t="shared" si="44"/>
        <v>95.015619125245621</v>
      </c>
      <c r="D113" s="5">
        <f t="shared" si="45"/>
        <v>49.527149121377228</v>
      </c>
      <c r="E113" s="2">
        <f t="shared" si="46"/>
        <v>95.015619125245621</v>
      </c>
      <c r="F113" s="2">
        <f t="shared" si="47"/>
        <v>0</v>
      </c>
      <c r="G113" s="3">
        <f t="shared" si="48"/>
        <v>0</v>
      </c>
      <c r="H113" s="3">
        <f t="shared" si="49"/>
        <v>101.76816079489019</v>
      </c>
      <c r="I113" s="3">
        <f t="shared" si="50"/>
        <v>44.839425238535355</v>
      </c>
      <c r="J113" s="2">
        <f t="shared" si="51"/>
        <v>111.20850959929652</v>
      </c>
      <c r="K113" s="2">
        <f t="shared" si="30"/>
        <v>111.20850959929652</v>
      </c>
      <c r="L113" s="5">
        <f t="shared" si="31"/>
        <v>0.37966335589220818</v>
      </c>
      <c r="M113" s="4">
        <f t="shared" si="52"/>
        <v>0.17093005700526806</v>
      </c>
      <c r="N113" s="4">
        <f t="shared" si="32"/>
        <v>0.21458589890524693</v>
      </c>
      <c r="O113" s="4">
        <f t="shared" si="53"/>
        <v>0</v>
      </c>
      <c r="P113" s="4">
        <f t="shared" si="33"/>
        <v>0</v>
      </c>
      <c r="Q113" s="5">
        <f t="shared" si="34"/>
        <v>0</v>
      </c>
      <c r="R113" s="5">
        <f t="shared" si="35"/>
        <v>-22.842415000826811</v>
      </c>
      <c r="S113" s="5">
        <f t="shared" si="54"/>
        <v>-10.064451904181409</v>
      </c>
      <c r="T113" s="6">
        <f t="shared" si="55"/>
        <v>1499.8785049206172</v>
      </c>
      <c r="U113" s="5">
        <f t="shared" si="36"/>
        <v>0</v>
      </c>
      <c r="V113" s="5">
        <f t="shared" si="37"/>
        <v>-5.6884327268617358</v>
      </c>
      <c r="W113" s="5">
        <f t="shared" si="38"/>
        <v>12.91054319582733</v>
      </c>
      <c r="X113" s="5">
        <f t="shared" si="39"/>
        <v>0</v>
      </c>
      <c r="Y113" s="5">
        <f t="shared" si="40"/>
        <v>-28.530847727688545</v>
      </c>
      <c r="Z113" s="5">
        <f t="shared" si="41"/>
        <v>-29.32790870835408</v>
      </c>
      <c r="AA113">
        <f t="shared" si="56"/>
        <v>0</v>
      </c>
    </row>
    <row r="114" spans="1:27" x14ac:dyDescent="0.2">
      <c r="A114">
        <f t="shared" si="42"/>
        <v>0.82000000000000051</v>
      </c>
      <c r="B114" s="5">
        <f t="shared" si="43"/>
        <v>0</v>
      </c>
      <c r="C114" s="5">
        <f t="shared" si="44"/>
        <v>96.031874190808139</v>
      </c>
      <c r="D114" s="5">
        <f t="shared" si="45"/>
        <v>49.974076978327169</v>
      </c>
      <c r="E114" s="2">
        <f t="shared" si="46"/>
        <v>96.031874190808139</v>
      </c>
      <c r="F114" s="2">
        <f t="shared" si="47"/>
        <v>0</v>
      </c>
      <c r="G114" s="3">
        <f t="shared" si="48"/>
        <v>0</v>
      </c>
      <c r="H114" s="3">
        <f t="shared" si="49"/>
        <v>101.48285231761331</v>
      </c>
      <c r="I114" s="3">
        <f t="shared" si="50"/>
        <v>44.546146151451815</v>
      </c>
      <c r="J114" s="2">
        <f t="shared" si="51"/>
        <v>110.8292761478889</v>
      </c>
      <c r="K114" s="2">
        <f t="shared" si="30"/>
        <v>110.8292761478889</v>
      </c>
      <c r="L114" s="5">
        <f t="shared" si="31"/>
        <v>0.38068630936267833</v>
      </c>
      <c r="M114" s="4">
        <f t="shared" si="52"/>
        <v>0.17151477061932754</v>
      </c>
      <c r="N114" s="4">
        <f t="shared" si="32"/>
        <v>0.21495388355983058</v>
      </c>
      <c r="O114" s="4">
        <f t="shared" si="53"/>
        <v>0</v>
      </c>
      <c r="P114" s="4">
        <f t="shared" si="33"/>
        <v>0</v>
      </c>
      <c r="Q114" s="5">
        <f t="shared" si="34"/>
        <v>0</v>
      </c>
      <c r="R114" s="5">
        <f t="shared" si="35"/>
        <v>-22.761863236374051</v>
      </c>
      <c r="S114" s="5">
        <f t="shared" si="54"/>
        <v>-9.9913755206000978</v>
      </c>
      <c r="T114" s="6">
        <f t="shared" si="55"/>
        <v>1499.877005042862</v>
      </c>
      <c r="U114" s="5">
        <f t="shared" si="36"/>
        <v>0</v>
      </c>
      <c r="V114" s="5">
        <f t="shared" si="37"/>
        <v>-5.6416133636461403</v>
      </c>
      <c r="W114" s="5">
        <f t="shared" si="38"/>
        <v>12.852447748666034</v>
      </c>
      <c r="X114" s="5">
        <f t="shared" si="39"/>
        <v>0</v>
      </c>
      <c r="Y114" s="5">
        <f t="shared" si="40"/>
        <v>-28.403476600020191</v>
      </c>
      <c r="Z114" s="5">
        <f t="shared" si="41"/>
        <v>-29.312927771934064</v>
      </c>
      <c r="AA114">
        <f t="shared" si="56"/>
        <v>0</v>
      </c>
    </row>
    <row r="115" spans="1:27" x14ac:dyDescent="0.2">
      <c r="A115">
        <f t="shared" si="42"/>
        <v>0.83000000000000052</v>
      </c>
      <c r="B115" s="5">
        <f t="shared" si="43"/>
        <v>0</v>
      </c>
      <c r="C115" s="5">
        <f t="shared" si="44"/>
        <v>97.045282540154275</v>
      </c>
      <c r="D115" s="5">
        <f t="shared" si="45"/>
        <v>50.418072793453092</v>
      </c>
      <c r="E115" s="2">
        <f t="shared" si="46"/>
        <v>97.045282540154275</v>
      </c>
      <c r="F115" s="2">
        <f t="shared" si="47"/>
        <v>0</v>
      </c>
      <c r="G115" s="3">
        <f t="shared" si="48"/>
        <v>0</v>
      </c>
      <c r="H115" s="3">
        <f t="shared" si="49"/>
        <v>101.1988175516131</v>
      </c>
      <c r="I115" s="3">
        <f t="shared" si="50"/>
        <v>44.253016873732477</v>
      </c>
      <c r="J115" s="2">
        <f t="shared" si="51"/>
        <v>110.45148335930816</v>
      </c>
      <c r="K115" s="2">
        <f t="shared" si="30"/>
        <v>110.45148335930816</v>
      </c>
      <c r="L115" s="5">
        <f t="shared" si="31"/>
        <v>0.38170631943128175</v>
      </c>
      <c r="M115" s="4">
        <f t="shared" si="52"/>
        <v>0.17210125468143797</v>
      </c>
      <c r="N115" s="4">
        <f t="shared" si="32"/>
        <v>0.21532172765946037</v>
      </c>
      <c r="O115" s="4">
        <f t="shared" si="53"/>
        <v>0</v>
      </c>
      <c r="P115" s="4">
        <f t="shared" si="33"/>
        <v>0</v>
      </c>
      <c r="Q115" s="5">
        <f t="shared" si="34"/>
        <v>0</v>
      </c>
      <c r="R115" s="5">
        <f t="shared" si="35"/>
        <v>-22.681393332617677</v>
      </c>
      <c r="S115" s="5">
        <f t="shared" si="54"/>
        <v>-9.9182985152586323</v>
      </c>
      <c r="T115" s="6">
        <f t="shared" si="55"/>
        <v>1499.8755051666071</v>
      </c>
      <c r="U115" s="5">
        <f t="shared" si="36"/>
        <v>0</v>
      </c>
      <c r="V115" s="5">
        <f t="shared" si="37"/>
        <v>-5.5949431880763596</v>
      </c>
      <c r="W115" s="5">
        <f t="shared" si="38"/>
        <v>12.794644860424505</v>
      </c>
      <c r="X115" s="5">
        <f t="shared" si="39"/>
        <v>0</v>
      </c>
      <c r="Y115" s="5">
        <f t="shared" si="40"/>
        <v>-28.276336520694038</v>
      </c>
      <c r="Z115" s="5">
        <f t="shared" si="41"/>
        <v>-29.297653654834129</v>
      </c>
      <c r="AA115">
        <f t="shared" si="56"/>
        <v>0</v>
      </c>
    </row>
    <row r="116" spans="1:27" x14ac:dyDescent="0.2">
      <c r="A116">
        <f t="shared" si="42"/>
        <v>0.84000000000000052</v>
      </c>
      <c r="B116" s="5">
        <f t="shared" si="43"/>
        <v>0</v>
      </c>
      <c r="C116" s="5">
        <f t="shared" si="44"/>
        <v>98.055856898844382</v>
      </c>
      <c r="D116" s="5">
        <f t="shared" si="45"/>
        <v>50.85913807950768</v>
      </c>
      <c r="E116" s="2">
        <f t="shared" si="46"/>
        <v>98.055856898844382</v>
      </c>
      <c r="F116" s="2">
        <f t="shared" si="47"/>
        <v>0</v>
      </c>
      <c r="G116" s="3">
        <f t="shared" si="48"/>
        <v>0</v>
      </c>
      <c r="H116" s="3">
        <f t="shared" si="49"/>
        <v>100.91605418640616</v>
      </c>
      <c r="I116" s="3">
        <f t="shared" si="50"/>
        <v>43.960040337184132</v>
      </c>
      <c r="J116" s="2">
        <f t="shared" si="51"/>
        <v>110.07513406305949</v>
      </c>
      <c r="K116" s="2">
        <f t="shared" si="30"/>
        <v>110.07513406305949</v>
      </c>
      <c r="L116" s="5">
        <f t="shared" si="31"/>
        <v>0.38272320423874295</v>
      </c>
      <c r="M116" s="4">
        <f t="shared" si="52"/>
        <v>0.17268949995412977</v>
      </c>
      <c r="N116" s="4">
        <f t="shared" si="32"/>
        <v>0.2156894204951971</v>
      </c>
      <c r="O116" s="4">
        <f t="shared" si="53"/>
        <v>0</v>
      </c>
      <c r="P116" s="4">
        <f t="shared" si="33"/>
        <v>0</v>
      </c>
      <c r="Q116" s="5">
        <f t="shared" si="34"/>
        <v>0</v>
      </c>
      <c r="R116" s="5">
        <f t="shared" si="35"/>
        <v>-22.60100063176753</v>
      </c>
      <c r="S116" s="5">
        <f t="shared" si="54"/>
        <v>-9.8452214312503212</v>
      </c>
      <c r="T116" s="6">
        <f t="shared" si="55"/>
        <v>1499.8740052918517</v>
      </c>
      <c r="U116" s="5">
        <f t="shared" si="36"/>
        <v>0</v>
      </c>
      <c r="V116" s="5">
        <f t="shared" si="37"/>
        <v>-5.5484226763230957</v>
      </c>
      <c r="W116" s="5">
        <f t="shared" si="38"/>
        <v>12.737133977997898</v>
      </c>
      <c r="X116" s="5">
        <f t="shared" si="39"/>
        <v>0</v>
      </c>
      <c r="Y116" s="5">
        <f t="shared" si="40"/>
        <v>-28.149423308090626</v>
      </c>
      <c r="Z116" s="5">
        <f t="shared" si="41"/>
        <v>-29.282087453252423</v>
      </c>
      <c r="AA116">
        <f t="shared" si="56"/>
        <v>0</v>
      </c>
    </row>
    <row r="117" spans="1:27" x14ac:dyDescent="0.2">
      <c r="A117">
        <f t="shared" si="42"/>
        <v>0.85000000000000053</v>
      </c>
      <c r="B117" s="5">
        <f t="shared" si="43"/>
        <v>0</v>
      </c>
      <c r="C117" s="5">
        <f t="shared" si="44"/>
        <v>99.063609969543037</v>
      </c>
      <c r="D117" s="5">
        <f t="shared" si="45"/>
        <v>51.297274378506856</v>
      </c>
      <c r="E117" s="2">
        <f t="shared" si="46"/>
        <v>99.063609969543037</v>
      </c>
      <c r="F117" s="2">
        <f t="shared" si="47"/>
        <v>0</v>
      </c>
      <c r="G117" s="3">
        <f t="shared" si="48"/>
        <v>0</v>
      </c>
      <c r="H117" s="3">
        <f t="shared" si="49"/>
        <v>100.63455995332525</v>
      </c>
      <c r="I117" s="3">
        <f t="shared" si="50"/>
        <v>43.667219462651609</v>
      </c>
      <c r="J117" s="2">
        <f t="shared" si="51"/>
        <v>109.70023114195702</v>
      </c>
      <c r="K117" s="2">
        <f t="shared" si="30"/>
        <v>109.70023114195702</v>
      </c>
      <c r="L117" s="5">
        <f t="shared" si="31"/>
        <v>0.38373678505341347</v>
      </c>
      <c r="M117" s="4">
        <f t="shared" si="52"/>
        <v>0.17327949678907187</v>
      </c>
      <c r="N117" s="4">
        <f t="shared" si="32"/>
        <v>0.21605695121931187</v>
      </c>
      <c r="O117" s="4">
        <f t="shared" si="53"/>
        <v>0</v>
      </c>
      <c r="P117" s="4">
        <f t="shared" si="33"/>
        <v>0</v>
      </c>
      <c r="Q117" s="5">
        <f t="shared" si="34"/>
        <v>0</v>
      </c>
      <c r="R117" s="5">
        <f t="shared" si="35"/>
        <v>-22.520680864500765</v>
      </c>
      <c r="S117" s="5">
        <f t="shared" si="54"/>
        <v>-9.7721450187152978</v>
      </c>
      <c r="T117" s="6">
        <f t="shared" si="55"/>
        <v>1499.8725054185963</v>
      </c>
      <c r="U117" s="5">
        <f t="shared" si="36"/>
        <v>0</v>
      </c>
      <c r="V117" s="5">
        <f t="shared" si="37"/>
        <v>-5.5020522969220398</v>
      </c>
      <c r="W117" s="5">
        <f t="shared" si="38"/>
        <v>12.679914557291799</v>
      </c>
      <c r="X117" s="5">
        <f t="shared" si="39"/>
        <v>0</v>
      </c>
      <c r="Y117" s="5">
        <f t="shared" si="40"/>
        <v>-28.022733161422806</v>
      </c>
      <c r="Z117" s="5">
        <f t="shared" si="41"/>
        <v>-29.266230461423497</v>
      </c>
      <c r="AA117">
        <f t="shared" si="56"/>
        <v>0</v>
      </c>
    </row>
    <row r="118" spans="1:27" x14ac:dyDescent="0.2">
      <c r="A118">
        <f t="shared" si="42"/>
        <v>0.86000000000000054</v>
      </c>
      <c r="B118" s="5">
        <f t="shared" si="43"/>
        <v>0</v>
      </c>
      <c r="C118" s="5">
        <f t="shared" si="44"/>
        <v>100.06855443241821</v>
      </c>
      <c r="D118" s="5">
        <f t="shared" si="45"/>
        <v>51.732483261610305</v>
      </c>
      <c r="E118" s="2">
        <f t="shared" si="46"/>
        <v>100.06855443241821</v>
      </c>
      <c r="F118" s="2">
        <f t="shared" si="47"/>
        <v>0</v>
      </c>
      <c r="G118" s="3">
        <f t="shared" si="48"/>
        <v>0</v>
      </c>
      <c r="H118" s="3">
        <f t="shared" si="49"/>
        <v>100.35433262171102</v>
      </c>
      <c r="I118" s="3">
        <f t="shared" si="50"/>
        <v>43.374557158037376</v>
      </c>
      <c r="J118" s="2">
        <f t="shared" si="51"/>
        <v>109.32677752776246</v>
      </c>
      <c r="K118" s="2">
        <f t="shared" si="30"/>
        <v>109.32677752776246</v>
      </c>
      <c r="L118" s="5">
        <f t="shared" si="31"/>
        <v>0.38474688638052101</v>
      </c>
      <c r="M118" s="4">
        <f t="shared" si="52"/>
        <v>0.17387123512631428</v>
      </c>
      <c r="N118" s="4">
        <f t="shared" si="32"/>
        <v>0.21642430884868402</v>
      </c>
      <c r="O118" s="4">
        <f t="shared" si="53"/>
        <v>0</v>
      </c>
      <c r="P118" s="4">
        <f t="shared" si="33"/>
        <v>0</v>
      </c>
      <c r="Q118" s="5">
        <f t="shared" si="34"/>
        <v>0</v>
      </c>
      <c r="R118" s="5">
        <f t="shared" si="35"/>
        <v>-22.440430144806751</v>
      </c>
      <c r="S118" s="5">
        <f t="shared" si="54"/>
        <v>-9.6990702298416611</v>
      </c>
      <c r="T118" s="6">
        <f t="shared" si="55"/>
        <v>1499.8710055468414</v>
      </c>
      <c r="U118" s="5">
        <f t="shared" si="36"/>
        <v>0</v>
      </c>
      <c r="V118" s="5">
        <f t="shared" si="37"/>
        <v>-5.4558325103436172</v>
      </c>
      <c r="W118" s="5">
        <f t="shared" si="38"/>
        <v>12.62298606246202</v>
      </c>
      <c r="X118" s="5">
        <f t="shared" si="39"/>
        <v>0</v>
      </c>
      <c r="Y118" s="5">
        <f t="shared" si="40"/>
        <v>-27.896262655150366</v>
      </c>
      <c r="Z118" s="5">
        <f t="shared" si="41"/>
        <v>-29.25008416737964</v>
      </c>
      <c r="AA118">
        <f t="shared" si="56"/>
        <v>0</v>
      </c>
    </row>
    <row r="119" spans="1:27" x14ac:dyDescent="0.2">
      <c r="A119">
        <f t="shared" si="42"/>
        <v>0.87000000000000055</v>
      </c>
      <c r="B119" s="5">
        <f t="shared" si="43"/>
        <v>0</v>
      </c>
      <c r="C119" s="5">
        <f t="shared" si="44"/>
        <v>101.07070294550256</v>
      </c>
      <c r="D119" s="5">
        <f t="shared" si="45"/>
        <v>52.16476632898231</v>
      </c>
      <c r="E119" s="2">
        <f t="shared" si="46"/>
        <v>101.07070294550256</v>
      </c>
      <c r="F119" s="2">
        <f t="shared" si="47"/>
        <v>0</v>
      </c>
      <c r="G119" s="3">
        <f t="shared" si="48"/>
        <v>0</v>
      </c>
      <c r="H119" s="3">
        <f t="shared" si="49"/>
        <v>100.07536999515952</v>
      </c>
      <c r="I119" s="3">
        <f t="shared" si="50"/>
        <v>43.082056316363577</v>
      </c>
      <c r="J119" s="2">
        <f t="shared" si="51"/>
        <v>108.95477619689004</v>
      </c>
      <c r="K119" s="2">
        <f t="shared" si="30"/>
        <v>108.95477619689004</v>
      </c>
      <c r="L119" s="5">
        <f t="shared" si="31"/>
        <v>0.38575333606580198</v>
      </c>
      <c r="M119" s="4">
        <f t="shared" si="52"/>
        <v>0.17446470449362533</v>
      </c>
      <c r="N119" s="4">
        <f t="shared" si="32"/>
        <v>0.21679148226822759</v>
      </c>
      <c r="O119" s="4">
        <f t="shared" si="53"/>
        <v>0</v>
      </c>
      <c r="P119" s="4">
        <f t="shared" si="33"/>
        <v>0</v>
      </c>
      <c r="Q119" s="5">
        <f t="shared" si="34"/>
        <v>0</v>
      </c>
      <c r="R119" s="5">
        <f t="shared" si="35"/>
        <v>-22.360244964467977</v>
      </c>
      <c r="S119" s="5">
        <f t="shared" si="54"/>
        <v>-9.6259982136812372</v>
      </c>
      <c r="T119" s="6">
        <f t="shared" si="55"/>
        <v>1499.8695056765855</v>
      </c>
      <c r="U119" s="5">
        <f t="shared" si="36"/>
        <v>0</v>
      </c>
      <c r="V119" s="5">
        <f t="shared" si="37"/>
        <v>-5.4097637685738462</v>
      </c>
      <c r="W119" s="5">
        <f t="shared" si="38"/>
        <v>12.566347965169104</v>
      </c>
      <c r="X119" s="5">
        <f t="shared" si="39"/>
        <v>0</v>
      </c>
      <c r="Y119" s="5">
        <f t="shared" si="40"/>
        <v>-27.770008733041823</v>
      </c>
      <c r="Z119" s="5">
        <f t="shared" si="41"/>
        <v>-29.233650248512134</v>
      </c>
      <c r="AA119">
        <f t="shared" si="56"/>
        <v>0</v>
      </c>
    </row>
    <row r="120" spans="1:27" x14ac:dyDescent="0.2">
      <c r="A120">
        <f t="shared" si="42"/>
        <v>0.88000000000000056</v>
      </c>
      <c r="B120" s="5">
        <f t="shared" si="43"/>
        <v>0</v>
      </c>
      <c r="C120" s="5">
        <f t="shared" si="44"/>
        <v>102.07006814501752</v>
      </c>
      <c r="D120" s="5">
        <f t="shared" si="45"/>
        <v>52.594125209633518</v>
      </c>
      <c r="E120" s="2">
        <f t="shared" si="46"/>
        <v>102.07006814501752</v>
      </c>
      <c r="F120" s="2">
        <f t="shared" si="47"/>
        <v>0</v>
      </c>
      <c r="G120" s="3">
        <f t="shared" si="48"/>
        <v>0</v>
      </c>
      <c r="H120" s="3">
        <f t="shared" si="49"/>
        <v>99.797669907829103</v>
      </c>
      <c r="I120" s="3">
        <f t="shared" si="50"/>
        <v>42.789719813878456</v>
      </c>
      <c r="J120" s="2">
        <f t="shared" si="51"/>
        <v>108.58423016618131</v>
      </c>
      <c r="K120" s="2">
        <f t="shared" si="30"/>
        <v>108.58423016618131</v>
      </c>
      <c r="L120" s="5">
        <f t="shared" si="31"/>
        <v>0.38675596539341744</v>
      </c>
      <c r="M120" s="4">
        <f t="shared" si="52"/>
        <v>0.17505989400592051</v>
      </c>
      <c r="N120" s="4">
        <f t="shared" si="32"/>
        <v>0.21715846023434446</v>
      </c>
      <c r="O120" s="4">
        <f t="shared" si="53"/>
        <v>0</v>
      </c>
      <c r="P120" s="4">
        <f t="shared" si="33"/>
        <v>0</v>
      </c>
      <c r="Q120" s="5">
        <f t="shared" si="34"/>
        <v>0</v>
      </c>
      <c r="R120" s="5">
        <f t="shared" si="35"/>
        <v>-22.280122187191065</v>
      </c>
      <c r="S120" s="5">
        <f t="shared" si="54"/>
        <v>-9.5529303107916714</v>
      </c>
      <c r="T120" s="6">
        <f t="shared" si="55"/>
        <v>1499.8680058078294</v>
      </c>
      <c r="U120" s="5">
        <f t="shared" si="36"/>
        <v>0</v>
      </c>
      <c r="V120" s="5">
        <f t="shared" si="37"/>
        <v>-5.3638465147067249</v>
      </c>
      <c r="W120" s="5">
        <f t="shared" si="38"/>
        <v>12.509999743848331</v>
      </c>
      <c r="X120" s="5">
        <f t="shared" si="39"/>
        <v>0</v>
      </c>
      <c r="Y120" s="5">
        <f t="shared" si="40"/>
        <v>-27.643968701897791</v>
      </c>
      <c r="Z120" s="5">
        <f t="shared" si="41"/>
        <v>-29.21693056694334</v>
      </c>
      <c r="AA120">
        <f t="shared" si="56"/>
        <v>0</v>
      </c>
    </row>
    <row r="121" spans="1:27" x14ac:dyDescent="0.2">
      <c r="A121">
        <f t="shared" si="42"/>
        <v>0.89000000000000057</v>
      </c>
      <c r="B121" s="5">
        <f t="shared" si="43"/>
        <v>0</v>
      </c>
      <c r="C121" s="5">
        <f t="shared" si="44"/>
        <v>103.06666264566071</v>
      </c>
      <c r="D121" s="5">
        <f t="shared" si="45"/>
        <v>53.020561561243959</v>
      </c>
      <c r="E121" s="2">
        <f t="shared" si="46"/>
        <v>103.06666264566071</v>
      </c>
      <c r="F121" s="2">
        <f t="shared" si="47"/>
        <v>0</v>
      </c>
      <c r="G121" s="3">
        <f t="shared" si="48"/>
        <v>0</v>
      </c>
      <c r="H121" s="3">
        <f t="shared" si="49"/>
        <v>99.521230220810125</v>
      </c>
      <c r="I121" s="3">
        <f t="shared" si="50"/>
        <v>42.497550508209024</v>
      </c>
      <c r="J121" s="2">
        <f t="shared" si="51"/>
        <v>108.2151424887537</v>
      </c>
      <c r="K121" s="2">
        <f t="shared" si="30"/>
        <v>108.2151424887537</v>
      </c>
      <c r="L121" s="5">
        <f t="shared" si="31"/>
        <v>0.38775460917807059</v>
      </c>
      <c r="M121" s="4">
        <f t="shared" si="52"/>
        <v>0.17565679236477783</v>
      </c>
      <c r="N121" s="4">
        <f t="shared" si="32"/>
        <v>0.2175252313783983</v>
      </c>
      <c r="O121" s="4">
        <f t="shared" si="53"/>
        <v>0</v>
      </c>
      <c r="P121" s="4">
        <f t="shared" si="33"/>
        <v>0</v>
      </c>
      <c r="Q121" s="5">
        <f t="shared" si="34"/>
        <v>0</v>
      </c>
      <c r="R121" s="5">
        <f t="shared" si="35"/>
        <v>-22.20005904240282</v>
      </c>
      <c r="S121" s="5">
        <f t="shared" si="54"/>
        <v>-9.4798680477169075</v>
      </c>
      <c r="T121" s="6">
        <f t="shared" si="55"/>
        <v>1499.8665059405737</v>
      </c>
      <c r="U121" s="5">
        <f t="shared" si="36"/>
        <v>0</v>
      </c>
      <c r="V121" s="5">
        <f t="shared" si="37"/>
        <v>-5.318081182548398</v>
      </c>
      <c r="W121" s="5">
        <f t="shared" si="38"/>
        <v>12.453940882995656</v>
      </c>
      <c r="X121" s="5">
        <f t="shared" si="39"/>
        <v>0</v>
      </c>
      <c r="Y121" s="5">
        <f t="shared" si="40"/>
        <v>-27.518140224951217</v>
      </c>
      <c r="Z121" s="5">
        <f t="shared" si="41"/>
        <v>-29.199927164721252</v>
      </c>
      <c r="AA121">
        <f t="shared" si="56"/>
        <v>0</v>
      </c>
    </row>
    <row r="122" spans="1:27" x14ac:dyDescent="0.2">
      <c r="A122">
        <f t="shared" si="42"/>
        <v>0.90000000000000058</v>
      </c>
      <c r="B122" s="5">
        <f t="shared" si="43"/>
        <v>0</v>
      </c>
      <c r="C122" s="5">
        <f t="shared" si="44"/>
        <v>104.06049904085756</v>
      </c>
      <c r="D122" s="5">
        <f t="shared" si="45"/>
        <v>53.444077069967811</v>
      </c>
      <c r="E122" s="2">
        <f t="shared" si="46"/>
        <v>104.06049904085756</v>
      </c>
      <c r="F122" s="2">
        <f t="shared" si="47"/>
        <v>0</v>
      </c>
      <c r="G122" s="3">
        <f t="shared" si="48"/>
        <v>0</v>
      </c>
      <c r="H122" s="3">
        <f t="shared" si="49"/>
        <v>99.24604881856061</v>
      </c>
      <c r="I122" s="3">
        <f t="shared" si="50"/>
        <v>42.20555123656181</v>
      </c>
      <c r="J122" s="2">
        <f t="shared" si="51"/>
        <v>107.8475162499265</v>
      </c>
      <c r="K122" s="2">
        <f t="shared" si="30"/>
        <v>107.8475162499265</v>
      </c>
      <c r="L122" s="5">
        <f t="shared" si="31"/>
        <v>0.38874910585125744</v>
      </c>
      <c r="M122" s="4">
        <f t="shared" si="52"/>
        <v>0.17625538785803516</v>
      </c>
      <c r="N122" s="4">
        <f t="shared" si="32"/>
        <v>0.21789178421020444</v>
      </c>
      <c r="O122" s="4">
        <f t="shared" si="53"/>
        <v>0</v>
      </c>
      <c r="P122" s="4">
        <f t="shared" si="33"/>
        <v>0</v>
      </c>
      <c r="Q122" s="5">
        <f t="shared" si="34"/>
        <v>0</v>
      </c>
      <c r="R122" s="5">
        <f t="shared" si="35"/>
        <v>-22.120053118726947</v>
      </c>
      <c r="S122" s="5">
        <f t="shared" si="54"/>
        <v>-9.4068131313183603</v>
      </c>
      <c r="T122" s="6">
        <f t="shared" si="55"/>
        <v>1499.8650060748175</v>
      </c>
      <c r="U122" s="5">
        <f t="shared" si="36"/>
        <v>0</v>
      </c>
      <c r="V122" s="5">
        <f t="shared" si="37"/>
        <v>-5.2724681962334286</v>
      </c>
      <c r="W122" s="5">
        <f t="shared" si="38"/>
        <v>12.398170872470242</v>
      </c>
      <c r="X122" s="5">
        <f t="shared" si="39"/>
        <v>0</v>
      </c>
      <c r="Y122" s="5">
        <f t="shared" si="40"/>
        <v>-27.392521314960376</v>
      </c>
      <c r="Z122" s="5">
        <f t="shared" si="41"/>
        <v>-29.182642258848119</v>
      </c>
      <c r="AA122">
        <f t="shared" si="56"/>
        <v>0</v>
      </c>
    </row>
    <row r="123" spans="1:27" x14ac:dyDescent="0.2">
      <c r="A123">
        <f t="shared" si="42"/>
        <v>0.91000000000000059</v>
      </c>
      <c r="B123" s="5">
        <f t="shared" si="43"/>
        <v>0</v>
      </c>
      <c r="C123" s="5">
        <f t="shared" si="44"/>
        <v>105.05158990297741</v>
      </c>
      <c r="D123" s="5">
        <f t="shared" si="45"/>
        <v>53.864673450220486</v>
      </c>
      <c r="E123" s="2">
        <f t="shared" si="46"/>
        <v>105.05158990297741</v>
      </c>
      <c r="F123" s="2">
        <f t="shared" si="47"/>
        <v>0</v>
      </c>
      <c r="G123" s="3">
        <f t="shared" si="48"/>
        <v>0</v>
      </c>
      <c r="H123" s="3">
        <f t="shared" si="49"/>
        <v>98.972123605410999</v>
      </c>
      <c r="I123" s="3">
        <f t="shared" si="50"/>
        <v>41.913724813973332</v>
      </c>
      <c r="J123" s="2">
        <f t="shared" si="51"/>
        <v>107.48135456322755</v>
      </c>
      <c r="K123" s="2">
        <f t="shared" si="30"/>
        <v>107.48135456322755</v>
      </c>
      <c r="L123" s="5">
        <f t="shared" si="31"/>
        <v>0.38973929754159942</v>
      </c>
      <c r="M123" s="4">
        <f t="shared" si="52"/>
        <v>0.17685566835946503</v>
      </c>
      <c r="N123" s="4">
        <f t="shared" si="32"/>
        <v>0.21825810712153157</v>
      </c>
      <c r="O123" s="4">
        <f t="shared" si="53"/>
        <v>0</v>
      </c>
      <c r="P123" s="4">
        <f t="shared" si="33"/>
        <v>0</v>
      </c>
      <c r="Q123" s="5">
        <f t="shared" si="34"/>
        <v>0</v>
      </c>
      <c r="R123" s="5">
        <f t="shared" si="35"/>
        <v>-22.040102357157291</v>
      </c>
      <c r="S123" s="5">
        <f t="shared" si="54"/>
        <v>-9.3337674429690694</v>
      </c>
      <c r="T123" s="6">
        <f t="shared" si="55"/>
        <v>1499.8635062105616</v>
      </c>
      <c r="U123" s="5">
        <f t="shared" si="36"/>
        <v>0</v>
      </c>
      <c r="V123" s="5">
        <f t="shared" si="37"/>
        <v>-5.2270079698534033</v>
      </c>
      <c r="W123" s="5">
        <f t="shared" si="38"/>
        <v>12.342689206813969</v>
      </c>
      <c r="X123" s="5">
        <f t="shared" si="39"/>
        <v>0</v>
      </c>
      <c r="Y123" s="5">
        <f t="shared" si="40"/>
        <v>-27.267110327010695</v>
      </c>
      <c r="Z123" s="5">
        <f t="shared" si="41"/>
        <v>-29.1650782361551</v>
      </c>
      <c r="AA123">
        <f t="shared" si="56"/>
        <v>0</v>
      </c>
    </row>
    <row r="124" spans="1:27" x14ac:dyDescent="0.2">
      <c r="A124">
        <f t="shared" si="42"/>
        <v>0.9200000000000006</v>
      </c>
      <c r="B124" s="5">
        <f t="shared" si="43"/>
        <v>0</v>
      </c>
      <c r="C124" s="5">
        <f t="shared" si="44"/>
        <v>106.03994778351517</v>
      </c>
      <c r="D124" s="5">
        <f t="shared" si="45"/>
        <v>54.282352444448414</v>
      </c>
      <c r="E124" s="2">
        <f t="shared" si="46"/>
        <v>106.03994778351517</v>
      </c>
      <c r="F124" s="2">
        <f t="shared" si="47"/>
        <v>0</v>
      </c>
      <c r="G124" s="3">
        <f t="shared" si="48"/>
        <v>0</v>
      </c>
      <c r="H124" s="3">
        <f t="shared" si="49"/>
        <v>98.699452502140886</v>
      </c>
      <c r="I124" s="3">
        <f t="shared" si="50"/>
        <v>41.622074031611781</v>
      </c>
      <c r="J124" s="2">
        <f t="shared" si="51"/>
        <v>107.11666056648394</v>
      </c>
      <c r="K124" s="2">
        <f t="shared" si="30"/>
        <v>107.11666056648394</v>
      </c>
      <c r="L124" s="5">
        <f t="shared" si="31"/>
        <v>0.390725030149221</v>
      </c>
      <c r="M124" s="4">
        <f t="shared" si="52"/>
        <v>0.17745762132852216</v>
      </c>
      <c r="N124" s="4">
        <f t="shared" si="32"/>
        <v>0.21862418838961084</v>
      </c>
      <c r="O124" s="4">
        <f t="shared" si="53"/>
        <v>0</v>
      </c>
      <c r="P124" s="4">
        <f t="shared" si="33"/>
        <v>0</v>
      </c>
      <c r="Q124" s="5">
        <f t="shared" si="34"/>
        <v>0</v>
      </c>
      <c r="R124" s="5">
        <f t="shared" si="35"/>
        <v>-21.960205043944299</v>
      </c>
      <c r="S124" s="5">
        <f t="shared" si="54"/>
        <v>-9.2607330326234365</v>
      </c>
      <c r="T124" s="6">
        <f t="shared" si="55"/>
        <v>1499.8620063478054</v>
      </c>
      <c r="U124" s="5">
        <f t="shared" si="36"/>
        <v>0</v>
      </c>
      <c r="V124" s="5">
        <f t="shared" si="37"/>
        <v>-5.1817009070981186</v>
      </c>
      <c r="W124" s="5">
        <f t="shared" si="38"/>
        <v>12.287495384588514</v>
      </c>
      <c r="X124" s="5">
        <f t="shared" si="39"/>
        <v>0</v>
      </c>
      <c r="Y124" s="5">
        <f t="shared" si="40"/>
        <v>-27.141905951042418</v>
      </c>
      <c r="Z124" s="5">
        <f t="shared" si="41"/>
        <v>-29.147237648034924</v>
      </c>
      <c r="AA124">
        <f t="shared" si="56"/>
        <v>0</v>
      </c>
    </row>
    <row r="125" spans="1:27" x14ac:dyDescent="0.2">
      <c r="A125">
        <f t="shared" si="42"/>
        <v>0.9300000000000006</v>
      </c>
      <c r="B125" s="5">
        <f t="shared" si="43"/>
        <v>0</v>
      </c>
      <c r="C125" s="5">
        <f t="shared" si="44"/>
        <v>107.02558521323904</v>
      </c>
      <c r="D125" s="5">
        <f t="shared" si="45"/>
        <v>54.697115822882132</v>
      </c>
      <c r="E125" s="2">
        <f t="shared" si="46"/>
        <v>107.02558521323904</v>
      </c>
      <c r="F125" s="2">
        <f t="shared" si="47"/>
        <v>0</v>
      </c>
      <c r="G125" s="3">
        <f t="shared" si="48"/>
        <v>0</v>
      </c>
      <c r="H125" s="3">
        <f t="shared" si="49"/>
        <v>98.428033442630465</v>
      </c>
      <c r="I125" s="3">
        <f t="shared" si="50"/>
        <v>41.330601655131431</v>
      </c>
      <c r="J125" s="2">
        <f t="shared" si="51"/>
        <v>106.75343741799949</v>
      </c>
      <c r="K125" s="2">
        <f t="shared" si="30"/>
        <v>106.75343741799949</v>
      </c>
      <c r="L125" s="5">
        <f t="shared" si="31"/>
        <v>0.39170615341415177</v>
      </c>
      <c r="M125" s="4">
        <f t="shared" si="52"/>
        <v>0.17806123381015979</v>
      </c>
      <c r="N125" s="4">
        <f t="shared" si="32"/>
        <v>0.21899001618064792</v>
      </c>
      <c r="O125" s="4">
        <f t="shared" si="53"/>
        <v>0</v>
      </c>
      <c r="P125" s="4">
        <f t="shared" si="33"/>
        <v>0</v>
      </c>
      <c r="Q125" s="5">
        <f t="shared" si="34"/>
        <v>0</v>
      </c>
      <c r="R125" s="5">
        <f t="shared" si="35"/>
        <v>-21.880359803211459</v>
      </c>
      <c r="S125" s="5">
        <f t="shared" si="54"/>
        <v>-9.1877121127750403</v>
      </c>
      <c r="T125" s="6">
        <f t="shared" si="55"/>
        <v>1499.860506486549</v>
      </c>
      <c r="U125" s="5">
        <f t="shared" si="36"/>
        <v>0</v>
      </c>
      <c r="V125" s="5">
        <f t="shared" si="37"/>
        <v>-5.1365474009095564</v>
      </c>
      <c r="W125" s="5">
        <f t="shared" si="38"/>
        <v>12.232588907730349</v>
      </c>
      <c r="X125" s="5">
        <f t="shared" si="39"/>
        <v>0</v>
      </c>
      <c r="Y125" s="5">
        <f t="shared" si="40"/>
        <v>-27.016907204121015</v>
      </c>
      <c r="Z125" s="5">
        <f t="shared" si="41"/>
        <v>-29.129123205044692</v>
      </c>
      <c r="AA125">
        <f t="shared" si="56"/>
        <v>0</v>
      </c>
    </row>
    <row r="126" spans="1:27" x14ac:dyDescent="0.2">
      <c r="A126">
        <f t="shared" si="42"/>
        <v>0.94000000000000061</v>
      </c>
      <c r="B126" s="5">
        <f t="shared" si="43"/>
        <v>0</v>
      </c>
      <c r="C126" s="5">
        <f t="shared" si="44"/>
        <v>108.00851470230513</v>
      </c>
      <c r="D126" s="5">
        <f t="shared" si="45"/>
        <v>55.108965383273194</v>
      </c>
      <c r="E126" s="2">
        <f t="shared" si="46"/>
        <v>108.00851470230513</v>
      </c>
      <c r="F126" s="2">
        <f t="shared" si="47"/>
        <v>0</v>
      </c>
      <c r="G126" s="3">
        <f t="shared" si="48"/>
        <v>0</v>
      </c>
      <c r="H126" s="3">
        <f t="shared" si="49"/>
        <v>98.157864370589252</v>
      </c>
      <c r="I126" s="3">
        <f t="shared" si="50"/>
        <v>41.039310423080984</v>
      </c>
      <c r="J126" s="2">
        <f t="shared" si="51"/>
        <v>106.391688292822</v>
      </c>
      <c r="K126" s="2">
        <f t="shared" si="30"/>
        <v>106.391688292822</v>
      </c>
      <c r="L126" s="5">
        <f t="shared" si="31"/>
        <v>0.39268252097874601</v>
      </c>
      <c r="M126" s="4">
        <f t="shared" si="52"/>
        <v>0.17866649243470892</v>
      </c>
      <c r="N126" s="4">
        <f t="shared" si="32"/>
        <v>0.21935557855333288</v>
      </c>
      <c r="O126" s="4">
        <f t="shared" si="53"/>
        <v>0</v>
      </c>
      <c r="P126" s="4">
        <f t="shared" si="33"/>
        <v>0</v>
      </c>
      <c r="Q126" s="5">
        <f t="shared" si="34"/>
        <v>0</v>
      </c>
      <c r="R126" s="5">
        <f t="shared" si="35"/>
        <v>-21.80056558931911</v>
      </c>
      <c r="S126" s="5">
        <f t="shared" si="54"/>
        <v>-9.1147070523151559</v>
      </c>
      <c r="T126" s="6">
        <f t="shared" si="55"/>
        <v>1499.8590066267925</v>
      </c>
      <c r="U126" s="5">
        <f t="shared" si="36"/>
        <v>0</v>
      </c>
      <c r="V126" s="5">
        <f t="shared" si="37"/>
        <v>-5.0915478331487796</v>
      </c>
      <c r="W126" s="5">
        <f t="shared" si="38"/>
        <v>12.177969280924028</v>
      </c>
      <c r="X126" s="5">
        <f t="shared" si="39"/>
        <v>0</v>
      </c>
      <c r="Y126" s="5">
        <f t="shared" si="40"/>
        <v>-26.89211342246789</v>
      </c>
      <c r="Z126" s="5">
        <f t="shared" si="41"/>
        <v>-29.110737771391129</v>
      </c>
      <c r="AA126">
        <f t="shared" si="56"/>
        <v>0</v>
      </c>
    </row>
    <row r="127" spans="1:27" x14ac:dyDescent="0.2">
      <c r="A127">
        <f t="shared" si="42"/>
        <v>0.95000000000000062</v>
      </c>
      <c r="B127" s="5">
        <f t="shared" si="43"/>
        <v>0</v>
      </c>
      <c r="C127" s="5">
        <f t="shared" si="44"/>
        <v>108.9887487403399</v>
      </c>
      <c r="D127" s="5">
        <f t="shared" si="45"/>
        <v>55.517902950615436</v>
      </c>
      <c r="E127" s="2">
        <f t="shared" si="46"/>
        <v>108.9887487403399</v>
      </c>
      <c r="F127" s="2">
        <f t="shared" si="47"/>
        <v>0</v>
      </c>
      <c r="G127" s="3">
        <f t="shared" si="48"/>
        <v>0</v>
      </c>
      <c r="H127" s="3">
        <f t="shared" si="49"/>
        <v>97.888943236364568</v>
      </c>
      <c r="I127" s="3">
        <f t="shared" si="50"/>
        <v>40.74820304536707</v>
      </c>
      <c r="J127" s="2">
        <f t="shared" si="51"/>
        <v>106.03141637910279</v>
      </c>
      <c r="K127" s="2">
        <f t="shared" si="30"/>
        <v>106.03141637910279</v>
      </c>
      <c r="L127" s="5">
        <f t="shared" si="31"/>
        <v>0.39365399044412858</v>
      </c>
      <c r="M127" s="4">
        <f t="shared" si="52"/>
        <v>0.17927338341781726</v>
      </c>
      <c r="N127" s="4">
        <f t="shared" si="32"/>
        <v>0.21972086346234537</v>
      </c>
      <c r="O127" s="4">
        <f t="shared" si="53"/>
        <v>0</v>
      </c>
      <c r="P127" s="4">
        <f t="shared" si="33"/>
        <v>0</v>
      </c>
      <c r="Q127" s="5">
        <f t="shared" si="34"/>
        <v>0</v>
      </c>
      <c r="R127" s="5">
        <f t="shared" si="35"/>
        <v>-21.720821678993193</v>
      </c>
      <c r="S127" s="5">
        <f t="shared" si="54"/>
        <v>-9.0417203703045725</v>
      </c>
      <c r="T127" s="6">
        <f t="shared" si="55"/>
        <v>1499.8575067685356</v>
      </c>
      <c r="U127" s="5">
        <f t="shared" si="36"/>
        <v>0</v>
      </c>
      <c r="V127" s="5">
        <f t="shared" si="37"/>
        <v>-5.0467025742759848</v>
      </c>
      <c r="W127" s="5">
        <f t="shared" si="38"/>
        <v>12.123636010994227</v>
      </c>
      <c r="X127" s="5">
        <f t="shared" si="39"/>
        <v>0</v>
      </c>
      <c r="Y127" s="5">
        <f t="shared" si="40"/>
        <v>-26.76752425326918</v>
      </c>
      <c r="Z127" s="5">
        <f t="shared" si="41"/>
        <v>-29.092084359310345</v>
      </c>
      <c r="AA127">
        <f t="shared" si="56"/>
        <v>0</v>
      </c>
    </row>
    <row r="128" spans="1:27" x14ac:dyDescent="0.2">
      <c r="A128">
        <f t="shared" si="42"/>
        <v>0.96000000000000063</v>
      </c>
      <c r="B128" s="5">
        <f t="shared" si="43"/>
        <v>0</v>
      </c>
      <c r="C128" s="5">
        <f t="shared" si="44"/>
        <v>109.96629979649089</v>
      </c>
      <c r="D128" s="5">
        <f t="shared" si="45"/>
        <v>55.923930376851139</v>
      </c>
      <c r="E128" s="2">
        <f t="shared" si="46"/>
        <v>109.96629979649089</v>
      </c>
      <c r="F128" s="2">
        <f t="shared" si="47"/>
        <v>0</v>
      </c>
      <c r="G128" s="3">
        <f t="shared" si="48"/>
        <v>0</v>
      </c>
      <c r="H128" s="3">
        <f t="shared" si="49"/>
        <v>97.621267993831879</v>
      </c>
      <c r="I128" s="3">
        <f t="shared" si="50"/>
        <v>40.457282201773964</v>
      </c>
      <c r="J128" s="2">
        <f t="shared" si="51"/>
        <v>105.67262487455075</v>
      </c>
      <c r="K128" s="2">
        <f t="shared" si="30"/>
        <v>105.67262487455075</v>
      </c>
      <c r="L128" s="5">
        <f t="shared" si="31"/>
        <v>0.39462042342068937</v>
      </c>
      <c r="M128" s="4">
        <f t="shared" si="52"/>
        <v>0.17988189256044235</v>
      </c>
      <c r="N128" s="4">
        <f t="shared" si="32"/>
        <v>0.22008585876184977</v>
      </c>
      <c r="O128" s="4">
        <f t="shared" si="53"/>
        <v>0</v>
      </c>
      <c r="P128" s="4">
        <f t="shared" si="33"/>
        <v>0</v>
      </c>
      <c r="Q128" s="5">
        <f t="shared" si="34"/>
        <v>0</v>
      </c>
      <c r="R128" s="5">
        <f t="shared" si="35"/>
        <v>-21.641127663236549</v>
      </c>
      <c r="S128" s="5">
        <f t="shared" si="54"/>
        <v>-8.968754729671188</v>
      </c>
      <c r="T128" s="6">
        <f t="shared" si="55"/>
        <v>1499.8560069117789</v>
      </c>
      <c r="U128" s="5">
        <f t="shared" si="36"/>
        <v>0</v>
      </c>
      <c r="V128" s="5">
        <f t="shared" si="37"/>
        <v>-5.0020119830437455</v>
      </c>
      <c r="W128" s="5">
        <f t="shared" si="38"/>
        <v>12.069588606316739</v>
      </c>
      <c r="X128" s="5">
        <f t="shared" si="39"/>
        <v>0</v>
      </c>
      <c r="Y128" s="5">
        <f t="shared" si="40"/>
        <v>-26.643139646280297</v>
      </c>
      <c r="Z128" s="5">
        <f t="shared" si="41"/>
        <v>-29.073166123354447</v>
      </c>
      <c r="AA128">
        <f t="shared" si="56"/>
        <v>0</v>
      </c>
    </row>
    <row r="129" spans="1:27" x14ac:dyDescent="0.2">
      <c r="A129">
        <f t="shared" si="42"/>
        <v>0.97000000000000064</v>
      </c>
      <c r="B129" s="5">
        <f t="shared" si="43"/>
        <v>0</v>
      </c>
      <c r="C129" s="5">
        <f t="shared" si="44"/>
        <v>110.94118031944689</v>
      </c>
      <c r="D129" s="5">
        <f t="shared" si="45"/>
        <v>56.327049540562712</v>
      </c>
      <c r="E129" s="2">
        <f t="shared" si="46"/>
        <v>110.94118031944689</v>
      </c>
      <c r="F129" s="2">
        <f t="shared" si="47"/>
        <v>0</v>
      </c>
      <c r="G129" s="3">
        <f t="shared" si="48"/>
        <v>0</v>
      </c>
      <c r="H129" s="3">
        <f t="shared" si="49"/>
        <v>97.354836597369072</v>
      </c>
      <c r="I129" s="3">
        <f t="shared" si="50"/>
        <v>40.16655054054042</v>
      </c>
      <c r="J129" s="2">
        <f t="shared" si="51"/>
        <v>105.31531698298315</v>
      </c>
      <c r="K129" s="2">
        <f t="shared" si="30"/>
        <v>105.31531698298315</v>
      </c>
      <c r="L129" s="5">
        <f t="shared" si="31"/>
        <v>0.39558168557266288</v>
      </c>
      <c r="M129" s="4">
        <f t="shared" si="52"/>
        <v>0.1804920052488948</v>
      </c>
      <c r="N129" s="4">
        <f t="shared" si="32"/>
        <v>0.22045055220897616</v>
      </c>
      <c r="O129" s="4">
        <f t="shared" si="53"/>
        <v>0</v>
      </c>
      <c r="P129" s="4">
        <f t="shared" si="33"/>
        <v>0</v>
      </c>
      <c r="Q129" s="5">
        <f t="shared" si="34"/>
        <v>0</v>
      </c>
      <c r="R129" s="5">
        <f t="shared" si="35"/>
        <v>-21.561483439040916</v>
      </c>
      <c r="S129" s="5">
        <f t="shared" si="54"/>
        <v>-8.8958129308458673</v>
      </c>
      <c r="T129" s="6">
        <f t="shared" si="55"/>
        <v>1499.8545070565219</v>
      </c>
      <c r="U129" s="5">
        <f t="shared" si="36"/>
        <v>0</v>
      </c>
      <c r="V129" s="5">
        <f t="shared" si="37"/>
        <v>-4.957476406203587</v>
      </c>
      <c r="W129" s="5">
        <f t="shared" si="38"/>
        <v>12.015826576248713</v>
      </c>
      <c r="X129" s="5">
        <f t="shared" si="39"/>
        <v>0</v>
      </c>
      <c r="Y129" s="5">
        <f t="shared" si="40"/>
        <v>-26.518959845244503</v>
      </c>
      <c r="Z129" s="5">
        <f t="shared" si="41"/>
        <v>-29.053986354597154</v>
      </c>
      <c r="AA129">
        <f t="shared" si="56"/>
        <v>0</v>
      </c>
    </row>
    <row r="130" spans="1:27" x14ac:dyDescent="0.2">
      <c r="A130">
        <f t="shared" si="42"/>
        <v>0.98000000000000065</v>
      </c>
      <c r="B130" s="5">
        <f t="shared" si="43"/>
        <v>0</v>
      </c>
      <c r="C130" s="5">
        <f t="shared" si="44"/>
        <v>111.91340273742831</v>
      </c>
      <c r="D130" s="5">
        <f t="shared" si="45"/>
        <v>56.727262346650384</v>
      </c>
      <c r="E130" s="2">
        <f t="shared" si="46"/>
        <v>111.91340273742831</v>
      </c>
      <c r="F130" s="2">
        <f t="shared" si="47"/>
        <v>0</v>
      </c>
      <c r="G130" s="3">
        <f t="shared" si="48"/>
        <v>0</v>
      </c>
      <c r="H130" s="3">
        <f t="shared" si="49"/>
        <v>97.089646998916621</v>
      </c>
      <c r="I130" s="3">
        <f t="shared" si="50"/>
        <v>39.876010676994447</v>
      </c>
      <c r="J130" s="2">
        <f t="shared" si="51"/>
        <v>104.95949591097516</v>
      </c>
      <c r="K130" s="2">
        <f t="shared" si="30"/>
        <v>104.95949591097516</v>
      </c>
      <c r="L130" s="5">
        <f t="shared" si="31"/>
        <v>0.39653764665684166</v>
      </c>
      <c r="M130" s="4">
        <f t="shared" si="52"/>
        <v>0.18110370645492713</v>
      </c>
      <c r="N130" s="4">
        <f t="shared" si="32"/>
        <v>0.22081493146728493</v>
      </c>
      <c r="O130" s="4">
        <f t="shared" si="53"/>
        <v>0</v>
      </c>
      <c r="P130" s="4">
        <f t="shared" si="33"/>
        <v>0</v>
      </c>
      <c r="Q130" s="5">
        <f t="shared" si="34"/>
        <v>0</v>
      </c>
      <c r="R130" s="5">
        <f t="shared" si="35"/>
        <v>-21.481889200917511</v>
      </c>
      <c r="S130" s="5">
        <f t="shared" si="54"/>
        <v>-8.8228979053488263</v>
      </c>
      <c r="T130" s="6">
        <f t="shared" si="55"/>
        <v>1499.8530072027645</v>
      </c>
      <c r="U130" s="5">
        <f t="shared" si="36"/>
        <v>0</v>
      </c>
      <c r="V130" s="5">
        <f t="shared" si="37"/>
        <v>-4.9130961782259801</v>
      </c>
      <c r="W130" s="5">
        <f t="shared" si="38"/>
        <v>11.962349430578501</v>
      </c>
      <c r="X130" s="5">
        <f t="shared" si="39"/>
        <v>0</v>
      </c>
      <c r="Y130" s="5">
        <f t="shared" si="40"/>
        <v>-26.394985379143492</v>
      </c>
      <c r="Z130" s="5">
        <f t="shared" si="41"/>
        <v>-29.034548474770325</v>
      </c>
      <c r="AA130">
        <f t="shared" si="56"/>
        <v>0</v>
      </c>
    </row>
    <row r="131" spans="1:27" x14ac:dyDescent="0.2">
      <c r="A131">
        <f t="shared" si="42"/>
        <v>0.99000000000000066</v>
      </c>
      <c r="B131" s="5">
        <f t="shared" si="43"/>
        <v>0</v>
      </c>
      <c r="C131" s="5">
        <f t="shared" si="44"/>
        <v>112.88297945814853</v>
      </c>
      <c r="D131" s="5">
        <f t="shared" si="45"/>
        <v>57.124570725996584</v>
      </c>
      <c r="E131" s="2">
        <f t="shared" si="46"/>
        <v>112.88297945814853</v>
      </c>
      <c r="F131" s="2">
        <f t="shared" si="47"/>
        <v>0</v>
      </c>
      <c r="G131" s="3">
        <f t="shared" si="48"/>
        <v>0</v>
      </c>
      <c r="H131" s="3">
        <f t="shared" si="49"/>
        <v>96.82569714512519</v>
      </c>
      <c r="I131" s="3">
        <f t="shared" si="50"/>
        <v>39.585665192246744</v>
      </c>
      <c r="J131" s="2">
        <f t="shared" si="51"/>
        <v>104.60516486460962</v>
      </c>
      <c r="K131" s="2">
        <f t="shared" si="30"/>
        <v>104.60516486460962</v>
      </c>
      <c r="L131" s="5">
        <f t="shared" si="31"/>
        <v>0.39748818055548746</v>
      </c>
      <c r="M131" s="4">
        <f t="shared" si="52"/>
        <v>0.18171698073586398</v>
      </c>
      <c r="N131" s="4">
        <f t="shared" si="32"/>
        <v>0.22117898411020934</v>
      </c>
      <c r="O131" s="4">
        <f t="shared" si="53"/>
        <v>0</v>
      </c>
      <c r="P131" s="4">
        <f t="shared" si="33"/>
        <v>0</v>
      </c>
      <c r="Q131" s="5">
        <f t="shared" si="34"/>
        <v>0</v>
      </c>
      <c r="R131" s="5">
        <f t="shared" si="35"/>
        <v>-21.402345432264291</v>
      </c>
      <c r="S131" s="5">
        <f t="shared" si="54"/>
        <v>-8.7500127093387032</v>
      </c>
      <c r="T131" s="6">
        <f t="shared" si="55"/>
        <v>1499.8515073505075</v>
      </c>
      <c r="U131" s="5">
        <f t="shared" si="36"/>
        <v>0</v>
      </c>
      <c r="V131" s="5">
        <f t="shared" si="37"/>
        <v>-4.8688716210337564</v>
      </c>
      <c r="W131" s="5">
        <f t="shared" si="38"/>
        <v>11.909156678995103</v>
      </c>
      <c r="X131" s="5">
        <f t="shared" si="39"/>
        <v>0</v>
      </c>
      <c r="Y131" s="5">
        <f t="shared" si="40"/>
        <v>-26.271217053298045</v>
      </c>
      <c r="Z131" s="5">
        <f t="shared" si="41"/>
        <v>-29.014856030343601</v>
      </c>
      <c r="AA131">
        <f t="shared" si="56"/>
        <v>0</v>
      </c>
    </row>
    <row r="132" spans="1:27" x14ac:dyDescent="0.2">
      <c r="A132">
        <f t="shared" si="42"/>
        <v>1.0000000000000007</v>
      </c>
      <c r="B132" s="5">
        <f t="shared" si="43"/>
        <v>0</v>
      </c>
      <c r="C132" s="5">
        <f t="shared" si="44"/>
        <v>113.84992286874711</v>
      </c>
      <c r="D132" s="5">
        <f t="shared" si="45"/>
        <v>57.518976635117532</v>
      </c>
      <c r="E132" s="2">
        <f t="shared" si="46"/>
        <v>113.84992286874711</v>
      </c>
      <c r="F132" s="2">
        <f t="shared" si="47"/>
        <v>0</v>
      </c>
      <c r="G132" s="3">
        <f t="shared" si="48"/>
        <v>0</v>
      </c>
      <c r="H132" s="3">
        <f t="shared" si="49"/>
        <v>96.562984974592212</v>
      </c>
      <c r="I132" s="3">
        <f t="shared" si="50"/>
        <v>39.295516631943308</v>
      </c>
      <c r="J132" s="2">
        <f t="shared" si="51"/>
        <v>104.25232704632859</v>
      </c>
      <c r="K132" s="2">
        <f t="shared" si="30"/>
        <v>104.25232704632859</v>
      </c>
      <c r="L132" s="5">
        <f t="shared" si="31"/>
        <v>0.39843316530351347</v>
      </c>
      <c r="M132" s="4">
        <f t="shared" si="52"/>
        <v>0.18233181223476902</v>
      </c>
      <c r="N132" s="4">
        <f t="shared" si="32"/>
        <v>0.22154269762447384</v>
      </c>
      <c r="O132" s="4">
        <f t="shared" si="53"/>
        <v>0</v>
      </c>
      <c r="P132" s="4">
        <f t="shared" si="33"/>
        <v>0</v>
      </c>
      <c r="Q132" s="5">
        <f t="shared" si="34"/>
        <v>0</v>
      </c>
      <c r="R132" s="5">
        <f t="shared" si="35"/>
        <v>-21.32285289658795</v>
      </c>
      <c r="S132" s="5">
        <f t="shared" si="54"/>
        <v>-8.6771605171362491</v>
      </c>
      <c r="T132" s="6">
        <f t="shared" si="55"/>
        <v>1499.8500074997503</v>
      </c>
      <c r="U132" s="5">
        <f t="shared" si="36"/>
        <v>0</v>
      </c>
      <c r="V132" s="5">
        <f t="shared" si="37"/>
        <v>-4.8248030437489966</v>
      </c>
      <c r="W132" s="5">
        <f t="shared" si="38"/>
        <v>11.856247830577532</v>
      </c>
      <c r="X132" s="5">
        <f t="shared" si="39"/>
        <v>0</v>
      </c>
      <c r="Y132" s="5">
        <f t="shared" si="40"/>
        <v>-26.147655940336946</v>
      </c>
      <c r="Z132" s="5">
        <f t="shared" si="41"/>
        <v>-28.994912686558717</v>
      </c>
      <c r="AA132">
        <f t="shared" si="56"/>
        <v>0</v>
      </c>
    </row>
    <row r="133" spans="1:27" x14ac:dyDescent="0.2">
      <c r="A133">
        <f t="shared" si="42"/>
        <v>1.0100000000000007</v>
      </c>
      <c r="B133" s="5">
        <f t="shared" si="43"/>
        <v>0</v>
      </c>
      <c r="C133" s="5">
        <f t="shared" si="44"/>
        <v>114.81424533569601</v>
      </c>
      <c r="D133" s="5">
        <f t="shared" si="45"/>
        <v>57.910482055802639</v>
      </c>
      <c r="E133" s="2">
        <f t="shared" si="46"/>
        <v>114.81424533569601</v>
      </c>
      <c r="F133" s="2">
        <f t="shared" si="47"/>
        <v>0</v>
      </c>
      <c r="G133" s="3">
        <f t="shared" si="48"/>
        <v>0</v>
      </c>
      <c r="H133" s="3">
        <f t="shared" si="49"/>
        <v>96.301508415188849</v>
      </c>
      <c r="I133" s="3">
        <f t="shared" si="50"/>
        <v>39.005567505077721</v>
      </c>
      <c r="J133" s="2">
        <f t="shared" si="51"/>
        <v>103.90098565188813</v>
      </c>
      <c r="K133" s="2">
        <f t="shared" si="30"/>
        <v>103.90098565188813</v>
      </c>
      <c r="L133" s="5">
        <f t="shared" si="31"/>
        <v>0.39937248311002382</v>
      </c>
      <c r="M133" s="4">
        <f t="shared" si="52"/>
        <v>0.18294818468064522</v>
      </c>
      <c r="N133" s="4">
        <f t="shared" si="32"/>
        <v>0.22190605941348485</v>
      </c>
      <c r="O133" s="4">
        <f t="shared" si="53"/>
        <v>0</v>
      </c>
      <c r="P133" s="4">
        <f t="shared" si="33"/>
        <v>0</v>
      </c>
      <c r="Q133" s="5">
        <f t="shared" si="34"/>
        <v>0</v>
      </c>
      <c r="R133" s="5">
        <f t="shared" si="35"/>
        <v>-21.243412628598616</v>
      </c>
      <c r="S133" s="5">
        <f t="shared" si="54"/>
        <v>-8.6043446147343392</v>
      </c>
      <c r="T133" s="6">
        <f t="shared" si="55"/>
        <v>1499.8485076504924</v>
      </c>
      <c r="U133" s="5">
        <f t="shared" si="36"/>
        <v>0</v>
      </c>
      <c r="V133" s="5">
        <f t="shared" si="37"/>
        <v>-4.7808907424533933</v>
      </c>
      <c r="W133" s="5">
        <f t="shared" si="38"/>
        <v>11.803622393304197</v>
      </c>
      <c r="X133" s="5">
        <f t="shared" si="39"/>
        <v>0</v>
      </c>
      <c r="Y133" s="5">
        <f t="shared" si="40"/>
        <v>-26.02430337105201</v>
      </c>
      <c r="Z133" s="5">
        <f t="shared" si="41"/>
        <v>-28.974722221430142</v>
      </c>
      <c r="AA133">
        <f t="shared" si="56"/>
        <v>0</v>
      </c>
    </row>
    <row r="134" spans="1:27" x14ac:dyDescent="0.2">
      <c r="A134">
        <f t="shared" si="42"/>
        <v>1.0200000000000007</v>
      </c>
      <c r="B134" s="5">
        <f t="shared" si="43"/>
        <v>0</v>
      </c>
      <c r="C134" s="5">
        <f t="shared" si="44"/>
        <v>115.77595920467935</v>
      </c>
      <c r="D134" s="5">
        <f t="shared" si="45"/>
        <v>58.299088994742341</v>
      </c>
      <c r="E134" s="2">
        <f t="shared" si="46"/>
        <v>115.77595920467935</v>
      </c>
      <c r="F134" s="2">
        <f t="shared" si="47"/>
        <v>0</v>
      </c>
      <c r="G134" s="3">
        <f t="shared" si="48"/>
        <v>0</v>
      </c>
      <c r="H134" s="3">
        <f t="shared" si="49"/>
        <v>96.041265381478325</v>
      </c>
      <c r="I134" s="3">
        <f t="shared" si="50"/>
        <v>38.715820282863419</v>
      </c>
      <c r="J134" s="2">
        <f t="shared" si="51"/>
        <v>103.55114386741715</v>
      </c>
      <c r="K134" s="2">
        <f t="shared" si="30"/>
        <v>103.55114386741715</v>
      </c>
      <c r="L134" s="5">
        <f t="shared" si="31"/>
        <v>0.40030602037430879</v>
      </c>
      <c r="M134" s="4">
        <f t="shared" si="52"/>
        <v>0.18356608138866343</v>
      </c>
      <c r="N134" s="4">
        <f t="shared" si="32"/>
        <v>0.22226905680068923</v>
      </c>
      <c r="O134" s="4">
        <f t="shared" si="53"/>
        <v>0</v>
      </c>
      <c r="P134" s="4">
        <f t="shared" si="33"/>
        <v>0</v>
      </c>
      <c r="Q134" s="5">
        <f t="shared" si="34"/>
        <v>0</v>
      </c>
      <c r="R134" s="5">
        <f t="shared" si="35"/>
        <v>-21.164025925195059</v>
      </c>
      <c r="S134" s="5">
        <f t="shared" si="54"/>
        <v>-8.5315683933057915</v>
      </c>
      <c r="T134" s="6">
        <f t="shared" si="55"/>
        <v>1499.8470078027347</v>
      </c>
      <c r="U134" s="5">
        <f t="shared" si="36"/>
        <v>0</v>
      </c>
      <c r="V134" s="5">
        <f t="shared" si="37"/>
        <v>-4.7371349999620245</v>
      </c>
      <c r="W134" s="5">
        <f t="shared" si="38"/>
        <v>11.751279873582295</v>
      </c>
      <c r="X134" s="5">
        <f t="shared" si="39"/>
        <v>0</v>
      </c>
      <c r="Y134" s="5">
        <f t="shared" si="40"/>
        <v>-25.901160925157082</v>
      </c>
      <c r="Z134" s="5">
        <f t="shared" si="41"/>
        <v>-28.954288519723498</v>
      </c>
      <c r="AA134">
        <f t="shared" si="56"/>
        <v>0</v>
      </c>
    </row>
    <row r="135" spans="1:27" x14ac:dyDescent="0.2">
      <c r="A135">
        <f t="shared" si="42"/>
        <v>1.0300000000000007</v>
      </c>
      <c r="B135" s="5">
        <f t="shared" si="43"/>
        <v>0</v>
      </c>
      <c r="C135" s="5">
        <f t="shared" si="44"/>
        <v>116.73507680044789</v>
      </c>
      <c r="D135" s="5">
        <f t="shared" si="45"/>
        <v>58.684799483144992</v>
      </c>
      <c r="E135" s="2">
        <f t="shared" si="46"/>
        <v>116.73507680044789</v>
      </c>
      <c r="F135" s="2">
        <f t="shared" si="47"/>
        <v>0</v>
      </c>
      <c r="G135" s="3">
        <f t="shared" si="48"/>
        <v>0</v>
      </c>
      <c r="H135" s="3">
        <f t="shared" si="49"/>
        <v>95.782253772226753</v>
      </c>
      <c r="I135" s="3">
        <f t="shared" si="50"/>
        <v>38.426277397666183</v>
      </c>
      <c r="J135" s="2">
        <f t="shared" si="51"/>
        <v>103.2028048665812</v>
      </c>
      <c r="K135" s="2">
        <f t="shared" si="30"/>
        <v>103.2028048665812</v>
      </c>
      <c r="L135" s="5">
        <f t="shared" si="31"/>
        <v>0.40123366769640201</v>
      </c>
      <c r="M135" s="4">
        <f t="shared" si="52"/>
        <v>0.18418548526041612</v>
      </c>
      <c r="N135" s="4">
        <f t="shared" si="32"/>
        <v>0.22263167703289988</v>
      </c>
      <c r="O135" s="4">
        <f t="shared" si="53"/>
        <v>0</v>
      </c>
      <c r="P135" s="4">
        <f t="shared" si="33"/>
        <v>0</v>
      </c>
      <c r="Q135" s="5">
        <f t="shared" si="34"/>
        <v>0</v>
      </c>
      <c r="R135" s="5">
        <f t="shared" si="35"/>
        <v>-21.084694336358051</v>
      </c>
      <c r="S135" s="5">
        <f t="shared" si="54"/>
        <v>-8.4588353427200822</v>
      </c>
      <c r="T135" s="6">
        <f t="shared" si="55"/>
        <v>1499.8455079564769</v>
      </c>
      <c r="U135" s="5">
        <f t="shared" si="36"/>
        <v>0</v>
      </c>
      <c r="V135" s="5">
        <f t="shared" si="37"/>
        <v>-4.6935360856105532</v>
      </c>
      <c r="W135" s="5">
        <f t="shared" si="38"/>
        <v>11.699219775797426</v>
      </c>
      <c r="X135" s="5">
        <f t="shared" si="39"/>
        <v>0</v>
      </c>
      <c r="Y135" s="5">
        <f t="shared" si="40"/>
        <v>-25.778230421968605</v>
      </c>
      <c r="Z135" s="5">
        <f t="shared" si="41"/>
        <v>-28.933615566922654</v>
      </c>
      <c r="AA135">
        <f t="shared" si="56"/>
        <v>0</v>
      </c>
    </row>
    <row r="136" spans="1:27" x14ac:dyDescent="0.2">
      <c r="A136">
        <f t="shared" si="42"/>
        <v>1.0400000000000007</v>
      </c>
      <c r="B136" s="5">
        <f t="shared" si="43"/>
        <v>0</v>
      </c>
      <c r="C136" s="5">
        <f t="shared" si="44"/>
        <v>117.69161042664905</v>
      </c>
      <c r="D136" s="5">
        <f t="shared" si="45"/>
        <v>59.067615576343307</v>
      </c>
      <c r="E136" s="2">
        <f t="shared" si="46"/>
        <v>117.69161042664905</v>
      </c>
      <c r="F136" s="2">
        <f t="shared" si="47"/>
        <v>0</v>
      </c>
      <c r="G136" s="3">
        <f t="shared" si="48"/>
        <v>0</v>
      </c>
      <c r="H136" s="3">
        <f t="shared" si="49"/>
        <v>95.524471468007064</v>
      </c>
      <c r="I136" s="3">
        <f t="shared" si="50"/>
        <v>38.136941241996958</v>
      </c>
      <c r="J136" s="2">
        <f t="shared" si="51"/>
        <v>102.85597180785189</v>
      </c>
      <c r="K136" s="2">
        <f t="shared" si="30"/>
        <v>102.85597180785189</v>
      </c>
      <c r="L136" s="5">
        <f t="shared" si="31"/>
        <v>0.40215531988231851</v>
      </c>
      <c r="M136" s="4">
        <f t="shared" si="52"/>
        <v>0.18480637878419254</v>
      </c>
      <c r="N136" s="4">
        <f t="shared" si="32"/>
        <v>0.22299390728358301</v>
      </c>
      <c r="O136" s="4">
        <f t="shared" si="53"/>
        <v>0</v>
      </c>
      <c r="P136" s="4">
        <f t="shared" si="33"/>
        <v>0</v>
      </c>
      <c r="Q136" s="5">
        <f t="shared" si="34"/>
        <v>0</v>
      </c>
      <c r="R136" s="5">
        <f t="shared" si="35"/>
        <v>-21.005419655969316</v>
      </c>
      <c r="S136" s="5">
        <f t="shared" si="54"/>
        <v>-8.3861490450799021</v>
      </c>
      <c r="T136" s="6">
        <f t="shared" si="55"/>
        <v>1499.8440081117189</v>
      </c>
      <c r="U136" s="5">
        <f t="shared" si="36"/>
        <v>0</v>
      </c>
      <c r="V136" s="5">
        <f t="shared" si="37"/>
        <v>-4.6500942550556985</v>
      </c>
      <c r="W136" s="5">
        <f t="shared" si="38"/>
        <v>11.647441601883228</v>
      </c>
      <c r="X136" s="5">
        <f t="shared" si="39"/>
        <v>0</v>
      </c>
      <c r="Y136" s="5">
        <f t="shared" si="40"/>
        <v>-25.655513911025015</v>
      </c>
      <c r="Z136" s="5">
        <f t="shared" si="41"/>
        <v>-28.912707443196673</v>
      </c>
      <c r="AA136">
        <f t="shared" si="56"/>
        <v>0</v>
      </c>
    </row>
    <row r="137" spans="1:27" x14ac:dyDescent="0.2">
      <c r="A137">
        <f t="shared" si="42"/>
        <v>1.0500000000000007</v>
      </c>
      <c r="B137" s="5">
        <f t="shared" si="43"/>
        <v>0</v>
      </c>
      <c r="C137" s="5">
        <f t="shared" si="44"/>
        <v>118.64557236563357</v>
      </c>
      <c r="D137" s="5">
        <f t="shared" si="45"/>
        <v>59.447539353391122</v>
      </c>
      <c r="E137" s="2">
        <f t="shared" si="46"/>
        <v>118.64557236563357</v>
      </c>
      <c r="F137" s="2">
        <f t="shared" si="47"/>
        <v>0</v>
      </c>
      <c r="G137" s="3">
        <f t="shared" si="48"/>
        <v>0</v>
      </c>
      <c r="H137" s="3">
        <f t="shared" si="49"/>
        <v>95.267916328896817</v>
      </c>
      <c r="I137" s="3">
        <f t="shared" si="50"/>
        <v>37.847814167564991</v>
      </c>
      <c r="J137" s="2">
        <f t="shared" si="51"/>
        <v>102.51064783188241</v>
      </c>
      <c r="K137" s="2">
        <f t="shared" si="30"/>
        <v>102.51064783188241</v>
      </c>
      <c r="L137" s="5">
        <f t="shared" si="31"/>
        <v>0.4030708759440994</v>
      </c>
      <c r="M137" s="4">
        <f t="shared" si="52"/>
        <v>0.1854287440352709</v>
      </c>
      <c r="N137" s="4">
        <f t="shared" si="32"/>
        <v>0.22335573465610642</v>
      </c>
      <c r="O137" s="4">
        <f t="shared" si="53"/>
        <v>0</v>
      </c>
      <c r="P137" s="4">
        <f t="shared" si="33"/>
        <v>0</v>
      </c>
      <c r="Q137" s="5">
        <f t="shared" si="34"/>
        <v>0</v>
      </c>
      <c r="R137" s="5">
        <f t="shared" si="35"/>
        <v>-20.926203912573179</v>
      </c>
      <c r="S137" s="5">
        <f t="shared" si="54"/>
        <v>-8.3135131682879795</v>
      </c>
      <c r="T137" s="6">
        <f t="shared" si="55"/>
        <v>1499.8425082684605</v>
      </c>
      <c r="U137" s="5">
        <f t="shared" si="36"/>
        <v>0</v>
      </c>
      <c r="V137" s="5">
        <f t="shared" si="37"/>
        <v>-4.6068097500889644</v>
      </c>
      <c r="W137" s="5">
        <f t="shared" si="38"/>
        <v>11.595944850911261</v>
      </c>
      <c r="X137" s="5">
        <f t="shared" si="39"/>
        <v>0</v>
      </c>
      <c r="Y137" s="5">
        <f t="shared" si="40"/>
        <v>-25.533013662662142</v>
      </c>
      <c r="Z137" s="5">
        <f t="shared" si="41"/>
        <v>-28.891568317376716</v>
      </c>
      <c r="AA137">
        <f t="shared" si="56"/>
        <v>0</v>
      </c>
    </row>
    <row r="138" spans="1:27" x14ac:dyDescent="0.2">
      <c r="A138">
        <f t="shared" si="42"/>
        <v>1.0600000000000007</v>
      </c>
      <c r="B138" s="5">
        <f t="shared" si="43"/>
        <v>0</v>
      </c>
      <c r="C138" s="5">
        <f t="shared" si="44"/>
        <v>119.59697487823939</v>
      </c>
      <c r="D138" s="5">
        <f t="shared" si="45"/>
        <v>59.824572916650901</v>
      </c>
      <c r="E138" s="2">
        <f t="shared" si="46"/>
        <v>119.59697487823939</v>
      </c>
      <c r="F138" s="2">
        <f t="shared" si="47"/>
        <v>0</v>
      </c>
      <c r="G138" s="3">
        <f t="shared" si="48"/>
        <v>0</v>
      </c>
      <c r="H138" s="3">
        <f t="shared" si="49"/>
        <v>95.012586192270192</v>
      </c>
      <c r="I138" s="3">
        <f t="shared" si="50"/>
        <v>37.558898484391221</v>
      </c>
      <c r="J138" s="2">
        <f t="shared" si="51"/>
        <v>102.1668360589892</v>
      </c>
      <c r="K138" s="2">
        <f t="shared" si="30"/>
        <v>102.1668360589892</v>
      </c>
      <c r="L138" s="5">
        <f t="shared" si="31"/>
        <v>0.40398023909479819</v>
      </c>
      <c r="M138" s="4">
        <f t="shared" si="52"/>
        <v>0.18605256267622555</v>
      </c>
      <c r="N138" s="4">
        <f t="shared" si="32"/>
        <v>0.22371714618694499</v>
      </c>
      <c r="O138" s="4">
        <f t="shared" si="53"/>
        <v>0</v>
      </c>
      <c r="P138" s="4">
        <f t="shared" si="33"/>
        <v>0</v>
      </c>
      <c r="Q138" s="5">
        <f t="shared" si="34"/>
        <v>0</v>
      </c>
      <c r="R138" s="5">
        <f t="shared" si="35"/>
        <v>-20.84704936009765</v>
      </c>
      <c r="S138" s="5">
        <f t="shared" si="54"/>
        <v>-8.240931459654357</v>
      </c>
      <c r="T138" s="6">
        <f t="shared" si="55"/>
        <v>1499.8410084267023</v>
      </c>
      <c r="U138" s="5">
        <f t="shared" si="36"/>
        <v>0</v>
      </c>
      <c r="V138" s="5">
        <f t="shared" si="37"/>
        <v>-4.5636827984634643</v>
      </c>
      <c r="W138" s="5">
        <f t="shared" si="38"/>
        <v>11.544729018700849</v>
      </c>
      <c r="X138" s="5">
        <f t="shared" si="39"/>
        <v>0</v>
      </c>
      <c r="Y138" s="5">
        <f t="shared" si="40"/>
        <v>-25.410732158561114</v>
      </c>
      <c r="Z138" s="5">
        <f t="shared" si="41"/>
        <v>-28.870202440953506</v>
      </c>
      <c r="AA138">
        <f t="shared" si="56"/>
        <v>0</v>
      </c>
    </row>
    <row r="139" spans="1:27" x14ac:dyDescent="0.2">
      <c r="A139">
        <f t="shared" si="42"/>
        <v>1.0700000000000007</v>
      </c>
      <c r="B139" s="5">
        <f t="shared" si="43"/>
        <v>0</v>
      </c>
      <c r="C139" s="5">
        <f t="shared" si="44"/>
        <v>120.54583020355416</v>
      </c>
      <c r="D139" s="5">
        <f t="shared" si="45"/>
        <v>60.198718391372772</v>
      </c>
      <c r="E139" s="2">
        <f t="shared" si="46"/>
        <v>120.54583020355416</v>
      </c>
      <c r="F139" s="2">
        <f t="shared" si="47"/>
        <v>0</v>
      </c>
      <c r="G139" s="3">
        <f t="shared" si="48"/>
        <v>0</v>
      </c>
      <c r="H139" s="3">
        <f t="shared" si="49"/>
        <v>94.758478870684584</v>
      </c>
      <c r="I139" s="3">
        <f t="shared" si="50"/>
        <v>37.270196459981683</v>
      </c>
      <c r="J139" s="2">
        <f t="shared" si="51"/>
        <v>101.82453958674013</v>
      </c>
      <c r="K139" s="2">
        <f t="shared" si="30"/>
        <v>101.82453958674013</v>
      </c>
      <c r="L139" s="5">
        <f t="shared" si="31"/>
        <v>0.40488331673855199</v>
      </c>
      <c r="M139" s="4">
        <f t="shared" si="52"/>
        <v>0.18667781595724403</v>
      </c>
      <c r="N139" s="4">
        <f t="shared" si="32"/>
        <v>0.22407812884884162</v>
      </c>
      <c r="O139" s="4">
        <f t="shared" si="53"/>
        <v>0</v>
      </c>
      <c r="P139" s="4">
        <f t="shared" si="33"/>
        <v>0</v>
      </c>
      <c r="Q139" s="5">
        <f t="shared" si="34"/>
        <v>0</v>
      </c>
      <c r="R139" s="5">
        <f t="shared" si="35"/>
        <v>-20.767958468551527</v>
      </c>
      <c r="S139" s="5">
        <f t="shared" si="54"/>
        <v>-8.1684077395539116</v>
      </c>
      <c r="T139" s="6">
        <f t="shared" si="55"/>
        <v>1499.8395085864436</v>
      </c>
      <c r="U139" s="5">
        <f t="shared" si="36"/>
        <v>0</v>
      </c>
      <c r="V139" s="5">
        <f t="shared" si="37"/>
        <v>-4.5207136137337267</v>
      </c>
      <c r="W139" s="5">
        <f t="shared" si="38"/>
        <v>11.493793597448988</v>
      </c>
      <c r="X139" s="5">
        <f t="shared" si="39"/>
        <v>0</v>
      </c>
      <c r="Y139" s="5">
        <f t="shared" si="40"/>
        <v>-25.288672082285252</v>
      </c>
      <c r="Z139" s="5">
        <f t="shared" si="41"/>
        <v>-28.848614142104921</v>
      </c>
      <c r="AA139">
        <f t="shared" si="56"/>
        <v>0</v>
      </c>
    </row>
    <row r="140" spans="1:27" x14ac:dyDescent="0.2">
      <c r="A140">
        <f t="shared" si="42"/>
        <v>1.0800000000000007</v>
      </c>
      <c r="B140" s="5">
        <f t="shared" si="43"/>
        <v>0</v>
      </c>
      <c r="C140" s="5">
        <f t="shared" si="44"/>
        <v>121.49215055865689</v>
      </c>
      <c r="D140" s="5">
        <f t="shared" si="45"/>
        <v>60.569977925265484</v>
      </c>
      <c r="E140" s="2">
        <f t="shared" si="46"/>
        <v>121.49215055865689</v>
      </c>
      <c r="F140" s="2">
        <f t="shared" si="47"/>
        <v>0</v>
      </c>
      <c r="G140" s="3">
        <f t="shared" si="48"/>
        <v>0</v>
      </c>
      <c r="H140" s="3">
        <f t="shared" si="49"/>
        <v>94.505592149861727</v>
      </c>
      <c r="I140" s="3">
        <f t="shared" si="50"/>
        <v>36.981710318560637</v>
      </c>
      <c r="J140" s="2">
        <f t="shared" si="51"/>
        <v>101.48376148764855</v>
      </c>
      <c r="K140" s="2">
        <f t="shared" si="30"/>
        <v>101.48376148764855</v>
      </c>
      <c r="L140" s="5">
        <f t="shared" si="31"/>
        <v>0.40578002045588751</v>
      </c>
      <c r="M140" s="4">
        <f t="shared" si="52"/>
        <v>0.18730448471645297</v>
      </c>
      <c r="N140" s="4">
        <f t="shared" si="32"/>
        <v>0.22443866955392078</v>
      </c>
      <c r="O140" s="4">
        <f t="shared" si="53"/>
        <v>0</v>
      </c>
      <c r="P140" s="4">
        <f t="shared" si="33"/>
        <v>0</v>
      </c>
      <c r="Q140" s="5">
        <f t="shared" si="34"/>
        <v>0</v>
      </c>
      <c r="R140" s="5">
        <f t="shared" si="35"/>
        <v>-20.68893391471336</v>
      </c>
      <c r="S140" s="5">
        <f t="shared" si="54"/>
        <v>-8.0959458951434495</v>
      </c>
      <c r="T140" s="6">
        <f t="shared" si="55"/>
        <v>1499.8380087476853</v>
      </c>
      <c r="U140" s="5">
        <f t="shared" si="36"/>
        <v>0</v>
      </c>
      <c r="V140" s="5">
        <f t="shared" si="37"/>
        <v>-4.4779023951083206</v>
      </c>
      <c r="W140" s="5">
        <f t="shared" si="38"/>
        <v>11.443138075380032</v>
      </c>
      <c r="X140" s="5">
        <f t="shared" si="39"/>
        <v>0</v>
      </c>
      <c r="Y140" s="5">
        <f t="shared" si="40"/>
        <v>-25.166836309821679</v>
      </c>
      <c r="Z140" s="5">
        <f t="shared" si="41"/>
        <v>-28.826807819763417</v>
      </c>
      <c r="AA140">
        <f t="shared" si="56"/>
        <v>0</v>
      </c>
    </row>
    <row r="141" spans="1:27" x14ac:dyDescent="0.2">
      <c r="A141">
        <f t="shared" si="42"/>
        <v>1.0900000000000007</v>
      </c>
      <c r="B141" s="5">
        <f t="shared" si="43"/>
        <v>0</v>
      </c>
      <c r="C141" s="5">
        <f t="shared" si="44"/>
        <v>122.43594813834002</v>
      </c>
      <c r="D141" s="5">
        <f t="shared" si="45"/>
        <v>60.938353688060097</v>
      </c>
      <c r="E141" s="2">
        <f t="shared" si="46"/>
        <v>122.43594813834002</v>
      </c>
      <c r="F141" s="2">
        <f t="shared" si="47"/>
        <v>0</v>
      </c>
      <c r="G141" s="3">
        <f t="shared" si="48"/>
        <v>0</v>
      </c>
      <c r="H141" s="3">
        <f t="shared" si="49"/>
        <v>94.253923786763508</v>
      </c>
      <c r="I141" s="3">
        <f t="shared" si="50"/>
        <v>36.693442240363005</v>
      </c>
      <c r="J141" s="2">
        <f t="shared" si="51"/>
        <v>101.14450480697347</v>
      </c>
      <c r="K141" s="2">
        <f t="shared" si="30"/>
        <v>101.14450480697347</v>
      </c>
      <c r="L141" s="5">
        <f t="shared" si="31"/>
        <v>0.40667026598441719</v>
      </c>
      <c r="M141" s="4">
        <f t="shared" si="52"/>
        <v>0.18793254938024803</v>
      </c>
      <c r="N141" s="4">
        <f t="shared" si="32"/>
        <v>0.22479875515675368</v>
      </c>
      <c r="O141" s="4">
        <f t="shared" si="53"/>
        <v>0</v>
      </c>
      <c r="P141" s="4">
        <f t="shared" si="33"/>
        <v>0</v>
      </c>
      <c r="Q141" s="5">
        <f t="shared" si="34"/>
        <v>0</v>
      </c>
      <c r="R141" s="5">
        <f t="shared" si="35"/>
        <v>-20.609978572827973</v>
      </c>
      <c r="S141" s="5">
        <f t="shared" si="54"/>
        <v>-8.0235498741473723</v>
      </c>
      <c r="T141" s="6">
        <f t="shared" si="55"/>
        <v>1499.8365089104266</v>
      </c>
      <c r="U141" s="5">
        <f t="shared" si="36"/>
        <v>0</v>
      </c>
      <c r="V141" s="5">
        <f t="shared" si="37"/>
        <v>-4.4352493273151437</v>
      </c>
      <c r="W141" s="5">
        <f t="shared" si="38"/>
        <v>11.392761936415157</v>
      </c>
      <c r="X141" s="5">
        <f t="shared" si="39"/>
        <v>0</v>
      </c>
      <c r="Y141" s="5">
        <f t="shared" si="40"/>
        <v>-25.045227900143118</v>
      </c>
      <c r="Z141" s="5">
        <f t="shared" si="41"/>
        <v>-28.804787937732215</v>
      </c>
      <c r="AA141">
        <f t="shared" si="56"/>
        <v>0</v>
      </c>
    </row>
    <row r="142" spans="1:27" x14ac:dyDescent="0.2">
      <c r="A142">
        <f t="shared" si="42"/>
        <v>1.1000000000000008</v>
      </c>
      <c r="B142" s="5">
        <f t="shared" si="43"/>
        <v>0</v>
      </c>
      <c r="C142" s="5">
        <f t="shared" si="44"/>
        <v>123.37723511481265</v>
      </c>
      <c r="D142" s="5">
        <f t="shared" si="45"/>
        <v>61.303847871066843</v>
      </c>
      <c r="E142" s="2">
        <f t="shared" si="46"/>
        <v>123.37723511481265</v>
      </c>
      <c r="F142" s="2">
        <f t="shared" si="47"/>
        <v>0</v>
      </c>
      <c r="G142" s="3">
        <f t="shared" si="48"/>
        <v>0</v>
      </c>
      <c r="H142" s="3">
        <f t="shared" si="49"/>
        <v>94.003471507762072</v>
      </c>
      <c r="I142" s="3">
        <f t="shared" si="50"/>
        <v>36.405394360985682</v>
      </c>
      <c r="J142" s="2">
        <f t="shared" si="51"/>
        <v>100.80677256062474</v>
      </c>
      <c r="K142" s="2">
        <f t="shared" si="30"/>
        <v>100.80677256062474</v>
      </c>
      <c r="L142" s="5">
        <f t="shared" si="31"/>
        <v>0.40755397319508868</v>
      </c>
      <c r="M142" s="4">
        <f t="shared" si="52"/>
        <v>0.18856198996362689</v>
      </c>
      <c r="N142" s="4">
        <f t="shared" si="32"/>
        <v>0.22515837245737233</v>
      </c>
      <c r="O142" s="4">
        <f t="shared" si="53"/>
        <v>0</v>
      </c>
      <c r="P142" s="4">
        <f t="shared" si="33"/>
        <v>0</v>
      </c>
      <c r="Q142" s="5">
        <f t="shared" si="34"/>
        <v>0</v>
      </c>
      <c r="R142" s="5">
        <f t="shared" si="35"/>
        <v>-20.531095505325634</v>
      </c>
      <c r="S142" s="5">
        <f t="shared" si="54"/>
        <v>-7.9512236787204431</v>
      </c>
      <c r="T142" s="6">
        <f t="shared" si="55"/>
        <v>1499.8350090746674</v>
      </c>
      <c r="U142" s="5">
        <f t="shared" si="36"/>
        <v>0</v>
      </c>
      <c r="V142" s="5">
        <f t="shared" si="37"/>
        <v>-4.392754580479183</v>
      </c>
      <c r="W142" s="5">
        <f t="shared" si="38"/>
        <v>11.342664659861301</v>
      </c>
      <c r="X142" s="5">
        <f t="shared" si="39"/>
        <v>0</v>
      </c>
      <c r="Y142" s="5">
        <f t="shared" si="40"/>
        <v>-24.923850085804816</v>
      </c>
      <c r="Z142" s="5">
        <f t="shared" si="41"/>
        <v>-28.782559018859143</v>
      </c>
      <c r="AA142">
        <f t="shared" si="56"/>
        <v>0</v>
      </c>
    </row>
    <row r="143" spans="1:27" x14ac:dyDescent="0.2">
      <c r="A143">
        <f t="shared" si="42"/>
        <v>1.1100000000000008</v>
      </c>
      <c r="B143" s="5">
        <f t="shared" si="43"/>
        <v>0</v>
      </c>
      <c r="C143" s="5">
        <f t="shared" si="44"/>
        <v>124.31602363738597</v>
      </c>
      <c r="D143" s="5">
        <f t="shared" si="45"/>
        <v>61.666462686725751</v>
      </c>
      <c r="E143" s="2">
        <f t="shared" si="46"/>
        <v>124.31602363738597</v>
      </c>
      <c r="F143" s="2">
        <f t="shared" si="47"/>
        <v>0</v>
      </c>
      <c r="G143" s="3">
        <f t="shared" si="48"/>
        <v>0</v>
      </c>
      <c r="H143" s="3">
        <f t="shared" si="49"/>
        <v>93.75423300690403</v>
      </c>
      <c r="I143" s="3">
        <f t="shared" si="50"/>
        <v>36.117568770797092</v>
      </c>
      <c r="J143" s="2">
        <f t="shared" si="51"/>
        <v>100.47056773317303</v>
      </c>
      <c r="K143" s="2">
        <f t="shared" si="30"/>
        <v>100.47056773317303</v>
      </c>
      <c r="L143" s="5">
        <f t="shared" si="31"/>
        <v>0.40843106606415341</v>
      </c>
      <c r="M143" s="4">
        <f t="shared" si="52"/>
        <v>0.18919278607052112</v>
      </c>
      <c r="N143" s="4">
        <f t="shared" si="32"/>
        <v>0.22551750820423072</v>
      </c>
      <c r="O143" s="4">
        <f t="shared" si="53"/>
        <v>0</v>
      </c>
      <c r="P143" s="4">
        <f t="shared" si="33"/>
        <v>0</v>
      </c>
      <c r="Q143" s="5">
        <f t="shared" si="34"/>
        <v>0</v>
      </c>
      <c r="R143" s="5">
        <f t="shared" si="35"/>
        <v>-20.452287953578381</v>
      </c>
      <c r="S143" s="5">
        <f t="shared" si="54"/>
        <v>-7.878971359395746</v>
      </c>
      <c r="T143" s="6">
        <f t="shared" si="55"/>
        <v>1499.8335092404079</v>
      </c>
      <c r="U143" s="5">
        <f t="shared" si="36"/>
        <v>0</v>
      </c>
      <c r="V143" s="5">
        <f t="shared" si="37"/>
        <v>-4.3504183100125262</v>
      </c>
      <c r="W143" s="5">
        <f t="shared" si="38"/>
        <v>11.292845720119455</v>
      </c>
      <c r="X143" s="5">
        <f t="shared" si="39"/>
        <v>0</v>
      </c>
      <c r="Y143" s="5">
        <f t="shared" si="40"/>
        <v>-24.802706263590906</v>
      </c>
      <c r="Z143" s="5">
        <f t="shared" si="41"/>
        <v>-28.760125639276289</v>
      </c>
      <c r="AA143">
        <f t="shared" si="56"/>
        <v>0</v>
      </c>
    </row>
    <row r="144" spans="1:27" x14ac:dyDescent="0.2">
      <c r="A144">
        <f t="shared" si="42"/>
        <v>1.1200000000000008</v>
      </c>
      <c r="B144" s="5">
        <f t="shared" si="43"/>
        <v>0</v>
      </c>
      <c r="C144" s="5">
        <f t="shared" si="44"/>
        <v>125.25232583214182</v>
      </c>
      <c r="D144" s="5">
        <f t="shared" si="45"/>
        <v>62.026200368151756</v>
      </c>
      <c r="E144" s="2">
        <f t="shared" si="46"/>
        <v>125.25232583214182</v>
      </c>
      <c r="F144" s="2">
        <f t="shared" si="47"/>
        <v>0</v>
      </c>
      <c r="G144" s="3">
        <f t="shared" si="48"/>
        <v>0</v>
      </c>
      <c r="H144" s="3">
        <f t="shared" si="49"/>
        <v>93.506205944268117</v>
      </c>
      <c r="I144" s="3">
        <f t="shared" si="50"/>
        <v>35.829967514404331</v>
      </c>
      <c r="J144" s="2">
        <f t="shared" si="51"/>
        <v>100.1358932759635</v>
      </c>
      <c r="K144" s="2">
        <f t="shared" si="30"/>
        <v>100.1358932759635</v>
      </c>
      <c r="L144" s="5">
        <f t="shared" si="31"/>
        <v>0.40930147264102668</v>
      </c>
      <c r="M144" s="4">
        <f t="shared" si="52"/>
        <v>0.18982491689412642</v>
      </c>
      <c r="N144" s="4">
        <f t="shared" si="32"/>
        <v>0.22587614909711268</v>
      </c>
      <c r="O144" s="4">
        <f t="shared" si="53"/>
        <v>0</v>
      </c>
      <c r="P144" s="4">
        <f t="shared" si="33"/>
        <v>0</v>
      </c>
      <c r="Q144" s="5">
        <f t="shared" si="34"/>
        <v>0</v>
      </c>
      <c r="R144" s="5">
        <f t="shared" si="35"/>
        <v>-20.373559328707714</v>
      </c>
      <c r="S144" s="5">
        <f t="shared" si="54"/>
        <v>-7.8067970091255132</v>
      </c>
      <c r="T144" s="6">
        <f t="shared" si="55"/>
        <v>1499.8320094076489</v>
      </c>
      <c r="U144" s="5">
        <f t="shared" si="36"/>
        <v>0</v>
      </c>
      <c r="V144" s="5">
        <f t="shared" si="37"/>
        <v>-4.3082406565164533</v>
      </c>
      <c r="W144" s="5">
        <f t="shared" si="38"/>
        <v>11.243304586412034</v>
      </c>
      <c r="X144" s="5">
        <f t="shared" si="39"/>
        <v>0</v>
      </c>
      <c r="Y144" s="5">
        <f t="shared" si="40"/>
        <v>-24.681799985224167</v>
      </c>
      <c r="Z144" s="5">
        <f t="shared" si="41"/>
        <v>-28.73749242271348</v>
      </c>
      <c r="AA144">
        <f t="shared" si="56"/>
        <v>0</v>
      </c>
    </row>
    <row r="145" spans="1:27" x14ac:dyDescent="0.2">
      <c r="A145">
        <f t="shared" si="42"/>
        <v>1.1300000000000008</v>
      </c>
      <c r="B145" s="5">
        <f t="shared" si="43"/>
        <v>0</v>
      </c>
      <c r="C145" s="5">
        <f t="shared" si="44"/>
        <v>126.18615380158525</v>
      </c>
      <c r="D145" s="5">
        <f t="shared" si="45"/>
        <v>62.383063168674667</v>
      </c>
      <c r="E145" s="2">
        <f t="shared" si="46"/>
        <v>126.18615380158525</v>
      </c>
      <c r="F145" s="2">
        <f t="shared" si="47"/>
        <v>0</v>
      </c>
      <c r="G145" s="3">
        <f t="shared" si="48"/>
        <v>0</v>
      </c>
      <c r="H145" s="3">
        <f t="shared" si="49"/>
        <v>93.259387944415877</v>
      </c>
      <c r="I145" s="3">
        <f t="shared" si="50"/>
        <v>35.542592590177193</v>
      </c>
      <c r="J145" s="2">
        <f t="shared" si="51"/>
        <v>99.802752105332146</v>
      </c>
      <c r="K145" s="2">
        <f t="shared" si="30"/>
        <v>99.802752105332146</v>
      </c>
      <c r="L145" s="5">
        <f t="shared" si="31"/>
        <v>0.41016512501221247</v>
      </c>
      <c r="M145" s="4">
        <f t="shared" si="52"/>
        <v>0.19045836121722756</v>
      </c>
      <c r="N145" s="4">
        <f t="shared" si="32"/>
        <v>0.2262342817899837</v>
      </c>
      <c r="O145" s="4">
        <f t="shared" si="53"/>
        <v>0</v>
      </c>
      <c r="P145" s="4">
        <f t="shared" si="33"/>
        <v>0</v>
      </c>
      <c r="Q145" s="5">
        <f t="shared" si="34"/>
        <v>0</v>
      </c>
      <c r="R145" s="5">
        <f t="shared" si="35"/>
        <v>-20.294913202457018</v>
      </c>
      <c r="S145" s="5">
        <f t="shared" si="54"/>
        <v>-7.7347047574220067</v>
      </c>
      <c r="T145" s="6">
        <f t="shared" si="55"/>
        <v>1499.8305095763894</v>
      </c>
      <c r="U145" s="5">
        <f t="shared" si="36"/>
        <v>0</v>
      </c>
      <c r="V145" s="5">
        <f t="shared" si="37"/>
        <v>-4.2662217456953142</v>
      </c>
      <c r="W145" s="5">
        <f t="shared" si="38"/>
        <v>11.194040722529042</v>
      </c>
      <c r="X145" s="5">
        <f t="shared" si="39"/>
        <v>0</v>
      </c>
      <c r="Y145" s="5">
        <f t="shared" si="40"/>
        <v>-24.561134948152333</v>
      </c>
      <c r="Z145" s="5">
        <f t="shared" si="41"/>
        <v>-28.714664034892962</v>
      </c>
      <c r="AA145">
        <f t="shared" si="56"/>
        <v>0</v>
      </c>
    </row>
    <row r="146" spans="1:27" x14ac:dyDescent="0.2">
      <c r="A146">
        <f t="shared" si="42"/>
        <v>1.1400000000000008</v>
      </c>
      <c r="B146" s="5">
        <f t="shared" si="43"/>
        <v>0</v>
      </c>
      <c r="C146" s="5">
        <f t="shared" si="44"/>
        <v>127.117519624282</v>
      </c>
      <c r="D146" s="5">
        <f t="shared" si="45"/>
        <v>62.737053361374691</v>
      </c>
      <c r="E146" s="2">
        <f t="shared" si="46"/>
        <v>127.117519624282</v>
      </c>
      <c r="F146" s="2">
        <f t="shared" si="47"/>
        <v>0</v>
      </c>
      <c r="G146" s="3">
        <f t="shared" si="48"/>
        <v>0</v>
      </c>
      <c r="H146" s="3">
        <f t="shared" si="49"/>
        <v>93.013776594934356</v>
      </c>
      <c r="I146" s="3">
        <f t="shared" si="50"/>
        <v>35.255445949828264</v>
      </c>
      <c r="J146" s="2">
        <f t="shared" si="51"/>
        <v>99.471147100923787</v>
      </c>
      <c r="K146" s="2">
        <f t="shared" si="30"/>
        <v>99.471147100923787</v>
      </c>
      <c r="L146" s="5">
        <f t="shared" si="31"/>
        <v>0.411021959261473</v>
      </c>
      <c r="M146" s="4">
        <f t="shared" si="52"/>
        <v>0.19109309741251723</v>
      </c>
      <c r="N146" s="4">
        <f t="shared" si="32"/>
        <v>0.22659189289378667</v>
      </c>
      <c r="O146" s="4">
        <f t="shared" si="53"/>
        <v>0</v>
      </c>
      <c r="P146" s="4">
        <f t="shared" si="33"/>
        <v>0</v>
      </c>
      <c r="Q146" s="5">
        <f t="shared" si="34"/>
        <v>0</v>
      </c>
      <c r="R146" s="5">
        <f t="shared" si="35"/>
        <v>-20.216353298141765</v>
      </c>
      <c r="S146" s="5">
        <f t="shared" si="54"/>
        <v>-7.6626987646052198</v>
      </c>
      <c r="T146" s="6">
        <f t="shared" si="55"/>
        <v>1499.8290097466297</v>
      </c>
      <c r="U146" s="5">
        <f t="shared" si="36"/>
        <v>0</v>
      </c>
      <c r="V146" s="5">
        <f t="shared" si="37"/>
        <v>-4.2243616882820145</v>
      </c>
      <c r="W146" s="5">
        <f t="shared" si="38"/>
        <v>11.145053586592827</v>
      </c>
      <c r="X146" s="5">
        <f t="shared" si="39"/>
        <v>0</v>
      </c>
      <c r="Y146" s="5">
        <f t="shared" si="40"/>
        <v>-24.440714986423778</v>
      </c>
      <c r="Z146" s="5">
        <f t="shared" si="41"/>
        <v>-28.691645178012394</v>
      </c>
      <c r="AA146">
        <f t="shared" si="56"/>
        <v>0</v>
      </c>
    </row>
    <row r="147" spans="1:27" x14ac:dyDescent="0.2">
      <c r="A147">
        <f t="shared" si="42"/>
        <v>1.1500000000000008</v>
      </c>
      <c r="B147" s="5">
        <f t="shared" si="43"/>
        <v>0</v>
      </c>
      <c r="C147" s="5">
        <f t="shared" si="44"/>
        <v>128.04643535448201</v>
      </c>
      <c r="D147" s="5">
        <f t="shared" si="45"/>
        <v>63.088173238614075</v>
      </c>
      <c r="E147" s="2">
        <f t="shared" si="46"/>
        <v>128.04643535448201</v>
      </c>
      <c r="F147" s="2">
        <f t="shared" si="47"/>
        <v>0</v>
      </c>
      <c r="G147" s="3">
        <f t="shared" si="48"/>
        <v>0</v>
      </c>
      <c r="H147" s="3">
        <f t="shared" si="49"/>
        <v>92.769369445070112</v>
      </c>
      <c r="I147" s="3">
        <f t="shared" si="50"/>
        <v>34.968529498048142</v>
      </c>
      <c r="J147" s="2">
        <f t="shared" si="51"/>
        <v>99.141081104110285</v>
      </c>
      <c r="K147" s="2">
        <f t="shared" si="30"/>
        <v>99.141081104110285</v>
      </c>
      <c r="L147" s="5">
        <f t="shared" si="31"/>
        <v>0.41187191542642154</v>
      </c>
      <c r="M147" s="4">
        <f t="shared" si="52"/>
        <v>0.1917291034429067</v>
      </c>
      <c r="N147" s="4">
        <f t="shared" si="32"/>
        <v>0.22694896897917971</v>
      </c>
      <c r="O147" s="4">
        <f t="shared" si="53"/>
        <v>0</v>
      </c>
      <c r="P147" s="4">
        <f t="shared" si="33"/>
        <v>0</v>
      </c>
      <c r="Q147" s="5">
        <f t="shared" si="34"/>
        <v>0</v>
      </c>
      <c r="R147" s="5">
        <f t="shared" si="35"/>
        <v>-20.137883481689759</v>
      </c>
      <c r="S147" s="5">
        <f t="shared" si="54"/>
        <v>-7.5907832161636666</v>
      </c>
      <c r="T147" s="6">
        <f t="shared" si="55"/>
        <v>1499.82750991837</v>
      </c>
      <c r="U147" s="5">
        <f t="shared" si="36"/>
        <v>0</v>
      </c>
      <c r="V147" s="5">
        <f t="shared" si="37"/>
        <v>-4.1826605799747947</v>
      </c>
      <c r="W147" s="5">
        <f t="shared" si="38"/>
        <v>11.09634263084101</v>
      </c>
      <c r="X147" s="5">
        <f t="shared" si="39"/>
        <v>0</v>
      </c>
      <c r="Y147" s="5">
        <f t="shared" si="40"/>
        <v>-24.320544061664553</v>
      </c>
      <c r="Z147" s="5">
        <f t="shared" si="41"/>
        <v>-28.668440585322656</v>
      </c>
      <c r="AA147">
        <f t="shared" si="56"/>
        <v>0</v>
      </c>
    </row>
    <row r="148" spans="1:27" x14ac:dyDescent="0.2">
      <c r="A148">
        <f t="shared" si="42"/>
        <v>1.1600000000000008</v>
      </c>
      <c r="B148" s="5">
        <f t="shared" si="43"/>
        <v>0</v>
      </c>
      <c r="C148" s="5">
        <f t="shared" si="44"/>
        <v>128.97291302172965</v>
      </c>
      <c r="D148" s="5">
        <f t="shared" si="45"/>
        <v>63.436425111565292</v>
      </c>
      <c r="E148" s="2">
        <f t="shared" si="46"/>
        <v>128.97291302172965</v>
      </c>
      <c r="F148" s="2">
        <f t="shared" si="47"/>
        <v>0</v>
      </c>
      <c r="G148" s="3">
        <f t="shared" si="48"/>
        <v>0</v>
      </c>
      <c r="H148" s="3">
        <f t="shared" si="49"/>
        <v>92.526164004453463</v>
      </c>
      <c r="I148" s="3">
        <f t="shared" si="50"/>
        <v>34.681845092194912</v>
      </c>
      <c r="J148" s="2">
        <f t="shared" si="51"/>
        <v>98.812556916507447</v>
      </c>
      <c r="K148" s="2">
        <f t="shared" si="30"/>
        <v>98.812556916507447</v>
      </c>
      <c r="L148" s="5">
        <f t="shared" si="31"/>
        <v>0.41271493745172128</v>
      </c>
      <c r="M148" s="4">
        <f t="shared" si="52"/>
        <v>0.19236635686182707</v>
      </c>
      <c r="N148" s="4">
        <f t="shared" si="32"/>
        <v>0.22730549657921623</v>
      </c>
      <c r="O148" s="4">
        <f t="shared" si="53"/>
        <v>0</v>
      </c>
      <c r="P148" s="4">
        <f t="shared" si="33"/>
        <v>0</v>
      </c>
      <c r="Q148" s="5">
        <f t="shared" si="34"/>
        <v>0</v>
      </c>
      <c r="R148" s="5">
        <f t="shared" si="35"/>
        <v>-20.059507752783137</v>
      </c>
      <c r="S148" s="5">
        <f t="shared" si="54"/>
        <v>-7.5189623172340978</v>
      </c>
      <c r="T148" s="6">
        <f t="shared" si="55"/>
        <v>1499.82601009161</v>
      </c>
      <c r="U148" s="5">
        <f t="shared" si="36"/>
        <v>0</v>
      </c>
      <c r="V148" s="5">
        <f t="shared" si="37"/>
        <v>-4.1411185013850851</v>
      </c>
      <c r="W148" s="5">
        <f t="shared" si="38"/>
        <v>11.047907301427362</v>
      </c>
      <c r="X148" s="5">
        <f t="shared" si="39"/>
        <v>0</v>
      </c>
      <c r="Y148" s="5">
        <f t="shared" si="40"/>
        <v>-24.20062625416822</v>
      </c>
      <c r="Z148" s="5">
        <f t="shared" si="41"/>
        <v>-28.645055015806737</v>
      </c>
      <c r="AA148">
        <f t="shared" si="56"/>
        <v>0</v>
      </c>
    </row>
    <row r="149" spans="1:27" x14ac:dyDescent="0.2">
      <c r="A149">
        <f t="shared" si="42"/>
        <v>1.1700000000000008</v>
      </c>
      <c r="B149" s="5">
        <f t="shared" si="43"/>
        <v>0</v>
      </c>
      <c r="C149" s="5">
        <f t="shared" si="44"/>
        <v>129.8969646304615</v>
      </c>
      <c r="D149" s="5">
        <f t="shared" si="45"/>
        <v>63.781811309736455</v>
      </c>
      <c r="E149" s="2">
        <f t="shared" si="46"/>
        <v>129.8969646304615</v>
      </c>
      <c r="F149" s="2">
        <f t="shared" si="47"/>
        <v>0</v>
      </c>
      <c r="G149" s="3">
        <f t="shared" si="48"/>
        <v>0</v>
      </c>
      <c r="H149" s="3">
        <f t="shared" si="49"/>
        <v>92.284157741911784</v>
      </c>
      <c r="I149" s="3">
        <f t="shared" si="50"/>
        <v>34.395394542036847</v>
      </c>
      <c r="J149" s="2">
        <f t="shared" si="51"/>
        <v>98.485577298589433</v>
      </c>
      <c r="K149" s="2">
        <f t="shared" si="30"/>
        <v>98.485577298589433</v>
      </c>
      <c r="L149" s="5">
        <f t="shared" si="31"/>
        <v>0.41355097313907341</v>
      </c>
      <c r="M149" s="4">
        <f t="shared" si="52"/>
        <v>0.19300483481351979</v>
      </c>
      <c r="N149" s="4">
        <f t="shared" si="32"/>
        <v>0.22766146219196495</v>
      </c>
      <c r="O149" s="4">
        <f t="shared" si="53"/>
        <v>0</v>
      </c>
      <c r="P149" s="4">
        <f t="shared" si="33"/>
        <v>0</v>
      </c>
      <c r="Q149" s="5">
        <f t="shared" si="34"/>
        <v>0</v>
      </c>
      <c r="R149" s="5">
        <f t="shared" si="35"/>
        <v>-19.981230236113383</v>
      </c>
      <c r="S149" s="5">
        <f t="shared" si="54"/>
        <v>-7.4472402872055339</v>
      </c>
      <c r="T149" s="6">
        <f t="shared" si="55"/>
        <v>1499.8245102663498</v>
      </c>
      <c r="U149" s="5">
        <f t="shared" si="36"/>
        <v>0</v>
      </c>
      <c r="V149" s="5">
        <f t="shared" si="37"/>
        <v>-4.0997355179961259</v>
      </c>
      <c r="W149" s="5">
        <f t="shared" si="38"/>
        <v>10.999747038240198</v>
      </c>
      <c r="X149" s="5">
        <f t="shared" si="39"/>
        <v>0</v>
      </c>
      <c r="Y149" s="5">
        <f t="shared" si="40"/>
        <v>-24.08096575410951</v>
      </c>
      <c r="Z149" s="5">
        <f t="shared" si="41"/>
        <v>-28.621493248965336</v>
      </c>
      <c r="AA149">
        <f t="shared" si="56"/>
        <v>0</v>
      </c>
    </row>
    <row r="150" spans="1:27" x14ac:dyDescent="0.2">
      <c r="A150">
        <f t="shared" si="42"/>
        <v>1.1800000000000008</v>
      </c>
      <c r="B150" s="5">
        <f t="shared" si="43"/>
        <v>0</v>
      </c>
      <c r="C150" s="5">
        <f t="shared" si="44"/>
        <v>130.8186021595929</v>
      </c>
      <c r="D150" s="5">
        <f t="shared" si="45"/>
        <v>64.124334180494373</v>
      </c>
      <c r="E150" s="2">
        <f t="shared" si="46"/>
        <v>130.8186021595929</v>
      </c>
      <c r="F150" s="2">
        <f t="shared" si="47"/>
        <v>0</v>
      </c>
      <c r="G150" s="3">
        <f t="shared" si="48"/>
        <v>0</v>
      </c>
      <c r="H150" s="3">
        <f t="shared" si="49"/>
        <v>92.043348084370692</v>
      </c>
      <c r="I150" s="3">
        <f t="shared" si="50"/>
        <v>34.109179609547191</v>
      </c>
      <c r="J150" s="2">
        <f t="shared" si="51"/>
        <v>98.160144968398328</v>
      </c>
      <c r="K150" s="2">
        <f t="shared" si="30"/>
        <v>98.160144968398328</v>
      </c>
      <c r="L150" s="5">
        <f t="shared" si="31"/>
        <v>0.41437997409417837</v>
      </c>
      <c r="M150" s="4">
        <f t="shared" si="52"/>
        <v>0.1936445140333157</v>
      </c>
      <c r="N150" s="4">
        <f t="shared" si="32"/>
        <v>0.22801685228307145</v>
      </c>
      <c r="O150" s="4">
        <f t="shared" si="53"/>
        <v>0</v>
      </c>
      <c r="P150" s="4">
        <f t="shared" si="33"/>
        <v>0</v>
      </c>
      <c r="Q150" s="5">
        <f t="shared" si="34"/>
        <v>0</v>
      </c>
      <c r="R150" s="5">
        <f t="shared" si="35"/>
        <v>-19.903055172759604</v>
      </c>
      <c r="S150" s="5">
        <f t="shared" si="54"/>
        <v>-7.3756213544524512</v>
      </c>
      <c r="T150" s="6">
        <f t="shared" si="55"/>
        <v>1499.8230104425893</v>
      </c>
      <c r="U150" s="5">
        <f t="shared" si="36"/>
        <v>0</v>
      </c>
      <c r="V150" s="5">
        <f t="shared" si="37"/>
        <v>-4.0585116801320806</v>
      </c>
      <c r="W150" s="5">
        <f t="shared" si="38"/>
        <v>10.951861274737951</v>
      </c>
      <c r="X150" s="5">
        <f t="shared" si="39"/>
        <v>0</v>
      </c>
      <c r="Y150" s="5">
        <f t="shared" si="40"/>
        <v>-23.961566852891686</v>
      </c>
      <c r="Z150" s="5">
        <f t="shared" si="41"/>
        <v>-28.597760079714501</v>
      </c>
      <c r="AA150">
        <f t="shared" si="56"/>
        <v>0</v>
      </c>
    </row>
    <row r="151" spans="1:27" x14ac:dyDescent="0.2">
      <c r="A151">
        <f t="shared" si="42"/>
        <v>1.1900000000000008</v>
      </c>
      <c r="B151" s="5">
        <f t="shared" si="43"/>
        <v>0</v>
      </c>
      <c r="C151" s="5">
        <f t="shared" si="44"/>
        <v>131.73783756209397</v>
      </c>
      <c r="D151" s="5">
        <f t="shared" si="45"/>
        <v>64.463996088585859</v>
      </c>
      <c r="E151" s="2">
        <f t="shared" si="46"/>
        <v>131.73783756209397</v>
      </c>
      <c r="F151" s="2">
        <f t="shared" si="47"/>
        <v>0</v>
      </c>
      <c r="G151" s="3">
        <f t="shared" si="48"/>
        <v>0</v>
      </c>
      <c r="H151" s="3">
        <f t="shared" si="49"/>
        <v>91.803732415841779</v>
      </c>
      <c r="I151" s="3">
        <f t="shared" si="50"/>
        <v>33.823202008750044</v>
      </c>
      <c r="J151" s="2">
        <f t="shared" si="51"/>
        <v>97.836262600347695</v>
      </c>
      <c r="K151" s="2">
        <f t="shared" si="30"/>
        <v>97.836262600347695</v>
      </c>
      <c r="L151" s="5">
        <f t="shared" si="31"/>
        <v>0.41520189567085336</v>
      </c>
      <c r="M151" s="4">
        <f t="shared" si="52"/>
        <v>0.19428537084790173</v>
      </c>
      <c r="N151" s="4">
        <f t="shared" si="32"/>
        <v>0.22837165328825895</v>
      </c>
      <c r="O151" s="4">
        <f t="shared" si="53"/>
        <v>0</v>
      </c>
      <c r="P151" s="4">
        <f t="shared" si="33"/>
        <v>0</v>
      </c>
      <c r="Q151" s="5">
        <f t="shared" si="34"/>
        <v>0</v>
      </c>
      <c r="R151" s="5">
        <f t="shared" si="35"/>
        <v>-19.824986911700108</v>
      </c>
      <c r="S151" s="5">
        <f t="shared" si="54"/>
        <v>-7.3041097512016666</v>
      </c>
      <c r="T151" s="6">
        <f t="shared" si="55"/>
        <v>1499.821510620329</v>
      </c>
      <c r="U151" s="5">
        <f t="shared" si="36"/>
        <v>0</v>
      </c>
      <c r="V151" s="5">
        <f t="shared" si="37"/>
        <v>-4.0174470229373611</v>
      </c>
      <c r="W151" s="5">
        <f t="shared" si="38"/>
        <v>10.904249437801573</v>
      </c>
      <c r="X151" s="5">
        <f t="shared" si="39"/>
        <v>0</v>
      </c>
      <c r="Y151" s="5">
        <f t="shared" si="40"/>
        <v>-23.842433934637469</v>
      </c>
      <c r="Z151" s="5">
        <f t="shared" si="41"/>
        <v>-28.573860313400093</v>
      </c>
      <c r="AA151">
        <f t="shared" si="56"/>
        <v>0</v>
      </c>
    </row>
    <row r="152" spans="1:27" x14ac:dyDescent="0.2">
      <c r="A152">
        <f t="shared" si="42"/>
        <v>1.2000000000000008</v>
      </c>
      <c r="B152" s="5">
        <f t="shared" si="43"/>
        <v>0</v>
      </c>
      <c r="C152" s="5">
        <f t="shared" si="44"/>
        <v>132.65468276455564</v>
      </c>
      <c r="D152" s="5">
        <f t="shared" si="45"/>
        <v>64.800799415657693</v>
      </c>
      <c r="E152" s="2">
        <f t="shared" si="46"/>
        <v>132.65468276455564</v>
      </c>
      <c r="F152" s="2">
        <f t="shared" si="47"/>
        <v>0</v>
      </c>
      <c r="G152" s="3">
        <f t="shared" si="48"/>
        <v>0</v>
      </c>
      <c r="H152" s="3">
        <f t="shared" si="49"/>
        <v>91.565308076495398</v>
      </c>
      <c r="I152" s="3">
        <f t="shared" si="50"/>
        <v>33.537463405616045</v>
      </c>
      <c r="J152" s="2">
        <f t="shared" si="51"/>
        <v>97.513932824117745</v>
      </c>
      <c r="K152" s="2">
        <f t="shared" si="30"/>
        <v>97.513932824117745</v>
      </c>
      <c r="L152" s="5">
        <f t="shared" si="31"/>
        <v>0.41601669691249032</v>
      </c>
      <c r="M152" s="4">
        <f t="shared" si="52"/>
        <v>0.19492738117557479</v>
      </c>
      <c r="N152" s="4">
        <f t="shared" si="32"/>
        <v>0.22872585161576953</v>
      </c>
      <c r="O152" s="4">
        <f t="shared" si="53"/>
        <v>0</v>
      </c>
      <c r="P152" s="4">
        <f t="shared" si="33"/>
        <v>0</v>
      </c>
      <c r="Q152" s="5">
        <f t="shared" si="34"/>
        <v>0</v>
      </c>
      <c r="R152" s="5">
        <f t="shared" si="35"/>
        <v>-19.747029901466423</v>
      </c>
      <c r="S152" s="5">
        <f t="shared" si="54"/>
        <v>-7.2327097085368512</v>
      </c>
      <c r="T152" s="6">
        <f t="shared" si="55"/>
        <v>1499.8200107995679</v>
      </c>
      <c r="U152" s="5">
        <f t="shared" si="36"/>
        <v>0</v>
      </c>
      <c r="V152" s="5">
        <f t="shared" si="37"/>
        <v>-3.9765415663658357</v>
      </c>
      <c r="W152" s="5">
        <f t="shared" si="38"/>
        <v>10.856910947603282</v>
      </c>
      <c r="X152" s="5">
        <f t="shared" si="39"/>
        <v>0</v>
      </c>
      <c r="Y152" s="5">
        <f t="shared" si="40"/>
        <v>-23.723571467832258</v>
      </c>
      <c r="Z152" s="5">
        <f t="shared" si="41"/>
        <v>-28.549798760933569</v>
      </c>
      <c r="AA152">
        <f t="shared" si="56"/>
        <v>0</v>
      </c>
    </row>
    <row r="153" spans="1:27" x14ac:dyDescent="0.2">
      <c r="A153">
        <f t="shared" si="42"/>
        <v>1.2100000000000009</v>
      </c>
      <c r="B153" s="5">
        <f t="shared" si="43"/>
        <v>0</v>
      </c>
      <c r="C153" s="5">
        <f t="shared" si="44"/>
        <v>133.56914966674719</v>
      </c>
      <c r="D153" s="5">
        <f t="shared" si="45"/>
        <v>65.134746559775806</v>
      </c>
      <c r="E153" s="2">
        <f t="shared" si="46"/>
        <v>133.56914966674719</v>
      </c>
      <c r="F153" s="2">
        <f t="shared" si="47"/>
        <v>0</v>
      </c>
      <c r="G153" s="3">
        <f t="shared" si="48"/>
        <v>0</v>
      </c>
      <c r="H153" s="3">
        <f t="shared" si="49"/>
        <v>91.328072361817078</v>
      </c>
      <c r="I153" s="3">
        <f t="shared" si="50"/>
        <v>33.251965418006712</v>
      </c>
      <c r="J153" s="2">
        <f t="shared" si="51"/>
        <v>97.193158223640467</v>
      </c>
      <c r="K153" s="2">
        <f t="shared" si="30"/>
        <v>97.193158223640467</v>
      </c>
      <c r="L153" s="5">
        <f t="shared" si="31"/>
        <v>0.41682434049103567</v>
      </c>
      <c r="M153" s="4">
        <f t="shared" si="52"/>
        <v>0.19557052052648255</v>
      </c>
      <c r="N153" s="4">
        <f t="shared" si="32"/>
        <v>0.22907943364874472</v>
      </c>
      <c r="O153" s="4">
        <f t="shared" si="53"/>
        <v>0</v>
      </c>
      <c r="P153" s="4">
        <f t="shared" si="33"/>
        <v>0</v>
      </c>
      <c r="Q153" s="5">
        <f t="shared" si="34"/>
        <v>0</v>
      </c>
      <c r="R153" s="5">
        <f t="shared" si="35"/>
        <v>-19.669188681948263</v>
      </c>
      <c r="S153" s="5">
        <f t="shared" si="54"/>
        <v>-7.1614254515442601</v>
      </c>
      <c r="T153" s="6">
        <f t="shared" si="55"/>
        <v>1499.8185109803071</v>
      </c>
      <c r="U153" s="5">
        <f t="shared" si="36"/>
        <v>0</v>
      </c>
      <c r="V153" s="5">
        <f t="shared" si="37"/>
        <v>-3.9357953151796488</v>
      </c>
      <c r="W153" s="5">
        <f t="shared" si="38"/>
        <v>10.809845217491349</v>
      </c>
      <c r="X153" s="5">
        <f t="shared" si="39"/>
        <v>0</v>
      </c>
      <c r="Y153" s="5">
        <f t="shared" si="40"/>
        <v>-23.604983997127913</v>
      </c>
      <c r="Z153" s="5">
        <f t="shared" si="41"/>
        <v>-28.52558023405291</v>
      </c>
      <c r="AA153">
        <f t="shared" si="56"/>
        <v>0</v>
      </c>
    </row>
    <row r="154" spans="1:27" x14ac:dyDescent="0.2">
      <c r="A154">
        <f t="shared" si="42"/>
        <v>1.2200000000000009</v>
      </c>
      <c r="B154" s="5">
        <f t="shared" si="43"/>
        <v>0</v>
      </c>
      <c r="C154" s="5">
        <f t="shared" si="44"/>
        <v>134.4812501411655</v>
      </c>
      <c r="D154" s="5">
        <f t="shared" si="45"/>
        <v>65.465839934944171</v>
      </c>
      <c r="E154" s="2">
        <f t="shared" si="46"/>
        <v>134.4812501411655</v>
      </c>
      <c r="F154" s="2">
        <f t="shared" si="47"/>
        <v>0</v>
      </c>
      <c r="G154" s="3">
        <f t="shared" si="48"/>
        <v>0</v>
      </c>
      <c r="H154" s="3">
        <f t="shared" si="49"/>
        <v>91.092022521845806</v>
      </c>
      <c r="I154" s="3">
        <f t="shared" si="50"/>
        <v>32.966709615666183</v>
      </c>
      <c r="J154" s="2">
        <f t="shared" si="51"/>
        <v>96.873941336172123</v>
      </c>
      <c r="K154" s="2">
        <f t="shared" si="30"/>
        <v>96.873941336172123</v>
      </c>
      <c r="L154" s="5">
        <f t="shared" si="31"/>
        <v>0.41762479264367403</v>
      </c>
      <c r="M154" s="4">
        <f t="shared" si="52"/>
        <v>0.19621476400285159</v>
      </c>
      <c r="N154" s="4">
        <f t="shared" si="32"/>
        <v>0.22943238574754626</v>
      </c>
      <c r="O154" s="4">
        <f t="shared" si="53"/>
        <v>0</v>
      </c>
      <c r="P154" s="4">
        <f t="shared" si="33"/>
        <v>0</v>
      </c>
      <c r="Q154" s="5">
        <f t="shared" si="34"/>
        <v>0</v>
      </c>
      <c r="R154" s="5">
        <f t="shared" si="35"/>
        <v>-19.591467876357481</v>
      </c>
      <c r="S154" s="5">
        <f t="shared" si="54"/>
        <v>-7.0902611946028182</v>
      </c>
      <c r="T154" s="6">
        <f t="shared" si="55"/>
        <v>1499.8170111625464</v>
      </c>
      <c r="U154" s="5">
        <f t="shared" si="36"/>
        <v>0</v>
      </c>
      <c r="V154" s="5">
        <f t="shared" si="37"/>
        <v>-3.8952082589573065</v>
      </c>
      <c r="W154" s="5">
        <f t="shared" si="38"/>
        <v>10.763051653890347</v>
      </c>
      <c r="X154" s="5">
        <f t="shared" si="39"/>
        <v>0</v>
      </c>
      <c r="Y154" s="5">
        <f t="shared" si="40"/>
        <v>-23.486676135314788</v>
      </c>
      <c r="Z154" s="5">
        <f t="shared" si="41"/>
        <v>-28.50120954071247</v>
      </c>
      <c r="AA154">
        <f t="shared" si="56"/>
        <v>0</v>
      </c>
    </row>
    <row r="155" spans="1:27" x14ac:dyDescent="0.2">
      <c r="A155">
        <f t="shared" si="42"/>
        <v>1.2300000000000009</v>
      </c>
      <c r="B155" s="5">
        <f t="shared" si="43"/>
        <v>0</v>
      </c>
      <c r="C155" s="5">
        <f t="shared" si="44"/>
        <v>135.39099603257719</v>
      </c>
      <c r="D155" s="5">
        <f t="shared" si="45"/>
        <v>65.794081970623793</v>
      </c>
      <c r="E155" s="2">
        <f t="shared" si="46"/>
        <v>135.39099603257719</v>
      </c>
      <c r="F155" s="2">
        <f t="shared" si="47"/>
        <v>0</v>
      </c>
      <c r="G155" s="3">
        <f t="shared" si="48"/>
        <v>0</v>
      </c>
      <c r="H155" s="3">
        <f t="shared" si="49"/>
        <v>90.85715576049266</v>
      </c>
      <c r="I155" s="3">
        <f t="shared" si="50"/>
        <v>32.681697520259057</v>
      </c>
      <c r="J155" s="2">
        <f t="shared" si="51"/>
        <v>96.55628465145152</v>
      </c>
      <c r="K155" s="2">
        <f t="shared" si="30"/>
        <v>96.55628465145152</v>
      </c>
      <c r="L155" s="5">
        <f t="shared" si="31"/>
        <v>0.41841802310739296</v>
      </c>
      <c r="M155" s="4">
        <f t="shared" si="52"/>
        <v>0.1968600862992021</v>
      </c>
      <c r="N155" s="4">
        <f t="shared" si="32"/>
        <v>0.22978469425201642</v>
      </c>
      <c r="O155" s="4">
        <f t="shared" si="53"/>
        <v>0</v>
      </c>
      <c r="P155" s="4">
        <f t="shared" si="33"/>
        <v>0</v>
      </c>
      <c r="Q155" s="5">
        <f t="shared" si="34"/>
        <v>0</v>
      </c>
      <c r="R155" s="5">
        <f t="shared" si="35"/>
        <v>-19.513872183358185</v>
      </c>
      <c r="S155" s="5">
        <f t="shared" si="54"/>
        <v>-7.0192211368212361</v>
      </c>
      <c r="T155" s="6">
        <f t="shared" si="55"/>
        <v>1499.8155113462847</v>
      </c>
      <c r="U155" s="5">
        <f t="shared" si="36"/>
        <v>0</v>
      </c>
      <c r="V155" s="5">
        <f t="shared" si="37"/>
        <v>-3.8547803721107465</v>
      </c>
      <c r="W155" s="5">
        <f t="shared" si="38"/>
        <v>10.716529656216576</v>
      </c>
      <c r="X155" s="5">
        <f t="shared" si="39"/>
        <v>0</v>
      </c>
      <c r="Y155" s="5">
        <f t="shared" si="40"/>
        <v>-23.36865255546893</v>
      </c>
      <c r="Z155" s="5">
        <f t="shared" si="41"/>
        <v>-28.476691480604661</v>
      </c>
      <c r="AA155">
        <f t="shared" si="56"/>
        <v>0</v>
      </c>
    </row>
    <row r="156" spans="1:27" x14ac:dyDescent="0.2">
      <c r="A156">
        <f t="shared" si="42"/>
        <v>1.2400000000000009</v>
      </c>
      <c r="B156" s="5">
        <f t="shared" si="43"/>
        <v>0</v>
      </c>
      <c r="C156" s="5">
        <f t="shared" si="44"/>
        <v>136.29839915755434</v>
      </c>
      <c r="D156" s="5">
        <f t="shared" si="45"/>
        <v>66.119475111252356</v>
      </c>
      <c r="E156" s="2">
        <f t="shared" si="46"/>
        <v>136.29839915755434</v>
      </c>
      <c r="F156" s="2">
        <f t="shared" si="47"/>
        <v>0</v>
      </c>
      <c r="G156" s="3">
        <f t="shared" si="48"/>
        <v>0</v>
      </c>
      <c r="H156" s="3">
        <f t="shared" si="49"/>
        <v>90.623469234937971</v>
      </c>
      <c r="I156" s="3">
        <f t="shared" si="50"/>
        <v>32.396930605453008</v>
      </c>
      <c r="J156" s="2">
        <f t="shared" si="51"/>
        <v>96.240190610941156</v>
      </c>
      <c r="K156" s="2">
        <f t="shared" si="30"/>
        <v>96.240190610941156</v>
      </c>
      <c r="L156" s="5">
        <f t="shared" si="31"/>
        <v>0.41920400505160749</v>
      </c>
      <c r="M156" s="4">
        <f t="shared" si="52"/>
        <v>0.19750646170255087</v>
      </c>
      <c r="N156" s="4">
        <f t="shared" si="32"/>
        <v>0.23013634548367995</v>
      </c>
      <c r="O156" s="4">
        <f t="shared" si="53"/>
        <v>0</v>
      </c>
      <c r="P156" s="4">
        <f t="shared" si="33"/>
        <v>0</v>
      </c>
      <c r="Q156" s="5">
        <f t="shared" si="34"/>
        <v>0</v>
      </c>
      <c r="R156" s="5">
        <f t="shared" si="35"/>
        <v>-19.436406369369799</v>
      </c>
      <c r="S156" s="5">
        <f t="shared" si="54"/>
        <v>-6.948309457624454</v>
      </c>
      <c r="T156" s="6">
        <f t="shared" si="55"/>
        <v>1499.8140115315236</v>
      </c>
      <c r="U156" s="5">
        <f t="shared" si="36"/>
        <v>0</v>
      </c>
      <c r="V156" s="5">
        <f t="shared" si="37"/>
        <v>-3.8145116139110473</v>
      </c>
      <c r="W156" s="5">
        <f t="shared" si="38"/>
        <v>10.670278616808108</v>
      </c>
      <c r="X156" s="5">
        <f t="shared" si="39"/>
        <v>0</v>
      </c>
      <c r="Y156" s="5">
        <f t="shared" si="40"/>
        <v>-23.250917983280846</v>
      </c>
      <c r="Z156" s="5">
        <f t="shared" si="41"/>
        <v>-28.452030840816345</v>
      </c>
      <c r="AA156">
        <f t="shared" si="56"/>
        <v>0</v>
      </c>
    </row>
    <row r="157" spans="1:27" x14ac:dyDescent="0.2">
      <c r="A157">
        <f t="shared" si="42"/>
        <v>1.2500000000000009</v>
      </c>
      <c r="B157" s="5">
        <f t="shared" si="43"/>
        <v>0</v>
      </c>
      <c r="C157" s="5">
        <f t="shared" si="44"/>
        <v>137.20347130400455</v>
      </c>
      <c r="D157" s="5">
        <f t="shared" si="45"/>
        <v>66.442021815764846</v>
      </c>
      <c r="E157" s="2">
        <f t="shared" si="46"/>
        <v>137.20347130400455</v>
      </c>
      <c r="F157" s="2">
        <f t="shared" si="47"/>
        <v>0</v>
      </c>
      <c r="G157" s="3">
        <f t="shared" si="48"/>
        <v>0</v>
      </c>
      <c r="H157" s="3">
        <f t="shared" si="49"/>
        <v>90.390960055105168</v>
      </c>
      <c r="I157" s="3">
        <f t="shared" si="50"/>
        <v>32.112410297044846</v>
      </c>
      <c r="J157" s="2">
        <f t="shared" si="51"/>
        <v>95.925661607149564</v>
      </c>
      <c r="K157" s="2">
        <f t="shared" si="30"/>
        <v>95.925661607149564</v>
      </c>
      <c r="L157" s="5">
        <f t="shared" si="31"/>
        <v>0.41998271500901563</v>
      </c>
      <c r="M157" s="4">
        <f t="shared" si="52"/>
        <v>0.19815386409260183</v>
      </c>
      <c r="N157" s="4">
        <f t="shared" si="32"/>
        <v>0.23048732574788519</v>
      </c>
      <c r="O157" s="4">
        <f t="shared" si="53"/>
        <v>0</v>
      </c>
      <c r="P157" s="4">
        <f t="shared" si="33"/>
        <v>0</v>
      </c>
      <c r="Q157" s="5">
        <f t="shared" si="34"/>
        <v>0</v>
      </c>
      <c r="R157" s="5">
        <f t="shared" si="35"/>
        <v>-19.359075261048979</v>
      </c>
      <c r="S157" s="5">
        <f t="shared" si="54"/>
        <v>-6.8775303124912925</v>
      </c>
      <c r="T157" s="6">
        <f t="shared" si="55"/>
        <v>1499.8125117182619</v>
      </c>
      <c r="U157" s="5">
        <f t="shared" si="36"/>
        <v>0</v>
      </c>
      <c r="V157" s="5">
        <f t="shared" si="37"/>
        <v>-3.774401928522479</v>
      </c>
      <c r="W157" s="5">
        <f t="shared" si="38"/>
        <v>10.624297920869047</v>
      </c>
      <c r="X157" s="5">
        <f t="shared" si="39"/>
        <v>0</v>
      </c>
      <c r="Y157" s="5">
        <f t="shared" si="40"/>
        <v>-23.133477189571458</v>
      </c>
      <c r="Z157" s="5">
        <f t="shared" si="41"/>
        <v>-28.427232391622244</v>
      </c>
      <c r="AA157">
        <f t="shared" si="56"/>
        <v>0</v>
      </c>
    </row>
    <row r="158" spans="1:27" x14ac:dyDescent="0.2">
      <c r="A158">
        <f t="shared" si="42"/>
        <v>1.2600000000000009</v>
      </c>
      <c r="B158" s="5">
        <f t="shared" si="43"/>
        <v>0</v>
      </c>
      <c r="C158" s="5">
        <f t="shared" si="44"/>
        <v>138.10622423069614</v>
      </c>
      <c r="D158" s="5">
        <f t="shared" si="45"/>
        <v>66.761724557115713</v>
      </c>
      <c r="E158" s="2">
        <f t="shared" si="46"/>
        <v>138.10622423069614</v>
      </c>
      <c r="F158" s="2">
        <f t="shared" si="47"/>
        <v>0</v>
      </c>
      <c r="G158" s="3">
        <f t="shared" si="48"/>
        <v>0</v>
      </c>
      <c r="H158" s="3">
        <f t="shared" si="49"/>
        <v>90.159625283209451</v>
      </c>
      <c r="I158" s="3">
        <f t="shared" si="50"/>
        <v>31.828137973128623</v>
      </c>
      <c r="J158" s="2">
        <f t="shared" si="51"/>
        <v>95.612699983031817</v>
      </c>
      <c r="K158" s="2">
        <f t="shared" si="30"/>
        <v>95.612699983031817</v>
      </c>
      <c r="L158" s="5">
        <f t="shared" si="31"/>
        <v>0.42075413280485846</v>
      </c>
      <c r="M158" s="4">
        <f t="shared" si="52"/>
        <v>0.19880226694192643</v>
      </c>
      <c r="N158" s="4">
        <f t="shared" si="32"/>
        <v>0.23083762133588806</v>
      </c>
      <c r="O158" s="4">
        <f t="shared" si="53"/>
        <v>0</v>
      </c>
      <c r="P158" s="4">
        <f t="shared" si="33"/>
        <v>0</v>
      </c>
      <c r="Q158" s="5">
        <f t="shared" si="34"/>
        <v>0</v>
      </c>
      <c r="R158" s="5">
        <f t="shared" si="35"/>
        <v>-19.281883737955923</v>
      </c>
      <c r="S158" s="5">
        <f t="shared" si="54"/>
        <v>-6.8068878288447987</v>
      </c>
      <c r="T158" s="6">
        <f t="shared" si="55"/>
        <v>1499.8110119064997</v>
      </c>
      <c r="U158" s="5">
        <f t="shared" si="36"/>
        <v>0</v>
      </c>
      <c r="V158" s="5">
        <f t="shared" si="37"/>
        <v>-3.7344512450445424</v>
      </c>
      <c r="W158" s="5">
        <f t="shared" si="38"/>
        <v>10.578586946427471</v>
      </c>
      <c r="X158" s="5">
        <f t="shared" si="39"/>
        <v>0</v>
      </c>
      <c r="Y158" s="5">
        <f t="shared" si="40"/>
        <v>-23.016334983000466</v>
      </c>
      <c r="Z158" s="5">
        <f t="shared" si="41"/>
        <v>-28.402300882417329</v>
      </c>
      <c r="AA158">
        <f t="shared" si="56"/>
        <v>0</v>
      </c>
    </row>
    <row r="159" spans="1:27" x14ac:dyDescent="0.2">
      <c r="A159">
        <f t="shared" si="42"/>
        <v>1.2700000000000009</v>
      </c>
      <c r="B159" s="5">
        <f t="shared" si="43"/>
        <v>0</v>
      </c>
      <c r="C159" s="5">
        <f t="shared" si="44"/>
        <v>139.00666966677909</v>
      </c>
      <c r="D159" s="5">
        <f t="shared" si="45"/>
        <v>67.078585821802875</v>
      </c>
      <c r="E159" s="2">
        <f t="shared" si="46"/>
        <v>139.00666966677909</v>
      </c>
      <c r="F159" s="2">
        <f t="shared" si="47"/>
        <v>0</v>
      </c>
      <c r="G159" s="3">
        <f t="shared" si="48"/>
        <v>0</v>
      </c>
      <c r="H159" s="3">
        <f t="shared" si="49"/>
        <v>89.929461933379443</v>
      </c>
      <c r="I159" s="3">
        <f t="shared" si="50"/>
        <v>31.544114964304448</v>
      </c>
      <c r="J159" s="2">
        <f t="shared" si="51"/>
        <v>95.301308031466178</v>
      </c>
      <c r="K159" s="2">
        <f t="shared" si="30"/>
        <v>95.301308031466178</v>
      </c>
      <c r="L159" s="5">
        <f t="shared" si="31"/>
        <v>0.42151824148474931</v>
      </c>
      <c r="M159" s="4">
        <f t="shared" si="52"/>
        <v>0.19945164331613408</v>
      </c>
      <c r="N159" s="4">
        <f t="shared" si="32"/>
        <v>0.23118721852687776</v>
      </c>
      <c r="O159" s="4">
        <f t="shared" si="53"/>
        <v>0</v>
      </c>
      <c r="P159" s="4">
        <f t="shared" si="33"/>
        <v>0</v>
      </c>
      <c r="Q159" s="5">
        <f t="shared" si="34"/>
        <v>0</v>
      </c>
      <c r="R159" s="5">
        <f t="shared" si="35"/>
        <v>-19.204836725409798</v>
      </c>
      <c r="S159" s="5">
        <f t="shared" si="54"/>
        <v>-6.7363861020963816</v>
      </c>
      <c r="T159" s="6">
        <f t="shared" si="55"/>
        <v>1499.8095120962378</v>
      </c>
      <c r="U159" s="5">
        <f t="shared" si="36"/>
        <v>0</v>
      </c>
      <c r="V159" s="5">
        <f t="shared" si="37"/>
        <v>-3.6946594775617201</v>
      </c>
      <c r="W159" s="5">
        <f t="shared" si="38"/>
        <v>10.533145064306691</v>
      </c>
      <c r="X159" s="5">
        <f t="shared" si="39"/>
        <v>0</v>
      </c>
      <c r="Y159" s="5">
        <f t="shared" si="40"/>
        <v>-22.89949620297152</v>
      </c>
      <c r="Z159" s="5">
        <f t="shared" si="41"/>
        <v>-28.377241037789691</v>
      </c>
      <c r="AA159">
        <f t="shared" si="56"/>
        <v>0</v>
      </c>
    </row>
    <row r="160" spans="1:27" x14ac:dyDescent="0.2">
      <c r="A160">
        <f t="shared" si="42"/>
        <v>1.2800000000000009</v>
      </c>
      <c r="B160" s="5">
        <f t="shared" si="43"/>
        <v>0</v>
      </c>
      <c r="C160" s="5">
        <f t="shared" si="44"/>
        <v>139.90481931130273</v>
      </c>
      <c r="D160" s="5">
        <f t="shared" si="45"/>
        <v>67.392608109394033</v>
      </c>
      <c r="E160" s="2">
        <f t="shared" si="46"/>
        <v>139.90481931130273</v>
      </c>
      <c r="F160" s="2">
        <f t="shared" si="47"/>
        <v>0</v>
      </c>
      <c r="G160" s="3">
        <f t="shared" si="48"/>
        <v>0</v>
      </c>
      <c r="H160" s="3">
        <f t="shared" si="49"/>
        <v>89.700466971349726</v>
      </c>
      <c r="I160" s="3">
        <f t="shared" si="50"/>
        <v>31.260342553926552</v>
      </c>
      <c r="J160" s="2">
        <f t="shared" si="51"/>
        <v>94.991487994804217</v>
      </c>
      <c r="K160" s="2">
        <f t="shared" ref="K160:K223" si="57">IF(D160&gt;=hwind,SQRT((G160-vxw)^2+(H160-vyw)^2+I160^2),J160)</f>
        <v>94.991487994804217</v>
      </c>
      <c r="L160" s="5">
        <f t="shared" ref="L160:L223" si="58">IF(drag=1,(cda+cdb/(1+EXP(-(K160-vel)/dv))),IF(drag=2,$G$11,0))</f>
        <v>0.42227502724123817</v>
      </c>
      <c r="M160" s="4">
        <f t="shared" si="52"/>
        <v>0.200101965874034</v>
      </c>
      <c r="N160" s="4">
        <f t="shared" ref="N160:N223" si="59">IF(Magnus=1,(IF(M160&lt;0.1,1.5*M160,0.09+0.6*M160)),IF(Magnus=2,1/(2.32+0.4/M160),0))</f>
        <v>0.23153610358994525</v>
      </c>
      <c r="O160" s="4">
        <f t="shared" si="53"/>
        <v>0</v>
      </c>
      <c r="P160" s="4">
        <f t="shared" ref="P160:P223" si="60">IF(D160&gt;=hwind,vyw,0)</f>
        <v>0</v>
      </c>
      <c r="Q160" s="5">
        <f t="shared" ref="Q160:Q223" si="61">-const*$L160*$K160*(G160-O160)</f>
        <v>0</v>
      </c>
      <c r="R160" s="5">
        <f t="shared" ref="R160:R223" si="62">-const*$L160*$K160*(H160-P160)</f>
        <v>-19.127939187537674</v>
      </c>
      <c r="S160" s="5">
        <f t="shared" si="54"/>
        <v>-6.6660291918445278</v>
      </c>
      <c r="T160" s="6">
        <f t="shared" si="55"/>
        <v>1499.8080122874758</v>
      </c>
      <c r="U160" s="5">
        <f t="shared" ref="U160:U223" si="63">const*($N160/omega)*K160*(wy*I160-wz*(H160-P160))</f>
        <v>0</v>
      </c>
      <c r="V160" s="5">
        <f t="shared" ref="V160:V223" si="64">const*($N160/omega)*K160*(wz*(G160-O160)-wx*I160)</f>
        <v>-3.6550265252005576</v>
      </c>
      <c r="W160" s="5">
        <f t="shared" ref="W160:W223" si="65">const*($N160/omega)*K160*(wx*(H160-P160)-wy*(G160-O160))</f>
        <v>10.487971638109201</v>
      </c>
      <c r="X160" s="5">
        <f t="shared" ref="X160:X223" si="66">Q160+U160</f>
        <v>0</v>
      </c>
      <c r="Y160" s="5">
        <f t="shared" ref="Y160:Y223" si="67">R160+V160</f>
        <v>-22.782965712738232</v>
      </c>
      <c r="Z160" s="5">
        <f t="shared" ref="Z160:Z223" si="68">S160+W160-32.174</f>
        <v>-28.352057553735328</v>
      </c>
      <c r="AA160">
        <f t="shared" si="56"/>
        <v>0</v>
      </c>
    </row>
    <row r="161" spans="1:27" x14ac:dyDescent="0.2">
      <c r="A161">
        <f t="shared" ref="A161:A224" si="69">A160+dt</f>
        <v>1.2900000000000009</v>
      </c>
      <c r="B161" s="5">
        <f t="shared" ref="B161:B224" si="70">B160+G160*dt+0.5*X160*dt*dt</f>
        <v>0</v>
      </c>
      <c r="C161" s="5">
        <f t="shared" ref="C161:C224" si="71">C160+H160*dt+0.5*Y160*dt*dt</f>
        <v>140.80068483273061</v>
      </c>
      <c r="D161" s="5">
        <f t="shared" ref="D161:D224" si="72">D160+I160*dt+0.5*Z160*dt*dt</f>
        <v>67.703793932055618</v>
      </c>
      <c r="E161" s="2">
        <f t="shared" ref="E161:E224" si="73">SQRT(B161^2+C161^2)</f>
        <v>140.80068483273061</v>
      </c>
      <c r="F161" s="2">
        <f t="shared" ref="F161:F224" si="74">ATAN2(C161,B161)*180/PI()</f>
        <v>0</v>
      </c>
      <c r="G161" s="3">
        <f t="shared" ref="G161:G224" si="75">G160+X160*dt</f>
        <v>0</v>
      </c>
      <c r="H161" s="3">
        <f t="shared" ref="H161:H224" si="76">H160+Y160*dt</f>
        <v>89.472637314222339</v>
      </c>
      <c r="I161" s="3">
        <f t="shared" ref="I161:I224" si="77">I160+Z160*dt</f>
        <v>30.9768219783892</v>
      </c>
      <c r="J161" s="2">
        <f t="shared" ref="J161:J224" si="78">SQRT(G161^2+H161^2+I161^2)</f>
        <v>94.683242064492006</v>
      </c>
      <c r="K161" s="2">
        <f t="shared" si="57"/>
        <v>94.683242064492006</v>
      </c>
      <c r="L161" s="5">
        <f t="shared" si="58"/>
        <v>0.42302447933926801</v>
      </c>
      <c r="M161" s="4">
        <f t="shared" ref="M161:M224" si="79">(romega/K161)*EXP(-A161/tau)</f>
        <v>0.20075320686779038</v>
      </c>
      <c r="N161" s="4">
        <f t="shared" si="59"/>
        <v>0.23188426278599583</v>
      </c>
      <c r="O161" s="4">
        <f t="shared" ref="O161:O224" si="80">IF(D161&gt;=hwind,vxw,0)</f>
        <v>0</v>
      </c>
      <c r="P161" s="4">
        <f t="shared" si="60"/>
        <v>0</v>
      </c>
      <c r="Q161" s="5">
        <f t="shared" si="61"/>
        <v>0</v>
      </c>
      <c r="R161" s="5">
        <f t="shared" si="62"/>
        <v>-19.051196120520391</v>
      </c>
      <c r="S161" s="5">
        <f t="shared" ref="S161:S224" si="81">-const*$L161*$K161*I161</f>
        <v>-6.5958211182284119</v>
      </c>
      <c r="T161" s="6">
        <f t="shared" ref="T161:T224" si="82">omega*EXP(-A161/tau)*30/PI()</f>
        <v>1499.8065124802135</v>
      </c>
      <c r="U161" s="5">
        <f t="shared" si="63"/>
        <v>0</v>
      </c>
      <c r="V161" s="5">
        <f t="shared" si="64"/>
        <v>-3.61555227219382</v>
      </c>
      <c r="W161" s="5">
        <f t="shared" si="65"/>
        <v>10.443066024212978</v>
      </c>
      <c r="X161" s="5">
        <f t="shared" si="66"/>
        <v>0</v>
      </c>
      <c r="Y161" s="5">
        <f t="shared" si="67"/>
        <v>-22.666748392714211</v>
      </c>
      <c r="Z161" s="5">
        <f t="shared" si="68"/>
        <v>-28.326755094015432</v>
      </c>
      <c r="AA161">
        <f t="shared" ref="AA161:AA224" si="83">IF($D161*$D162&lt;0,1,0)</f>
        <v>0</v>
      </c>
    </row>
    <row r="162" spans="1:27" x14ac:dyDescent="0.2">
      <c r="A162">
        <f t="shared" si="69"/>
        <v>1.3000000000000009</v>
      </c>
      <c r="B162" s="5">
        <f t="shared" si="70"/>
        <v>0</v>
      </c>
      <c r="C162" s="5">
        <f t="shared" si="71"/>
        <v>141.69427786845318</v>
      </c>
      <c r="D162" s="5">
        <f t="shared" si="72"/>
        <v>68.012145814084803</v>
      </c>
      <c r="E162" s="2">
        <f t="shared" si="73"/>
        <v>141.69427786845318</v>
      </c>
      <c r="F162" s="2">
        <f t="shared" si="74"/>
        <v>0</v>
      </c>
      <c r="G162" s="3">
        <f t="shared" si="75"/>
        <v>0</v>
      </c>
      <c r="H162" s="3">
        <f t="shared" si="76"/>
        <v>89.245969830295195</v>
      </c>
      <c r="I162" s="3">
        <f t="shared" si="77"/>
        <v>30.693554427449044</v>
      </c>
      <c r="J162" s="2">
        <f t="shared" si="78"/>
        <v>94.376572380759498</v>
      </c>
      <c r="K162" s="2">
        <f t="shared" si="57"/>
        <v>94.376572380759498</v>
      </c>
      <c r="L162" s="5">
        <f t="shared" si="58"/>
        <v>0.4237665900406814</v>
      </c>
      <c r="M162" s="4">
        <f t="shared" si="79"/>
        <v>0.2014053381430729</v>
      </c>
      <c r="N162" s="4">
        <f t="shared" si="59"/>
        <v>0.23223168236960701</v>
      </c>
      <c r="O162" s="4">
        <f t="shared" si="80"/>
        <v>0</v>
      </c>
      <c r="P162" s="4">
        <f t="shared" si="60"/>
        <v>0</v>
      </c>
      <c r="Q162" s="5">
        <f t="shared" si="61"/>
        <v>0</v>
      </c>
      <c r="R162" s="5">
        <f t="shared" si="62"/>
        <v>-18.974612546038738</v>
      </c>
      <c r="S162" s="5">
        <f t="shared" si="81"/>
        <v>-6.5257658584365359</v>
      </c>
      <c r="T162" s="6">
        <f t="shared" si="82"/>
        <v>1499.8050126744508</v>
      </c>
      <c r="U162" s="5">
        <f t="shared" si="63"/>
        <v>0</v>
      </c>
      <c r="V162" s="5">
        <f t="shared" si="64"/>
        <v>-3.5762365879513367</v>
      </c>
      <c r="W162" s="5">
        <f t="shared" si="65"/>
        <v>10.398427571779564</v>
      </c>
      <c r="X162" s="5">
        <f t="shared" si="66"/>
        <v>0</v>
      </c>
      <c r="Y162" s="5">
        <f t="shared" si="67"/>
        <v>-22.550849133990074</v>
      </c>
      <c r="Z162" s="5">
        <f t="shared" si="68"/>
        <v>-28.301338286656971</v>
      </c>
      <c r="AA162">
        <f t="shared" si="83"/>
        <v>0</v>
      </c>
    </row>
    <row r="163" spans="1:27" x14ac:dyDescent="0.2">
      <c r="A163">
        <f t="shared" si="69"/>
        <v>1.3100000000000009</v>
      </c>
      <c r="B163" s="5">
        <f t="shared" si="70"/>
        <v>0</v>
      </c>
      <c r="C163" s="5">
        <f t="shared" si="71"/>
        <v>142.58561002429946</v>
      </c>
      <c r="D163" s="5">
        <f t="shared" si="72"/>
        <v>68.317666291444965</v>
      </c>
      <c r="E163" s="2">
        <f t="shared" si="73"/>
        <v>142.58561002429946</v>
      </c>
      <c r="F163" s="2">
        <f t="shared" si="74"/>
        <v>0</v>
      </c>
      <c r="G163" s="3">
        <f t="shared" si="75"/>
        <v>0</v>
      </c>
      <c r="H163" s="3">
        <f t="shared" si="76"/>
        <v>89.0204613389553</v>
      </c>
      <c r="I163" s="3">
        <f t="shared" si="77"/>
        <v>30.410541044582473</v>
      </c>
      <c r="J163" s="2">
        <f t="shared" si="78"/>
        <v>94.071481032375971</v>
      </c>
      <c r="K163" s="2">
        <f t="shared" si="57"/>
        <v>94.071481032375971</v>
      </c>
      <c r="L163" s="5">
        <f t="shared" si="58"/>
        <v>0.42450135452792515</v>
      </c>
      <c r="M163" s="4">
        <f t="shared" si="79"/>
        <v>0.20205833113920313</v>
      </c>
      <c r="N163" s="4">
        <f t="shared" si="59"/>
        <v>0.23257834859083146</v>
      </c>
      <c r="O163" s="4">
        <f t="shared" si="80"/>
        <v>0</v>
      </c>
      <c r="P163" s="4">
        <f t="shared" si="60"/>
        <v>0</v>
      </c>
      <c r="Q163" s="5">
        <f t="shared" si="61"/>
        <v>0</v>
      </c>
      <c r="R163" s="5">
        <f t="shared" si="62"/>
        <v>-18.898193504922268</v>
      </c>
      <c r="S163" s="5">
        <f t="shared" si="81"/>
        <v>-6.4558673433700831</v>
      </c>
      <c r="T163" s="6">
        <f t="shared" si="82"/>
        <v>1499.8035128701879</v>
      </c>
      <c r="U163" s="5">
        <f t="shared" si="63"/>
        <v>0</v>
      </c>
      <c r="V163" s="5">
        <f t="shared" si="64"/>
        <v>-3.5370793271372678</v>
      </c>
      <c r="W163" s="5">
        <f t="shared" si="65"/>
        <v>10.354055622773426</v>
      </c>
      <c r="X163" s="5">
        <f t="shared" si="66"/>
        <v>0</v>
      </c>
      <c r="Y163" s="5">
        <f t="shared" si="67"/>
        <v>-22.435272832059535</v>
      </c>
      <c r="Z163" s="5">
        <f t="shared" si="68"/>
        <v>-28.275811720596657</v>
      </c>
      <c r="AA163">
        <f t="shared" si="83"/>
        <v>0</v>
      </c>
    </row>
    <row r="164" spans="1:27" x14ac:dyDescent="0.2">
      <c r="A164">
        <f t="shared" si="69"/>
        <v>1.320000000000001</v>
      </c>
      <c r="B164" s="5">
        <f t="shared" si="70"/>
        <v>0</v>
      </c>
      <c r="C164" s="5">
        <f t="shared" si="71"/>
        <v>143.47469287404741</v>
      </c>
      <c r="D164" s="5">
        <f t="shared" si="72"/>
        <v>68.620357911304765</v>
      </c>
      <c r="E164" s="2">
        <f t="shared" si="73"/>
        <v>143.47469287404741</v>
      </c>
      <c r="F164" s="2">
        <f t="shared" si="74"/>
        <v>0</v>
      </c>
      <c r="G164" s="3">
        <f t="shared" si="75"/>
        <v>0</v>
      </c>
      <c r="H164" s="3">
        <f t="shared" si="76"/>
        <v>88.796108610634704</v>
      </c>
      <c r="I164" s="3">
        <f t="shared" si="77"/>
        <v>30.127782927376508</v>
      </c>
      <c r="J164" s="2">
        <f t="shared" si="78"/>
        <v>93.7679700564684</v>
      </c>
      <c r="K164" s="2">
        <f t="shared" si="57"/>
        <v>93.7679700564684</v>
      </c>
      <c r="L164" s="5">
        <f t="shared" si="58"/>
        <v>0.42522877082710198</v>
      </c>
      <c r="M164" s="4">
        <f t="shared" si="79"/>
        <v>0.2027121568893013</v>
      </c>
      <c r="N164" s="4">
        <f t="shared" si="59"/>
        <v>0.23292424769694861</v>
      </c>
      <c r="O164" s="4">
        <f t="shared" si="80"/>
        <v>0</v>
      </c>
      <c r="P164" s="4">
        <f t="shared" si="60"/>
        <v>0</v>
      </c>
      <c r="Q164" s="5">
        <f t="shared" si="61"/>
        <v>0</v>
      </c>
      <c r="R164" s="5">
        <f t="shared" si="62"/>
        <v>-18.821944051002927</v>
      </c>
      <c r="S164" s="5">
        <f t="shared" si="81"/>
        <v>-6.3861294544604315</v>
      </c>
      <c r="T164" s="6">
        <f t="shared" si="82"/>
        <v>1499.8020130674249</v>
      </c>
      <c r="U164" s="5">
        <f t="shared" si="63"/>
        <v>0</v>
      </c>
      <c r="V164" s="5">
        <f t="shared" si="64"/>
        <v>-3.4980803297534453</v>
      </c>
      <c r="W164" s="5">
        <f t="shared" si="65"/>
        <v>10.30994951199218</v>
      </c>
      <c r="X164" s="5">
        <f t="shared" si="66"/>
        <v>0</v>
      </c>
      <c r="Y164" s="5">
        <f t="shared" si="67"/>
        <v>-22.320024380756372</v>
      </c>
      <c r="Z164" s="5">
        <f t="shared" si="68"/>
        <v>-28.25017994246825</v>
      </c>
      <c r="AA164">
        <f t="shared" si="83"/>
        <v>0</v>
      </c>
    </row>
    <row r="165" spans="1:27" x14ac:dyDescent="0.2">
      <c r="A165">
        <f t="shared" si="69"/>
        <v>1.330000000000001</v>
      </c>
      <c r="B165" s="5">
        <f t="shared" si="70"/>
        <v>0</v>
      </c>
      <c r="C165" s="5">
        <f t="shared" si="71"/>
        <v>144.36153795893472</v>
      </c>
      <c r="D165" s="5">
        <f t="shared" si="72"/>
        <v>68.920223231581417</v>
      </c>
      <c r="E165" s="2">
        <f t="shared" si="73"/>
        <v>144.36153795893472</v>
      </c>
      <c r="F165" s="2">
        <f t="shared" si="74"/>
        <v>0</v>
      </c>
      <c r="G165" s="3">
        <f t="shared" si="75"/>
        <v>0</v>
      </c>
      <c r="H165" s="3">
        <f t="shared" si="76"/>
        <v>88.572908366827136</v>
      </c>
      <c r="I165" s="3">
        <f t="shared" si="77"/>
        <v>29.845281127951825</v>
      </c>
      <c r="J165" s="2">
        <f t="shared" si="78"/>
        <v>93.466041438400694</v>
      </c>
      <c r="K165" s="2">
        <f t="shared" si="57"/>
        <v>93.466041438400694</v>
      </c>
      <c r="L165" s="5">
        <f t="shared" si="58"/>
        <v>0.42594883973050685</v>
      </c>
      <c r="M165" s="4">
        <f t="shared" si="79"/>
        <v>0.20336678602043323</v>
      </c>
      <c r="N165" s="4">
        <f t="shared" si="59"/>
        <v>0.23326936593416334</v>
      </c>
      <c r="O165" s="4">
        <f t="shared" si="80"/>
        <v>0</v>
      </c>
      <c r="P165" s="4">
        <f t="shared" si="60"/>
        <v>0</v>
      </c>
      <c r="Q165" s="5">
        <f t="shared" si="61"/>
        <v>0</v>
      </c>
      <c r="R165" s="5">
        <f t="shared" si="62"/>
        <v>-18.745869245174973</v>
      </c>
      <c r="S165" s="5">
        <f t="shared" si="81"/>
        <v>-6.3165560206399567</v>
      </c>
      <c r="T165" s="6">
        <f t="shared" si="82"/>
        <v>1499.8005132661617</v>
      </c>
      <c r="U165" s="5">
        <f t="shared" si="63"/>
        <v>0</v>
      </c>
      <c r="V165" s="5">
        <f t="shared" si="64"/>
        <v>-3.4592394212284883</v>
      </c>
      <c r="W165" s="5">
        <f t="shared" si="65"/>
        <v>10.26610856710713</v>
      </c>
      <c r="X165" s="5">
        <f t="shared" si="66"/>
        <v>0</v>
      </c>
      <c r="Y165" s="5">
        <f t="shared" si="67"/>
        <v>-22.205108666403461</v>
      </c>
      <c r="Z165" s="5">
        <f t="shared" si="68"/>
        <v>-28.224447453532825</v>
      </c>
      <c r="AA165">
        <f t="shared" si="83"/>
        <v>0</v>
      </c>
    </row>
    <row r="166" spans="1:27" x14ac:dyDescent="0.2">
      <c r="A166">
        <f t="shared" si="69"/>
        <v>1.340000000000001</v>
      </c>
      <c r="B166" s="5">
        <f t="shared" si="70"/>
        <v>0</v>
      </c>
      <c r="C166" s="5">
        <f t="shared" si="71"/>
        <v>145.24615678716967</v>
      </c>
      <c r="D166" s="5">
        <f t="shared" si="72"/>
        <v>69.217264820488253</v>
      </c>
      <c r="E166" s="2">
        <f t="shared" si="73"/>
        <v>145.24615678716967</v>
      </c>
      <c r="F166" s="2">
        <f t="shared" si="74"/>
        <v>0</v>
      </c>
      <c r="G166" s="3">
        <f t="shared" si="75"/>
        <v>0</v>
      </c>
      <c r="H166" s="3">
        <f t="shared" si="76"/>
        <v>88.350857280163098</v>
      </c>
      <c r="I166" s="3">
        <f t="shared" si="77"/>
        <v>29.563036653416496</v>
      </c>
      <c r="J166" s="2">
        <f t="shared" si="78"/>
        <v>93.165697111710571</v>
      </c>
      <c r="K166" s="2">
        <f t="shared" si="57"/>
        <v>93.165697111710571</v>
      </c>
      <c r="L166" s="5">
        <f t="shared" si="58"/>
        <v>0.42666156471878858</v>
      </c>
      <c r="M166" s="4">
        <f t="shared" si="79"/>
        <v>0.20402218875376199</v>
      </c>
      <c r="N166" s="4">
        <f t="shared" si="59"/>
        <v>0.23361368954925543</v>
      </c>
      <c r="O166" s="4">
        <f t="shared" si="80"/>
        <v>0</v>
      </c>
      <c r="P166" s="4">
        <f t="shared" si="60"/>
        <v>0</v>
      </c>
      <c r="Q166" s="5">
        <f t="shared" si="61"/>
        <v>0</v>
      </c>
      <c r="R166" s="5">
        <f t="shared" si="62"/>
        <v>-18.66997414966227</v>
      </c>
      <c r="S166" s="5">
        <f t="shared" si="81"/>
        <v>-6.2471508154650168</v>
      </c>
      <c r="T166" s="6">
        <f t="shared" si="82"/>
        <v>1499.7990134663987</v>
      </c>
      <c r="U166" s="5">
        <f t="shared" si="63"/>
        <v>0</v>
      </c>
      <c r="V166" s="5">
        <f t="shared" si="64"/>
        <v>-3.4205564125123895</v>
      </c>
      <c r="W166" s="5">
        <f t="shared" si="65"/>
        <v>10.222532108713654</v>
      </c>
      <c r="X166" s="5">
        <f t="shared" si="66"/>
        <v>0</v>
      </c>
      <c r="Y166" s="5">
        <f t="shared" si="67"/>
        <v>-22.09053056217466</v>
      </c>
      <c r="Z166" s="5">
        <f t="shared" si="68"/>
        <v>-28.198618706751361</v>
      </c>
      <c r="AA166">
        <f t="shared" si="83"/>
        <v>0</v>
      </c>
    </row>
    <row r="167" spans="1:27" x14ac:dyDescent="0.2">
      <c r="A167">
        <f t="shared" si="69"/>
        <v>1.350000000000001</v>
      </c>
      <c r="B167" s="5">
        <f t="shared" si="70"/>
        <v>0</v>
      </c>
      <c r="C167" s="5">
        <f t="shared" si="71"/>
        <v>146.12856083344317</v>
      </c>
      <c r="D167" s="5">
        <f t="shared" si="72"/>
        <v>69.511485256087084</v>
      </c>
      <c r="E167" s="2">
        <f t="shared" si="73"/>
        <v>146.12856083344317</v>
      </c>
      <c r="F167" s="2">
        <f t="shared" si="74"/>
        <v>0</v>
      </c>
      <c r="G167" s="3">
        <f t="shared" si="75"/>
        <v>0</v>
      </c>
      <c r="H167" s="3">
        <f t="shared" si="76"/>
        <v>88.129951974541356</v>
      </c>
      <c r="I167" s="3">
        <f t="shared" si="77"/>
        <v>29.281050466348983</v>
      </c>
      <c r="J167" s="2">
        <f t="shared" si="78"/>
        <v>92.866938958101997</v>
      </c>
      <c r="K167" s="2">
        <f t="shared" si="57"/>
        <v>92.866938958101997</v>
      </c>
      <c r="L167" s="5">
        <f t="shared" si="58"/>
        <v>0.42736695188286344</v>
      </c>
      <c r="M167" s="4">
        <f t="shared" si="79"/>
        <v>0.20467833490470605</v>
      </c>
      <c r="N167" s="4">
        <f t="shared" si="59"/>
        <v>0.23395720479118023</v>
      </c>
      <c r="O167" s="4">
        <f t="shared" si="80"/>
        <v>0</v>
      </c>
      <c r="P167" s="4">
        <f t="shared" si="60"/>
        <v>0</v>
      </c>
      <c r="Q167" s="5">
        <f t="shared" si="61"/>
        <v>0</v>
      </c>
      <c r="R167" s="5">
        <f t="shared" si="62"/>
        <v>-18.594263822493463</v>
      </c>
      <c r="S167" s="5">
        <f t="shared" si="81"/>
        <v>-6.1779175543896772</v>
      </c>
      <c r="T167" s="6">
        <f t="shared" si="82"/>
        <v>1499.797513668135</v>
      </c>
      <c r="U167" s="5">
        <f t="shared" si="63"/>
        <v>0</v>
      </c>
      <c r="V167" s="5">
        <f t="shared" si="64"/>
        <v>-3.3820311001762549</v>
      </c>
      <c r="W167" s="5">
        <f t="shared" si="65"/>
        <v>10.179219450390951</v>
      </c>
      <c r="X167" s="5">
        <f t="shared" si="66"/>
        <v>0</v>
      </c>
      <c r="Y167" s="5">
        <f t="shared" si="67"/>
        <v>-21.97629492266972</v>
      </c>
      <c r="Z167" s="5">
        <f t="shared" si="68"/>
        <v>-28.172698103998727</v>
      </c>
      <c r="AA167">
        <f t="shared" si="83"/>
        <v>0</v>
      </c>
    </row>
    <row r="168" spans="1:27" x14ac:dyDescent="0.2">
      <c r="A168">
        <f t="shared" si="69"/>
        <v>1.360000000000001</v>
      </c>
      <c r="B168" s="5">
        <f t="shared" si="70"/>
        <v>0</v>
      </c>
      <c r="C168" s="5">
        <f t="shared" si="71"/>
        <v>147.00876153844246</v>
      </c>
      <c r="D168" s="5">
        <f t="shared" si="72"/>
        <v>69.802887125845373</v>
      </c>
      <c r="E168" s="2">
        <f t="shared" si="73"/>
        <v>147.00876153844246</v>
      </c>
      <c r="F168" s="2">
        <f t="shared" si="74"/>
        <v>0</v>
      </c>
      <c r="G168" s="3">
        <f t="shared" si="75"/>
        <v>0</v>
      </c>
      <c r="H168" s="3">
        <f t="shared" si="76"/>
        <v>87.910189025314665</v>
      </c>
      <c r="I168" s="3">
        <f t="shared" si="77"/>
        <v>28.999323485308995</v>
      </c>
      <c r="J168" s="2">
        <f t="shared" si="78"/>
        <v>92.569768807490007</v>
      </c>
      <c r="K168" s="2">
        <f t="shared" si="57"/>
        <v>92.569768807490007</v>
      </c>
      <c r="L168" s="5">
        <f t="shared" si="58"/>
        <v>0.42806500984570994</v>
      </c>
      <c r="M168" s="4">
        <f t="shared" si="79"/>
        <v>0.20533519388310714</v>
      </c>
      <c r="N168" s="4">
        <f t="shared" si="59"/>
        <v>0.23429989791262168</v>
      </c>
      <c r="O168" s="4">
        <f t="shared" si="80"/>
        <v>0</v>
      </c>
      <c r="P168" s="4">
        <f t="shared" si="60"/>
        <v>0</v>
      </c>
      <c r="Q168" s="5">
        <f t="shared" si="61"/>
        <v>0</v>
      </c>
      <c r="R168" s="5">
        <f t="shared" si="62"/>
        <v>-18.518743312185222</v>
      </c>
      <c r="S168" s="5">
        <f t="shared" si="81"/>
        <v>-6.1088598921885842</v>
      </c>
      <c r="T168" s="6">
        <f t="shared" si="82"/>
        <v>1499.7960138713713</v>
      </c>
      <c r="U168" s="5">
        <f t="shared" si="63"/>
        <v>0</v>
      </c>
      <c r="V168" s="5">
        <f t="shared" si="64"/>
        <v>-3.3436632665168977</v>
      </c>
      <c r="W168" s="5">
        <f t="shared" si="65"/>
        <v>10.136169898770643</v>
      </c>
      <c r="X168" s="5">
        <f t="shared" si="66"/>
        <v>0</v>
      </c>
      <c r="Y168" s="5">
        <f t="shared" si="67"/>
        <v>-21.862406578702121</v>
      </c>
      <c r="Z168" s="5">
        <f t="shared" si="68"/>
        <v>-28.14668999341794</v>
      </c>
      <c r="AA168">
        <f t="shared" si="83"/>
        <v>0</v>
      </c>
    </row>
    <row r="169" spans="1:27" x14ac:dyDescent="0.2">
      <c r="A169">
        <f t="shared" si="69"/>
        <v>1.370000000000001</v>
      </c>
      <c r="B169" s="5">
        <f t="shared" si="70"/>
        <v>0</v>
      </c>
      <c r="C169" s="5">
        <f t="shared" si="71"/>
        <v>147.88677030836666</v>
      </c>
      <c r="D169" s="5">
        <f t="shared" si="72"/>
        <v>70.091473026198784</v>
      </c>
      <c r="E169" s="2">
        <f t="shared" si="73"/>
        <v>147.88677030836666</v>
      </c>
      <c r="F169" s="2">
        <f t="shared" si="74"/>
        <v>0</v>
      </c>
      <c r="G169" s="3">
        <f t="shared" si="75"/>
        <v>0</v>
      </c>
      <c r="H169" s="3">
        <f t="shared" si="76"/>
        <v>87.691564959527639</v>
      </c>
      <c r="I169" s="3">
        <f t="shared" si="77"/>
        <v>28.717856585374815</v>
      </c>
      <c r="J169" s="2">
        <f t="shared" si="78"/>
        <v>92.274188438095791</v>
      </c>
      <c r="K169" s="2">
        <f t="shared" si="57"/>
        <v>92.274188438095791</v>
      </c>
      <c r="L169" s="5">
        <f t="shared" si="58"/>
        <v>0.42875574968416374</v>
      </c>
      <c r="M169" s="4">
        <f t="shared" si="79"/>
        <v>0.20599273469341062</v>
      </c>
      <c r="N169" s="4">
        <f t="shared" si="59"/>
        <v>0.23464175517150013</v>
      </c>
      <c r="O169" s="4">
        <f t="shared" si="80"/>
        <v>0</v>
      </c>
      <c r="P169" s="4">
        <f t="shared" si="60"/>
        <v>0</v>
      </c>
      <c r="Q169" s="5">
        <f t="shared" si="61"/>
        <v>0</v>
      </c>
      <c r="R169" s="5">
        <f t="shared" si="62"/>
        <v>-18.443417652633283</v>
      </c>
      <c r="S169" s="5">
        <f t="shared" si="81"/>
        <v>-6.0399814205271065</v>
      </c>
      <c r="T169" s="6">
        <f t="shared" si="82"/>
        <v>1499.7945140761074</v>
      </c>
      <c r="U169" s="5">
        <f t="shared" si="63"/>
        <v>0</v>
      </c>
      <c r="V169" s="5">
        <f t="shared" si="64"/>
        <v>-3.3054526796660162</v>
      </c>
      <c r="W169" s="5">
        <f t="shared" si="65"/>
        <v>10.093382753613817</v>
      </c>
      <c r="X169" s="5">
        <f t="shared" si="66"/>
        <v>0</v>
      </c>
      <c r="Y169" s="5">
        <f t="shared" si="67"/>
        <v>-21.748870332299298</v>
      </c>
      <c r="Z169" s="5">
        <f t="shared" si="68"/>
        <v>-28.120598666913288</v>
      </c>
      <c r="AA169">
        <f t="shared" si="83"/>
        <v>0</v>
      </c>
    </row>
    <row r="170" spans="1:27" x14ac:dyDescent="0.2">
      <c r="A170">
        <f t="shared" si="69"/>
        <v>1.380000000000001</v>
      </c>
      <c r="B170" s="5">
        <f t="shared" si="70"/>
        <v>0</v>
      </c>
      <c r="C170" s="5">
        <f t="shared" si="71"/>
        <v>148.76259851444533</v>
      </c>
      <c r="D170" s="5">
        <f t="shared" si="72"/>
        <v>70.377245562119185</v>
      </c>
      <c r="E170" s="2">
        <f t="shared" si="73"/>
        <v>148.76259851444533</v>
      </c>
      <c r="F170" s="2">
        <f t="shared" si="74"/>
        <v>0</v>
      </c>
      <c r="G170" s="3">
        <f t="shared" si="75"/>
        <v>0</v>
      </c>
      <c r="H170" s="3">
        <f t="shared" si="76"/>
        <v>87.47407625620464</v>
      </c>
      <c r="I170" s="3">
        <f t="shared" si="77"/>
        <v>28.436650598705683</v>
      </c>
      <c r="J170" s="2">
        <f t="shared" si="78"/>
        <v>91.980199576589158</v>
      </c>
      <c r="K170" s="2">
        <f t="shared" si="57"/>
        <v>91.980199576589158</v>
      </c>
      <c r="L170" s="5">
        <f t="shared" si="58"/>
        <v>0.42943918485082738</v>
      </c>
      <c r="M170" s="4">
        <f t="shared" si="79"/>
        <v>0.20665092593486176</v>
      </c>
      <c r="N170" s="4">
        <f t="shared" si="59"/>
        <v>0.23498276283243597</v>
      </c>
      <c r="O170" s="4">
        <f t="shared" si="80"/>
        <v>0</v>
      </c>
      <c r="P170" s="4">
        <f t="shared" si="60"/>
        <v>0</v>
      </c>
      <c r="Q170" s="5">
        <f t="shared" si="61"/>
        <v>0</v>
      </c>
      <c r="R170" s="5">
        <f t="shared" si="62"/>
        <v>-18.36829185821048</v>
      </c>
      <c r="S170" s="5">
        <f t="shared" si="81"/>
        <v>-5.9712856656766586</v>
      </c>
      <c r="T170" s="6">
        <f t="shared" si="82"/>
        <v>1499.7930142823432</v>
      </c>
      <c r="U170" s="5">
        <f t="shared" si="63"/>
        <v>0</v>
      </c>
      <c r="V170" s="5">
        <f t="shared" si="64"/>
        <v>-3.2673990937036397</v>
      </c>
      <c r="W170" s="5">
        <f t="shared" si="65"/>
        <v>10.050857307895996</v>
      </c>
      <c r="X170" s="5">
        <f t="shared" si="66"/>
        <v>0</v>
      </c>
      <c r="Y170" s="5">
        <f t="shared" si="67"/>
        <v>-21.635690951914121</v>
      </c>
      <c r="Z170" s="5">
        <f t="shared" si="68"/>
        <v>-28.094428357780664</v>
      </c>
      <c r="AA170">
        <f t="shared" si="83"/>
        <v>0</v>
      </c>
    </row>
    <row r="171" spans="1:27" x14ac:dyDescent="0.2">
      <c r="A171">
        <f t="shared" si="69"/>
        <v>1.390000000000001</v>
      </c>
      <c r="B171" s="5">
        <f t="shared" si="70"/>
        <v>0</v>
      </c>
      <c r="C171" s="5">
        <f t="shared" si="71"/>
        <v>149.63625749245978</v>
      </c>
      <c r="D171" s="5">
        <f t="shared" si="72"/>
        <v>70.660207346688352</v>
      </c>
      <c r="E171" s="2">
        <f t="shared" si="73"/>
        <v>149.63625749245978</v>
      </c>
      <c r="F171" s="2">
        <f t="shared" si="74"/>
        <v>0</v>
      </c>
      <c r="G171" s="3">
        <f t="shared" si="75"/>
        <v>0</v>
      </c>
      <c r="H171" s="3">
        <f t="shared" si="76"/>
        <v>87.257719346685505</v>
      </c>
      <c r="I171" s="3">
        <f t="shared" si="77"/>
        <v>28.155706315127876</v>
      </c>
      <c r="J171" s="2">
        <f t="shared" si="78"/>
        <v>91.687803898275718</v>
      </c>
      <c r="K171" s="2">
        <f t="shared" si="57"/>
        <v>91.687803898275718</v>
      </c>
      <c r="L171" s="5">
        <f t="shared" si="58"/>
        <v>0.43011533109620714</v>
      </c>
      <c r="M171" s="4">
        <f t="shared" si="79"/>
        <v>0.20730973580172188</v>
      </c>
      <c r="N171" s="4">
        <f t="shared" si="59"/>
        <v>0.23532290716817061</v>
      </c>
      <c r="O171" s="4">
        <f t="shared" si="80"/>
        <v>0</v>
      </c>
      <c r="P171" s="4">
        <f t="shared" si="60"/>
        <v>0</v>
      </c>
      <c r="Q171" s="5">
        <f t="shared" si="61"/>
        <v>0</v>
      </c>
      <c r="R171" s="5">
        <f t="shared" si="62"/>
        <v>-18.293370919070856</v>
      </c>
      <c r="S171" s="5">
        <f t="shared" si="81"/>
        <v>-5.9027760863729783</v>
      </c>
      <c r="T171" s="6">
        <f t="shared" si="82"/>
        <v>1499.7915144900787</v>
      </c>
      <c r="U171" s="5">
        <f t="shared" si="63"/>
        <v>0</v>
      </c>
      <c r="V171" s="5">
        <f t="shared" si="64"/>
        <v>-3.2295022487755602</v>
      </c>
      <c r="W171" s="5">
        <f t="shared" si="65"/>
        <v>10.008592847899497</v>
      </c>
      <c r="X171" s="5">
        <f t="shared" si="66"/>
        <v>0</v>
      </c>
      <c r="Y171" s="5">
        <f t="shared" si="67"/>
        <v>-21.522873167846416</v>
      </c>
      <c r="Z171" s="5">
        <f t="shared" si="68"/>
        <v>-28.06818323847348</v>
      </c>
      <c r="AA171">
        <f t="shared" si="83"/>
        <v>0</v>
      </c>
    </row>
    <row r="172" spans="1:27" x14ac:dyDescent="0.2">
      <c r="A172">
        <f t="shared" si="69"/>
        <v>1.400000000000001</v>
      </c>
      <c r="B172" s="5">
        <f t="shared" si="70"/>
        <v>0</v>
      </c>
      <c r="C172" s="5">
        <f t="shared" si="71"/>
        <v>150.50775854226825</v>
      </c>
      <c r="D172" s="5">
        <f t="shared" si="72"/>
        <v>70.940361000677711</v>
      </c>
      <c r="E172" s="2">
        <f t="shared" si="73"/>
        <v>150.50775854226825</v>
      </c>
      <c r="F172" s="2">
        <f t="shared" si="74"/>
        <v>0</v>
      </c>
      <c r="G172" s="3">
        <f t="shared" si="75"/>
        <v>0</v>
      </c>
      <c r="H172" s="3">
        <f t="shared" si="76"/>
        <v>87.04249061500704</v>
      </c>
      <c r="I172" s="3">
        <f t="shared" si="77"/>
        <v>27.875024482743143</v>
      </c>
      <c r="J172" s="2">
        <f t="shared" si="78"/>
        <v>91.397003027326448</v>
      </c>
      <c r="K172" s="2">
        <f t="shared" si="57"/>
        <v>91.397003027326448</v>
      </c>
      <c r="L172" s="5">
        <f t="shared" si="58"/>
        <v>0.43078420639117854</v>
      </c>
      <c r="M172" s="4">
        <f t="shared" si="79"/>
        <v>0.20796913208350679</v>
      </c>
      <c r="N172" s="4">
        <f t="shared" si="59"/>
        <v>0.23566217446094714</v>
      </c>
      <c r="O172" s="4">
        <f t="shared" si="80"/>
        <v>0</v>
      </c>
      <c r="P172" s="4">
        <f t="shared" si="60"/>
        <v>0</v>
      </c>
      <c r="Q172" s="5">
        <f t="shared" si="61"/>
        <v>0</v>
      </c>
      <c r="R172" s="5">
        <f t="shared" si="62"/>
        <v>-18.218659796658212</v>
      </c>
      <c r="S172" s="5">
        <f t="shared" si="81"/>
        <v>-5.8344560718148601</v>
      </c>
      <c r="T172" s="6">
        <f t="shared" si="82"/>
        <v>1499.790014699314</v>
      </c>
      <c r="U172" s="5">
        <f t="shared" si="63"/>
        <v>0</v>
      </c>
      <c r="V172" s="5">
        <f t="shared" si="64"/>
        <v>-3.1917618712145117</v>
      </c>
      <c r="W172" s="5">
        <f t="shared" si="65"/>
        <v>9.9665886533128756</v>
      </c>
      <c r="X172" s="5">
        <f t="shared" si="66"/>
        <v>0</v>
      </c>
      <c r="Y172" s="5">
        <f t="shared" si="67"/>
        <v>-21.410421667872725</v>
      </c>
      <c r="Z172" s="5">
        <f t="shared" si="68"/>
        <v>-28.041867418501983</v>
      </c>
      <c r="AA172">
        <f t="shared" si="83"/>
        <v>0</v>
      </c>
    </row>
    <row r="173" spans="1:27" x14ac:dyDescent="0.2">
      <c r="A173">
        <f t="shared" si="69"/>
        <v>1.410000000000001</v>
      </c>
      <c r="B173" s="5">
        <f t="shared" si="70"/>
        <v>0</v>
      </c>
      <c r="C173" s="5">
        <f t="shared" si="71"/>
        <v>151.37711292733493</v>
      </c>
      <c r="D173" s="5">
        <f t="shared" si="72"/>
        <v>71.217709152134219</v>
      </c>
      <c r="E173" s="2">
        <f t="shared" si="73"/>
        <v>151.37711292733493</v>
      </c>
      <c r="F173" s="2">
        <f t="shared" si="74"/>
        <v>0</v>
      </c>
      <c r="G173" s="3">
        <f t="shared" si="75"/>
        <v>0</v>
      </c>
      <c r="H173" s="3">
        <f t="shared" si="76"/>
        <v>86.82838639832832</v>
      </c>
      <c r="I173" s="3">
        <f t="shared" si="77"/>
        <v>27.594605808558125</v>
      </c>
      <c r="J173" s="2">
        <f t="shared" si="78"/>
        <v>91.107798537046847</v>
      </c>
      <c r="K173" s="2">
        <f t="shared" si="57"/>
        <v>91.107798537046847</v>
      </c>
      <c r="L173" s="5">
        <f t="shared" si="58"/>
        <v>0.43144583084988142</v>
      </c>
      <c r="M173" s="4">
        <f t="shared" si="79"/>
        <v>0.20862908216525267</v>
      </c>
      <c r="N173" s="4">
        <f t="shared" si="59"/>
        <v>0.23600055100385195</v>
      </c>
      <c r="O173" s="4">
        <f t="shared" si="80"/>
        <v>0</v>
      </c>
      <c r="P173" s="4">
        <f t="shared" si="60"/>
        <v>0</v>
      </c>
      <c r="Q173" s="5">
        <f t="shared" si="61"/>
        <v>0</v>
      </c>
      <c r="R173" s="5">
        <f t="shared" si="62"/>
        <v>-18.144163419417488</v>
      </c>
      <c r="S173" s="5">
        <f t="shared" si="81"/>
        <v>-5.7663289398007871</v>
      </c>
      <c r="T173" s="6">
        <f t="shared" si="82"/>
        <v>1499.7885149100493</v>
      </c>
      <c r="U173" s="5">
        <f t="shared" si="63"/>
        <v>0</v>
      </c>
      <c r="V173" s="5">
        <f t="shared" si="64"/>
        <v>-3.1541776736647713</v>
      </c>
      <c r="W173" s="5">
        <f t="shared" si="65"/>
        <v>9.924843997336863</v>
      </c>
      <c r="X173" s="5">
        <f t="shared" si="66"/>
        <v>0</v>
      </c>
      <c r="Y173" s="5">
        <f t="shared" si="67"/>
        <v>-21.298341093082261</v>
      </c>
      <c r="Z173" s="5">
        <f t="shared" si="68"/>
        <v>-28.015484942463925</v>
      </c>
      <c r="AA173">
        <f t="shared" si="83"/>
        <v>0</v>
      </c>
    </row>
    <row r="174" spans="1:27" x14ac:dyDescent="0.2">
      <c r="A174">
        <f t="shared" si="69"/>
        <v>1.420000000000001</v>
      </c>
      <c r="B174" s="5">
        <f t="shared" si="70"/>
        <v>0</v>
      </c>
      <c r="C174" s="5">
        <f t="shared" si="71"/>
        <v>152.24433187426357</v>
      </c>
      <c r="D174" s="5">
        <f t="shared" si="72"/>
        <v>71.492254435972683</v>
      </c>
      <c r="E174" s="2">
        <f t="shared" si="73"/>
        <v>152.24433187426357</v>
      </c>
      <c r="F174" s="2">
        <f t="shared" si="74"/>
        <v>0</v>
      </c>
      <c r="G174" s="3">
        <f t="shared" si="75"/>
        <v>0</v>
      </c>
      <c r="H174" s="3">
        <f t="shared" si="76"/>
        <v>86.615402987397502</v>
      </c>
      <c r="I174" s="3">
        <f t="shared" si="77"/>
        <v>27.314450959133485</v>
      </c>
      <c r="J174" s="2">
        <f t="shared" si="78"/>
        <v>90.820191950183499</v>
      </c>
      <c r="K174" s="2">
        <f t="shared" si="57"/>
        <v>90.820191950183499</v>
      </c>
      <c r="L174" s="5">
        <f t="shared" si="58"/>
        <v>0.43210022665313791</v>
      </c>
      <c r="M174" s="4">
        <f t="shared" si="79"/>
        <v>0.20928955302781149</v>
      </c>
      <c r="N174" s="4">
        <f t="shared" si="59"/>
        <v>0.23633802310211857</v>
      </c>
      <c r="O174" s="4">
        <f t="shared" si="80"/>
        <v>0</v>
      </c>
      <c r="P174" s="4">
        <f t="shared" si="60"/>
        <v>0</v>
      </c>
      <c r="Q174" s="5">
        <f t="shared" si="61"/>
        <v>0</v>
      </c>
      <c r="R174" s="5">
        <f t="shared" si="62"/>
        <v>-18.069886678706787</v>
      </c>
      <c r="S174" s="5">
        <f t="shared" si="81"/>
        <v>-5.6983979350006608</v>
      </c>
      <c r="T174" s="6">
        <f t="shared" si="82"/>
        <v>1499.7870151222842</v>
      </c>
      <c r="U174" s="5">
        <f t="shared" si="63"/>
        <v>0</v>
      </c>
      <c r="V174" s="5">
        <f t="shared" si="64"/>
        <v>-3.1167493552099734</v>
      </c>
      <c r="W174" s="5">
        <f t="shared" si="65"/>
        <v>9.8833581467964198</v>
      </c>
      <c r="X174" s="5">
        <f t="shared" si="66"/>
        <v>0</v>
      </c>
      <c r="Y174" s="5">
        <f t="shared" si="67"/>
        <v>-21.186636033916759</v>
      </c>
      <c r="Z174" s="5">
        <f t="shared" si="68"/>
        <v>-27.989039788204241</v>
      </c>
      <c r="AA174">
        <f t="shared" si="83"/>
        <v>0</v>
      </c>
    </row>
    <row r="175" spans="1:27" x14ac:dyDescent="0.2">
      <c r="A175">
        <f t="shared" si="69"/>
        <v>1.430000000000001</v>
      </c>
      <c r="B175" s="5">
        <f t="shared" si="70"/>
        <v>0</v>
      </c>
      <c r="C175" s="5">
        <f t="shared" si="71"/>
        <v>153.10942657233585</v>
      </c>
      <c r="D175" s="5">
        <f t="shared" si="72"/>
        <v>71.763999493574602</v>
      </c>
      <c r="E175" s="2">
        <f t="shared" si="73"/>
        <v>153.10942657233585</v>
      </c>
      <c r="F175" s="2">
        <f t="shared" si="74"/>
        <v>0</v>
      </c>
      <c r="G175" s="3">
        <f t="shared" si="75"/>
        <v>0</v>
      </c>
      <c r="H175" s="3">
        <f t="shared" si="76"/>
        <v>86.40353662705833</v>
      </c>
      <c r="I175" s="3">
        <f t="shared" si="77"/>
        <v>27.034560561251443</v>
      </c>
      <c r="J175" s="2">
        <f t="shared" si="78"/>
        <v>90.5341847392651</v>
      </c>
      <c r="K175" s="2">
        <f t="shared" si="57"/>
        <v>90.5341847392651</v>
      </c>
      <c r="L175" s="5">
        <f t="shared" si="58"/>
        <v>0.4327474179724814</v>
      </c>
      <c r="M175" s="4">
        <f t="shared" si="79"/>
        <v>0.20995051124818212</v>
      </c>
      <c r="N175" s="4">
        <f t="shared" si="59"/>
        <v>0.23667457707439704</v>
      </c>
      <c r="O175" s="4">
        <f t="shared" si="80"/>
        <v>0</v>
      </c>
      <c r="P175" s="4">
        <f t="shared" si="60"/>
        <v>0</v>
      </c>
      <c r="Q175" s="5">
        <f t="shared" si="61"/>
        <v>0</v>
      </c>
      <c r="R175" s="5">
        <f t="shared" si="62"/>
        <v>-17.99583442490767</v>
      </c>
      <c r="S175" s="5">
        <f t="shared" si="81"/>
        <v>-5.6306662273597663</v>
      </c>
      <c r="T175" s="6">
        <f t="shared" si="82"/>
        <v>1499.785515336019</v>
      </c>
      <c r="U175" s="5">
        <f t="shared" si="63"/>
        <v>0</v>
      </c>
      <c r="V175" s="5">
        <f t="shared" si="64"/>
        <v>-3.0794766015038508</v>
      </c>
      <c r="W175" s="5">
        <f t="shared" si="65"/>
        <v>9.8421303622584286</v>
      </c>
      <c r="X175" s="5">
        <f t="shared" si="66"/>
        <v>0</v>
      </c>
      <c r="Y175" s="5">
        <f t="shared" si="67"/>
        <v>-21.075311026411519</v>
      </c>
      <c r="Z175" s="5">
        <f t="shared" si="68"/>
        <v>-27.962535865101337</v>
      </c>
      <c r="AA175">
        <f t="shared" si="83"/>
        <v>0</v>
      </c>
    </row>
    <row r="176" spans="1:27" x14ac:dyDescent="0.2">
      <c r="A176">
        <f t="shared" si="69"/>
        <v>1.4400000000000011</v>
      </c>
      <c r="B176" s="5">
        <f t="shared" si="70"/>
        <v>0</v>
      </c>
      <c r="C176" s="5">
        <f t="shared" si="71"/>
        <v>153.9724081730551</v>
      </c>
      <c r="D176" s="5">
        <f t="shared" si="72"/>
        <v>72.032946972393859</v>
      </c>
      <c r="E176" s="2">
        <f t="shared" si="73"/>
        <v>153.9724081730551</v>
      </c>
      <c r="F176" s="2">
        <f t="shared" si="74"/>
        <v>0</v>
      </c>
      <c r="G176" s="3">
        <f t="shared" si="75"/>
        <v>0</v>
      </c>
      <c r="H176" s="3">
        <f t="shared" si="76"/>
        <v>86.192783516794208</v>
      </c>
      <c r="I176" s="3">
        <f t="shared" si="77"/>
        <v>26.754935202600429</v>
      </c>
      <c r="J176" s="2">
        <f t="shared" si="78"/>
        <v>90.249778326975957</v>
      </c>
      <c r="K176" s="2">
        <f t="shared" si="57"/>
        <v>90.249778326975957</v>
      </c>
      <c r="L176" s="5">
        <f t="shared" si="58"/>
        <v>0.43338743089487985</v>
      </c>
      <c r="M176" s="4">
        <f t="shared" si="79"/>
        <v>0.21061192299987899</v>
      </c>
      <c r="N176" s="4">
        <f t="shared" si="59"/>
        <v>0.23701019925398867</v>
      </c>
      <c r="O176" s="4">
        <f t="shared" si="80"/>
        <v>0</v>
      </c>
      <c r="P176" s="4">
        <f t="shared" si="60"/>
        <v>0</v>
      </c>
      <c r="Q176" s="5">
        <f t="shared" si="61"/>
        <v>0</v>
      </c>
      <c r="R176" s="5">
        <f t="shared" si="62"/>
        <v>-17.922011463731007</v>
      </c>
      <c r="S176" s="5">
        <f t="shared" si="81"/>
        <v>-5.5631369106319282</v>
      </c>
      <c r="T176" s="6">
        <f t="shared" si="82"/>
        <v>1499.7840155512536</v>
      </c>
      <c r="U176" s="5">
        <f t="shared" si="63"/>
        <v>0</v>
      </c>
      <c r="V176" s="5">
        <f t="shared" si="64"/>
        <v>-3.0423590849036537</v>
      </c>
      <c r="W176" s="5">
        <f t="shared" si="65"/>
        <v>9.8011598981546246</v>
      </c>
      <c r="X176" s="5">
        <f t="shared" si="66"/>
        <v>0</v>
      </c>
      <c r="Y176" s="5">
        <f t="shared" si="67"/>
        <v>-20.964370548634662</v>
      </c>
      <c r="Z176" s="5">
        <f t="shared" si="68"/>
        <v>-27.935977012477302</v>
      </c>
      <c r="AA176">
        <f t="shared" si="83"/>
        <v>0</v>
      </c>
    </row>
    <row r="177" spans="1:27" x14ac:dyDescent="0.2">
      <c r="A177">
        <f t="shared" si="69"/>
        <v>1.4500000000000011</v>
      </c>
      <c r="B177" s="5">
        <f t="shared" si="70"/>
        <v>0</v>
      </c>
      <c r="C177" s="5">
        <f t="shared" si="71"/>
        <v>154.83328778969559</v>
      </c>
      <c r="D177" s="5">
        <f t="shared" si="72"/>
        <v>72.299099525569247</v>
      </c>
      <c r="E177" s="2">
        <f t="shared" si="73"/>
        <v>154.83328778969559</v>
      </c>
      <c r="F177" s="2">
        <f t="shared" si="74"/>
        <v>0</v>
      </c>
      <c r="G177" s="3">
        <f t="shared" si="75"/>
        <v>0</v>
      </c>
      <c r="H177" s="3">
        <f t="shared" si="76"/>
        <v>85.983139811307865</v>
      </c>
      <c r="I177" s="3">
        <f t="shared" si="77"/>
        <v>26.475575432475654</v>
      </c>
      <c r="J177" s="2">
        <f t="shared" si="78"/>
        <v>89.966974086559247</v>
      </c>
      <c r="K177" s="2">
        <f t="shared" si="57"/>
        <v>89.966974086559247</v>
      </c>
      <c r="L177" s="5">
        <f t="shared" si="58"/>
        <v>0.43402029334823133</v>
      </c>
      <c r="M177" s="4">
        <f t="shared" si="79"/>
        <v>0.21127375405334461</v>
      </c>
      <c r="N177" s="4">
        <f t="shared" si="59"/>
        <v>0.23734487599004994</v>
      </c>
      <c r="O177" s="4">
        <f t="shared" si="80"/>
        <v>0</v>
      </c>
      <c r="P177" s="4">
        <f t="shared" si="60"/>
        <v>0</v>
      </c>
      <c r="Q177" s="5">
        <f t="shared" si="61"/>
        <v>0</v>
      </c>
      <c r="R177" s="5">
        <f t="shared" si="62"/>
        <v>-17.848422552715554</v>
      </c>
      <c r="S177" s="5">
        <f t="shared" si="81"/>
        <v>-5.4958130010387736</v>
      </c>
      <c r="T177" s="6">
        <f t="shared" si="82"/>
        <v>1499.7825157679881</v>
      </c>
      <c r="U177" s="5">
        <f t="shared" si="63"/>
        <v>0</v>
      </c>
      <c r="V177" s="5">
        <f t="shared" si="64"/>
        <v>-3.0053964646060418</v>
      </c>
      <c r="W177" s="5">
        <f t="shared" si="65"/>
        <v>9.7604460029093385</v>
      </c>
      <c r="X177" s="5">
        <f t="shared" si="66"/>
        <v>0</v>
      </c>
      <c r="Y177" s="5">
        <f t="shared" si="67"/>
        <v>-20.853819017321598</v>
      </c>
      <c r="Z177" s="5">
        <f t="shared" si="68"/>
        <v>-27.909366998129435</v>
      </c>
      <c r="AA177">
        <f t="shared" si="83"/>
        <v>0</v>
      </c>
    </row>
    <row r="178" spans="1:27" x14ac:dyDescent="0.2">
      <c r="A178">
        <f t="shared" si="69"/>
        <v>1.4600000000000011</v>
      </c>
      <c r="B178" s="5">
        <f t="shared" si="70"/>
        <v>0</v>
      </c>
      <c r="C178" s="5">
        <f t="shared" si="71"/>
        <v>155.69207649685779</v>
      </c>
      <c r="D178" s="5">
        <f t="shared" si="72"/>
        <v>72.562459811544088</v>
      </c>
      <c r="E178" s="2">
        <f t="shared" si="73"/>
        <v>155.69207649685779</v>
      </c>
      <c r="F178" s="2">
        <f t="shared" si="74"/>
        <v>0</v>
      </c>
      <c r="G178" s="3">
        <f t="shared" si="75"/>
        <v>0</v>
      </c>
      <c r="H178" s="3">
        <f t="shared" si="76"/>
        <v>85.77460162113465</v>
      </c>
      <c r="I178" s="3">
        <f t="shared" si="77"/>
        <v>26.196481762494361</v>
      </c>
      <c r="J178" s="2">
        <f t="shared" si="78"/>
        <v>89.685773342247856</v>
      </c>
      <c r="K178" s="2">
        <f t="shared" si="57"/>
        <v>89.685773342247856</v>
      </c>
      <c r="L178" s="5">
        <f t="shared" si="58"/>
        <v>0.43464603502770444</v>
      </c>
      <c r="M178" s="4">
        <f t="shared" si="79"/>
        <v>0.21193596977640886</v>
      </c>
      <c r="N178" s="4">
        <f t="shared" si="59"/>
        <v>0.23767859364876584</v>
      </c>
      <c r="O178" s="4">
        <f t="shared" si="80"/>
        <v>0</v>
      </c>
      <c r="P178" s="4">
        <f t="shared" si="60"/>
        <v>0</v>
      </c>
      <c r="Q178" s="5">
        <f t="shared" si="61"/>
        <v>0</v>
      </c>
      <c r="R178" s="5">
        <f t="shared" si="62"/>
        <v>-17.775072397915977</v>
      </c>
      <c r="S178" s="5">
        <f t="shared" si="81"/>
        <v>-5.4286974360518538</v>
      </c>
      <c r="T178" s="6">
        <f t="shared" si="82"/>
        <v>1499.7810159862222</v>
      </c>
      <c r="U178" s="5">
        <f t="shared" si="63"/>
        <v>0</v>
      </c>
      <c r="V178" s="5">
        <f t="shared" si="64"/>
        <v>-2.9685883867851741</v>
      </c>
      <c r="W178" s="5">
        <f t="shared" si="65"/>
        <v>9.719987919071615</v>
      </c>
      <c r="X178" s="5">
        <f t="shared" si="66"/>
        <v>0</v>
      </c>
      <c r="Y178" s="5">
        <f t="shared" si="67"/>
        <v>-20.743660784701152</v>
      </c>
      <c r="Z178" s="5">
        <f t="shared" si="68"/>
        <v>-27.882709516980238</v>
      </c>
      <c r="AA178">
        <f t="shared" si="83"/>
        <v>0</v>
      </c>
    </row>
    <row r="179" spans="1:27" x14ac:dyDescent="0.2">
      <c r="A179">
        <f t="shared" si="69"/>
        <v>1.4700000000000011</v>
      </c>
      <c r="B179" s="5">
        <f t="shared" si="70"/>
        <v>0</v>
      </c>
      <c r="C179" s="5">
        <f t="shared" si="71"/>
        <v>156.54878533002989</v>
      </c>
      <c r="D179" s="5">
        <f t="shared" si="72"/>
        <v>72.823030493693182</v>
      </c>
      <c r="E179" s="2">
        <f t="shared" si="73"/>
        <v>156.54878533002989</v>
      </c>
      <c r="F179" s="2">
        <f t="shared" si="74"/>
        <v>0</v>
      </c>
      <c r="G179" s="3">
        <f t="shared" si="75"/>
        <v>0</v>
      </c>
      <c r="H179" s="3">
        <f t="shared" si="76"/>
        <v>85.567165013287635</v>
      </c>
      <c r="I179" s="3">
        <f t="shared" si="77"/>
        <v>25.917654667324559</v>
      </c>
      <c r="J179" s="2">
        <f t="shared" si="78"/>
        <v>89.406177369720297</v>
      </c>
      <c r="K179" s="2">
        <f t="shared" si="57"/>
        <v>89.406177369720297</v>
      </c>
      <c r="L179" s="5">
        <f t="shared" si="58"/>
        <v>0.43526468732299201</v>
      </c>
      <c r="M179" s="4">
        <f t="shared" si="79"/>
        <v>0.21259853513480009</v>
      </c>
      <c r="N179" s="4">
        <f t="shared" si="59"/>
        <v>0.23801133861449547</v>
      </c>
      <c r="O179" s="4">
        <f t="shared" si="80"/>
        <v>0</v>
      </c>
      <c r="P179" s="4">
        <f t="shared" si="60"/>
        <v>0</v>
      </c>
      <c r="Q179" s="5">
        <f t="shared" si="61"/>
        <v>0</v>
      </c>
      <c r="R179" s="5">
        <f t="shared" si="62"/>
        <v>-17.701965650777055</v>
      </c>
      <c r="S179" s="5">
        <f t="shared" si="81"/>
        <v>-5.3617930732943577</v>
      </c>
      <c r="T179" s="6">
        <f t="shared" si="82"/>
        <v>1499.7795162059558</v>
      </c>
      <c r="U179" s="5">
        <f t="shared" si="63"/>
        <v>0</v>
      </c>
      <c r="V179" s="5">
        <f t="shared" si="64"/>
        <v>-2.9319344847327997</v>
      </c>
      <c r="W179" s="5">
        <f t="shared" si="65"/>
        <v>9.6797848834513243</v>
      </c>
      <c r="X179" s="5">
        <f t="shared" si="66"/>
        <v>0</v>
      </c>
      <c r="Y179" s="5">
        <f t="shared" si="67"/>
        <v>-20.633900135509855</v>
      </c>
      <c r="Z179" s="5">
        <f t="shared" si="68"/>
        <v>-27.856008189843031</v>
      </c>
      <c r="AA179">
        <f t="shared" si="83"/>
        <v>0</v>
      </c>
    </row>
    <row r="180" spans="1:27" x14ac:dyDescent="0.2">
      <c r="A180">
        <f t="shared" si="69"/>
        <v>1.4800000000000011</v>
      </c>
      <c r="B180" s="5">
        <f t="shared" si="70"/>
        <v>0</v>
      </c>
      <c r="C180" s="5">
        <f t="shared" si="71"/>
        <v>157.40342528515598</v>
      </c>
      <c r="D180" s="5">
        <f t="shared" si="72"/>
        <v>73.080814239956936</v>
      </c>
      <c r="E180" s="2">
        <f t="shared" si="73"/>
        <v>157.40342528515598</v>
      </c>
      <c r="F180" s="2">
        <f t="shared" si="74"/>
        <v>0</v>
      </c>
      <c r="G180" s="3">
        <f t="shared" si="75"/>
        <v>0</v>
      </c>
      <c r="H180" s="3">
        <f t="shared" si="76"/>
        <v>85.360826011932531</v>
      </c>
      <c r="I180" s="3">
        <f t="shared" si="77"/>
        <v>25.639094585426129</v>
      </c>
      <c r="J180" s="2">
        <f t="shared" si="78"/>
        <v>89.12818739657979</v>
      </c>
      <c r="K180" s="2">
        <f t="shared" si="57"/>
        <v>89.12818739657979</v>
      </c>
      <c r="L180" s="5">
        <f t="shared" si="58"/>
        <v>0.43587628324653949</v>
      </c>
      <c r="M180" s="4">
        <f t="shared" si="79"/>
        <v>0.2132614146927127</v>
      </c>
      <c r="N180" s="4">
        <f t="shared" si="59"/>
        <v>0.23834309729089134</v>
      </c>
      <c r="O180" s="4">
        <f t="shared" si="80"/>
        <v>0</v>
      </c>
      <c r="P180" s="4">
        <f t="shared" si="60"/>
        <v>0</v>
      </c>
      <c r="Q180" s="5">
        <f t="shared" si="61"/>
        <v>0</v>
      </c>
      <c r="R180" s="5">
        <f t="shared" si="62"/>
        <v>-17.629106905190405</v>
      </c>
      <c r="S180" s="5">
        <f t="shared" si="81"/>
        <v>-5.2951026895590454</v>
      </c>
      <c r="T180" s="6">
        <f t="shared" si="82"/>
        <v>1499.7780164271896</v>
      </c>
      <c r="U180" s="5">
        <f t="shared" si="63"/>
        <v>0</v>
      </c>
      <c r="V180" s="5">
        <f t="shared" si="64"/>
        <v>-2.8954343790001373</v>
      </c>
      <c r="W180" s="5">
        <f t="shared" si="65"/>
        <v>9.6398361272588922</v>
      </c>
      <c r="X180" s="5">
        <f t="shared" si="66"/>
        <v>0</v>
      </c>
      <c r="Y180" s="5">
        <f t="shared" si="67"/>
        <v>-20.524541284190541</v>
      </c>
      <c r="Z180" s="5">
        <f t="shared" si="68"/>
        <v>-27.829266562300152</v>
      </c>
      <c r="AA180">
        <f t="shared" si="83"/>
        <v>0</v>
      </c>
    </row>
    <row r="181" spans="1:27" x14ac:dyDescent="0.2">
      <c r="A181">
        <f t="shared" si="69"/>
        <v>1.4900000000000011</v>
      </c>
      <c r="B181" s="5">
        <f t="shared" si="70"/>
        <v>0</v>
      </c>
      <c r="C181" s="5">
        <f t="shared" si="71"/>
        <v>158.25600731821109</v>
      </c>
      <c r="D181" s="5">
        <f t="shared" si="72"/>
        <v>73.335813722483081</v>
      </c>
      <c r="E181" s="2">
        <f t="shared" si="73"/>
        <v>158.25600731821109</v>
      </c>
      <c r="F181" s="2">
        <f t="shared" si="74"/>
        <v>0</v>
      </c>
      <c r="G181" s="3">
        <f t="shared" si="75"/>
        <v>0</v>
      </c>
      <c r="H181" s="3">
        <f t="shared" si="76"/>
        <v>85.155580599090626</v>
      </c>
      <c r="I181" s="3">
        <f t="shared" si="77"/>
        <v>25.360801919803126</v>
      </c>
      <c r="J181" s="2">
        <f t="shared" si="78"/>
        <v>88.85180460285379</v>
      </c>
      <c r="K181" s="2">
        <f t="shared" si="57"/>
        <v>88.85180460285379</v>
      </c>
      <c r="L181" s="5">
        <f t="shared" si="58"/>
        <v>0.43648085736280784</v>
      </c>
      <c r="M181" s="4">
        <f t="shared" si="79"/>
        <v>0.21392457261343556</v>
      </c>
      <c r="N181" s="4">
        <f t="shared" si="59"/>
        <v>0.23867385610199432</v>
      </c>
      <c r="O181" s="4">
        <f t="shared" si="80"/>
        <v>0</v>
      </c>
      <c r="P181" s="4">
        <f t="shared" si="60"/>
        <v>0</v>
      </c>
      <c r="Q181" s="5">
        <f t="shared" si="61"/>
        <v>0</v>
      </c>
      <c r="R181" s="5">
        <f t="shared" si="62"/>
        <v>-17.556500694730008</v>
      </c>
      <c r="S181" s="5">
        <f t="shared" si="81"/>
        <v>-5.2286289799389678</v>
      </c>
      <c r="T181" s="6">
        <f t="shared" si="82"/>
        <v>1499.7765166499232</v>
      </c>
      <c r="U181" s="5">
        <f t="shared" si="63"/>
        <v>0</v>
      </c>
      <c r="V181" s="5">
        <f t="shared" si="64"/>
        <v>-2.8590876775413108</v>
      </c>
      <c r="W181" s="5">
        <f t="shared" si="65"/>
        <v>9.6001408762482043</v>
      </c>
      <c r="X181" s="5">
        <f t="shared" si="66"/>
        <v>0</v>
      </c>
      <c r="Y181" s="5">
        <f t="shared" si="67"/>
        <v>-20.415588372271319</v>
      </c>
      <c r="Z181" s="5">
        <f t="shared" si="68"/>
        <v>-27.802488103690763</v>
      </c>
      <c r="AA181">
        <f t="shared" si="83"/>
        <v>0</v>
      </c>
    </row>
    <row r="182" spans="1:27" x14ac:dyDescent="0.2">
      <c r="A182">
        <f t="shared" si="69"/>
        <v>1.5000000000000011</v>
      </c>
      <c r="B182" s="5">
        <f t="shared" si="70"/>
        <v>0</v>
      </c>
      <c r="C182" s="5">
        <f t="shared" si="71"/>
        <v>159.10654234478338</v>
      </c>
      <c r="D182" s="5">
        <f t="shared" si="72"/>
        <v>73.588031617275917</v>
      </c>
      <c r="E182" s="2">
        <f t="shared" si="73"/>
        <v>159.10654234478338</v>
      </c>
      <c r="F182" s="2">
        <f t="shared" si="74"/>
        <v>0</v>
      </c>
      <c r="G182" s="3">
        <f t="shared" si="75"/>
        <v>0</v>
      </c>
      <c r="H182" s="3">
        <f t="shared" si="76"/>
        <v>84.951424715367907</v>
      </c>
      <c r="I182" s="3">
        <f t="shared" si="77"/>
        <v>25.082777038766221</v>
      </c>
      <c r="J182" s="2">
        <f t="shared" si="78"/>
        <v>88.577030121512195</v>
      </c>
      <c r="K182" s="2">
        <f t="shared" si="57"/>
        <v>88.577030121512195</v>
      </c>
      <c r="L182" s="5">
        <f t="shared" si="58"/>
        <v>0.43707844571862275</v>
      </c>
      <c r="M182" s="4">
        <f t="shared" si="79"/>
        <v>0.21458797266004637</v>
      </c>
      <c r="N182" s="4">
        <f t="shared" si="59"/>
        <v>0.23900360149330629</v>
      </c>
      <c r="O182" s="4">
        <f t="shared" si="80"/>
        <v>0</v>
      </c>
      <c r="P182" s="4">
        <f t="shared" si="60"/>
        <v>0</v>
      </c>
      <c r="Q182" s="5">
        <f t="shared" si="61"/>
        <v>0</v>
      </c>
      <c r="R182" s="5">
        <f t="shared" si="62"/>
        <v>-17.484151490062679</v>
      </c>
      <c r="S182" s="5">
        <f t="shared" si="81"/>
        <v>-5.1623745570675466</v>
      </c>
      <c r="T182" s="6">
        <f t="shared" si="82"/>
        <v>1499.7750168741563</v>
      </c>
      <c r="U182" s="5">
        <f t="shared" si="63"/>
        <v>0</v>
      </c>
      <c r="V182" s="5">
        <f t="shared" si="64"/>
        <v>-2.8228939758581766</v>
      </c>
      <c r="W182" s="5">
        <f t="shared" si="65"/>
        <v>9.5606983508624008</v>
      </c>
      <c r="X182" s="5">
        <f t="shared" si="66"/>
        <v>0</v>
      </c>
      <c r="Y182" s="5">
        <f t="shared" si="67"/>
        <v>-20.307045465920854</v>
      </c>
      <c r="Z182" s="5">
        <f t="shared" si="68"/>
        <v>-27.775676206205144</v>
      </c>
      <c r="AA182">
        <f t="shared" si="83"/>
        <v>0</v>
      </c>
    </row>
    <row r="183" spans="1:27" x14ac:dyDescent="0.2">
      <c r="A183">
        <f t="shared" si="69"/>
        <v>1.5100000000000011</v>
      </c>
      <c r="B183" s="5">
        <f t="shared" si="70"/>
        <v>0</v>
      </c>
      <c r="C183" s="5">
        <f t="shared" si="71"/>
        <v>159.95504123966376</v>
      </c>
      <c r="D183" s="5">
        <f t="shared" si="72"/>
        <v>73.837470603853262</v>
      </c>
      <c r="E183" s="2">
        <f t="shared" si="73"/>
        <v>159.95504123966376</v>
      </c>
      <c r="F183" s="2">
        <f t="shared" si="74"/>
        <v>0</v>
      </c>
      <c r="G183" s="3">
        <f t="shared" si="75"/>
        <v>0</v>
      </c>
      <c r="H183" s="3">
        <f t="shared" si="76"/>
        <v>84.748354260708695</v>
      </c>
      <c r="I183" s="3">
        <f t="shared" si="77"/>
        <v>24.80502027670417</v>
      </c>
      <c r="J183" s="2">
        <f t="shared" si="78"/>
        <v>88.303865039002034</v>
      </c>
      <c r="K183" s="2">
        <f t="shared" si="57"/>
        <v>88.303865039002034</v>
      </c>
      <c r="L183" s="5">
        <f t="shared" si="58"/>
        <v>0.43766908577465974</v>
      </c>
      <c r="M183" s="4">
        <f t="shared" si="79"/>
        <v>0.21525157819617632</v>
      </c>
      <c r="N183" s="4">
        <f t="shared" si="59"/>
        <v>0.23933231993284179</v>
      </c>
      <c r="O183" s="4">
        <f t="shared" si="80"/>
        <v>0</v>
      </c>
      <c r="P183" s="4">
        <f t="shared" si="60"/>
        <v>0</v>
      </c>
      <c r="Q183" s="5">
        <f t="shared" si="61"/>
        <v>0</v>
      </c>
      <c r="R183" s="5">
        <f t="shared" si="62"/>
        <v>-17.412063696529348</v>
      </c>
      <c r="S183" s="5">
        <f t="shared" si="81"/>
        <v>-5.0963419504644811</v>
      </c>
      <c r="T183" s="6">
        <f t="shared" si="82"/>
        <v>1499.7735170998894</v>
      </c>
      <c r="U183" s="5">
        <f t="shared" si="63"/>
        <v>0</v>
      </c>
      <c r="V183" s="5">
        <f t="shared" si="64"/>
        <v>-2.7868528571463198</v>
      </c>
      <c r="W183" s="5">
        <f t="shared" si="65"/>
        <v>9.5215077663821113</v>
      </c>
      <c r="X183" s="5">
        <f t="shared" si="66"/>
        <v>0</v>
      </c>
      <c r="Y183" s="5">
        <f t="shared" si="67"/>
        <v>-20.198916553675666</v>
      </c>
      <c r="Z183" s="5">
        <f t="shared" si="68"/>
        <v>-27.748834184082369</v>
      </c>
      <c r="AA183">
        <f t="shared" si="83"/>
        <v>0</v>
      </c>
    </row>
    <row r="184" spans="1:27" x14ac:dyDescent="0.2">
      <c r="A184">
        <f t="shared" si="69"/>
        <v>1.5200000000000011</v>
      </c>
      <c r="B184" s="5">
        <f t="shared" si="70"/>
        <v>0</v>
      </c>
      <c r="C184" s="5">
        <f t="shared" si="71"/>
        <v>160.80151483644315</v>
      </c>
      <c r="D184" s="5">
        <f t="shared" si="72"/>
        <v>74.084133364911111</v>
      </c>
      <c r="E184" s="2">
        <f t="shared" si="73"/>
        <v>160.80151483644315</v>
      </c>
      <c r="F184" s="2">
        <f t="shared" si="74"/>
        <v>0</v>
      </c>
      <c r="G184" s="3">
        <f t="shared" si="75"/>
        <v>0</v>
      </c>
      <c r="H184" s="3">
        <f t="shared" si="76"/>
        <v>84.546365095171936</v>
      </c>
      <c r="I184" s="3">
        <f t="shared" si="77"/>
        <v>24.527531934863347</v>
      </c>
      <c r="J184" s="2">
        <f t="shared" si="78"/>
        <v>88.032310395796429</v>
      </c>
      <c r="K184" s="2">
        <f t="shared" si="57"/>
        <v>88.032310395796429</v>
      </c>
      <c r="L184" s="5">
        <f t="shared" si="58"/>
        <v>0.43825281633810892</v>
      </c>
      <c r="M184" s="4">
        <f t="shared" si="79"/>
        <v>0.21591535218685068</v>
      </c>
      <c r="N184" s="4">
        <f t="shared" si="59"/>
        <v>0.23965999791216175</v>
      </c>
      <c r="O184" s="4">
        <f t="shared" si="80"/>
        <v>0</v>
      </c>
      <c r="P184" s="4">
        <f t="shared" si="60"/>
        <v>0</v>
      </c>
      <c r="Q184" s="5">
        <f t="shared" si="61"/>
        <v>0</v>
      </c>
      <c r="R184" s="5">
        <f t="shared" si="62"/>
        <v>-17.340241651893038</v>
      </c>
      <c r="S184" s="5">
        <f t="shared" si="81"/>
        <v>-5.0305336059839876</v>
      </c>
      <c r="T184" s="6">
        <f t="shared" si="82"/>
        <v>1499.7720173271218</v>
      </c>
      <c r="U184" s="5">
        <f t="shared" si="63"/>
        <v>0</v>
      </c>
      <c r="V184" s="5">
        <f t="shared" si="64"/>
        <v>-2.7509638924420661</v>
      </c>
      <c r="W184" s="5">
        <f t="shared" si="65"/>
        <v>9.4825683330758661</v>
      </c>
      <c r="X184" s="5">
        <f t="shared" si="66"/>
        <v>0</v>
      </c>
      <c r="Y184" s="5">
        <f t="shared" si="67"/>
        <v>-20.091205544335104</v>
      </c>
      <c r="Z184" s="5">
        <f t="shared" si="68"/>
        <v>-27.721965272908122</v>
      </c>
      <c r="AA184">
        <f t="shared" si="83"/>
        <v>0</v>
      </c>
    </row>
    <row r="185" spans="1:27" x14ac:dyDescent="0.2">
      <c r="A185">
        <f t="shared" si="69"/>
        <v>1.5300000000000011</v>
      </c>
      <c r="B185" s="5">
        <f t="shared" si="70"/>
        <v>0</v>
      </c>
      <c r="C185" s="5">
        <f t="shared" si="71"/>
        <v>161.64597392711767</v>
      </c>
      <c r="D185" s="5">
        <f t="shared" si="72"/>
        <v>74.328022585996095</v>
      </c>
      <c r="E185" s="2">
        <f t="shared" si="73"/>
        <v>161.64597392711767</v>
      </c>
      <c r="F185" s="2">
        <f t="shared" si="74"/>
        <v>0</v>
      </c>
      <c r="G185" s="3">
        <f t="shared" si="75"/>
        <v>0</v>
      </c>
      <c r="H185" s="3">
        <f t="shared" si="76"/>
        <v>84.345453039728582</v>
      </c>
      <c r="I185" s="3">
        <f t="shared" si="77"/>
        <v>24.250312282134267</v>
      </c>
      <c r="J185" s="2">
        <f t="shared" si="78"/>
        <v>87.762367186955998</v>
      </c>
      <c r="K185" s="2">
        <f t="shared" si="57"/>
        <v>87.762367186955998</v>
      </c>
      <c r="L185" s="5">
        <f t="shared" si="58"/>
        <v>0.43882967749655971</v>
      </c>
      <c r="M185" s="4">
        <f t="shared" si="79"/>
        <v>0.21657925719940929</v>
      </c>
      <c r="N185" s="4">
        <f t="shared" si="59"/>
        <v>0.23998662194738926</v>
      </c>
      <c r="O185" s="4">
        <f t="shared" si="80"/>
        <v>0</v>
      </c>
      <c r="P185" s="4">
        <f t="shared" si="60"/>
        <v>0</v>
      </c>
      <c r="Q185" s="5">
        <f t="shared" si="61"/>
        <v>0</v>
      </c>
      <c r="R185" s="5">
        <f t="shared" si="62"/>
        <v>-17.268689624249259</v>
      </c>
      <c r="S185" s="5">
        <f t="shared" si="81"/>
        <v>-4.9649518853618089</v>
      </c>
      <c r="T185" s="6">
        <f t="shared" si="82"/>
        <v>1499.7705175558547</v>
      </c>
      <c r="U185" s="5">
        <f t="shared" si="63"/>
        <v>0</v>
      </c>
      <c r="V185" s="5">
        <f t="shared" si="64"/>
        <v>-2.7152266407703092</v>
      </c>
      <c r="W185" s="5">
        <f t="shared" si="65"/>
        <v>9.443879256352254</v>
      </c>
      <c r="X185" s="5">
        <f t="shared" si="66"/>
        <v>0</v>
      </c>
      <c r="Y185" s="5">
        <f t="shared" si="67"/>
        <v>-19.983916265019566</v>
      </c>
      <c r="Z185" s="5">
        <f t="shared" si="68"/>
        <v>-27.695072629009555</v>
      </c>
      <c r="AA185">
        <f t="shared" si="83"/>
        <v>0</v>
      </c>
    </row>
    <row r="186" spans="1:27" x14ac:dyDescent="0.2">
      <c r="A186">
        <f t="shared" si="69"/>
        <v>1.5400000000000011</v>
      </c>
      <c r="B186" s="5">
        <f t="shared" si="70"/>
        <v>0</v>
      </c>
      <c r="C186" s="5">
        <f t="shared" si="71"/>
        <v>162.4884292617017</v>
      </c>
      <c r="D186" s="5">
        <f t="shared" si="72"/>
        <v>74.569140955185986</v>
      </c>
      <c r="E186" s="2">
        <f t="shared" si="73"/>
        <v>162.4884292617017</v>
      </c>
      <c r="F186" s="2">
        <f t="shared" si="74"/>
        <v>0</v>
      </c>
      <c r="G186" s="3">
        <f t="shared" si="75"/>
        <v>0</v>
      </c>
      <c r="H186" s="3">
        <f t="shared" si="76"/>
        <v>84.145613877078389</v>
      </c>
      <c r="I186" s="3">
        <f t="shared" si="77"/>
        <v>23.973361555844171</v>
      </c>
      <c r="J186" s="2">
        <f t="shared" si="78"/>
        <v>87.494036362700712</v>
      </c>
      <c r="K186" s="2">
        <f t="shared" si="57"/>
        <v>87.494036362700712</v>
      </c>
      <c r="L186" s="5">
        <f t="shared" si="58"/>
        <v>0.4393997105531412</v>
      </c>
      <c r="M186" s="4">
        <f t="shared" si="79"/>
        <v>0.21724325540451314</v>
      </c>
      <c r="N186" s="4">
        <f t="shared" si="59"/>
        <v>0.24031217858021123</v>
      </c>
      <c r="O186" s="4">
        <f t="shared" si="80"/>
        <v>0</v>
      </c>
      <c r="P186" s="4">
        <f t="shared" si="60"/>
        <v>0</v>
      </c>
      <c r="Q186" s="5">
        <f t="shared" si="61"/>
        <v>0</v>
      </c>
      <c r="R186" s="5">
        <f t="shared" si="62"/>
        <v>-17.19741181009443</v>
      </c>
      <c r="S186" s="5">
        <f t="shared" si="81"/>
        <v>-4.8995990658574904</v>
      </c>
      <c r="T186" s="6">
        <f t="shared" si="82"/>
        <v>1499.7690177860873</v>
      </c>
      <c r="U186" s="5">
        <f t="shared" si="63"/>
        <v>0</v>
      </c>
      <c r="V186" s="5">
        <f t="shared" si="64"/>
        <v>-2.6796406492930127</v>
      </c>
      <c r="W186" s="5">
        <f t="shared" si="65"/>
        <v>9.4054397369135945</v>
      </c>
      <c r="X186" s="5">
        <f t="shared" si="66"/>
        <v>0</v>
      </c>
      <c r="Y186" s="5">
        <f t="shared" si="67"/>
        <v>-19.877052459387443</v>
      </c>
      <c r="Z186" s="5">
        <f t="shared" si="68"/>
        <v>-27.668159328943894</v>
      </c>
      <c r="AA186">
        <f t="shared" si="83"/>
        <v>0</v>
      </c>
    </row>
    <row r="187" spans="1:27" x14ac:dyDescent="0.2">
      <c r="A187">
        <f t="shared" si="69"/>
        <v>1.5500000000000012</v>
      </c>
      <c r="B187" s="5">
        <f t="shared" si="70"/>
        <v>0</v>
      </c>
      <c r="C187" s="5">
        <f t="shared" si="71"/>
        <v>163.32889154784951</v>
      </c>
      <c r="D187" s="5">
        <f t="shared" si="72"/>
        <v>74.807491162777978</v>
      </c>
      <c r="E187" s="2">
        <f t="shared" si="73"/>
        <v>163.32889154784951</v>
      </c>
      <c r="F187" s="2">
        <f t="shared" si="74"/>
        <v>0</v>
      </c>
      <c r="G187" s="3">
        <f t="shared" si="75"/>
        <v>0</v>
      </c>
      <c r="H187" s="3">
        <f t="shared" si="76"/>
        <v>83.946843352484521</v>
      </c>
      <c r="I187" s="3">
        <f t="shared" si="77"/>
        <v>23.696679962554732</v>
      </c>
      <c r="J187" s="2">
        <f t="shared" si="78"/>
        <v>87.227318828990249</v>
      </c>
      <c r="K187" s="2">
        <f t="shared" si="57"/>
        <v>87.227318828990249</v>
      </c>
      <c r="L187" s="5">
        <f t="shared" si="58"/>
        <v>0.43996295796294987</v>
      </c>
      <c r="M187" s="4">
        <f t="shared" si="79"/>
        <v>0.21790730857724105</v>
      </c>
      <c r="N187" s="4">
        <f t="shared" si="59"/>
        <v>0.240636654378866</v>
      </c>
      <c r="O187" s="4">
        <f t="shared" si="80"/>
        <v>0</v>
      </c>
      <c r="P187" s="4">
        <f t="shared" si="60"/>
        <v>0</v>
      </c>
      <c r="Q187" s="5">
        <f t="shared" si="61"/>
        <v>0</v>
      </c>
      <c r="R187" s="5">
        <f t="shared" si="62"/>
        <v>-17.126412332547908</v>
      </c>
      <c r="S187" s="5">
        <f t="shared" si="81"/>
        <v>-4.8344773399883527</v>
      </c>
      <c r="T187" s="6">
        <f t="shared" si="82"/>
        <v>1499.7675180178189</v>
      </c>
      <c r="U187" s="5">
        <f t="shared" si="63"/>
        <v>0</v>
      </c>
      <c r="V187" s="5">
        <f t="shared" si="64"/>
        <v>-2.6442054534582082</v>
      </c>
      <c r="W187" s="5">
        <f t="shared" si="65"/>
        <v>9.3672489709107207</v>
      </c>
      <c r="X187" s="5">
        <f t="shared" si="66"/>
        <v>0</v>
      </c>
      <c r="Y187" s="5">
        <f t="shared" si="67"/>
        <v>-19.770617786006117</v>
      </c>
      <c r="Z187" s="5">
        <f t="shared" si="68"/>
        <v>-27.641228369077631</v>
      </c>
      <c r="AA187">
        <f t="shared" si="83"/>
        <v>0</v>
      </c>
    </row>
    <row r="188" spans="1:27" x14ac:dyDescent="0.2">
      <c r="A188">
        <f t="shared" si="69"/>
        <v>1.5600000000000012</v>
      </c>
      <c r="B188" s="5">
        <f t="shared" si="70"/>
        <v>0</v>
      </c>
      <c r="C188" s="5">
        <f t="shared" si="71"/>
        <v>164.16737145048506</v>
      </c>
      <c r="D188" s="5">
        <f t="shared" si="72"/>
        <v>75.043075900985073</v>
      </c>
      <c r="E188" s="2">
        <f t="shared" si="73"/>
        <v>164.16737145048506</v>
      </c>
      <c r="F188" s="2">
        <f t="shared" si="74"/>
        <v>0</v>
      </c>
      <c r="G188" s="3">
        <f t="shared" si="75"/>
        <v>0</v>
      </c>
      <c r="H188" s="3">
        <f t="shared" si="76"/>
        <v>83.749137174624465</v>
      </c>
      <c r="I188" s="3">
        <f t="shared" si="77"/>
        <v>23.420267678863958</v>
      </c>
      <c r="J188" s="2">
        <f t="shared" si="78"/>
        <v>86.962215448111181</v>
      </c>
      <c r="K188" s="2">
        <f t="shared" si="57"/>
        <v>86.962215448111181</v>
      </c>
      <c r="L188" s="5">
        <f t="shared" si="58"/>
        <v>0.44051946327079239</v>
      </c>
      <c r="M188" s="4">
        <f t="shared" si="79"/>
        <v>0.21857137809828225</v>
      </c>
      <c r="N188" s="4">
        <f t="shared" si="59"/>
        <v>0.24096003593912008</v>
      </c>
      <c r="O188" s="4">
        <f t="shared" si="80"/>
        <v>0</v>
      </c>
      <c r="P188" s="4">
        <f t="shared" si="60"/>
        <v>0</v>
      </c>
      <c r="Q188" s="5">
        <f t="shared" si="61"/>
        <v>0</v>
      </c>
      <c r="R188" s="5">
        <f t="shared" si="62"/>
        <v>-17.0556952397231</v>
      </c>
      <c r="S188" s="5">
        <f t="shared" si="81"/>
        <v>-4.7695888153516606</v>
      </c>
      <c r="T188" s="6">
        <f t="shared" si="82"/>
        <v>1499.766018251051</v>
      </c>
      <c r="U188" s="5">
        <f t="shared" si="63"/>
        <v>0</v>
      </c>
      <c r="V188" s="5">
        <f t="shared" si="64"/>
        <v>-2.608920577149358</v>
      </c>
      <c r="W188" s="5">
        <f t="shared" si="65"/>
        <v>9.3293061500986436</v>
      </c>
      <c r="X188" s="5">
        <f t="shared" si="66"/>
        <v>0</v>
      </c>
      <c r="Y188" s="5">
        <f t="shared" si="67"/>
        <v>-19.664615816872459</v>
      </c>
      <c r="Z188" s="5">
        <f t="shared" si="68"/>
        <v>-27.614282665253015</v>
      </c>
      <c r="AA188">
        <f t="shared" si="83"/>
        <v>0</v>
      </c>
    </row>
    <row r="189" spans="1:27" x14ac:dyDescent="0.2">
      <c r="A189">
        <f t="shared" si="69"/>
        <v>1.5700000000000012</v>
      </c>
      <c r="B189" s="5">
        <f t="shared" si="70"/>
        <v>0</v>
      </c>
      <c r="C189" s="5">
        <f t="shared" si="71"/>
        <v>165.00387959144047</v>
      </c>
      <c r="D189" s="5">
        <f t="shared" si="72"/>
        <v>75.275897863640452</v>
      </c>
      <c r="E189" s="2">
        <f t="shared" si="73"/>
        <v>165.00387959144047</v>
      </c>
      <c r="F189" s="2">
        <f t="shared" si="74"/>
        <v>0</v>
      </c>
      <c r="G189" s="3">
        <f t="shared" si="75"/>
        <v>0</v>
      </c>
      <c r="H189" s="3">
        <f t="shared" si="76"/>
        <v>83.552491016455747</v>
      </c>
      <c r="I189" s="3">
        <f t="shared" si="77"/>
        <v>23.144124852211426</v>
      </c>
      <c r="J189" s="2">
        <f t="shared" si="78"/>
        <v>86.698727039268974</v>
      </c>
      <c r="K189" s="2">
        <f t="shared" si="57"/>
        <v>86.698727039268974</v>
      </c>
      <c r="L189" s="5">
        <f t="shared" si="58"/>
        <v>0.44106927105026844</v>
      </c>
      <c r="M189" s="4">
        <f t="shared" si="79"/>
        <v>0.21923542495522999</v>
      </c>
      <c r="N189" s="4">
        <f t="shared" si="59"/>
        <v>0.24128230988523494</v>
      </c>
      <c r="O189" s="4">
        <f t="shared" si="80"/>
        <v>0</v>
      </c>
      <c r="P189" s="4">
        <f t="shared" si="60"/>
        <v>0</v>
      </c>
      <c r="Q189" s="5">
        <f t="shared" si="61"/>
        <v>0</v>
      </c>
      <c r="R189" s="5">
        <f t="shared" si="62"/>
        <v>-16.985264503243123</v>
      </c>
      <c r="S189" s="5">
        <f t="shared" si="81"/>
        <v>-4.7049355145314644</v>
      </c>
      <c r="T189" s="6">
        <f t="shared" si="82"/>
        <v>1499.7645184857827</v>
      </c>
      <c r="U189" s="5">
        <f t="shared" si="63"/>
        <v>0</v>
      </c>
      <c r="V189" s="5">
        <f t="shared" si="64"/>
        <v>-2.5737855328349273</v>
      </c>
      <c r="W189" s="5">
        <f t="shared" si="65"/>
        <v>9.2916104619927484</v>
      </c>
      <c r="X189" s="5">
        <f t="shared" si="66"/>
        <v>0</v>
      </c>
      <c r="Y189" s="5">
        <f t="shared" si="67"/>
        <v>-19.559050036078048</v>
      </c>
      <c r="Z189" s="5">
        <f t="shared" si="68"/>
        <v>-27.587325052538716</v>
      </c>
      <c r="AA189">
        <f t="shared" si="83"/>
        <v>0</v>
      </c>
    </row>
    <row r="190" spans="1:27" x14ac:dyDescent="0.2">
      <c r="A190">
        <f t="shared" si="69"/>
        <v>1.5800000000000012</v>
      </c>
      <c r="B190" s="5">
        <f t="shared" si="70"/>
        <v>0</v>
      </c>
      <c r="C190" s="5">
        <f t="shared" si="71"/>
        <v>165.83842654910322</v>
      </c>
      <c r="D190" s="5">
        <f t="shared" si="72"/>
        <v>75.505959745909948</v>
      </c>
      <c r="E190" s="2">
        <f t="shared" si="73"/>
        <v>165.83842654910322</v>
      </c>
      <c r="F190" s="2">
        <f t="shared" si="74"/>
        <v>0</v>
      </c>
      <c r="G190" s="3">
        <f t="shared" si="75"/>
        <v>0</v>
      </c>
      <c r="H190" s="3">
        <f t="shared" si="76"/>
        <v>83.356900516094967</v>
      </c>
      <c r="I190" s="3">
        <f t="shared" si="77"/>
        <v>22.86825160168604</v>
      </c>
      <c r="J190" s="2">
        <f t="shared" si="78"/>
        <v>86.436854379183472</v>
      </c>
      <c r="K190" s="2">
        <f t="shared" si="57"/>
        <v>86.436854379183472</v>
      </c>
      <c r="L190" s="5">
        <f t="shared" si="58"/>
        <v>0.44161242684421259</v>
      </c>
      <c r="M190" s="4">
        <f t="shared" si="79"/>
        <v>0.2198994097439807</v>
      </c>
      <c r="N190" s="4">
        <f t="shared" si="59"/>
        <v>0.2416034628709256</v>
      </c>
      <c r="O190" s="4">
        <f t="shared" si="80"/>
        <v>0</v>
      </c>
      <c r="P190" s="4">
        <f t="shared" si="60"/>
        <v>0</v>
      </c>
      <c r="Q190" s="5">
        <f t="shared" si="61"/>
        <v>0</v>
      </c>
      <c r="R190" s="5">
        <f t="shared" si="62"/>
        <v>-16.915124016896431</v>
      </c>
      <c r="S190" s="5">
        <f t="shared" si="81"/>
        <v>-4.6405193750866589</v>
      </c>
      <c r="T190" s="6">
        <f t="shared" si="82"/>
        <v>1499.7630187220138</v>
      </c>
      <c r="U190" s="5">
        <f t="shared" si="63"/>
        <v>0</v>
      </c>
      <c r="V190" s="5">
        <f t="shared" si="64"/>
        <v>-2.5387998217180465</v>
      </c>
      <c r="W190" s="5">
        <f t="shared" si="65"/>
        <v>9.2541610900252618</v>
      </c>
      <c r="X190" s="5">
        <f t="shared" si="66"/>
        <v>0</v>
      </c>
      <c r="Y190" s="5">
        <f t="shared" si="67"/>
        <v>-19.453923838614479</v>
      </c>
      <c r="Z190" s="5">
        <f t="shared" si="68"/>
        <v>-27.560358285061398</v>
      </c>
      <c r="AA190">
        <f t="shared" si="83"/>
        <v>0</v>
      </c>
    </row>
    <row r="191" spans="1:27" x14ac:dyDescent="0.2">
      <c r="A191">
        <f t="shared" si="69"/>
        <v>1.5900000000000012</v>
      </c>
      <c r="B191" s="5">
        <f t="shared" si="70"/>
        <v>0</v>
      </c>
      <c r="C191" s="5">
        <f t="shared" si="71"/>
        <v>166.67102285807223</v>
      </c>
      <c r="D191" s="5">
        <f t="shared" si="72"/>
        <v>75.73326424401256</v>
      </c>
      <c r="E191" s="2">
        <f t="shared" si="73"/>
        <v>166.67102285807223</v>
      </c>
      <c r="F191" s="2">
        <f t="shared" si="74"/>
        <v>0</v>
      </c>
      <c r="G191" s="3">
        <f t="shared" si="75"/>
        <v>0</v>
      </c>
      <c r="H191" s="3">
        <f t="shared" si="76"/>
        <v>83.162361277708825</v>
      </c>
      <c r="I191" s="3">
        <f t="shared" si="77"/>
        <v>22.592648018835426</v>
      </c>
      <c r="J191" s="2">
        <f t="shared" si="78"/>
        <v>86.176598202685824</v>
      </c>
      <c r="K191" s="2">
        <f t="shared" si="57"/>
        <v>86.176598202685824</v>
      </c>
      <c r="L191" s="5">
        <f t="shared" si="58"/>
        <v>0.44214897710651441</v>
      </c>
      <c r="M191" s="4">
        <f t="shared" si="79"/>
        <v>0.22056329267024499</v>
      </c>
      <c r="N191" s="4">
        <f t="shared" si="59"/>
        <v>0.2419234815803134</v>
      </c>
      <c r="O191" s="4">
        <f t="shared" si="80"/>
        <v>0</v>
      </c>
      <c r="P191" s="4">
        <f t="shared" si="60"/>
        <v>0</v>
      </c>
      <c r="Q191" s="5">
        <f t="shared" si="61"/>
        <v>0</v>
      </c>
      <c r="R191" s="5">
        <f t="shared" si="62"/>
        <v>-16.84527759542777</v>
      </c>
      <c r="S191" s="5">
        <f t="shared" si="81"/>
        <v>-4.5763422496167872</v>
      </c>
      <c r="T191" s="6">
        <f t="shared" si="82"/>
        <v>1499.761518959745</v>
      </c>
      <c r="U191" s="5">
        <f t="shared" si="63"/>
        <v>0</v>
      </c>
      <c r="V191" s="5">
        <f t="shared" si="64"/>
        <v>-2.5039629338861249</v>
      </c>
      <c r="W191" s="5">
        <f t="shared" si="65"/>
        <v>9.2169572137017468</v>
      </c>
      <c r="X191" s="5">
        <f t="shared" si="66"/>
        <v>0</v>
      </c>
      <c r="Y191" s="5">
        <f t="shared" si="67"/>
        <v>-19.349240529313896</v>
      </c>
      <c r="Z191" s="5">
        <f t="shared" si="68"/>
        <v>-27.533385035915039</v>
      </c>
      <c r="AA191">
        <f t="shared" si="83"/>
        <v>0</v>
      </c>
    </row>
    <row r="192" spans="1:27" x14ac:dyDescent="0.2">
      <c r="A192">
        <f t="shared" si="69"/>
        <v>1.6000000000000012</v>
      </c>
      <c r="B192" s="5">
        <f t="shared" si="70"/>
        <v>0</v>
      </c>
      <c r="C192" s="5">
        <f t="shared" si="71"/>
        <v>167.50167900882286</v>
      </c>
      <c r="D192" s="5">
        <f t="shared" si="72"/>
        <v>75.957814054949111</v>
      </c>
      <c r="E192" s="2">
        <f t="shared" si="73"/>
        <v>167.50167900882286</v>
      </c>
      <c r="F192" s="2">
        <f t="shared" si="74"/>
        <v>0</v>
      </c>
      <c r="G192" s="3">
        <f t="shared" si="75"/>
        <v>0</v>
      </c>
      <c r="H192" s="3">
        <f t="shared" si="76"/>
        <v>82.968868872415683</v>
      </c>
      <c r="I192" s="3">
        <f t="shared" si="77"/>
        <v>22.317314168476276</v>
      </c>
      <c r="J192" s="2">
        <f t="shared" si="78"/>
        <v>85.917959203315462</v>
      </c>
      <c r="K192" s="2">
        <f t="shared" si="57"/>
        <v>85.917959203315462</v>
      </c>
      <c r="L192" s="5">
        <f t="shared" si="58"/>
        <v>0.44267896914532934</v>
      </c>
      <c r="M192" s="4">
        <f t="shared" si="79"/>
        <v>0.22122703355117504</v>
      </c>
      <c r="N192" s="4">
        <f t="shared" si="59"/>
        <v>0.2422423527288739</v>
      </c>
      <c r="O192" s="4">
        <f t="shared" si="80"/>
        <v>0</v>
      </c>
      <c r="P192" s="4">
        <f t="shared" si="60"/>
        <v>0</v>
      </c>
      <c r="Q192" s="5">
        <f t="shared" si="61"/>
        <v>0</v>
      </c>
      <c r="R192" s="5">
        <f t="shared" si="62"/>
        <v>-16.775728973459877</v>
      </c>
      <c r="S192" s="5">
        <f t="shared" si="81"/>
        <v>-4.5124059059022041</v>
      </c>
      <c r="T192" s="6">
        <f t="shared" si="82"/>
        <v>1499.7600191989759</v>
      </c>
      <c r="U192" s="5">
        <f t="shared" si="63"/>
        <v>0</v>
      </c>
      <c r="V192" s="5">
        <f t="shared" si="64"/>
        <v>-2.4692743484603121</v>
      </c>
      <c r="W192" s="5">
        <f t="shared" si="65"/>
        <v>9.1799980087573001</v>
      </c>
      <c r="X192" s="5">
        <f t="shared" si="66"/>
        <v>0</v>
      </c>
      <c r="Y192" s="5">
        <f t="shared" si="67"/>
        <v>-19.245003321920191</v>
      </c>
      <c r="Z192" s="5">
        <f t="shared" si="68"/>
        <v>-27.506407897144904</v>
      </c>
      <c r="AA192">
        <f t="shared" si="83"/>
        <v>0</v>
      </c>
    </row>
    <row r="193" spans="1:27" x14ac:dyDescent="0.2">
      <c r="A193">
        <f t="shared" si="69"/>
        <v>1.6100000000000012</v>
      </c>
      <c r="B193" s="5">
        <f t="shared" si="70"/>
        <v>0</v>
      </c>
      <c r="C193" s="5">
        <f t="shared" si="71"/>
        <v>168.33040544738094</v>
      </c>
      <c r="D193" s="5">
        <f t="shared" si="72"/>
        <v>76.179611876239022</v>
      </c>
      <c r="E193" s="2">
        <f t="shared" si="73"/>
        <v>168.33040544738094</v>
      </c>
      <c r="F193" s="2">
        <f t="shared" si="74"/>
        <v>0</v>
      </c>
      <c r="G193" s="3">
        <f t="shared" si="75"/>
        <v>0</v>
      </c>
      <c r="H193" s="3">
        <f t="shared" si="76"/>
        <v>82.776418839196481</v>
      </c>
      <c r="I193" s="3">
        <f t="shared" si="77"/>
        <v>22.042250089504826</v>
      </c>
      <c r="J193" s="2">
        <f t="shared" si="78"/>
        <v>85.66093803391577</v>
      </c>
      <c r="K193" s="2">
        <f t="shared" si="57"/>
        <v>85.66093803391577</v>
      </c>
      <c r="L193" s="5">
        <f t="shared" si="58"/>
        <v>0.44320245106769107</v>
      </c>
      <c r="M193" s="4">
        <f t="shared" si="79"/>
        <v>0.22189059181711301</v>
      </c>
      <c r="N193" s="4">
        <f t="shared" si="59"/>
        <v>0.2425600630643816</v>
      </c>
      <c r="O193" s="4">
        <f t="shared" si="80"/>
        <v>0</v>
      </c>
      <c r="P193" s="4">
        <f t="shared" si="60"/>
        <v>0</v>
      </c>
      <c r="Q193" s="5">
        <f t="shared" si="61"/>
        <v>0</v>
      </c>
      <c r="R193" s="5">
        <f t="shared" si="62"/>
        <v>-16.706481804541333</v>
      </c>
      <c r="S193" s="5">
        <f t="shared" si="81"/>
        <v>-4.4487120271152403</v>
      </c>
      <c r="T193" s="6">
        <f t="shared" si="82"/>
        <v>1499.7585194397068</v>
      </c>
      <c r="U193" s="5">
        <f t="shared" si="63"/>
        <v>0</v>
      </c>
      <c r="V193" s="5">
        <f t="shared" si="64"/>
        <v>-2.4347335337446858</v>
      </c>
      <c r="W193" s="5">
        <f t="shared" si="65"/>
        <v>9.1432826473122795</v>
      </c>
      <c r="X193" s="5">
        <f t="shared" si="66"/>
        <v>0</v>
      </c>
      <c r="Y193" s="5">
        <f t="shared" si="67"/>
        <v>-19.14121533828602</v>
      </c>
      <c r="Z193" s="5">
        <f t="shared" si="68"/>
        <v>-27.479429379802959</v>
      </c>
      <c r="AA193">
        <f t="shared" si="83"/>
        <v>0</v>
      </c>
    </row>
    <row r="194" spans="1:27" x14ac:dyDescent="0.2">
      <c r="A194">
        <f t="shared" si="69"/>
        <v>1.6200000000000012</v>
      </c>
      <c r="B194" s="5">
        <f t="shared" si="70"/>
        <v>0</v>
      </c>
      <c r="C194" s="5">
        <f t="shared" si="71"/>
        <v>169.15721257500599</v>
      </c>
      <c r="D194" s="5">
        <f t="shared" si="72"/>
        <v>76.398660405665083</v>
      </c>
      <c r="E194" s="2">
        <f t="shared" si="73"/>
        <v>169.15721257500599</v>
      </c>
      <c r="F194" s="2">
        <f t="shared" si="74"/>
        <v>0</v>
      </c>
      <c r="G194" s="3">
        <f t="shared" si="75"/>
        <v>0</v>
      </c>
      <c r="H194" s="3">
        <f t="shared" si="76"/>
        <v>82.585006685813624</v>
      </c>
      <c r="I194" s="3">
        <f t="shared" si="77"/>
        <v>21.767455795706795</v>
      </c>
      <c r="J194" s="2">
        <f t="shared" si="78"/>
        <v>85.405535307226614</v>
      </c>
      <c r="K194" s="2">
        <f t="shared" si="57"/>
        <v>85.405535307226614</v>
      </c>
      <c r="L194" s="5">
        <f t="shared" si="58"/>
        <v>0.44371947172553433</v>
      </c>
      <c r="M194" s="4">
        <f t="shared" si="79"/>
        <v>0.22255392651346773</v>
      </c>
      <c r="N194" s="4">
        <f t="shared" si="59"/>
        <v>0.24287659936785413</v>
      </c>
      <c r="O194" s="4">
        <f t="shared" si="80"/>
        <v>0</v>
      </c>
      <c r="P194" s="4">
        <f t="shared" si="60"/>
        <v>0</v>
      </c>
      <c r="Q194" s="5">
        <f t="shared" si="61"/>
        <v>0</v>
      </c>
      <c r="R194" s="5">
        <f t="shared" si="62"/>
        <v>-16.637539660315856</v>
      </c>
      <c r="S194" s="5">
        <f t="shared" si="81"/>
        <v>-4.3852622120990272</v>
      </c>
      <c r="T194" s="6">
        <f t="shared" si="82"/>
        <v>1499.7570196819372</v>
      </c>
      <c r="U194" s="5">
        <f t="shared" si="63"/>
        <v>0</v>
      </c>
      <c r="V194" s="5">
        <f t="shared" si="64"/>
        <v>-2.4003399473750759</v>
      </c>
      <c r="W194" s="5">
        <f t="shared" si="65"/>
        <v>9.1068102980272769</v>
      </c>
      <c r="X194" s="5">
        <f t="shared" si="66"/>
        <v>0</v>
      </c>
      <c r="Y194" s="5">
        <f t="shared" si="67"/>
        <v>-19.037879607690932</v>
      </c>
      <c r="Z194" s="5">
        <f t="shared" si="68"/>
        <v>-27.452451914071752</v>
      </c>
      <c r="AA194">
        <f t="shared" si="83"/>
        <v>0</v>
      </c>
    </row>
    <row r="195" spans="1:27" x14ac:dyDescent="0.2">
      <c r="A195">
        <f t="shared" si="69"/>
        <v>1.6300000000000012</v>
      </c>
      <c r="B195" s="5">
        <f t="shared" si="70"/>
        <v>0</v>
      </c>
      <c r="C195" s="5">
        <f t="shared" si="71"/>
        <v>169.98211074788372</v>
      </c>
      <c r="D195" s="5">
        <f t="shared" si="72"/>
        <v>76.614962341026441</v>
      </c>
      <c r="E195" s="2">
        <f t="shared" si="73"/>
        <v>169.98211074788372</v>
      </c>
      <c r="F195" s="2">
        <f t="shared" si="74"/>
        <v>0</v>
      </c>
      <c r="G195" s="3">
        <f t="shared" si="75"/>
        <v>0</v>
      </c>
      <c r="H195" s="3">
        <f t="shared" si="76"/>
        <v>82.394627889736711</v>
      </c>
      <c r="I195" s="3">
        <f t="shared" si="77"/>
        <v>21.492931276566075</v>
      </c>
      <c r="J195" s="2">
        <f t="shared" si="78"/>
        <v>85.151751596472579</v>
      </c>
      <c r="K195" s="2">
        <f t="shared" si="57"/>
        <v>85.151751596472579</v>
      </c>
      <c r="L195" s="5">
        <f t="shared" si="58"/>
        <v>0.4442300806631323</v>
      </c>
      <c r="M195" s="4">
        <f t="shared" si="79"/>
        <v>0.22321699630272246</v>
      </c>
      <c r="N195" s="4">
        <f t="shared" si="59"/>
        <v>0.24319194845449574</v>
      </c>
      <c r="O195" s="4">
        <f t="shared" si="80"/>
        <v>0</v>
      </c>
      <c r="P195" s="4">
        <f t="shared" si="60"/>
        <v>0</v>
      </c>
      <c r="Q195" s="5">
        <f t="shared" si="61"/>
        <v>0</v>
      </c>
      <c r="R195" s="5">
        <f t="shared" si="62"/>
        <v>-16.568906029808588</v>
      </c>
      <c r="S195" s="5">
        <f t="shared" si="81"/>
        <v>-4.3220579757107656</v>
      </c>
      <c r="T195" s="6">
        <f t="shared" si="82"/>
        <v>1499.7555199256674</v>
      </c>
      <c r="U195" s="5">
        <f t="shared" si="63"/>
        <v>0</v>
      </c>
      <c r="V195" s="5">
        <f t="shared" si="64"/>
        <v>-2.3660930364674138</v>
      </c>
      <c r="W195" s="5">
        <f t="shared" si="65"/>
        <v>9.0705801262570951</v>
      </c>
      <c r="X195" s="5">
        <f t="shared" si="66"/>
        <v>0</v>
      </c>
      <c r="Y195" s="5">
        <f t="shared" si="67"/>
        <v>-18.934999066276003</v>
      </c>
      <c r="Z195" s="5">
        <f t="shared" si="68"/>
        <v>-27.425477849453671</v>
      </c>
      <c r="AA195">
        <f t="shared" si="83"/>
        <v>0</v>
      </c>
    </row>
    <row r="196" spans="1:27" x14ac:dyDescent="0.2">
      <c r="A196">
        <f t="shared" si="69"/>
        <v>1.6400000000000012</v>
      </c>
      <c r="B196" s="5">
        <f t="shared" si="70"/>
        <v>0</v>
      </c>
      <c r="C196" s="5">
        <f t="shared" si="71"/>
        <v>170.8051102768278</v>
      </c>
      <c r="D196" s="5">
        <f t="shared" si="72"/>
        <v>76.828520379899629</v>
      </c>
      <c r="E196" s="2">
        <f t="shared" si="73"/>
        <v>170.8051102768278</v>
      </c>
      <c r="F196" s="2">
        <f t="shared" si="74"/>
        <v>0</v>
      </c>
      <c r="G196" s="3">
        <f t="shared" si="75"/>
        <v>0</v>
      </c>
      <c r="H196" s="3">
        <f t="shared" si="76"/>
        <v>82.205277899073948</v>
      </c>
      <c r="I196" s="3">
        <f t="shared" si="77"/>
        <v>21.218676498071538</v>
      </c>
      <c r="J196" s="2">
        <f t="shared" si="78"/>
        <v>84.899587435945705</v>
      </c>
      <c r="K196" s="2">
        <f t="shared" si="57"/>
        <v>84.899587435945705</v>
      </c>
      <c r="L196" s="5">
        <f t="shared" si="58"/>
        <v>0.44473432806595087</v>
      </c>
      <c r="M196" s="4">
        <f t="shared" si="79"/>
        <v>0.22387975946658051</v>
      </c>
      <c r="N196" s="4">
        <f t="shared" si="59"/>
        <v>0.24350609717464303</v>
      </c>
      <c r="O196" s="4">
        <f t="shared" si="80"/>
        <v>0</v>
      </c>
      <c r="P196" s="4">
        <f t="shared" si="60"/>
        <v>0</v>
      </c>
      <c r="Q196" s="5">
        <f t="shared" si="61"/>
        <v>0</v>
      </c>
      <c r="R196" s="5">
        <f t="shared" si="62"/>
        <v>-16.50058431882475</v>
      </c>
      <c r="S196" s="5">
        <f t="shared" si="81"/>
        <v>-4.2591007492262083</v>
      </c>
      <c r="T196" s="6">
        <f t="shared" si="82"/>
        <v>1499.7540201708973</v>
      </c>
      <c r="U196" s="5">
        <f t="shared" si="63"/>
        <v>0</v>
      </c>
      <c r="V196" s="5">
        <f t="shared" si="64"/>
        <v>-2.3319922377655429</v>
      </c>
      <c r="W196" s="5">
        <f t="shared" si="65"/>
        <v>9.0345912942036062</v>
      </c>
      <c r="X196" s="5">
        <f t="shared" si="66"/>
        <v>0</v>
      </c>
      <c r="Y196" s="5">
        <f t="shared" si="67"/>
        <v>-18.832576556590293</v>
      </c>
      <c r="Z196" s="5">
        <f t="shared" si="68"/>
        <v>-27.398509455022602</v>
      </c>
      <c r="AA196">
        <f t="shared" si="83"/>
        <v>0</v>
      </c>
    </row>
    <row r="197" spans="1:27" x14ac:dyDescent="0.2">
      <c r="A197">
        <f t="shared" si="69"/>
        <v>1.6500000000000012</v>
      </c>
      <c r="B197" s="5">
        <f t="shared" si="70"/>
        <v>0</v>
      </c>
      <c r="C197" s="5">
        <f t="shared" si="71"/>
        <v>171.62622142699072</v>
      </c>
      <c r="D197" s="5">
        <f t="shared" si="72"/>
        <v>77.039337219407599</v>
      </c>
      <c r="E197" s="2">
        <f t="shared" si="73"/>
        <v>171.62622142699072</v>
      </c>
      <c r="F197" s="2">
        <f t="shared" si="74"/>
        <v>0</v>
      </c>
      <c r="G197" s="3">
        <f t="shared" si="75"/>
        <v>0</v>
      </c>
      <c r="H197" s="3">
        <f t="shared" si="76"/>
        <v>82.016952133508042</v>
      </c>
      <c r="I197" s="3">
        <f t="shared" si="77"/>
        <v>20.944691403521311</v>
      </c>
      <c r="J197" s="2">
        <f t="shared" si="78"/>
        <v>84.649043321580947</v>
      </c>
      <c r="K197" s="2">
        <f t="shared" si="57"/>
        <v>84.649043321580947</v>
      </c>
      <c r="L197" s="5">
        <f t="shared" si="58"/>
        <v>0.4452322647109207</v>
      </c>
      <c r="M197" s="4">
        <f t="shared" si="79"/>
        <v>0.22454217390825371</v>
      </c>
      <c r="N197" s="4">
        <f t="shared" si="59"/>
        <v>0.24381903241471423</v>
      </c>
      <c r="O197" s="4">
        <f t="shared" si="80"/>
        <v>0</v>
      </c>
      <c r="P197" s="4">
        <f t="shared" si="60"/>
        <v>0</v>
      </c>
      <c r="Q197" s="5">
        <f t="shared" si="61"/>
        <v>0</v>
      </c>
      <c r="R197" s="5">
        <f t="shared" si="62"/>
        <v>-16.432577849456152</v>
      </c>
      <c r="S197" s="5">
        <f t="shared" si="81"/>
        <v>-4.1963918808022385</v>
      </c>
      <c r="T197" s="6">
        <f t="shared" si="82"/>
        <v>1499.752520417627</v>
      </c>
      <c r="U197" s="5">
        <f t="shared" si="63"/>
        <v>0</v>
      </c>
      <c r="V197" s="5">
        <f t="shared" si="64"/>
        <v>-2.2980369777883896</v>
      </c>
      <c r="W197" s="5">
        <f t="shared" si="65"/>
        <v>8.9988429610671723</v>
      </c>
      <c r="X197" s="5">
        <f t="shared" si="66"/>
        <v>0</v>
      </c>
      <c r="Y197" s="5">
        <f t="shared" si="67"/>
        <v>-18.730614827244541</v>
      </c>
      <c r="Z197" s="5">
        <f t="shared" si="68"/>
        <v>-27.371548919735066</v>
      </c>
      <c r="AA197">
        <f t="shared" si="83"/>
        <v>0</v>
      </c>
    </row>
    <row r="198" spans="1:27" x14ac:dyDescent="0.2">
      <c r="A198">
        <f t="shared" si="69"/>
        <v>1.6600000000000013</v>
      </c>
      <c r="B198" s="5">
        <f t="shared" si="70"/>
        <v>0</v>
      </c>
      <c r="C198" s="5">
        <f t="shared" si="71"/>
        <v>172.44545441758444</v>
      </c>
      <c r="D198" s="5">
        <f t="shared" si="72"/>
        <v>77.247415555996824</v>
      </c>
      <c r="E198" s="2">
        <f t="shared" si="73"/>
        <v>172.44545441758444</v>
      </c>
      <c r="F198" s="2">
        <f t="shared" si="74"/>
        <v>0</v>
      </c>
      <c r="G198" s="3">
        <f t="shared" si="75"/>
        <v>0</v>
      </c>
      <c r="H198" s="3">
        <f t="shared" si="76"/>
        <v>81.829645985235601</v>
      </c>
      <c r="I198" s="3">
        <f t="shared" si="77"/>
        <v>20.670975914323961</v>
      </c>
      <c r="J198" s="2">
        <f t="shared" si="78"/>
        <v>84.400119711523786</v>
      </c>
      <c r="K198" s="2">
        <f t="shared" si="57"/>
        <v>84.400119711523786</v>
      </c>
      <c r="L198" s="5">
        <f t="shared" si="58"/>
        <v>0.44572394191812287</v>
      </c>
      <c r="M198" s="4">
        <f t="shared" si="79"/>
        <v>0.22520419715489842</v>
      </c>
      <c r="N198" s="4">
        <f t="shared" si="59"/>
        <v>0.24413074109816235</v>
      </c>
      <c r="O198" s="4">
        <f t="shared" si="80"/>
        <v>0</v>
      </c>
      <c r="P198" s="4">
        <f t="shared" si="60"/>
        <v>0</v>
      </c>
      <c r="Q198" s="5">
        <f t="shared" si="61"/>
        <v>0</v>
      </c>
      <c r="R198" s="5">
        <f t="shared" si="62"/>
        <v>-16.364889859691104</v>
      </c>
      <c r="S198" s="5">
        <f t="shared" si="81"/>
        <v>-4.1339326359944693</v>
      </c>
      <c r="T198" s="6">
        <f t="shared" si="82"/>
        <v>1499.7510206658567</v>
      </c>
      <c r="U198" s="5">
        <f t="shared" si="63"/>
        <v>0</v>
      </c>
      <c r="V198" s="5">
        <f t="shared" si="64"/>
        <v>-2.2642266729764273</v>
      </c>
      <c r="W198" s="5">
        <f t="shared" si="65"/>
        <v>8.9633342831964882</v>
      </c>
      <c r="X198" s="5">
        <f t="shared" si="66"/>
        <v>0</v>
      </c>
      <c r="Y198" s="5">
        <f t="shared" si="67"/>
        <v>-18.629116532667531</v>
      </c>
      <c r="Z198" s="5">
        <f t="shared" si="68"/>
        <v>-27.344598352797981</v>
      </c>
      <c r="AA198">
        <f t="shared" si="83"/>
        <v>0</v>
      </c>
    </row>
    <row r="199" spans="1:27" x14ac:dyDescent="0.2">
      <c r="A199">
        <f t="shared" si="69"/>
        <v>1.6700000000000013</v>
      </c>
      <c r="B199" s="5">
        <f t="shared" si="70"/>
        <v>0</v>
      </c>
      <c r="C199" s="5">
        <f t="shared" si="71"/>
        <v>173.26281942161015</v>
      </c>
      <c r="D199" s="5">
        <f t="shared" si="72"/>
        <v>77.452758085222428</v>
      </c>
      <c r="E199" s="2">
        <f t="shared" si="73"/>
        <v>173.26281942161015</v>
      </c>
      <c r="F199" s="2">
        <f t="shared" si="74"/>
        <v>0</v>
      </c>
      <c r="G199" s="3">
        <f t="shared" si="75"/>
        <v>0</v>
      </c>
      <c r="H199" s="3">
        <f t="shared" si="76"/>
        <v>81.643354819908922</v>
      </c>
      <c r="I199" s="3">
        <f t="shared" si="77"/>
        <v>20.397529930795979</v>
      </c>
      <c r="J199" s="2">
        <f t="shared" si="78"/>
        <v>84.152817026688197</v>
      </c>
      <c r="K199" s="2">
        <f t="shared" si="57"/>
        <v>84.152817026688197</v>
      </c>
      <c r="L199" s="5">
        <f t="shared" si="58"/>
        <v>0.44620941150388538</v>
      </c>
      <c r="M199" s="4">
        <f t="shared" si="79"/>
        <v>0.22586578636020449</v>
      </c>
      <c r="N199" s="4">
        <f t="shared" si="59"/>
        <v>0.24444121018643544</v>
      </c>
      <c r="O199" s="4">
        <f t="shared" si="80"/>
        <v>0</v>
      </c>
      <c r="P199" s="4">
        <f t="shared" si="60"/>
        <v>0</v>
      </c>
      <c r="Q199" s="5">
        <f t="shared" si="61"/>
        <v>0</v>
      </c>
      <c r="R199" s="5">
        <f t="shared" si="62"/>
        <v>-16.297523503123308</v>
      </c>
      <c r="S199" s="5">
        <f t="shared" si="81"/>
        <v>-4.0717241983268551</v>
      </c>
      <c r="T199" s="6">
        <f t="shared" si="82"/>
        <v>1499.7495209155857</v>
      </c>
      <c r="U199" s="5">
        <f t="shared" si="63"/>
        <v>0</v>
      </c>
      <c r="V199" s="5">
        <f t="shared" si="64"/>
        <v>-2.2305607298373706</v>
      </c>
      <c r="W199" s="5">
        <f t="shared" si="65"/>
        <v>8.9280644142366938</v>
      </c>
      <c r="X199" s="5">
        <f t="shared" si="66"/>
        <v>0</v>
      </c>
      <c r="Y199" s="5">
        <f t="shared" si="67"/>
        <v>-18.52808423296068</v>
      </c>
      <c r="Z199" s="5">
        <f t="shared" si="68"/>
        <v>-27.317659784090161</v>
      </c>
      <c r="AA199">
        <f t="shared" si="83"/>
        <v>0</v>
      </c>
    </row>
    <row r="200" spans="1:27" x14ac:dyDescent="0.2">
      <c r="A200">
        <f t="shared" si="69"/>
        <v>1.6800000000000013</v>
      </c>
      <c r="B200" s="5">
        <f t="shared" si="70"/>
        <v>0</v>
      </c>
      <c r="C200" s="5">
        <f t="shared" si="71"/>
        <v>174.07832656559759</v>
      </c>
      <c r="D200" s="5">
        <f t="shared" si="72"/>
        <v>77.655367501541178</v>
      </c>
      <c r="E200" s="2">
        <f t="shared" si="73"/>
        <v>174.07832656559759</v>
      </c>
      <c r="F200" s="2">
        <f t="shared" si="74"/>
        <v>0</v>
      </c>
      <c r="G200" s="3">
        <f t="shared" si="75"/>
        <v>0</v>
      </c>
      <c r="H200" s="3">
        <f t="shared" si="76"/>
        <v>81.458073977579318</v>
      </c>
      <c r="I200" s="3">
        <f t="shared" si="77"/>
        <v>20.124353332955078</v>
      </c>
      <c r="J200" s="2">
        <f t="shared" si="78"/>
        <v>83.907135651304444</v>
      </c>
      <c r="K200" s="2">
        <f t="shared" si="57"/>
        <v>83.907135651304444</v>
      </c>
      <c r="L200" s="5">
        <f t="shared" si="58"/>
        <v>0.44668872573528179</v>
      </c>
      <c r="M200" s="4">
        <f t="shared" si="79"/>
        <v>0.22652689830714243</v>
      </c>
      <c r="N200" s="4">
        <f t="shared" si="59"/>
        <v>0.24475042667994365</v>
      </c>
      <c r="O200" s="4">
        <f t="shared" si="80"/>
        <v>0</v>
      </c>
      <c r="P200" s="4">
        <f t="shared" si="60"/>
        <v>0</v>
      </c>
      <c r="Q200" s="5">
        <f t="shared" si="61"/>
        <v>0</v>
      </c>
      <c r="R200" s="5">
        <f t="shared" si="62"/>
        <v>-16.230481848755396</v>
      </c>
      <c r="S200" s="5">
        <f t="shared" si="81"/>
        <v>-4.0097676699104037</v>
      </c>
      <c r="T200" s="6">
        <f t="shared" si="82"/>
        <v>1499.7480211668146</v>
      </c>
      <c r="U200" s="5">
        <f t="shared" si="63"/>
        <v>0</v>
      </c>
      <c r="V200" s="5">
        <f t="shared" si="64"/>
        <v>-2.1970385450910417</v>
      </c>
      <c r="W200" s="5">
        <f t="shared" si="65"/>
        <v>8.8930325052755244</v>
      </c>
      <c r="X200" s="5">
        <f t="shared" si="66"/>
        <v>0</v>
      </c>
      <c r="Y200" s="5">
        <f t="shared" si="67"/>
        <v>-18.427520393846436</v>
      </c>
      <c r="Z200" s="5">
        <f t="shared" si="68"/>
        <v>-27.290735164634878</v>
      </c>
      <c r="AA200">
        <f t="shared" si="83"/>
        <v>0</v>
      </c>
    </row>
    <row r="201" spans="1:27" x14ac:dyDescent="0.2">
      <c r="A201">
        <f t="shared" si="69"/>
        <v>1.6900000000000013</v>
      </c>
      <c r="B201" s="5">
        <f t="shared" si="70"/>
        <v>0</v>
      </c>
      <c r="C201" s="5">
        <f t="shared" si="71"/>
        <v>174.89198592935369</v>
      </c>
      <c r="D201" s="5">
        <f t="shared" si="72"/>
        <v>77.855246498112493</v>
      </c>
      <c r="E201" s="2">
        <f t="shared" si="73"/>
        <v>174.89198592935369</v>
      </c>
      <c r="F201" s="2">
        <f t="shared" si="74"/>
        <v>0</v>
      </c>
      <c r="G201" s="3">
        <f t="shared" si="75"/>
        <v>0</v>
      </c>
      <c r="H201" s="3">
        <f t="shared" si="76"/>
        <v>81.273798773640848</v>
      </c>
      <c r="I201" s="3">
        <f t="shared" si="77"/>
        <v>19.851445981308729</v>
      </c>
      <c r="J201" s="2">
        <f t="shared" si="78"/>
        <v>83.663075933455147</v>
      </c>
      <c r="K201" s="2">
        <f t="shared" si="57"/>
        <v>83.663075933455147</v>
      </c>
      <c r="L201" s="5">
        <f t="shared" si="58"/>
        <v>0.44716193728602494</v>
      </c>
      <c r="M201" s="4">
        <f t="shared" si="79"/>
        <v>0.22718748941087369</v>
      </c>
      <c r="N201" s="4">
        <f t="shared" si="59"/>
        <v>0.24505837761903543</v>
      </c>
      <c r="O201" s="4">
        <f t="shared" si="80"/>
        <v>0</v>
      </c>
      <c r="P201" s="4">
        <f t="shared" si="60"/>
        <v>0</v>
      </c>
      <c r="Q201" s="5">
        <f t="shared" si="61"/>
        <v>0</v>
      </c>
      <c r="R201" s="5">
        <f t="shared" si="62"/>
        <v>-16.163767880892802</v>
      </c>
      <c r="S201" s="5">
        <f t="shared" si="81"/>
        <v>-3.9480640721081213</v>
      </c>
      <c r="T201" s="6">
        <f t="shared" si="82"/>
        <v>1499.7465214195436</v>
      </c>
      <c r="U201" s="5">
        <f t="shared" si="63"/>
        <v>0</v>
      </c>
      <c r="V201" s="5">
        <f t="shared" si="64"/>
        <v>-2.163659505813345</v>
      </c>
      <c r="W201" s="5">
        <f t="shared" si="65"/>
        <v>8.8582377049873706</v>
      </c>
      <c r="X201" s="5">
        <f t="shared" si="66"/>
        <v>0</v>
      </c>
      <c r="Y201" s="5">
        <f t="shared" si="67"/>
        <v>-18.327427386706148</v>
      </c>
      <c r="Z201" s="5">
        <f t="shared" si="68"/>
        <v>-27.26382636712075</v>
      </c>
      <c r="AA201">
        <f t="shared" si="83"/>
        <v>0</v>
      </c>
    </row>
    <row r="202" spans="1:27" x14ac:dyDescent="0.2">
      <c r="A202">
        <f t="shared" si="69"/>
        <v>1.7000000000000013</v>
      </c>
      <c r="B202" s="5">
        <f t="shared" si="70"/>
        <v>0</v>
      </c>
      <c r="C202" s="5">
        <f t="shared" si="71"/>
        <v>175.70380754572076</v>
      </c>
      <c r="D202" s="5">
        <f t="shared" si="72"/>
        <v>78.052397766607214</v>
      </c>
      <c r="E202" s="2">
        <f t="shared" si="73"/>
        <v>175.70380754572076</v>
      </c>
      <c r="F202" s="2">
        <f t="shared" si="74"/>
        <v>0</v>
      </c>
      <c r="G202" s="3">
        <f t="shared" si="75"/>
        <v>0</v>
      </c>
      <c r="H202" s="3">
        <f t="shared" si="76"/>
        <v>81.090524499773792</v>
      </c>
      <c r="I202" s="3">
        <f t="shared" si="77"/>
        <v>19.57880771763752</v>
      </c>
      <c r="J202" s="2">
        <f t="shared" si="78"/>
        <v>83.420638185599117</v>
      </c>
      <c r="K202" s="2">
        <f t="shared" si="57"/>
        <v>83.420638185599117</v>
      </c>
      <c r="L202" s="5">
        <f t="shared" si="58"/>
        <v>0.44762909919374338</v>
      </c>
      <c r="M202" s="4">
        <f t="shared" si="79"/>
        <v>0.22784751572182882</v>
      </c>
      <c r="N202" s="4">
        <f t="shared" si="59"/>
        <v>0.24536505008498358</v>
      </c>
      <c r="O202" s="4">
        <f t="shared" si="80"/>
        <v>0</v>
      </c>
      <c r="P202" s="4">
        <f t="shared" si="60"/>
        <v>0</v>
      </c>
      <c r="Q202" s="5">
        <f t="shared" si="61"/>
        <v>0</v>
      </c>
      <c r="R202" s="5">
        <f t="shared" si="62"/>
        <v>-16.097384499123756</v>
      </c>
      <c r="S202" s="5">
        <f t="shared" si="81"/>
        <v>-3.8866143462434009</v>
      </c>
      <c r="T202" s="6">
        <f t="shared" si="82"/>
        <v>1499.7450216737718</v>
      </c>
      <c r="U202" s="5">
        <f t="shared" si="63"/>
        <v>0</v>
      </c>
      <c r="V202" s="5">
        <f t="shared" si="64"/>
        <v>-2.130422989579309</v>
      </c>
      <c r="W202" s="5">
        <f t="shared" si="65"/>
        <v>8.8236791597751107</v>
      </c>
      <c r="X202" s="5">
        <f t="shared" si="66"/>
        <v>0</v>
      </c>
      <c r="Y202" s="5">
        <f t="shared" si="67"/>
        <v>-18.227807488703064</v>
      </c>
      <c r="Z202" s="5">
        <f t="shared" si="68"/>
        <v>-27.23693518646829</v>
      </c>
      <c r="AA202">
        <f t="shared" si="83"/>
        <v>0</v>
      </c>
    </row>
    <row r="203" spans="1:27" x14ac:dyDescent="0.2">
      <c r="A203">
        <f t="shared" si="69"/>
        <v>1.7100000000000013</v>
      </c>
      <c r="B203" s="5">
        <f t="shared" si="70"/>
        <v>0</v>
      </c>
      <c r="C203" s="5">
        <f t="shared" si="71"/>
        <v>176.51380140034408</v>
      </c>
      <c r="D203" s="5">
        <f t="shared" si="72"/>
        <v>78.246823997024265</v>
      </c>
      <c r="E203" s="2">
        <f t="shared" si="73"/>
        <v>176.51380140034408</v>
      </c>
      <c r="F203" s="2">
        <f t="shared" si="74"/>
        <v>0</v>
      </c>
      <c r="G203" s="3">
        <f t="shared" si="75"/>
        <v>0</v>
      </c>
      <c r="H203" s="3">
        <f t="shared" si="76"/>
        <v>80.908246424886755</v>
      </c>
      <c r="I203" s="3">
        <f t="shared" si="77"/>
        <v>19.306438365772838</v>
      </c>
      <c r="J203" s="2">
        <f t="shared" si="78"/>
        <v>83.179822685081419</v>
      </c>
      <c r="K203" s="2">
        <f t="shared" si="57"/>
        <v>83.179822685081419</v>
      </c>
      <c r="L203" s="5">
        <f t="shared" si="58"/>
        <v>0.44809026481863073</v>
      </c>
      <c r="M203" s="4">
        <f t="shared" si="79"/>
        <v>0.22850693292895924</v>
      </c>
      <c r="N203" s="4">
        <f t="shared" si="59"/>
        <v>0.24567043120098311</v>
      </c>
      <c r="O203" s="4">
        <f t="shared" si="80"/>
        <v>0</v>
      </c>
      <c r="P203" s="4">
        <f t="shared" si="60"/>
        <v>0</v>
      </c>
      <c r="Q203" s="5">
        <f t="shared" si="61"/>
        <v>0</v>
      </c>
      <c r="R203" s="5">
        <f t="shared" si="62"/>
        <v>-16.031334518381264</v>
      </c>
      <c r="S203" s="5">
        <f t="shared" si="81"/>
        <v>-3.8254193543491777</v>
      </c>
      <c r="T203" s="6">
        <f t="shared" si="82"/>
        <v>1499.7435219295003</v>
      </c>
      <c r="U203" s="5">
        <f t="shared" si="63"/>
        <v>0</v>
      </c>
      <c r="V203" s="5">
        <f t="shared" si="64"/>
        <v>-2.0973283646051533</v>
      </c>
      <c r="W203" s="5">
        <f t="shared" si="65"/>
        <v>8.7893560139094937</v>
      </c>
      <c r="X203" s="5">
        <f t="shared" si="66"/>
        <v>0</v>
      </c>
      <c r="Y203" s="5">
        <f t="shared" si="67"/>
        <v>-18.128662882986418</v>
      </c>
      <c r="Z203" s="5">
        <f t="shared" si="68"/>
        <v>-27.210063340439682</v>
      </c>
      <c r="AA203">
        <f t="shared" si="83"/>
        <v>0</v>
      </c>
    </row>
    <row r="204" spans="1:27" x14ac:dyDescent="0.2">
      <c r="A204">
        <f t="shared" si="69"/>
        <v>1.7200000000000013</v>
      </c>
      <c r="B204" s="5">
        <f t="shared" si="70"/>
        <v>0</v>
      </c>
      <c r="C204" s="5">
        <f t="shared" si="71"/>
        <v>177.3219774314488</v>
      </c>
      <c r="D204" s="5">
        <f t="shared" si="72"/>
        <v>78.438527877514971</v>
      </c>
      <c r="E204" s="2">
        <f t="shared" si="73"/>
        <v>177.3219774314488</v>
      </c>
      <c r="F204" s="2">
        <f t="shared" si="74"/>
        <v>0</v>
      </c>
      <c r="G204" s="3">
        <f t="shared" si="75"/>
        <v>0</v>
      </c>
      <c r="H204" s="3">
        <f t="shared" si="76"/>
        <v>80.726959796056889</v>
      </c>
      <c r="I204" s="3">
        <f t="shared" si="77"/>
        <v>19.034337732368442</v>
      </c>
      <c r="J204" s="2">
        <f t="shared" si="78"/>
        <v>82.940629674629605</v>
      </c>
      <c r="K204" s="2">
        <f t="shared" si="57"/>
        <v>82.940629674629605</v>
      </c>
      <c r="L204" s="5">
        <f t="shared" si="58"/>
        <v>0.4485454878034506</v>
      </c>
      <c r="M204" s="4">
        <f t="shared" si="79"/>
        <v>0.22916569636316597</v>
      </c>
      <c r="N204" s="4">
        <f t="shared" si="59"/>
        <v>0.24597450813316105</v>
      </c>
      <c r="O204" s="4">
        <f t="shared" si="80"/>
        <v>0</v>
      </c>
      <c r="P204" s="4">
        <f t="shared" si="60"/>
        <v>0</v>
      </c>
      <c r="Q204" s="5">
        <f t="shared" si="61"/>
        <v>0</v>
      </c>
      <c r="R204" s="5">
        <f t="shared" si="62"/>
        <v>-15.965620669083039</v>
      </c>
      <c r="S204" s="5">
        <f t="shared" si="81"/>
        <v>-3.7644798799552035</v>
      </c>
      <c r="T204" s="6">
        <f t="shared" si="82"/>
        <v>1499.7420221867278</v>
      </c>
      <c r="U204" s="5">
        <f t="shared" si="63"/>
        <v>0</v>
      </c>
      <c r="V204" s="5">
        <f t="shared" si="64"/>
        <v>-2.0643749898893509</v>
      </c>
      <c r="W204" s="5">
        <f t="shared" si="65"/>
        <v>8.7552674096660894</v>
      </c>
      <c r="X204" s="5">
        <f t="shared" si="66"/>
        <v>0</v>
      </c>
      <c r="Y204" s="5">
        <f t="shared" si="67"/>
        <v>-18.029995658972389</v>
      </c>
      <c r="Z204" s="5">
        <f t="shared" si="68"/>
        <v>-27.183212470289114</v>
      </c>
      <c r="AA204">
        <f t="shared" si="83"/>
        <v>0</v>
      </c>
    </row>
    <row r="205" spans="1:27" x14ac:dyDescent="0.2">
      <c r="A205">
        <f t="shared" si="69"/>
        <v>1.7300000000000013</v>
      </c>
      <c r="B205" s="5">
        <f t="shared" si="70"/>
        <v>0</v>
      </c>
      <c r="C205" s="5">
        <f t="shared" si="71"/>
        <v>178.12834552962642</v>
      </c>
      <c r="D205" s="5">
        <f t="shared" si="72"/>
        <v>78.627512094215149</v>
      </c>
      <c r="E205" s="2">
        <f t="shared" si="73"/>
        <v>178.12834552962642</v>
      </c>
      <c r="F205" s="2">
        <f t="shared" si="74"/>
        <v>0</v>
      </c>
      <c r="G205" s="3">
        <f t="shared" si="75"/>
        <v>0</v>
      </c>
      <c r="H205" s="3">
        <f t="shared" si="76"/>
        <v>80.546659839467168</v>
      </c>
      <c r="I205" s="3">
        <f t="shared" si="77"/>
        <v>18.762505607665553</v>
      </c>
      <c r="J205" s="2">
        <f t="shared" si="78"/>
        <v>82.703059362834423</v>
      </c>
      <c r="K205" s="2">
        <f t="shared" si="57"/>
        <v>82.703059362834423</v>
      </c>
      <c r="L205" s="5">
        <f t="shared" si="58"/>
        <v>0.44899482203488583</v>
      </c>
      <c r="M205" s="4">
        <f t="shared" si="79"/>
        <v>0.2298237610009122</v>
      </c>
      <c r="N205" s="4">
        <f t="shared" si="59"/>
        <v>0.24627726809160003</v>
      </c>
      <c r="O205" s="4">
        <f t="shared" si="80"/>
        <v>0</v>
      </c>
      <c r="P205" s="4">
        <f t="shared" si="60"/>
        <v>0</v>
      </c>
      <c r="Q205" s="5">
        <f t="shared" si="61"/>
        <v>0</v>
      </c>
      <c r="R205" s="5">
        <f t="shared" si="62"/>
        <v>-15.900245597345352</v>
      </c>
      <c r="S205" s="5">
        <f t="shared" si="81"/>
        <v>-3.7037966289109026</v>
      </c>
      <c r="T205" s="6">
        <f t="shared" si="82"/>
        <v>1499.7405224454558</v>
      </c>
      <c r="U205" s="5">
        <f t="shared" si="63"/>
        <v>0</v>
      </c>
      <c r="V205" s="5">
        <f t="shared" si="64"/>
        <v>-2.0315622153526349</v>
      </c>
      <c r="W205" s="5">
        <f t="shared" si="65"/>
        <v>8.7214124874594887</v>
      </c>
      <c r="X205" s="5">
        <f t="shared" si="66"/>
        <v>0</v>
      </c>
      <c r="Y205" s="5">
        <f t="shared" si="67"/>
        <v>-17.931807812697986</v>
      </c>
      <c r="Z205" s="5">
        <f t="shared" si="68"/>
        <v>-27.156384141451412</v>
      </c>
      <c r="AA205">
        <f t="shared" si="83"/>
        <v>0</v>
      </c>
    </row>
    <row r="206" spans="1:27" x14ac:dyDescent="0.2">
      <c r="A206">
        <f t="shared" si="69"/>
        <v>1.7400000000000013</v>
      </c>
      <c r="B206" s="5">
        <f t="shared" si="70"/>
        <v>0</v>
      </c>
      <c r="C206" s="5">
        <f t="shared" si="71"/>
        <v>178.93291553763046</v>
      </c>
      <c r="D206" s="5">
        <f t="shared" si="72"/>
        <v>78.813779331084731</v>
      </c>
      <c r="E206" s="2">
        <f t="shared" si="73"/>
        <v>178.93291553763046</v>
      </c>
      <c r="F206" s="2">
        <f t="shared" si="74"/>
        <v>0</v>
      </c>
      <c r="G206" s="3">
        <f t="shared" si="75"/>
        <v>0</v>
      </c>
      <c r="H206" s="3">
        <f t="shared" si="76"/>
        <v>80.367341761340185</v>
      </c>
      <c r="I206" s="3">
        <f t="shared" si="77"/>
        <v>18.490941766251037</v>
      </c>
      <c r="J206" s="2">
        <f t="shared" si="78"/>
        <v>82.467111924614784</v>
      </c>
      <c r="K206" s="2">
        <f t="shared" si="57"/>
        <v>82.467111924614784</v>
      </c>
      <c r="L206" s="5">
        <f t="shared" si="58"/>
        <v>0.44943832160621222</v>
      </c>
      <c r="M206" s="4">
        <f t="shared" si="79"/>
        <v>0.23048108146802243</v>
      </c>
      <c r="N206" s="4">
        <f t="shared" si="59"/>
        <v>0.2465786983313768</v>
      </c>
      <c r="O206" s="4">
        <f t="shared" si="80"/>
        <v>0</v>
      </c>
      <c r="P206" s="4">
        <f t="shared" si="60"/>
        <v>0</v>
      </c>
      <c r="Q206" s="5">
        <f t="shared" si="61"/>
        <v>0</v>
      </c>
      <c r="R206" s="5">
        <f t="shared" si="62"/>
        <v>-15.835211865266968</v>
      </c>
      <c r="S206" s="5">
        <f t="shared" si="81"/>
        <v>-3.6433702302413464</v>
      </c>
      <c r="T206" s="6">
        <f t="shared" si="82"/>
        <v>1499.7390227056831</v>
      </c>
      <c r="U206" s="5">
        <f t="shared" si="63"/>
        <v>0</v>
      </c>
      <c r="V206" s="5">
        <f t="shared" si="64"/>
        <v>-1.9988893819769513</v>
      </c>
      <c r="W206" s="5">
        <f t="shared" si="65"/>
        <v>8.6877903859748038</v>
      </c>
      <c r="X206" s="5">
        <f t="shared" si="66"/>
        <v>0</v>
      </c>
      <c r="Y206" s="5">
        <f t="shared" si="67"/>
        <v>-17.834101247243918</v>
      </c>
      <c r="Z206" s="5">
        <f t="shared" si="68"/>
        <v>-27.129579844266544</v>
      </c>
      <c r="AA206">
        <f t="shared" si="83"/>
        <v>0</v>
      </c>
    </row>
    <row r="207" spans="1:27" x14ac:dyDescent="0.2">
      <c r="A207">
        <f t="shared" si="69"/>
        <v>1.7500000000000013</v>
      </c>
      <c r="B207" s="5">
        <f t="shared" si="70"/>
        <v>0</v>
      </c>
      <c r="C207" s="5">
        <f t="shared" si="71"/>
        <v>179.73569725018149</v>
      </c>
      <c r="D207" s="5">
        <f t="shared" si="72"/>
        <v>78.997332269755034</v>
      </c>
      <c r="E207" s="2">
        <f t="shared" si="73"/>
        <v>179.73569725018149</v>
      </c>
      <c r="F207" s="2">
        <f t="shared" si="74"/>
        <v>0</v>
      </c>
      <c r="G207" s="3">
        <f t="shared" si="75"/>
        <v>0</v>
      </c>
      <c r="H207" s="3">
        <f t="shared" si="76"/>
        <v>80.189000748867741</v>
      </c>
      <c r="I207" s="3">
        <f t="shared" si="77"/>
        <v>18.219645967808372</v>
      </c>
      <c r="J207" s="2">
        <f t="shared" si="78"/>
        <v>82.232787501666195</v>
      </c>
      <c r="K207" s="2">
        <f t="shared" si="57"/>
        <v>82.232787501666195</v>
      </c>
      <c r="L207" s="5">
        <f t="shared" si="58"/>
        <v>0.44987604078128085</v>
      </c>
      <c r="M207" s="4">
        <f t="shared" si="79"/>
        <v>0.23113761204367428</v>
      </c>
      <c r="N207" s="4">
        <f t="shared" si="59"/>
        <v>0.24687878615361636</v>
      </c>
      <c r="O207" s="4">
        <f t="shared" si="80"/>
        <v>0</v>
      </c>
      <c r="P207" s="4">
        <f t="shared" si="60"/>
        <v>0</v>
      </c>
      <c r="Q207" s="5">
        <f t="shared" si="61"/>
        <v>0</v>
      </c>
      <c r="R207" s="5">
        <f t="shared" si="62"/>
        <v>-15.770521951279356</v>
      </c>
      <c r="S207" s="5">
        <f t="shared" si="81"/>
        <v>-3.5832012370339634</v>
      </c>
      <c r="T207" s="6">
        <f t="shared" si="82"/>
        <v>1499.7375229674103</v>
      </c>
      <c r="U207" s="5">
        <f t="shared" si="63"/>
        <v>0</v>
      </c>
      <c r="V207" s="5">
        <f t="shared" si="64"/>
        <v>-1.966355821943319</v>
      </c>
      <c r="W207" s="5">
        <f t="shared" si="65"/>
        <v>8.6544002422962816</v>
      </c>
      <c r="X207" s="5">
        <f t="shared" si="66"/>
        <v>0</v>
      </c>
      <c r="Y207" s="5">
        <f t="shared" si="67"/>
        <v>-17.736877773222677</v>
      </c>
      <c r="Z207" s="5">
        <f t="shared" si="68"/>
        <v>-27.102800994737681</v>
      </c>
      <c r="AA207">
        <f t="shared" si="83"/>
        <v>0</v>
      </c>
    </row>
    <row r="208" spans="1:27" x14ac:dyDescent="0.2">
      <c r="A208">
        <f t="shared" si="69"/>
        <v>1.7600000000000013</v>
      </c>
      <c r="B208" s="5">
        <f t="shared" si="70"/>
        <v>0</v>
      </c>
      <c r="C208" s="5">
        <f t="shared" si="71"/>
        <v>180.53670041378152</v>
      </c>
      <c r="D208" s="5">
        <f t="shared" si="72"/>
        <v>79.178173589383377</v>
      </c>
      <c r="E208" s="2">
        <f t="shared" si="73"/>
        <v>180.53670041378152</v>
      </c>
      <c r="F208" s="2">
        <f t="shared" si="74"/>
        <v>0</v>
      </c>
      <c r="G208" s="3">
        <f t="shared" si="75"/>
        <v>0</v>
      </c>
      <c r="H208" s="3">
        <f t="shared" si="76"/>
        <v>80.011631971135515</v>
      </c>
      <c r="I208" s="3">
        <f t="shared" si="77"/>
        <v>17.948617957860996</v>
      </c>
      <c r="J208" s="2">
        <f t="shared" si="78"/>
        <v>82.000086202891794</v>
      </c>
      <c r="K208" s="2">
        <f t="shared" si="57"/>
        <v>82.000086202891794</v>
      </c>
      <c r="L208" s="5">
        <f t="shared" si="58"/>
        <v>0.45030803395978858</v>
      </c>
      <c r="M208" s="4">
        <f t="shared" si="79"/>
        <v>0.23179330666458614</v>
      </c>
      <c r="N208" s="4">
        <f t="shared" si="59"/>
        <v>0.24717751890656275</v>
      </c>
      <c r="O208" s="4">
        <f t="shared" si="80"/>
        <v>0</v>
      </c>
      <c r="P208" s="4">
        <f t="shared" si="60"/>
        <v>0</v>
      </c>
      <c r="Q208" s="5">
        <f t="shared" si="61"/>
        <v>0</v>
      </c>
      <c r="R208" s="5">
        <f t="shared" si="62"/>
        <v>-15.706178250559455</v>
      </c>
      <c r="S208" s="5">
        <f t="shared" si="81"/>
        <v>-3.5232901273536728</v>
      </c>
      <c r="T208" s="6">
        <f t="shared" si="82"/>
        <v>1499.7360232306369</v>
      </c>
      <c r="U208" s="5">
        <f t="shared" si="63"/>
        <v>0</v>
      </c>
      <c r="V208" s="5">
        <f t="shared" si="64"/>
        <v>-1.9339608587685904</v>
      </c>
      <c r="W208" s="5">
        <f t="shared" si="65"/>
        <v>8.6212411920329561</v>
      </c>
      <c r="X208" s="5">
        <f t="shared" si="66"/>
        <v>0</v>
      </c>
      <c r="Y208" s="5">
        <f t="shared" si="67"/>
        <v>-17.640139109328047</v>
      </c>
      <c r="Z208" s="5">
        <f t="shared" si="68"/>
        <v>-27.076048935320717</v>
      </c>
      <c r="AA208">
        <f t="shared" si="83"/>
        <v>0</v>
      </c>
    </row>
    <row r="209" spans="1:27" x14ac:dyDescent="0.2">
      <c r="A209">
        <f t="shared" si="69"/>
        <v>1.7700000000000014</v>
      </c>
      <c r="B209" s="5">
        <f t="shared" si="70"/>
        <v>0</v>
      </c>
      <c r="C209" s="5">
        <f t="shared" si="71"/>
        <v>181.3359347265374</v>
      </c>
      <c r="D209" s="5">
        <f t="shared" si="72"/>
        <v>79.356305966515208</v>
      </c>
      <c r="E209" s="2">
        <f t="shared" si="73"/>
        <v>181.3359347265374</v>
      </c>
      <c r="F209" s="2">
        <f t="shared" si="74"/>
        <v>0</v>
      </c>
      <c r="G209" s="3">
        <f t="shared" si="75"/>
        <v>0</v>
      </c>
      <c r="H209" s="3">
        <f t="shared" si="76"/>
        <v>79.835230580042236</v>
      </c>
      <c r="I209" s="3">
        <f t="shared" si="77"/>
        <v>17.677857468507788</v>
      </c>
      <c r="J209" s="2">
        <f t="shared" si="78"/>
        <v>81.769008104815526</v>
      </c>
      <c r="K209" s="2">
        <f t="shared" si="57"/>
        <v>81.769008104815526</v>
      </c>
      <c r="L209" s="5">
        <f t="shared" si="58"/>
        <v>0.45073435564381875</v>
      </c>
      <c r="M209" s="4">
        <f t="shared" si="79"/>
        <v>0.23244811892940656</v>
      </c>
      <c r="N209" s="4">
        <f t="shared" si="59"/>
        <v>0.24747488398666742</v>
      </c>
      <c r="O209" s="4">
        <f t="shared" si="80"/>
        <v>0</v>
      </c>
      <c r="P209" s="4">
        <f t="shared" si="60"/>
        <v>0</v>
      </c>
      <c r="Q209" s="5">
        <f t="shared" si="61"/>
        <v>0</v>
      </c>
      <c r="R209" s="5">
        <f t="shared" si="62"/>
        <v>-15.642183075501421</v>
      </c>
      <c r="S209" s="5">
        <f t="shared" si="81"/>
        <v>-3.4636373051842275</v>
      </c>
      <c r="T209" s="6">
        <f t="shared" si="82"/>
        <v>1499.7345234953636</v>
      </c>
      <c r="U209" s="5">
        <f t="shared" si="63"/>
        <v>0</v>
      </c>
      <c r="V209" s="5">
        <f t="shared" si="64"/>
        <v>-1.9017038074410981</v>
      </c>
      <c r="W209" s="5">
        <f t="shared" si="65"/>
        <v>8.5883123694412209</v>
      </c>
      <c r="X209" s="5">
        <f t="shared" si="66"/>
        <v>0</v>
      </c>
      <c r="Y209" s="5">
        <f t="shared" si="67"/>
        <v>-17.54388688294252</v>
      </c>
      <c r="Z209" s="5">
        <f t="shared" si="68"/>
        <v>-27.049324935743005</v>
      </c>
      <c r="AA209">
        <f t="shared" si="83"/>
        <v>0</v>
      </c>
    </row>
    <row r="210" spans="1:27" x14ac:dyDescent="0.2">
      <c r="A210">
        <f t="shared" si="69"/>
        <v>1.7800000000000014</v>
      </c>
      <c r="B210" s="5">
        <f t="shared" si="70"/>
        <v>0</v>
      </c>
      <c r="C210" s="5">
        <f t="shared" si="71"/>
        <v>182.13340983799367</v>
      </c>
      <c r="D210" s="5">
        <f t="shared" si="72"/>
        <v>79.531732074953496</v>
      </c>
      <c r="E210" s="2">
        <f t="shared" si="73"/>
        <v>182.13340983799367</v>
      </c>
      <c r="F210" s="2">
        <f t="shared" si="74"/>
        <v>0</v>
      </c>
      <c r="G210" s="3">
        <f t="shared" si="75"/>
        <v>0</v>
      </c>
      <c r="H210" s="3">
        <f t="shared" si="76"/>
        <v>79.659791711212804</v>
      </c>
      <c r="I210" s="3">
        <f t="shared" si="77"/>
        <v>17.407364219150359</v>
      </c>
      <c r="J210" s="2">
        <f t="shared" si="78"/>
        <v>81.539553251976827</v>
      </c>
      <c r="K210" s="2">
        <f t="shared" si="57"/>
        <v>81.539553251976827</v>
      </c>
      <c r="L210" s="5">
        <f t="shared" si="58"/>
        <v>0.45115506040562925</v>
      </c>
      <c r="M210" s="4">
        <f t="shared" si="79"/>
        <v>0.2331020021033087</v>
      </c>
      <c r="N210" s="4">
        <f t="shared" si="59"/>
        <v>0.2477708688396964</v>
      </c>
      <c r="O210" s="4">
        <f t="shared" si="80"/>
        <v>0</v>
      </c>
      <c r="P210" s="4">
        <f t="shared" si="60"/>
        <v>0</v>
      </c>
      <c r="Q210" s="5">
        <f t="shared" si="61"/>
        <v>0</v>
      </c>
      <c r="R210" s="5">
        <f t="shared" si="62"/>
        <v>-15.578538656243808</v>
      </c>
      <c r="S210" s="5">
        <f t="shared" si="81"/>
        <v>-3.4042431013936238</v>
      </c>
      <c r="T210" s="6">
        <f t="shared" si="82"/>
        <v>1499.7330237615902</v>
      </c>
      <c r="U210" s="5">
        <f t="shared" si="63"/>
        <v>0</v>
      </c>
      <c r="V210" s="5">
        <f t="shared" si="64"/>
        <v>-1.8695839745551848</v>
      </c>
      <c r="W210" s="5">
        <f t="shared" si="65"/>
        <v>8.5556129075442886</v>
      </c>
      <c r="X210" s="5">
        <f t="shared" si="66"/>
        <v>0</v>
      </c>
      <c r="Y210" s="5">
        <f t="shared" si="67"/>
        <v>-17.448122630798991</v>
      </c>
      <c r="Z210" s="5">
        <f t="shared" si="68"/>
        <v>-27.022630193849334</v>
      </c>
      <c r="AA210">
        <f t="shared" si="83"/>
        <v>0</v>
      </c>
    </row>
    <row r="211" spans="1:27" x14ac:dyDescent="0.2">
      <c r="A211">
        <f t="shared" si="69"/>
        <v>1.7900000000000014</v>
      </c>
      <c r="B211" s="5">
        <f t="shared" si="70"/>
        <v>0</v>
      </c>
      <c r="C211" s="5">
        <f t="shared" si="71"/>
        <v>182.92913534897426</v>
      </c>
      <c r="D211" s="5">
        <f t="shared" si="72"/>
        <v>79.704454585635304</v>
      </c>
      <c r="E211" s="2">
        <f t="shared" si="73"/>
        <v>182.92913534897426</v>
      </c>
      <c r="F211" s="2">
        <f t="shared" si="74"/>
        <v>0</v>
      </c>
      <c r="G211" s="3">
        <f t="shared" si="75"/>
        <v>0</v>
      </c>
      <c r="H211" s="3">
        <f t="shared" si="76"/>
        <v>79.485310484904815</v>
      </c>
      <c r="I211" s="3">
        <f t="shared" si="77"/>
        <v>17.137137917211867</v>
      </c>
      <c r="J211" s="2">
        <f t="shared" si="78"/>
        <v>81.311721657306336</v>
      </c>
      <c r="K211" s="2">
        <f t="shared" si="57"/>
        <v>81.311721657306336</v>
      </c>
      <c r="L211" s="5">
        <f t="shared" si="58"/>
        <v>0.45157020285666749</v>
      </c>
      <c r="M211" s="4">
        <f t="shared" si="79"/>
        <v>0.23375490912279379</v>
      </c>
      <c r="N211" s="4">
        <f t="shared" si="59"/>
        <v>0.24806546096185658</v>
      </c>
      <c r="O211" s="4">
        <f t="shared" si="80"/>
        <v>0</v>
      </c>
      <c r="P211" s="4">
        <f t="shared" si="60"/>
        <v>0</v>
      </c>
      <c r="Q211" s="5">
        <f t="shared" si="61"/>
        <v>0</v>
      </c>
      <c r="R211" s="5">
        <f t="shared" si="62"/>
        <v>-15.51524714124881</v>
      </c>
      <c r="S211" s="5">
        <f t="shared" si="81"/>
        <v>-3.345107774721507</v>
      </c>
      <c r="T211" s="6">
        <f t="shared" si="82"/>
        <v>1499.7315240293165</v>
      </c>
      <c r="U211" s="5">
        <f t="shared" si="63"/>
        <v>0</v>
      </c>
      <c r="V211" s="5">
        <f t="shared" si="64"/>
        <v>-1.8376006584446158</v>
      </c>
      <c r="W211" s="5">
        <f t="shared" si="65"/>
        <v>8.523141938248429</v>
      </c>
      <c r="X211" s="5">
        <f t="shared" si="66"/>
        <v>0</v>
      </c>
      <c r="Y211" s="5">
        <f t="shared" si="67"/>
        <v>-17.352847799693425</v>
      </c>
      <c r="Z211" s="5">
        <f t="shared" si="68"/>
        <v>-26.995965836473076</v>
      </c>
      <c r="AA211">
        <f t="shared" si="83"/>
        <v>0</v>
      </c>
    </row>
    <row r="212" spans="1:27" x14ac:dyDescent="0.2">
      <c r="A212">
        <f t="shared" si="69"/>
        <v>1.8000000000000014</v>
      </c>
      <c r="B212" s="5">
        <f t="shared" si="70"/>
        <v>0</v>
      </c>
      <c r="C212" s="5">
        <f t="shared" si="71"/>
        <v>183.72312081143332</v>
      </c>
      <c r="D212" s="5">
        <f t="shared" si="72"/>
        <v>79.874476166515592</v>
      </c>
      <c r="E212" s="2">
        <f t="shared" si="73"/>
        <v>183.72312081143332</v>
      </c>
      <c r="F212" s="2">
        <f t="shared" si="74"/>
        <v>0</v>
      </c>
      <c r="G212" s="3">
        <f t="shared" si="75"/>
        <v>0</v>
      </c>
      <c r="H212" s="3">
        <f t="shared" si="76"/>
        <v>79.311782006907876</v>
      </c>
      <c r="I212" s="3">
        <f t="shared" si="77"/>
        <v>16.867178258847137</v>
      </c>
      <c r="J212" s="2">
        <f t="shared" si="78"/>
        <v>81.085513302482099</v>
      </c>
      <c r="K212" s="2">
        <f t="shared" si="57"/>
        <v>81.085513302482099</v>
      </c>
      <c r="L212" s="5">
        <f t="shared" si="58"/>
        <v>0.45197983761778987</v>
      </c>
      <c r="M212" s="4">
        <f t="shared" si="79"/>
        <v>0.23440679260070887</v>
      </c>
      <c r="N212" s="4">
        <f t="shared" si="59"/>
        <v>0.24835864790094214</v>
      </c>
      <c r="O212" s="4">
        <f t="shared" si="80"/>
        <v>0</v>
      </c>
      <c r="P212" s="4">
        <f t="shared" si="60"/>
        <v>0</v>
      </c>
      <c r="Q212" s="5">
        <f t="shared" si="61"/>
        <v>0</v>
      </c>
      <c r="R212" s="5">
        <f t="shared" si="62"/>
        <v>-15.452310597930245</v>
      </c>
      <c r="S212" s="5">
        <f t="shared" si="81"/>
        <v>-3.2862315127866042</v>
      </c>
      <c r="T212" s="6">
        <f t="shared" si="82"/>
        <v>1499.7300242985423</v>
      </c>
      <c r="U212" s="5">
        <f t="shared" si="63"/>
        <v>0</v>
      </c>
      <c r="V212" s="5">
        <f t="shared" si="64"/>
        <v>-1.8057531493148722</v>
      </c>
      <c r="W212" s="5">
        <f t="shared" si="65"/>
        <v>8.4908985924559364</v>
      </c>
      <c r="X212" s="5">
        <f t="shared" si="66"/>
        <v>0</v>
      </c>
      <c r="Y212" s="5">
        <f t="shared" si="67"/>
        <v>-17.258063747245117</v>
      </c>
      <c r="Z212" s="5">
        <f t="shared" si="68"/>
        <v>-26.969332920330668</v>
      </c>
      <c r="AA212">
        <f t="shared" si="83"/>
        <v>0</v>
      </c>
    </row>
    <row r="213" spans="1:27" x14ac:dyDescent="0.2">
      <c r="A213">
        <f t="shared" si="69"/>
        <v>1.8100000000000014</v>
      </c>
      <c r="B213" s="5">
        <f t="shared" si="70"/>
        <v>0</v>
      </c>
      <c r="C213" s="5">
        <f t="shared" si="71"/>
        <v>184.51537572831504</v>
      </c>
      <c r="D213" s="5">
        <f t="shared" si="72"/>
        <v>80.041799482458046</v>
      </c>
      <c r="E213" s="2">
        <f t="shared" si="73"/>
        <v>184.51537572831504</v>
      </c>
      <c r="F213" s="2">
        <f t="shared" si="74"/>
        <v>0</v>
      </c>
      <c r="G213" s="3">
        <f t="shared" si="75"/>
        <v>0</v>
      </c>
      <c r="H213" s="3">
        <f t="shared" si="76"/>
        <v>79.139201369435426</v>
      </c>
      <c r="I213" s="3">
        <f t="shared" si="77"/>
        <v>16.59748492964383</v>
      </c>
      <c r="J213" s="2">
        <f t="shared" si="78"/>
        <v>80.860928138265905</v>
      </c>
      <c r="K213" s="2">
        <f t="shared" si="57"/>
        <v>80.860928138265905</v>
      </c>
      <c r="L213" s="5">
        <f t="shared" si="58"/>
        <v>0.45238401929066213</v>
      </c>
      <c r="M213" s="4">
        <f t="shared" si="79"/>
        <v>0.23505760483148169</v>
      </c>
      <c r="N213" s="4">
        <f t="shared" si="59"/>
        <v>0.24865041725750198</v>
      </c>
      <c r="O213" s="4">
        <f t="shared" si="80"/>
        <v>0</v>
      </c>
      <c r="P213" s="4">
        <f t="shared" si="60"/>
        <v>0</v>
      </c>
      <c r="Q213" s="5">
        <f t="shared" si="61"/>
        <v>0</v>
      </c>
      <c r="R213" s="5">
        <f t="shared" si="62"/>
        <v>-15.389731013327033</v>
      </c>
      <c r="S213" s="5">
        <f t="shared" si="81"/>
        <v>-3.2276144331122647</v>
      </c>
      <c r="T213" s="6">
        <f t="shared" si="82"/>
        <v>1499.7285245692676</v>
      </c>
      <c r="U213" s="5">
        <f t="shared" si="63"/>
        <v>0</v>
      </c>
      <c r="V213" s="5">
        <f t="shared" si="64"/>
        <v>-1.7740407293743372</v>
      </c>
      <c r="W213" s="5">
        <f t="shared" si="65"/>
        <v>8.4588820001747429</v>
      </c>
      <c r="X213" s="5">
        <f t="shared" si="66"/>
        <v>0</v>
      </c>
      <c r="Y213" s="5">
        <f t="shared" si="67"/>
        <v>-17.163771742701371</v>
      </c>
      <c r="Z213" s="5">
        <f t="shared" si="68"/>
        <v>-26.942732432937522</v>
      </c>
      <c r="AA213">
        <f t="shared" si="83"/>
        <v>0</v>
      </c>
    </row>
    <row r="214" spans="1:27" x14ac:dyDescent="0.2">
      <c r="A214">
        <f t="shared" si="69"/>
        <v>1.8200000000000014</v>
      </c>
      <c r="B214" s="5">
        <f t="shared" si="70"/>
        <v>0</v>
      </c>
      <c r="C214" s="5">
        <f t="shared" si="71"/>
        <v>185.30590955342225</v>
      </c>
      <c r="D214" s="5">
        <f t="shared" si="72"/>
        <v>80.206427195132832</v>
      </c>
      <c r="E214" s="2">
        <f t="shared" si="73"/>
        <v>185.30590955342225</v>
      </c>
      <c r="F214" s="2">
        <f t="shared" si="74"/>
        <v>0</v>
      </c>
      <c r="G214" s="3">
        <f t="shared" si="75"/>
        <v>0</v>
      </c>
      <c r="H214" s="3">
        <f t="shared" si="76"/>
        <v>78.967563652008408</v>
      </c>
      <c r="I214" s="3">
        <f t="shared" si="77"/>
        <v>16.328057605314456</v>
      </c>
      <c r="J214" s="2">
        <f t="shared" si="78"/>
        <v>80.637966084819297</v>
      </c>
      <c r="K214" s="2">
        <f t="shared" si="57"/>
        <v>80.637966084819297</v>
      </c>
      <c r="L214" s="5">
        <f t="shared" si="58"/>
        <v>0.45278280243031777</v>
      </c>
      <c r="M214" s="4">
        <f t="shared" si="79"/>
        <v>0.23570729779657673</v>
      </c>
      <c r="N214" s="4">
        <f t="shared" si="59"/>
        <v>0.24894075668602844</v>
      </c>
      <c r="O214" s="4">
        <f t="shared" si="80"/>
        <v>0</v>
      </c>
      <c r="P214" s="4">
        <f t="shared" si="60"/>
        <v>0</v>
      </c>
      <c r="Q214" s="5">
        <f t="shared" si="61"/>
        <v>0</v>
      </c>
      <c r="R214" s="5">
        <f t="shared" si="62"/>
        <v>-15.327510294819136</v>
      </c>
      <c r="S214" s="5">
        <f t="shared" si="81"/>
        <v>-3.1692565841683029</v>
      </c>
      <c r="T214" s="6">
        <f t="shared" si="82"/>
        <v>1499.7270248414929</v>
      </c>
      <c r="U214" s="5">
        <f t="shared" si="63"/>
        <v>0</v>
      </c>
      <c r="V214" s="5">
        <f t="shared" si="64"/>
        <v>-1.742462672964382</v>
      </c>
      <c r="W214" s="5">
        <f t="shared" si="65"/>
        <v>8.4270912906246824</v>
      </c>
      <c r="X214" s="5">
        <f t="shared" si="66"/>
        <v>0</v>
      </c>
      <c r="Y214" s="5">
        <f t="shared" si="67"/>
        <v>-17.069972967783517</v>
      </c>
      <c r="Z214" s="5">
        <f t="shared" si="68"/>
        <v>-26.916165293543621</v>
      </c>
      <c r="AA214">
        <f t="shared" si="83"/>
        <v>0</v>
      </c>
    </row>
    <row r="215" spans="1:27" x14ac:dyDescent="0.2">
      <c r="A215">
        <f t="shared" si="69"/>
        <v>1.8300000000000014</v>
      </c>
      <c r="B215" s="5">
        <f t="shared" si="70"/>
        <v>0</v>
      </c>
      <c r="C215" s="5">
        <f t="shared" si="71"/>
        <v>186.09473169129396</v>
      </c>
      <c r="D215" s="5">
        <f t="shared" si="72"/>
        <v>80.368361962921298</v>
      </c>
      <c r="E215" s="2">
        <f t="shared" si="73"/>
        <v>186.09473169129396</v>
      </c>
      <c r="F215" s="2">
        <f t="shared" si="74"/>
        <v>0</v>
      </c>
      <c r="G215" s="3">
        <f t="shared" si="75"/>
        <v>0</v>
      </c>
      <c r="H215" s="3">
        <f t="shared" si="76"/>
        <v>78.796863922330573</v>
      </c>
      <c r="I215" s="3">
        <f t="shared" si="77"/>
        <v>16.058895952379018</v>
      </c>
      <c r="J215" s="2">
        <f t="shared" si="78"/>
        <v>80.4166270319989</v>
      </c>
      <c r="K215" s="2">
        <f t="shared" si="57"/>
        <v>80.4166270319989</v>
      </c>
      <c r="L215" s="5">
        <f t="shared" si="58"/>
        <v>0.45317624151885033</v>
      </c>
      <c r="M215" s="4">
        <f t="shared" si="79"/>
        <v>0.23635582317017659</v>
      </c>
      <c r="N215" s="4">
        <f t="shared" si="59"/>
        <v>0.24922965389616838</v>
      </c>
      <c r="O215" s="4">
        <f t="shared" si="80"/>
        <v>0</v>
      </c>
      <c r="P215" s="4">
        <f t="shared" si="60"/>
        <v>0</v>
      </c>
      <c r="Q215" s="5">
        <f t="shared" si="61"/>
        <v>0</v>
      </c>
      <c r="R215" s="5">
        <f t="shared" si="62"/>
        <v>-15.265650270882883</v>
      </c>
      <c r="S215" s="5">
        <f t="shared" si="81"/>
        <v>-3.1111579464273684</v>
      </c>
      <c r="T215" s="6">
        <f t="shared" si="82"/>
        <v>1499.725525115218</v>
      </c>
      <c r="U215" s="5">
        <f t="shared" si="63"/>
        <v>0</v>
      </c>
      <c r="V215" s="5">
        <f t="shared" si="64"/>
        <v>-1.711018246688367</v>
      </c>
      <c r="W215" s="5">
        <f t="shared" si="65"/>
        <v>8.3955255923402863</v>
      </c>
      <c r="X215" s="5">
        <f t="shared" si="66"/>
        <v>0</v>
      </c>
      <c r="Y215" s="5">
        <f t="shared" si="67"/>
        <v>-16.976668517571252</v>
      </c>
      <c r="Z215" s="5">
        <f t="shared" si="68"/>
        <v>-26.889632354087084</v>
      </c>
      <c r="AA215">
        <f t="shared" si="83"/>
        <v>0</v>
      </c>
    </row>
    <row r="216" spans="1:27" x14ac:dyDescent="0.2">
      <c r="A216">
        <f t="shared" si="69"/>
        <v>1.8400000000000014</v>
      </c>
      <c r="B216" s="5">
        <f t="shared" si="70"/>
        <v>0</v>
      </c>
      <c r="C216" s="5">
        <f t="shared" si="71"/>
        <v>186.88185149709136</v>
      </c>
      <c r="D216" s="5">
        <f t="shared" si="72"/>
        <v>80.527606440827384</v>
      </c>
      <c r="E216" s="2">
        <f t="shared" si="73"/>
        <v>186.88185149709136</v>
      </c>
      <c r="F216" s="2">
        <f t="shared" si="74"/>
        <v>0</v>
      </c>
      <c r="G216" s="3">
        <f t="shared" si="75"/>
        <v>0</v>
      </c>
      <c r="H216" s="3">
        <f t="shared" si="76"/>
        <v>78.627097237154857</v>
      </c>
      <c r="I216" s="3">
        <f t="shared" si="77"/>
        <v>15.789999628838148</v>
      </c>
      <c r="J216" s="2">
        <f t="shared" si="78"/>
        <v>80.196910839630931</v>
      </c>
      <c r="K216" s="2">
        <f t="shared" si="57"/>
        <v>80.196910839630931</v>
      </c>
      <c r="L216" s="5">
        <f t="shared" si="58"/>
        <v>0.45356439094021461</v>
      </c>
      <c r="M216" s="4">
        <f t="shared" si="79"/>
        <v>0.23700313232509129</v>
      </c>
      <c r="N216" s="4">
        <f t="shared" si="59"/>
        <v>0.24951709665395666</v>
      </c>
      <c r="O216" s="4">
        <f t="shared" si="80"/>
        <v>0</v>
      </c>
      <c r="P216" s="4">
        <f t="shared" si="60"/>
        <v>0</v>
      </c>
      <c r="Q216" s="5">
        <f t="shared" si="61"/>
        <v>0</v>
      </c>
      <c r="R216" s="5">
        <f t="shared" si="62"/>
        <v>-15.204152691882808</v>
      </c>
      <c r="S216" s="5">
        <f t="shared" si="81"/>
        <v>-3.0533184334341983</v>
      </c>
      <c r="T216" s="6">
        <f t="shared" si="82"/>
        <v>1499.7240253904429</v>
      </c>
      <c r="U216" s="5">
        <f t="shared" si="63"/>
        <v>0</v>
      </c>
      <c r="V216" s="5">
        <f t="shared" si="64"/>
        <v>-1.679706709539573</v>
      </c>
      <c r="W216" s="5">
        <f t="shared" si="65"/>
        <v>8.3641840332701385</v>
      </c>
      <c r="X216" s="5">
        <f t="shared" si="66"/>
        <v>0</v>
      </c>
      <c r="Y216" s="5">
        <f t="shared" si="67"/>
        <v>-16.883859401422381</v>
      </c>
      <c r="Z216" s="5">
        <f t="shared" si="68"/>
        <v>-26.863134400164057</v>
      </c>
      <c r="AA216">
        <f t="shared" si="83"/>
        <v>0</v>
      </c>
    </row>
    <row r="217" spans="1:27" x14ac:dyDescent="0.2">
      <c r="A217">
        <f t="shared" si="69"/>
        <v>1.8500000000000014</v>
      </c>
      <c r="B217" s="5">
        <f t="shared" si="70"/>
        <v>0</v>
      </c>
      <c r="C217" s="5">
        <f t="shared" si="71"/>
        <v>187.66727827649282</v>
      </c>
      <c r="D217" s="5">
        <f t="shared" si="72"/>
        <v>80.684163280395751</v>
      </c>
      <c r="E217" s="2">
        <f t="shared" si="73"/>
        <v>187.66727827649282</v>
      </c>
      <c r="F217" s="2">
        <f t="shared" si="74"/>
        <v>0</v>
      </c>
      <c r="G217" s="3">
        <f t="shared" si="75"/>
        <v>0</v>
      </c>
      <c r="H217" s="3">
        <f t="shared" si="76"/>
        <v>78.458258643140638</v>
      </c>
      <c r="I217" s="3">
        <f t="shared" si="77"/>
        <v>15.521368284836507</v>
      </c>
      <c r="J217" s="2">
        <f t="shared" si="78"/>
        <v>79.978817337764383</v>
      </c>
      <c r="K217" s="2">
        <f t="shared" si="57"/>
        <v>79.978817337764383</v>
      </c>
      <c r="L217" s="5">
        <f t="shared" si="58"/>
        <v>0.45394730495611335</v>
      </c>
      <c r="M217" s="4">
        <f t="shared" si="79"/>
        <v>0.23764917633889987</v>
      </c>
      <c r="N217" s="4">
        <f t="shared" si="59"/>
        <v>0.24980307278307304</v>
      </c>
      <c r="O217" s="4">
        <f t="shared" si="80"/>
        <v>0</v>
      </c>
      <c r="P217" s="4">
        <f t="shared" si="60"/>
        <v>0</v>
      </c>
      <c r="Q217" s="5">
        <f t="shared" si="61"/>
        <v>0</v>
      </c>
      <c r="R217" s="5">
        <f t="shared" si="62"/>
        <v>-15.143019230897218</v>
      </c>
      <c r="S217" s="5">
        <f t="shared" si="81"/>
        <v>-2.9957378928861331</v>
      </c>
      <c r="T217" s="6">
        <f t="shared" si="82"/>
        <v>1499.7225256671672</v>
      </c>
      <c r="U217" s="5">
        <f t="shared" si="63"/>
        <v>0</v>
      </c>
      <c r="V217" s="5">
        <f t="shared" si="64"/>
        <v>-1.6485273130280904</v>
      </c>
      <c r="W217" s="5">
        <f t="shared" si="65"/>
        <v>8.333065740872728</v>
      </c>
      <c r="X217" s="5">
        <f t="shared" si="66"/>
        <v>0</v>
      </c>
      <c r="Y217" s="5">
        <f t="shared" si="67"/>
        <v>-16.79154654392531</v>
      </c>
      <c r="Z217" s="5">
        <f t="shared" si="68"/>
        <v>-26.836672152013406</v>
      </c>
      <c r="AA217">
        <f t="shared" si="83"/>
        <v>0</v>
      </c>
    </row>
    <row r="218" spans="1:27" x14ac:dyDescent="0.2">
      <c r="A218">
        <f t="shared" si="69"/>
        <v>1.8600000000000014</v>
      </c>
      <c r="B218" s="5">
        <f t="shared" si="70"/>
        <v>0</v>
      </c>
      <c r="C218" s="5">
        <f t="shared" si="71"/>
        <v>188.45102128559705</v>
      </c>
      <c r="D218" s="5">
        <f t="shared" si="72"/>
        <v>80.838035129636523</v>
      </c>
      <c r="E218" s="2">
        <f t="shared" si="73"/>
        <v>188.45102128559705</v>
      </c>
      <c r="F218" s="2">
        <f t="shared" si="74"/>
        <v>0</v>
      </c>
      <c r="G218" s="3">
        <f t="shared" si="75"/>
        <v>0</v>
      </c>
      <c r="H218" s="3">
        <f t="shared" si="76"/>
        <v>78.290343177701388</v>
      </c>
      <c r="I218" s="3">
        <f t="shared" si="77"/>
        <v>15.253001563316372</v>
      </c>
      <c r="J218" s="2">
        <f t="shared" si="78"/>
        <v>79.762346326902801</v>
      </c>
      <c r="K218" s="2">
        <f t="shared" si="57"/>
        <v>79.762346326902801</v>
      </c>
      <c r="L218" s="5">
        <f t="shared" si="58"/>
        <v>0.45432503768294252</v>
      </c>
      <c r="M218" s="4">
        <f t="shared" si="79"/>
        <v>0.23829390600032654</v>
      </c>
      <c r="N218" s="4">
        <f t="shared" si="59"/>
        <v>0.25008757016612282</v>
      </c>
      <c r="O218" s="4">
        <f t="shared" si="80"/>
        <v>0</v>
      </c>
      <c r="P218" s="4">
        <f t="shared" si="60"/>
        <v>0</v>
      </c>
      <c r="Q218" s="5">
        <f t="shared" si="61"/>
        <v>0</v>
      </c>
      <c r="R218" s="5">
        <f t="shared" si="62"/>
        <v>-15.082251484574705</v>
      </c>
      <c r="S218" s="5">
        <f t="shared" si="81"/>
        <v>-2.9384161077233757</v>
      </c>
      <c r="T218" s="6">
        <f t="shared" si="82"/>
        <v>1499.7210259453914</v>
      </c>
      <c r="U218" s="5">
        <f t="shared" si="63"/>
        <v>0</v>
      </c>
      <c r="V218" s="5">
        <f t="shared" si="64"/>
        <v>-1.6174793013066764</v>
      </c>
      <c r="W218" s="5">
        <f t="shared" si="65"/>
        <v>8.302169842208766</v>
      </c>
      <c r="X218" s="5">
        <f t="shared" si="66"/>
        <v>0</v>
      </c>
      <c r="Y218" s="5">
        <f t="shared" si="67"/>
        <v>-16.699730785881382</v>
      </c>
      <c r="Z218" s="5">
        <f t="shared" si="68"/>
        <v>-26.810246265514607</v>
      </c>
      <c r="AA218">
        <f t="shared" si="83"/>
        <v>0</v>
      </c>
    </row>
    <row r="219" spans="1:27" x14ac:dyDescent="0.2">
      <c r="A219">
        <f t="shared" si="69"/>
        <v>1.8700000000000014</v>
      </c>
      <c r="B219" s="5">
        <f t="shared" si="70"/>
        <v>0</v>
      </c>
      <c r="C219" s="5">
        <f t="shared" si="71"/>
        <v>189.23308973083476</v>
      </c>
      <c r="D219" s="5">
        <f t="shared" si="72"/>
        <v>80.989224632956407</v>
      </c>
      <c r="E219" s="2">
        <f t="shared" si="73"/>
        <v>189.23308973083476</v>
      </c>
      <c r="F219" s="2">
        <f t="shared" si="74"/>
        <v>0</v>
      </c>
      <c r="G219" s="3">
        <f t="shared" si="75"/>
        <v>0</v>
      </c>
      <c r="H219" s="3">
        <f t="shared" si="76"/>
        <v>78.123345869842581</v>
      </c>
      <c r="I219" s="3">
        <f t="shared" si="77"/>
        <v>14.984899100661226</v>
      </c>
      <c r="J219" s="2">
        <f t="shared" si="78"/>
        <v>79.547497578214532</v>
      </c>
      <c r="K219" s="2">
        <f t="shared" si="57"/>
        <v>79.547497578214532</v>
      </c>
      <c r="L219" s="5">
        <f t="shared" si="58"/>
        <v>0.45469764306977245</v>
      </c>
      <c r="M219" s="4">
        <f t="shared" si="79"/>
        <v>0.238937271815855</v>
      </c>
      <c r="N219" s="4">
        <f t="shared" si="59"/>
        <v>0.2503705767459411</v>
      </c>
      <c r="O219" s="4">
        <f t="shared" si="80"/>
        <v>0</v>
      </c>
      <c r="P219" s="4">
        <f t="shared" si="60"/>
        <v>0</v>
      </c>
      <c r="Q219" s="5">
        <f t="shared" si="61"/>
        <v>0</v>
      </c>
      <c r="R219" s="5">
        <f t="shared" si="62"/>
        <v>-15.021850974019141</v>
      </c>
      <c r="S219" s="5">
        <f t="shared" si="81"/>
        <v>-2.8813527972275512</v>
      </c>
      <c r="T219" s="6">
        <f t="shared" si="82"/>
        <v>1499.7195262251153</v>
      </c>
      <c r="U219" s="5">
        <f t="shared" si="63"/>
        <v>0</v>
      </c>
      <c r="V219" s="5">
        <f t="shared" si="64"/>
        <v>-1.5865619112956217</v>
      </c>
      <c r="W219" s="5">
        <f t="shared" si="65"/>
        <v>8.2714954640299876</v>
      </c>
      <c r="X219" s="5">
        <f t="shared" si="66"/>
        <v>0</v>
      </c>
      <c r="Y219" s="5">
        <f t="shared" si="67"/>
        <v>-16.608412885314763</v>
      </c>
      <c r="Z219" s="5">
        <f t="shared" si="68"/>
        <v>-26.783857333197563</v>
      </c>
      <c r="AA219">
        <f t="shared" si="83"/>
        <v>0</v>
      </c>
    </row>
    <row r="220" spans="1:27" x14ac:dyDescent="0.2">
      <c r="A220">
        <f t="shared" si="69"/>
        <v>1.8800000000000014</v>
      </c>
      <c r="B220" s="5">
        <f t="shared" si="70"/>
        <v>0</v>
      </c>
      <c r="C220" s="5">
        <f t="shared" si="71"/>
        <v>190.01349276888894</v>
      </c>
      <c r="D220" s="5">
        <f t="shared" si="72"/>
        <v>81.137734431096348</v>
      </c>
      <c r="E220" s="2">
        <f t="shared" si="73"/>
        <v>190.01349276888894</v>
      </c>
      <c r="F220" s="2">
        <f t="shared" si="74"/>
        <v>0</v>
      </c>
      <c r="G220" s="3">
        <f t="shared" si="75"/>
        <v>0</v>
      </c>
      <c r="H220" s="3">
        <f t="shared" si="76"/>
        <v>77.957261740989438</v>
      </c>
      <c r="I220" s="3">
        <f t="shared" si="77"/>
        <v>14.717060527329251</v>
      </c>
      <c r="J220" s="2">
        <f t="shared" si="78"/>
        <v>79.334270833721092</v>
      </c>
      <c r="K220" s="2">
        <f t="shared" si="57"/>
        <v>79.334270833721092</v>
      </c>
      <c r="L220" s="5">
        <f t="shared" si="58"/>
        <v>0.45506517487733711</v>
      </c>
      <c r="M220" s="4">
        <f t="shared" si="79"/>
        <v>0.23957922401658341</v>
      </c>
      <c r="N220" s="4">
        <f t="shared" si="59"/>
        <v>0.25065208052692201</v>
      </c>
      <c r="O220" s="4">
        <f t="shared" si="80"/>
        <v>0</v>
      </c>
      <c r="P220" s="4">
        <f t="shared" si="60"/>
        <v>0</v>
      </c>
      <c r="Q220" s="5">
        <f t="shared" si="61"/>
        <v>0</v>
      </c>
      <c r="R220" s="5">
        <f t="shared" si="62"/>
        <v>-14.961819145700479</v>
      </c>
      <c r="S220" s="5">
        <f t="shared" si="81"/>
        <v>-2.8245476181271636</v>
      </c>
      <c r="T220" s="6">
        <f t="shared" si="82"/>
        <v>1499.7180265063389</v>
      </c>
      <c r="U220" s="5">
        <f t="shared" si="63"/>
        <v>0</v>
      </c>
      <c r="V220" s="5">
        <f t="shared" si="64"/>
        <v>-1.5557743728066453</v>
      </c>
      <c r="W220" s="5">
        <f t="shared" si="65"/>
        <v>8.2410417328643746</v>
      </c>
      <c r="X220" s="5">
        <f t="shared" si="66"/>
        <v>0</v>
      </c>
      <c r="Y220" s="5">
        <f t="shared" si="67"/>
        <v>-16.517593518507123</v>
      </c>
      <c r="Z220" s="5">
        <f t="shared" si="68"/>
        <v>-26.757505885262788</v>
      </c>
      <c r="AA220">
        <f t="shared" si="83"/>
        <v>0</v>
      </c>
    </row>
    <row r="221" spans="1:27" x14ac:dyDescent="0.2">
      <c r="A221">
        <f t="shared" si="69"/>
        <v>1.8900000000000015</v>
      </c>
      <c r="B221" s="5">
        <f t="shared" si="70"/>
        <v>0</v>
      </c>
      <c r="C221" s="5">
        <f t="shared" si="71"/>
        <v>190.79223950662291</v>
      </c>
      <c r="D221" s="5">
        <f t="shared" si="72"/>
        <v>81.283567161075368</v>
      </c>
      <c r="E221" s="2">
        <f t="shared" si="73"/>
        <v>190.79223950662291</v>
      </c>
      <c r="F221" s="2">
        <f t="shared" si="74"/>
        <v>0</v>
      </c>
      <c r="G221" s="3">
        <f t="shared" si="75"/>
        <v>0</v>
      </c>
      <c r="H221" s="3">
        <f t="shared" si="76"/>
        <v>77.792085805804362</v>
      </c>
      <c r="I221" s="3">
        <f t="shared" si="77"/>
        <v>14.449485468476622</v>
      </c>
      <c r="J221" s="2">
        <f t="shared" si="78"/>
        <v>79.122665806463743</v>
      </c>
      <c r="K221" s="2">
        <f t="shared" si="57"/>
        <v>79.122665806463743</v>
      </c>
      <c r="L221" s="5">
        <f t="shared" si="58"/>
        <v>0.45542768665800798</v>
      </c>
      <c r="M221" s="4">
        <f t="shared" si="79"/>
        <v>0.24021971256532293</v>
      </c>
      <c r="N221" s="4">
        <f t="shared" si="59"/>
        <v>0.25093206957637226</v>
      </c>
      <c r="O221" s="4">
        <f t="shared" si="80"/>
        <v>0</v>
      </c>
      <c r="P221" s="4">
        <f t="shared" si="60"/>
        <v>0</v>
      </c>
      <c r="Q221" s="5">
        <f t="shared" si="61"/>
        <v>0</v>
      </c>
      <c r="R221" s="5">
        <f t="shared" si="62"/>
        <v>-14.902157372389109</v>
      </c>
      <c r="S221" s="5">
        <f t="shared" si="81"/>
        <v>-2.7680001657086524</v>
      </c>
      <c r="T221" s="6">
        <f t="shared" si="82"/>
        <v>1499.7165267890625</v>
      </c>
      <c r="U221" s="5">
        <f t="shared" si="63"/>
        <v>0</v>
      </c>
      <c r="V221" s="5">
        <f t="shared" si="64"/>
        <v>-1.5251159086658495</v>
      </c>
      <c r="W221" s="5">
        <f t="shared" si="65"/>
        <v>8.2108077750978357</v>
      </c>
      <c r="X221" s="5">
        <f t="shared" si="66"/>
        <v>0</v>
      </c>
      <c r="Y221" s="5">
        <f t="shared" si="67"/>
        <v>-16.427273281054958</v>
      </c>
      <c r="Z221" s="5">
        <f t="shared" si="68"/>
        <v>-26.731192390610815</v>
      </c>
      <c r="AA221">
        <f t="shared" si="83"/>
        <v>0</v>
      </c>
    </row>
    <row r="222" spans="1:27" x14ac:dyDescent="0.2">
      <c r="A222">
        <f t="shared" si="69"/>
        <v>1.9000000000000015</v>
      </c>
      <c r="B222" s="5">
        <f t="shared" si="70"/>
        <v>0</v>
      </c>
      <c r="C222" s="5">
        <f t="shared" si="71"/>
        <v>191.56933900101691</v>
      </c>
      <c r="D222" s="5">
        <f t="shared" si="72"/>
        <v>81.426725456140602</v>
      </c>
      <c r="E222" s="2">
        <f t="shared" si="73"/>
        <v>191.56933900101691</v>
      </c>
      <c r="F222" s="2">
        <f t="shared" si="74"/>
        <v>0</v>
      </c>
      <c r="G222" s="3">
        <f t="shared" si="75"/>
        <v>0</v>
      </c>
      <c r="H222" s="3">
        <f t="shared" si="76"/>
        <v>77.627813072993817</v>
      </c>
      <c r="I222" s="3">
        <f t="shared" si="77"/>
        <v>14.182173544570514</v>
      </c>
      <c r="J222" s="2">
        <f t="shared" si="78"/>
        <v>78.912682180648162</v>
      </c>
      <c r="K222" s="2">
        <f t="shared" si="57"/>
        <v>78.912682180648162</v>
      </c>
      <c r="L222" s="5">
        <f t="shared" si="58"/>
        <v>0.45578523173672614</v>
      </c>
      <c r="M222" s="4">
        <f t="shared" si="79"/>
        <v>0.24085868716394171</v>
      </c>
      <c r="N222" s="4">
        <f t="shared" si="59"/>
        <v>0.25121053202588972</v>
      </c>
      <c r="O222" s="4">
        <f t="shared" si="80"/>
        <v>0</v>
      </c>
      <c r="P222" s="4">
        <f t="shared" si="60"/>
        <v>0</v>
      </c>
      <c r="Q222" s="5">
        <f t="shared" si="61"/>
        <v>0</v>
      </c>
      <c r="R222" s="5">
        <f t="shared" si="62"/>
        <v>-14.842866954111374</v>
      </c>
      <c r="S222" s="5">
        <f t="shared" si="81"/>
        <v>-2.7117099749317966</v>
      </c>
      <c r="T222" s="6">
        <f t="shared" si="82"/>
        <v>1499.7150270732855</v>
      </c>
      <c r="U222" s="5">
        <f t="shared" si="63"/>
        <v>0</v>
      </c>
      <c r="V222" s="5">
        <f t="shared" si="64"/>
        <v>-1.4945857348357749</v>
      </c>
      <c r="W222" s="5">
        <f t="shared" si="65"/>
        <v>8.1807927170523254</v>
      </c>
      <c r="X222" s="5">
        <f t="shared" si="66"/>
        <v>0</v>
      </c>
      <c r="Y222" s="5">
        <f t="shared" si="67"/>
        <v>-16.337452688947149</v>
      </c>
      <c r="Z222" s="5">
        <f t="shared" si="68"/>
        <v>-26.704917257879472</v>
      </c>
      <c r="AA222">
        <f t="shared" si="83"/>
        <v>0</v>
      </c>
    </row>
    <row r="223" spans="1:27" x14ac:dyDescent="0.2">
      <c r="A223">
        <f t="shared" si="69"/>
        <v>1.9100000000000015</v>
      </c>
      <c r="B223" s="5">
        <f t="shared" si="70"/>
        <v>0</v>
      </c>
      <c r="C223" s="5">
        <f t="shared" si="71"/>
        <v>192.34480025911239</v>
      </c>
      <c r="D223" s="5">
        <f t="shared" si="72"/>
        <v>81.567211945723415</v>
      </c>
      <c r="E223" s="2">
        <f t="shared" si="73"/>
        <v>192.34480025911239</v>
      </c>
      <c r="F223" s="2">
        <f t="shared" si="74"/>
        <v>0</v>
      </c>
      <c r="G223" s="3">
        <f t="shared" si="75"/>
        <v>0</v>
      </c>
      <c r="H223" s="3">
        <f t="shared" si="76"/>
        <v>77.464438546104347</v>
      </c>
      <c r="I223" s="3">
        <f t="shared" si="77"/>
        <v>13.91512437199172</v>
      </c>
      <c r="J223" s="2">
        <f t="shared" si="78"/>
        <v>78.704319611767019</v>
      </c>
      <c r="K223" s="2">
        <f t="shared" si="57"/>
        <v>78.704319611767019</v>
      </c>
      <c r="L223" s="5">
        <f t="shared" si="58"/>
        <v>0.4561378631928672</v>
      </c>
      <c r="M223" s="4">
        <f t="shared" si="79"/>
        <v>0.24149609726095739</v>
      </c>
      <c r="N223" s="4">
        <f t="shared" si="59"/>
        <v>0.25148745607276712</v>
      </c>
      <c r="O223" s="4">
        <f t="shared" si="80"/>
        <v>0</v>
      </c>
      <c r="P223" s="4">
        <f t="shared" si="60"/>
        <v>0</v>
      </c>
      <c r="Q223" s="5">
        <f t="shared" si="61"/>
        <v>0</v>
      </c>
      <c r="R223" s="5">
        <f t="shared" si="62"/>
        <v>-14.783949119124017</v>
      </c>
      <c r="S223" s="5">
        <f t="shared" si="81"/>
        <v>-2.6556765215482701</v>
      </c>
      <c r="T223" s="6">
        <f t="shared" si="82"/>
        <v>1499.7135273590084</v>
      </c>
      <c r="U223" s="5">
        <f t="shared" si="63"/>
        <v>0</v>
      </c>
      <c r="V223" s="5">
        <f t="shared" si="64"/>
        <v>-1.4641830605365829</v>
      </c>
      <c r="W223" s="5">
        <f t="shared" si="65"/>
        <v>8.1509956850603853</v>
      </c>
      <c r="X223" s="5">
        <f t="shared" si="66"/>
        <v>0</v>
      </c>
      <c r="Y223" s="5">
        <f t="shared" si="67"/>
        <v>-16.248132179660601</v>
      </c>
      <c r="Z223" s="5">
        <f t="shared" si="68"/>
        <v>-26.678680836487885</v>
      </c>
      <c r="AA223">
        <f t="shared" si="83"/>
        <v>0</v>
      </c>
    </row>
    <row r="224" spans="1:27" x14ac:dyDescent="0.2">
      <c r="A224">
        <f t="shared" si="69"/>
        <v>1.9200000000000015</v>
      </c>
      <c r="B224" s="5">
        <f t="shared" si="70"/>
        <v>0</v>
      </c>
      <c r="C224" s="5">
        <f t="shared" si="71"/>
        <v>193.11863223796445</v>
      </c>
      <c r="D224" s="5">
        <f t="shared" si="72"/>
        <v>81.705029255401513</v>
      </c>
      <c r="E224" s="2">
        <f t="shared" si="73"/>
        <v>193.11863223796445</v>
      </c>
      <c r="F224" s="2">
        <f t="shared" si="74"/>
        <v>0</v>
      </c>
      <c r="G224" s="3">
        <f t="shared" si="75"/>
        <v>0</v>
      </c>
      <c r="H224" s="3">
        <f t="shared" si="76"/>
        <v>77.301957224307742</v>
      </c>
      <c r="I224" s="3">
        <f t="shared" si="77"/>
        <v>13.648337563626841</v>
      </c>
      <c r="J224" s="2">
        <f t="shared" si="78"/>
        <v>78.497577726700655</v>
      </c>
      <c r="K224" s="2">
        <f t="shared" ref="K224:K287" si="84">IF(D224&gt;=hwind,SQRT((G224-vxw)^2+(H224-vyw)^2+I224^2),J224)</f>
        <v>78.497577726700655</v>
      </c>
      <c r="L224" s="5">
        <f t="shared" ref="L224:L287" si="85">IF(drag=1,(cda+cdb/(1+EXP(-(K224-vel)/dv))),IF(drag=2,$G$11,0))</f>
        <v>0.45648563384301483</v>
      </c>
      <c r="M224" s="4">
        <f t="shared" si="79"/>
        <v>0.2421318920593796</v>
      </c>
      <c r="N224" s="4">
        <f t="shared" ref="N224:N287" si="86">IF(Magnus=1,(IF(M224&lt;0.1,1.5*M224,0.09+0.6*M224)),IF(Magnus=2,1/(2.32+0.4/M224),0))</f>
        <v>0.25176282998142135</v>
      </c>
      <c r="O224" s="4">
        <f t="shared" si="80"/>
        <v>0</v>
      </c>
      <c r="P224" s="4">
        <f t="shared" ref="P224:P287" si="87">IF(D224&gt;=hwind,vyw,0)</f>
        <v>0</v>
      </c>
      <c r="Q224" s="5">
        <f t="shared" ref="Q224:Q287" si="88">-const*$L224*$K224*(G224-O224)</f>
        <v>0</v>
      </c>
      <c r="R224" s="5">
        <f t="shared" ref="R224:R287" si="89">-const*$L224*$K224*(H224-P224)</f>
        <v>-14.725405024905523</v>
      </c>
      <c r="S224" s="5">
        <f t="shared" si="81"/>
        <v>-2.5998992232222524</v>
      </c>
      <c r="T224" s="6">
        <f t="shared" si="82"/>
        <v>1499.7120276462306</v>
      </c>
      <c r="U224" s="5">
        <f t="shared" ref="U224:U287" si="90">const*($N224/omega)*K224*(wy*I224-wz*(H224-P224))</f>
        <v>0</v>
      </c>
      <c r="V224" s="5">
        <f t="shared" ref="V224:V287" si="91">const*($N224/omega)*K224*(wz*(G224-O224)-wx*I224)</f>
        <v>-1.4339070883664118</v>
      </c>
      <c r="W224" s="5">
        <f t="shared" ref="W224:W287" si="92">const*($N224/omega)*K224*(wx*(H224-P224)-wy*(G224-O224))</f>
        <v>8.1214158055361683</v>
      </c>
      <c r="X224" s="5">
        <f t="shared" ref="X224:X287" si="93">Q224+U224</f>
        <v>0</v>
      </c>
      <c r="Y224" s="5">
        <f t="shared" ref="Y224:Y287" si="94">R224+V224</f>
        <v>-16.159312113271934</v>
      </c>
      <c r="Z224" s="5">
        <f t="shared" ref="Z224:Z287" si="95">S224+W224-32.174</f>
        <v>-26.652483417686085</v>
      </c>
      <c r="AA224">
        <f t="shared" si="83"/>
        <v>0</v>
      </c>
    </row>
    <row r="225" spans="1:27" x14ac:dyDescent="0.2">
      <c r="A225">
        <f t="shared" ref="A225:A288" si="96">A224+dt</f>
        <v>1.9300000000000015</v>
      </c>
      <c r="B225" s="5">
        <f t="shared" ref="B225:B288" si="97">B224+G224*dt+0.5*X224*dt*dt</f>
        <v>0</v>
      </c>
      <c r="C225" s="5">
        <f t="shared" ref="C225:C288" si="98">C224+H224*dt+0.5*Y224*dt*dt</f>
        <v>193.89084384460185</v>
      </c>
      <c r="D225" s="5">
        <f t="shared" ref="D225:D288" si="99">D224+I224*dt+0.5*Z224*dt*dt</f>
        <v>81.840180006866902</v>
      </c>
      <c r="E225" s="2">
        <f t="shared" ref="E225:E288" si="100">SQRT(B225^2+C225^2)</f>
        <v>193.89084384460185</v>
      </c>
      <c r="F225" s="2">
        <f t="shared" ref="F225:F288" si="101">ATAN2(C225,B225)*180/PI()</f>
        <v>0</v>
      </c>
      <c r="G225" s="3">
        <f t="shared" ref="G225:G288" si="102">G224+X224*dt</f>
        <v>0</v>
      </c>
      <c r="H225" s="3">
        <f t="shared" ref="H225:H288" si="103">H224+Y224*dt</f>
        <v>77.140364103175017</v>
      </c>
      <c r="I225" s="3">
        <f t="shared" ref="I225:I288" si="104">I224+Z224*dt</f>
        <v>13.38181272944998</v>
      </c>
      <c r="J225" s="2">
        <f t="shared" ref="J225:J288" si="105">SQRT(G225^2+H225^2+I225^2)</f>
        <v>78.292456123795745</v>
      </c>
      <c r="K225" s="2">
        <f t="shared" si="84"/>
        <v>78.292456123795745</v>
      </c>
      <c r="L225" s="5">
        <f t="shared" si="85"/>
        <v>0.45682859622461558</v>
      </c>
      <c r="M225" s="4">
        <f t="shared" ref="M225:M288" si="106">(romega/K225)*EXP(-A225/tau)</f>
        <v>0.2427660205248042</v>
      </c>
      <c r="N225" s="4">
        <f t="shared" si="86"/>
        <v>0.25203664208484777</v>
      </c>
      <c r="O225" s="4">
        <f t="shared" ref="O225:O288" si="107">IF(D225&gt;=hwind,vxw,0)</f>
        <v>0</v>
      </c>
      <c r="P225" s="4">
        <f t="shared" si="87"/>
        <v>0</v>
      </c>
      <c r="Q225" s="5">
        <f t="shared" si="88"/>
        <v>0</v>
      </c>
      <c r="R225" s="5">
        <f t="shared" si="89"/>
        <v>-14.667235759162221</v>
      </c>
      <c r="S225" s="5">
        <f t="shared" ref="S225:S288" si="108">-const*$L225*$K225*I225</f>
        <v>-2.5443774406520139</v>
      </c>
      <c r="T225" s="6">
        <f t="shared" ref="T225:T288" si="109">omega*EXP(-A225/tau)*30/PI()</f>
        <v>1499.710527934953</v>
      </c>
      <c r="U225" s="5">
        <f t="shared" si="90"/>
        <v>0</v>
      </c>
      <c r="V225" s="5">
        <f t="shared" si="91"/>
        <v>-1.4037570144209339</v>
      </c>
      <c r="W225" s="5">
        <f t="shared" si="92"/>
        <v>8.0920522050428918</v>
      </c>
      <c r="X225" s="5">
        <f t="shared" si="93"/>
        <v>0</v>
      </c>
      <c r="Y225" s="5">
        <f t="shared" si="94"/>
        <v>-16.070992773583153</v>
      </c>
      <c r="Z225" s="5">
        <f t="shared" si="95"/>
        <v>-26.626325235609123</v>
      </c>
      <c r="AA225">
        <f t="shared" ref="AA225:AA288" si="110">IF($D225*$D226&lt;0,1,0)</f>
        <v>0</v>
      </c>
    </row>
    <row r="226" spans="1:27" x14ac:dyDescent="0.2">
      <c r="A226">
        <f t="shared" si="96"/>
        <v>1.9400000000000015</v>
      </c>
      <c r="B226" s="5">
        <f t="shared" si="97"/>
        <v>0</v>
      </c>
      <c r="C226" s="5">
        <f t="shared" si="98"/>
        <v>194.66144393599492</v>
      </c>
      <c r="D226" s="5">
        <f t="shared" si="99"/>
        <v>81.972666817899622</v>
      </c>
      <c r="E226" s="2">
        <f t="shared" si="100"/>
        <v>194.66144393599492</v>
      </c>
      <c r="F226" s="2">
        <f t="shared" si="101"/>
        <v>0</v>
      </c>
      <c r="G226" s="3">
        <f t="shared" si="102"/>
        <v>0</v>
      </c>
      <c r="H226" s="3">
        <f t="shared" si="103"/>
        <v>76.97965417543918</v>
      </c>
      <c r="I226" s="3">
        <f t="shared" si="104"/>
        <v>13.115549477093888</v>
      </c>
      <c r="J226" s="2">
        <f t="shared" si="105"/>
        <v>78.088954372922089</v>
      </c>
      <c r="K226" s="2">
        <f t="shared" si="84"/>
        <v>78.088954372922089</v>
      </c>
      <c r="L226" s="5">
        <f t="shared" si="85"/>
        <v>0.45716680258049253</v>
      </c>
      <c r="M226" s="4">
        <f t="shared" si="106"/>
        <v>0.24339843139376116</v>
      </c>
      <c r="N226" s="4">
        <f t="shared" si="86"/>
        <v>0.25230888078610003</v>
      </c>
      <c r="O226" s="4">
        <f t="shared" si="107"/>
        <v>0</v>
      </c>
      <c r="P226" s="4">
        <f t="shared" si="87"/>
        <v>0</v>
      </c>
      <c r="Q226" s="5">
        <f t="shared" si="88"/>
        <v>0</v>
      </c>
      <c r="R226" s="5">
        <f t="shared" si="89"/>
        <v>-14.60944234084733</v>
      </c>
      <c r="S226" s="5">
        <f t="shared" si="108"/>
        <v>-2.4891104786914995</v>
      </c>
      <c r="T226" s="6">
        <f t="shared" si="109"/>
        <v>1499.7090282251752</v>
      </c>
      <c r="U226" s="5">
        <f t="shared" si="90"/>
        <v>0</v>
      </c>
      <c r="V226" s="5">
        <f t="shared" si="91"/>
        <v>-1.3737320284121697</v>
      </c>
      <c r="W226" s="5">
        <f t="shared" si="92"/>
        <v>8.0629040103568048</v>
      </c>
      <c r="X226" s="5">
        <f t="shared" si="93"/>
        <v>0</v>
      </c>
      <c r="Y226" s="5">
        <f t="shared" si="94"/>
        <v>-15.983174369259499</v>
      </c>
      <c r="Z226" s="5">
        <f t="shared" si="95"/>
        <v>-26.600206468334694</v>
      </c>
      <c r="AA226">
        <f t="shared" si="110"/>
        <v>0</v>
      </c>
    </row>
    <row r="227" spans="1:27" x14ac:dyDescent="0.2">
      <c r="A227">
        <f t="shared" si="96"/>
        <v>1.9500000000000015</v>
      </c>
      <c r="B227" s="5">
        <f t="shared" si="97"/>
        <v>0</v>
      </c>
      <c r="C227" s="5">
        <f t="shared" si="98"/>
        <v>195.43044131903088</v>
      </c>
      <c r="D227" s="5">
        <f t="shared" si="99"/>
        <v>82.102492302347144</v>
      </c>
      <c r="E227" s="2">
        <f t="shared" si="100"/>
        <v>195.43044131903088</v>
      </c>
      <c r="F227" s="2">
        <f t="shared" si="101"/>
        <v>0</v>
      </c>
      <c r="G227" s="3">
        <f t="shared" si="102"/>
        <v>0</v>
      </c>
      <c r="H227" s="3">
        <f t="shared" si="103"/>
        <v>76.819822431746587</v>
      </c>
      <c r="I227" s="3">
        <f t="shared" si="104"/>
        <v>12.849547412410541</v>
      </c>
      <c r="J227" s="2">
        <f t="shared" si="105"/>
        <v>77.88707201550757</v>
      </c>
      <c r="K227" s="2">
        <f t="shared" si="84"/>
        <v>77.88707201550757</v>
      </c>
      <c r="L227" s="5">
        <f t="shared" si="85"/>
        <v>0.45750030484419041</v>
      </c>
      <c r="M227" s="4">
        <f t="shared" si="106"/>
        <v>0.2440290731823174</v>
      </c>
      <c r="N227" s="4">
        <f t="shared" si="86"/>
        <v>0.25257953455979532</v>
      </c>
      <c r="O227" s="4">
        <f t="shared" si="107"/>
        <v>0</v>
      </c>
      <c r="P227" s="4">
        <f t="shared" si="87"/>
        <v>0</v>
      </c>
      <c r="Q227" s="5">
        <f t="shared" si="88"/>
        <v>0</v>
      </c>
      <c r="R227" s="5">
        <f t="shared" si="89"/>
        <v>-14.552025721190937</v>
      </c>
      <c r="S227" s="5">
        <f t="shared" si="108"/>
        <v>-2.4340975874709434</v>
      </c>
      <c r="T227" s="6">
        <f t="shared" si="109"/>
        <v>1499.7075285168967</v>
      </c>
      <c r="U227" s="5">
        <f t="shared" si="90"/>
        <v>0</v>
      </c>
      <c r="V227" s="5">
        <f t="shared" si="91"/>
        <v>-1.3438313137865852</v>
      </c>
      <c r="W227" s="5">
        <f t="shared" si="92"/>
        <v>8.0339703485276281</v>
      </c>
      <c r="X227" s="5">
        <f t="shared" si="93"/>
        <v>0</v>
      </c>
      <c r="Y227" s="5">
        <f t="shared" si="94"/>
        <v>-15.895857034977523</v>
      </c>
      <c r="Z227" s="5">
        <f t="shared" si="95"/>
        <v>-26.574127238943316</v>
      </c>
      <c r="AA227">
        <f t="shared" si="110"/>
        <v>0</v>
      </c>
    </row>
    <row r="228" spans="1:27" x14ac:dyDescent="0.2">
      <c r="A228">
        <f t="shared" si="96"/>
        <v>1.9600000000000015</v>
      </c>
      <c r="B228" s="5">
        <f t="shared" si="97"/>
        <v>0</v>
      </c>
      <c r="C228" s="5">
        <f t="shared" si="98"/>
        <v>196.19784475049661</v>
      </c>
      <c r="D228" s="5">
        <f t="shared" si="99"/>
        <v>82.229659070109307</v>
      </c>
      <c r="E228" s="2">
        <f t="shared" si="100"/>
        <v>196.19784475049661</v>
      </c>
      <c r="F228" s="2">
        <f t="shared" si="101"/>
        <v>0</v>
      </c>
      <c r="G228" s="3">
        <f t="shared" si="102"/>
        <v>0</v>
      </c>
      <c r="H228" s="3">
        <f t="shared" si="103"/>
        <v>76.660863861396805</v>
      </c>
      <c r="I228" s="3">
        <f t="shared" si="104"/>
        <v>12.583806140021107</v>
      </c>
      <c r="J228" s="2">
        <f t="shared" si="105"/>
        <v>77.686808564551342</v>
      </c>
      <c r="K228" s="2">
        <f t="shared" si="84"/>
        <v>77.686808564551342</v>
      </c>
      <c r="L228" s="5">
        <f t="shared" si="85"/>
        <v>0.45782915462612944</v>
      </c>
      <c r="M228" s="4">
        <f t="shared" si="106"/>
        <v>0.24465789419493572</v>
      </c>
      <c r="N228" s="4">
        <f t="shared" si="86"/>
        <v>0.25284859195364534</v>
      </c>
      <c r="O228" s="4">
        <f t="shared" si="107"/>
        <v>0</v>
      </c>
      <c r="P228" s="4">
        <f t="shared" si="87"/>
        <v>0</v>
      </c>
      <c r="Q228" s="5">
        <f t="shared" si="88"/>
        <v>0</v>
      </c>
      <c r="R228" s="5">
        <f t="shared" si="89"/>
        <v>-14.494986784739323</v>
      </c>
      <c r="S228" s="5">
        <f t="shared" si="108"/>
        <v>-2.3793379635156651</v>
      </c>
      <c r="T228" s="6">
        <f t="shared" si="109"/>
        <v>1499.7060288101177</v>
      </c>
      <c r="U228" s="5">
        <f t="shared" si="90"/>
        <v>0</v>
      </c>
      <c r="V228" s="5">
        <f t="shared" si="91"/>
        <v>-1.3140540478425318</v>
      </c>
      <c r="W228" s="5">
        <f t="shared" si="92"/>
        <v>8.005250346935556</v>
      </c>
      <c r="X228" s="5">
        <f t="shared" si="93"/>
        <v>0</v>
      </c>
      <c r="Y228" s="5">
        <f t="shared" si="94"/>
        <v>-15.809040832581855</v>
      </c>
      <c r="Z228" s="5">
        <f t="shared" si="95"/>
        <v>-26.548087616580109</v>
      </c>
      <c r="AA228">
        <f t="shared" si="110"/>
        <v>0</v>
      </c>
    </row>
    <row r="229" spans="1:27" x14ac:dyDescent="0.2">
      <c r="A229">
        <f t="shared" si="96"/>
        <v>1.9700000000000015</v>
      </c>
      <c r="B229" s="5">
        <f t="shared" si="97"/>
        <v>0</v>
      </c>
      <c r="C229" s="5">
        <f t="shared" si="98"/>
        <v>196.96366293706896</v>
      </c>
      <c r="D229" s="5">
        <f t="shared" si="99"/>
        <v>82.354169727128692</v>
      </c>
      <c r="E229" s="2">
        <f t="shared" si="100"/>
        <v>196.96366293706896</v>
      </c>
      <c r="F229" s="2">
        <f t="shared" si="101"/>
        <v>0</v>
      </c>
      <c r="G229" s="3">
        <f t="shared" si="102"/>
        <v>0</v>
      </c>
      <c r="H229" s="3">
        <f t="shared" si="103"/>
        <v>76.502773453070986</v>
      </c>
      <c r="I229" s="3">
        <f t="shared" si="104"/>
        <v>12.318325263855305</v>
      </c>
      <c r="J229" s="2">
        <f t="shared" si="105"/>
        <v>77.488163504615585</v>
      </c>
      <c r="K229" s="2">
        <f t="shared" si="84"/>
        <v>77.488163504615585</v>
      </c>
      <c r="L229" s="5">
        <f t="shared" si="85"/>
        <v>0.45815340320054238</v>
      </c>
      <c r="M229" s="4">
        <f t="shared" si="106"/>
        <v>0.24528484253359042</v>
      </c>
      <c r="N229" s="4">
        <f t="shared" si="86"/>
        <v>0.25311604159001183</v>
      </c>
      <c r="O229" s="4">
        <f t="shared" si="107"/>
        <v>0</v>
      </c>
      <c r="P229" s="4">
        <f t="shared" si="87"/>
        <v>0</v>
      </c>
      <c r="Q229" s="5">
        <f t="shared" si="88"/>
        <v>0</v>
      </c>
      <c r="R229" s="5">
        <f t="shared" si="89"/>
        <v>-14.438326350401825</v>
      </c>
      <c r="S229" s="5">
        <f t="shared" si="108"/>
        <v>-2.3248307508621839</v>
      </c>
      <c r="T229" s="6">
        <f t="shared" si="109"/>
        <v>1499.7045291048387</v>
      </c>
      <c r="U229" s="5">
        <f t="shared" si="90"/>
        <v>0</v>
      </c>
      <c r="V229" s="5">
        <f t="shared" si="91"/>
        <v>-1.2843994018470588</v>
      </c>
      <c r="W229" s="5">
        <f t="shared" si="92"/>
        <v>7.9767431333447867</v>
      </c>
      <c r="X229" s="5">
        <f t="shared" si="93"/>
        <v>0</v>
      </c>
      <c r="Y229" s="5">
        <f t="shared" si="94"/>
        <v>-15.722725752248884</v>
      </c>
      <c r="Z229" s="5">
        <f t="shared" si="95"/>
        <v>-26.522087617517396</v>
      </c>
      <c r="AA229">
        <f t="shared" si="110"/>
        <v>0</v>
      </c>
    </row>
    <row r="230" spans="1:27" x14ac:dyDescent="0.2">
      <c r="A230">
        <f t="shared" si="96"/>
        <v>1.9800000000000015</v>
      </c>
      <c r="B230" s="5">
        <f t="shared" si="97"/>
        <v>0</v>
      </c>
      <c r="C230" s="5">
        <f t="shared" si="98"/>
        <v>197.72790453531206</v>
      </c>
      <c r="D230" s="5">
        <f t="shared" si="99"/>
        <v>82.476026875386367</v>
      </c>
      <c r="E230" s="2">
        <f t="shared" si="100"/>
        <v>197.72790453531206</v>
      </c>
      <c r="F230" s="2">
        <f t="shared" si="101"/>
        <v>0</v>
      </c>
      <c r="G230" s="3">
        <f t="shared" si="102"/>
        <v>0</v>
      </c>
      <c r="H230" s="3">
        <f t="shared" si="103"/>
        <v>76.345546195548494</v>
      </c>
      <c r="I230" s="3">
        <f t="shared" si="104"/>
        <v>12.053104387680131</v>
      </c>
      <c r="J230" s="2">
        <f t="shared" si="105"/>
        <v>77.291136291795738</v>
      </c>
      <c r="K230" s="2">
        <f t="shared" si="84"/>
        <v>77.291136291795738</v>
      </c>
      <c r="L230" s="5">
        <f t="shared" si="85"/>
        <v>0.45847310149317066</v>
      </c>
      <c r="M230" s="4">
        <f t="shared" si="106"/>
        <v>0.2459098661071408</v>
      </c>
      <c r="N230" s="4">
        <f t="shared" si="86"/>
        <v>0.25338187216748753</v>
      </c>
      <c r="O230" s="4">
        <f t="shared" si="107"/>
        <v>0</v>
      </c>
      <c r="P230" s="4">
        <f t="shared" si="87"/>
        <v>0</v>
      </c>
      <c r="Q230" s="5">
        <f t="shared" si="88"/>
        <v>0</v>
      </c>
      <c r="R230" s="5">
        <f t="shared" si="89"/>
        <v>-14.382045172503686</v>
      </c>
      <c r="S230" s="5">
        <f t="shared" si="108"/>
        <v>-2.2705750421709014</v>
      </c>
      <c r="T230" s="6">
        <f t="shared" si="109"/>
        <v>1499.7030294010597</v>
      </c>
      <c r="U230" s="5">
        <f t="shared" si="90"/>
        <v>0</v>
      </c>
      <c r="V230" s="5">
        <f t="shared" si="91"/>
        <v>-1.2548665411521527</v>
      </c>
      <c r="W230" s="5">
        <f t="shared" si="92"/>
        <v>7.9484478359536705</v>
      </c>
      <c r="X230" s="5">
        <f t="shared" si="93"/>
        <v>0</v>
      </c>
      <c r="Y230" s="5">
        <f t="shared" si="94"/>
        <v>-15.636911713655838</v>
      </c>
      <c r="Z230" s="5">
        <f t="shared" si="95"/>
        <v>-26.496127206217231</v>
      </c>
      <c r="AA230">
        <f t="shared" si="110"/>
        <v>0</v>
      </c>
    </row>
    <row r="231" spans="1:27" x14ac:dyDescent="0.2">
      <c r="A231">
        <f t="shared" si="96"/>
        <v>1.9900000000000015</v>
      </c>
      <c r="B231" s="5">
        <f t="shared" si="97"/>
        <v>0</v>
      </c>
      <c r="C231" s="5">
        <f t="shared" si="98"/>
        <v>198.49057815168186</v>
      </c>
      <c r="D231" s="5">
        <f t="shared" si="99"/>
        <v>82.595233112902847</v>
      </c>
      <c r="E231" s="2">
        <f t="shared" si="100"/>
        <v>198.49057815168186</v>
      </c>
      <c r="F231" s="2">
        <f t="shared" si="101"/>
        <v>0</v>
      </c>
      <c r="G231" s="3">
        <f t="shared" si="102"/>
        <v>0</v>
      </c>
      <c r="H231" s="3">
        <f t="shared" si="103"/>
        <v>76.18917707841193</v>
      </c>
      <c r="I231" s="3">
        <f t="shared" si="104"/>
        <v>11.788143115617959</v>
      </c>
      <c r="J231" s="2">
        <f t="shared" si="105"/>
        <v>77.095726353669576</v>
      </c>
      <c r="K231" s="2">
        <f t="shared" si="84"/>
        <v>77.095726353669576</v>
      </c>
      <c r="L231" s="5">
        <f t="shared" si="85"/>
        <v>0.45878830006969673</v>
      </c>
      <c r="M231" s="4">
        <f t="shared" si="106"/>
        <v>0.24653291264096272</v>
      </c>
      <c r="N231" s="4">
        <f t="shared" si="86"/>
        <v>0.25364607246250254</v>
      </c>
      <c r="O231" s="4">
        <f t="shared" si="107"/>
        <v>0</v>
      </c>
      <c r="P231" s="4">
        <f t="shared" si="87"/>
        <v>0</v>
      </c>
      <c r="Q231" s="5">
        <f t="shared" si="88"/>
        <v>0</v>
      </c>
      <c r="R231" s="5">
        <f t="shared" si="89"/>
        <v>-14.326143941843394</v>
      </c>
      <c r="S231" s="5">
        <f t="shared" si="108"/>
        <v>-2.2165698798346072</v>
      </c>
      <c r="T231" s="6">
        <f t="shared" si="109"/>
        <v>1499.7015296987802</v>
      </c>
      <c r="U231" s="5">
        <f t="shared" si="90"/>
        <v>0</v>
      </c>
      <c r="V231" s="5">
        <f t="shared" si="91"/>
        <v>-1.2254546253104517</v>
      </c>
      <c r="W231" s="5">
        <f t="shared" si="92"/>
        <v>7.9203635834414854</v>
      </c>
      <c r="X231" s="5">
        <f t="shared" si="93"/>
        <v>0</v>
      </c>
      <c r="Y231" s="5">
        <f t="shared" si="94"/>
        <v>-15.551598567153846</v>
      </c>
      <c r="Z231" s="5">
        <f t="shared" si="95"/>
        <v>-26.470206296393123</v>
      </c>
      <c r="AA231">
        <f t="shared" si="110"/>
        <v>0</v>
      </c>
    </row>
    <row r="232" spans="1:27" x14ac:dyDescent="0.2">
      <c r="A232">
        <f t="shared" si="96"/>
        <v>2.0000000000000013</v>
      </c>
      <c r="B232" s="5">
        <f t="shared" si="97"/>
        <v>0</v>
      </c>
      <c r="C232" s="5">
        <f t="shared" si="98"/>
        <v>199.25169234253764</v>
      </c>
      <c r="D232" s="5">
        <f t="shared" si="99"/>
        <v>82.711791033744205</v>
      </c>
      <c r="E232" s="2">
        <f t="shared" si="100"/>
        <v>199.25169234253764</v>
      </c>
      <c r="F232" s="2">
        <f t="shared" si="101"/>
        <v>0</v>
      </c>
      <c r="G232" s="3">
        <f t="shared" si="102"/>
        <v>0</v>
      </c>
      <c r="H232" s="3">
        <f t="shared" si="103"/>
        <v>76.033661092740388</v>
      </c>
      <c r="I232" s="3">
        <f t="shared" si="104"/>
        <v>11.523441052654029</v>
      </c>
      <c r="J232" s="2">
        <f t="shared" si="105"/>
        <v>76.901933089225366</v>
      </c>
      <c r="K232" s="2">
        <f t="shared" si="84"/>
        <v>76.901933089225366</v>
      </c>
      <c r="L232" s="5">
        <f t="shared" si="85"/>
        <v>0.45909904912488753</v>
      </c>
      <c r="M232" s="4">
        <f t="shared" si="106"/>
        <v>0.24715392968683794</v>
      </c>
      <c r="N232" s="4">
        <f t="shared" si="86"/>
        <v>0.25390863133095404</v>
      </c>
      <c r="O232" s="4">
        <f t="shared" si="107"/>
        <v>0</v>
      </c>
      <c r="P232" s="4">
        <f t="shared" si="87"/>
        <v>0</v>
      </c>
      <c r="Q232" s="5">
        <f t="shared" si="88"/>
        <v>0</v>
      </c>
      <c r="R232" s="5">
        <f t="shared" si="89"/>
        <v>-14.270623286753059</v>
      </c>
      <c r="S232" s="5">
        <f t="shared" si="108"/>
        <v>-2.1628142570821431</v>
      </c>
      <c r="T232" s="6">
        <f t="shared" si="109"/>
        <v>1499.7000299980002</v>
      </c>
      <c r="U232" s="5">
        <f t="shared" si="90"/>
        <v>0</v>
      </c>
      <c r="V232" s="5">
        <f t="shared" si="91"/>
        <v>-1.1961628081904725</v>
      </c>
      <c r="W232" s="5">
        <f t="shared" si="92"/>
        <v>7.8924895050118824</v>
      </c>
      <c r="X232" s="5">
        <f t="shared" si="93"/>
        <v>0</v>
      </c>
      <c r="Y232" s="5">
        <f t="shared" si="94"/>
        <v>-15.466786094943531</v>
      </c>
      <c r="Z232" s="5">
        <f t="shared" si="95"/>
        <v>-26.444324752070258</v>
      </c>
      <c r="AA232">
        <f t="shared" si="110"/>
        <v>0</v>
      </c>
    </row>
    <row r="233" spans="1:27" x14ac:dyDescent="0.2">
      <c r="A233">
        <f t="shared" si="96"/>
        <v>2.0100000000000011</v>
      </c>
      <c r="B233" s="5">
        <f t="shared" si="97"/>
        <v>0</v>
      </c>
      <c r="C233" s="5">
        <f t="shared" si="98"/>
        <v>200.01125561416029</v>
      </c>
      <c r="D233" s="5">
        <f t="shared" si="99"/>
        <v>82.825703228033149</v>
      </c>
      <c r="E233" s="2">
        <f t="shared" si="100"/>
        <v>200.01125561416029</v>
      </c>
      <c r="F233" s="2">
        <f t="shared" si="101"/>
        <v>0</v>
      </c>
      <c r="G233" s="3">
        <f t="shared" si="102"/>
        <v>0</v>
      </c>
      <c r="H233" s="3">
        <f t="shared" si="103"/>
        <v>75.878993231790957</v>
      </c>
      <c r="I233" s="3">
        <f t="shared" si="104"/>
        <v>11.258997805133326</v>
      </c>
      <c r="J233" s="2">
        <f t="shared" si="105"/>
        <v>76.709755868769221</v>
      </c>
      <c r="K233" s="2">
        <f t="shared" si="84"/>
        <v>76.709755868769221</v>
      </c>
      <c r="L233" s="5">
        <f t="shared" si="85"/>
        <v>0.45940539847242728</v>
      </c>
      <c r="M233" s="4">
        <f t="shared" si="106"/>
        <v>0.24777286463310205</v>
      </c>
      <c r="N233" s="4">
        <f t="shared" si="86"/>
        <v>0.25416953770986173</v>
      </c>
      <c r="O233" s="4">
        <f t="shared" si="107"/>
        <v>0</v>
      </c>
      <c r="P233" s="4">
        <f t="shared" si="87"/>
        <v>0</v>
      </c>
      <c r="Q233" s="5">
        <f t="shared" si="88"/>
        <v>0</v>
      </c>
      <c r="R233" s="5">
        <f t="shared" si="89"/>
        <v>-14.215483774160418</v>
      </c>
      <c r="S233" s="5">
        <f t="shared" si="108"/>
        <v>-2.1093071190765835</v>
      </c>
      <c r="T233" s="6">
        <f t="shared" si="109"/>
        <v>1499.69853029872</v>
      </c>
      <c r="U233" s="5">
        <f t="shared" si="90"/>
        <v>0</v>
      </c>
      <c r="V233" s="5">
        <f t="shared" si="91"/>
        <v>-1.1669902380914068</v>
      </c>
      <c r="W233" s="5">
        <f t="shared" si="92"/>
        <v>7.8648247304330461</v>
      </c>
      <c r="X233" s="5">
        <f t="shared" si="93"/>
        <v>0</v>
      </c>
      <c r="Y233" s="5">
        <f t="shared" si="94"/>
        <v>-15.382474012251825</v>
      </c>
      <c r="Z233" s="5">
        <f t="shared" si="95"/>
        <v>-26.418482388643536</v>
      </c>
      <c r="AA233">
        <f t="shared" si="110"/>
        <v>0</v>
      </c>
    </row>
    <row r="234" spans="1:27" x14ac:dyDescent="0.2">
      <c r="A234">
        <f t="shared" si="96"/>
        <v>2.0200000000000009</v>
      </c>
      <c r="B234" s="5">
        <f t="shared" si="97"/>
        <v>0</v>
      </c>
      <c r="C234" s="5">
        <f t="shared" si="98"/>
        <v>200.76927642277758</v>
      </c>
      <c r="D234" s="5">
        <f t="shared" si="99"/>
        <v>82.936972281965055</v>
      </c>
      <c r="E234" s="2">
        <f t="shared" si="100"/>
        <v>200.76927642277758</v>
      </c>
      <c r="F234" s="2">
        <f t="shared" si="101"/>
        <v>0</v>
      </c>
      <c r="G234" s="3">
        <f t="shared" si="102"/>
        <v>0</v>
      </c>
      <c r="H234" s="3">
        <f t="shared" si="103"/>
        <v>75.725168491668441</v>
      </c>
      <c r="I234" s="3">
        <f t="shared" si="104"/>
        <v>10.994812981246891</v>
      </c>
      <c r="J234" s="2">
        <f t="shared" si="105"/>
        <v>76.519194033811999</v>
      </c>
      <c r="K234" s="2">
        <f t="shared" si="84"/>
        <v>76.519194033811999</v>
      </c>
      <c r="L234" s="5">
        <f t="shared" si="85"/>
        <v>0.45970739753541623</v>
      </c>
      <c r="M234" s="4">
        <f t="shared" si="106"/>
        <v>0.24838966471504989</v>
      </c>
      <c r="N234" s="4">
        <f t="shared" si="86"/>
        <v>0.25442878061904622</v>
      </c>
      <c r="O234" s="4">
        <f t="shared" si="107"/>
        <v>0</v>
      </c>
      <c r="P234" s="4">
        <f t="shared" si="87"/>
        <v>0</v>
      </c>
      <c r="Q234" s="5">
        <f t="shared" si="88"/>
        <v>0</v>
      </c>
      <c r="R234" s="5">
        <f t="shared" si="89"/>
        <v>-14.160725910651301</v>
      </c>
      <c r="S234" s="5">
        <f t="shared" si="108"/>
        <v>-2.0560473640073607</v>
      </c>
      <c r="T234" s="6">
        <f t="shared" si="109"/>
        <v>1499.6970306009398</v>
      </c>
      <c r="U234" s="5">
        <f t="shared" si="90"/>
        <v>0</v>
      </c>
      <c r="V234" s="5">
        <f t="shared" si="91"/>
        <v>-1.1379360578575324</v>
      </c>
      <c r="W234" s="5">
        <f t="shared" si="92"/>
        <v>7.8373683900746309</v>
      </c>
      <c r="X234" s="5">
        <f t="shared" si="93"/>
        <v>0</v>
      </c>
      <c r="Y234" s="5">
        <f t="shared" si="94"/>
        <v>-15.298661968508833</v>
      </c>
      <c r="Z234" s="5">
        <f t="shared" si="95"/>
        <v>-26.392678973932728</v>
      </c>
      <c r="AA234">
        <f t="shared" si="110"/>
        <v>0</v>
      </c>
    </row>
    <row r="235" spans="1:27" x14ac:dyDescent="0.2">
      <c r="A235">
        <f t="shared" si="96"/>
        <v>2.0300000000000007</v>
      </c>
      <c r="B235" s="5">
        <f t="shared" si="97"/>
        <v>0</v>
      </c>
      <c r="C235" s="5">
        <f t="shared" si="98"/>
        <v>201.52576317459585</v>
      </c>
      <c r="D235" s="5">
        <f t="shared" si="99"/>
        <v>83.045600777828824</v>
      </c>
      <c r="E235" s="2">
        <f t="shared" si="100"/>
        <v>201.52576317459585</v>
      </c>
      <c r="F235" s="2">
        <f t="shared" si="101"/>
        <v>0</v>
      </c>
      <c r="G235" s="3">
        <f t="shared" si="102"/>
        <v>0</v>
      </c>
      <c r="H235" s="3">
        <f t="shared" si="103"/>
        <v>75.572181871983346</v>
      </c>
      <c r="I235" s="3">
        <f t="shared" si="104"/>
        <v>10.730886191507564</v>
      </c>
      <c r="J235" s="2">
        <f t="shared" si="105"/>
        <v>76.33024689693606</v>
      </c>
      <c r="K235" s="2">
        <f t="shared" si="84"/>
        <v>76.33024689693606</v>
      </c>
      <c r="L235" s="5">
        <f t="shared" si="85"/>
        <v>0.46000509533751255</v>
      </c>
      <c r="M235" s="4">
        <f t="shared" si="106"/>
        <v>0.24900427702559802</v>
      </c>
      <c r="N235" s="4">
        <f t="shared" si="86"/>
        <v>0.25468634916283162</v>
      </c>
      <c r="O235" s="4">
        <f t="shared" si="107"/>
        <v>0</v>
      </c>
      <c r="P235" s="4">
        <f t="shared" si="87"/>
        <v>0</v>
      </c>
      <c r="Q235" s="5">
        <f t="shared" si="88"/>
        <v>0</v>
      </c>
      <c r="R235" s="5">
        <f t="shared" si="89"/>
        <v>-14.106350143531184</v>
      </c>
      <c r="S235" s="5">
        <f t="shared" si="108"/>
        <v>-2.0030338441757736</v>
      </c>
      <c r="T235" s="6">
        <f t="shared" si="109"/>
        <v>1499.6955309046587</v>
      </c>
      <c r="U235" s="5">
        <f t="shared" si="90"/>
        <v>0</v>
      </c>
      <c r="V235" s="5">
        <f t="shared" si="91"/>
        <v>-1.1089994049922836</v>
      </c>
      <c r="W235" s="5">
        <f t="shared" si="92"/>
        <v>7.8101196149415051</v>
      </c>
      <c r="X235" s="5">
        <f t="shared" si="93"/>
        <v>0</v>
      </c>
      <c r="Y235" s="5">
        <f t="shared" si="94"/>
        <v>-15.215349548523468</v>
      </c>
      <c r="Z235" s="5">
        <f t="shared" si="95"/>
        <v>-26.366914229234268</v>
      </c>
      <c r="AA235">
        <f t="shared" si="110"/>
        <v>0</v>
      </c>
    </row>
    <row r="236" spans="1:27" x14ac:dyDescent="0.2">
      <c r="A236">
        <f t="shared" si="96"/>
        <v>2.0400000000000005</v>
      </c>
      <c r="B236" s="5">
        <f t="shared" si="97"/>
        <v>0</v>
      </c>
      <c r="C236" s="5">
        <f t="shared" si="98"/>
        <v>202.28072422583824</v>
      </c>
      <c r="D236" s="5">
        <f t="shared" si="99"/>
        <v>83.151591294032428</v>
      </c>
      <c r="E236" s="2">
        <f t="shared" si="100"/>
        <v>202.28072422583824</v>
      </c>
      <c r="F236" s="2">
        <f t="shared" si="101"/>
        <v>0</v>
      </c>
      <c r="G236" s="3">
        <f t="shared" si="102"/>
        <v>0</v>
      </c>
      <c r="H236" s="3">
        <f t="shared" si="103"/>
        <v>75.420028376498109</v>
      </c>
      <c r="I236" s="3">
        <f t="shared" si="104"/>
        <v>10.46721704921522</v>
      </c>
      <c r="J236" s="2">
        <f t="shared" si="105"/>
        <v>76.142913741642175</v>
      </c>
      <c r="K236" s="2">
        <f t="shared" si="84"/>
        <v>76.142913741642175</v>
      </c>
      <c r="L236" s="5">
        <f t="shared" si="85"/>
        <v>0.46029854049469598</v>
      </c>
      <c r="M236" s="4">
        <f t="shared" si="106"/>
        <v>0.24961664852620344</v>
      </c>
      <c r="N236" s="4">
        <f t="shared" si="86"/>
        <v>0.25494223253177062</v>
      </c>
      <c r="O236" s="4">
        <f t="shared" si="107"/>
        <v>0</v>
      </c>
      <c r="P236" s="4">
        <f t="shared" si="87"/>
        <v>0</v>
      </c>
      <c r="Q236" s="5">
        <f t="shared" si="88"/>
        <v>0</v>
      </c>
      <c r="R236" s="5">
        <f t="shared" si="89"/>
        <v>-14.052356861884869</v>
      </c>
      <c r="S236" s="5">
        <f t="shared" si="108"/>
        <v>-1.950265367073406</v>
      </c>
      <c r="T236" s="6">
        <f t="shared" si="109"/>
        <v>1499.6940312098777</v>
      </c>
      <c r="U236" s="5">
        <f t="shared" si="90"/>
        <v>0</v>
      </c>
      <c r="V236" s="5">
        <f t="shared" si="91"/>
        <v>-1.0801794117720356</v>
      </c>
      <c r="W236" s="5">
        <f t="shared" si="92"/>
        <v>7.7830775367043676</v>
      </c>
      <c r="X236" s="5">
        <f t="shared" si="93"/>
        <v>0</v>
      </c>
      <c r="Y236" s="5">
        <f t="shared" si="94"/>
        <v>-15.132536273656905</v>
      </c>
      <c r="Z236" s="5">
        <f t="shared" si="95"/>
        <v>-26.341187830369037</v>
      </c>
      <c r="AA236">
        <f t="shared" si="110"/>
        <v>0</v>
      </c>
    </row>
    <row r="237" spans="1:27" x14ac:dyDescent="0.2">
      <c r="A237">
        <f t="shared" si="96"/>
        <v>2.0500000000000003</v>
      </c>
      <c r="B237" s="5">
        <f t="shared" si="97"/>
        <v>0</v>
      </c>
      <c r="C237" s="5">
        <f t="shared" si="98"/>
        <v>203.03416788278955</v>
      </c>
      <c r="D237" s="5">
        <f t="shared" si="99"/>
        <v>83.254946405133055</v>
      </c>
      <c r="E237" s="2">
        <f t="shared" si="100"/>
        <v>203.03416788278955</v>
      </c>
      <c r="F237" s="2">
        <f t="shared" si="101"/>
        <v>0</v>
      </c>
      <c r="G237" s="3">
        <f t="shared" si="102"/>
        <v>0</v>
      </c>
      <c r="H237" s="3">
        <f t="shared" si="103"/>
        <v>75.268703013761538</v>
      </c>
      <c r="I237" s="3">
        <f t="shared" si="104"/>
        <v>10.203805170911529</v>
      </c>
      <c r="J237" s="2">
        <f t="shared" si="105"/>
        <v>75.957193822176947</v>
      </c>
      <c r="K237" s="2">
        <f t="shared" si="84"/>
        <v>75.957193822176947</v>
      </c>
      <c r="L237" s="5">
        <f t="shared" si="85"/>
        <v>0.46058778120763094</v>
      </c>
      <c r="M237" s="4">
        <f t="shared" si="106"/>
        <v>0.25022672605803692</v>
      </c>
      <c r="N237" s="4">
        <f t="shared" si="86"/>
        <v>0.25519642000439285</v>
      </c>
      <c r="O237" s="4">
        <f t="shared" si="107"/>
        <v>0</v>
      </c>
      <c r="P237" s="4">
        <f t="shared" si="87"/>
        <v>0</v>
      </c>
      <c r="Q237" s="5">
        <f t="shared" si="88"/>
        <v>0</v>
      </c>
      <c r="R237" s="5">
        <f t="shared" si="89"/>
        <v>-13.998746397633026</v>
      </c>
      <c r="S237" s="5">
        <f t="shared" si="108"/>
        <v>-1.8977406964529624</v>
      </c>
      <c r="T237" s="6">
        <f t="shared" si="109"/>
        <v>1499.6925315165965</v>
      </c>
      <c r="U237" s="5">
        <f t="shared" si="90"/>
        <v>0</v>
      </c>
      <c r="V237" s="5">
        <f t="shared" si="91"/>
        <v>-1.0514752053596497</v>
      </c>
      <c r="W237" s="5">
        <f t="shared" si="92"/>
        <v>7.7562412877273061</v>
      </c>
      <c r="X237" s="5">
        <f t="shared" si="93"/>
        <v>0</v>
      </c>
      <c r="Y237" s="5">
        <f t="shared" si="94"/>
        <v>-15.050221602992675</v>
      </c>
      <c r="Z237" s="5">
        <f t="shared" si="95"/>
        <v>-26.315499408725657</v>
      </c>
      <c r="AA237">
        <f t="shared" si="110"/>
        <v>0</v>
      </c>
    </row>
    <row r="238" spans="1:27" x14ac:dyDescent="0.2">
      <c r="A238">
        <f t="shared" si="96"/>
        <v>2.06</v>
      </c>
      <c r="B238" s="5">
        <f t="shared" si="97"/>
        <v>0</v>
      </c>
      <c r="C238" s="5">
        <f t="shared" si="98"/>
        <v>203.78610240184702</v>
      </c>
      <c r="D238" s="5">
        <f t="shared" si="99"/>
        <v>83.355668681871734</v>
      </c>
      <c r="E238" s="2">
        <f t="shared" si="100"/>
        <v>203.78610240184702</v>
      </c>
      <c r="F238" s="2">
        <f t="shared" si="101"/>
        <v>0</v>
      </c>
      <c r="G238" s="3">
        <f t="shared" si="102"/>
        <v>0</v>
      </c>
      <c r="H238" s="3">
        <f t="shared" si="103"/>
        <v>75.118200797731618</v>
      </c>
      <c r="I238" s="3">
        <f t="shared" si="104"/>
        <v>9.9406501768242723</v>
      </c>
      <c r="J238" s="2">
        <f t="shared" si="105"/>
        <v>75.773086363340937</v>
      </c>
      <c r="K238" s="2">
        <f t="shared" si="84"/>
        <v>75.773086363340937</v>
      </c>
      <c r="L238" s="5">
        <f t="shared" si="85"/>
        <v>0.46087286525460874</v>
      </c>
      <c r="M238" s="4">
        <f t="shared" si="106"/>
        <v>0.25083445635341067</v>
      </c>
      <c r="N238" s="4">
        <f t="shared" si="86"/>
        <v>0.25544890094897493</v>
      </c>
      <c r="O238" s="4">
        <f t="shared" si="107"/>
        <v>0</v>
      </c>
      <c r="P238" s="4">
        <f t="shared" si="87"/>
        <v>0</v>
      </c>
      <c r="Q238" s="5">
        <f t="shared" si="88"/>
        <v>0</v>
      </c>
      <c r="R238" s="5">
        <f t="shared" si="89"/>
        <v>-13.945519026584742</v>
      </c>
      <c r="S238" s="5">
        <f t="shared" si="108"/>
        <v>-1.8454585533911254</v>
      </c>
      <c r="T238" s="6">
        <f t="shared" si="109"/>
        <v>1499.6910318248149</v>
      </c>
      <c r="U238" s="5">
        <f t="shared" si="90"/>
        <v>0</v>
      </c>
      <c r="V238" s="5">
        <f t="shared" si="91"/>
        <v>-1.022885907917821</v>
      </c>
      <c r="W238" s="5">
        <f t="shared" si="92"/>
        <v>7.7296100010923059</v>
      </c>
      <c r="X238" s="5">
        <f t="shared" si="93"/>
        <v>0</v>
      </c>
      <c r="Y238" s="5">
        <f t="shared" si="94"/>
        <v>-14.968404934502564</v>
      </c>
      <c r="Z238" s="5">
        <f t="shared" si="95"/>
        <v>-26.289848552298821</v>
      </c>
      <c r="AA238">
        <f t="shared" si="110"/>
        <v>0</v>
      </c>
    </row>
    <row r="239" spans="1:27" x14ac:dyDescent="0.2">
      <c r="A239">
        <f t="shared" si="96"/>
        <v>2.0699999999999998</v>
      </c>
      <c r="B239" s="5">
        <f t="shared" si="97"/>
        <v>0</v>
      </c>
      <c r="C239" s="5">
        <f t="shared" si="98"/>
        <v>204.5365359895776</v>
      </c>
      <c r="D239" s="5">
        <f t="shared" si="99"/>
        <v>83.453760691212366</v>
      </c>
      <c r="E239" s="2">
        <f t="shared" si="100"/>
        <v>204.5365359895776</v>
      </c>
      <c r="F239" s="2">
        <f t="shared" si="101"/>
        <v>0</v>
      </c>
      <c r="G239" s="3">
        <f t="shared" si="102"/>
        <v>0</v>
      </c>
      <c r="H239" s="3">
        <f t="shared" si="103"/>
        <v>74.968516748386591</v>
      </c>
      <c r="I239" s="3">
        <f t="shared" si="104"/>
        <v>9.6777516913012835</v>
      </c>
      <c r="J239" s="2">
        <f t="shared" si="105"/>
        <v>75.590590560278116</v>
      </c>
      <c r="K239" s="2">
        <f t="shared" si="84"/>
        <v>75.590590560278116</v>
      </c>
      <c r="L239" s="5">
        <f t="shared" si="85"/>
        <v>0.46115383998504683</v>
      </c>
      <c r="M239" s="4">
        <f t="shared" si="106"/>
        <v>0.25143978604745681</v>
      </c>
      <c r="N239" s="4">
        <f t="shared" si="86"/>
        <v>0.25569966482533213</v>
      </c>
      <c r="O239" s="4">
        <f t="shared" si="107"/>
        <v>0</v>
      </c>
      <c r="P239" s="4">
        <f t="shared" si="87"/>
        <v>0</v>
      </c>
      <c r="Q239" s="5">
        <f t="shared" si="88"/>
        <v>0</v>
      </c>
      <c r="R239" s="5">
        <f t="shared" si="89"/>
        <v>-13.89267496948503</v>
      </c>
      <c r="S239" s="5">
        <f t="shared" si="108"/>
        <v>-1.7934176173430332</v>
      </c>
      <c r="T239" s="6">
        <f t="shared" si="109"/>
        <v>1499.6895321345326</v>
      </c>
      <c r="U239" s="5">
        <f t="shared" si="90"/>
        <v>0</v>
      </c>
      <c r="V239" s="5">
        <f t="shared" si="91"/>
        <v>-0.99441063672228991</v>
      </c>
      <c r="W239" s="5">
        <f t="shared" si="92"/>
        <v>7.7031828106208353</v>
      </c>
      <c r="X239" s="5">
        <f t="shared" si="93"/>
        <v>0</v>
      </c>
      <c r="Y239" s="5">
        <f t="shared" si="94"/>
        <v>-14.88708560620732</v>
      </c>
      <c r="Z239" s="5">
        <f t="shared" si="95"/>
        <v>-26.264234806722197</v>
      </c>
      <c r="AA239">
        <f t="shared" si="110"/>
        <v>0</v>
      </c>
    </row>
    <row r="240" spans="1:27" x14ac:dyDescent="0.2">
      <c r="A240">
        <f t="shared" si="96"/>
        <v>2.0799999999999996</v>
      </c>
      <c r="B240" s="5">
        <f t="shared" si="97"/>
        <v>0</v>
      </c>
      <c r="C240" s="5">
        <f t="shared" si="98"/>
        <v>205.28547680278118</v>
      </c>
      <c r="D240" s="5">
        <f t="shared" si="99"/>
        <v>83.549224996385036</v>
      </c>
      <c r="E240" s="2">
        <f t="shared" si="100"/>
        <v>205.28547680278118</v>
      </c>
      <c r="F240" s="2">
        <f t="shared" si="101"/>
        <v>0</v>
      </c>
      <c r="G240" s="3">
        <f t="shared" si="102"/>
        <v>0</v>
      </c>
      <c r="H240" s="3">
        <f t="shared" si="103"/>
        <v>74.819645892324516</v>
      </c>
      <c r="I240" s="3">
        <f t="shared" si="104"/>
        <v>9.4151093432340609</v>
      </c>
      <c r="J240" s="2">
        <f t="shared" si="105"/>
        <v>75.409705578246928</v>
      </c>
      <c r="K240" s="2">
        <f t="shared" si="84"/>
        <v>75.409705578246928</v>
      </c>
      <c r="L240" s="5">
        <f t="shared" si="85"/>
        <v>0.4614307523135257</v>
      </c>
      <c r="M240" s="4">
        <f t="shared" si="106"/>
        <v>0.25204266169005607</v>
      </c>
      <c r="N240" s="4">
        <f t="shared" si="86"/>
        <v>0.25594870118663088</v>
      </c>
      <c r="O240" s="4">
        <f t="shared" si="107"/>
        <v>0</v>
      </c>
      <c r="P240" s="4">
        <f t="shared" si="87"/>
        <v>0</v>
      </c>
      <c r="Q240" s="5">
        <f t="shared" si="88"/>
        <v>0</v>
      </c>
      <c r="R240" s="5">
        <f t="shared" si="89"/>
        <v>-13.840214393056467</v>
      </c>
      <c r="S240" s="5">
        <f t="shared" si="108"/>
        <v>-1.7416165271880313</v>
      </c>
      <c r="T240" s="6">
        <f t="shared" si="109"/>
        <v>1499.6880324457507</v>
      </c>
      <c r="U240" s="5">
        <f t="shared" si="90"/>
        <v>0</v>
      </c>
      <c r="V240" s="5">
        <f t="shared" si="91"/>
        <v>-0.96604850427495159</v>
      </c>
      <c r="W240" s="5">
        <f t="shared" si="92"/>
        <v>7.6769588508925235</v>
      </c>
      <c r="X240" s="5">
        <f t="shared" si="93"/>
        <v>0</v>
      </c>
      <c r="Y240" s="5">
        <f t="shared" si="94"/>
        <v>-14.806262897331418</v>
      </c>
      <c r="Z240" s="5">
        <f t="shared" si="95"/>
        <v>-26.238657676295507</v>
      </c>
      <c r="AA240">
        <f t="shared" si="110"/>
        <v>0</v>
      </c>
    </row>
    <row r="241" spans="1:27" x14ac:dyDescent="0.2">
      <c r="A241">
        <f t="shared" si="96"/>
        <v>2.0899999999999994</v>
      </c>
      <c r="B241" s="5">
        <f t="shared" si="97"/>
        <v>0</v>
      </c>
      <c r="C241" s="5">
        <f t="shared" si="98"/>
        <v>206.03293294855956</v>
      </c>
      <c r="D241" s="5">
        <f t="shared" si="99"/>
        <v>83.642064156933571</v>
      </c>
      <c r="E241" s="2">
        <f t="shared" si="100"/>
        <v>206.03293294855956</v>
      </c>
      <c r="F241" s="2">
        <f t="shared" si="101"/>
        <v>0</v>
      </c>
      <c r="G241" s="3">
        <f t="shared" si="102"/>
        <v>0</v>
      </c>
      <c r="H241" s="3">
        <f t="shared" si="103"/>
        <v>74.671583263351195</v>
      </c>
      <c r="I241" s="3">
        <f t="shared" si="104"/>
        <v>9.1527227664711059</v>
      </c>
      <c r="J241" s="2">
        <f t="shared" si="105"/>
        <v>75.230430552373349</v>
      </c>
      <c r="K241" s="2">
        <f t="shared" si="84"/>
        <v>75.230430552373349</v>
      </c>
      <c r="L241" s="5">
        <f t="shared" si="85"/>
        <v>0.46170364871434344</v>
      </c>
      <c r="M241" s="4">
        <f t="shared" si="106"/>
        <v>0.25264302975801334</v>
      </c>
      <c r="N241" s="4">
        <f t="shared" si="86"/>
        <v>0.25619599968122164</v>
      </c>
      <c r="O241" s="4">
        <f t="shared" si="107"/>
        <v>0</v>
      </c>
      <c r="P241" s="4">
        <f t="shared" si="87"/>
        <v>0</v>
      </c>
      <c r="Q241" s="5">
        <f t="shared" si="88"/>
        <v>0</v>
      </c>
      <c r="R241" s="5">
        <f t="shared" si="89"/>
        <v>-13.788137411034102</v>
      </c>
      <c r="S241" s="5">
        <f t="shared" si="108"/>
        <v>-1.6900538822663782</v>
      </c>
      <c r="T241" s="6">
        <f t="shared" si="109"/>
        <v>1499.6865327584678</v>
      </c>
      <c r="U241" s="5">
        <f t="shared" si="90"/>
        <v>0</v>
      </c>
      <c r="V241" s="5">
        <f t="shared" si="91"/>
        <v>-0.93779861841692458</v>
      </c>
      <c r="W241" s="5">
        <f t="shared" si="92"/>
        <v>7.6509372572610372</v>
      </c>
      <c r="X241" s="5">
        <f t="shared" si="93"/>
        <v>0</v>
      </c>
      <c r="Y241" s="5">
        <f t="shared" si="94"/>
        <v>-14.725936029451026</v>
      </c>
      <c r="Z241" s="5">
        <f t="shared" si="95"/>
        <v>-26.213116625005341</v>
      </c>
      <c r="AA241">
        <f t="shared" si="110"/>
        <v>0</v>
      </c>
    </row>
    <row r="242" spans="1:27" x14ac:dyDescent="0.2">
      <c r="A242">
        <f t="shared" si="96"/>
        <v>2.0999999999999992</v>
      </c>
      <c r="B242" s="5">
        <f t="shared" si="97"/>
        <v>0</v>
      </c>
      <c r="C242" s="5">
        <f t="shared" si="98"/>
        <v>206.77891248439158</v>
      </c>
      <c r="D242" s="5">
        <f t="shared" si="99"/>
        <v>83.732280728767037</v>
      </c>
      <c r="E242" s="2">
        <f t="shared" si="100"/>
        <v>206.77891248439158</v>
      </c>
      <c r="F242" s="2">
        <f t="shared" si="101"/>
        <v>0</v>
      </c>
      <c r="G242" s="3">
        <f t="shared" si="102"/>
        <v>0</v>
      </c>
      <c r="H242" s="3">
        <f t="shared" si="103"/>
        <v>74.524323903056683</v>
      </c>
      <c r="I242" s="3">
        <f t="shared" si="104"/>
        <v>8.8905916002210521</v>
      </c>
      <c r="J242" s="2">
        <f t="shared" si="105"/>
        <v>75.052764587386292</v>
      </c>
      <c r="K242" s="2">
        <f t="shared" si="84"/>
        <v>75.052764587386292</v>
      </c>
      <c r="L242" s="5">
        <f t="shared" si="85"/>
        <v>0.46197257521656776</v>
      </c>
      <c r="M242" s="4">
        <f t="shared" si="106"/>
        <v>0.2532408366674786</v>
      </c>
      <c r="N242" s="4">
        <f t="shared" si="86"/>
        <v>0.25644155005449104</v>
      </c>
      <c r="O242" s="4">
        <f t="shared" si="107"/>
        <v>0</v>
      </c>
      <c r="P242" s="4">
        <f t="shared" si="87"/>
        <v>0</v>
      </c>
      <c r="Q242" s="5">
        <f t="shared" si="88"/>
        <v>0</v>
      </c>
      <c r="R242" s="5">
        <f t="shared" si="89"/>
        <v>-13.73644408519289</v>
      </c>
      <c r="S242" s="5">
        <f t="shared" si="108"/>
        <v>-1.6387282434066199</v>
      </c>
      <c r="T242" s="6">
        <f t="shared" si="109"/>
        <v>1499.6850330726847</v>
      </c>
      <c r="U242" s="5">
        <f t="shared" si="90"/>
        <v>0</v>
      </c>
      <c r="V242" s="5">
        <f t="shared" si="91"/>
        <v>-0.90966008244161223</v>
      </c>
      <c r="W242" s="5">
        <f t="shared" si="92"/>
        <v>7.6251171658671622</v>
      </c>
      <c r="X242" s="5">
        <f t="shared" si="93"/>
        <v>0</v>
      </c>
      <c r="Y242" s="5">
        <f t="shared" si="94"/>
        <v>-14.646104167634501</v>
      </c>
      <c r="Z242" s="5">
        <f t="shared" si="95"/>
        <v>-26.187611077539458</v>
      </c>
      <c r="AA242">
        <f t="shared" si="110"/>
        <v>0</v>
      </c>
    </row>
    <row r="243" spans="1:27" x14ac:dyDescent="0.2">
      <c r="A243">
        <f t="shared" si="96"/>
        <v>2.109999999999999</v>
      </c>
      <c r="B243" s="5">
        <f t="shared" si="97"/>
        <v>0</v>
      </c>
      <c r="C243" s="5">
        <f t="shared" si="98"/>
        <v>207.52342341821378</v>
      </c>
      <c r="D243" s="5">
        <f t="shared" si="99"/>
        <v>83.819877264215364</v>
      </c>
      <c r="E243" s="2">
        <f t="shared" si="100"/>
        <v>207.52342341821378</v>
      </c>
      <c r="F243" s="2">
        <f t="shared" si="101"/>
        <v>0</v>
      </c>
      <c r="G243" s="3">
        <f t="shared" si="102"/>
        <v>0</v>
      </c>
      <c r="H243" s="3">
        <f t="shared" si="103"/>
        <v>74.377862861380336</v>
      </c>
      <c r="I243" s="3">
        <f t="shared" si="104"/>
        <v>8.628715489445657</v>
      </c>
      <c r="J243" s="2">
        <f t="shared" si="105"/>
        <v>74.876706757336095</v>
      </c>
      <c r="K243" s="2">
        <f t="shared" si="84"/>
        <v>74.876706757336095</v>
      </c>
      <c r="L243" s="5">
        <f t="shared" si="85"/>
        <v>0.46223757739956706</v>
      </c>
      <c r="M243" s="4">
        <f t="shared" si="106"/>
        <v>0.25383602878660866</v>
      </c>
      <c r="N243" s="4">
        <f t="shared" si="86"/>
        <v>0.25668534215073291</v>
      </c>
      <c r="O243" s="4">
        <f t="shared" si="107"/>
        <v>0</v>
      </c>
      <c r="P243" s="4">
        <f t="shared" si="87"/>
        <v>0</v>
      </c>
      <c r="Q243" s="5">
        <f t="shared" si="88"/>
        <v>0</v>
      </c>
      <c r="R243" s="5">
        <f t="shared" si="89"/>
        <v>-13.68513442636692</v>
      </c>
      <c r="S243" s="5">
        <f t="shared" si="108"/>
        <v>-1.5876381339433765</v>
      </c>
      <c r="T243" s="6">
        <f t="shared" si="109"/>
        <v>1499.6835333884019</v>
      </c>
      <c r="U243" s="5">
        <f t="shared" si="90"/>
        <v>0</v>
      </c>
      <c r="V243" s="5">
        <f t="shared" si="91"/>
        <v>-0.88163199520781432</v>
      </c>
      <c r="W243" s="5">
        <f t="shared" si="92"/>
        <v>7.5994977136492263</v>
      </c>
      <c r="X243" s="5">
        <f t="shared" si="93"/>
        <v>0</v>
      </c>
      <c r="Y243" s="5">
        <f t="shared" si="94"/>
        <v>-14.566766421574734</v>
      </c>
      <c r="Z243" s="5">
        <f t="shared" si="95"/>
        <v>-26.162140420294151</v>
      </c>
      <c r="AA243">
        <f t="shared" si="110"/>
        <v>0</v>
      </c>
    </row>
    <row r="244" spans="1:27" x14ac:dyDescent="0.2">
      <c r="A244">
        <f t="shared" si="96"/>
        <v>2.1199999999999988</v>
      </c>
      <c r="B244" s="5">
        <f t="shared" si="97"/>
        <v>0</v>
      </c>
      <c r="C244" s="5">
        <f t="shared" si="98"/>
        <v>208.26647370850651</v>
      </c>
      <c r="D244" s="5">
        <f t="shared" si="99"/>
        <v>83.904856312088796</v>
      </c>
      <c r="E244" s="2">
        <f t="shared" si="100"/>
        <v>208.26647370850651</v>
      </c>
      <c r="F244" s="2">
        <f t="shared" si="101"/>
        <v>0</v>
      </c>
      <c r="G244" s="3">
        <f t="shared" si="102"/>
        <v>0</v>
      </c>
      <c r="H244" s="3">
        <f t="shared" si="103"/>
        <v>74.232195197164586</v>
      </c>
      <c r="I244" s="3">
        <f t="shared" si="104"/>
        <v>8.3670940852427158</v>
      </c>
      <c r="J244" s="2">
        <f t="shared" si="105"/>
        <v>74.702256105296101</v>
      </c>
      <c r="K244" s="2">
        <f t="shared" si="84"/>
        <v>74.702256105296101</v>
      </c>
      <c r="L244" s="5">
        <f t="shared" si="85"/>
        <v>0.46249870038900182</v>
      </c>
      <c r="M244" s="4">
        <f t="shared" si="106"/>
        <v>0.25442855244846818</v>
      </c>
      <c r="N244" s="4">
        <f t="shared" si="86"/>
        <v>0.2569273659150374</v>
      </c>
      <c r="O244" s="4">
        <f t="shared" si="107"/>
        <v>0</v>
      </c>
      <c r="P244" s="4">
        <f t="shared" si="87"/>
        <v>0</v>
      </c>
      <c r="Q244" s="5">
        <f t="shared" si="88"/>
        <v>0</v>
      </c>
      <c r="R244" s="5">
        <f t="shared" si="89"/>
        <v>-13.634208395459755</v>
      </c>
      <c r="S244" s="5">
        <f t="shared" si="108"/>
        <v>-1.5367820407253066</v>
      </c>
      <c r="T244" s="6">
        <f t="shared" si="109"/>
        <v>1499.6820337056183</v>
      </c>
      <c r="U244" s="5">
        <f t="shared" si="90"/>
        <v>0</v>
      </c>
      <c r="V244" s="5">
        <f t="shared" si="91"/>
        <v>-0.85371345125292819</v>
      </c>
      <c r="W244" s="5">
        <f t="shared" si="92"/>
        <v>7.5740780383508826</v>
      </c>
      <c r="X244" s="5">
        <f t="shared" si="93"/>
        <v>0</v>
      </c>
      <c r="Y244" s="5">
        <f t="shared" si="94"/>
        <v>-14.487921846712682</v>
      </c>
      <c r="Z244" s="5">
        <f t="shared" si="95"/>
        <v>-26.136704002374422</v>
      </c>
      <c r="AA244">
        <f t="shared" si="110"/>
        <v>0</v>
      </c>
    </row>
    <row r="245" spans="1:27" x14ac:dyDescent="0.2">
      <c r="A245">
        <f t="shared" si="96"/>
        <v>2.1299999999999986</v>
      </c>
      <c r="B245" s="5">
        <f t="shared" si="97"/>
        <v>0</v>
      </c>
      <c r="C245" s="5">
        <f t="shared" si="98"/>
        <v>209.00807126438582</v>
      </c>
      <c r="D245" s="5">
        <f t="shared" si="99"/>
        <v>83.987220417741099</v>
      </c>
      <c r="E245" s="2">
        <f t="shared" si="100"/>
        <v>209.00807126438582</v>
      </c>
      <c r="F245" s="2">
        <f t="shared" si="101"/>
        <v>0</v>
      </c>
      <c r="G245" s="3">
        <f t="shared" si="102"/>
        <v>0</v>
      </c>
      <c r="H245" s="3">
        <f t="shared" si="103"/>
        <v>74.087315978697461</v>
      </c>
      <c r="I245" s="3">
        <f t="shared" si="104"/>
        <v>8.1057270452189716</v>
      </c>
      <c r="J245" s="2">
        <f t="shared" si="105"/>
        <v>74.529411643048377</v>
      </c>
      <c r="K245" s="2">
        <f t="shared" si="84"/>
        <v>74.529411643048377</v>
      </c>
      <c r="L245" s="5">
        <f t="shared" si="85"/>
        <v>0.46275598885325803</v>
      </c>
      <c r="M245" s="4">
        <f t="shared" si="106"/>
        <v>0.25501835396416472</v>
      </c>
      <c r="N245" s="4">
        <f t="shared" si="86"/>
        <v>0.257167611395197</v>
      </c>
      <c r="O245" s="4">
        <f t="shared" si="107"/>
        <v>0</v>
      </c>
      <c r="P245" s="4">
        <f t="shared" si="87"/>
        <v>0</v>
      </c>
      <c r="Q245" s="5">
        <f t="shared" si="88"/>
        <v>0</v>
      </c>
      <c r="R245" s="5">
        <f t="shared" si="89"/>
        <v>-13.583665904445354</v>
      </c>
      <c r="S245" s="5">
        <f t="shared" si="108"/>
        <v>-1.4861584151130605</v>
      </c>
      <c r="T245" s="6">
        <f t="shared" si="109"/>
        <v>1499.6805340243343</v>
      </c>
      <c r="U245" s="5">
        <f t="shared" si="90"/>
        <v>0</v>
      </c>
      <c r="V245" s="5">
        <f t="shared" si="91"/>
        <v>-0.8259035409062897</v>
      </c>
      <c r="W245" s="5">
        <f t="shared" si="92"/>
        <v>7.5488572785263823</v>
      </c>
      <c r="X245" s="5">
        <f t="shared" si="93"/>
        <v>0</v>
      </c>
      <c r="Y245" s="5">
        <f t="shared" si="94"/>
        <v>-14.409569445351643</v>
      </c>
      <c r="Z245" s="5">
        <f t="shared" si="95"/>
        <v>-26.111301136586675</v>
      </c>
      <c r="AA245">
        <f t="shared" si="110"/>
        <v>0</v>
      </c>
    </row>
    <row r="246" spans="1:27" x14ac:dyDescent="0.2">
      <c r="A246">
        <f t="shared" si="96"/>
        <v>2.1399999999999983</v>
      </c>
      <c r="B246" s="5">
        <f t="shared" si="97"/>
        <v>0</v>
      </c>
      <c r="C246" s="5">
        <f t="shared" si="98"/>
        <v>209.74822394570054</v>
      </c>
      <c r="D246" s="5">
        <f t="shared" si="99"/>
        <v>84.066972123136466</v>
      </c>
      <c r="E246" s="2">
        <f t="shared" si="100"/>
        <v>209.74822394570054</v>
      </c>
      <c r="F246" s="2">
        <f t="shared" si="101"/>
        <v>0</v>
      </c>
      <c r="G246" s="3">
        <f t="shared" si="102"/>
        <v>0</v>
      </c>
      <c r="H246" s="3">
        <f t="shared" si="103"/>
        <v>73.943220284243949</v>
      </c>
      <c r="I246" s="3">
        <f t="shared" si="104"/>
        <v>7.8446140338531052</v>
      </c>
      <c r="J246" s="2">
        <f t="shared" si="105"/>
        <v>74.358172350753435</v>
      </c>
      <c r="K246" s="2">
        <f t="shared" si="84"/>
        <v>74.358172350753435</v>
      </c>
      <c r="L246" s="5">
        <f t="shared" si="85"/>
        <v>0.46300948700030509</v>
      </c>
      <c r="M246" s="4">
        <f t="shared" si="106"/>
        <v>0.25560537963621544</v>
      </c>
      <c r="N246" s="4">
        <f t="shared" si="86"/>
        <v>0.25740606874362881</v>
      </c>
      <c r="O246" s="4">
        <f t="shared" si="107"/>
        <v>0</v>
      </c>
      <c r="P246" s="4">
        <f t="shared" si="87"/>
        <v>0</v>
      </c>
      <c r="Q246" s="5">
        <f t="shared" si="88"/>
        <v>0</v>
      </c>
      <c r="R246" s="5">
        <f t="shared" si="89"/>
        <v>-13.533506817358905</v>
      </c>
      <c r="S246" s="5">
        <f t="shared" si="108"/>
        <v>-1.4357656739670335</v>
      </c>
      <c r="T246" s="6">
        <f t="shared" si="109"/>
        <v>1499.67903434455</v>
      </c>
      <c r="U246" s="5">
        <f t="shared" si="90"/>
        <v>0</v>
      </c>
      <c r="V246" s="5">
        <f t="shared" si="91"/>
        <v>-0.79820135040269125</v>
      </c>
      <c r="W246" s="5">
        <f t="shared" si="92"/>
        <v>7.5238345735433292</v>
      </c>
      <c r="X246" s="5">
        <f t="shared" si="93"/>
        <v>0</v>
      </c>
      <c r="Y246" s="5">
        <f t="shared" si="94"/>
        <v>-14.331708167761596</v>
      </c>
      <c r="Z246" s="5">
        <f t="shared" si="95"/>
        <v>-26.085931100423704</v>
      </c>
      <c r="AA246">
        <f t="shared" si="110"/>
        <v>0</v>
      </c>
    </row>
    <row r="247" spans="1:27" x14ac:dyDescent="0.2">
      <c r="A247">
        <f t="shared" si="96"/>
        <v>2.1499999999999981</v>
      </c>
      <c r="B247" s="5">
        <f t="shared" si="97"/>
        <v>0</v>
      </c>
      <c r="C247" s="5">
        <f t="shared" si="98"/>
        <v>210.4869395631346</v>
      </c>
      <c r="D247" s="5">
        <f t="shared" si="99"/>
        <v>84.144113966919974</v>
      </c>
      <c r="E247" s="2">
        <f t="shared" si="100"/>
        <v>210.4869395631346</v>
      </c>
      <c r="F247" s="2">
        <f t="shared" si="101"/>
        <v>0</v>
      </c>
      <c r="G247" s="3">
        <f t="shared" si="102"/>
        <v>0</v>
      </c>
      <c r="H247" s="3">
        <f t="shared" si="103"/>
        <v>73.799903202566327</v>
      </c>
      <c r="I247" s="3">
        <f t="shared" si="104"/>
        <v>7.5837547228488678</v>
      </c>
      <c r="J247" s="2">
        <f t="shared" si="105"/>
        <v>74.188537176604925</v>
      </c>
      <c r="K247" s="2">
        <f t="shared" si="84"/>
        <v>74.188537176604925</v>
      </c>
      <c r="L247" s="5">
        <f t="shared" si="85"/>
        <v>0.46325923857496104</v>
      </c>
      <c r="M247" s="4">
        <f t="shared" si="106"/>
        <v>0.25618957577214069</v>
      </c>
      <c r="N247" s="4">
        <f t="shared" si="86"/>
        <v>0.25764272821931256</v>
      </c>
      <c r="O247" s="4">
        <f t="shared" si="107"/>
        <v>0</v>
      </c>
      <c r="P247" s="4">
        <f t="shared" si="87"/>
        <v>0</v>
      </c>
      <c r="Q247" s="5">
        <f t="shared" si="88"/>
        <v>0</v>
      </c>
      <c r="R247" s="5">
        <f t="shared" si="89"/>
        <v>-13.48373095127713</v>
      </c>
      <c r="S247" s="5">
        <f t="shared" si="108"/>
        <v>-1.3856022006247763</v>
      </c>
      <c r="T247" s="6">
        <f t="shared" si="109"/>
        <v>1499.6775346662657</v>
      </c>
      <c r="U247" s="5">
        <f t="shared" si="90"/>
        <v>0</v>
      </c>
      <c r="V247" s="5">
        <f t="shared" si="91"/>
        <v>-0.77060596199612585</v>
      </c>
      <c r="W247" s="5">
        <f t="shared" si="92"/>
        <v>7.4990090635830731</v>
      </c>
      <c r="X247" s="5">
        <f t="shared" si="93"/>
        <v>0</v>
      </c>
      <c r="Y247" s="5">
        <f t="shared" si="94"/>
        <v>-14.254336913273255</v>
      </c>
      <c r="Z247" s="5">
        <f t="shared" si="95"/>
        <v>-26.060593137041703</v>
      </c>
      <c r="AA247">
        <f t="shared" si="110"/>
        <v>0</v>
      </c>
    </row>
    <row r="248" spans="1:27" x14ac:dyDescent="0.2">
      <c r="A248">
        <f t="shared" si="96"/>
        <v>2.1599999999999979</v>
      </c>
      <c r="B248" s="5">
        <f t="shared" si="97"/>
        <v>0</v>
      </c>
      <c r="C248" s="5">
        <f t="shared" si="98"/>
        <v>211.2242258783146</v>
      </c>
      <c r="D248" s="5">
        <f t="shared" si="99"/>
        <v>84.218648484491609</v>
      </c>
      <c r="E248" s="2">
        <f t="shared" si="100"/>
        <v>211.2242258783146</v>
      </c>
      <c r="F248" s="2">
        <f t="shared" si="101"/>
        <v>0</v>
      </c>
      <c r="G248" s="3">
        <f t="shared" si="102"/>
        <v>0</v>
      </c>
      <c r="H248" s="3">
        <f t="shared" si="103"/>
        <v>73.657359833433588</v>
      </c>
      <c r="I248" s="3">
        <f t="shared" si="104"/>
        <v>7.3231487914784505</v>
      </c>
      <c r="J248" s="2">
        <f t="shared" si="105"/>
        <v>74.020505036469771</v>
      </c>
      <c r="K248" s="2">
        <f t="shared" si="84"/>
        <v>74.020505036469771</v>
      </c>
      <c r="L248" s="5">
        <f t="shared" si="85"/>
        <v>0.46350528685654774</v>
      </c>
      <c r="M248" s="4">
        <f t="shared" si="106"/>
        <v>0.25677088869827841</v>
      </c>
      <c r="N248" s="4">
        <f t="shared" si="86"/>
        <v>0.25787758018974233</v>
      </c>
      <c r="O248" s="4">
        <f t="shared" si="107"/>
        <v>0</v>
      </c>
      <c r="P248" s="4">
        <f t="shared" si="87"/>
        <v>0</v>
      </c>
      <c r="Q248" s="5">
        <f t="shared" si="88"/>
        <v>0</v>
      </c>
      <c r="R248" s="5">
        <f t="shared" si="89"/>
        <v>-13.434338077287578</v>
      </c>
      <c r="S248" s="5">
        <f t="shared" si="108"/>
        <v>-1.3356663458679296</v>
      </c>
      <c r="T248" s="6">
        <f t="shared" si="109"/>
        <v>1499.6760349894807</v>
      </c>
      <c r="U248" s="5">
        <f t="shared" si="90"/>
        <v>0</v>
      </c>
      <c r="V248" s="5">
        <f t="shared" si="91"/>
        <v>-0.74311645407379967</v>
      </c>
      <c r="W248" s="5">
        <f t="shared" si="92"/>
        <v>7.474379889638783</v>
      </c>
      <c r="X248" s="5">
        <f t="shared" si="93"/>
        <v>0</v>
      </c>
      <c r="Y248" s="5">
        <f t="shared" si="94"/>
        <v>-14.177454531361377</v>
      </c>
      <c r="Z248" s="5">
        <f t="shared" si="95"/>
        <v>-26.035286456229144</v>
      </c>
      <c r="AA248">
        <f t="shared" si="110"/>
        <v>0</v>
      </c>
    </row>
    <row r="249" spans="1:27" x14ac:dyDescent="0.2">
      <c r="A249">
        <f t="shared" si="96"/>
        <v>2.1699999999999977</v>
      </c>
      <c r="B249" s="5">
        <f t="shared" si="97"/>
        <v>0</v>
      </c>
      <c r="C249" s="5">
        <f t="shared" si="98"/>
        <v>211.96009060392237</v>
      </c>
      <c r="D249" s="5">
        <f t="shared" si="99"/>
        <v>84.290578208083573</v>
      </c>
      <c r="E249" s="2">
        <f t="shared" si="100"/>
        <v>211.96009060392237</v>
      </c>
      <c r="F249" s="2">
        <f t="shared" si="101"/>
        <v>0</v>
      </c>
      <c r="G249" s="3">
        <f t="shared" si="102"/>
        <v>0</v>
      </c>
      <c r="H249" s="3">
        <f t="shared" si="103"/>
        <v>73.515585288119979</v>
      </c>
      <c r="I249" s="3">
        <f t="shared" si="104"/>
        <v>7.0627959269161593</v>
      </c>
      <c r="J249" s="2">
        <f t="shared" si="105"/>
        <v>73.85407481351389</v>
      </c>
      <c r="K249" s="2">
        <f t="shared" si="84"/>
        <v>73.85407481351389</v>
      </c>
      <c r="L249" s="5">
        <f t="shared" si="85"/>
        <v>0.46374767465692063</v>
      </c>
      <c r="M249" s="4">
        <f t="shared" si="106"/>
        <v>0.25734926477381842</v>
      </c>
      <c r="N249" s="4">
        <f t="shared" si="86"/>
        <v>0.25811061513289241</v>
      </c>
      <c r="O249" s="4">
        <f t="shared" si="107"/>
        <v>0</v>
      </c>
      <c r="P249" s="4">
        <f t="shared" si="87"/>
        <v>0</v>
      </c>
      <c r="Q249" s="5">
        <f t="shared" si="88"/>
        <v>0</v>
      </c>
      <c r="R249" s="5">
        <f t="shared" si="89"/>
        <v>-13.385327921446455</v>
      </c>
      <c r="S249" s="5">
        <f t="shared" si="108"/>
        <v>-1.2859564288785761</v>
      </c>
      <c r="T249" s="6">
        <f t="shared" si="109"/>
        <v>1499.6745353141957</v>
      </c>
      <c r="U249" s="5">
        <f t="shared" si="90"/>
        <v>0</v>
      </c>
      <c r="V249" s="5">
        <f t="shared" si="91"/>
        <v>-0.71573190127044795</v>
      </c>
      <c r="W249" s="5">
        <f t="shared" si="92"/>
        <v>7.4499461935112627</v>
      </c>
      <c r="X249" s="5">
        <f t="shared" si="93"/>
        <v>0</v>
      </c>
      <c r="Y249" s="5">
        <f t="shared" si="94"/>
        <v>-14.101059822716904</v>
      </c>
      <c r="Z249" s="5">
        <f t="shared" si="95"/>
        <v>-26.010010235367311</v>
      </c>
      <c r="AA249">
        <f t="shared" si="110"/>
        <v>0</v>
      </c>
    </row>
    <row r="250" spans="1:27" x14ac:dyDescent="0.2">
      <c r="A250">
        <f t="shared" si="96"/>
        <v>2.1799999999999975</v>
      </c>
      <c r="B250" s="5">
        <f t="shared" si="97"/>
        <v>0</v>
      </c>
      <c r="C250" s="5">
        <f t="shared" si="98"/>
        <v>212.69454140381245</v>
      </c>
      <c r="D250" s="5">
        <f t="shared" si="99"/>
        <v>84.359905666840959</v>
      </c>
      <c r="E250" s="2">
        <f t="shared" si="100"/>
        <v>212.69454140381245</v>
      </c>
      <c r="F250" s="2">
        <f t="shared" si="101"/>
        <v>0</v>
      </c>
      <c r="G250" s="3">
        <f t="shared" si="102"/>
        <v>0</v>
      </c>
      <c r="H250" s="3">
        <f t="shared" si="103"/>
        <v>73.37457468989281</v>
      </c>
      <c r="I250" s="3">
        <f t="shared" si="104"/>
        <v>6.8026958245624858</v>
      </c>
      <c r="J250" s="2">
        <f t="shared" si="105"/>
        <v>73.689245357814443</v>
      </c>
      <c r="K250" s="2">
        <f t="shared" si="84"/>
        <v>73.689245357814443</v>
      </c>
      <c r="L250" s="5">
        <f t="shared" si="85"/>
        <v>0.46398644431885683</v>
      </c>
      <c r="M250" s="4">
        <f t="shared" si="106"/>
        <v>0.25792465040504708</v>
      </c>
      <c r="N250" s="4">
        <f t="shared" si="86"/>
        <v>0.25834182363919533</v>
      </c>
      <c r="O250" s="4">
        <f t="shared" si="107"/>
        <v>0</v>
      </c>
      <c r="P250" s="4">
        <f t="shared" si="87"/>
        <v>0</v>
      </c>
      <c r="Q250" s="5">
        <f t="shared" si="88"/>
        <v>0</v>
      </c>
      <c r="R250" s="5">
        <f t="shared" si="89"/>
        <v>-13.336700165724615</v>
      </c>
      <c r="S250" s="5">
        <f t="shared" si="108"/>
        <v>-1.2364707381849245</v>
      </c>
      <c r="T250" s="6">
        <f t="shared" si="109"/>
        <v>1499.67303564041</v>
      </c>
      <c r="U250" s="5">
        <f t="shared" si="90"/>
        <v>0</v>
      </c>
      <c r="V250" s="5">
        <f t="shared" si="91"/>
        <v>-0.68845137458299988</v>
      </c>
      <c r="W250" s="5">
        <f t="shared" si="92"/>
        <v>7.4257071178026024</v>
      </c>
      <c r="X250" s="5">
        <f t="shared" si="93"/>
        <v>0</v>
      </c>
      <c r="Y250" s="5">
        <f t="shared" si="94"/>
        <v>-14.025151540307615</v>
      </c>
      <c r="Z250" s="5">
        <f t="shared" si="95"/>
        <v>-25.984763620382321</v>
      </c>
      <c r="AA250">
        <f t="shared" si="110"/>
        <v>0</v>
      </c>
    </row>
    <row r="251" spans="1:27" x14ac:dyDescent="0.2">
      <c r="A251">
        <f t="shared" si="96"/>
        <v>2.1899999999999973</v>
      </c>
      <c r="B251" s="5">
        <f t="shared" si="97"/>
        <v>0</v>
      </c>
      <c r="C251" s="5">
        <f t="shared" si="98"/>
        <v>213.42758589313436</v>
      </c>
      <c r="D251" s="5">
        <f t="shared" si="99"/>
        <v>84.426633386905564</v>
      </c>
      <c r="E251" s="2">
        <f t="shared" si="100"/>
        <v>213.42758589313436</v>
      </c>
      <c r="F251" s="2">
        <f t="shared" si="101"/>
        <v>0</v>
      </c>
      <c r="G251" s="3">
        <f t="shared" si="102"/>
        <v>0</v>
      </c>
      <c r="H251" s="3">
        <f t="shared" si="103"/>
        <v>73.234323174489731</v>
      </c>
      <c r="I251" s="3">
        <f t="shared" si="104"/>
        <v>6.5428481883586622</v>
      </c>
      <c r="J251" s="2">
        <f t="shared" si="105"/>
        <v>73.526015485959206</v>
      </c>
      <c r="K251" s="2">
        <f t="shared" si="84"/>
        <v>73.526015485959206</v>
      </c>
      <c r="L251" s="5">
        <f t="shared" si="85"/>
        <v>0.46422163771478536</v>
      </c>
      <c r="M251" s="4">
        <f t="shared" si="106"/>
        <v>0.25849699205979948</v>
      </c>
      <c r="N251" s="4">
        <f t="shared" si="86"/>
        <v>0.25857119641353088</v>
      </c>
      <c r="O251" s="4">
        <f t="shared" si="107"/>
        <v>0</v>
      </c>
      <c r="P251" s="4">
        <f t="shared" si="87"/>
        <v>0</v>
      </c>
      <c r="Q251" s="5">
        <f t="shared" si="88"/>
        <v>0</v>
      </c>
      <c r="R251" s="5">
        <f t="shared" si="89"/>
        <v>-13.288454448941408</v>
      </c>
      <c r="S251" s="5">
        <f t="shared" si="108"/>
        <v>-1.1872075325962579</v>
      </c>
      <c r="T251" s="6">
        <f t="shared" si="109"/>
        <v>1499.6715359681245</v>
      </c>
      <c r="U251" s="5">
        <f t="shared" si="90"/>
        <v>0</v>
      </c>
      <c r="V251" s="5">
        <f t="shared" si="91"/>
        <v>-0.66127394148563001</v>
      </c>
      <c r="W251" s="5">
        <f t="shared" si="92"/>
        <v>7.4016618059077839</v>
      </c>
      <c r="X251" s="5">
        <f t="shared" si="93"/>
        <v>0</v>
      </c>
      <c r="Y251" s="5">
        <f t="shared" si="94"/>
        <v>-13.949728390427039</v>
      </c>
      <c r="Z251" s="5">
        <f t="shared" si="95"/>
        <v>-25.959545726688475</v>
      </c>
      <c r="AA251">
        <f t="shared" si="110"/>
        <v>0</v>
      </c>
    </row>
    <row r="252" spans="1:27" x14ac:dyDescent="0.2">
      <c r="A252">
        <f t="shared" si="96"/>
        <v>2.1999999999999971</v>
      </c>
      <c r="B252" s="5">
        <f t="shared" si="97"/>
        <v>0</v>
      </c>
      <c r="C252" s="5">
        <f t="shared" si="98"/>
        <v>214.15923163845974</v>
      </c>
      <c r="D252" s="5">
        <f t="shared" si="99"/>
        <v>84.490763891502823</v>
      </c>
      <c r="E252" s="2">
        <f t="shared" si="100"/>
        <v>214.15923163845974</v>
      </c>
      <c r="F252" s="2">
        <f t="shared" si="101"/>
        <v>0</v>
      </c>
      <c r="G252" s="3">
        <f t="shared" si="102"/>
        <v>0</v>
      </c>
      <c r="H252" s="3">
        <f t="shared" si="103"/>
        <v>73.094825890585454</v>
      </c>
      <c r="I252" s="3">
        <f t="shared" si="104"/>
        <v>6.2832527310917774</v>
      </c>
      <c r="J252" s="2">
        <f t="shared" si="105"/>
        <v>73.364383980633093</v>
      </c>
      <c r="K252" s="2">
        <f t="shared" si="84"/>
        <v>73.364383980633093</v>
      </c>
      <c r="L252" s="5">
        <f t="shared" si="85"/>
        <v>0.46445329624584564</v>
      </c>
      <c r="M252" s="4">
        <f t="shared" si="106"/>
        <v>0.25906623628211284</v>
      </c>
      <c r="N252" s="4">
        <f t="shared" si="86"/>
        <v>0.25879872427722578</v>
      </c>
      <c r="O252" s="4">
        <f t="shared" si="107"/>
        <v>0</v>
      </c>
      <c r="P252" s="4">
        <f t="shared" si="87"/>
        <v>0</v>
      </c>
      <c r="Q252" s="5">
        <f t="shared" si="88"/>
        <v>0</v>
      </c>
      <c r="R252" s="5">
        <f t="shared" si="89"/>
        <v>-13.240590367685988</v>
      </c>
      <c r="S252" s="5">
        <f t="shared" si="108"/>
        <v>-1.1381650421270895</v>
      </c>
      <c r="T252" s="6">
        <f t="shared" si="109"/>
        <v>1499.6700362973381</v>
      </c>
      <c r="U252" s="5">
        <f t="shared" si="90"/>
        <v>0</v>
      </c>
      <c r="V252" s="5">
        <f t="shared" si="91"/>
        <v>-0.63419866604523079</v>
      </c>
      <c r="W252" s="5">
        <f t="shared" si="92"/>
        <v>7.3778094020042344</v>
      </c>
      <c r="X252" s="5">
        <f t="shared" si="93"/>
        <v>0</v>
      </c>
      <c r="Y252" s="5">
        <f t="shared" si="94"/>
        <v>-13.874789033731219</v>
      </c>
      <c r="Z252" s="5">
        <f t="shared" si="95"/>
        <v>-25.934355640122853</v>
      </c>
      <c r="AA252">
        <f t="shared" si="110"/>
        <v>0</v>
      </c>
    </row>
    <row r="253" spans="1:27" x14ac:dyDescent="0.2">
      <c r="A253">
        <f t="shared" si="96"/>
        <v>2.2099999999999969</v>
      </c>
      <c r="B253" s="5">
        <f t="shared" si="97"/>
        <v>0</v>
      </c>
      <c r="C253" s="5">
        <f t="shared" si="98"/>
        <v>214.88948615791389</v>
      </c>
      <c r="D253" s="5">
        <f t="shared" si="99"/>
        <v>84.552299701031728</v>
      </c>
      <c r="E253" s="2">
        <f t="shared" si="100"/>
        <v>214.88948615791389</v>
      </c>
      <c r="F253" s="2">
        <f t="shared" si="101"/>
        <v>0</v>
      </c>
      <c r="G253" s="3">
        <f t="shared" si="102"/>
        <v>0</v>
      </c>
      <c r="H253" s="3">
        <f t="shared" si="103"/>
        <v>72.956078000248141</v>
      </c>
      <c r="I253" s="3">
        <f t="shared" si="104"/>
        <v>6.0239091746905489</v>
      </c>
      <c r="J253" s="2">
        <f t="shared" si="105"/>
        <v>73.204349590193146</v>
      </c>
      <c r="K253" s="2">
        <f t="shared" si="84"/>
        <v>73.204349590193146</v>
      </c>
      <c r="L253" s="5">
        <f t="shared" si="85"/>
        <v>0.46468146084125928</v>
      </c>
      <c r="M253" s="4">
        <f t="shared" si="106"/>
        <v>0.25963232970707517</v>
      </c>
      <c r="N253" s="4">
        <f t="shared" si="86"/>
        <v>0.25902439817006268</v>
      </c>
      <c r="O253" s="4">
        <f t="shared" si="107"/>
        <v>0</v>
      </c>
      <c r="P253" s="4">
        <f t="shared" si="87"/>
        <v>0</v>
      </c>
      <c r="Q253" s="5">
        <f t="shared" si="88"/>
        <v>0</v>
      </c>
      <c r="R253" s="5">
        <f t="shared" si="89"/>
        <v>-13.193107477225928</v>
      </c>
      <c r="S253" s="5">
        <f t="shared" si="108"/>
        <v>-1.0893414689105059</v>
      </c>
      <c r="T253" s="6">
        <f t="shared" si="109"/>
        <v>1499.6685366280519</v>
      </c>
      <c r="U253" s="5">
        <f t="shared" si="90"/>
        <v>0</v>
      </c>
      <c r="V253" s="5">
        <f t="shared" si="91"/>
        <v>-0.60722460903734454</v>
      </c>
      <c r="W253" s="5">
        <f t="shared" si="92"/>
        <v>7.3541490510395082</v>
      </c>
      <c r="X253" s="5">
        <f t="shared" si="93"/>
        <v>0</v>
      </c>
      <c r="Y253" s="5">
        <f t="shared" si="94"/>
        <v>-13.800332086263271</v>
      </c>
      <c r="Z253" s="5">
        <f t="shared" si="95"/>
        <v>-25.909192417870997</v>
      </c>
      <c r="AA253">
        <f t="shared" si="110"/>
        <v>0</v>
      </c>
    </row>
    <row r="254" spans="1:27" x14ac:dyDescent="0.2">
      <c r="A254">
        <f t="shared" si="96"/>
        <v>2.2199999999999966</v>
      </c>
      <c r="B254" s="5">
        <f t="shared" si="97"/>
        <v>0</v>
      </c>
      <c r="C254" s="5">
        <f t="shared" si="98"/>
        <v>215.61835692131206</v>
      </c>
      <c r="D254" s="5">
        <f t="shared" si="99"/>
        <v>84.611243333157745</v>
      </c>
      <c r="E254" s="2">
        <f t="shared" si="100"/>
        <v>215.61835692131206</v>
      </c>
      <c r="F254" s="2">
        <f t="shared" si="101"/>
        <v>0</v>
      </c>
      <c r="G254" s="3">
        <f t="shared" si="102"/>
        <v>0</v>
      </c>
      <c r="H254" s="3">
        <f t="shared" si="103"/>
        <v>72.818074679385504</v>
      </c>
      <c r="I254" s="3">
        <f t="shared" si="104"/>
        <v>5.7648172505118387</v>
      </c>
      <c r="J254" s="2">
        <f t="shared" si="105"/>
        <v>73.045911028231856</v>
      </c>
      <c r="K254" s="2">
        <f t="shared" si="84"/>
        <v>73.045911028231856</v>
      </c>
      <c r="L254" s="5">
        <f t="shared" si="85"/>
        <v>0.4649061719580006</v>
      </c>
      <c r="M254" s="4">
        <f t="shared" si="106"/>
        <v>0.26019521907586174</v>
      </c>
      <c r="N254" s="4">
        <f t="shared" si="86"/>
        <v>0.25924820915229629</v>
      </c>
      <c r="O254" s="4">
        <f t="shared" si="107"/>
        <v>0</v>
      </c>
      <c r="P254" s="4">
        <f t="shared" si="87"/>
        <v>0</v>
      </c>
      <c r="Q254" s="5">
        <f t="shared" si="88"/>
        <v>0</v>
      </c>
      <c r="R254" s="5">
        <f t="shared" si="89"/>
        <v>-13.146005292402764</v>
      </c>
      <c r="S254" s="5">
        <f t="shared" si="108"/>
        <v>-1.0407349881006618</v>
      </c>
      <c r="T254" s="6">
        <f t="shared" si="109"/>
        <v>1499.6670369602648</v>
      </c>
      <c r="U254" s="5">
        <f t="shared" si="90"/>
        <v>0</v>
      </c>
      <c r="V254" s="5">
        <f t="shared" si="91"/>
        <v>-0.58035082806258675</v>
      </c>
      <c r="W254" s="5">
        <f t="shared" si="92"/>
        <v>7.33067989871709</v>
      </c>
      <c r="X254" s="5">
        <f t="shared" si="93"/>
        <v>0</v>
      </c>
      <c r="Y254" s="5">
        <f t="shared" si="94"/>
        <v>-13.726356120465351</v>
      </c>
      <c r="Z254" s="5">
        <f t="shared" si="95"/>
        <v>-25.884055089383573</v>
      </c>
      <c r="AA254">
        <f t="shared" si="110"/>
        <v>0</v>
      </c>
    </row>
    <row r="255" spans="1:27" x14ac:dyDescent="0.2">
      <c r="A255">
        <f t="shared" si="96"/>
        <v>2.2299999999999964</v>
      </c>
      <c r="B255" s="5">
        <f t="shared" si="97"/>
        <v>0</v>
      </c>
      <c r="C255" s="5">
        <f t="shared" si="98"/>
        <v>216.34585135029991</v>
      </c>
      <c r="D255" s="5">
        <f t="shared" si="99"/>
        <v>84.667597302908405</v>
      </c>
      <c r="E255" s="2">
        <f t="shared" si="100"/>
        <v>216.34585135029991</v>
      </c>
      <c r="F255" s="2">
        <f t="shared" si="101"/>
        <v>0</v>
      </c>
      <c r="G255" s="3">
        <f t="shared" si="102"/>
        <v>0</v>
      </c>
      <c r="H255" s="3">
        <f t="shared" si="103"/>
        <v>72.680811118180856</v>
      </c>
      <c r="I255" s="3">
        <f t="shared" si="104"/>
        <v>5.5059766996180031</v>
      </c>
      <c r="J255" s="2">
        <f t="shared" si="105"/>
        <v>72.889066973129914</v>
      </c>
      <c r="K255" s="2">
        <f t="shared" si="84"/>
        <v>72.889066973129914</v>
      </c>
      <c r="L255" s="5">
        <f t="shared" si="85"/>
        <v>0.46512746958075291</v>
      </c>
      <c r="M255" s="4">
        <f t="shared" si="106"/>
        <v>0.26075485125095482</v>
      </c>
      <c r="N255" s="4">
        <f t="shared" si="86"/>
        <v>0.25947014840667776</v>
      </c>
      <c r="O255" s="4">
        <f t="shared" si="107"/>
        <v>0</v>
      </c>
      <c r="P255" s="4">
        <f t="shared" si="87"/>
        <v>0</v>
      </c>
      <c r="Q255" s="5">
        <f t="shared" si="88"/>
        <v>0</v>
      </c>
      <c r="R255" s="5">
        <f t="shared" si="89"/>
        <v>-13.099283288514394</v>
      </c>
      <c r="S255" s="5">
        <f t="shared" si="108"/>
        <v>-0.99234374876443965</v>
      </c>
      <c r="T255" s="6">
        <f t="shared" si="109"/>
        <v>1499.6655372939779</v>
      </c>
      <c r="U255" s="5">
        <f t="shared" si="90"/>
        <v>0</v>
      </c>
      <c r="V255" s="5">
        <f t="shared" si="91"/>
        <v>-0.55357637766359702</v>
      </c>
      <c r="W255" s="5">
        <f t="shared" si="92"/>
        <v>7.3074010914804735</v>
      </c>
      <c r="X255" s="5">
        <f t="shared" si="93"/>
        <v>0</v>
      </c>
      <c r="Y255" s="5">
        <f t="shared" si="94"/>
        <v>-13.652859666177992</v>
      </c>
      <c r="Z255" s="5">
        <f t="shared" si="95"/>
        <v>-25.858942657283965</v>
      </c>
      <c r="AA255">
        <f t="shared" si="110"/>
        <v>0</v>
      </c>
    </row>
    <row r="256" spans="1:27" x14ac:dyDescent="0.2">
      <c r="A256">
        <f t="shared" si="96"/>
        <v>2.2399999999999962</v>
      </c>
      <c r="B256" s="5">
        <f t="shared" si="97"/>
        <v>0</v>
      </c>
      <c r="C256" s="5">
        <f t="shared" si="98"/>
        <v>217.0719768184984</v>
      </c>
      <c r="D256" s="5">
        <f t="shared" si="99"/>
        <v>84.721364122771718</v>
      </c>
      <c r="E256" s="2">
        <f t="shared" si="100"/>
        <v>217.0719768184984</v>
      </c>
      <c r="F256" s="2">
        <f t="shared" si="101"/>
        <v>0</v>
      </c>
      <c r="G256" s="3">
        <f t="shared" si="102"/>
        <v>0</v>
      </c>
      <c r="H256" s="3">
        <f t="shared" si="103"/>
        <v>72.544282521519079</v>
      </c>
      <c r="I256" s="3">
        <f t="shared" si="104"/>
        <v>5.2473872730451632</v>
      </c>
      <c r="J256" s="2">
        <f t="shared" si="105"/>
        <v>72.733816067598809</v>
      </c>
      <c r="K256" s="2">
        <f t="shared" si="84"/>
        <v>72.733816067598809</v>
      </c>
      <c r="L256" s="5">
        <f t="shared" si="85"/>
        <v>0.46534539322213675</v>
      </c>
      <c r="M256" s="4">
        <f t="shared" si="106"/>
        <v>0.26131117323153696</v>
      </c>
      <c r="N256" s="4">
        <f t="shared" si="86"/>
        <v>0.25969020724048308</v>
      </c>
      <c r="O256" s="4">
        <f t="shared" si="107"/>
        <v>0</v>
      </c>
      <c r="P256" s="4">
        <f t="shared" si="87"/>
        <v>0</v>
      </c>
      <c r="Q256" s="5">
        <f t="shared" si="88"/>
        <v>0</v>
      </c>
      <c r="R256" s="5">
        <f t="shared" si="89"/>
        <v>-13.052940902184092</v>
      </c>
      <c r="S256" s="5">
        <f t="shared" si="108"/>
        <v>-0.94416587476227198</v>
      </c>
      <c r="T256" s="6">
        <f t="shared" si="109"/>
        <v>1499.6640376291903</v>
      </c>
      <c r="U256" s="5">
        <f t="shared" si="90"/>
        <v>0</v>
      </c>
      <c r="V256" s="5">
        <f t="shared" si="91"/>
        <v>-0.52690030944254451</v>
      </c>
      <c r="W256" s="5">
        <f t="shared" si="92"/>
        <v>7.2843117764955547</v>
      </c>
      <c r="X256" s="5">
        <f t="shared" si="93"/>
        <v>0</v>
      </c>
      <c r="Y256" s="5">
        <f t="shared" si="94"/>
        <v>-13.579841211626636</v>
      </c>
      <c r="Z256" s="5">
        <f t="shared" si="95"/>
        <v>-25.833854098266716</v>
      </c>
      <c r="AA256">
        <f t="shared" si="110"/>
        <v>0</v>
      </c>
    </row>
    <row r="257" spans="1:27" x14ac:dyDescent="0.2">
      <c r="A257">
        <f t="shared" si="96"/>
        <v>2.249999999999996</v>
      </c>
      <c r="B257" s="5">
        <f t="shared" si="97"/>
        <v>0</v>
      </c>
      <c r="C257" s="5">
        <f t="shared" si="98"/>
        <v>217.79674065165301</v>
      </c>
      <c r="D257" s="5">
        <f t="shared" si="99"/>
        <v>84.772546302797252</v>
      </c>
      <c r="E257" s="2">
        <f t="shared" si="100"/>
        <v>217.79674065165301</v>
      </c>
      <c r="F257" s="2">
        <f t="shared" si="101"/>
        <v>0</v>
      </c>
      <c r="G257" s="3">
        <f t="shared" si="102"/>
        <v>0</v>
      </c>
      <c r="H257" s="3">
        <f t="shared" si="103"/>
        <v>72.408484109402806</v>
      </c>
      <c r="I257" s="3">
        <f t="shared" si="104"/>
        <v>4.9890487320624963</v>
      </c>
      <c r="J257" s="2">
        <f t="shared" si="105"/>
        <v>72.58015691821376</v>
      </c>
      <c r="K257" s="2">
        <f t="shared" si="84"/>
        <v>72.58015691821376</v>
      </c>
      <c r="L257" s="5">
        <f t="shared" si="85"/>
        <v>0.46555998192319742</v>
      </c>
      <c r="M257" s="4">
        <f t="shared" si="106"/>
        <v>0.26186413216905324</v>
      </c>
      <c r="N257" s="4">
        <f t="shared" si="86"/>
        <v>0.25990837708754716</v>
      </c>
      <c r="O257" s="4">
        <f t="shared" si="107"/>
        <v>0</v>
      </c>
      <c r="P257" s="4">
        <f t="shared" si="87"/>
        <v>0</v>
      </c>
      <c r="Q257" s="5">
        <f t="shared" si="88"/>
        <v>0</v>
      </c>
      <c r="R257" s="5">
        <f t="shared" si="89"/>
        <v>-13.006977532215958</v>
      </c>
      <c r="S257" s="5">
        <f t="shared" si="108"/>
        <v>-0.89619946561815411</v>
      </c>
      <c r="T257" s="6">
        <f t="shared" si="109"/>
        <v>1499.6625379659029</v>
      </c>
      <c r="U257" s="5">
        <f t="shared" si="90"/>
        <v>0</v>
      </c>
      <c r="V257" s="5">
        <f t="shared" si="91"/>
        <v>-0.50032167217921975</v>
      </c>
      <c r="W257" s="5">
        <f t="shared" si="92"/>
        <v>7.2614111016314409</v>
      </c>
      <c r="X257" s="5">
        <f t="shared" si="93"/>
        <v>0</v>
      </c>
      <c r="Y257" s="5">
        <f t="shared" si="94"/>
        <v>-13.507299204395178</v>
      </c>
      <c r="Z257" s="5">
        <f t="shared" si="95"/>
        <v>-25.808788363986714</v>
      </c>
      <c r="AA257">
        <f t="shared" si="110"/>
        <v>0</v>
      </c>
    </row>
    <row r="258" spans="1:27" x14ac:dyDescent="0.2">
      <c r="A258">
        <f t="shared" si="96"/>
        <v>2.2599999999999958</v>
      </c>
      <c r="B258" s="5">
        <f t="shared" si="97"/>
        <v>0</v>
      </c>
      <c r="C258" s="5">
        <f t="shared" si="98"/>
        <v>218.52015012778682</v>
      </c>
      <c r="D258" s="5">
        <f t="shared" si="99"/>
        <v>84.821146350699678</v>
      </c>
      <c r="E258" s="2">
        <f t="shared" si="100"/>
        <v>218.52015012778682</v>
      </c>
      <c r="F258" s="2">
        <f t="shared" si="101"/>
        <v>0</v>
      </c>
      <c r="G258" s="3">
        <f t="shared" si="102"/>
        <v>0</v>
      </c>
      <c r="H258" s="3">
        <f t="shared" si="103"/>
        <v>72.273411117358862</v>
      </c>
      <c r="I258" s="3">
        <f t="shared" si="104"/>
        <v>4.7309608484226295</v>
      </c>
      <c r="J258" s="2">
        <f t="shared" si="105"/>
        <v>72.428088094937863</v>
      </c>
      <c r="K258" s="2">
        <f t="shared" si="84"/>
        <v>72.428088094937863</v>
      </c>
      <c r="L258" s="5">
        <f t="shared" si="85"/>
        <v>0.46577127425413939</v>
      </c>
      <c r="M258" s="4">
        <f t="shared" si="106"/>
        <v>0.26241367538293231</v>
      </c>
      <c r="N258" s="4">
        <f t="shared" si="86"/>
        <v>0.26012464951030012</v>
      </c>
      <c r="O258" s="4">
        <f t="shared" si="107"/>
        <v>0</v>
      </c>
      <c r="P258" s="4">
        <f t="shared" si="87"/>
        <v>0</v>
      </c>
      <c r="Q258" s="5">
        <f t="shared" si="88"/>
        <v>0</v>
      </c>
      <c r="R258" s="5">
        <f t="shared" si="89"/>
        <v>-12.961392540436801</v>
      </c>
      <c r="S258" s="5">
        <f t="shared" si="108"/>
        <v>-0.84844259737888084</v>
      </c>
      <c r="T258" s="6">
        <f t="shared" si="109"/>
        <v>1499.6610383041143</v>
      </c>
      <c r="U258" s="5">
        <f t="shared" si="90"/>
        <v>0</v>
      </c>
      <c r="V258" s="5">
        <f t="shared" si="91"/>
        <v>-0.47383951194974022</v>
      </c>
      <c r="W258" s="5">
        <f t="shared" si="92"/>
        <v>7.2386982154397579</v>
      </c>
      <c r="X258" s="5">
        <f t="shared" si="93"/>
        <v>0</v>
      </c>
      <c r="Y258" s="5">
        <f t="shared" si="94"/>
        <v>-13.435232052386541</v>
      </c>
      <c r="Z258" s="5">
        <f t="shared" si="95"/>
        <v>-25.783744381939123</v>
      </c>
      <c r="AA258">
        <f t="shared" si="110"/>
        <v>0</v>
      </c>
    </row>
    <row r="259" spans="1:27" x14ac:dyDescent="0.2">
      <c r="A259">
        <f t="shared" si="96"/>
        <v>2.2699999999999956</v>
      </c>
      <c r="B259" s="5">
        <f t="shared" si="97"/>
        <v>0</v>
      </c>
      <c r="C259" s="5">
        <f t="shared" si="98"/>
        <v>219.24221247735778</v>
      </c>
      <c r="D259" s="5">
        <f t="shared" si="99"/>
        <v>84.867166771964804</v>
      </c>
      <c r="E259" s="2">
        <f t="shared" si="100"/>
        <v>219.24221247735778</v>
      </c>
      <c r="F259" s="2">
        <f t="shared" si="101"/>
        <v>0</v>
      </c>
      <c r="G259" s="3">
        <f t="shared" si="102"/>
        <v>0</v>
      </c>
      <c r="H259" s="3">
        <f t="shared" si="103"/>
        <v>72.139058796835002</v>
      </c>
      <c r="I259" s="3">
        <f t="shared" si="104"/>
        <v>4.4731234046032382</v>
      </c>
      <c r="J259" s="2">
        <f t="shared" si="105"/>
        <v>72.277608130637716</v>
      </c>
      <c r="K259" s="2">
        <f t="shared" si="84"/>
        <v>72.277608130637716</v>
      </c>
      <c r="L259" s="5">
        <f t="shared" si="85"/>
        <v>0.46597930831529544</v>
      </c>
      <c r="M259" s="4">
        <f t="shared" si="106"/>
        <v>0.26295975037646091</v>
      </c>
      <c r="N259" s="4">
        <f t="shared" si="86"/>
        <v>0.26033901620180622</v>
      </c>
      <c r="O259" s="4">
        <f t="shared" si="107"/>
        <v>0</v>
      </c>
      <c r="P259" s="4">
        <f t="shared" si="87"/>
        <v>0</v>
      </c>
      <c r="Q259" s="5">
        <f t="shared" si="88"/>
        <v>0</v>
      </c>
      <c r="R259" s="5">
        <f t="shared" si="89"/>
        <v>-12.91618525252423</v>
      </c>
      <c r="S259" s="5">
        <f t="shared" si="108"/>
        <v>-0.80089332346254771</v>
      </c>
      <c r="T259" s="6">
        <f t="shared" si="109"/>
        <v>1499.659538643826</v>
      </c>
      <c r="U259" s="5">
        <f t="shared" si="90"/>
        <v>0</v>
      </c>
      <c r="V259" s="5">
        <f t="shared" si="91"/>
        <v>-0.44745287224589547</v>
      </c>
      <c r="W259" s="5">
        <f t="shared" si="92"/>
        <v>7.2161722671325341</v>
      </c>
      <c r="X259" s="5">
        <f t="shared" si="93"/>
        <v>0</v>
      </c>
      <c r="Y259" s="5">
        <f t="shared" si="94"/>
        <v>-13.363638124770125</v>
      </c>
      <c r="Z259" s="5">
        <f t="shared" si="95"/>
        <v>-25.758721056330014</v>
      </c>
      <c r="AA259">
        <f t="shared" si="110"/>
        <v>0</v>
      </c>
    </row>
    <row r="260" spans="1:27" x14ac:dyDescent="0.2">
      <c r="A260">
        <f t="shared" si="96"/>
        <v>2.2799999999999954</v>
      </c>
      <c r="B260" s="5">
        <f t="shared" si="97"/>
        <v>0</v>
      </c>
      <c r="C260" s="5">
        <f t="shared" si="98"/>
        <v>219.9629348834199</v>
      </c>
      <c r="D260" s="5">
        <f t="shared" si="99"/>
        <v>84.910610069958011</v>
      </c>
      <c r="E260" s="2">
        <f t="shared" si="100"/>
        <v>219.9629348834199</v>
      </c>
      <c r="F260" s="2">
        <f t="shared" si="101"/>
        <v>0</v>
      </c>
      <c r="G260" s="3">
        <f t="shared" si="102"/>
        <v>0</v>
      </c>
      <c r="H260" s="3">
        <f t="shared" si="103"/>
        <v>72.005422415587304</v>
      </c>
      <c r="I260" s="3">
        <f t="shared" si="104"/>
        <v>4.2155361940399381</v>
      </c>
      <c r="J260" s="2">
        <f t="shared" si="105"/>
        <v>72.128715520591541</v>
      </c>
      <c r="K260" s="2">
        <f t="shared" si="84"/>
        <v>72.128715520591541</v>
      </c>
      <c r="L260" s="5">
        <f t="shared" si="85"/>
        <v>0.46618412173831891</v>
      </c>
      <c r="M260" s="4">
        <f t="shared" si="106"/>
        <v>0.26350230485280091</v>
      </c>
      <c r="N260" s="4">
        <f t="shared" si="86"/>
        <v>0.26055146898780224</v>
      </c>
      <c r="O260" s="4">
        <f t="shared" si="107"/>
        <v>0</v>
      </c>
      <c r="P260" s="4">
        <f t="shared" si="87"/>
        <v>0</v>
      </c>
      <c r="Q260" s="5">
        <f t="shared" si="88"/>
        <v>0</v>
      </c>
      <c r="R260" s="5">
        <f t="shared" si="89"/>
        <v>-12.87135495882101</v>
      </c>
      <c r="S260" s="5">
        <f t="shared" si="108"/>
        <v>-0.75354967549637752</v>
      </c>
      <c r="T260" s="6">
        <f t="shared" si="109"/>
        <v>1499.6580389850371</v>
      </c>
      <c r="U260" s="5">
        <f t="shared" si="90"/>
        <v>0</v>
      </c>
      <c r="V260" s="5">
        <f t="shared" si="91"/>
        <v>-0.42116079409515511</v>
      </c>
      <c r="W260" s="5">
        <f t="shared" si="92"/>
        <v>7.193832406558748</v>
      </c>
      <c r="X260" s="5">
        <f t="shared" si="93"/>
        <v>0</v>
      </c>
      <c r="Y260" s="5">
        <f t="shared" si="94"/>
        <v>-13.292515752916165</v>
      </c>
      <c r="Z260" s="5">
        <f t="shared" si="95"/>
        <v>-25.733717268937628</v>
      </c>
      <c r="AA260">
        <f t="shared" si="110"/>
        <v>0</v>
      </c>
    </row>
    <row r="261" spans="1:27" x14ac:dyDescent="0.2">
      <c r="A261">
        <f t="shared" si="96"/>
        <v>2.2899999999999952</v>
      </c>
      <c r="B261" s="5">
        <f t="shared" si="97"/>
        <v>0</v>
      </c>
      <c r="C261" s="5">
        <f t="shared" si="98"/>
        <v>220.68232448178813</v>
      </c>
      <c r="D261" s="5">
        <f t="shared" si="99"/>
        <v>84.951478746034965</v>
      </c>
      <c r="E261" s="2">
        <f t="shared" si="100"/>
        <v>220.68232448178813</v>
      </c>
      <c r="F261" s="2">
        <f t="shared" si="101"/>
        <v>0</v>
      </c>
      <c r="G261" s="3">
        <f t="shared" si="102"/>
        <v>0</v>
      </c>
      <c r="H261" s="3">
        <f t="shared" si="103"/>
        <v>71.872497258058146</v>
      </c>
      <c r="I261" s="3">
        <f t="shared" si="104"/>
        <v>3.9581990213505618</v>
      </c>
      <c r="J261" s="2">
        <f t="shared" si="105"/>
        <v>71.981408721990121</v>
      </c>
      <c r="K261" s="2">
        <f t="shared" si="84"/>
        <v>71.981408721990121</v>
      </c>
      <c r="L261" s="5">
        <f t="shared" si="85"/>
        <v>0.46638575168758772</v>
      </c>
      <c r="M261" s="4">
        <f t="shared" si="106"/>
        <v>0.26404128673114291</v>
      </c>
      <c r="N261" s="4">
        <f t="shared" si="86"/>
        <v>0.26076199982873649</v>
      </c>
      <c r="O261" s="4">
        <f t="shared" si="107"/>
        <v>0</v>
      </c>
      <c r="P261" s="4">
        <f t="shared" si="87"/>
        <v>0</v>
      </c>
      <c r="Q261" s="5">
        <f t="shared" si="88"/>
        <v>0</v>
      </c>
      <c r="R261" s="5">
        <f t="shared" si="89"/>
        <v>-12.826900915135543</v>
      </c>
      <c r="S261" s="5">
        <f t="shared" si="108"/>
        <v>-0.70640966414392636</v>
      </c>
      <c r="T261" s="6">
        <f t="shared" si="109"/>
        <v>1499.6565393277481</v>
      </c>
      <c r="U261" s="5">
        <f t="shared" si="90"/>
        <v>0</v>
      </c>
      <c r="V261" s="5">
        <f t="shared" si="91"/>
        <v>-0.3949623161813644</v>
      </c>
      <c r="W261" s="5">
        <f t="shared" si="92"/>
        <v>7.1716777841796393</v>
      </c>
      <c r="X261" s="5">
        <f t="shared" si="93"/>
        <v>0</v>
      </c>
      <c r="Y261" s="5">
        <f t="shared" si="94"/>
        <v>-13.221863231316908</v>
      </c>
      <c r="Z261" s="5">
        <f t="shared" si="95"/>
        <v>-25.708731879964287</v>
      </c>
      <c r="AA261">
        <f t="shared" si="110"/>
        <v>0</v>
      </c>
    </row>
    <row r="262" spans="1:27" x14ac:dyDescent="0.2">
      <c r="A262">
        <f t="shared" si="96"/>
        <v>2.2999999999999949</v>
      </c>
      <c r="B262" s="5">
        <f t="shared" si="97"/>
        <v>0</v>
      </c>
      <c r="C262" s="5">
        <f t="shared" si="98"/>
        <v>221.40038836120715</v>
      </c>
      <c r="D262" s="5">
        <f t="shared" si="99"/>
        <v>84.989775299654468</v>
      </c>
      <c r="E262" s="2">
        <f t="shared" si="100"/>
        <v>221.40038836120715</v>
      </c>
      <c r="F262" s="2">
        <f t="shared" si="101"/>
        <v>0</v>
      </c>
      <c r="G262" s="3">
        <f t="shared" si="102"/>
        <v>0</v>
      </c>
      <c r="H262" s="3">
        <f t="shared" si="103"/>
        <v>71.740278625744978</v>
      </c>
      <c r="I262" s="3">
        <f t="shared" si="104"/>
        <v>3.7011117025509188</v>
      </c>
      <c r="J262" s="2">
        <f t="shared" si="105"/>
        <v>71.835686153431297</v>
      </c>
      <c r="K262" s="2">
        <f t="shared" si="84"/>
        <v>71.835686153431297</v>
      </c>
      <c r="L262" s="5">
        <f t="shared" si="85"/>
        <v>0.46658423486180928</v>
      </c>
      <c r="M262" s="4">
        <f t="shared" si="106"/>
        <v>0.26457664416298565</v>
      </c>
      <c r="N262" s="4">
        <f t="shared" si="86"/>
        <v>0.26097060082180412</v>
      </c>
      <c r="O262" s="4">
        <f t="shared" si="107"/>
        <v>0</v>
      </c>
      <c r="P262" s="4">
        <f t="shared" si="87"/>
        <v>0</v>
      </c>
      <c r="Q262" s="5">
        <f t="shared" si="88"/>
        <v>0</v>
      </c>
      <c r="R262" s="5">
        <f t="shared" si="89"/>
        <v>-12.782822343528519</v>
      </c>
      <c r="S262" s="5">
        <f t="shared" si="108"/>
        <v>-0.6594712799217467</v>
      </c>
      <c r="T262" s="6">
        <f t="shared" si="109"/>
        <v>1499.6550396719585</v>
      </c>
      <c r="U262" s="5">
        <f t="shared" si="90"/>
        <v>0</v>
      </c>
      <c r="V262" s="5">
        <f t="shared" si="91"/>
        <v>-0.36885647496614388</v>
      </c>
      <c r="W262" s="5">
        <f t="shared" si="92"/>
        <v>7.1497075510428303</v>
      </c>
      <c r="X262" s="5">
        <f t="shared" si="93"/>
        <v>0</v>
      </c>
      <c r="Y262" s="5">
        <f t="shared" si="94"/>
        <v>-13.151678818494663</v>
      </c>
      <c r="Z262" s="5">
        <f t="shared" si="95"/>
        <v>-25.683763728878915</v>
      </c>
      <c r="AA262">
        <f t="shared" si="110"/>
        <v>0</v>
      </c>
    </row>
    <row r="263" spans="1:27" x14ac:dyDescent="0.2">
      <c r="A263">
        <f t="shared" si="96"/>
        <v>2.3099999999999947</v>
      </c>
      <c r="B263" s="5">
        <f t="shared" si="97"/>
        <v>0</v>
      </c>
      <c r="C263" s="5">
        <f t="shared" si="98"/>
        <v>222.11713356352368</v>
      </c>
      <c r="D263" s="5">
        <f t="shared" si="99"/>
        <v>85.025502228493536</v>
      </c>
      <c r="E263" s="2">
        <f t="shared" si="100"/>
        <v>222.11713356352368</v>
      </c>
      <c r="F263" s="2">
        <f t="shared" si="101"/>
        <v>0</v>
      </c>
      <c r="G263" s="3">
        <f t="shared" si="102"/>
        <v>0</v>
      </c>
      <c r="H263" s="3">
        <f t="shared" si="103"/>
        <v>71.608761837560024</v>
      </c>
      <c r="I263" s="3">
        <f t="shared" si="104"/>
        <v>3.4442740652621295</v>
      </c>
      <c r="J263" s="2">
        <f t="shared" si="105"/>
        <v>71.691546194408659</v>
      </c>
      <c r="K263" s="2">
        <f t="shared" si="84"/>
        <v>71.691546194408659</v>
      </c>
      <c r="L263" s="5">
        <f t="shared" si="85"/>
        <v>0.46677960749581626</v>
      </c>
      <c r="M263" s="4">
        <f t="shared" si="106"/>
        <v>0.26510832554853375</v>
      </c>
      <c r="N263" s="4">
        <f t="shared" si="86"/>
        <v>0.26117726420298004</v>
      </c>
      <c r="O263" s="4">
        <f t="shared" si="107"/>
        <v>0</v>
      </c>
      <c r="P263" s="4">
        <f t="shared" si="87"/>
        <v>0</v>
      </c>
      <c r="Q263" s="5">
        <f t="shared" si="88"/>
        <v>0</v>
      </c>
      <c r="R263" s="5">
        <f t="shared" si="89"/>
        <v>-12.739118433085737</v>
      </c>
      <c r="S263" s="5">
        <f t="shared" si="108"/>
        <v>-0.61273249400558261</v>
      </c>
      <c r="T263" s="6">
        <f t="shared" si="109"/>
        <v>1499.6535400176688</v>
      </c>
      <c r="U263" s="5">
        <f t="shared" si="90"/>
        <v>0</v>
      </c>
      <c r="V263" s="5">
        <f t="shared" si="91"/>
        <v>-0.3428423048110158</v>
      </c>
      <c r="W263" s="5">
        <f t="shared" si="92"/>
        <v>7.1279208587553997</v>
      </c>
      <c r="X263" s="5">
        <f t="shared" si="93"/>
        <v>0</v>
      </c>
      <c r="Y263" s="5">
        <f t="shared" si="94"/>
        <v>-13.081960737896754</v>
      </c>
      <c r="Z263" s="5">
        <f t="shared" si="95"/>
        <v>-25.658811635250181</v>
      </c>
      <c r="AA263">
        <f t="shared" si="110"/>
        <v>0</v>
      </c>
    </row>
    <row r="264" spans="1:27" x14ac:dyDescent="0.2">
      <c r="A264">
        <f t="shared" si="96"/>
        <v>2.3199999999999945</v>
      </c>
      <c r="B264" s="5">
        <f t="shared" si="97"/>
        <v>0</v>
      </c>
      <c r="C264" s="5">
        <f t="shared" si="98"/>
        <v>222.83256708386239</v>
      </c>
      <c r="D264" s="5">
        <f t="shared" si="99"/>
        <v>85.058662028564399</v>
      </c>
      <c r="E264" s="2">
        <f t="shared" si="100"/>
        <v>222.83256708386239</v>
      </c>
      <c r="F264" s="2">
        <f t="shared" si="101"/>
        <v>0</v>
      </c>
      <c r="G264" s="3">
        <f t="shared" si="102"/>
        <v>0</v>
      </c>
      <c r="H264" s="3">
        <f t="shared" si="103"/>
        <v>71.477942230181057</v>
      </c>
      <c r="I264" s="3">
        <f t="shared" si="104"/>
        <v>3.1876859489096279</v>
      </c>
      <c r="J264" s="2">
        <f t="shared" si="105"/>
        <v>71.548987184795124</v>
      </c>
      <c r="K264" s="2">
        <f t="shared" si="84"/>
        <v>71.548987184795124</v>
      </c>
      <c r="L264" s="5">
        <f t="shared" si="85"/>
        <v>0.46697190536254179</v>
      </c>
      <c r="M264" s="4">
        <f t="shared" si="106"/>
        <v>0.2656362795532029</v>
      </c>
      <c r="N264" s="4">
        <f t="shared" si="86"/>
        <v>0.26138198234904614</v>
      </c>
      <c r="O264" s="4">
        <f t="shared" si="107"/>
        <v>0</v>
      </c>
      <c r="P264" s="4">
        <f t="shared" si="87"/>
        <v>0</v>
      </c>
      <c r="Q264" s="5">
        <f t="shared" si="88"/>
        <v>0</v>
      </c>
      <c r="R264" s="5">
        <f t="shared" si="89"/>
        <v>-12.695788340677073</v>
      </c>
      <c r="S264" s="5">
        <f t="shared" si="108"/>
        <v>-0.56619125902618295</v>
      </c>
      <c r="T264" s="6">
        <f t="shared" si="109"/>
        <v>1499.6520403648783</v>
      </c>
      <c r="U264" s="5">
        <f t="shared" si="90"/>
        <v>0</v>
      </c>
      <c r="V264" s="5">
        <f t="shared" si="91"/>
        <v>-0.31691883810026988</v>
      </c>
      <c r="W264" s="5">
        <f t="shared" si="92"/>
        <v>7.1063168594559079</v>
      </c>
      <c r="X264" s="5">
        <f t="shared" si="93"/>
        <v>0</v>
      </c>
      <c r="Y264" s="5">
        <f t="shared" si="94"/>
        <v>-13.012707178777342</v>
      </c>
      <c r="Z264" s="5">
        <f t="shared" si="95"/>
        <v>-25.633874399570274</v>
      </c>
      <c r="AA264">
        <f t="shared" si="110"/>
        <v>0</v>
      </c>
    </row>
    <row r="265" spans="1:27" x14ac:dyDescent="0.2">
      <c r="A265">
        <f t="shared" si="96"/>
        <v>2.3299999999999943</v>
      </c>
      <c r="B265" s="5">
        <f t="shared" si="97"/>
        <v>0</v>
      </c>
      <c r="C265" s="5">
        <f t="shared" si="98"/>
        <v>223.54669587080525</v>
      </c>
      <c r="D265" s="5">
        <f t="shared" si="99"/>
        <v>85.089257194333527</v>
      </c>
      <c r="E265" s="2">
        <f t="shared" si="100"/>
        <v>223.54669587080525</v>
      </c>
      <c r="F265" s="2">
        <f t="shared" si="101"/>
        <v>0</v>
      </c>
      <c r="G265" s="3">
        <f t="shared" si="102"/>
        <v>0</v>
      </c>
      <c r="H265" s="3">
        <f t="shared" si="103"/>
        <v>71.347815158393288</v>
      </c>
      <c r="I265" s="3">
        <f t="shared" si="104"/>
        <v>2.9313472049139251</v>
      </c>
      <c r="J265" s="2">
        <f t="shared" si="105"/>
        <v>71.408007424321909</v>
      </c>
      <c r="K265" s="2">
        <f t="shared" si="84"/>
        <v>71.408007424321909</v>
      </c>
      <c r="L265" s="5">
        <f t="shared" si="85"/>
        <v>0.46716116377516603</v>
      </c>
      <c r="M265" s="4">
        <f t="shared" si="106"/>
        <v>0.26616045512422437</v>
      </c>
      <c r="N265" s="4">
        <f t="shared" si="86"/>
        <v>0.26158474777961299</v>
      </c>
      <c r="O265" s="4">
        <f t="shared" si="107"/>
        <v>0</v>
      </c>
      <c r="P265" s="4">
        <f t="shared" si="87"/>
        <v>0</v>
      </c>
      <c r="Q265" s="5">
        <f t="shared" si="88"/>
        <v>0</v>
      </c>
      <c r="R265" s="5">
        <f t="shared" si="89"/>
        <v>-12.652831191701685</v>
      </c>
      <c r="S265" s="5">
        <f t="shared" si="108"/>
        <v>-0.5198455098548207</v>
      </c>
      <c r="T265" s="6">
        <f t="shared" si="109"/>
        <v>1499.6505407135878</v>
      </c>
      <c r="U265" s="5">
        <f t="shared" si="90"/>
        <v>0</v>
      </c>
      <c r="V265" s="5">
        <f t="shared" si="91"/>
        <v>-0.29108510536458759</v>
      </c>
      <c r="W265" s="5">
        <f t="shared" si="92"/>
        <v>7.0848947057855813</v>
      </c>
      <c r="X265" s="5">
        <f t="shared" si="93"/>
        <v>0</v>
      </c>
      <c r="Y265" s="5">
        <f t="shared" si="94"/>
        <v>-12.943916297066272</v>
      </c>
      <c r="Z265" s="5">
        <f t="shared" si="95"/>
        <v>-25.608950804069238</v>
      </c>
      <c r="AA265">
        <f t="shared" si="110"/>
        <v>0</v>
      </c>
    </row>
    <row r="266" spans="1:27" x14ac:dyDescent="0.2">
      <c r="A266">
        <f t="shared" si="96"/>
        <v>2.3399999999999941</v>
      </c>
      <c r="B266" s="5">
        <f t="shared" si="97"/>
        <v>0</v>
      </c>
      <c r="C266" s="5">
        <f t="shared" si="98"/>
        <v>224.25952682657433</v>
      </c>
      <c r="D266" s="5">
        <f t="shared" si="99"/>
        <v>85.11729021884247</v>
      </c>
      <c r="E266" s="2">
        <f t="shared" si="100"/>
        <v>224.25952682657433</v>
      </c>
      <c r="F266" s="2">
        <f t="shared" si="101"/>
        <v>0</v>
      </c>
      <c r="G266" s="3">
        <f t="shared" si="102"/>
        <v>0</v>
      </c>
      <c r="H266" s="3">
        <f t="shared" si="103"/>
        <v>71.218375995422619</v>
      </c>
      <c r="I266" s="3">
        <f t="shared" si="104"/>
        <v>2.6752576968732327</v>
      </c>
      <c r="J266" s="2">
        <f t="shared" si="105"/>
        <v>71.268605172053626</v>
      </c>
      <c r="K266" s="2">
        <f t="shared" si="84"/>
        <v>71.268605172053626</v>
      </c>
      <c r="L266" s="5">
        <f t="shared" si="85"/>
        <v>0.46734741758942289</v>
      </c>
      <c r="M266" s="4">
        <f t="shared" si="106"/>
        <v>0.26668080150733781</v>
      </c>
      <c r="N266" s="4">
        <f t="shared" si="86"/>
        <v>0.26178555315913266</v>
      </c>
      <c r="O266" s="4">
        <f t="shared" si="107"/>
        <v>0</v>
      </c>
      <c r="P266" s="4">
        <f t="shared" si="87"/>
        <v>0</v>
      </c>
      <c r="Q266" s="5">
        <f t="shared" si="88"/>
        <v>0</v>
      </c>
      <c r="R266" s="5">
        <f t="shared" si="89"/>
        <v>-12.610246080819495</v>
      </c>
      <c r="S266" s="5">
        <f t="shared" si="108"/>
        <v>-0.47369316437861692</v>
      </c>
      <c r="T266" s="6">
        <f t="shared" si="109"/>
        <v>1499.6490410637971</v>
      </c>
      <c r="U266" s="5">
        <f t="shared" si="90"/>
        <v>0</v>
      </c>
      <c r="V266" s="5">
        <f t="shared" si="91"/>
        <v>-0.26534013540543144</v>
      </c>
      <c r="W266" s="5">
        <f t="shared" si="92"/>
        <v>7.063653550858584</v>
      </c>
      <c r="X266" s="5">
        <f t="shared" si="93"/>
        <v>0</v>
      </c>
      <c r="Y266" s="5">
        <f t="shared" si="94"/>
        <v>-12.875586216224926</v>
      </c>
      <c r="Z266" s="5">
        <f t="shared" si="95"/>
        <v>-25.584039613520034</v>
      </c>
      <c r="AA266">
        <f t="shared" si="110"/>
        <v>0</v>
      </c>
    </row>
    <row r="267" spans="1:27" x14ac:dyDescent="0.2">
      <c r="A267">
        <f t="shared" si="96"/>
        <v>2.3499999999999939</v>
      </c>
      <c r="B267" s="5">
        <f t="shared" si="97"/>
        <v>0</v>
      </c>
      <c r="C267" s="5">
        <f t="shared" si="98"/>
        <v>224.97106680721774</v>
      </c>
      <c r="D267" s="5">
        <f t="shared" si="99"/>
        <v>85.142763593830523</v>
      </c>
      <c r="E267" s="2">
        <f t="shared" si="100"/>
        <v>224.97106680721774</v>
      </c>
      <c r="F267" s="2">
        <f t="shared" si="101"/>
        <v>0</v>
      </c>
      <c r="G267" s="3">
        <f t="shared" si="102"/>
        <v>0</v>
      </c>
      <c r="H267" s="3">
        <f t="shared" si="103"/>
        <v>71.089620133260368</v>
      </c>
      <c r="I267" s="3">
        <f t="shared" si="104"/>
        <v>2.4194173007380324</v>
      </c>
      <c r="J267" s="2">
        <f t="shared" si="105"/>
        <v>71.130778645860246</v>
      </c>
      <c r="K267" s="2">
        <f t="shared" si="84"/>
        <v>71.130778645860246</v>
      </c>
      <c r="L267" s="5">
        <f t="shared" si="85"/>
        <v>0.46753070120605933</v>
      </c>
      <c r="M267" s="4">
        <f t="shared" si="106"/>
        <v>0.26719726826356266</v>
      </c>
      <c r="N267" s="4">
        <f t="shared" si="86"/>
        <v>0.26198439129890322</v>
      </c>
      <c r="O267" s="4">
        <f t="shared" si="107"/>
        <v>0</v>
      </c>
      <c r="P267" s="4">
        <f t="shared" si="87"/>
        <v>0</v>
      </c>
      <c r="Q267" s="5">
        <f t="shared" si="88"/>
        <v>0</v>
      </c>
      <c r="R267" s="5">
        <f t="shared" si="89"/>
        <v>-12.568032072669048</v>
      </c>
      <c r="S267" s="5">
        <f t="shared" si="108"/>
        <v>-0.42773212426576807</v>
      </c>
      <c r="T267" s="6">
        <f t="shared" si="109"/>
        <v>1499.6475414155057</v>
      </c>
      <c r="U267" s="5">
        <f t="shared" si="90"/>
        <v>0</v>
      </c>
      <c r="V267" s="5">
        <f t="shared" si="91"/>
        <v>-0.23968295542021564</v>
      </c>
      <c r="W267" s="5">
        <f t="shared" si="92"/>
        <v>7.0425925482316121</v>
      </c>
      <c r="X267" s="5">
        <f t="shared" si="93"/>
        <v>0</v>
      </c>
      <c r="Y267" s="5">
        <f t="shared" si="94"/>
        <v>-12.807715028089264</v>
      </c>
      <c r="Z267" s="5">
        <f t="shared" si="95"/>
        <v>-25.559139576034156</v>
      </c>
      <c r="AA267">
        <f t="shared" si="110"/>
        <v>0</v>
      </c>
    </row>
    <row r="268" spans="1:27" x14ac:dyDescent="0.2">
      <c r="A268">
        <f t="shared" si="96"/>
        <v>2.3599999999999937</v>
      </c>
      <c r="B268" s="5">
        <f t="shared" si="97"/>
        <v>0</v>
      </c>
      <c r="C268" s="5">
        <f t="shared" si="98"/>
        <v>225.68132262279894</v>
      </c>
      <c r="D268" s="5">
        <f t="shared" si="99"/>
        <v>85.1656798098591</v>
      </c>
      <c r="E268" s="2">
        <f t="shared" si="100"/>
        <v>225.68132262279894</v>
      </c>
      <c r="F268" s="2">
        <f t="shared" si="101"/>
        <v>0</v>
      </c>
      <c r="G268" s="3">
        <f t="shared" si="102"/>
        <v>0</v>
      </c>
      <c r="H268" s="3">
        <f t="shared" si="103"/>
        <v>70.961542982979481</v>
      </c>
      <c r="I268" s="3">
        <f t="shared" si="104"/>
        <v>2.1638259049776907</v>
      </c>
      <c r="J268" s="2">
        <f t="shared" si="105"/>
        <v>70.994526021886344</v>
      </c>
      <c r="K268" s="2">
        <f t="shared" si="84"/>
        <v>70.994526021886344</v>
      </c>
      <c r="L268" s="5">
        <f t="shared" si="85"/>
        <v>0.46771104857343715</v>
      </c>
      <c r="M268" s="4">
        <f t="shared" si="106"/>
        <v>0.26770980528603833</v>
      </c>
      <c r="N268" s="4">
        <f t="shared" si="86"/>
        <v>0.26218125515906215</v>
      </c>
      <c r="O268" s="4">
        <f t="shared" si="107"/>
        <v>0</v>
      </c>
      <c r="P268" s="4">
        <f t="shared" si="87"/>
        <v>0</v>
      </c>
      <c r="Q268" s="5">
        <f t="shared" si="88"/>
        <v>0</v>
      </c>
      <c r="R268" s="5">
        <f t="shared" si="89"/>
        <v>-12.526188202571781</v>
      </c>
      <c r="S268" s="5">
        <f t="shared" si="108"/>
        <v>-0.38196027572077906</v>
      </c>
      <c r="T268" s="6">
        <f t="shared" si="109"/>
        <v>1499.646041768714</v>
      </c>
      <c r="U268" s="5">
        <f t="shared" si="90"/>
        <v>0</v>
      </c>
      <c r="V268" s="5">
        <f t="shared" si="91"/>
        <v>-0.21411259112826261</v>
      </c>
      <c r="W268" s="5">
        <f t="shared" si="92"/>
        <v>7.0217108518727933</v>
      </c>
      <c r="X268" s="5">
        <f t="shared" si="93"/>
        <v>0</v>
      </c>
      <c r="Y268" s="5">
        <f t="shared" si="94"/>
        <v>-12.740300793700044</v>
      </c>
      <c r="Z268" s="5">
        <f t="shared" si="95"/>
        <v>-25.534249423847985</v>
      </c>
      <c r="AA268">
        <f t="shared" si="110"/>
        <v>0</v>
      </c>
    </row>
    <row r="269" spans="1:27" x14ac:dyDescent="0.2">
      <c r="A269">
        <f t="shared" si="96"/>
        <v>2.3699999999999934</v>
      </c>
      <c r="B269" s="5">
        <f t="shared" si="97"/>
        <v>0</v>
      </c>
      <c r="C269" s="5">
        <f t="shared" si="98"/>
        <v>226.39030103758907</v>
      </c>
      <c r="D269" s="5">
        <f t="shared" si="99"/>
        <v>85.186041356437684</v>
      </c>
      <c r="E269" s="2">
        <f t="shared" si="100"/>
        <v>226.39030103758907</v>
      </c>
      <c r="F269" s="2">
        <f t="shared" si="101"/>
        <v>0</v>
      </c>
      <c r="G269" s="3">
        <f t="shared" si="102"/>
        <v>0</v>
      </c>
      <c r="H269" s="3">
        <f t="shared" si="103"/>
        <v>70.834139975042476</v>
      </c>
      <c r="I269" s="3">
        <f t="shared" si="104"/>
        <v>1.9084834107392108</v>
      </c>
      <c r="J269" s="2">
        <f t="shared" si="105"/>
        <v>70.859845434018396</v>
      </c>
      <c r="K269" s="2">
        <f t="shared" si="84"/>
        <v>70.859845434018396</v>
      </c>
      <c r="L269" s="5">
        <f t="shared" si="85"/>
        <v>0.46788849319026993</v>
      </c>
      <c r="M269" s="4">
        <f t="shared" si="106"/>
        <v>0.26821836281692174</v>
      </c>
      <c r="N269" s="4">
        <f t="shared" si="86"/>
        <v>0.26237613785056785</v>
      </c>
      <c r="O269" s="4">
        <f t="shared" si="107"/>
        <v>0</v>
      </c>
      <c r="P269" s="4">
        <f t="shared" si="87"/>
        <v>0</v>
      </c>
      <c r="Q269" s="5">
        <f t="shared" si="88"/>
        <v>0</v>
      </c>
      <c r="R269" s="5">
        <f t="shared" si="89"/>
        <v>-12.48471347722287</v>
      </c>
      <c r="S269" s="5">
        <f t="shared" si="108"/>
        <v>-0.33637549022981289</v>
      </c>
      <c r="T269" s="6">
        <f t="shared" si="109"/>
        <v>1499.6445421234223</v>
      </c>
      <c r="U269" s="5">
        <f t="shared" si="90"/>
        <v>0</v>
      </c>
      <c r="V269" s="5">
        <f t="shared" si="91"/>
        <v>-0.18862806689755349</v>
      </c>
      <c r="W269" s="5">
        <f t="shared" si="92"/>
        <v>7.0010076161300026</v>
      </c>
      <c r="X269" s="5">
        <f t="shared" si="93"/>
        <v>0</v>
      </c>
      <c r="Y269" s="5">
        <f t="shared" si="94"/>
        <v>-12.673341544120424</v>
      </c>
      <c r="Z269" s="5">
        <f t="shared" si="95"/>
        <v>-25.509367874099809</v>
      </c>
      <c r="AA269">
        <f t="shared" si="110"/>
        <v>0</v>
      </c>
    </row>
    <row r="270" spans="1:27" x14ac:dyDescent="0.2">
      <c r="A270">
        <f t="shared" si="96"/>
        <v>2.3799999999999932</v>
      </c>
      <c r="B270" s="5">
        <f t="shared" si="97"/>
        <v>0</v>
      </c>
      <c r="C270" s="5">
        <f t="shared" si="98"/>
        <v>227.09800877026228</v>
      </c>
      <c r="D270" s="5">
        <f t="shared" si="99"/>
        <v>85.203850722151373</v>
      </c>
      <c r="E270" s="2">
        <f t="shared" si="100"/>
        <v>227.09800877026228</v>
      </c>
      <c r="F270" s="2">
        <f t="shared" si="101"/>
        <v>0</v>
      </c>
      <c r="G270" s="3">
        <f t="shared" si="102"/>
        <v>0</v>
      </c>
      <c r="H270" s="3">
        <f t="shared" si="103"/>
        <v>70.707406559601267</v>
      </c>
      <c r="I270" s="3">
        <f t="shared" si="104"/>
        <v>1.6533897319982127</v>
      </c>
      <c r="J270" s="2">
        <f t="shared" si="105"/>
        <v>70.726734973350929</v>
      </c>
      <c r="K270" s="2">
        <f t="shared" si="84"/>
        <v>70.726734973350929</v>
      </c>
      <c r="L270" s="5">
        <f t="shared" si="85"/>
        <v>0.46806306810848602</v>
      </c>
      <c r="M270" s="4">
        <f t="shared" si="106"/>
        <v>0.26872289146433131</v>
      </c>
      <c r="N270" s="4">
        <f t="shared" si="86"/>
        <v>0.26256903263716713</v>
      </c>
      <c r="O270" s="4">
        <f t="shared" si="107"/>
        <v>0</v>
      </c>
      <c r="P270" s="4">
        <f t="shared" si="87"/>
        <v>0</v>
      </c>
      <c r="Q270" s="5">
        <f t="shared" si="88"/>
        <v>0</v>
      </c>
      <c r="R270" s="5">
        <f t="shared" si="89"/>
        <v>-12.443606875368763</v>
      </c>
      <c r="S270" s="5">
        <f t="shared" si="108"/>
        <v>-0.29097562529626314</v>
      </c>
      <c r="T270" s="6">
        <f t="shared" si="109"/>
        <v>1499.6430424796299</v>
      </c>
      <c r="U270" s="5">
        <f t="shared" si="90"/>
        <v>0</v>
      </c>
      <c r="V270" s="5">
        <f t="shared" si="91"/>
        <v>-0.16322840587227583</v>
      </c>
      <c r="W270" s="5">
        <f t="shared" si="92"/>
        <v>6.9804819956986952</v>
      </c>
      <c r="X270" s="5">
        <f t="shared" si="93"/>
        <v>0</v>
      </c>
      <c r="Y270" s="5">
        <f t="shared" si="94"/>
        <v>-12.60683528124104</v>
      </c>
      <c r="Z270" s="5">
        <f t="shared" si="95"/>
        <v>-25.484493629597566</v>
      </c>
      <c r="AA270">
        <f t="shared" si="110"/>
        <v>0</v>
      </c>
    </row>
    <row r="271" spans="1:27" x14ac:dyDescent="0.2">
      <c r="A271">
        <f t="shared" si="96"/>
        <v>2.389999999999993</v>
      </c>
      <c r="B271" s="5">
        <f t="shared" si="97"/>
        <v>0</v>
      </c>
      <c r="C271" s="5">
        <f t="shared" si="98"/>
        <v>227.80445249409422</v>
      </c>
      <c r="D271" s="5">
        <f t="shared" si="99"/>
        <v>85.21911039478988</v>
      </c>
      <c r="E271" s="2">
        <f t="shared" si="100"/>
        <v>227.80445249409422</v>
      </c>
      <c r="F271" s="2">
        <f t="shared" si="101"/>
        <v>0</v>
      </c>
      <c r="G271" s="3">
        <f t="shared" si="102"/>
        <v>0</v>
      </c>
      <c r="H271" s="3">
        <f t="shared" si="103"/>
        <v>70.581338206788857</v>
      </c>
      <c r="I271" s="3">
        <f t="shared" si="104"/>
        <v>1.398544795702237</v>
      </c>
      <c r="J271" s="2">
        <f t="shared" si="105"/>
        <v>70.595192687651888</v>
      </c>
      <c r="K271" s="2">
        <f t="shared" si="84"/>
        <v>70.595192687651888</v>
      </c>
      <c r="L271" s="5">
        <f t="shared" si="85"/>
        <v>0.46823480593621031</v>
      </c>
      <c r="M271" s="4">
        <f t="shared" si="106"/>
        <v>0.2692233422193277</v>
      </c>
      <c r="N271" s="4">
        <f t="shared" si="86"/>
        <v>0.2627599329373479</v>
      </c>
      <c r="O271" s="4">
        <f t="shared" si="107"/>
        <v>0</v>
      </c>
      <c r="P271" s="4">
        <f t="shared" si="87"/>
        <v>0</v>
      </c>
      <c r="Q271" s="5">
        <f t="shared" si="88"/>
        <v>0</v>
      </c>
      <c r="R271" s="5">
        <f t="shared" si="89"/>
        <v>-12.402867348471506</v>
      </c>
      <c r="S271" s="5">
        <f t="shared" si="108"/>
        <v>-0.24575852516666521</v>
      </c>
      <c r="T271" s="6">
        <f t="shared" si="109"/>
        <v>1499.6415428373371</v>
      </c>
      <c r="U271" s="5">
        <f t="shared" si="90"/>
        <v>0</v>
      </c>
      <c r="V271" s="5">
        <f t="shared" si="91"/>
        <v>-0.13791263010117166</v>
      </c>
      <c r="W271" s="5">
        <f t="shared" si="92"/>
        <v>6.9601331455893085</v>
      </c>
      <c r="X271" s="5">
        <f t="shared" si="93"/>
        <v>0</v>
      </c>
      <c r="Y271" s="5">
        <f t="shared" si="94"/>
        <v>-12.540779978572678</v>
      </c>
      <c r="Z271" s="5">
        <f t="shared" si="95"/>
        <v>-25.459625379577357</v>
      </c>
      <c r="AA271">
        <f t="shared" si="110"/>
        <v>0</v>
      </c>
    </row>
    <row r="272" spans="1:27" x14ac:dyDescent="0.2">
      <c r="A272">
        <f t="shared" si="96"/>
        <v>2.3999999999999928</v>
      </c>
      <c r="B272" s="5">
        <f t="shared" si="97"/>
        <v>0</v>
      </c>
      <c r="C272" s="5">
        <f t="shared" si="98"/>
        <v>228.50963883716318</v>
      </c>
      <c r="D272" s="5">
        <f t="shared" si="99"/>
        <v>85.231822861477923</v>
      </c>
      <c r="E272" s="2">
        <f t="shared" si="100"/>
        <v>228.50963883716318</v>
      </c>
      <c r="F272" s="2">
        <f t="shared" si="101"/>
        <v>0</v>
      </c>
      <c r="G272" s="3">
        <f t="shared" si="102"/>
        <v>0</v>
      </c>
      <c r="H272" s="3">
        <f t="shared" si="103"/>
        <v>70.455930407003123</v>
      </c>
      <c r="I272" s="3">
        <f t="shared" si="104"/>
        <v>1.1439485419064634</v>
      </c>
      <c r="J272" s="2">
        <f t="shared" si="105"/>
        <v>70.465216580827999</v>
      </c>
      <c r="K272" s="2">
        <f t="shared" si="84"/>
        <v>70.465216580827999</v>
      </c>
      <c r="L272" s="5">
        <f t="shared" si="85"/>
        <v>0.46840373884085734</v>
      </c>
      <c r="M272" s="4">
        <f t="shared" si="106"/>
        <v>0.26971966647291817</v>
      </c>
      <c r="N272" s="4">
        <f t="shared" si="86"/>
        <v>0.26294883232627525</v>
      </c>
      <c r="O272" s="4">
        <f t="shared" si="107"/>
        <v>0</v>
      </c>
      <c r="P272" s="4">
        <f t="shared" si="87"/>
        <v>0</v>
      </c>
      <c r="Q272" s="5">
        <f t="shared" si="88"/>
        <v>0</v>
      </c>
      <c r="R272" s="5">
        <f t="shared" si="89"/>
        <v>-12.362493821360022</v>
      </c>
      <c r="S272" s="5">
        <f t="shared" si="108"/>
        <v>-0.20072202154705743</v>
      </c>
      <c r="T272" s="6">
        <f t="shared" si="109"/>
        <v>1499.6400431965442</v>
      </c>
      <c r="U272" s="5">
        <f t="shared" si="90"/>
        <v>0</v>
      </c>
      <c r="V272" s="5">
        <f t="shared" si="91"/>
        <v>-0.11267976066668496</v>
      </c>
      <c r="W272" s="5">
        <f t="shared" si="92"/>
        <v>6.939960221094335</v>
      </c>
      <c r="X272" s="5">
        <f t="shared" si="93"/>
        <v>0</v>
      </c>
      <c r="Y272" s="5">
        <f t="shared" si="94"/>
        <v>-12.475173582026708</v>
      </c>
      <c r="Z272" s="5">
        <f t="shared" si="95"/>
        <v>-25.434761800452723</v>
      </c>
      <c r="AA272">
        <f t="shared" si="110"/>
        <v>0</v>
      </c>
    </row>
    <row r="273" spans="1:27" x14ac:dyDescent="0.2">
      <c r="A273">
        <f t="shared" si="96"/>
        <v>2.4099999999999926</v>
      </c>
      <c r="B273" s="5">
        <f t="shared" si="97"/>
        <v>0</v>
      </c>
      <c r="C273" s="5">
        <f t="shared" si="98"/>
        <v>229.21357438255413</v>
      </c>
      <c r="D273" s="5">
        <f t="shared" si="99"/>
        <v>85.241990608806958</v>
      </c>
      <c r="E273" s="2">
        <f t="shared" si="100"/>
        <v>229.21357438255413</v>
      </c>
      <c r="F273" s="2">
        <f t="shared" si="101"/>
        <v>0</v>
      </c>
      <c r="G273" s="3">
        <f t="shared" si="102"/>
        <v>0</v>
      </c>
      <c r="H273" s="3">
        <f t="shared" si="103"/>
        <v>70.331178671182855</v>
      </c>
      <c r="I273" s="3">
        <f t="shared" si="104"/>
        <v>0.88960092390193624</v>
      </c>
      <c r="J273" s="2">
        <f t="shared" si="105"/>
        <v>70.336804612390893</v>
      </c>
      <c r="K273" s="2">
        <f t="shared" si="84"/>
        <v>70.336804612390893</v>
      </c>
      <c r="L273" s="5">
        <f t="shared" si="85"/>
        <v>0.46856989855232767</v>
      </c>
      <c r="M273" s="4">
        <f t="shared" si="106"/>
        <v>0.27021181603307431</v>
      </c>
      <c r="N273" s="4">
        <f t="shared" si="86"/>
        <v>0.26313572453770923</v>
      </c>
      <c r="O273" s="4">
        <f t="shared" si="107"/>
        <v>0</v>
      </c>
      <c r="P273" s="4">
        <f t="shared" si="87"/>
        <v>0</v>
      </c>
      <c r="Q273" s="5">
        <f t="shared" si="88"/>
        <v>0</v>
      </c>
      <c r="R273" s="5">
        <f t="shared" si="89"/>
        <v>-12.322485192868506</v>
      </c>
      <c r="S273" s="5">
        <f t="shared" si="108"/>
        <v>-0.15586393430990947</v>
      </c>
      <c r="T273" s="6">
        <f t="shared" si="109"/>
        <v>1499.6385435572511</v>
      </c>
      <c r="U273" s="5">
        <f t="shared" si="90"/>
        <v>0</v>
      </c>
      <c r="V273" s="5">
        <f t="shared" si="91"/>
        <v>-8.7528817814906582E-2</v>
      </c>
      <c r="W273" s="5">
        <f t="shared" si="92"/>
        <v>6.9199623777551347</v>
      </c>
      <c r="X273" s="5">
        <f t="shared" si="93"/>
        <v>0</v>
      </c>
      <c r="Y273" s="5">
        <f t="shared" si="94"/>
        <v>-12.410014010683412</v>
      </c>
      <c r="Z273" s="5">
        <f t="shared" si="95"/>
        <v>-25.409901556554775</v>
      </c>
      <c r="AA273">
        <f t="shared" si="110"/>
        <v>0</v>
      </c>
    </row>
    <row r="274" spans="1:27" x14ac:dyDescent="0.2">
      <c r="A274">
        <f t="shared" si="96"/>
        <v>2.4199999999999924</v>
      </c>
      <c r="B274" s="5">
        <f t="shared" si="97"/>
        <v>0</v>
      </c>
      <c r="C274" s="5">
        <f t="shared" si="98"/>
        <v>229.91626566856542</v>
      </c>
      <c r="D274" s="5">
        <f t="shared" si="99"/>
        <v>85.249616122968149</v>
      </c>
      <c r="E274" s="2">
        <f t="shared" si="100"/>
        <v>229.91626566856542</v>
      </c>
      <c r="F274" s="2">
        <f t="shared" si="101"/>
        <v>0</v>
      </c>
      <c r="G274" s="3">
        <f t="shared" si="102"/>
        <v>0</v>
      </c>
      <c r="H274" s="3">
        <f t="shared" si="103"/>
        <v>70.207078531076021</v>
      </c>
      <c r="I274" s="3">
        <f t="shared" si="104"/>
        <v>0.63550190833638842</v>
      </c>
      <c r="J274" s="2">
        <f t="shared" si="105"/>
        <v>70.209954696924385</v>
      </c>
      <c r="K274" s="2">
        <f t="shared" si="84"/>
        <v>70.209954696924385</v>
      </c>
      <c r="L274" s="5">
        <f t="shared" si="85"/>
        <v>0.46873331636630183</v>
      </c>
      <c r="M274" s="4">
        <f t="shared" si="106"/>
        <v>0.27069974314175171</v>
      </c>
      <c r="N274" s="4">
        <f t="shared" si="86"/>
        <v>0.26332060346590319</v>
      </c>
      <c r="O274" s="4">
        <f t="shared" si="107"/>
        <v>0</v>
      </c>
      <c r="P274" s="4">
        <f t="shared" si="87"/>
        <v>0</v>
      </c>
      <c r="Q274" s="5">
        <f t="shared" si="88"/>
        <v>0</v>
      </c>
      <c r="R274" s="5">
        <f t="shared" si="89"/>
        <v>-12.282840336462092</v>
      </c>
      <c r="S274" s="5">
        <f t="shared" si="108"/>
        <v>-0.11118207219173391</v>
      </c>
      <c r="T274" s="6">
        <f t="shared" si="109"/>
        <v>1499.637043919457</v>
      </c>
      <c r="U274" s="5">
        <f t="shared" si="90"/>
        <v>0</v>
      </c>
      <c r="V274" s="5">
        <f t="shared" si="91"/>
        <v>-6.2458821086312975E-2</v>
      </c>
      <c r="W274" s="5">
        <f t="shared" si="92"/>
        <v>6.9001387713285602</v>
      </c>
      <c r="X274" s="5">
        <f t="shared" si="93"/>
        <v>0</v>
      </c>
      <c r="Y274" s="5">
        <f t="shared" si="94"/>
        <v>-12.345299157548405</v>
      </c>
      <c r="Z274" s="5">
        <f t="shared" si="95"/>
        <v>-25.385043300863174</v>
      </c>
      <c r="AA274">
        <f t="shared" si="110"/>
        <v>0</v>
      </c>
    </row>
    <row r="275" spans="1:27" x14ac:dyDescent="0.2">
      <c r="A275">
        <f t="shared" si="96"/>
        <v>2.4299999999999922</v>
      </c>
      <c r="B275" s="5">
        <f t="shared" si="97"/>
        <v>0</v>
      </c>
      <c r="C275" s="5">
        <f t="shared" si="98"/>
        <v>230.6177191889183</v>
      </c>
      <c r="D275" s="5">
        <f t="shared" si="99"/>
        <v>85.254701889886462</v>
      </c>
      <c r="E275" s="2">
        <f t="shared" si="100"/>
        <v>230.6177191889183</v>
      </c>
      <c r="F275" s="2">
        <f t="shared" si="101"/>
        <v>0</v>
      </c>
      <c r="G275" s="3">
        <f t="shared" si="102"/>
        <v>0</v>
      </c>
      <c r="H275" s="3">
        <f t="shared" si="103"/>
        <v>70.083625539500531</v>
      </c>
      <c r="I275" s="3">
        <f t="shared" si="104"/>
        <v>0.38165147532775667</v>
      </c>
      <c r="J275" s="2">
        <f t="shared" si="105"/>
        <v>70.084664703553727</v>
      </c>
      <c r="K275" s="2">
        <f t="shared" si="84"/>
        <v>70.084664703553727</v>
      </c>
      <c r="L275" s="5">
        <f t="shared" si="85"/>
        <v>0.46889402314762374</v>
      </c>
      <c r="M275" s="4">
        <f t="shared" si="106"/>
        <v>0.27118340049189876</v>
      </c>
      <c r="N275" s="4">
        <f t="shared" si="86"/>
        <v>0.26350346316748097</v>
      </c>
      <c r="O275" s="4">
        <f t="shared" si="107"/>
        <v>0</v>
      </c>
      <c r="P275" s="4">
        <f t="shared" si="87"/>
        <v>0</v>
      </c>
      <c r="Q275" s="5">
        <f t="shared" si="88"/>
        <v>0</v>
      </c>
      <c r="R275" s="5">
        <f t="shared" si="89"/>
        <v>-12.243558100849953</v>
      </c>
      <c r="S275" s="5">
        <f t="shared" si="108"/>
        <v>-6.6674233481497383E-2</v>
      </c>
      <c r="T275" s="6">
        <f t="shared" si="109"/>
        <v>1499.6355442831632</v>
      </c>
      <c r="U275" s="5">
        <f t="shared" si="90"/>
        <v>0</v>
      </c>
      <c r="V275" s="5">
        <f t="shared" si="91"/>
        <v>-3.7468789447291567E-2</v>
      </c>
      <c r="W275" s="5">
        <f t="shared" si="92"/>
        <v>6.8804885577534982</v>
      </c>
      <c r="X275" s="5">
        <f t="shared" si="93"/>
        <v>0</v>
      </c>
      <c r="Y275" s="5">
        <f t="shared" si="94"/>
        <v>-12.281026890297245</v>
      </c>
      <c r="Z275" s="5">
        <f t="shared" si="95"/>
        <v>-25.360185675727998</v>
      </c>
      <c r="AA275">
        <f t="shared" si="110"/>
        <v>0</v>
      </c>
    </row>
    <row r="276" spans="1:27" x14ac:dyDescent="0.2">
      <c r="A276">
        <f t="shared" si="96"/>
        <v>2.439999999999992</v>
      </c>
      <c r="B276" s="5">
        <f t="shared" si="97"/>
        <v>0</v>
      </c>
      <c r="C276" s="5">
        <f t="shared" si="98"/>
        <v>231.31794139296881</v>
      </c>
      <c r="D276" s="5">
        <f t="shared" si="99"/>
        <v>85.257250395355953</v>
      </c>
      <c r="E276" s="2">
        <f t="shared" si="100"/>
        <v>231.31794139296881</v>
      </c>
      <c r="F276" s="2">
        <f t="shared" si="101"/>
        <v>0</v>
      </c>
      <c r="G276" s="3">
        <f t="shared" si="102"/>
        <v>0</v>
      </c>
      <c r="H276" s="3">
        <f t="shared" si="103"/>
        <v>69.960815270597564</v>
      </c>
      <c r="I276" s="3">
        <f t="shared" si="104"/>
        <v>0.1280496185704767</v>
      </c>
      <c r="J276" s="2">
        <f t="shared" si="105"/>
        <v>69.96093245541752</v>
      </c>
      <c r="K276" s="2">
        <f t="shared" si="84"/>
        <v>69.96093245541752</v>
      </c>
      <c r="L276" s="5">
        <f t="shared" si="85"/>
        <v>0.46905204933376848</v>
      </c>
      <c r="M276" s="4">
        <f t="shared" si="106"/>
        <v>0.27166274124444323</v>
      </c>
      <c r="N276" s="4">
        <f t="shared" si="86"/>
        <v>0.26368429786329145</v>
      </c>
      <c r="O276" s="4">
        <f t="shared" si="107"/>
        <v>0</v>
      </c>
      <c r="P276" s="4">
        <f t="shared" si="87"/>
        <v>0</v>
      </c>
      <c r="Q276" s="5">
        <f t="shared" si="88"/>
        <v>0</v>
      </c>
      <c r="R276" s="5">
        <f t="shared" si="89"/>
        <v>-12.204637310586074</v>
      </c>
      <c r="S276" s="5">
        <f t="shared" si="108"/>
        <v>-2.2338206699948977E-2</v>
      </c>
      <c r="T276" s="6">
        <f t="shared" si="109"/>
        <v>1499.6340446483684</v>
      </c>
      <c r="U276" s="5">
        <f t="shared" si="90"/>
        <v>0</v>
      </c>
      <c r="V276" s="5">
        <f t="shared" si="91"/>
        <v>-1.2557741422444446E-2</v>
      </c>
      <c r="W276" s="5">
        <f t="shared" si="92"/>
        <v>6.8610108931173865</v>
      </c>
      <c r="X276" s="5">
        <f t="shared" si="93"/>
        <v>0</v>
      </c>
      <c r="Y276" s="5">
        <f t="shared" si="94"/>
        <v>-12.217195052008519</v>
      </c>
      <c r="Z276" s="5">
        <f t="shared" si="95"/>
        <v>-25.33532731358256</v>
      </c>
      <c r="AA276">
        <f t="shared" si="110"/>
        <v>0</v>
      </c>
    </row>
    <row r="277" spans="1:27" x14ac:dyDescent="0.2">
      <c r="A277">
        <f t="shared" si="96"/>
        <v>2.4499999999999917</v>
      </c>
      <c r="B277" s="5">
        <f t="shared" si="97"/>
        <v>0</v>
      </c>
      <c r="C277" s="5">
        <f t="shared" si="98"/>
        <v>232.01693868592216</v>
      </c>
      <c r="D277" s="5">
        <f t="shared" si="99"/>
        <v>85.257264125175979</v>
      </c>
      <c r="E277" s="2">
        <f t="shared" si="100"/>
        <v>232.01693868592216</v>
      </c>
      <c r="F277" s="2">
        <f t="shared" si="101"/>
        <v>0</v>
      </c>
      <c r="G277" s="3">
        <f t="shared" si="102"/>
        <v>0</v>
      </c>
      <c r="H277" s="3">
        <f t="shared" si="103"/>
        <v>69.83864332007748</v>
      </c>
      <c r="I277" s="3">
        <f t="shared" si="104"/>
        <v>-0.12530365456534892</v>
      </c>
      <c r="J277" s="2">
        <f t="shared" si="105"/>
        <v>69.838755729142619</v>
      </c>
      <c r="K277" s="2">
        <f t="shared" si="84"/>
        <v>69.838755729142619</v>
      </c>
      <c r="L277" s="5">
        <f t="shared" si="85"/>
        <v>0.46920742493838713</v>
      </c>
      <c r="M277" s="4">
        <f t="shared" si="106"/>
        <v>0.27213771904524447</v>
      </c>
      <c r="N277" s="4">
        <f t="shared" si="86"/>
        <v>0.26386310194023876</v>
      </c>
      <c r="O277" s="4">
        <f t="shared" si="107"/>
        <v>0</v>
      </c>
      <c r="P277" s="4">
        <f t="shared" si="87"/>
        <v>0</v>
      </c>
      <c r="Q277" s="5">
        <f t="shared" si="88"/>
        <v>0</v>
      </c>
      <c r="R277" s="5">
        <f t="shared" si="89"/>
        <v>-12.16607676665776</v>
      </c>
      <c r="S277" s="5">
        <f t="shared" si="108"/>
        <v>2.1828228730018089E-2</v>
      </c>
      <c r="T277" s="6">
        <f t="shared" si="109"/>
        <v>1499.6325450150737</v>
      </c>
      <c r="U277" s="5">
        <f t="shared" si="90"/>
        <v>0</v>
      </c>
      <c r="V277" s="5">
        <f t="shared" si="91"/>
        <v>1.2275304772340141E-2</v>
      </c>
      <c r="W277" s="5">
        <f t="shared" si="92"/>
        <v>6.8417049336227453</v>
      </c>
      <c r="X277" s="5">
        <f t="shared" si="93"/>
        <v>0</v>
      </c>
      <c r="Y277" s="5">
        <f t="shared" si="94"/>
        <v>-12.15380146188542</v>
      </c>
      <c r="Z277" s="5">
        <f t="shared" si="95"/>
        <v>-25.310466837647237</v>
      </c>
      <c r="AA277">
        <f t="shared" si="110"/>
        <v>0</v>
      </c>
    </row>
    <row r="278" spans="1:27" x14ac:dyDescent="0.2">
      <c r="A278">
        <f t="shared" si="96"/>
        <v>2.4599999999999915</v>
      </c>
      <c r="B278" s="5">
        <f t="shared" si="97"/>
        <v>0</v>
      </c>
      <c r="C278" s="5">
        <f t="shared" si="98"/>
        <v>232.71471742904984</v>
      </c>
      <c r="D278" s="5">
        <f t="shared" si="99"/>
        <v>85.254745565288445</v>
      </c>
      <c r="E278" s="2">
        <f t="shared" si="100"/>
        <v>232.71471742904984</v>
      </c>
      <c r="F278" s="2">
        <f t="shared" si="101"/>
        <v>0</v>
      </c>
      <c r="G278" s="3">
        <f t="shared" si="102"/>
        <v>0</v>
      </c>
      <c r="H278" s="3">
        <f t="shared" si="103"/>
        <v>69.717105305458631</v>
      </c>
      <c r="I278" s="3">
        <f t="shared" si="104"/>
        <v>-0.37840832294182131</v>
      </c>
      <c r="J278" s="2">
        <f t="shared" si="105"/>
        <v>69.718132254323052</v>
      </c>
      <c r="K278" s="2">
        <f t="shared" si="84"/>
        <v>69.718132254323052</v>
      </c>
      <c r="L278" s="5">
        <f t="shared" si="85"/>
        <v>0.46936017955492371</v>
      </c>
      <c r="M278" s="4">
        <f t="shared" si="106"/>
        <v>0.27260828804199916</v>
      </c>
      <c r="N278" s="4">
        <f t="shared" si="86"/>
        <v>0.26403986995308726</v>
      </c>
      <c r="O278" s="4">
        <f t="shared" si="107"/>
        <v>0</v>
      </c>
      <c r="P278" s="4">
        <f t="shared" si="87"/>
        <v>0</v>
      </c>
      <c r="Q278" s="5">
        <f t="shared" si="88"/>
        <v>0</v>
      </c>
      <c r="R278" s="5">
        <f t="shared" si="89"/>
        <v>-12.12787524706226</v>
      </c>
      <c r="S278" s="5">
        <f t="shared" si="108"/>
        <v>6.5827301821854756E-2</v>
      </c>
      <c r="T278" s="6">
        <f t="shared" si="109"/>
        <v>1499.6310453832789</v>
      </c>
      <c r="U278" s="5">
        <f t="shared" si="90"/>
        <v>0</v>
      </c>
      <c r="V278" s="5">
        <f t="shared" si="91"/>
        <v>3.7031331096061285E-2</v>
      </c>
      <c r="W278" s="5">
        <f t="shared" si="92"/>
        <v>6.8225698355539013</v>
      </c>
      <c r="X278" s="5">
        <f t="shared" si="93"/>
        <v>0</v>
      </c>
      <c r="Y278" s="5">
        <f t="shared" si="94"/>
        <v>-12.090843915966198</v>
      </c>
      <c r="Z278" s="5">
        <f t="shared" si="95"/>
        <v>-25.285602862624245</v>
      </c>
      <c r="AA278">
        <f t="shared" si="110"/>
        <v>0</v>
      </c>
    </row>
    <row r="279" spans="1:27" x14ac:dyDescent="0.2">
      <c r="A279">
        <f t="shared" si="96"/>
        <v>2.4699999999999913</v>
      </c>
      <c r="B279" s="5">
        <f t="shared" si="97"/>
        <v>0</v>
      </c>
      <c r="C279" s="5">
        <f t="shared" si="98"/>
        <v>233.41128393990863</v>
      </c>
      <c r="D279" s="5">
        <f t="shared" si="99"/>
        <v>85.249697201915893</v>
      </c>
      <c r="E279" s="2">
        <f t="shared" si="100"/>
        <v>233.41128393990863</v>
      </c>
      <c r="F279" s="2">
        <f t="shared" si="101"/>
        <v>0</v>
      </c>
      <c r="G279" s="3">
        <f t="shared" si="102"/>
        <v>0</v>
      </c>
      <c r="H279" s="3">
        <f t="shared" si="103"/>
        <v>69.596196866298968</v>
      </c>
      <c r="I279" s="3">
        <f t="shared" si="104"/>
        <v>-0.63126435156806382</v>
      </c>
      <c r="J279" s="2">
        <f t="shared" si="105"/>
        <v>69.599059713003328</v>
      </c>
      <c r="K279" s="2">
        <f t="shared" si="84"/>
        <v>69.599059713003328</v>
      </c>
      <c r="L279" s="5">
        <f t="shared" si="85"/>
        <v>0.46951034236029771</v>
      </c>
      <c r="M279" s="4">
        <f t="shared" si="106"/>
        <v>0.27307440290108748</v>
      </c>
      <c r="N279" s="4">
        <f t="shared" si="86"/>
        <v>0.26421459662623925</v>
      </c>
      <c r="O279" s="4">
        <f t="shared" si="107"/>
        <v>0</v>
      </c>
      <c r="P279" s="4">
        <f t="shared" si="87"/>
        <v>0</v>
      </c>
      <c r="Q279" s="5">
        <f t="shared" si="88"/>
        <v>0</v>
      </c>
      <c r="R279" s="5">
        <f t="shared" si="89"/>
        <v>-12.090031507371533</v>
      </c>
      <c r="S279" s="5">
        <f t="shared" si="108"/>
        <v>0.10966124937257958</v>
      </c>
      <c r="T279" s="6">
        <f t="shared" si="109"/>
        <v>1499.6295457529829</v>
      </c>
      <c r="U279" s="5">
        <f t="shared" si="90"/>
        <v>0</v>
      </c>
      <c r="V279" s="5">
        <f t="shared" si="91"/>
        <v>6.1711319548039059E-2</v>
      </c>
      <c r="W279" s="5">
        <f t="shared" si="92"/>
        <v>6.8036047552438594</v>
      </c>
      <c r="X279" s="5">
        <f t="shared" si="93"/>
        <v>0</v>
      </c>
      <c r="Y279" s="5">
        <f t="shared" si="94"/>
        <v>-12.028320187823494</v>
      </c>
      <c r="Z279" s="5">
        <f t="shared" si="95"/>
        <v>-25.260733995383561</v>
      </c>
      <c r="AA279">
        <f t="shared" si="110"/>
        <v>0</v>
      </c>
    </row>
    <row r="280" spans="1:27" x14ac:dyDescent="0.2">
      <c r="A280">
        <f t="shared" si="96"/>
        <v>2.4799999999999911</v>
      </c>
      <c r="B280" s="5">
        <f t="shared" si="97"/>
        <v>0</v>
      </c>
      <c r="C280" s="5">
        <f t="shared" si="98"/>
        <v>234.10664449256222</v>
      </c>
      <c r="D280" s="5">
        <f t="shared" si="99"/>
        <v>85.24212152170044</v>
      </c>
      <c r="E280" s="2">
        <f t="shared" si="100"/>
        <v>234.10664449256222</v>
      </c>
      <c r="F280" s="2">
        <f t="shared" si="101"/>
        <v>0</v>
      </c>
      <c r="G280" s="3">
        <f t="shared" si="102"/>
        <v>0</v>
      </c>
      <c r="H280" s="3">
        <f t="shared" si="103"/>
        <v>69.47591366442073</v>
      </c>
      <c r="I280" s="3">
        <f t="shared" si="104"/>
        <v>-0.88387169152189937</v>
      </c>
      <c r="J280" s="2">
        <f t="shared" si="105"/>
        <v>69.48153573916683</v>
      </c>
      <c r="K280" s="2">
        <f t="shared" si="84"/>
        <v>69.48153573916683</v>
      </c>
      <c r="L280" s="5">
        <f t="shared" si="85"/>
        <v>0.46965794211864753</v>
      </c>
      <c r="M280" s="4">
        <f t="shared" si="106"/>
        <v>0.27353601882434792</v>
      </c>
      <c r="N280" s="4">
        <f t="shared" si="86"/>
        <v>0.26438727685548369</v>
      </c>
      <c r="O280" s="4">
        <f t="shared" si="107"/>
        <v>0</v>
      </c>
      <c r="P280" s="4">
        <f t="shared" si="87"/>
        <v>0</v>
      </c>
      <c r="Q280" s="5">
        <f t="shared" si="88"/>
        <v>0</v>
      </c>
      <c r="R280" s="5">
        <f t="shared" si="89"/>
        <v>-12.052544281285499</v>
      </c>
      <c r="S280" s="5">
        <f t="shared" si="108"/>
        <v>0.15333231531862329</v>
      </c>
      <c r="T280" s="6">
        <f t="shared" si="109"/>
        <v>1499.628046124187</v>
      </c>
      <c r="U280" s="5">
        <f t="shared" si="90"/>
        <v>0</v>
      </c>
      <c r="V280" s="5">
        <f t="shared" si="91"/>
        <v>8.6316252032624996E-2</v>
      </c>
      <c r="W280" s="5">
        <f t="shared" si="92"/>
        <v>6.7848088490414691</v>
      </c>
      <c r="X280" s="5">
        <f t="shared" si="93"/>
        <v>0</v>
      </c>
      <c r="Y280" s="5">
        <f t="shared" si="94"/>
        <v>-11.966228029252875</v>
      </c>
      <c r="Z280" s="5">
        <f t="shared" si="95"/>
        <v>-25.235858835639906</v>
      </c>
      <c r="AA280">
        <f t="shared" si="110"/>
        <v>0</v>
      </c>
    </row>
    <row r="281" spans="1:27" x14ac:dyDescent="0.2">
      <c r="A281">
        <f t="shared" si="96"/>
        <v>2.4899999999999909</v>
      </c>
      <c r="B281" s="5">
        <f t="shared" si="97"/>
        <v>0</v>
      </c>
      <c r="C281" s="5">
        <f t="shared" si="98"/>
        <v>234.80080531780496</v>
      </c>
      <c r="D281" s="5">
        <f t="shared" si="99"/>
        <v>85.232021011843443</v>
      </c>
      <c r="E281" s="2">
        <f t="shared" si="100"/>
        <v>234.80080531780496</v>
      </c>
      <c r="F281" s="2">
        <f t="shared" si="101"/>
        <v>0</v>
      </c>
      <c r="G281" s="3">
        <f t="shared" si="102"/>
        <v>0</v>
      </c>
      <c r="H281" s="3">
        <f t="shared" si="103"/>
        <v>69.3562513841282</v>
      </c>
      <c r="I281" s="3">
        <f t="shared" si="104"/>
        <v>-1.1362302798782984</v>
      </c>
      <c r="J281" s="2">
        <f t="shared" si="105"/>
        <v>69.365557918229825</v>
      </c>
      <c r="K281" s="2">
        <f t="shared" si="84"/>
        <v>69.365557918229825</v>
      </c>
      <c r="L281" s="5">
        <f t="shared" si="85"/>
        <v>0.46980300718512891</v>
      </c>
      <c r="M281" s="4">
        <f t="shared" si="106"/>
        <v>0.27399309156576873</v>
      </c>
      <c r="N281" s="4">
        <f t="shared" si="86"/>
        <v>0.26455790570971544</v>
      </c>
      <c r="O281" s="4">
        <f t="shared" si="107"/>
        <v>0</v>
      </c>
      <c r="P281" s="4">
        <f t="shared" si="87"/>
        <v>0</v>
      </c>
      <c r="Q281" s="5">
        <f t="shared" si="88"/>
        <v>0</v>
      </c>
      <c r="R281" s="5">
        <f t="shared" si="89"/>
        <v>-12.015412281173866</v>
      </c>
      <c r="S281" s="5">
        <f t="shared" si="108"/>
        <v>0.19684275010018165</v>
      </c>
      <c r="T281" s="6">
        <f t="shared" si="109"/>
        <v>1499.6265464968906</v>
      </c>
      <c r="U281" s="5">
        <f t="shared" si="90"/>
        <v>0</v>
      </c>
      <c r="V281" s="5">
        <f t="shared" si="91"/>
        <v>0.11084711022320877</v>
      </c>
      <c r="W281" s="5">
        <f t="shared" si="92"/>
        <v>6.766181273278943</v>
      </c>
      <c r="X281" s="5">
        <f t="shared" si="93"/>
        <v>0</v>
      </c>
      <c r="Y281" s="5">
        <f t="shared" si="94"/>
        <v>-11.904565170950658</v>
      </c>
      <c r="Z281" s="5">
        <f t="shared" si="95"/>
        <v>-25.210975976620876</v>
      </c>
      <c r="AA281">
        <f t="shared" si="110"/>
        <v>0</v>
      </c>
    </row>
    <row r="282" spans="1:27" x14ac:dyDescent="0.2">
      <c r="A282">
        <f t="shared" si="96"/>
        <v>2.4999999999999907</v>
      </c>
      <c r="B282" s="5">
        <f t="shared" si="97"/>
        <v>0</v>
      </c>
      <c r="C282" s="5">
        <f t="shared" si="98"/>
        <v>235.49377260338767</v>
      </c>
      <c r="D282" s="5">
        <f t="shared" si="99"/>
        <v>85.219398160245831</v>
      </c>
      <c r="E282" s="2">
        <f t="shared" si="100"/>
        <v>235.49377260338767</v>
      </c>
      <c r="F282" s="2">
        <f t="shared" si="101"/>
        <v>0</v>
      </c>
      <c r="G282" s="3">
        <f t="shared" si="102"/>
        <v>0</v>
      </c>
      <c r="H282" s="3">
        <f t="shared" si="103"/>
        <v>69.237205732418687</v>
      </c>
      <c r="I282" s="3">
        <f t="shared" si="104"/>
        <v>-1.3883400396445071</v>
      </c>
      <c r="J282" s="2">
        <f t="shared" si="105"/>
        <v>69.25112378654191</v>
      </c>
      <c r="K282" s="2">
        <f t="shared" si="84"/>
        <v>69.25112378654191</v>
      </c>
      <c r="L282" s="5">
        <f t="shared" si="85"/>
        <v>0.46994556550976407</v>
      </c>
      <c r="M282" s="4">
        <f t="shared" si="106"/>
        <v>0.27444557744808085</v>
      </c>
      <c r="N282" s="4">
        <f t="shared" si="86"/>
        <v>0.2647264784326222</v>
      </c>
      <c r="O282" s="4">
        <f t="shared" si="107"/>
        <v>0</v>
      </c>
      <c r="P282" s="4">
        <f t="shared" si="87"/>
        <v>0</v>
      </c>
      <c r="Q282" s="5">
        <f t="shared" si="88"/>
        <v>0</v>
      </c>
      <c r="R282" s="5">
        <f t="shared" si="89"/>
        <v>-11.978634198606876</v>
      </c>
      <c r="S282" s="5">
        <f t="shared" si="108"/>
        <v>0.24019481003396587</v>
      </c>
      <c r="T282" s="6">
        <f t="shared" si="109"/>
        <v>1499.6250468710941</v>
      </c>
      <c r="U282" s="5">
        <f t="shared" si="90"/>
        <v>0</v>
      </c>
      <c r="V282" s="5">
        <f t="shared" si="91"/>
        <v>0.13530487542554187</v>
      </c>
      <c r="W282" s="5">
        <f t="shared" si="92"/>
        <v>6.7477211842397713</v>
      </c>
      <c r="X282" s="5">
        <f t="shared" si="93"/>
        <v>0</v>
      </c>
      <c r="Y282" s="5">
        <f t="shared" si="94"/>
        <v>-11.843329323181335</v>
      </c>
      <c r="Z282" s="5">
        <f t="shared" si="95"/>
        <v>-25.186084005726261</v>
      </c>
      <c r="AA282">
        <f t="shared" si="110"/>
        <v>0</v>
      </c>
    </row>
    <row r="283" spans="1:27" x14ac:dyDescent="0.2">
      <c r="A283">
        <f t="shared" si="96"/>
        <v>2.5099999999999905</v>
      </c>
      <c r="B283" s="5">
        <f t="shared" si="97"/>
        <v>0</v>
      </c>
      <c r="C283" s="5">
        <f t="shared" si="98"/>
        <v>236.18555249424568</v>
      </c>
      <c r="D283" s="5">
        <f t="shared" si="99"/>
        <v>85.20425545564909</v>
      </c>
      <c r="E283" s="2">
        <f t="shared" si="100"/>
        <v>236.18555249424568</v>
      </c>
      <c r="F283" s="2">
        <f t="shared" si="101"/>
        <v>0</v>
      </c>
      <c r="G283" s="3">
        <f t="shared" si="102"/>
        <v>0</v>
      </c>
      <c r="H283" s="3">
        <f t="shared" si="103"/>
        <v>69.11877243918687</v>
      </c>
      <c r="I283" s="3">
        <f t="shared" si="104"/>
        <v>-1.6402008797017698</v>
      </c>
      <c r="J283" s="2">
        <f t="shared" si="105"/>
        <v>69.138230830893207</v>
      </c>
      <c r="K283" s="2">
        <f t="shared" si="84"/>
        <v>69.138230830893207</v>
      </c>
      <c r="L283" s="5">
        <f t="shared" si="85"/>
        <v>0.47008564464133618</v>
      </c>
      <c r="M283" s="4">
        <f t="shared" si="106"/>
        <v>0.27489343337924299</v>
      </c>
      <c r="N283" s="4">
        <f t="shared" si="86"/>
        <v>0.26489299044433912</v>
      </c>
      <c r="O283" s="4">
        <f t="shared" si="107"/>
        <v>0</v>
      </c>
      <c r="P283" s="4">
        <f t="shared" si="87"/>
        <v>0</v>
      </c>
      <c r="Q283" s="5">
        <f t="shared" si="88"/>
        <v>0</v>
      </c>
      <c r="R283" s="5">
        <f t="shared" si="89"/>
        <v>-11.942208704875107</v>
      </c>
      <c r="S283" s="5">
        <f t="shared" si="108"/>
        <v>0.28339075669424196</v>
      </c>
      <c r="T283" s="6">
        <f t="shared" si="109"/>
        <v>1499.6235472467968</v>
      </c>
      <c r="U283" s="5">
        <f t="shared" si="90"/>
        <v>0</v>
      </c>
      <c r="V283" s="5">
        <f t="shared" si="91"/>
        <v>0.15969052844040171</v>
      </c>
      <c r="W283" s="5">
        <f t="shared" si="92"/>
        <v>6.7294277381271392</v>
      </c>
      <c r="X283" s="5">
        <f t="shared" si="93"/>
        <v>0</v>
      </c>
      <c r="Y283" s="5">
        <f t="shared" si="94"/>
        <v>-11.782518176434705</v>
      </c>
      <c r="Z283" s="5">
        <f t="shared" si="95"/>
        <v>-25.161181505178618</v>
      </c>
      <c r="AA283">
        <f t="shared" si="110"/>
        <v>0</v>
      </c>
    </row>
    <row r="284" spans="1:27" x14ac:dyDescent="0.2">
      <c r="A284">
        <f t="shared" si="96"/>
        <v>2.5199999999999902</v>
      </c>
      <c r="B284" s="5">
        <f t="shared" si="97"/>
        <v>0</v>
      </c>
      <c r="C284" s="5">
        <f t="shared" si="98"/>
        <v>236.87615109272875</v>
      </c>
      <c r="D284" s="5">
        <f t="shared" si="99"/>
        <v>85.186595387776819</v>
      </c>
      <c r="E284" s="2">
        <f t="shared" si="100"/>
        <v>236.87615109272875</v>
      </c>
      <c r="F284" s="2">
        <f t="shared" si="101"/>
        <v>0</v>
      </c>
      <c r="G284" s="3">
        <f t="shared" si="102"/>
        <v>0</v>
      </c>
      <c r="H284" s="3">
        <f t="shared" si="103"/>
        <v>69.000947257422524</v>
      </c>
      <c r="I284" s="3">
        <f t="shared" si="104"/>
        <v>-1.8918126947535558</v>
      </c>
      <c r="J284" s="2">
        <f t="shared" si="105"/>
        <v>69.026876488029188</v>
      </c>
      <c r="K284" s="2">
        <f t="shared" si="84"/>
        <v>69.026876488029188</v>
      </c>
      <c r="L284" s="5">
        <f t="shared" si="85"/>
        <v>0.47022327173132494</v>
      </c>
      <c r="M284" s="4">
        <f t="shared" si="106"/>
        <v>0.27533661686880356</v>
      </c>
      <c r="N284" s="4">
        <f t="shared" si="86"/>
        <v>0.26505743734306825</v>
      </c>
      <c r="O284" s="4">
        <f t="shared" si="107"/>
        <v>0</v>
      </c>
      <c r="P284" s="4">
        <f t="shared" si="87"/>
        <v>0</v>
      </c>
      <c r="Q284" s="5">
        <f t="shared" si="88"/>
        <v>0</v>
      </c>
      <c r="R284" s="5">
        <f t="shared" si="89"/>
        <v>-11.906134451498557</v>
      </c>
      <c r="S284" s="5">
        <f t="shared" si="108"/>
        <v>0.32643285630205143</v>
      </c>
      <c r="T284" s="6">
        <f t="shared" si="109"/>
        <v>1499.6220476239996</v>
      </c>
      <c r="U284" s="5">
        <f t="shared" si="90"/>
        <v>0</v>
      </c>
      <c r="V284" s="5">
        <f t="shared" si="91"/>
        <v>0.18400504942562129</v>
      </c>
      <c r="W284" s="5">
        <f t="shared" si="92"/>
        <v>6.7113000910328919</v>
      </c>
      <c r="X284" s="5">
        <f t="shared" si="93"/>
        <v>0</v>
      </c>
      <c r="Y284" s="5">
        <f t="shared" si="94"/>
        <v>-11.722129402072936</v>
      </c>
      <c r="Z284" s="5">
        <f t="shared" si="95"/>
        <v>-25.136267052665055</v>
      </c>
      <c r="AA284">
        <f t="shared" si="110"/>
        <v>0</v>
      </c>
    </row>
    <row r="285" spans="1:27" x14ac:dyDescent="0.2">
      <c r="A285">
        <f t="shared" si="96"/>
        <v>2.52999999999999</v>
      </c>
      <c r="B285" s="5">
        <f t="shared" si="97"/>
        <v>0</v>
      </c>
      <c r="C285" s="5">
        <f t="shared" si="98"/>
        <v>237.56557445883286</v>
      </c>
      <c r="D285" s="5">
        <f t="shared" si="99"/>
        <v>85.166420447476639</v>
      </c>
      <c r="E285" s="2">
        <f t="shared" si="100"/>
        <v>237.56557445883286</v>
      </c>
      <c r="F285" s="2">
        <f t="shared" si="101"/>
        <v>0</v>
      </c>
      <c r="G285" s="3">
        <f t="shared" si="102"/>
        <v>0</v>
      </c>
      <c r="H285" s="3">
        <f t="shared" si="103"/>
        <v>68.883725963401801</v>
      </c>
      <c r="I285" s="3">
        <f t="shared" si="104"/>
        <v>-2.1431753652802064</v>
      </c>
      <c r="J285" s="2">
        <f t="shared" si="105"/>
        <v>68.91705814417341</v>
      </c>
      <c r="K285" s="2">
        <f t="shared" si="84"/>
        <v>68.91705814417341</v>
      </c>
      <c r="L285" s="5">
        <f t="shared" si="85"/>
        <v>0.47035847353787902</v>
      </c>
      <c r="M285" s="4">
        <f t="shared" si="106"/>
        <v>0.2757750860441277</v>
      </c>
      <c r="N285" s="4">
        <f t="shared" si="86"/>
        <v>0.26521981490666263</v>
      </c>
      <c r="O285" s="4">
        <f t="shared" si="107"/>
        <v>0</v>
      </c>
      <c r="P285" s="4">
        <f t="shared" si="87"/>
        <v>0</v>
      </c>
      <c r="Q285" s="5">
        <f t="shared" si="88"/>
        <v>0</v>
      </c>
      <c r="R285" s="5">
        <f t="shared" si="89"/>
        <v>-11.870410070725287</v>
      </c>
      <c r="S285" s="5">
        <f t="shared" si="108"/>
        <v>0.36932337912250968</v>
      </c>
      <c r="T285" s="6">
        <f t="shared" si="109"/>
        <v>1499.6205480027018</v>
      </c>
      <c r="U285" s="5">
        <f t="shared" si="90"/>
        <v>0</v>
      </c>
      <c r="V285" s="5">
        <f t="shared" si="91"/>
        <v>0.20824941775751152</v>
      </c>
      <c r="W285" s="5">
        <f t="shared" si="92"/>
        <v>6.6933373989071061</v>
      </c>
      <c r="X285" s="5">
        <f t="shared" si="93"/>
        <v>0</v>
      </c>
      <c r="Y285" s="5">
        <f t="shared" si="94"/>
        <v>-11.662160652967776</v>
      </c>
      <c r="Z285" s="5">
        <f t="shared" si="95"/>
        <v>-25.111339221970383</v>
      </c>
      <c r="AA285">
        <f t="shared" si="110"/>
        <v>0</v>
      </c>
    </row>
    <row r="286" spans="1:27" x14ac:dyDescent="0.2">
      <c r="A286">
        <f t="shared" si="96"/>
        <v>2.5399999999999898</v>
      </c>
      <c r="B286" s="5">
        <f t="shared" si="97"/>
        <v>0</v>
      </c>
      <c r="C286" s="5">
        <f t="shared" si="98"/>
        <v>238.25382861043423</v>
      </c>
      <c r="D286" s="5">
        <f t="shared" si="99"/>
        <v>85.143733126862742</v>
      </c>
      <c r="E286" s="2">
        <f t="shared" si="100"/>
        <v>238.25382861043423</v>
      </c>
      <c r="F286" s="2">
        <f t="shared" si="101"/>
        <v>0</v>
      </c>
      <c r="G286" s="3">
        <f t="shared" si="102"/>
        <v>0</v>
      </c>
      <c r="H286" s="3">
        <f t="shared" si="103"/>
        <v>68.767104356872125</v>
      </c>
      <c r="I286" s="3">
        <f t="shared" si="104"/>
        <v>-2.3942887574999103</v>
      </c>
      <c r="J286" s="2">
        <f t="shared" si="105"/>
        <v>68.808773134559175</v>
      </c>
      <c r="K286" s="2">
        <f t="shared" si="84"/>
        <v>68.808773134559175</v>
      </c>
      <c r="L286" s="5">
        <f t="shared" si="85"/>
        <v>0.47049127642982042</v>
      </c>
      <c r="M286" s="4">
        <f t="shared" si="106"/>
        <v>0.27620879966647582</v>
      </c>
      <c r="N286" s="4">
        <f t="shared" si="86"/>
        <v>0.26538011909417247</v>
      </c>
      <c r="O286" s="4">
        <f t="shared" si="107"/>
        <v>0</v>
      </c>
      <c r="P286" s="4">
        <f t="shared" si="87"/>
        <v>0</v>
      </c>
      <c r="Q286" s="5">
        <f t="shared" si="88"/>
        <v>0</v>
      </c>
      <c r="R286" s="5">
        <f t="shared" si="89"/>
        <v>-11.835034176019798</v>
      </c>
      <c r="S286" s="5">
        <f t="shared" si="108"/>
        <v>0.41206459887007962</v>
      </c>
      <c r="T286" s="6">
        <f t="shared" si="109"/>
        <v>1499.6190483829034</v>
      </c>
      <c r="U286" s="5">
        <f t="shared" si="90"/>
        <v>0</v>
      </c>
      <c r="V286" s="5">
        <f t="shared" si="91"/>
        <v>0.23242461189170555</v>
      </c>
      <c r="W286" s="5">
        <f t="shared" si="92"/>
        <v>6.6755388175283681</v>
      </c>
      <c r="X286" s="5">
        <f t="shared" si="93"/>
        <v>0</v>
      </c>
      <c r="Y286" s="5">
        <f t="shared" si="94"/>
        <v>-11.602609564128093</v>
      </c>
      <c r="Z286" s="5">
        <f t="shared" si="95"/>
        <v>-25.086396583601552</v>
      </c>
      <c r="AA286">
        <f t="shared" si="110"/>
        <v>0</v>
      </c>
    </row>
    <row r="287" spans="1:27" x14ac:dyDescent="0.2">
      <c r="A287">
        <f t="shared" si="96"/>
        <v>2.5499999999999896</v>
      </c>
      <c r="B287" s="5">
        <f t="shared" si="97"/>
        <v>0</v>
      </c>
      <c r="C287" s="5">
        <f t="shared" si="98"/>
        <v>238.94091952352474</v>
      </c>
      <c r="D287" s="5">
        <f t="shared" si="99"/>
        <v>85.118535919458552</v>
      </c>
      <c r="E287" s="2">
        <f t="shared" si="100"/>
        <v>238.94091952352474</v>
      </c>
      <c r="F287" s="2">
        <f t="shared" si="101"/>
        <v>0</v>
      </c>
      <c r="G287" s="3">
        <f t="shared" si="102"/>
        <v>0</v>
      </c>
      <c r="H287" s="3">
        <f t="shared" si="103"/>
        <v>68.65107826123085</v>
      </c>
      <c r="I287" s="3">
        <f t="shared" si="104"/>
        <v>-2.6451527233359258</v>
      </c>
      <c r="J287" s="2">
        <f t="shared" si="105"/>
        <v>68.702018742970097</v>
      </c>
      <c r="K287" s="2">
        <f t="shared" si="84"/>
        <v>68.702018742970097</v>
      </c>
      <c r="L287" s="5">
        <f t="shared" si="85"/>
        <v>0.47062170639067841</v>
      </c>
      <c r="M287" s="4">
        <f t="shared" si="106"/>
        <v>0.27663771714692215</v>
      </c>
      <c r="N287" s="4">
        <f t="shared" si="86"/>
        <v>0.26553834604735271</v>
      </c>
      <c r="O287" s="4">
        <f t="shared" si="107"/>
        <v>0</v>
      </c>
      <c r="P287" s="4">
        <f t="shared" si="87"/>
        <v>0</v>
      </c>
      <c r="Q287" s="5">
        <f t="shared" si="88"/>
        <v>0</v>
      </c>
      <c r="R287" s="5">
        <f t="shared" si="89"/>
        <v>-11.800005362541444</v>
      </c>
      <c r="S287" s="5">
        <f t="shared" si="108"/>
        <v>0.45465879212172206</v>
      </c>
      <c r="T287" s="6">
        <f t="shared" si="109"/>
        <v>1499.6175487646051</v>
      </c>
      <c r="U287" s="5">
        <f t="shared" si="90"/>
        <v>0</v>
      </c>
      <c r="V287" s="5">
        <f t="shared" si="91"/>
        <v>0.25653160922345536</v>
      </c>
      <c r="W287" s="5">
        <f t="shared" si="92"/>
        <v>6.6579035024747659</v>
      </c>
      <c r="X287" s="5">
        <f t="shared" si="93"/>
        <v>0</v>
      </c>
      <c r="Y287" s="5">
        <f t="shared" si="94"/>
        <v>-11.54347375331799</v>
      </c>
      <c r="Z287" s="5">
        <f t="shared" si="95"/>
        <v>-25.061437705403513</v>
      </c>
      <c r="AA287">
        <f t="shared" si="110"/>
        <v>0</v>
      </c>
    </row>
    <row r="288" spans="1:27" x14ac:dyDescent="0.2">
      <c r="A288">
        <f t="shared" si="96"/>
        <v>2.5599999999999894</v>
      </c>
      <c r="B288" s="5">
        <f t="shared" si="97"/>
        <v>0</v>
      </c>
      <c r="C288" s="5">
        <f t="shared" si="98"/>
        <v>239.62685313244938</v>
      </c>
      <c r="D288" s="5">
        <f t="shared" si="99"/>
        <v>85.090831320339916</v>
      </c>
      <c r="E288" s="2">
        <f t="shared" si="100"/>
        <v>239.62685313244938</v>
      </c>
      <c r="F288" s="2">
        <f t="shared" si="101"/>
        <v>0</v>
      </c>
      <c r="G288" s="3">
        <f t="shared" si="102"/>
        <v>0</v>
      </c>
      <c r="H288" s="3">
        <f t="shared" si="103"/>
        <v>68.535643523697672</v>
      </c>
      <c r="I288" s="3">
        <f t="shared" si="104"/>
        <v>-2.895767100389961</v>
      </c>
      <c r="J288" s="2">
        <f t="shared" si="105"/>
        <v>68.596792201290739</v>
      </c>
      <c r="K288" s="2">
        <f t="shared" ref="K288:K351" si="111">IF(D288&gt;=hwind,SQRT((G288-vxw)^2+(H288-vyw)^2+I288^2),J288)</f>
        <v>68.596792201290739</v>
      </c>
      <c r="L288" s="5">
        <f t="shared" ref="L288:L351" si="112">IF(drag=1,(cda+cdb/(1+EXP(-(K288-vel)/dv))),IF(drag=2,$G$11,0))</f>
        <v>0.47074978902274695</v>
      </c>
      <c r="M288" s="4">
        <f t="shared" si="106"/>
        <v>0.27706179856209906</v>
      </c>
      <c r="N288" s="4">
        <f t="shared" ref="N288:N351" si="113">IF(Magnus=1,(IF(M288&lt;0.1,1.5*M288,0.09+0.6*M288)),IF(Magnus=2,1/(2.32+0.4/M288),0))</f>
        <v>0.2656944920921307</v>
      </c>
      <c r="O288" s="4">
        <f t="shared" si="107"/>
        <v>0</v>
      </c>
      <c r="P288" s="4">
        <f t="shared" ref="P288:P351" si="114">IF(D288&gt;=hwind,vyw,0)</f>
        <v>0</v>
      </c>
      <c r="Q288" s="5">
        <f t="shared" ref="Q288:Q351" si="115">-const*$L288*$K288*(G288-O288)</f>
        <v>0</v>
      </c>
      <c r="R288" s="5">
        <f t="shared" ref="R288:R351" si="116">-const*$L288*$K288*(H288-P288)</f>
        <v>-11.765322207612993</v>
      </c>
      <c r="S288" s="5">
        <f t="shared" si="108"/>
        <v>0.49710823773782448</v>
      </c>
      <c r="T288" s="6">
        <f t="shared" si="109"/>
        <v>1499.6160491478061</v>
      </c>
      <c r="U288" s="5">
        <f t="shared" ref="U288:U351" si="117">const*($N288/omega)*K288*(wy*I288-wz*(H288-P288))</f>
        <v>0</v>
      </c>
      <c r="V288" s="5">
        <f t="shared" ref="V288:V351" si="118">const*($N288/omega)*K288*(wz*(G288-O288)-wx*I288)</f>
        <v>0.28057138594741521</v>
      </c>
      <c r="W288" s="5">
        <f t="shared" ref="W288:W351" si="119">const*($N288/omega)*K288*(wx*(H288-P288)-wy*(G288-O288))</f>
        <v>6.6404306090957173</v>
      </c>
      <c r="X288" s="5">
        <f t="shared" ref="X288:X351" si="120">Q288+U288</f>
        <v>0</v>
      </c>
      <c r="Y288" s="5">
        <f t="shared" ref="Y288:Y351" si="121">R288+V288</f>
        <v>-11.484750821665578</v>
      </c>
      <c r="Z288" s="5">
        <f t="shared" ref="Z288:Z351" si="122">S288+W288-32.174</f>
        <v>-25.036461153166456</v>
      </c>
      <c r="AA288">
        <f t="shared" si="110"/>
        <v>0</v>
      </c>
    </row>
    <row r="289" spans="1:27" x14ac:dyDescent="0.2">
      <c r="A289">
        <f t="shared" ref="A289:A352" si="123">A288+dt</f>
        <v>2.5699999999999892</v>
      </c>
      <c r="B289" s="5">
        <f t="shared" ref="B289:B352" si="124">B288+G288*dt+0.5*X288*dt*dt</f>
        <v>0</v>
      </c>
      <c r="C289" s="5">
        <f t="shared" ref="C289:C352" si="125">C288+H288*dt+0.5*Y288*dt*dt</f>
        <v>240.31163533014526</v>
      </c>
      <c r="D289" s="5">
        <f t="shared" ref="D289:D352" si="126">D288+I288*dt+0.5*Z288*dt*dt</f>
        <v>85.060621826278364</v>
      </c>
      <c r="E289" s="2">
        <f t="shared" ref="E289:E352" si="127">SQRT(B289^2+C289^2)</f>
        <v>240.31163533014526</v>
      </c>
      <c r="F289" s="2">
        <f t="shared" ref="F289:F352" si="128">ATAN2(C289,B289)*180/PI()</f>
        <v>0</v>
      </c>
      <c r="G289" s="3">
        <f t="shared" ref="G289:G352" si="129">G288+X288*dt</f>
        <v>0</v>
      </c>
      <c r="H289" s="3">
        <f t="shared" ref="H289:H352" si="130">H288+Y288*dt</f>
        <v>68.420796015481017</v>
      </c>
      <c r="I289" s="3">
        <f t="shared" ref="I289:I352" si="131">I288+Z288*dt</f>
        <v>-3.1461317119216257</v>
      </c>
      <c r="J289" s="2">
        <f t="shared" ref="J289:J352" si="132">SQRT(G289^2+H289^2+I289^2)</f>
        <v>68.493090689067472</v>
      </c>
      <c r="K289" s="2">
        <f t="shared" si="111"/>
        <v>68.493090689067472</v>
      </c>
      <c r="L289" s="5">
        <f t="shared" si="112"/>
        <v>0.47087554955116423</v>
      </c>
      <c r="M289" s="4">
        <f t="shared" ref="M289:M352" si="133">(romega/K289)*EXP(-A289/tau)</f>
        <v>0.27748100466975467</v>
      </c>
      <c r="N289" s="4">
        <f t="shared" si="113"/>
        <v>0.26584855374003191</v>
      </c>
      <c r="O289" s="4">
        <f t="shared" ref="O289:O352" si="134">IF(D289&gt;=hwind,vxw,0)</f>
        <v>0</v>
      </c>
      <c r="P289" s="4">
        <f t="shared" si="114"/>
        <v>0</v>
      </c>
      <c r="Q289" s="5">
        <f t="shared" si="115"/>
        <v>0</v>
      </c>
      <c r="R289" s="5">
        <f t="shared" si="116"/>
        <v>-11.730983271179703</v>
      </c>
      <c r="S289" s="5">
        <f t="shared" ref="S289:S352" si="135">-const*$L289*$K289*I289</f>
        <v>0.5394152162908169</v>
      </c>
      <c r="T289" s="6">
        <f t="shared" ref="T289:T352" si="136">omega*EXP(-A289/tau)*30/PI()</f>
        <v>1499.6145495325065</v>
      </c>
      <c r="U289" s="5">
        <f t="shared" si="117"/>
        <v>0</v>
      </c>
      <c r="V289" s="5">
        <f t="shared" si="118"/>
        <v>0.30454491691694502</v>
      </c>
      <c r="W289" s="5">
        <f t="shared" si="119"/>
        <v>6.6231192924846605</v>
      </c>
      <c r="X289" s="5">
        <f t="shared" si="120"/>
        <v>0</v>
      </c>
      <c r="Y289" s="5">
        <f t="shared" si="121"/>
        <v>-11.426438354262757</v>
      </c>
      <c r="Z289" s="5">
        <f t="shared" si="122"/>
        <v>-25.01146549122452</v>
      </c>
      <c r="AA289">
        <f t="shared" ref="AA289:AA352" si="137">IF($D289*$D290&lt;0,1,0)</f>
        <v>0</v>
      </c>
    </row>
    <row r="290" spans="1:27" x14ac:dyDescent="0.2">
      <c r="A290">
        <f t="shared" si="123"/>
        <v>2.579999999999989</v>
      </c>
      <c r="B290" s="5">
        <f t="shared" si="124"/>
        <v>0</v>
      </c>
      <c r="C290" s="5">
        <f t="shared" si="125"/>
        <v>240.99527196838238</v>
      </c>
      <c r="D290" s="5">
        <f t="shared" si="126"/>
        <v>85.027909935884594</v>
      </c>
      <c r="E290" s="2">
        <f t="shared" si="127"/>
        <v>240.99527196838238</v>
      </c>
      <c r="F290" s="2">
        <f t="shared" si="128"/>
        <v>0</v>
      </c>
      <c r="G290" s="3">
        <f t="shared" si="129"/>
        <v>0</v>
      </c>
      <c r="H290" s="3">
        <f t="shared" si="130"/>
        <v>68.306531631938384</v>
      </c>
      <c r="I290" s="3">
        <f t="shared" si="131"/>
        <v>-3.3962463668338709</v>
      </c>
      <c r="J290" s="2">
        <f t="shared" si="132"/>
        <v>68.390911333080155</v>
      </c>
      <c r="K290" s="2">
        <f t="shared" si="111"/>
        <v>68.390911333080155</v>
      </c>
      <c r="L290" s="5">
        <f t="shared" si="112"/>
        <v>0.47099901282800949</v>
      </c>
      <c r="M290" s="4">
        <f t="shared" si="133"/>
        <v>0.2778952969241123</v>
      </c>
      <c r="N290" s="4">
        <f t="shared" si="113"/>
        <v>0.26600052768956306</v>
      </c>
      <c r="O290" s="4">
        <f t="shared" si="134"/>
        <v>0</v>
      </c>
      <c r="P290" s="4">
        <f t="shared" si="114"/>
        <v>0</v>
      </c>
      <c r="Q290" s="5">
        <f t="shared" si="115"/>
        <v>0</v>
      </c>
      <c r="R290" s="5">
        <f t="shared" si="116"/>
        <v>-11.696987096259052</v>
      </c>
      <c r="S290" s="5">
        <f t="shared" si="135"/>
        <v>0.5815820095013825</v>
      </c>
      <c r="T290" s="6">
        <f t="shared" si="136"/>
        <v>1499.613049918707</v>
      </c>
      <c r="U290" s="5">
        <f t="shared" si="117"/>
        <v>0</v>
      </c>
      <c r="V290" s="5">
        <f t="shared" si="118"/>
        <v>0.32845317550297093</v>
      </c>
      <c r="W290" s="5">
        <f t="shared" si="119"/>
        <v>6.6059687074526465</v>
      </c>
      <c r="X290" s="5">
        <f t="shared" si="120"/>
        <v>0</v>
      </c>
      <c r="Y290" s="5">
        <f t="shared" si="121"/>
        <v>-11.368533920756082</v>
      </c>
      <c r="Z290" s="5">
        <f t="shared" si="122"/>
        <v>-24.986449283045971</v>
      </c>
      <c r="AA290">
        <f t="shared" si="137"/>
        <v>0</v>
      </c>
    </row>
    <row r="291" spans="1:27" x14ac:dyDescent="0.2">
      <c r="A291">
        <f t="shared" si="123"/>
        <v>2.5899999999999888</v>
      </c>
      <c r="B291" s="5">
        <f t="shared" si="124"/>
        <v>0</v>
      </c>
      <c r="C291" s="5">
        <f t="shared" si="125"/>
        <v>241.67776885800572</v>
      </c>
      <c r="D291" s="5">
        <f t="shared" si="126"/>
        <v>84.992698149752101</v>
      </c>
      <c r="E291" s="2">
        <f t="shared" si="127"/>
        <v>241.67776885800572</v>
      </c>
      <c r="F291" s="2">
        <f t="shared" si="128"/>
        <v>0</v>
      </c>
      <c r="G291" s="3">
        <f t="shared" si="129"/>
        <v>0</v>
      </c>
      <c r="H291" s="3">
        <f t="shared" si="130"/>
        <v>68.19284629273082</v>
      </c>
      <c r="I291" s="3">
        <f t="shared" si="131"/>
        <v>-3.6461108596643306</v>
      </c>
      <c r="J291" s="2">
        <f t="shared" si="132"/>
        <v>68.29025120692539</v>
      </c>
      <c r="K291" s="2">
        <f t="shared" si="111"/>
        <v>68.29025120692539</v>
      </c>
      <c r="L291" s="5">
        <f t="shared" si="112"/>
        <v>0.47112020333641402</v>
      </c>
      <c r="M291" s="4">
        <f t="shared" si="133"/>
        <v>0.27830463749101675</v>
      </c>
      <c r="N291" s="4">
        <f t="shared" si="113"/>
        <v>0.26615041082755092</v>
      </c>
      <c r="O291" s="4">
        <f t="shared" si="134"/>
        <v>0</v>
      </c>
      <c r="P291" s="4">
        <f t="shared" si="114"/>
        <v>0</v>
      </c>
      <c r="Q291" s="5">
        <f t="shared" si="115"/>
        <v>0</v>
      </c>
      <c r="R291" s="5">
        <f t="shared" si="116"/>
        <v>-11.6633322093814</v>
      </c>
      <c r="S291" s="5">
        <f t="shared" si="135"/>
        <v>0.6236108996821772</v>
      </c>
      <c r="T291" s="6">
        <f t="shared" si="136"/>
        <v>1499.611550306407</v>
      </c>
      <c r="U291" s="5">
        <f t="shared" si="117"/>
        <v>0</v>
      </c>
      <c r="V291" s="5">
        <f t="shared" si="118"/>
        <v>0.35229713345244174</v>
      </c>
      <c r="W291" s="5">
        <f t="shared" si="119"/>
        <v>6.5889780085029432</v>
      </c>
      <c r="X291" s="5">
        <f t="shared" si="120"/>
        <v>0</v>
      </c>
      <c r="Y291" s="5">
        <f t="shared" si="121"/>
        <v>-11.311035075928958</v>
      </c>
      <c r="Z291" s="5">
        <f t="shared" si="122"/>
        <v>-24.961411091814881</v>
      </c>
      <c r="AA291">
        <f t="shared" si="137"/>
        <v>0</v>
      </c>
    </row>
    <row r="292" spans="1:27" x14ac:dyDescent="0.2">
      <c r="A292">
        <f t="shared" si="123"/>
        <v>2.5999999999999885</v>
      </c>
      <c r="B292" s="5">
        <f t="shared" si="124"/>
        <v>0</v>
      </c>
      <c r="C292" s="5">
        <f t="shared" si="125"/>
        <v>242.35913176917924</v>
      </c>
      <c r="D292" s="5">
        <f t="shared" si="126"/>
        <v>84.954988970600866</v>
      </c>
      <c r="E292" s="2">
        <f t="shared" si="127"/>
        <v>242.35913176917924</v>
      </c>
      <c r="F292" s="2">
        <f t="shared" si="128"/>
        <v>0</v>
      </c>
      <c r="G292" s="3">
        <f t="shared" si="129"/>
        <v>0</v>
      </c>
      <c r="H292" s="3">
        <f t="shared" si="130"/>
        <v>68.079735941971535</v>
      </c>
      <c r="I292" s="3">
        <f t="shared" si="131"/>
        <v>-3.8957249705824792</v>
      </c>
      <c r="J292" s="2">
        <f t="shared" si="132"/>
        <v>68.191107330611587</v>
      </c>
      <c r="K292" s="2">
        <f t="shared" si="111"/>
        <v>68.191107330611587</v>
      </c>
      <c r="L292" s="5">
        <f t="shared" si="112"/>
        <v>0.47123914519468402</v>
      </c>
      <c r="M292" s="4">
        <f t="shared" si="133"/>
        <v>0.2787089892628567</v>
      </c>
      <c r="N292" s="4">
        <f t="shared" si="113"/>
        <v>0.26629820023043538</v>
      </c>
      <c r="O292" s="4">
        <f t="shared" si="134"/>
        <v>0</v>
      </c>
      <c r="P292" s="4">
        <f t="shared" si="114"/>
        <v>0</v>
      </c>
      <c r="Q292" s="5">
        <f t="shared" si="115"/>
        <v>0</v>
      </c>
      <c r="R292" s="5">
        <f t="shared" si="116"/>
        <v>-11.630017121021789</v>
      </c>
      <c r="S292" s="5">
        <f t="shared" si="135"/>
        <v>0.66550416918897159</v>
      </c>
      <c r="T292" s="6">
        <f t="shared" si="136"/>
        <v>1499.6100506956063</v>
      </c>
      <c r="U292" s="5">
        <f t="shared" si="117"/>
        <v>0</v>
      </c>
      <c r="V292" s="5">
        <f t="shared" si="118"/>
        <v>0.37607776074642102</v>
      </c>
      <c r="W292" s="5">
        <f t="shared" si="119"/>
        <v>6.5721463498066592</v>
      </c>
      <c r="X292" s="5">
        <f t="shared" si="120"/>
        <v>0</v>
      </c>
      <c r="Y292" s="5">
        <f t="shared" si="121"/>
        <v>-11.253939360275368</v>
      </c>
      <c r="Z292" s="5">
        <f t="shared" si="122"/>
        <v>-24.93634948100437</v>
      </c>
      <c r="AA292">
        <f t="shared" si="137"/>
        <v>0</v>
      </c>
    </row>
    <row r="293" spans="1:27" x14ac:dyDescent="0.2">
      <c r="A293">
        <f t="shared" si="123"/>
        <v>2.6099999999999883</v>
      </c>
      <c r="B293" s="5">
        <f t="shared" si="124"/>
        <v>0</v>
      </c>
      <c r="C293" s="5">
        <f t="shared" si="125"/>
        <v>243.03936643163095</v>
      </c>
      <c r="D293" s="5">
        <f t="shared" si="126"/>
        <v>84.91478490342098</v>
      </c>
      <c r="E293" s="2">
        <f t="shared" si="127"/>
        <v>243.03936643163095</v>
      </c>
      <c r="F293" s="2">
        <f t="shared" si="128"/>
        <v>0</v>
      </c>
      <c r="G293" s="3">
        <f t="shared" si="129"/>
        <v>0</v>
      </c>
      <c r="H293" s="3">
        <f t="shared" si="130"/>
        <v>67.967196548368776</v>
      </c>
      <c r="I293" s="3">
        <f t="shared" si="131"/>
        <v>-4.1450884653925231</v>
      </c>
      <c r="J293" s="2">
        <f t="shared" si="132"/>
        <v>68.093476670166595</v>
      </c>
      <c r="K293" s="2">
        <f t="shared" si="111"/>
        <v>68.093476670166595</v>
      </c>
      <c r="L293" s="5">
        <f t="shared" si="112"/>
        <v>0.47135586216043102</v>
      </c>
      <c r="M293" s="4">
        <f t="shared" si="133"/>
        <v>0.27910831587324997</v>
      </c>
      <c r="N293" s="4">
        <f t="shared" si="113"/>
        <v>0.26644389316551637</v>
      </c>
      <c r="O293" s="4">
        <f t="shared" si="134"/>
        <v>0</v>
      </c>
      <c r="P293" s="4">
        <f t="shared" si="114"/>
        <v>0</v>
      </c>
      <c r="Q293" s="5">
        <f t="shared" si="115"/>
        <v>0</v>
      </c>
      <c r="R293" s="5">
        <f t="shared" si="116"/>
        <v>-11.597040326023137</v>
      </c>
      <c r="S293" s="5">
        <f t="shared" si="135"/>
        <v>0.7072640998791373</v>
      </c>
      <c r="T293" s="6">
        <f t="shared" si="136"/>
        <v>1499.6085510863054</v>
      </c>
      <c r="U293" s="5">
        <f t="shared" si="117"/>
        <v>0</v>
      </c>
      <c r="V293" s="5">
        <f t="shared" si="118"/>
        <v>0.39979602545785731</v>
      </c>
      <c r="W293" s="5">
        <f t="shared" si="119"/>
        <v>6.5554728851794639</v>
      </c>
      <c r="X293" s="5">
        <f t="shared" si="120"/>
        <v>0</v>
      </c>
      <c r="Y293" s="5">
        <f t="shared" si="121"/>
        <v>-11.197244300565281</v>
      </c>
      <c r="Z293" s="5">
        <f t="shared" si="122"/>
        <v>-24.911263014941397</v>
      </c>
      <c r="AA293">
        <f t="shared" si="137"/>
        <v>0</v>
      </c>
    </row>
    <row r="294" spans="1:27" x14ac:dyDescent="0.2">
      <c r="A294">
        <f t="shared" si="123"/>
        <v>2.6199999999999881</v>
      </c>
      <c r="B294" s="5">
        <f t="shared" si="124"/>
        <v>0</v>
      </c>
      <c r="C294" s="5">
        <f t="shared" si="125"/>
        <v>243.71847853489962</v>
      </c>
      <c r="D294" s="5">
        <f t="shared" si="126"/>
        <v>84.872088455616307</v>
      </c>
      <c r="E294" s="2">
        <f t="shared" si="127"/>
        <v>243.71847853489962</v>
      </c>
      <c r="F294" s="2">
        <f t="shared" si="128"/>
        <v>0</v>
      </c>
      <c r="G294" s="3">
        <f t="shared" si="129"/>
        <v>0</v>
      </c>
      <c r="H294" s="3">
        <f t="shared" si="130"/>
        <v>67.855224105363121</v>
      </c>
      <c r="I294" s="3">
        <f t="shared" si="131"/>
        <v>-4.3942010955419368</v>
      </c>
      <c r="J294" s="2">
        <f t="shared" si="132"/>
        <v>67.997356137258123</v>
      </c>
      <c r="K294" s="2">
        <f t="shared" si="111"/>
        <v>67.997356137258123</v>
      </c>
      <c r="L294" s="5">
        <f t="shared" si="112"/>
        <v>0.47147037763470839</v>
      </c>
      <c r="M294" s="4">
        <f t="shared" si="133"/>
        <v>0.27950258171147924</v>
      </c>
      <c r="N294" s="4">
        <f t="shared" si="113"/>
        <v>0.26658748709215191</v>
      </c>
      <c r="O294" s="4">
        <f t="shared" si="134"/>
        <v>0</v>
      </c>
      <c r="P294" s="4">
        <f t="shared" si="114"/>
        <v>0</v>
      </c>
      <c r="Q294" s="5">
        <f t="shared" si="115"/>
        <v>0</v>
      </c>
      <c r="R294" s="5">
        <f t="shared" si="116"/>
        <v>-11.564400304011038</v>
      </c>
      <c r="S294" s="5">
        <f t="shared" si="135"/>
        <v>0.74889297257739662</v>
      </c>
      <c r="T294" s="6">
        <f t="shared" si="136"/>
        <v>1499.6070514785044</v>
      </c>
      <c r="U294" s="5">
        <f t="shared" si="117"/>
        <v>0</v>
      </c>
      <c r="V294" s="5">
        <f t="shared" si="118"/>
        <v>0.42345289360907368</v>
      </c>
      <c r="W294" s="5">
        <f t="shared" si="119"/>
        <v>6.538956768059446</v>
      </c>
      <c r="X294" s="5">
        <f t="shared" si="120"/>
        <v>0</v>
      </c>
      <c r="Y294" s="5">
        <f t="shared" si="121"/>
        <v>-11.140947410401964</v>
      </c>
      <c r="Z294" s="5">
        <f t="shared" si="122"/>
        <v>-24.886150259363156</v>
      </c>
      <c r="AA294">
        <f t="shared" si="137"/>
        <v>0</v>
      </c>
    </row>
    <row r="295" spans="1:27" x14ac:dyDescent="0.2">
      <c r="A295">
        <f t="shared" si="123"/>
        <v>2.6299999999999879</v>
      </c>
      <c r="B295" s="5">
        <f t="shared" si="124"/>
        <v>0</v>
      </c>
      <c r="C295" s="5">
        <f t="shared" si="125"/>
        <v>244.39647372858275</v>
      </c>
      <c r="D295" s="5">
        <f t="shared" si="126"/>
        <v>84.826902137147925</v>
      </c>
      <c r="E295" s="2">
        <f t="shared" si="127"/>
        <v>244.39647372858275</v>
      </c>
      <c r="F295" s="2">
        <f t="shared" si="128"/>
        <v>0</v>
      </c>
      <c r="G295" s="3">
        <f t="shared" si="129"/>
        <v>0</v>
      </c>
      <c r="H295" s="3">
        <f t="shared" si="130"/>
        <v>67.743814631259099</v>
      </c>
      <c r="I295" s="3">
        <f t="shared" si="131"/>
        <v>-4.6430625981355682</v>
      </c>
      <c r="J295" s="2">
        <f t="shared" si="132"/>
        <v>67.902742588827735</v>
      </c>
      <c r="K295" s="2">
        <f t="shared" si="111"/>
        <v>67.902742588827735</v>
      </c>
      <c r="L295" s="5">
        <f t="shared" si="112"/>
        <v>0.47158271466615037</v>
      </c>
      <c r="M295" s="4">
        <f t="shared" si="133"/>
        <v>0.27989175193666599</v>
      </c>
      <c r="N295" s="4">
        <f t="shared" si="113"/>
        <v>0.26672897966290765</v>
      </c>
      <c r="O295" s="4">
        <f t="shared" si="134"/>
        <v>0</v>
      </c>
      <c r="P295" s="4">
        <f t="shared" si="114"/>
        <v>0</v>
      </c>
      <c r="Q295" s="5">
        <f t="shared" si="115"/>
        <v>0</v>
      </c>
      <c r="R295" s="5">
        <f t="shared" si="116"/>
        <v>-11.532095519800384</v>
      </c>
      <c r="S295" s="5">
        <f t="shared" si="135"/>
        <v>0.79039306654876418</v>
      </c>
      <c r="T295" s="6">
        <f t="shared" si="136"/>
        <v>1499.6055518722026</v>
      </c>
      <c r="U295" s="5">
        <f t="shared" si="117"/>
        <v>0</v>
      </c>
      <c r="V295" s="5">
        <f t="shared" si="118"/>
        <v>0.44704932902902472</v>
      </c>
      <c r="W295" s="5">
        <f t="shared" si="119"/>
        <v>6.5225971514861643</v>
      </c>
      <c r="X295" s="5">
        <f t="shared" si="120"/>
        <v>0</v>
      </c>
      <c r="Y295" s="5">
        <f t="shared" si="121"/>
        <v>-11.08504619077136</v>
      </c>
      <c r="Z295" s="5">
        <f t="shared" si="122"/>
        <v>-24.861009781965073</v>
      </c>
      <c r="AA295">
        <f t="shared" si="137"/>
        <v>0</v>
      </c>
    </row>
    <row r="296" spans="1:27" x14ac:dyDescent="0.2">
      <c r="A296">
        <f t="shared" si="123"/>
        <v>2.6399999999999877</v>
      </c>
      <c r="B296" s="5">
        <f t="shared" si="124"/>
        <v>0</v>
      </c>
      <c r="C296" s="5">
        <f t="shared" si="125"/>
        <v>245.0733576225858</v>
      </c>
      <c r="D296" s="5">
        <f t="shared" si="126"/>
        <v>84.779228460677473</v>
      </c>
      <c r="E296" s="2">
        <f t="shared" si="127"/>
        <v>245.0733576225858</v>
      </c>
      <c r="F296" s="2">
        <f t="shared" si="128"/>
        <v>0</v>
      </c>
      <c r="G296" s="3">
        <f t="shared" si="129"/>
        <v>0</v>
      </c>
      <c r="H296" s="3">
        <f t="shared" si="130"/>
        <v>67.632964169351382</v>
      </c>
      <c r="I296" s="3">
        <f t="shared" si="131"/>
        <v>-4.8916726959552186</v>
      </c>
      <c r="J296" s="2">
        <f t="shared" si="132"/>
        <v>67.809632826738721</v>
      </c>
      <c r="K296" s="2">
        <f t="shared" si="111"/>
        <v>67.809632826738721</v>
      </c>
      <c r="L296" s="5">
        <f t="shared" si="112"/>
        <v>0.47169289595511116</v>
      </c>
      <c r="M296" s="4">
        <f t="shared" si="133"/>
        <v>0.28027579249167023</v>
      </c>
      <c r="N296" s="4">
        <f t="shared" si="113"/>
        <v>0.26686836872465547</v>
      </c>
      <c r="O296" s="4">
        <f t="shared" si="134"/>
        <v>0</v>
      </c>
      <c r="P296" s="4">
        <f t="shared" si="114"/>
        <v>0</v>
      </c>
      <c r="Q296" s="5">
        <f t="shared" si="115"/>
        <v>0</v>
      </c>
      <c r="R296" s="5">
        <f t="shared" si="116"/>
        <v>-11.500124423794107</v>
      </c>
      <c r="S296" s="5">
        <f t="shared" si="135"/>
        <v>0.83176665897860902</v>
      </c>
      <c r="T296" s="6">
        <f t="shared" si="136"/>
        <v>1499.6040522674004</v>
      </c>
      <c r="U296" s="5">
        <f t="shared" si="117"/>
        <v>0</v>
      </c>
      <c r="V296" s="5">
        <f t="shared" si="118"/>
        <v>0.47058629321036516</v>
      </c>
      <c r="W296" s="5">
        <f t="shared" si="119"/>
        <v>6.5063931880809296</v>
      </c>
      <c r="X296" s="5">
        <f t="shared" si="120"/>
        <v>0</v>
      </c>
      <c r="Y296" s="5">
        <f t="shared" si="121"/>
        <v>-11.029538130583742</v>
      </c>
      <c r="Z296" s="5">
        <f t="shared" si="122"/>
        <v>-24.835840152940463</v>
      </c>
      <c r="AA296">
        <f t="shared" si="137"/>
        <v>0</v>
      </c>
    </row>
    <row r="297" spans="1:27" x14ac:dyDescent="0.2">
      <c r="A297">
        <f t="shared" si="123"/>
        <v>2.6499999999999875</v>
      </c>
      <c r="B297" s="5">
        <f t="shared" si="124"/>
        <v>0</v>
      </c>
      <c r="C297" s="5">
        <f t="shared" si="125"/>
        <v>245.74913578737278</v>
      </c>
      <c r="D297" s="5">
        <f t="shared" si="126"/>
        <v>84.729069941710279</v>
      </c>
      <c r="E297" s="2">
        <f t="shared" si="127"/>
        <v>245.74913578737278</v>
      </c>
      <c r="F297" s="2">
        <f t="shared" si="128"/>
        <v>0</v>
      </c>
      <c r="G297" s="3">
        <f t="shared" si="129"/>
        <v>0</v>
      </c>
      <c r="H297" s="3">
        <f t="shared" si="130"/>
        <v>67.52266878804555</v>
      </c>
      <c r="I297" s="3">
        <f t="shared" si="131"/>
        <v>-5.1400310974846235</v>
      </c>
      <c r="J297" s="2">
        <f t="shared" si="132"/>
        <v>67.71802359743829</v>
      </c>
      <c r="K297" s="2">
        <f t="shared" si="111"/>
        <v>67.71802359743829</v>
      </c>
      <c r="L297" s="5">
        <f t="shared" si="112"/>
        <v>0.47180094385780219</v>
      </c>
      <c r="M297" s="4">
        <f t="shared" si="133"/>
        <v>0.28065467011670514</v>
      </c>
      <c r="N297" s="4">
        <f t="shared" si="113"/>
        <v>0.26700565231962109</v>
      </c>
      <c r="O297" s="4">
        <f t="shared" si="134"/>
        <v>0</v>
      </c>
      <c r="P297" s="4">
        <f t="shared" si="114"/>
        <v>0</v>
      </c>
      <c r="Q297" s="5">
        <f t="shared" si="115"/>
        <v>0</v>
      </c>
      <c r="R297" s="5">
        <f t="shared" si="116"/>
        <v>-11.46848545237415</v>
      </c>
      <c r="S297" s="5">
        <f t="shared" si="135"/>
        <v>0.87301602445976734</v>
      </c>
      <c r="T297" s="6">
        <f t="shared" si="136"/>
        <v>1499.6025526640981</v>
      </c>
      <c r="U297" s="5">
        <f t="shared" si="117"/>
        <v>0</v>
      </c>
      <c r="V297" s="5">
        <f t="shared" si="118"/>
        <v>0.49406474516637983</v>
      </c>
      <c r="W297" s="5">
        <f t="shared" si="119"/>
        <v>6.490344030028389</v>
      </c>
      <c r="X297" s="5">
        <f t="shared" si="120"/>
        <v>0</v>
      </c>
      <c r="Y297" s="5">
        <f t="shared" si="121"/>
        <v>-10.97442070720777</v>
      </c>
      <c r="Z297" s="5">
        <f t="shared" si="122"/>
        <v>-24.810639945511845</v>
      </c>
      <c r="AA297">
        <f t="shared" si="137"/>
        <v>0</v>
      </c>
    </row>
    <row r="298" spans="1:27" x14ac:dyDescent="0.2">
      <c r="A298">
        <f t="shared" si="123"/>
        <v>2.6599999999999873</v>
      </c>
      <c r="B298" s="5">
        <f t="shared" si="124"/>
        <v>0</v>
      </c>
      <c r="C298" s="5">
        <f t="shared" si="125"/>
        <v>246.42381375421789</v>
      </c>
      <c r="D298" s="5">
        <f t="shared" si="126"/>
        <v>84.676429098738168</v>
      </c>
      <c r="E298" s="2">
        <f t="shared" si="127"/>
        <v>246.42381375421789</v>
      </c>
      <c r="F298" s="2">
        <f t="shared" si="128"/>
        <v>0</v>
      </c>
      <c r="G298" s="3">
        <f t="shared" si="129"/>
        <v>0</v>
      </c>
      <c r="H298" s="3">
        <f t="shared" si="130"/>
        <v>67.412924580973467</v>
      </c>
      <c r="I298" s="3">
        <f t="shared" si="131"/>
        <v>-5.3881374969397422</v>
      </c>
      <c r="J298" s="2">
        <f t="shared" si="132"/>
        <v>67.6279115916346</v>
      </c>
      <c r="K298" s="2">
        <f t="shared" si="111"/>
        <v>67.6279115916346</v>
      </c>
      <c r="L298" s="5">
        <f t="shared" si="112"/>
        <v>0.47190688039042461</v>
      </c>
      <c r="M298" s="4">
        <f t="shared" si="133"/>
        <v>0.28102835236265289</v>
      </c>
      <c r="N298" s="4">
        <f t="shared" si="113"/>
        <v>0.26714082868637817</v>
      </c>
      <c r="O298" s="4">
        <f t="shared" si="134"/>
        <v>0</v>
      </c>
      <c r="P298" s="4">
        <f t="shared" si="114"/>
        <v>0</v>
      </c>
      <c r="Q298" s="5">
        <f t="shared" si="115"/>
        <v>0</v>
      </c>
      <c r="R298" s="5">
        <f t="shared" si="116"/>
        <v>-11.437177028284992</v>
      </c>
      <c r="S298" s="5">
        <f t="shared" si="135"/>
        <v>0.91414343448664437</v>
      </c>
      <c r="T298" s="6">
        <f t="shared" si="136"/>
        <v>1499.6010530622953</v>
      </c>
      <c r="U298" s="5">
        <f t="shared" si="117"/>
        <v>0</v>
      </c>
      <c r="V298" s="5">
        <f t="shared" si="118"/>
        <v>0.51748564128782126</v>
      </c>
      <c r="W298" s="5">
        <f t="shared" si="119"/>
        <v>6.474448829059404</v>
      </c>
      <c r="X298" s="5">
        <f t="shared" si="120"/>
        <v>0</v>
      </c>
      <c r="Y298" s="5">
        <f t="shared" si="121"/>
        <v>-10.919691386997171</v>
      </c>
      <c r="Z298" s="5">
        <f t="shared" si="122"/>
        <v>-24.785407736453951</v>
      </c>
      <c r="AA298">
        <f t="shared" si="137"/>
        <v>0</v>
      </c>
    </row>
    <row r="299" spans="1:27" x14ac:dyDescent="0.2">
      <c r="A299">
        <f t="shared" si="123"/>
        <v>2.6699999999999871</v>
      </c>
      <c r="B299" s="5">
        <f t="shared" si="124"/>
        <v>0</v>
      </c>
      <c r="C299" s="5">
        <f t="shared" si="125"/>
        <v>247.09739701545826</v>
      </c>
      <c r="D299" s="5">
        <f t="shared" si="126"/>
        <v>84.621308453381957</v>
      </c>
      <c r="E299" s="2">
        <f t="shared" si="127"/>
        <v>247.09739701545826</v>
      </c>
      <c r="F299" s="2">
        <f t="shared" si="128"/>
        <v>0</v>
      </c>
      <c r="G299" s="3">
        <f t="shared" si="129"/>
        <v>0</v>
      </c>
      <c r="H299" s="3">
        <f t="shared" si="130"/>
        <v>67.303727667103502</v>
      </c>
      <c r="I299" s="3">
        <f t="shared" si="131"/>
        <v>-5.6359915743042821</v>
      </c>
      <c r="J299" s="2">
        <f t="shared" si="132"/>
        <v>67.539293443989052</v>
      </c>
      <c r="K299" s="2">
        <f t="shared" si="111"/>
        <v>67.539293443989052</v>
      </c>
      <c r="L299" s="5">
        <f t="shared" si="112"/>
        <v>0.47201072723329546</v>
      </c>
      <c r="M299" s="4">
        <f t="shared" si="133"/>
        <v>0.28139680760407221</v>
      </c>
      <c r="N299" s="4">
        <f t="shared" si="113"/>
        <v>0.2672738962607894</v>
      </c>
      <c r="O299" s="4">
        <f t="shared" si="134"/>
        <v>0</v>
      </c>
      <c r="P299" s="4">
        <f t="shared" si="114"/>
        <v>0</v>
      </c>
      <c r="Q299" s="5">
        <f t="shared" si="115"/>
        <v>0</v>
      </c>
      <c r="R299" s="5">
        <f t="shared" si="116"/>
        <v>-11.406197561009895</v>
      </c>
      <c r="S299" s="5">
        <f t="shared" si="135"/>
        <v>0.9551511569562432</v>
      </c>
      <c r="T299" s="6">
        <f t="shared" si="136"/>
        <v>1499.5995534619919</v>
      </c>
      <c r="U299" s="5">
        <f t="shared" si="117"/>
        <v>0</v>
      </c>
      <c r="V299" s="5">
        <f t="shared" si="118"/>
        <v>0.54084993519971025</v>
      </c>
      <c r="W299" s="5">
        <f t="shared" si="119"/>
        <v>6.4587067364353379</v>
      </c>
      <c r="X299" s="5">
        <f t="shared" si="120"/>
        <v>0</v>
      </c>
      <c r="Y299" s="5">
        <f t="shared" si="121"/>
        <v>-10.865347625810184</v>
      </c>
      <c r="Z299" s="5">
        <f t="shared" si="122"/>
        <v>-24.76014210660842</v>
      </c>
      <c r="AA299">
        <f t="shared" si="137"/>
        <v>0</v>
      </c>
    </row>
    <row r="300" spans="1:27" x14ac:dyDescent="0.2">
      <c r="A300">
        <f t="shared" si="123"/>
        <v>2.6799999999999868</v>
      </c>
      <c r="B300" s="5">
        <f t="shared" si="124"/>
        <v>0</v>
      </c>
      <c r="C300" s="5">
        <f t="shared" si="125"/>
        <v>247.76989102474801</v>
      </c>
      <c r="D300" s="5">
        <f t="shared" si="126"/>
        <v>84.563710530533584</v>
      </c>
      <c r="E300" s="2">
        <f t="shared" si="127"/>
        <v>247.76989102474801</v>
      </c>
      <c r="F300" s="2">
        <f t="shared" si="128"/>
        <v>0</v>
      </c>
      <c r="G300" s="3">
        <f t="shared" si="129"/>
        <v>0</v>
      </c>
      <c r="H300" s="3">
        <f t="shared" si="130"/>
        <v>67.195074190845403</v>
      </c>
      <c r="I300" s="3">
        <f t="shared" si="131"/>
        <v>-5.8835929953703667</v>
      </c>
      <c r="J300" s="2">
        <f t="shared" si="132"/>
        <v>67.452165732824241</v>
      </c>
      <c r="K300" s="2">
        <f t="shared" si="111"/>
        <v>67.452165732824241</v>
      </c>
      <c r="L300" s="5">
        <f t="shared" si="112"/>
        <v>0.4721125057349646</v>
      </c>
      <c r="M300" s="4">
        <f t="shared" si="133"/>
        <v>0.28176000505188437</v>
      </c>
      <c r="N300" s="4">
        <f t="shared" si="113"/>
        <v>0.26740485367689271</v>
      </c>
      <c r="O300" s="4">
        <f t="shared" si="134"/>
        <v>0</v>
      </c>
      <c r="P300" s="4">
        <f t="shared" si="114"/>
        <v>0</v>
      </c>
      <c r="Q300" s="5">
        <f t="shared" si="115"/>
        <v>0</v>
      </c>
      <c r="R300" s="5">
        <f t="shared" si="116"/>
        <v>-11.375545447140118</v>
      </c>
      <c r="S300" s="5">
        <f t="shared" si="135"/>
        <v>0.99604145567606528</v>
      </c>
      <c r="T300" s="6">
        <f t="shared" si="136"/>
        <v>1499.5980538631882</v>
      </c>
      <c r="U300" s="5">
        <f t="shared" si="117"/>
        <v>0</v>
      </c>
      <c r="V300" s="5">
        <f t="shared" si="118"/>
        <v>0.56415857761814814</v>
      </c>
      <c r="W300" s="5">
        <f t="shared" si="119"/>
        <v>6.4431169029337259</v>
      </c>
      <c r="X300" s="5">
        <f t="shared" si="120"/>
        <v>0</v>
      </c>
      <c r="Y300" s="5">
        <f t="shared" si="121"/>
        <v>-10.81138686952197</v>
      </c>
      <c r="Z300" s="5">
        <f t="shared" si="122"/>
        <v>-24.734841641390208</v>
      </c>
      <c r="AA300">
        <f t="shared" si="137"/>
        <v>0</v>
      </c>
    </row>
    <row r="301" spans="1:27" x14ac:dyDescent="0.2">
      <c r="A301">
        <f t="shared" si="123"/>
        <v>2.6899999999999866</v>
      </c>
      <c r="B301" s="5">
        <f t="shared" si="124"/>
        <v>0</v>
      </c>
      <c r="C301" s="5">
        <f t="shared" si="125"/>
        <v>248.44130119731298</v>
      </c>
      <c r="D301" s="5">
        <f t="shared" si="126"/>
        <v>84.503637858497811</v>
      </c>
      <c r="E301" s="2">
        <f t="shared" si="127"/>
        <v>248.44130119731298</v>
      </c>
      <c r="F301" s="2">
        <f t="shared" si="128"/>
        <v>0</v>
      </c>
      <c r="G301" s="3">
        <f t="shared" si="129"/>
        <v>0</v>
      </c>
      <c r="H301" s="3">
        <f t="shared" si="130"/>
        <v>67.08696032215019</v>
      </c>
      <c r="I301" s="3">
        <f t="shared" si="131"/>
        <v>-6.1309414117842689</v>
      </c>
      <c r="J301" s="2">
        <f t="shared" si="132"/>
        <v>67.366524979848009</v>
      </c>
      <c r="K301" s="2">
        <f t="shared" si="111"/>
        <v>67.366524979848009</v>
      </c>
      <c r="L301" s="5">
        <f t="shared" si="112"/>
        <v>0.47221223691632186</v>
      </c>
      <c r="M301" s="4">
        <f t="shared" si="133"/>
        <v>0.28211791476572795</v>
      </c>
      <c r="N301" s="4">
        <f t="shared" si="113"/>
        <v>0.26753369976773095</v>
      </c>
      <c r="O301" s="4">
        <f t="shared" si="134"/>
        <v>0</v>
      </c>
      <c r="P301" s="4">
        <f t="shared" si="114"/>
        <v>0</v>
      </c>
      <c r="Q301" s="5">
        <f t="shared" si="115"/>
        <v>0</v>
      </c>
      <c r="R301" s="5">
        <f t="shared" si="116"/>
        <v>-11.34521907073727</v>
      </c>
      <c r="S301" s="5">
        <f t="shared" si="135"/>
        <v>1.0368165898788246</v>
      </c>
      <c r="T301" s="6">
        <f t="shared" si="136"/>
        <v>1499.5965542658839</v>
      </c>
      <c r="U301" s="5">
        <f t="shared" si="117"/>
        <v>0</v>
      </c>
      <c r="V301" s="5">
        <f t="shared" si="118"/>
        <v>0.58741251620719359</v>
      </c>
      <c r="W301" s="5">
        <f t="shared" si="119"/>
        <v>6.4276784788353893</v>
      </c>
      <c r="X301" s="5">
        <f t="shared" si="120"/>
        <v>0</v>
      </c>
      <c r="Y301" s="5">
        <f t="shared" si="121"/>
        <v>-10.757806554530077</v>
      </c>
      <c r="Z301" s="5">
        <f t="shared" si="122"/>
        <v>-24.709504931285785</v>
      </c>
      <c r="AA301">
        <f t="shared" si="137"/>
        <v>0</v>
      </c>
    </row>
    <row r="302" spans="1:27" x14ac:dyDescent="0.2">
      <c r="A302">
        <f t="shared" si="123"/>
        <v>2.6999999999999864</v>
      </c>
      <c r="B302" s="5">
        <f t="shared" si="124"/>
        <v>0</v>
      </c>
      <c r="C302" s="5">
        <f t="shared" si="125"/>
        <v>249.11163291020674</v>
      </c>
      <c r="D302" s="5">
        <f t="shared" si="126"/>
        <v>84.441092969133408</v>
      </c>
      <c r="E302" s="2">
        <f t="shared" si="127"/>
        <v>249.11163291020674</v>
      </c>
      <c r="F302" s="2">
        <f t="shared" si="128"/>
        <v>0</v>
      </c>
      <c r="G302" s="3">
        <f t="shared" si="129"/>
        <v>0</v>
      </c>
      <c r="H302" s="3">
        <f t="shared" si="130"/>
        <v>66.979382256604893</v>
      </c>
      <c r="I302" s="3">
        <f t="shared" si="131"/>
        <v>-6.3780364610971265</v>
      </c>
      <c r="J302" s="2">
        <f t="shared" si="132"/>
        <v>67.282367649893857</v>
      </c>
      <c r="K302" s="2">
        <f t="shared" si="111"/>
        <v>67.282367649893857</v>
      </c>
      <c r="L302" s="5">
        <f t="shared" si="112"/>
        <v>0.47230994147469069</v>
      </c>
      <c r="M302" s="4">
        <f t="shared" si="133"/>
        <v>0.28247050766597059</v>
      </c>
      <c r="N302" s="4">
        <f t="shared" si="113"/>
        <v>0.26766043356612579</v>
      </c>
      <c r="O302" s="4">
        <f t="shared" si="134"/>
        <v>0</v>
      </c>
      <c r="P302" s="4">
        <f t="shared" si="114"/>
        <v>0</v>
      </c>
      <c r="Q302" s="5">
        <f t="shared" si="115"/>
        <v>0</v>
      </c>
      <c r="R302" s="5">
        <f t="shared" si="116"/>
        <v>-11.315216803689076</v>
      </c>
      <c r="S302" s="5">
        <f t="shared" si="135"/>
        <v>1.0774788137439291</v>
      </c>
      <c r="T302" s="6">
        <f t="shared" si="136"/>
        <v>1499.5950546700799</v>
      </c>
      <c r="U302" s="5">
        <f t="shared" si="117"/>
        <v>0</v>
      </c>
      <c r="V302" s="5">
        <f t="shared" si="118"/>
        <v>0.61061269543586161</v>
      </c>
      <c r="W302" s="5">
        <f t="shared" si="119"/>
        <v>6.4123906139130531</v>
      </c>
      <c r="X302" s="5">
        <f t="shared" si="120"/>
        <v>0</v>
      </c>
      <c r="Y302" s="5">
        <f t="shared" si="121"/>
        <v>-10.704604108253214</v>
      </c>
      <c r="Z302" s="5">
        <f t="shared" si="122"/>
        <v>-24.684130572343015</v>
      </c>
      <c r="AA302">
        <f t="shared" si="137"/>
        <v>0</v>
      </c>
    </row>
    <row r="303" spans="1:27" x14ac:dyDescent="0.2">
      <c r="A303">
        <f t="shared" si="123"/>
        <v>2.7099999999999862</v>
      </c>
      <c r="B303" s="5">
        <f t="shared" si="124"/>
        <v>0</v>
      </c>
      <c r="C303" s="5">
        <f t="shared" si="125"/>
        <v>249.78089150256739</v>
      </c>
      <c r="D303" s="5">
        <f t="shared" si="126"/>
        <v>84.376078397993808</v>
      </c>
      <c r="E303" s="2">
        <f t="shared" si="127"/>
        <v>249.78089150256739</v>
      </c>
      <c r="F303" s="2">
        <f t="shared" si="128"/>
        <v>0</v>
      </c>
      <c r="G303" s="3">
        <f t="shared" si="129"/>
        <v>0</v>
      </c>
      <c r="H303" s="3">
        <f t="shared" si="130"/>
        <v>66.872336215522367</v>
      </c>
      <c r="I303" s="3">
        <f t="shared" si="131"/>
        <v>-6.624877766820557</v>
      </c>
      <c r="J303" s="2">
        <f t="shared" si="132"/>
        <v>67.199690150678364</v>
      </c>
      <c r="K303" s="2">
        <f t="shared" si="111"/>
        <v>67.199690150678364</v>
      </c>
      <c r="L303" s="5">
        <f t="shared" si="112"/>
        <v>0.47240563978790862</v>
      </c>
      <c r="M303" s="4">
        <f t="shared" si="133"/>
        <v>0.28281775554536692</v>
      </c>
      <c r="N303" s="4">
        <f t="shared" si="113"/>
        <v>0.26778505430539329</v>
      </c>
      <c r="O303" s="4">
        <f t="shared" si="134"/>
        <v>0</v>
      </c>
      <c r="P303" s="4">
        <f t="shared" si="114"/>
        <v>0</v>
      </c>
      <c r="Q303" s="5">
        <f t="shared" si="115"/>
        <v>0</v>
      </c>
      <c r="R303" s="5">
        <f t="shared" si="116"/>
        <v>-11.285537006058698</v>
      </c>
      <c r="S303" s="5">
        <f t="shared" si="135"/>
        <v>1.1180303759256796</v>
      </c>
      <c r="T303" s="6">
        <f t="shared" si="136"/>
        <v>1499.5935550757747</v>
      </c>
      <c r="U303" s="5">
        <f t="shared" si="117"/>
        <v>0</v>
      </c>
      <c r="V303" s="5">
        <f t="shared" si="118"/>
        <v>0.63376005643529665</v>
      </c>
      <c r="W303" s="5">
        <f t="shared" si="119"/>
        <v>6.3972524574214571</v>
      </c>
      <c r="X303" s="5">
        <f t="shared" si="120"/>
        <v>0</v>
      </c>
      <c r="Y303" s="5">
        <f t="shared" si="121"/>
        <v>-10.651776949623402</v>
      </c>
      <c r="Z303" s="5">
        <f t="shared" si="122"/>
        <v>-24.658717166652863</v>
      </c>
      <c r="AA303">
        <f t="shared" si="137"/>
        <v>0</v>
      </c>
    </row>
    <row r="304" spans="1:27" x14ac:dyDescent="0.2">
      <c r="A304">
        <f t="shared" si="123"/>
        <v>2.719999999999986</v>
      </c>
      <c r="B304" s="5">
        <f t="shared" si="124"/>
        <v>0</v>
      </c>
      <c r="C304" s="5">
        <f t="shared" si="125"/>
        <v>250.44908227587513</v>
      </c>
      <c r="D304" s="5">
        <f t="shared" si="126"/>
        <v>84.308596684467275</v>
      </c>
      <c r="E304" s="2">
        <f t="shared" si="127"/>
        <v>250.44908227587513</v>
      </c>
      <c r="F304" s="2">
        <f t="shared" si="128"/>
        <v>0</v>
      </c>
      <c r="G304" s="3">
        <f t="shared" si="129"/>
        <v>0</v>
      </c>
      <c r="H304" s="3">
        <f t="shared" si="130"/>
        <v>66.765818446026131</v>
      </c>
      <c r="I304" s="3">
        <f t="shared" si="131"/>
        <v>-6.8714649384870858</v>
      </c>
      <c r="J304" s="2">
        <f t="shared" si="132"/>
        <v>67.118488832575636</v>
      </c>
      <c r="K304" s="2">
        <f t="shared" si="111"/>
        <v>67.118488832575636</v>
      </c>
      <c r="L304" s="5">
        <f t="shared" si="112"/>
        <v>0.4724993519183911</v>
      </c>
      <c r="M304" s="4">
        <f t="shared" si="133"/>
        <v>0.28315963108035308</v>
      </c>
      <c r="N304" s="4">
        <f t="shared" si="113"/>
        <v>0.26790756142000083</v>
      </c>
      <c r="O304" s="4">
        <f t="shared" si="134"/>
        <v>0</v>
      </c>
      <c r="P304" s="4">
        <f t="shared" si="114"/>
        <v>0</v>
      </c>
      <c r="Q304" s="5">
        <f t="shared" si="115"/>
        <v>0</v>
      </c>
      <c r="R304" s="5">
        <f t="shared" si="116"/>
        <v>-11.256178026427872</v>
      </c>
      <c r="S304" s="5">
        <f t="shared" si="135"/>
        <v>1.1584735190881421</v>
      </c>
      <c r="T304" s="6">
        <f t="shared" si="136"/>
        <v>1499.5920554829695</v>
      </c>
      <c r="U304" s="5">
        <f t="shared" si="117"/>
        <v>0</v>
      </c>
      <c r="V304" s="5">
        <f t="shared" si="118"/>
        <v>0.65685553685617803</v>
      </c>
      <c r="W304" s="5">
        <f t="shared" si="119"/>
        <v>6.3822631580890272</v>
      </c>
      <c r="X304" s="5">
        <f t="shared" si="120"/>
        <v>0</v>
      </c>
      <c r="Y304" s="5">
        <f t="shared" si="121"/>
        <v>-10.599322489571694</v>
      </c>
      <c r="Z304" s="5">
        <f t="shared" si="122"/>
        <v>-24.633263322822831</v>
      </c>
      <c r="AA304">
        <f t="shared" si="137"/>
        <v>0</v>
      </c>
    </row>
    <row r="305" spans="1:27" x14ac:dyDescent="0.2">
      <c r="A305">
        <f t="shared" si="123"/>
        <v>2.7299999999999858</v>
      </c>
      <c r="B305" s="5">
        <f t="shared" si="124"/>
        <v>0</v>
      </c>
      <c r="C305" s="5">
        <f t="shared" si="125"/>
        <v>251.11621049421092</v>
      </c>
      <c r="D305" s="5">
        <f t="shared" si="126"/>
        <v>84.238650371916265</v>
      </c>
      <c r="E305" s="2">
        <f t="shared" si="127"/>
        <v>251.11621049421092</v>
      </c>
      <c r="F305" s="2">
        <f t="shared" si="128"/>
        <v>0</v>
      </c>
      <c r="G305" s="3">
        <f t="shared" si="129"/>
        <v>0</v>
      </c>
      <c r="H305" s="3">
        <f t="shared" si="130"/>
        <v>66.659825221130419</v>
      </c>
      <c r="I305" s="3">
        <f t="shared" si="131"/>
        <v>-7.1177975717153146</v>
      </c>
      <c r="J305" s="2">
        <f t="shared" si="132"/>
        <v>67.038759988409481</v>
      </c>
      <c r="K305" s="2">
        <f t="shared" si="111"/>
        <v>67.038759988409481</v>
      </c>
      <c r="L305" s="5">
        <f t="shared" si="112"/>
        <v>0.4725910976171786</v>
      </c>
      <c r="M305" s="4">
        <f t="shared" si="133"/>
        <v>0.28349610784196699</v>
      </c>
      <c r="N305" s="4">
        <f t="shared" si="113"/>
        <v>0.26802795454616513</v>
      </c>
      <c r="O305" s="4">
        <f t="shared" si="134"/>
        <v>0</v>
      </c>
      <c r="P305" s="4">
        <f t="shared" si="114"/>
        <v>0</v>
      </c>
      <c r="Q305" s="5">
        <f t="shared" si="115"/>
        <v>0</v>
      </c>
      <c r="R305" s="5">
        <f t="shared" si="116"/>
        <v>-11.22713820223403</v>
      </c>
      <c r="S305" s="5">
        <f t="shared" si="135"/>
        <v>1.1988104794466556</v>
      </c>
      <c r="T305" s="6">
        <f t="shared" si="136"/>
        <v>1499.5905558916641</v>
      </c>
      <c r="U305" s="5">
        <f t="shared" si="117"/>
        <v>0</v>
      </c>
      <c r="V305" s="5">
        <f t="shared" si="118"/>
        <v>0.67990007072641678</v>
      </c>
      <c r="W305" s="5">
        <f t="shared" si="119"/>
        <v>6.3674218641111242</v>
      </c>
      <c r="X305" s="5">
        <f t="shared" si="120"/>
        <v>0</v>
      </c>
      <c r="Y305" s="5">
        <f t="shared" si="121"/>
        <v>-10.547238131507614</v>
      </c>
      <c r="Z305" s="5">
        <f t="shared" si="122"/>
        <v>-24.607767656442221</v>
      </c>
      <c r="AA305">
        <f t="shared" si="137"/>
        <v>0</v>
      </c>
    </row>
    <row r="306" spans="1:27" x14ac:dyDescent="0.2">
      <c r="A306">
        <f t="shared" si="123"/>
        <v>2.7399999999999856</v>
      </c>
      <c r="B306" s="5">
        <f t="shared" si="124"/>
        <v>0</v>
      </c>
      <c r="C306" s="5">
        <f t="shared" si="125"/>
        <v>251.78228138451567</v>
      </c>
      <c r="D306" s="5">
        <f t="shared" si="126"/>
        <v>84.166242007816294</v>
      </c>
      <c r="E306" s="2">
        <f t="shared" si="127"/>
        <v>251.78228138451567</v>
      </c>
      <c r="F306" s="2">
        <f t="shared" si="128"/>
        <v>0</v>
      </c>
      <c r="G306" s="3">
        <f t="shared" si="129"/>
        <v>0</v>
      </c>
      <c r="H306" s="3">
        <f t="shared" si="130"/>
        <v>66.554352839815337</v>
      </c>
      <c r="I306" s="3">
        <f t="shared" si="131"/>
        <v>-7.3638752482797365</v>
      </c>
      <c r="J306" s="2">
        <f t="shared" si="132"/>
        <v>66.960499853263215</v>
      </c>
      <c r="K306" s="2">
        <f t="shared" si="111"/>
        <v>66.960499853263215</v>
      </c>
      <c r="L306" s="5">
        <f t="shared" si="112"/>
        <v>0.47268089632796456</v>
      </c>
      <c r="M306" s="4">
        <f t="shared" si="133"/>
        <v>0.28382716030638566</v>
      </c>
      <c r="N306" s="4">
        <f t="shared" si="113"/>
        <v>0.26814623352238975</v>
      </c>
      <c r="O306" s="4">
        <f t="shared" si="134"/>
        <v>0</v>
      </c>
      <c r="P306" s="4">
        <f t="shared" si="114"/>
        <v>0</v>
      </c>
      <c r="Q306" s="5">
        <f t="shared" si="115"/>
        <v>0</v>
      </c>
      <c r="R306" s="5">
        <f t="shared" si="116"/>
        <v>-11.198415860101589</v>
      </c>
      <c r="S306" s="5">
        <f t="shared" si="135"/>
        <v>1.2390434863159303</v>
      </c>
      <c r="T306" s="6">
        <f t="shared" si="136"/>
        <v>1499.5890563018577</v>
      </c>
      <c r="U306" s="5">
        <f t="shared" si="117"/>
        <v>0</v>
      </c>
      <c r="V306" s="5">
        <f t="shared" si="118"/>
        <v>0.70289458830919804</v>
      </c>
      <c r="W306" s="5">
        <f t="shared" si="119"/>
        <v>6.352727723144886</v>
      </c>
      <c r="X306" s="5">
        <f t="shared" si="120"/>
        <v>0</v>
      </c>
      <c r="Y306" s="5">
        <f t="shared" si="121"/>
        <v>-10.495521271792391</v>
      </c>
      <c r="Z306" s="5">
        <f t="shared" si="122"/>
        <v>-24.582228790539183</v>
      </c>
      <c r="AA306">
        <f t="shared" si="137"/>
        <v>0</v>
      </c>
    </row>
    <row r="307" spans="1:27" x14ac:dyDescent="0.2">
      <c r="A307">
        <f t="shared" si="123"/>
        <v>2.7499999999999853</v>
      </c>
      <c r="B307" s="5">
        <f t="shared" si="124"/>
        <v>0</v>
      </c>
      <c r="C307" s="5">
        <f t="shared" si="125"/>
        <v>252.44730013685023</v>
      </c>
      <c r="D307" s="5">
        <f t="shared" si="126"/>
        <v>84.091374143893972</v>
      </c>
      <c r="E307" s="2">
        <f t="shared" si="127"/>
        <v>252.44730013685023</v>
      </c>
      <c r="F307" s="2">
        <f t="shared" si="128"/>
        <v>0</v>
      </c>
      <c r="G307" s="3">
        <f t="shared" si="129"/>
        <v>0</v>
      </c>
      <c r="H307" s="3">
        <f t="shared" si="130"/>
        <v>66.449397627097412</v>
      </c>
      <c r="I307" s="3">
        <f t="shared" si="131"/>
        <v>-7.609697536185128</v>
      </c>
      <c r="J307" s="2">
        <f t="shared" si="132"/>
        <v>66.883704604307923</v>
      </c>
      <c r="K307" s="2">
        <f t="shared" si="111"/>
        <v>66.883704604307923</v>
      </c>
      <c r="L307" s="5">
        <f t="shared" si="112"/>
        <v>0.47276876719110328</v>
      </c>
      <c r="M307" s="4">
        <f t="shared" si="133"/>
        <v>0.28415276386506733</v>
      </c>
      <c r="N307" s="4">
        <f t="shared" si="113"/>
        <v>0.26826239838994137</v>
      </c>
      <c r="O307" s="4">
        <f t="shared" si="134"/>
        <v>0</v>
      </c>
      <c r="P307" s="4">
        <f t="shared" si="114"/>
        <v>0</v>
      </c>
      <c r="Q307" s="5">
        <f t="shared" si="115"/>
        <v>0</v>
      </c>
      <c r="R307" s="5">
        <f t="shared" si="116"/>
        <v>-11.170009316167661</v>
      </c>
      <c r="S307" s="5">
        <f t="shared" si="135"/>
        <v>1.2791747616647116</v>
      </c>
      <c r="T307" s="6">
        <f t="shared" si="136"/>
        <v>1499.5875567135511</v>
      </c>
      <c r="U307" s="5">
        <f t="shared" si="117"/>
        <v>0</v>
      </c>
      <c r="V307" s="5">
        <f t="shared" si="118"/>
        <v>0.72584001596143255</v>
      </c>
      <c r="W307" s="5">
        <f t="shared" si="119"/>
        <v>6.3381798823057176</v>
      </c>
      <c r="X307" s="5">
        <f t="shared" si="120"/>
        <v>0</v>
      </c>
      <c r="Y307" s="5">
        <f t="shared" si="121"/>
        <v>-10.444169300206228</v>
      </c>
      <c r="Z307" s="5">
        <f t="shared" si="122"/>
        <v>-24.55664535602957</v>
      </c>
      <c r="AA307">
        <f t="shared" si="137"/>
        <v>0</v>
      </c>
    </row>
    <row r="308" spans="1:27" x14ac:dyDescent="0.2">
      <c r="A308">
        <f t="shared" si="123"/>
        <v>2.7599999999999851</v>
      </c>
      <c r="B308" s="5">
        <f t="shared" si="124"/>
        <v>0</v>
      </c>
      <c r="C308" s="5">
        <f t="shared" si="125"/>
        <v>253.11127190465618</v>
      </c>
      <c r="D308" s="5">
        <f t="shared" si="126"/>
        <v>84.014049336264321</v>
      </c>
      <c r="E308" s="2">
        <f t="shared" si="127"/>
        <v>253.11127190465618</v>
      </c>
      <c r="F308" s="2">
        <f t="shared" si="128"/>
        <v>0</v>
      </c>
      <c r="G308" s="3">
        <f t="shared" si="129"/>
        <v>0</v>
      </c>
      <c r="H308" s="3">
        <f t="shared" si="130"/>
        <v>66.344955934095353</v>
      </c>
      <c r="I308" s="3">
        <f t="shared" si="131"/>
        <v>-7.8552639897454242</v>
      </c>
      <c r="J308" s="2">
        <f t="shared" si="132"/>
        <v>66.808370360649008</v>
      </c>
      <c r="K308" s="2">
        <f t="shared" si="111"/>
        <v>66.808370360649008</v>
      </c>
      <c r="L308" s="5">
        <f t="shared" si="112"/>
        <v>0.47285472904759668</v>
      </c>
      <c r="M308" s="4">
        <f t="shared" si="133"/>
        <v>0.28447289483449367</v>
      </c>
      <c r="N308" s="4">
        <f t="shared" si="113"/>
        <v>0.26837644939326488</v>
      </c>
      <c r="O308" s="4">
        <f t="shared" si="134"/>
        <v>0</v>
      </c>
      <c r="P308" s="4">
        <f t="shared" si="114"/>
        <v>0</v>
      </c>
      <c r="Q308" s="5">
        <f t="shared" si="115"/>
        <v>0</v>
      </c>
      <c r="R308" s="5">
        <f t="shared" si="116"/>
        <v>-11.141916876402307</v>
      </c>
      <c r="S308" s="5">
        <f t="shared" si="135"/>
        <v>1.3192065196769698</v>
      </c>
      <c r="T308" s="6">
        <f t="shared" si="136"/>
        <v>1499.5860571267444</v>
      </c>
      <c r="U308" s="5">
        <f t="shared" si="117"/>
        <v>0</v>
      </c>
      <c r="V308" s="5">
        <f t="shared" si="118"/>
        <v>0.74873727599267392</v>
      </c>
      <c r="W308" s="5">
        <f t="shared" si="119"/>
        <v>6.3237774881654136</v>
      </c>
      <c r="X308" s="5">
        <f t="shared" si="120"/>
        <v>0</v>
      </c>
      <c r="Y308" s="5">
        <f t="shared" si="121"/>
        <v>-10.393179600409633</v>
      </c>
      <c r="Z308" s="5">
        <f t="shared" si="122"/>
        <v>-24.531015992157617</v>
      </c>
      <c r="AA308">
        <f t="shared" si="137"/>
        <v>0</v>
      </c>
    </row>
    <row r="309" spans="1:27" x14ac:dyDescent="0.2">
      <c r="A309">
        <f t="shared" si="123"/>
        <v>2.7699999999999849</v>
      </c>
      <c r="B309" s="5">
        <f t="shared" si="124"/>
        <v>0</v>
      </c>
      <c r="C309" s="5">
        <f t="shared" si="125"/>
        <v>253.77420180501713</v>
      </c>
      <c r="D309" s="5">
        <f t="shared" si="126"/>
        <v>83.934270145567254</v>
      </c>
      <c r="E309" s="2">
        <f t="shared" si="127"/>
        <v>253.77420180501713</v>
      </c>
      <c r="F309" s="2">
        <f t="shared" si="128"/>
        <v>0</v>
      </c>
      <c r="G309" s="3">
        <f t="shared" si="129"/>
        <v>0</v>
      </c>
      <c r="H309" s="3">
        <f t="shared" si="130"/>
        <v>66.241024138091262</v>
      </c>
      <c r="I309" s="3">
        <f t="shared" si="131"/>
        <v>-8.1005741496670005</v>
      </c>
      <c r="J309" s="2">
        <f t="shared" si="132"/>
        <v>66.734493183191574</v>
      </c>
      <c r="K309" s="2">
        <f t="shared" si="111"/>
        <v>66.734493183191574</v>
      </c>
      <c r="L309" s="5">
        <f t="shared" si="112"/>
        <v>0.47293880044305786</v>
      </c>
      <c r="M309" s="4">
        <f t="shared" si="133"/>
        <v>0.28478753046549882</v>
      </c>
      <c r="N309" s="4">
        <f t="shared" si="113"/>
        <v>0.26848838698033589</v>
      </c>
      <c r="O309" s="4">
        <f t="shared" si="134"/>
        <v>0</v>
      </c>
      <c r="P309" s="4">
        <f t="shared" si="114"/>
        <v>0</v>
      </c>
      <c r="Q309" s="5">
        <f t="shared" si="115"/>
        <v>0</v>
      </c>
      <c r="R309" s="5">
        <f t="shared" si="116"/>
        <v>-11.114136836923539</v>
      </c>
      <c r="S309" s="5">
        <f t="shared" si="135"/>
        <v>1.359140966319589</v>
      </c>
      <c r="T309" s="6">
        <f t="shared" si="136"/>
        <v>1499.5845575414371</v>
      </c>
      <c r="U309" s="5">
        <f t="shared" si="117"/>
        <v>0</v>
      </c>
      <c r="V309" s="5">
        <f t="shared" si="118"/>
        <v>0.77158728652456443</v>
      </c>
      <c r="W309" s="5">
        <f t="shared" si="119"/>
        <v>6.3095196867519672</v>
      </c>
      <c r="X309" s="5">
        <f t="shared" si="120"/>
        <v>0</v>
      </c>
      <c r="Y309" s="5">
        <f t="shared" si="121"/>
        <v>-10.342549550398974</v>
      </c>
      <c r="Z309" s="5">
        <f t="shared" si="122"/>
        <v>-24.505339346928444</v>
      </c>
      <c r="AA309">
        <f t="shared" si="137"/>
        <v>0</v>
      </c>
    </row>
    <row r="310" spans="1:27" x14ac:dyDescent="0.2">
      <c r="A310">
        <f t="shared" si="123"/>
        <v>2.7799999999999847</v>
      </c>
      <c r="B310" s="5">
        <f t="shared" si="124"/>
        <v>0</v>
      </c>
      <c r="C310" s="5">
        <f t="shared" si="125"/>
        <v>254.43609491892053</v>
      </c>
      <c r="D310" s="5">
        <f t="shared" si="126"/>
        <v>83.852039137103233</v>
      </c>
      <c r="E310" s="2">
        <f t="shared" si="127"/>
        <v>254.43609491892053</v>
      </c>
      <c r="F310" s="2">
        <f t="shared" si="128"/>
        <v>0</v>
      </c>
      <c r="G310" s="3">
        <f t="shared" si="129"/>
        <v>0</v>
      </c>
      <c r="H310" s="3">
        <f t="shared" si="130"/>
        <v>66.137598642587278</v>
      </c>
      <c r="I310" s="3">
        <f t="shared" si="131"/>
        <v>-8.3456275431362847</v>
      </c>
      <c r="J310" s="2">
        <f t="shared" si="132"/>
        <v>66.662069074524823</v>
      </c>
      <c r="K310" s="2">
        <f t="shared" si="111"/>
        <v>66.662069074524823</v>
      </c>
      <c r="L310" s="5">
        <f t="shared" si="112"/>
        <v>0.47302099963165178</v>
      </c>
      <c r="M310" s="4">
        <f t="shared" si="133"/>
        <v>0.28509664895218012</v>
      </c>
      <c r="N310" s="4">
        <f t="shared" si="113"/>
        <v>0.26859821180295013</v>
      </c>
      <c r="O310" s="4">
        <f t="shared" si="134"/>
        <v>0</v>
      </c>
      <c r="P310" s="4">
        <f t="shared" si="114"/>
        <v>0</v>
      </c>
      <c r="Q310" s="5">
        <f t="shared" si="115"/>
        <v>0</v>
      </c>
      <c r="R310" s="5">
        <f t="shared" si="116"/>
        <v>-11.08666748430729</v>
      </c>
      <c r="S310" s="5">
        <f t="shared" si="135"/>
        <v>1.3989802989165321</v>
      </c>
      <c r="T310" s="6">
        <f t="shared" si="136"/>
        <v>1499.5830579576293</v>
      </c>
      <c r="U310" s="5">
        <f t="shared" si="117"/>
        <v>0</v>
      </c>
      <c r="V310" s="5">
        <f t="shared" si="118"/>
        <v>0.79439096135086962</v>
      </c>
      <c r="W310" s="5">
        <f t="shared" si="119"/>
        <v>6.2954056235510709</v>
      </c>
      <c r="X310" s="5">
        <f t="shared" si="120"/>
        <v>0</v>
      </c>
      <c r="Y310" s="5">
        <f t="shared" si="121"/>
        <v>-10.292276522956421</v>
      </c>
      <c r="Z310" s="5">
        <f t="shared" si="122"/>
        <v>-24.479614077532396</v>
      </c>
      <c r="AA310">
        <f t="shared" si="137"/>
        <v>0</v>
      </c>
    </row>
    <row r="311" spans="1:27" x14ac:dyDescent="0.2">
      <c r="A311">
        <f t="shared" si="123"/>
        <v>2.7899999999999845</v>
      </c>
      <c r="B311" s="5">
        <f t="shared" si="124"/>
        <v>0</v>
      </c>
      <c r="C311" s="5">
        <f t="shared" si="125"/>
        <v>255.09695629152026</v>
      </c>
      <c r="D311" s="5">
        <f t="shared" si="126"/>
        <v>83.767358880968004</v>
      </c>
      <c r="E311" s="2">
        <f t="shared" si="127"/>
        <v>255.09695629152026</v>
      </c>
      <c r="F311" s="2">
        <f t="shared" si="128"/>
        <v>0</v>
      </c>
      <c r="G311" s="3">
        <f t="shared" si="129"/>
        <v>0</v>
      </c>
      <c r="H311" s="3">
        <f t="shared" si="130"/>
        <v>66.034675877357714</v>
      </c>
      <c r="I311" s="3">
        <f t="shared" si="131"/>
        <v>-8.5904236839116095</v>
      </c>
      <c r="J311" s="2">
        <f t="shared" si="132"/>
        <v>66.591093978825711</v>
      </c>
      <c r="K311" s="2">
        <f t="shared" si="111"/>
        <v>66.591093978825711</v>
      </c>
      <c r="L311" s="5">
        <f t="shared" si="112"/>
        <v>0.47310134458001063</v>
      </c>
      <c r="M311" s="4">
        <f t="shared" si="133"/>
        <v>0.28540022944038029</v>
      </c>
      <c r="N311" s="4">
        <f t="shared" si="113"/>
        <v>0.26870592471694987</v>
      </c>
      <c r="O311" s="4">
        <f t="shared" si="134"/>
        <v>0</v>
      </c>
      <c r="P311" s="4">
        <f t="shared" si="114"/>
        <v>0</v>
      </c>
      <c r="Q311" s="5">
        <f t="shared" si="115"/>
        <v>0</v>
      </c>
      <c r="R311" s="5">
        <f t="shared" si="116"/>
        <v>-11.05950709589246</v>
      </c>
      <c r="S311" s="5">
        <f t="shared" si="135"/>
        <v>1.4387267057294537</v>
      </c>
      <c r="T311" s="6">
        <f t="shared" si="136"/>
        <v>1499.581558375321</v>
      </c>
      <c r="U311" s="5">
        <f t="shared" si="117"/>
        <v>0</v>
      </c>
      <c r="V311" s="5">
        <f t="shared" si="118"/>
        <v>0.81714920979816252</v>
      </c>
      <c r="W311" s="5">
        <f t="shared" si="119"/>
        <v>6.2814344435093252</v>
      </c>
      <c r="X311" s="5">
        <f t="shared" si="120"/>
        <v>0</v>
      </c>
      <c r="Y311" s="5">
        <f t="shared" si="121"/>
        <v>-10.242357886094297</v>
      </c>
      <c r="Z311" s="5">
        <f t="shared" si="122"/>
        <v>-24.453838850761223</v>
      </c>
      <c r="AA311">
        <f t="shared" si="137"/>
        <v>0</v>
      </c>
    </row>
    <row r="312" spans="1:27" x14ac:dyDescent="0.2">
      <c r="A312">
        <f t="shared" si="123"/>
        <v>2.7999999999999843</v>
      </c>
      <c r="B312" s="5">
        <f t="shared" si="124"/>
        <v>0</v>
      </c>
      <c r="C312" s="5">
        <f t="shared" si="125"/>
        <v>255.75679093239953</v>
      </c>
      <c r="D312" s="5">
        <f t="shared" si="126"/>
        <v>83.680231952186347</v>
      </c>
      <c r="E312" s="2">
        <f t="shared" si="127"/>
        <v>255.75679093239953</v>
      </c>
      <c r="F312" s="2">
        <f t="shared" si="128"/>
        <v>0</v>
      </c>
      <c r="G312" s="3">
        <f t="shared" si="129"/>
        <v>0</v>
      </c>
      <c r="H312" s="3">
        <f t="shared" si="130"/>
        <v>65.932252298496778</v>
      </c>
      <c r="I312" s="3">
        <f t="shared" si="131"/>
        <v>-8.8349620724192217</v>
      </c>
      <c r="J312" s="2">
        <f t="shared" si="132"/>
        <v>66.52156378178222</v>
      </c>
      <c r="K312" s="2">
        <f t="shared" si="111"/>
        <v>66.52156378178222</v>
      </c>
      <c r="L312" s="5">
        <f t="shared" si="112"/>
        <v>0.47317985297112353</v>
      </c>
      <c r="M312" s="4">
        <f t="shared" si="133"/>
        <v>0.28569825203573423</v>
      </c>
      <c r="N312" s="4">
        <f t="shared" si="113"/>
        <v>0.26881152678238551</v>
      </c>
      <c r="O312" s="4">
        <f t="shared" si="134"/>
        <v>0</v>
      </c>
      <c r="P312" s="4">
        <f t="shared" si="114"/>
        <v>0</v>
      </c>
      <c r="Q312" s="5">
        <f t="shared" si="115"/>
        <v>0</v>
      </c>
      <c r="R312" s="5">
        <f t="shared" si="116"/>
        <v>-11.032653940081287</v>
      </c>
      <c r="S312" s="5">
        <f t="shared" si="135"/>
        <v>1.4783823655447457</v>
      </c>
      <c r="T312" s="6">
        <f t="shared" si="136"/>
        <v>1499.5800587945125</v>
      </c>
      <c r="U312" s="5">
        <f t="shared" si="117"/>
        <v>0</v>
      </c>
      <c r="V312" s="5">
        <f t="shared" si="118"/>
        <v>0.83986293658722211</v>
      </c>
      <c r="W312" s="5">
        <f t="shared" si="119"/>
        <v>6.2676052910391737</v>
      </c>
      <c r="X312" s="5">
        <f t="shared" si="120"/>
        <v>0</v>
      </c>
      <c r="Y312" s="5">
        <f t="shared" si="121"/>
        <v>-10.192791003494065</v>
      </c>
      <c r="Z312" s="5">
        <f t="shared" si="122"/>
        <v>-24.428012343416079</v>
      </c>
      <c r="AA312">
        <f t="shared" si="137"/>
        <v>0</v>
      </c>
    </row>
    <row r="313" spans="1:27" x14ac:dyDescent="0.2">
      <c r="A313">
        <f t="shared" si="123"/>
        <v>2.8099999999999841</v>
      </c>
      <c r="B313" s="5">
        <f t="shared" si="124"/>
        <v>0</v>
      </c>
      <c r="C313" s="5">
        <f t="shared" si="125"/>
        <v>256.41560381583434</v>
      </c>
      <c r="D313" s="5">
        <f t="shared" si="126"/>
        <v>83.59066093084499</v>
      </c>
      <c r="E313" s="2">
        <f t="shared" si="127"/>
        <v>256.41560381583434</v>
      </c>
      <c r="F313" s="2">
        <f t="shared" si="128"/>
        <v>0</v>
      </c>
      <c r="G313" s="3">
        <f t="shared" si="129"/>
        <v>0</v>
      </c>
      <c r="H313" s="3">
        <f t="shared" si="130"/>
        <v>65.830324388461833</v>
      </c>
      <c r="I313" s="3">
        <f t="shared" si="131"/>
        <v>-9.0792421958533822</v>
      </c>
      <c r="J313" s="2">
        <f t="shared" si="132"/>
        <v>66.453474310536066</v>
      </c>
      <c r="K313" s="2">
        <f t="shared" si="111"/>
        <v>66.453474310536066</v>
      </c>
      <c r="L313" s="5">
        <f t="shared" si="112"/>
        <v>0.47325654220820013</v>
      </c>
      <c r="M313" s="4">
        <f t="shared" si="133"/>
        <v>0.28599069781127423</v>
      </c>
      <c r="N313" s="4">
        <f t="shared" si="113"/>
        <v>0.26891501926361361</v>
      </c>
      <c r="O313" s="4">
        <f t="shared" si="134"/>
        <v>0</v>
      </c>
      <c r="P313" s="4">
        <f t="shared" si="114"/>
        <v>0</v>
      </c>
      <c r="Q313" s="5">
        <f t="shared" si="115"/>
        <v>0</v>
      </c>
      <c r="R313" s="5">
        <f t="shared" si="116"/>
        <v>-11.006106276635105</v>
      </c>
      <c r="S313" s="5">
        <f t="shared" si="135"/>
        <v>1.5179494472669885</v>
      </c>
      <c r="T313" s="6">
        <f t="shared" si="136"/>
        <v>1499.5785592152035</v>
      </c>
      <c r="U313" s="5">
        <f t="shared" si="117"/>
        <v>0</v>
      </c>
      <c r="V313" s="5">
        <f t="shared" si="118"/>
        <v>0.86253304169520473</v>
      </c>
      <c r="W313" s="5">
        <f t="shared" si="119"/>
        <v>6.2539173100255674</v>
      </c>
      <c r="X313" s="5">
        <f t="shared" si="120"/>
        <v>0</v>
      </c>
      <c r="Y313" s="5">
        <f t="shared" si="121"/>
        <v>-10.1435732349399</v>
      </c>
      <c r="Z313" s="5">
        <f t="shared" si="122"/>
        <v>-24.402133242707443</v>
      </c>
      <c r="AA313">
        <f t="shared" si="137"/>
        <v>0</v>
      </c>
    </row>
    <row r="314" spans="1:27" x14ac:dyDescent="0.2">
      <c r="A314">
        <f t="shared" si="123"/>
        <v>2.8199999999999839</v>
      </c>
      <c r="B314" s="5">
        <f t="shared" si="124"/>
        <v>0</v>
      </c>
      <c r="C314" s="5">
        <f t="shared" si="125"/>
        <v>257.07339988105724</v>
      </c>
      <c r="D314" s="5">
        <f t="shared" si="126"/>
        <v>83.498648402224319</v>
      </c>
      <c r="E314" s="2">
        <f t="shared" si="127"/>
        <v>257.07339988105724</v>
      </c>
      <c r="F314" s="2">
        <f t="shared" si="128"/>
        <v>0</v>
      </c>
      <c r="G314" s="3">
        <f t="shared" si="129"/>
        <v>0</v>
      </c>
      <c r="H314" s="3">
        <f t="shared" si="130"/>
        <v>65.728888656112431</v>
      </c>
      <c r="I314" s="3">
        <f t="shared" si="131"/>
        <v>-9.3232635282804566</v>
      </c>
      <c r="J314" s="2">
        <f t="shared" si="132"/>
        <v>66.386821333645656</v>
      </c>
      <c r="K314" s="2">
        <f t="shared" si="111"/>
        <v>66.386821333645656</v>
      </c>
      <c r="L314" s="5">
        <f t="shared" si="112"/>
        <v>0.47333142941850637</v>
      </c>
      <c r="M314" s="4">
        <f t="shared" si="133"/>
        <v>0.28627754881458395</v>
      </c>
      <c r="N314" s="4">
        <f t="shared" si="113"/>
        <v>0.26901640362932916</v>
      </c>
      <c r="O314" s="4">
        <f t="shared" si="134"/>
        <v>0</v>
      </c>
      <c r="P314" s="4">
        <f t="shared" si="114"/>
        <v>0</v>
      </c>
      <c r="Q314" s="5">
        <f t="shared" si="115"/>
        <v>0</v>
      </c>
      <c r="R314" s="5">
        <f t="shared" si="116"/>
        <v>-10.979862356965803</v>
      </c>
      <c r="S314" s="5">
        <f t="shared" si="135"/>
        <v>1.5574301095188088</v>
      </c>
      <c r="T314" s="6">
        <f t="shared" si="136"/>
        <v>1499.5770596373943</v>
      </c>
      <c r="U314" s="5">
        <f t="shared" si="117"/>
        <v>0</v>
      </c>
      <c r="V314" s="5">
        <f t="shared" si="118"/>
        <v>0.88516042021865593</v>
      </c>
      <c r="W314" s="5">
        <f t="shared" si="119"/>
        <v>6.2403696438343967</v>
      </c>
      <c r="X314" s="5">
        <f t="shared" si="120"/>
        <v>0</v>
      </c>
      <c r="Y314" s="5">
        <f t="shared" si="121"/>
        <v>-10.094701936747148</v>
      </c>
      <c r="Z314" s="5">
        <f t="shared" si="122"/>
        <v>-24.376200246646796</v>
      </c>
      <c r="AA314">
        <f t="shared" si="137"/>
        <v>0</v>
      </c>
    </row>
    <row r="315" spans="1:27" x14ac:dyDescent="0.2">
      <c r="A315">
        <f t="shared" si="123"/>
        <v>2.8299999999999836</v>
      </c>
      <c r="B315" s="5">
        <f t="shared" si="124"/>
        <v>0</v>
      </c>
      <c r="C315" s="5">
        <f t="shared" si="125"/>
        <v>257.73018403252149</v>
      </c>
      <c r="D315" s="5">
        <f t="shared" si="126"/>
        <v>83.404196956929184</v>
      </c>
      <c r="E315" s="2">
        <f t="shared" si="127"/>
        <v>257.73018403252149</v>
      </c>
      <c r="F315" s="2">
        <f t="shared" si="128"/>
        <v>0</v>
      </c>
      <c r="G315" s="3">
        <f t="shared" si="129"/>
        <v>0</v>
      </c>
      <c r="H315" s="3">
        <f t="shared" si="130"/>
        <v>65.627941636744964</v>
      </c>
      <c r="I315" s="3">
        <f t="shared" si="131"/>
        <v>-9.5670255307469247</v>
      </c>
      <c r="J315" s="2">
        <f t="shared" si="132"/>
        <v>66.321600561068834</v>
      </c>
      <c r="K315" s="2">
        <f t="shared" si="111"/>
        <v>66.321600561068834</v>
      </c>
      <c r="L315" s="5">
        <f t="shared" si="112"/>
        <v>0.47340453145717221</v>
      </c>
      <c r="M315" s="4">
        <f t="shared" si="133"/>
        <v>0.28655878807449786</v>
      </c>
      <c r="N315" s="4">
        <f t="shared" si="113"/>
        <v>0.26911568155253329</v>
      </c>
      <c r="O315" s="4">
        <f t="shared" si="134"/>
        <v>0</v>
      </c>
      <c r="P315" s="4">
        <f t="shared" si="114"/>
        <v>0</v>
      </c>
      <c r="Q315" s="5">
        <f t="shared" si="115"/>
        <v>0</v>
      </c>
      <c r="R315" s="5">
        <f t="shared" si="116"/>
        <v>-10.953920424422963</v>
      </c>
      <c r="S315" s="5">
        <f t="shared" si="135"/>
        <v>1.5968265002471043</v>
      </c>
      <c r="T315" s="6">
        <f t="shared" si="136"/>
        <v>1499.5755600610842</v>
      </c>
      <c r="U315" s="5">
        <f t="shared" si="117"/>
        <v>0</v>
      </c>
      <c r="V315" s="5">
        <f t="shared" si="118"/>
        <v>0.90774596223742021</v>
      </c>
      <c r="W315" s="5">
        <f t="shared" si="119"/>
        <v>6.226961435322651</v>
      </c>
      <c r="X315" s="5">
        <f t="shared" si="120"/>
        <v>0</v>
      </c>
      <c r="Y315" s="5">
        <f t="shared" si="121"/>
        <v>-10.046174462185542</v>
      </c>
      <c r="Z315" s="5">
        <f t="shared" si="122"/>
        <v>-24.350212064430245</v>
      </c>
      <c r="AA315">
        <f t="shared" si="137"/>
        <v>0</v>
      </c>
    </row>
    <row r="316" spans="1:27" x14ac:dyDescent="0.2">
      <c r="A316">
        <f t="shared" si="123"/>
        <v>2.8399999999999834</v>
      </c>
      <c r="B316" s="5">
        <f t="shared" si="124"/>
        <v>0</v>
      </c>
      <c r="C316" s="5">
        <f t="shared" si="125"/>
        <v>258.38596114016582</v>
      </c>
      <c r="D316" s="5">
        <f t="shared" si="126"/>
        <v>83.30730919101849</v>
      </c>
      <c r="E316" s="2">
        <f t="shared" si="127"/>
        <v>258.38596114016582</v>
      </c>
      <c r="F316" s="2">
        <f t="shared" si="128"/>
        <v>0</v>
      </c>
      <c r="G316" s="3">
        <f t="shared" si="129"/>
        <v>0</v>
      </c>
      <c r="H316" s="3">
        <f t="shared" si="130"/>
        <v>65.527479892123111</v>
      </c>
      <c r="I316" s="3">
        <f t="shared" si="131"/>
        <v>-9.8105276513912276</v>
      </c>
      <c r="J316" s="2">
        <f t="shared" si="132"/>
        <v>66.257807644166064</v>
      </c>
      <c r="K316" s="2">
        <f t="shared" si="111"/>
        <v>66.257807644166064</v>
      </c>
      <c r="L316" s="5">
        <f t="shared" si="112"/>
        <v>0.47347586491097049</v>
      </c>
      <c r="M316" s="4">
        <f t="shared" si="133"/>
        <v>0.28683439960733775</v>
      </c>
      <c r="N316" s="4">
        <f t="shared" si="113"/>
        <v>0.26921285491043506</v>
      </c>
      <c r="O316" s="4">
        <f t="shared" si="134"/>
        <v>0</v>
      </c>
      <c r="P316" s="4">
        <f t="shared" si="114"/>
        <v>0</v>
      </c>
      <c r="Q316" s="5">
        <f t="shared" si="115"/>
        <v>0</v>
      </c>
      <c r="R316" s="5">
        <f t="shared" si="116"/>
        <v>-10.92827871457698</v>
      </c>
      <c r="S316" s="5">
        <f t="shared" si="135"/>
        <v>1.6361407563356536</v>
      </c>
      <c r="T316" s="6">
        <f t="shared" si="136"/>
        <v>1499.574060486274</v>
      </c>
      <c r="U316" s="5">
        <f t="shared" si="117"/>
        <v>0</v>
      </c>
      <c r="V316" s="5">
        <f t="shared" si="118"/>
        <v>0.93029055267951855</v>
      </c>
      <c r="W316" s="5">
        <f t="shared" si="119"/>
        <v>6.2136918268503729</v>
      </c>
      <c r="X316" s="5">
        <f t="shared" si="120"/>
        <v>0</v>
      </c>
      <c r="Y316" s="5">
        <f t="shared" si="121"/>
        <v>-9.9979881618974602</v>
      </c>
      <c r="Z316" s="5">
        <f t="shared" si="122"/>
        <v>-24.324167416813971</v>
      </c>
      <c r="AA316">
        <f t="shared" si="137"/>
        <v>0</v>
      </c>
    </row>
    <row r="317" spans="1:27" x14ac:dyDescent="0.2">
      <c r="A317">
        <f t="shared" si="123"/>
        <v>2.8499999999999832</v>
      </c>
      <c r="B317" s="5">
        <f t="shared" si="124"/>
        <v>0</v>
      </c>
      <c r="C317" s="5">
        <f t="shared" si="125"/>
        <v>259.04073603967896</v>
      </c>
      <c r="D317" s="5">
        <f t="shared" si="126"/>
        <v>83.20798770613375</v>
      </c>
      <c r="E317" s="2">
        <f t="shared" si="127"/>
        <v>259.04073603967896</v>
      </c>
      <c r="F317" s="2">
        <f t="shared" si="128"/>
        <v>0</v>
      </c>
      <c r="G317" s="3">
        <f t="shared" si="129"/>
        <v>0</v>
      </c>
      <c r="H317" s="3">
        <f t="shared" si="130"/>
        <v>65.427500010504133</v>
      </c>
      <c r="I317" s="3">
        <f t="shared" si="131"/>
        <v>-10.053769325559367</v>
      </c>
      <c r="J317" s="2">
        <f t="shared" si="132"/>
        <v>66.195438175723837</v>
      </c>
      <c r="K317" s="2">
        <f t="shared" si="111"/>
        <v>66.195438175723837</v>
      </c>
      <c r="L317" s="5">
        <f t="shared" si="112"/>
        <v>0.47354544610206645</v>
      </c>
      <c r="M317" s="4">
        <f t="shared" si="133"/>
        <v>0.28710436842268183</v>
      </c>
      <c r="N317" s="4">
        <f t="shared" si="113"/>
        <v>0.26930792578428719</v>
      </c>
      <c r="O317" s="4">
        <f t="shared" si="134"/>
        <v>0</v>
      </c>
      <c r="P317" s="4">
        <f t="shared" si="114"/>
        <v>0</v>
      </c>
      <c r="Q317" s="5">
        <f t="shared" si="115"/>
        <v>0</v>
      </c>
      <c r="R317" s="5">
        <f t="shared" si="116"/>
        <v>-10.902935455498232</v>
      </c>
      <c r="S317" s="5">
        <f t="shared" si="135"/>
        <v>1.6753750032240786</v>
      </c>
      <c r="T317" s="6">
        <f t="shared" si="136"/>
        <v>1499.5725609129636</v>
      </c>
      <c r="U317" s="5">
        <f t="shared" si="117"/>
        <v>0</v>
      </c>
      <c r="V317" s="5">
        <f t="shared" si="118"/>
        <v>0.95279507118704665</v>
      </c>
      <c r="W317" s="5">
        <f t="shared" si="119"/>
        <v>6.2005599602943331</v>
      </c>
      <c r="X317" s="5">
        <f t="shared" si="120"/>
        <v>0</v>
      </c>
      <c r="Y317" s="5">
        <f t="shared" si="121"/>
        <v>-9.9501403843111849</v>
      </c>
      <c r="Z317" s="5">
        <f t="shared" si="122"/>
        <v>-24.298065036481589</v>
      </c>
      <c r="AA317">
        <f t="shared" si="137"/>
        <v>0</v>
      </c>
    </row>
    <row r="318" spans="1:27" x14ac:dyDescent="0.2">
      <c r="A318">
        <f t="shared" si="123"/>
        <v>2.859999999999983</v>
      </c>
      <c r="B318" s="5">
        <f t="shared" si="124"/>
        <v>0</v>
      </c>
      <c r="C318" s="5">
        <f t="shared" si="125"/>
        <v>259.6945135327648</v>
      </c>
      <c r="D318" s="5">
        <f t="shared" si="126"/>
        <v>83.10623510962634</v>
      </c>
      <c r="E318" s="2">
        <f t="shared" si="127"/>
        <v>259.6945135327648</v>
      </c>
      <c r="F318" s="2">
        <f t="shared" si="128"/>
        <v>0</v>
      </c>
      <c r="G318" s="3">
        <f t="shared" si="129"/>
        <v>0</v>
      </c>
      <c r="H318" s="3">
        <f t="shared" si="130"/>
        <v>65.327998606661026</v>
      </c>
      <c r="I318" s="3">
        <f t="shared" si="131"/>
        <v>-10.296749975924183</v>
      </c>
      <c r="J318" s="2">
        <f t="shared" si="132"/>
        <v>66.134487689998778</v>
      </c>
      <c r="K318" s="2">
        <f t="shared" si="111"/>
        <v>66.134487689998778</v>
      </c>
      <c r="L318" s="5">
        <f t="shared" si="112"/>
        <v>0.47361329109173672</v>
      </c>
      <c r="M318" s="4">
        <f t="shared" si="133"/>
        <v>0.28736868052866077</v>
      </c>
      <c r="N318" s="4">
        <f t="shared" si="113"/>
        <v>0.26940089645915638</v>
      </c>
      <c r="O318" s="4">
        <f t="shared" si="134"/>
        <v>0</v>
      </c>
      <c r="P318" s="4">
        <f t="shared" si="114"/>
        <v>0</v>
      </c>
      <c r="Q318" s="5">
        <f t="shared" si="115"/>
        <v>0</v>
      </c>
      <c r="R318" s="5">
        <f t="shared" si="116"/>
        <v>-10.877888868032493</v>
      </c>
      <c r="S318" s="5">
        <f t="shared" si="135"/>
        <v>1.7145313545331688</v>
      </c>
      <c r="T318" s="6">
        <f t="shared" si="136"/>
        <v>1499.571061341152</v>
      </c>
      <c r="U318" s="5">
        <f t="shared" si="117"/>
        <v>0</v>
      </c>
      <c r="V318" s="5">
        <f t="shared" si="118"/>
        <v>0.97526039198317216</v>
      </c>
      <c r="W318" s="5">
        <f t="shared" si="119"/>
        <v>6.1875649770635439</v>
      </c>
      <c r="X318" s="5">
        <f t="shared" si="120"/>
        <v>0</v>
      </c>
      <c r="Y318" s="5">
        <f t="shared" si="121"/>
        <v>-9.9026284760493208</v>
      </c>
      <c r="Z318" s="5">
        <f t="shared" si="122"/>
        <v>-24.271903668403287</v>
      </c>
      <c r="AA318">
        <f t="shared" si="137"/>
        <v>0</v>
      </c>
    </row>
    <row r="319" spans="1:27" x14ac:dyDescent="0.2">
      <c r="A319">
        <f t="shared" si="123"/>
        <v>2.8699999999999828</v>
      </c>
      <c r="B319" s="5">
        <f t="shared" si="124"/>
        <v>0</v>
      </c>
      <c r="C319" s="5">
        <f t="shared" si="125"/>
        <v>260.34729838740759</v>
      </c>
      <c r="D319" s="5">
        <f t="shared" si="126"/>
        <v>83.002054014683679</v>
      </c>
      <c r="E319" s="2">
        <f t="shared" si="127"/>
        <v>260.34729838740759</v>
      </c>
      <c r="F319" s="2">
        <f t="shared" si="128"/>
        <v>0</v>
      </c>
      <c r="G319" s="3">
        <f t="shared" si="129"/>
        <v>0</v>
      </c>
      <c r="H319" s="3">
        <f t="shared" si="130"/>
        <v>65.228972321900528</v>
      </c>
      <c r="I319" s="3">
        <f t="shared" si="131"/>
        <v>-10.539469012608215</v>
      </c>
      <c r="J319" s="2">
        <f t="shared" si="132"/>
        <v>66.074951662782127</v>
      </c>
      <c r="K319" s="2">
        <f t="shared" si="111"/>
        <v>66.074951662782127</v>
      </c>
      <c r="L319" s="5">
        <f t="shared" si="112"/>
        <v>0.47367941568405819</v>
      </c>
      <c r="M319" s="4">
        <f t="shared" si="133"/>
        <v>0.28762732293677667</v>
      </c>
      <c r="N319" s="4">
        <f t="shared" si="113"/>
        <v>0.2694917694236269</v>
      </c>
      <c r="O319" s="4">
        <f t="shared" si="134"/>
        <v>0</v>
      </c>
      <c r="P319" s="4">
        <f t="shared" si="114"/>
        <v>0</v>
      </c>
      <c r="Q319" s="5">
        <f t="shared" si="115"/>
        <v>0</v>
      </c>
      <c r="R319" s="5">
        <f t="shared" si="116"/>
        <v>-10.853137166072633</v>
      </c>
      <c r="S319" s="5">
        <f t="shared" si="135"/>
        <v>1.7536119116965458</v>
      </c>
      <c r="T319" s="6">
        <f t="shared" si="136"/>
        <v>1499.5695617708402</v>
      </c>
      <c r="U319" s="5">
        <f t="shared" si="117"/>
        <v>0</v>
      </c>
      <c r="V319" s="5">
        <f t="shared" si="118"/>
        <v>0.99768738374027699</v>
      </c>
      <c r="W319" s="5">
        <f t="shared" si="119"/>
        <v>6.174706018116459</v>
      </c>
      <c r="X319" s="5">
        <f t="shared" si="120"/>
        <v>0</v>
      </c>
      <c r="Y319" s="5">
        <f t="shared" si="121"/>
        <v>-9.8554497823323555</v>
      </c>
      <c r="Z319" s="5">
        <f t="shared" si="122"/>
        <v>-24.245682070186994</v>
      </c>
      <c r="AA319">
        <f t="shared" si="137"/>
        <v>0</v>
      </c>
    </row>
    <row r="320" spans="1:27" x14ac:dyDescent="0.2">
      <c r="A320">
        <f t="shared" si="123"/>
        <v>2.8799999999999826</v>
      </c>
      <c r="B320" s="5">
        <f t="shared" si="124"/>
        <v>0</v>
      </c>
      <c r="C320" s="5">
        <f t="shared" si="125"/>
        <v>260.99909533813747</v>
      </c>
      <c r="D320" s="5">
        <f t="shared" si="126"/>
        <v>82.895447040454101</v>
      </c>
      <c r="E320" s="2">
        <f t="shared" si="127"/>
        <v>260.99909533813747</v>
      </c>
      <c r="F320" s="2">
        <f t="shared" si="128"/>
        <v>0</v>
      </c>
      <c r="G320" s="3">
        <f t="shared" si="129"/>
        <v>0</v>
      </c>
      <c r="H320" s="3">
        <f t="shared" si="130"/>
        <v>65.130417824077199</v>
      </c>
      <c r="I320" s="3">
        <f t="shared" si="131"/>
        <v>-10.781925833310085</v>
      </c>
      <c r="J320" s="2">
        <f t="shared" si="132"/>
        <v>66.016825511485123</v>
      </c>
      <c r="K320" s="2">
        <f t="shared" si="111"/>
        <v>66.016825511485123</v>
      </c>
      <c r="L320" s="5">
        <f t="shared" si="112"/>
        <v>0.47374383542956533</v>
      </c>
      <c r="M320" s="4">
        <f t="shared" si="133"/>
        <v>0.28788028366623969</v>
      </c>
      <c r="N320" s="4">
        <f t="shared" si="113"/>
        <v>0.26958054736943804</v>
      </c>
      <c r="O320" s="4">
        <f t="shared" si="134"/>
        <v>0</v>
      </c>
      <c r="P320" s="4">
        <f t="shared" si="114"/>
        <v>0</v>
      </c>
      <c r="Q320" s="5">
        <f t="shared" si="115"/>
        <v>0</v>
      </c>
      <c r="R320" s="5">
        <f t="shared" si="116"/>
        <v>-10.828678556826899</v>
      </c>
      <c r="S320" s="5">
        <f t="shared" si="135"/>
        <v>1.7926187635986832</v>
      </c>
      <c r="T320" s="6">
        <f t="shared" si="136"/>
        <v>1499.5680622020286</v>
      </c>
      <c r="U320" s="5">
        <f t="shared" si="117"/>
        <v>0</v>
      </c>
      <c r="V320" s="5">
        <f t="shared" si="118"/>
        <v>1.0200769094493201</v>
      </c>
      <c r="W320" s="5">
        <f t="shared" si="119"/>
        <v>6.1619822239800071</v>
      </c>
      <c r="X320" s="5">
        <f t="shared" si="120"/>
        <v>0</v>
      </c>
      <c r="Y320" s="5">
        <f t="shared" si="121"/>
        <v>-9.8086016473775786</v>
      </c>
      <c r="Z320" s="5">
        <f t="shared" si="122"/>
        <v>-24.219399012421309</v>
      </c>
      <c r="AA320">
        <f t="shared" si="137"/>
        <v>0</v>
      </c>
    </row>
    <row r="321" spans="1:27" x14ac:dyDescent="0.2">
      <c r="A321">
        <f t="shared" si="123"/>
        <v>2.8899999999999824</v>
      </c>
      <c r="B321" s="5">
        <f t="shared" si="124"/>
        <v>0</v>
      </c>
      <c r="C321" s="5">
        <f t="shared" si="125"/>
        <v>261.64990908629585</v>
      </c>
      <c r="D321" s="5">
        <f t="shared" si="126"/>
        <v>82.786416812170387</v>
      </c>
      <c r="E321" s="2">
        <f t="shared" si="127"/>
        <v>261.64990908629585</v>
      </c>
      <c r="F321" s="2">
        <f t="shared" si="128"/>
        <v>0</v>
      </c>
      <c r="G321" s="3">
        <f t="shared" si="129"/>
        <v>0</v>
      </c>
      <c r="H321" s="3">
        <f t="shared" si="130"/>
        <v>65.032331807603427</v>
      </c>
      <c r="I321" s="3">
        <f t="shared" si="131"/>
        <v>-11.024119823434297</v>
      </c>
      <c r="J321" s="2">
        <f t="shared" si="132"/>
        <v>65.960104595245042</v>
      </c>
      <c r="K321" s="2">
        <f t="shared" si="111"/>
        <v>65.960104595245042</v>
      </c>
      <c r="L321" s="5">
        <f t="shared" si="112"/>
        <v>0.47380656562887619</v>
      </c>
      <c r="M321" s="4">
        <f t="shared" si="133"/>
        <v>0.28812755174781923</v>
      </c>
      <c r="N321" s="4">
        <f t="shared" si="113"/>
        <v>0.26966723319105529</v>
      </c>
      <c r="O321" s="4">
        <f t="shared" si="134"/>
        <v>0</v>
      </c>
      <c r="P321" s="4">
        <f t="shared" si="114"/>
        <v>0</v>
      </c>
      <c r="Q321" s="5">
        <f t="shared" si="115"/>
        <v>0</v>
      </c>
      <c r="R321" s="5">
        <f t="shared" si="116"/>
        <v>-10.804511241083738</v>
      </c>
      <c r="S321" s="5">
        <f t="shared" si="135"/>
        <v>1.8315539862192647</v>
      </c>
      <c r="T321" s="6">
        <f t="shared" si="136"/>
        <v>1499.5665626347161</v>
      </c>
      <c r="U321" s="5">
        <f t="shared" si="117"/>
        <v>0</v>
      </c>
      <c r="V321" s="5">
        <f t="shared" si="118"/>
        <v>1.0424298262904779</v>
      </c>
      <c r="W321" s="5">
        <f t="shared" si="119"/>
        <v>6.1493927347703599</v>
      </c>
      <c r="X321" s="5">
        <f t="shared" si="120"/>
        <v>0</v>
      </c>
      <c r="Y321" s="5">
        <f t="shared" si="121"/>
        <v>-9.7620814147932595</v>
      </c>
      <c r="Z321" s="5">
        <f t="shared" si="122"/>
        <v>-24.193053279010375</v>
      </c>
      <c r="AA321">
        <f t="shared" si="137"/>
        <v>0</v>
      </c>
    </row>
    <row r="322" spans="1:27" x14ac:dyDescent="0.2">
      <c r="A322">
        <f t="shared" si="123"/>
        <v>2.8999999999999821</v>
      </c>
      <c r="B322" s="5">
        <f t="shared" si="124"/>
        <v>0</v>
      </c>
      <c r="C322" s="5">
        <f t="shared" si="125"/>
        <v>262.2997443003012</v>
      </c>
      <c r="D322" s="5">
        <f t="shared" si="126"/>
        <v>82.674965961272093</v>
      </c>
      <c r="E322" s="2">
        <f t="shared" si="127"/>
        <v>262.2997443003012</v>
      </c>
      <c r="F322" s="2">
        <f t="shared" si="128"/>
        <v>0</v>
      </c>
      <c r="G322" s="3">
        <f t="shared" si="129"/>
        <v>0</v>
      </c>
      <c r="H322" s="3">
        <f t="shared" si="130"/>
        <v>64.934710993455496</v>
      </c>
      <c r="I322" s="3">
        <f t="shared" si="131"/>
        <v>-11.266050356224401</v>
      </c>
      <c r="J322" s="2">
        <f t="shared" si="132"/>
        <v>65.904784215052047</v>
      </c>
      <c r="K322" s="2">
        <f t="shared" si="111"/>
        <v>65.904784215052047</v>
      </c>
      <c r="L322" s="5">
        <f t="shared" si="112"/>
        <v>0.47386762133628618</v>
      </c>
      <c r="M322" s="4">
        <f t="shared" si="133"/>
        <v>0.28836911722720643</v>
      </c>
      <c r="N322" s="4">
        <f t="shared" si="113"/>
        <v>0.26975182998517516</v>
      </c>
      <c r="O322" s="4">
        <f t="shared" si="134"/>
        <v>0</v>
      </c>
      <c r="P322" s="4">
        <f t="shared" si="114"/>
        <v>0</v>
      </c>
      <c r="Q322" s="5">
        <f t="shared" si="115"/>
        <v>0</v>
      </c>
      <c r="R322" s="5">
        <f t="shared" si="116"/>
        <v>-10.780633413473382</v>
      </c>
      <c r="S322" s="5">
        <f t="shared" si="135"/>
        <v>1.8704196422838848</v>
      </c>
      <c r="T322" s="6">
        <f t="shared" si="136"/>
        <v>1499.5650630689031</v>
      </c>
      <c r="U322" s="5">
        <f t="shared" si="117"/>
        <v>0</v>
      </c>
      <c r="V322" s="5">
        <f t="shared" si="118"/>
        <v>1.0647469855051246</v>
      </c>
      <c r="W322" s="5">
        <f t="shared" si="119"/>
        <v>6.1369366902154363</v>
      </c>
      <c r="X322" s="5">
        <f t="shared" si="120"/>
        <v>0</v>
      </c>
      <c r="Y322" s="5">
        <f t="shared" si="121"/>
        <v>-9.7158864279682575</v>
      </c>
      <c r="Z322" s="5">
        <f t="shared" si="122"/>
        <v>-24.166643667500679</v>
      </c>
      <c r="AA322">
        <f t="shared" si="137"/>
        <v>0</v>
      </c>
    </row>
    <row r="323" spans="1:27" x14ac:dyDescent="0.2">
      <c r="A323">
        <f t="shared" si="123"/>
        <v>2.9099999999999819</v>
      </c>
      <c r="B323" s="5">
        <f t="shared" si="124"/>
        <v>0</v>
      </c>
      <c r="C323" s="5">
        <f t="shared" si="125"/>
        <v>262.9486056159144</v>
      </c>
      <c r="D323" s="5">
        <f t="shared" si="126"/>
        <v>82.561097125526473</v>
      </c>
      <c r="E323" s="2">
        <f t="shared" si="127"/>
        <v>262.9486056159144</v>
      </c>
      <c r="F323" s="2">
        <f t="shared" si="128"/>
        <v>0</v>
      </c>
      <c r="G323" s="3">
        <f t="shared" si="129"/>
        <v>0</v>
      </c>
      <c r="H323" s="3">
        <f t="shared" si="130"/>
        <v>64.837552129175819</v>
      </c>
      <c r="I323" s="3">
        <f t="shared" si="131"/>
        <v>-11.507716792899409</v>
      </c>
      <c r="J323" s="2">
        <f t="shared" si="132"/>
        <v>65.850859613897001</v>
      </c>
      <c r="K323" s="2">
        <f t="shared" si="111"/>
        <v>65.850859613897001</v>
      </c>
      <c r="L323" s="5">
        <f t="shared" si="112"/>
        <v>0.47392701736332976</v>
      </c>
      <c r="M323" s="4">
        <f t="shared" si="133"/>
        <v>0.28860497116788436</v>
      </c>
      <c r="N323" s="4">
        <f t="shared" si="113"/>
        <v>0.26983434105016346</v>
      </c>
      <c r="O323" s="4">
        <f t="shared" si="134"/>
        <v>0</v>
      </c>
      <c r="P323" s="4">
        <f t="shared" si="114"/>
        <v>0</v>
      </c>
      <c r="Q323" s="5">
        <f t="shared" si="115"/>
        <v>0</v>
      </c>
      <c r="R323" s="5">
        <f t="shared" si="116"/>
        <v>-10.757043262726327</v>
      </c>
      <c r="S323" s="5">
        <f t="shared" si="135"/>
        <v>1.9092177809210999</v>
      </c>
      <c r="T323" s="6">
        <f t="shared" si="136"/>
        <v>1499.5635635045899</v>
      </c>
      <c r="U323" s="5">
        <f t="shared" si="117"/>
        <v>0</v>
      </c>
      <c r="V323" s="5">
        <f t="shared" si="118"/>
        <v>1.0870292322692174</v>
      </c>
      <c r="W323" s="5">
        <f t="shared" si="119"/>
        <v>6.1246132296792126</v>
      </c>
      <c r="X323" s="5">
        <f t="shared" si="120"/>
        <v>0</v>
      </c>
      <c r="Y323" s="5">
        <f t="shared" si="121"/>
        <v>-9.6700140304571107</v>
      </c>
      <c r="Z323" s="5">
        <f t="shared" si="122"/>
        <v>-24.140168989399687</v>
      </c>
      <c r="AA323">
        <f t="shared" si="137"/>
        <v>0</v>
      </c>
    </row>
    <row r="324" spans="1:27" x14ac:dyDescent="0.2">
      <c r="A324">
        <f t="shared" si="123"/>
        <v>2.9199999999999817</v>
      </c>
      <c r="B324" s="5">
        <f t="shared" si="124"/>
        <v>0</v>
      </c>
      <c r="C324" s="5">
        <f t="shared" si="125"/>
        <v>263.59649763650464</v>
      </c>
      <c r="D324" s="5">
        <f t="shared" si="126"/>
        <v>82.444812949148016</v>
      </c>
      <c r="E324" s="2">
        <f t="shared" si="127"/>
        <v>263.59649763650464</v>
      </c>
      <c r="F324" s="2">
        <f t="shared" si="128"/>
        <v>0</v>
      </c>
      <c r="G324" s="3">
        <f t="shared" si="129"/>
        <v>0</v>
      </c>
      <c r="H324" s="3">
        <f t="shared" si="130"/>
        <v>64.740851988871242</v>
      </c>
      <c r="I324" s="3">
        <f t="shared" si="131"/>
        <v>-11.749118482793406</v>
      </c>
      <c r="J324" s="2">
        <f t="shared" si="132"/>
        <v>65.79832597693995</v>
      </c>
      <c r="K324" s="2">
        <f t="shared" si="111"/>
        <v>65.79832597693995</v>
      </c>
      <c r="L324" s="5">
        <f t="shared" si="112"/>
        <v>0.47398476828230962</v>
      </c>
      <c r="M324" s="4">
        <f t="shared" si="133"/>
        <v>0.2888351056535049</v>
      </c>
      <c r="N324" s="4">
        <f t="shared" si="113"/>
        <v>0.2699147698854279</v>
      </c>
      <c r="O324" s="4">
        <f t="shared" si="134"/>
        <v>0</v>
      </c>
      <c r="P324" s="4">
        <f t="shared" si="114"/>
        <v>0</v>
      </c>
      <c r="Q324" s="5">
        <f t="shared" si="115"/>
        <v>0</v>
      </c>
      <c r="R324" s="5">
        <f t="shared" si="116"/>
        <v>-10.733738971928739</v>
      </c>
      <c r="S324" s="5">
        <f t="shared" si="135"/>
        <v>1.947950437325819</v>
      </c>
      <c r="T324" s="6">
        <f t="shared" si="136"/>
        <v>1499.5620639417764</v>
      </c>
      <c r="U324" s="5">
        <f t="shared" si="117"/>
        <v>0</v>
      </c>
      <c r="V324" s="5">
        <f t="shared" si="118"/>
        <v>1.1092774055681414</v>
      </c>
      <c r="W324" s="5">
        <f t="shared" si="119"/>
        <v>6.1124214921876989</v>
      </c>
      <c r="X324" s="5">
        <f t="shared" si="120"/>
        <v>0</v>
      </c>
      <c r="Y324" s="5">
        <f t="shared" si="121"/>
        <v>-9.6244615663605977</v>
      </c>
      <c r="Z324" s="5">
        <f t="shared" si="122"/>
        <v>-24.113628070486481</v>
      </c>
      <c r="AA324">
        <f t="shared" si="137"/>
        <v>0</v>
      </c>
    </row>
    <row r="325" spans="1:27" x14ac:dyDescent="0.2">
      <c r="A325">
        <f t="shared" si="123"/>
        <v>2.9299999999999815</v>
      </c>
      <c r="B325" s="5">
        <f t="shared" si="124"/>
        <v>0</v>
      </c>
      <c r="C325" s="5">
        <f t="shared" si="125"/>
        <v>264.243424933315</v>
      </c>
      <c r="D325" s="5">
        <f t="shared" si="126"/>
        <v>82.326116082916556</v>
      </c>
      <c r="E325" s="2">
        <f t="shared" si="127"/>
        <v>264.243424933315</v>
      </c>
      <c r="F325" s="2">
        <f t="shared" si="128"/>
        <v>0</v>
      </c>
      <c r="G325" s="3">
        <f t="shared" si="129"/>
        <v>0</v>
      </c>
      <c r="H325" s="3">
        <f t="shared" si="130"/>
        <v>64.644607373207634</v>
      </c>
      <c r="I325" s="3">
        <f t="shared" si="131"/>
        <v>-11.990254763498271</v>
      </c>
      <c r="J325" s="2">
        <f t="shared" si="132"/>
        <v>65.747178431699751</v>
      </c>
      <c r="K325" s="2">
        <f t="shared" si="111"/>
        <v>65.747178431699751</v>
      </c>
      <c r="L325" s="5">
        <f t="shared" si="112"/>
        <v>0.47404088842979208</v>
      </c>
      <c r="M325" s="4">
        <f t="shared" si="133"/>
        <v>0.2890595137897683</v>
      </c>
      <c r="N325" s="4">
        <f t="shared" si="113"/>
        <v>0.26999312019072419</v>
      </c>
      <c r="O325" s="4">
        <f t="shared" si="134"/>
        <v>0</v>
      </c>
      <c r="P325" s="4">
        <f t="shared" si="114"/>
        <v>0</v>
      </c>
      <c r="Q325" s="5">
        <f t="shared" si="115"/>
        <v>0</v>
      </c>
      <c r="R325" s="5">
        <f t="shared" si="116"/>
        <v>-10.710718718774988</v>
      </c>
      <c r="S325" s="5">
        <f t="shared" si="135"/>
        <v>1.9866196324290482</v>
      </c>
      <c r="T325" s="6">
        <f t="shared" si="136"/>
        <v>1499.5605643804622</v>
      </c>
      <c r="U325" s="5">
        <f t="shared" si="117"/>
        <v>0</v>
      </c>
      <c r="V325" s="5">
        <f t="shared" si="118"/>
        <v>1.1314923380730859</v>
      </c>
      <c r="W325" s="5">
        <f t="shared" si="119"/>
        <v>6.1003606164567135</v>
      </c>
      <c r="X325" s="5">
        <f t="shared" si="120"/>
        <v>0</v>
      </c>
      <c r="Y325" s="5">
        <f t="shared" si="121"/>
        <v>-9.5792263807019022</v>
      </c>
      <c r="Z325" s="5">
        <f t="shared" si="122"/>
        <v>-24.087019751114237</v>
      </c>
      <c r="AA325">
        <f t="shared" si="137"/>
        <v>0</v>
      </c>
    </row>
    <row r="326" spans="1:27" x14ac:dyDescent="0.2">
      <c r="A326">
        <f t="shared" si="123"/>
        <v>2.9399999999999813</v>
      </c>
      <c r="B326" s="5">
        <f t="shared" si="124"/>
        <v>0</v>
      </c>
      <c r="C326" s="5">
        <f t="shared" si="125"/>
        <v>264.88939204572802</v>
      </c>
      <c r="D326" s="5">
        <f t="shared" si="126"/>
        <v>82.205009184294028</v>
      </c>
      <c r="E326" s="2">
        <f t="shared" si="127"/>
        <v>264.88939204572802</v>
      </c>
      <c r="F326" s="2">
        <f t="shared" si="128"/>
        <v>0</v>
      </c>
      <c r="G326" s="3">
        <f t="shared" si="129"/>
        <v>0</v>
      </c>
      <c r="H326" s="3">
        <f t="shared" si="130"/>
        <v>64.548815109400621</v>
      </c>
      <c r="I326" s="3">
        <f t="shared" si="131"/>
        <v>-12.231124961009414</v>
      </c>
      <c r="J326" s="2">
        <f t="shared" si="132"/>
        <v>65.697412048264226</v>
      </c>
      <c r="K326" s="2">
        <f t="shared" si="111"/>
        <v>65.697412048264226</v>
      </c>
      <c r="L326" s="5">
        <f t="shared" si="112"/>
        <v>0.47409539191007061</v>
      </c>
      <c r="M326" s="4">
        <f t="shared" si="133"/>
        <v>0.28927818970580699</v>
      </c>
      <c r="N326" s="4">
        <f t="shared" si="113"/>
        <v>0.27006939586539669</v>
      </c>
      <c r="O326" s="4">
        <f t="shared" si="134"/>
        <v>0</v>
      </c>
      <c r="P326" s="4">
        <f t="shared" si="114"/>
        <v>0</v>
      </c>
      <c r="Q326" s="5">
        <f t="shared" si="115"/>
        <v>0</v>
      </c>
      <c r="R326" s="5">
        <f t="shared" si="116"/>
        <v>-10.687980675817332</v>
      </c>
      <c r="S326" s="5">
        <f t="shared" si="135"/>
        <v>2.0252273725739895</v>
      </c>
      <c r="T326" s="6">
        <f t="shared" si="136"/>
        <v>1499.5590648206478</v>
      </c>
      <c r="U326" s="5">
        <f t="shared" si="117"/>
        <v>0</v>
      </c>
      <c r="V326" s="5">
        <f t="shared" si="118"/>
        <v>1.1536748560189998</v>
      </c>
      <c r="W326" s="5">
        <f t="shared" si="119"/>
        <v>6.0884297409213168</v>
      </c>
      <c r="X326" s="5">
        <f t="shared" si="120"/>
        <v>0</v>
      </c>
      <c r="Y326" s="5">
        <f t="shared" si="121"/>
        <v>-9.5343058197983321</v>
      </c>
      <c r="Z326" s="5">
        <f t="shared" si="122"/>
        <v>-24.060342886504692</v>
      </c>
      <c r="AA326">
        <f t="shared" si="137"/>
        <v>0</v>
      </c>
    </row>
    <row r="327" spans="1:27" x14ac:dyDescent="0.2">
      <c r="A327">
        <f t="shared" si="123"/>
        <v>2.9499999999999811</v>
      </c>
      <c r="B327" s="5">
        <f t="shared" si="124"/>
        <v>0</v>
      </c>
      <c r="C327" s="5">
        <f t="shared" si="125"/>
        <v>265.53440348153106</v>
      </c>
      <c r="D327" s="5">
        <f t="shared" si="126"/>
        <v>82.081494917539615</v>
      </c>
      <c r="E327" s="2">
        <f t="shared" si="127"/>
        <v>265.53440348153106</v>
      </c>
      <c r="F327" s="2">
        <f t="shared" si="128"/>
        <v>0</v>
      </c>
      <c r="G327" s="3">
        <f t="shared" si="129"/>
        <v>0</v>
      </c>
      <c r="H327" s="3">
        <f t="shared" si="130"/>
        <v>64.453472051202638</v>
      </c>
      <c r="I327" s="3">
        <f t="shared" si="131"/>
        <v>-12.47172838987446</v>
      </c>
      <c r="J327" s="2">
        <f t="shared" si="132"/>
        <v>65.64902183952141</v>
      </c>
      <c r="K327" s="2">
        <f t="shared" si="111"/>
        <v>65.64902183952141</v>
      </c>
      <c r="L327" s="5">
        <f t="shared" si="112"/>
        <v>0.47414829259859492</v>
      </c>
      <c r="M327" s="4">
        <f t="shared" si="133"/>
        <v>0.28949112855506892</v>
      </c>
      <c r="N327" s="4">
        <f t="shared" si="113"/>
        <v>0.27014360100755302</v>
      </c>
      <c r="O327" s="4">
        <f t="shared" si="134"/>
        <v>0</v>
      </c>
      <c r="P327" s="4">
        <f t="shared" si="114"/>
        <v>0</v>
      </c>
      <c r="Q327" s="5">
        <f t="shared" si="115"/>
        <v>0</v>
      </c>
      <c r="R327" s="5">
        <f t="shared" si="116"/>
        <v>-10.66552301071294</v>
      </c>
      <c r="S327" s="5">
        <f t="shared" si="135"/>
        <v>2.0637756491984969</v>
      </c>
      <c r="T327" s="6">
        <f t="shared" si="136"/>
        <v>1499.5575652623322</v>
      </c>
      <c r="U327" s="5">
        <f t="shared" si="117"/>
        <v>0</v>
      </c>
      <c r="V327" s="5">
        <f t="shared" si="118"/>
        <v>1.1758257790841924</v>
      </c>
      <c r="W327" s="5">
        <f t="shared" si="119"/>
        <v>6.0766280037669587</v>
      </c>
      <c r="X327" s="5">
        <f t="shared" si="120"/>
        <v>0</v>
      </c>
      <c r="Y327" s="5">
        <f t="shared" si="121"/>
        <v>-9.4896972316287478</v>
      </c>
      <c r="Z327" s="5">
        <f t="shared" si="122"/>
        <v>-24.033596347034546</v>
      </c>
      <c r="AA327">
        <f t="shared" si="137"/>
        <v>0</v>
      </c>
    </row>
    <row r="328" spans="1:27" x14ac:dyDescent="0.2">
      <c r="A328">
        <f t="shared" si="123"/>
        <v>2.9599999999999809</v>
      </c>
      <c r="B328" s="5">
        <f t="shared" si="124"/>
        <v>0</v>
      </c>
      <c r="C328" s="5">
        <f t="shared" si="125"/>
        <v>266.1784637171815</v>
      </c>
      <c r="D328" s="5">
        <f t="shared" si="126"/>
        <v>81.955575953823512</v>
      </c>
      <c r="E328" s="2">
        <f t="shared" si="127"/>
        <v>266.1784637171815</v>
      </c>
      <c r="F328" s="2">
        <f t="shared" si="128"/>
        <v>0</v>
      </c>
      <c r="G328" s="3">
        <f t="shared" si="129"/>
        <v>0</v>
      </c>
      <c r="H328" s="3">
        <f t="shared" si="130"/>
        <v>64.358575078886346</v>
      </c>
      <c r="I328" s="3">
        <f t="shared" si="131"/>
        <v>-12.712064353344806</v>
      </c>
      <c r="J328" s="2">
        <f t="shared" si="132"/>
        <v>65.602002761411413</v>
      </c>
      <c r="K328" s="2">
        <f t="shared" si="111"/>
        <v>65.602002761411413</v>
      </c>
      <c r="L328" s="5">
        <f t="shared" si="112"/>
        <v>0.47419960414536716</v>
      </c>
      <c r="M328" s="4">
        <f t="shared" si="133"/>
        <v>0.28969832651570437</v>
      </c>
      <c r="N328" s="4">
        <f t="shared" si="113"/>
        <v>0.27021573991317432</v>
      </c>
      <c r="O328" s="4">
        <f t="shared" si="134"/>
        <v>0</v>
      </c>
      <c r="P328" s="4">
        <f t="shared" si="114"/>
        <v>0</v>
      </c>
      <c r="Q328" s="5">
        <f t="shared" si="115"/>
        <v>0</v>
      </c>
      <c r="R328" s="5">
        <f t="shared" si="116"/>
        <v>-10.643343886468271</v>
      </c>
      <c r="S328" s="5">
        <f t="shared" si="135"/>
        <v>2.1022664385239036</v>
      </c>
      <c r="T328" s="6">
        <f t="shared" si="136"/>
        <v>1499.5560657055171</v>
      </c>
      <c r="U328" s="5">
        <f t="shared" si="117"/>
        <v>0</v>
      </c>
      <c r="V328" s="5">
        <f t="shared" si="118"/>
        <v>1.1979459202716425</v>
      </c>
      <c r="W328" s="5">
        <f t="shared" si="119"/>
        <v>6.0649545429623331</v>
      </c>
      <c r="X328" s="5">
        <f t="shared" si="120"/>
        <v>0</v>
      </c>
      <c r="Y328" s="5">
        <f t="shared" si="121"/>
        <v>-9.4453979661966283</v>
      </c>
      <c r="Z328" s="5">
        <f t="shared" si="122"/>
        <v>-24.006779018513761</v>
      </c>
      <c r="AA328">
        <f t="shared" si="137"/>
        <v>0</v>
      </c>
    </row>
    <row r="329" spans="1:27" x14ac:dyDescent="0.2">
      <c r="A329">
        <f t="shared" si="123"/>
        <v>2.9699999999999807</v>
      </c>
      <c r="B329" s="5">
        <f t="shared" si="124"/>
        <v>0</v>
      </c>
      <c r="C329" s="5">
        <f t="shared" si="125"/>
        <v>266.82157719807208</v>
      </c>
      <c r="D329" s="5">
        <f t="shared" si="126"/>
        <v>81.827254971339144</v>
      </c>
      <c r="E329" s="2">
        <f t="shared" si="127"/>
        <v>266.82157719807208</v>
      </c>
      <c r="F329" s="2">
        <f t="shared" si="128"/>
        <v>0</v>
      </c>
      <c r="G329" s="3">
        <f t="shared" si="129"/>
        <v>0</v>
      </c>
      <c r="H329" s="3">
        <f t="shared" si="130"/>
        <v>64.264121099224383</v>
      </c>
      <c r="I329" s="3">
        <f t="shared" si="131"/>
        <v>-12.952132143529944</v>
      </c>
      <c r="J329" s="2">
        <f t="shared" si="132"/>
        <v>65.556349713198941</v>
      </c>
      <c r="K329" s="2">
        <f t="shared" si="111"/>
        <v>65.556349713198941</v>
      </c>
      <c r="L329" s="5">
        <f t="shared" si="112"/>
        <v>0.47424933997830404</v>
      </c>
      <c r="M329" s="4">
        <f t="shared" si="133"/>
        <v>0.28989978079045209</v>
      </c>
      <c r="N329" s="4">
        <f t="shared" si="113"/>
        <v>0.27028581707515964</v>
      </c>
      <c r="O329" s="4">
        <f t="shared" si="134"/>
        <v>0</v>
      </c>
      <c r="P329" s="4">
        <f t="shared" si="114"/>
        <v>0</v>
      </c>
      <c r="Q329" s="5">
        <f t="shared" si="115"/>
        <v>0</v>
      </c>
      <c r="R329" s="5">
        <f t="shared" si="116"/>
        <v>-10.621441461680936</v>
      </c>
      <c r="S329" s="5">
        <f t="shared" si="135"/>
        <v>2.140701701250213</v>
      </c>
      <c r="T329" s="6">
        <f t="shared" si="136"/>
        <v>1499.554566150201</v>
      </c>
      <c r="U329" s="5">
        <f t="shared" si="117"/>
        <v>0</v>
      </c>
      <c r="V329" s="5">
        <f t="shared" si="118"/>
        <v>1.22003608579206</v>
      </c>
      <c r="W329" s="5">
        <f t="shared" si="119"/>
        <v>6.0534084962938364</v>
      </c>
      <c r="X329" s="5">
        <f t="shared" si="120"/>
        <v>0</v>
      </c>
      <c r="Y329" s="5">
        <f t="shared" si="121"/>
        <v>-9.401405375888876</v>
      </c>
      <c r="Z329" s="5">
        <f t="shared" si="122"/>
        <v>-23.979889802455951</v>
      </c>
      <c r="AA329">
        <f t="shared" si="137"/>
        <v>0</v>
      </c>
    </row>
    <row r="330" spans="1:27" x14ac:dyDescent="0.2">
      <c r="A330">
        <f t="shared" si="123"/>
        <v>2.9799999999999804</v>
      </c>
      <c r="B330" s="5">
        <f t="shared" si="124"/>
        <v>0</v>
      </c>
      <c r="C330" s="5">
        <f t="shared" si="125"/>
        <v>267.46374833879548</v>
      </c>
      <c r="D330" s="5">
        <f t="shared" si="126"/>
        <v>81.696534655413714</v>
      </c>
      <c r="E330" s="2">
        <f t="shared" si="127"/>
        <v>267.46374833879548</v>
      </c>
      <c r="F330" s="2">
        <f t="shared" si="128"/>
        <v>0</v>
      </c>
      <c r="G330" s="3">
        <f t="shared" si="129"/>
        <v>0</v>
      </c>
      <c r="H330" s="3">
        <f t="shared" si="130"/>
        <v>64.1701070454655</v>
      </c>
      <c r="I330" s="3">
        <f t="shared" si="131"/>
        <v>-13.191931041554504</v>
      </c>
      <c r="J330" s="2">
        <f t="shared" si="132"/>
        <v>65.512057537766509</v>
      </c>
      <c r="K330" s="2">
        <f t="shared" si="111"/>
        <v>65.512057537766509</v>
      </c>
      <c r="L330" s="5">
        <f t="shared" si="112"/>
        <v>0.4742975133065655</v>
      </c>
      <c r="M330" s="4">
        <f t="shared" si="133"/>
        <v>0.29009548960602843</v>
      </c>
      <c r="N330" s="4">
        <f t="shared" si="113"/>
        <v>0.2703538371823066</v>
      </c>
      <c r="O330" s="4">
        <f t="shared" si="134"/>
        <v>0</v>
      </c>
      <c r="P330" s="4">
        <f t="shared" si="114"/>
        <v>0</v>
      </c>
      <c r="Q330" s="5">
        <f t="shared" si="115"/>
        <v>0</v>
      </c>
      <c r="R330" s="5">
        <f t="shared" si="116"/>
        <v>-10.599813890779139</v>
      </c>
      <c r="S330" s="5">
        <f t="shared" si="135"/>
        <v>2.1790833822576738</v>
      </c>
      <c r="T330" s="6">
        <f t="shared" si="136"/>
        <v>1499.5530665963847</v>
      </c>
      <c r="U330" s="5">
        <f t="shared" si="117"/>
        <v>0</v>
      </c>
      <c r="V330" s="5">
        <f t="shared" si="118"/>
        <v>1.2420970749487716</v>
      </c>
      <c r="W330" s="5">
        <f t="shared" si="119"/>
        <v>6.0419890014017206</v>
      </c>
      <c r="X330" s="5">
        <f t="shared" si="120"/>
        <v>0</v>
      </c>
      <c r="Y330" s="5">
        <f t="shared" si="121"/>
        <v>-9.3577168158303667</v>
      </c>
      <c r="Z330" s="5">
        <f t="shared" si="122"/>
        <v>-23.952927616340606</v>
      </c>
      <c r="AA330">
        <f t="shared" si="137"/>
        <v>0</v>
      </c>
    </row>
    <row r="331" spans="1:27" x14ac:dyDescent="0.2">
      <c r="A331">
        <f t="shared" si="123"/>
        <v>2.9899999999999802</v>
      </c>
      <c r="B331" s="5">
        <f t="shared" si="124"/>
        <v>0</v>
      </c>
      <c r="C331" s="5">
        <f t="shared" si="125"/>
        <v>268.10498152340932</v>
      </c>
      <c r="D331" s="5">
        <f t="shared" si="126"/>
        <v>81.563417698617357</v>
      </c>
      <c r="E331" s="2">
        <f t="shared" si="127"/>
        <v>268.10498152340932</v>
      </c>
      <c r="F331" s="2">
        <f t="shared" si="128"/>
        <v>0</v>
      </c>
      <c r="G331" s="3">
        <f t="shared" si="129"/>
        <v>0</v>
      </c>
      <c r="H331" s="3">
        <f t="shared" si="130"/>
        <v>64.076529877307195</v>
      </c>
      <c r="I331" s="3">
        <f t="shared" si="131"/>
        <v>-13.43146031771791</v>
      </c>
      <c r="J331" s="2">
        <f t="shared" si="132"/>
        <v>65.469121021928132</v>
      </c>
      <c r="K331" s="2">
        <f t="shared" si="111"/>
        <v>65.469121021928132</v>
      </c>
      <c r="L331" s="5">
        <f t="shared" si="112"/>
        <v>0.47434413712384921</v>
      </c>
      <c r="M331" s="4">
        <f t="shared" si="133"/>
        <v>0.29028545221201851</v>
      </c>
      <c r="N331" s="4">
        <f t="shared" si="113"/>
        <v>0.27041980511822805</v>
      </c>
      <c r="O331" s="4">
        <f t="shared" si="134"/>
        <v>0</v>
      </c>
      <c r="P331" s="4">
        <f t="shared" si="114"/>
        <v>0</v>
      </c>
      <c r="Q331" s="5">
        <f t="shared" si="115"/>
        <v>0</v>
      </c>
      <c r="R331" s="5">
        <f t="shared" si="116"/>
        <v>-10.578459324258764</v>
      </c>
      <c r="S331" s="5">
        <f t="shared" si="135"/>
        <v>2.217413410314748</v>
      </c>
      <c r="T331" s="6">
        <f t="shared" si="136"/>
        <v>1499.5515670440677</v>
      </c>
      <c r="U331" s="5">
        <f t="shared" si="117"/>
        <v>0</v>
      </c>
      <c r="V331" s="5">
        <f t="shared" si="118"/>
        <v>1.2641296800244799</v>
      </c>
      <c r="W331" s="5">
        <f t="shared" si="119"/>
        <v>6.0306951958178407</v>
      </c>
      <c r="X331" s="5">
        <f t="shared" si="120"/>
        <v>0</v>
      </c>
      <c r="Y331" s="5">
        <f t="shared" si="121"/>
        <v>-9.3143296442342844</v>
      </c>
      <c r="Z331" s="5">
        <f t="shared" si="122"/>
        <v>-23.92589139386741</v>
      </c>
      <c r="AA331">
        <f t="shared" si="137"/>
        <v>0</v>
      </c>
    </row>
    <row r="332" spans="1:27" x14ac:dyDescent="0.2">
      <c r="A332">
        <f t="shared" si="123"/>
        <v>2.99999999999998</v>
      </c>
      <c r="B332" s="5">
        <f t="shared" si="124"/>
        <v>0</v>
      </c>
      <c r="C332" s="5">
        <f t="shared" si="125"/>
        <v>268.7452811057002</v>
      </c>
      <c r="D332" s="5">
        <f t="shared" si="126"/>
        <v>81.427906800870488</v>
      </c>
      <c r="E332" s="2">
        <f t="shared" si="127"/>
        <v>268.7452811057002</v>
      </c>
      <c r="F332" s="2">
        <f t="shared" si="128"/>
        <v>0</v>
      </c>
      <c r="G332" s="3">
        <f t="shared" si="129"/>
        <v>0</v>
      </c>
      <c r="H332" s="3">
        <f t="shared" si="130"/>
        <v>63.983386580864853</v>
      </c>
      <c r="I332" s="3">
        <f t="shared" si="131"/>
        <v>-13.670719231656584</v>
      </c>
      <c r="J332" s="2">
        <f t="shared" si="132"/>
        <v>65.427534896763319</v>
      </c>
      <c r="K332" s="2">
        <f t="shared" si="111"/>
        <v>65.427534896763319</v>
      </c>
      <c r="L332" s="5">
        <f t="shared" si="112"/>
        <v>0.47438922421165158</v>
      </c>
      <c r="M332" s="4">
        <f t="shared" si="133"/>
        <v>0.29046966887927234</v>
      </c>
      <c r="N332" s="4">
        <f t="shared" si="113"/>
        <v>0.27048372596020459</v>
      </c>
      <c r="O332" s="4">
        <f t="shared" si="134"/>
        <v>0</v>
      </c>
      <c r="P332" s="4">
        <f t="shared" si="114"/>
        <v>0</v>
      </c>
      <c r="Q332" s="5">
        <f t="shared" si="115"/>
        <v>0</v>
      </c>
      <c r="R332" s="5">
        <f t="shared" si="116"/>
        <v>-10.557375908918189</v>
      </c>
      <c r="S332" s="5">
        <f t="shared" si="135"/>
        <v>2.2556936977924646</v>
      </c>
      <c r="T332" s="6">
        <f t="shared" si="136"/>
        <v>1499.5500674932507</v>
      </c>
      <c r="U332" s="5">
        <f t="shared" si="117"/>
        <v>0</v>
      </c>
      <c r="V332" s="5">
        <f t="shared" si="118"/>
        <v>1.2861346861699479</v>
      </c>
      <c r="W332" s="5">
        <f t="shared" si="119"/>
        <v>6.0195262170049864</v>
      </c>
      <c r="X332" s="5">
        <f t="shared" si="120"/>
        <v>0</v>
      </c>
      <c r="Y332" s="5">
        <f t="shared" si="121"/>
        <v>-9.271241222748241</v>
      </c>
      <c r="Z332" s="5">
        <f t="shared" si="122"/>
        <v>-23.898780085202549</v>
      </c>
      <c r="AA332">
        <f t="shared" si="137"/>
        <v>0</v>
      </c>
    </row>
    <row r="333" spans="1:27" x14ac:dyDescent="0.2">
      <c r="A333">
        <f t="shared" si="123"/>
        <v>3.0099999999999798</v>
      </c>
      <c r="B333" s="5">
        <f t="shared" si="124"/>
        <v>0</v>
      </c>
      <c r="C333" s="5">
        <f t="shared" si="125"/>
        <v>269.38465140944771</v>
      </c>
      <c r="D333" s="5">
        <f t="shared" si="126"/>
        <v>81.29000466954966</v>
      </c>
      <c r="E333" s="2">
        <f t="shared" si="127"/>
        <v>269.38465140944771</v>
      </c>
      <c r="F333" s="2">
        <f t="shared" si="128"/>
        <v>0</v>
      </c>
      <c r="G333" s="3">
        <f t="shared" si="129"/>
        <v>0</v>
      </c>
      <c r="H333" s="3">
        <f t="shared" si="130"/>
        <v>63.890674168637368</v>
      </c>
      <c r="I333" s="3">
        <f t="shared" si="131"/>
        <v>-13.90970703250861</v>
      </c>
      <c r="J333" s="2">
        <f t="shared" si="132"/>
        <v>65.387293837971342</v>
      </c>
      <c r="K333" s="2">
        <f t="shared" si="111"/>
        <v>65.387293837971342</v>
      </c>
      <c r="L333" s="5">
        <f t="shared" si="112"/>
        <v>0.47443278714249437</v>
      </c>
      <c r="M333" s="4">
        <f t="shared" si="133"/>
        <v>0.29064814089780666</v>
      </c>
      <c r="N333" s="4">
        <f t="shared" si="113"/>
        <v>0.27054560497797531</v>
      </c>
      <c r="O333" s="4">
        <f t="shared" si="134"/>
        <v>0</v>
      </c>
      <c r="P333" s="4">
        <f t="shared" si="114"/>
        <v>0</v>
      </c>
      <c r="Q333" s="5">
        <f t="shared" si="115"/>
        <v>0</v>
      </c>
      <c r="R333" s="5">
        <f t="shared" si="116"/>
        <v>-10.536561788090893</v>
      </c>
      <c r="S333" s="5">
        <f t="shared" si="135"/>
        <v>2.2939261403851794</v>
      </c>
      <c r="T333" s="6">
        <f t="shared" si="136"/>
        <v>1499.548567943933</v>
      </c>
      <c r="U333" s="5">
        <f t="shared" si="117"/>
        <v>0</v>
      </c>
      <c r="V333" s="5">
        <f t="shared" si="118"/>
        <v>1.3081128712946679</v>
      </c>
      <c r="W333" s="5">
        <f t="shared" si="119"/>
        <v>6.008481202397788</v>
      </c>
      <c r="X333" s="5">
        <f t="shared" si="120"/>
        <v>0</v>
      </c>
      <c r="Y333" s="5">
        <f t="shared" si="121"/>
        <v>-9.2284489167962249</v>
      </c>
      <c r="Z333" s="5">
        <f t="shared" si="122"/>
        <v>-23.871592657217032</v>
      </c>
      <c r="AA333">
        <f t="shared" si="137"/>
        <v>0</v>
      </c>
    </row>
    <row r="334" spans="1:27" x14ac:dyDescent="0.2">
      <c r="A334">
        <f t="shared" si="123"/>
        <v>3.0199999999999796</v>
      </c>
      <c r="B334" s="5">
        <f t="shared" si="124"/>
        <v>0</v>
      </c>
      <c r="C334" s="5">
        <f t="shared" si="125"/>
        <v>270.02309672868824</v>
      </c>
      <c r="D334" s="5">
        <f t="shared" si="126"/>
        <v>81.149714019591713</v>
      </c>
      <c r="E334" s="2">
        <f t="shared" si="127"/>
        <v>270.02309672868824</v>
      </c>
      <c r="F334" s="2">
        <f t="shared" si="128"/>
        <v>0</v>
      </c>
      <c r="G334" s="3">
        <f t="shared" si="129"/>
        <v>0</v>
      </c>
      <c r="H334" s="3">
        <f t="shared" si="130"/>
        <v>63.798389679469409</v>
      </c>
      <c r="I334" s="3">
        <f t="shared" si="131"/>
        <v>-14.148422959080781</v>
      </c>
      <c r="J334" s="2">
        <f t="shared" si="132"/>
        <v>65.34839246624567</v>
      </c>
      <c r="K334" s="2">
        <f t="shared" si="111"/>
        <v>65.34839246624567</v>
      </c>
      <c r="L334" s="5">
        <f t="shared" si="112"/>
        <v>0.47447483828311754</v>
      </c>
      <c r="M334" s="4">
        <f t="shared" si="133"/>
        <v>0.2908208705742158</v>
      </c>
      <c r="N334" s="4">
        <f t="shared" si="113"/>
        <v>0.27060544763246547</v>
      </c>
      <c r="O334" s="4">
        <f t="shared" si="134"/>
        <v>0</v>
      </c>
      <c r="P334" s="4">
        <f t="shared" si="114"/>
        <v>0</v>
      </c>
      <c r="Q334" s="5">
        <f t="shared" si="115"/>
        <v>0</v>
      </c>
      <c r="R334" s="5">
        <f t="shared" si="116"/>
        <v>-10.516015101875954</v>
      </c>
      <c r="S334" s="5">
        <f t="shared" si="135"/>
        <v>2.3321126168377511</v>
      </c>
      <c r="T334" s="6">
        <f t="shared" si="136"/>
        <v>1499.5470683961148</v>
      </c>
      <c r="U334" s="5">
        <f t="shared" si="117"/>
        <v>0</v>
      </c>
      <c r="V334" s="5">
        <f t="shared" si="118"/>
        <v>1.3300650059595687</v>
      </c>
      <c r="W334" s="5">
        <f t="shared" si="119"/>
        <v>5.997559289445177</v>
      </c>
      <c r="X334" s="5">
        <f t="shared" si="120"/>
        <v>0</v>
      </c>
      <c r="Y334" s="5">
        <f t="shared" si="121"/>
        <v>-9.185950095916386</v>
      </c>
      <c r="Z334" s="5">
        <f t="shared" si="122"/>
        <v>-23.844328093717071</v>
      </c>
      <c r="AA334">
        <f t="shared" si="137"/>
        <v>0</v>
      </c>
    </row>
    <row r="335" spans="1:27" x14ac:dyDescent="0.2">
      <c r="A335">
        <f t="shared" si="123"/>
        <v>3.0299999999999794</v>
      </c>
      <c r="B335" s="5">
        <f t="shared" si="124"/>
        <v>0</v>
      </c>
      <c r="C335" s="5">
        <f t="shared" si="125"/>
        <v>270.66062132797816</v>
      </c>
      <c r="D335" s="5">
        <f t="shared" si="126"/>
        <v>81.007037573596222</v>
      </c>
      <c r="E335" s="2">
        <f t="shared" si="127"/>
        <v>270.66062132797816</v>
      </c>
      <c r="F335" s="2">
        <f t="shared" si="128"/>
        <v>0</v>
      </c>
      <c r="G335" s="3">
        <f t="shared" si="129"/>
        <v>0</v>
      </c>
      <c r="H335" s="3">
        <f t="shared" si="130"/>
        <v>63.706530178510242</v>
      </c>
      <c r="I335" s="3">
        <f t="shared" si="131"/>
        <v>-14.386866240017952</v>
      </c>
      <c r="J335" s="2">
        <f t="shared" si="132"/>
        <v>65.310825347668086</v>
      </c>
      <c r="K335" s="2">
        <f t="shared" si="111"/>
        <v>65.310825347668086</v>
      </c>
      <c r="L335" s="5">
        <f t="shared" si="112"/>
        <v>0.47451538979763869</v>
      </c>
      <c r="M335" s="4">
        <f t="shared" si="133"/>
        <v>0.29098786122859438</v>
      </c>
      <c r="N335" s="4">
        <f t="shared" si="113"/>
        <v>0.2706632595744527</v>
      </c>
      <c r="O335" s="4">
        <f t="shared" si="134"/>
        <v>0</v>
      </c>
      <c r="P335" s="4">
        <f t="shared" si="114"/>
        <v>0</v>
      </c>
      <c r="Q335" s="5">
        <f t="shared" si="115"/>
        <v>0</v>
      </c>
      <c r="R335" s="5">
        <f t="shared" si="116"/>
        <v>-10.495733987366455</v>
      </c>
      <c r="S335" s="5">
        <f t="shared" si="135"/>
        <v>2.3702549886791302</v>
      </c>
      <c r="T335" s="6">
        <f t="shared" si="136"/>
        <v>1499.5455688497962</v>
      </c>
      <c r="U335" s="5">
        <f t="shared" si="117"/>
        <v>0</v>
      </c>
      <c r="V335" s="5">
        <f t="shared" si="118"/>
        <v>1.3519918532718014</v>
      </c>
      <c r="W335" s="5">
        <f t="shared" si="119"/>
        <v>5.9867596156543224</v>
      </c>
      <c r="X335" s="5">
        <f t="shared" si="120"/>
        <v>0</v>
      </c>
      <c r="Y335" s="5">
        <f t="shared" si="121"/>
        <v>-9.1437421340946532</v>
      </c>
      <c r="Z335" s="5">
        <f t="shared" si="122"/>
        <v>-23.816985395666549</v>
      </c>
      <c r="AA335">
        <f t="shared" si="137"/>
        <v>0</v>
      </c>
    </row>
    <row r="336" spans="1:27" x14ac:dyDescent="0.2">
      <c r="A336">
        <f t="shared" si="123"/>
        <v>3.0399999999999792</v>
      </c>
      <c r="B336" s="5">
        <f t="shared" si="124"/>
        <v>0</v>
      </c>
      <c r="C336" s="5">
        <f t="shared" si="125"/>
        <v>271.2972294426566</v>
      </c>
      <c r="D336" s="5">
        <f t="shared" si="126"/>
        <v>80.861978061926251</v>
      </c>
      <c r="E336" s="2">
        <f t="shared" si="127"/>
        <v>271.2972294426566</v>
      </c>
      <c r="F336" s="2">
        <f t="shared" si="128"/>
        <v>0</v>
      </c>
      <c r="G336" s="3">
        <f t="shared" si="129"/>
        <v>0</v>
      </c>
      <c r="H336" s="3">
        <f t="shared" si="130"/>
        <v>63.615092757169293</v>
      </c>
      <c r="I336" s="3">
        <f t="shared" si="131"/>
        <v>-14.625036093974618</v>
      </c>
      <c r="J336" s="2">
        <f t="shared" si="132"/>
        <v>65.274586994122856</v>
      </c>
      <c r="K336" s="2">
        <f t="shared" si="111"/>
        <v>65.274586994122856</v>
      </c>
      <c r="L336" s="5">
        <f t="shared" si="112"/>
        <v>0.47455445365067744</v>
      </c>
      <c r="M336" s="4">
        <f t="shared" si="133"/>
        <v>0.29114911719097436</v>
      </c>
      <c r="N336" s="4">
        <f t="shared" si="113"/>
        <v>0.27071904664317264</v>
      </c>
      <c r="O336" s="4">
        <f t="shared" si="134"/>
        <v>0</v>
      </c>
      <c r="P336" s="4">
        <f t="shared" si="114"/>
        <v>0</v>
      </c>
      <c r="Q336" s="5">
        <f t="shared" si="115"/>
        <v>0</v>
      </c>
      <c r="R336" s="5">
        <f t="shared" si="116"/>
        <v>-10.475716578875918</v>
      </c>
      <c r="S336" s="5">
        <f t="shared" si="135"/>
        <v>2.4083550999623813</v>
      </c>
      <c r="T336" s="6">
        <f t="shared" si="136"/>
        <v>1499.544069304977</v>
      </c>
      <c r="U336" s="5">
        <f t="shared" si="117"/>
        <v>0</v>
      </c>
      <c r="V336" s="5">
        <f t="shared" si="118"/>
        <v>1.3738941687816733</v>
      </c>
      <c r="W336" s="5">
        <f t="shared" si="119"/>
        <v>5.9760813186360835</v>
      </c>
      <c r="X336" s="5">
        <f t="shared" si="120"/>
        <v>0</v>
      </c>
      <c r="Y336" s="5">
        <f t="shared" si="121"/>
        <v>-9.1018224100942451</v>
      </c>
      <c r="Z336" s="5">
        <f t="shared" si="122"/>
        <v>-23.789563581401534</v>
      </c>
      <c r="AA336">
        <f t="shared" si="137"/>
        <v>0</v>
      </c>
    </row>
    <row r="337" spans="1:27" x14ac:dyDescent="0.2">
      <c r="A337">
        <f t="shared" si="123"/>
        <v>3.049999999999979</v>
      </c>
      <c r="B337" s="5">
        <f t="shared" si="124"/>
        <v>0</v>
      </c>
      <c r="C337" s="5">
        <f t="shared" si="125"/>
        <v>271.93292527910779</v>
      </c>
      <c r="D337" s="5">
        <f t="shared" si="126"/>
        <v>80.714538222807434</v>
      </c>
      <c r="E337" s="2">
        <f t="shared" si="127"/>
        <v>271.93292527910779</v>
      </c>
      <c r="F337" s="2">
        <f t="shared" si="128"/>
        <v>0</v>
      </c>
      <c r="G337" s="3">
        <f t="shared" si="129"/>
        <v>0</v>
      </c>
      <c r="H337" s="3">
        <f t="shared" si="130"/>
        <v>63.524074533068351</v>
      </c>
      <c r="I337" s="3">
        <f t="shared" si="131"/>
        <v>-14.862931729788633</v>
      </c>
      <c r="J337" s="2">
        <f t="shared" si="132"/>
        <v>65.239671863730138</v>
      </c>
      <c r="K337" s="2">
        <f t="shared" si="111"/>
        <v>65.239671863730138</v>
      </c>
      <c r="L337" s="5">
        <f t="shared" si="112"/>
        <v>0.47459204161044732</v>
      </c>
      <c r="M337" s="4">
        <f t="shared" si="133"/>
        <v>0.29130464379728177</v>
      </c>
      <c r="N337" s="4">
        <f t="shared" si="113"/>
        <v>0.27077281486486421</v>
      </c>
      <c r="O337" s="4">
        <f t="shared" si="134"/>
        <v>0</v>
      </c>
      <c r="P337" s="4">
        <f t="shared" si="114"/>
        <v>0</v>
      </c>
      <c r="Q337" s="5">
        <f t="shared" si="115"/>
        <v>0</v>
      </c>
      <c r="R337" s="5">
        <f t="shared" si="116"/>
        <v>-10.455961008162779</v>
      </c>
      <c r="S337" s="5">
        <f t="shared" si="135"/>
        <v>2.4464147770111375</v>
      </c>
      <c r="T337" s="6">
        <f t="shared" si="136"/>
        <v>1499.5425697616577</v>
      </c>
      <c r="U337" s="5">
        <f t="shared" si="117"/>
        <v>0</v>
      </c>
      <c r="V337" s="5">
        <f t="shared" si="118"/>
        <v>1.3957727003817562</v>
      </c>
      <c r="W337" s="5">
        <f t="shared" si="119"/>
        <v>5.9655235361518875</v>
      </c>
      <c r="X337" s="5">
        <f t="shared" si="120"/>
        <v>0</v>
      </c>
      <c r="Y337" s="5">
        <f t="shared" si="121"/>
        <v>-9.0601883077810221</v>
      </c>
      <c r="Z337" s="5">
        <f t="shared" si="122"/>
        <v>-23.762061686836972</v>
      </c>
      <c r="AA337">
        <f t="shared" si="137"/>
        <v>0</v>
      </c>
    </row>
    <row r="338" spans="1:27" x14ac:dyDescent="0.2">
      <c r="A338">
        <f t="shared" si="123"/>
        <v>3.0599999999999787</v>
      </c>
      <c r="B338" s="5">
        <f t="shared" si="124"/>
        <v>0</v>
      </c>
      <c r="C338" s="5">
        <f t="shared" si="125"/>
        <v>272.56771301502312</v>
      </c>
      <c r="D338" s="5">
        <f t="shared" si="126"/>
        <v>80.5647208024252</v>
      </c>
      <c r="E338" s="2">
        <f t="shared" si="127"/>
        <v>272.56771301502312</v>
      </c>
      <c r="F338" s="2">
        <f t="shared" si="128"/>
        <v>0</v>
      </c>
      <c r="G338" s="3">
        <f t="shared" si="129"/>
        <v>0</v>
      </c>
      <c r="H338" s="3">
        <f t="shared" si="130"/>
        <v>63.433472649990541</v>
      </c>
      <c r="I338" s="3">
        <f t="shared" si="131"/>
        <v>-15.100552346657002</v>
      </c>
      <c r="J338" s="2">
        <f t="shared" si="132"/>
        <v>65.206074361298789</v>
      </c>
      <c r="K338" s="2">
        <f t="shared" si="111"/>
        <v>65.206074361298789</v>
      </c>
      <c r="L338" s="5">
        <f t="shared" si="112"/>
        <v>0.47462816525181317</v>
      </c>
      <c r="M338" s="4">
        <f t="shared" si="133"/>
        <v>0.29145444738481635</v>
      </c>
      <c r="N338" s="4">
        <f t="shared" si="113"/>
        <v>0.27082457045125552</v>
      </c>
      <c r="O338" s="4">
        <f t="shared" si="134"/>
        <v>0</v>
      </c>
      <c r="P338" s="4">
        <f t="shared" si="114"/>
        <v>0</v>
      </c>
      <c r="Q338" s="5">
        <f t="shared" si="115"/>
        <v>0</v>
      </c>
      <c r="R338" s="5">
        <f t="shared" si="116"/>
        <v>-10.436465404652953</v>
      </c>
      <c r="S338" s="5">
        <f t="shared" si="135"/>
        <v>2.4844358281724981</v>
      </c>
      <c r="T338" s="6">
        <f t="shared" si="136"/>
        <v>1499.5410702198374</v>
      </c>
      <c r="U338" s="5">
        <f t="shared" si="117"/>
        <v>0</v>
      </c>
      <c r="V338" s="5">
        <f t="shared" si="118"/>
        <v>1.4176281882082336</v>
      </c>
      <c r="W338" s="5">
        <f t="shared" si="119"/>
        <v>5.9550854061620111</v>
      </c>
      <c r="X338" s="5">
        <f t="shared" si="120"/>
        <v>0</v>
      </c>
      <c r="Y338" s="5">
        <f t="shared" si="121"/>
        <v>-9.0188372164447195</v>
      </c>
      <c r="Z338" s="5">
        <f t="shared" si="122"/>
        <v>-23.734478765665489</v>
      </c>
      <c r="AA338">
        <f t="shared" si="137"/>
        <v>0</v>
      </c>
    </row>
    <row r="339" spans="1:27" x14ac:dyDescent="0.2">
      <c r="A339">
        <f t="shared" si="123"/>
        <v>3.0699999999999785</v>
      </c>
      <c r="B339" s="5">
        <f t="shared" si="124"/>
        <v>0</v>
      </c>
      <c r="C339" s="5">
        <f t="shared" si="125"/>
        <v>273.20159679966218</v>
      </c>
      <c r="D339" s="5">
        <f t="shared" si="126"/>
        <v>80.412528555020344</v>
      </c>
      <c r="E339" s="2">
        <f t="shared" si="127"/>
        <v>273.20159679966218</v>
      </c>
      <c r="F339" s="2">
        <f t="shared" si="128"/>
        <v>0</v>
      </c>
      <c r="G339" s="3">
        <f t="shared" si="129"/>
        <v>0</v>
      </c>
      <c r="H339" s="3">
        <f t="shared" si="130"/>
        <v>63.343284277826093</v>
      </c>
      <c r="I339" s="3">
        <f t="shared" si="131"/>
        <v>-15.337897134313657</v>
      </c>
      <c r="J339" s="2">
        <f t="shared" si="132"/>
        <v>65.173788838798359</v>
      </c>
      <c r="K339" s="2">
        <f t="shared" si="111"/>
        <v>65.173788838798359</v>
      </c>
      <c r="L339" s="5">
        <f t="shared" si="112"/>
        <v>0.47466283595931491</v>
      </c>
      <c r="M339" s="4">
        <f t="shared" si="133"/>
        <v>0.29159853528725904</v>
      </c>
      <c r="N339" s="4">
        <f t="shared" si="113"/>
        <v>0.27087431979799148</v>
      </c>
      <c r="O339" s="4">
        <f t="shared" si="134"/>
        <v>0</v>
      </c>
      <c r="P339" s="4">
        <f t="shared" si="114"/>
        <v>0</v>
      </c>
      <c r="Q339" s="5">
        <f t="shared" si="115"/>
        <v>0</v>
      </c>
      <c r="R339" s="5">
        <f t="shared" si="116"/>
        <v>-10.417227895660588</v>
      </c>
      <c r="S339" s="5">
        <f t="shared" si="135"/>
        <v>2.5224200435763753</v>
      </c>
      <c r="T339" s="6">
        <f t="shared" si="136"/>
        <v>1499.5395706795171</v>
      </c>
      <c r="U339" s="5">
        <f t="shared" si="117"/>
        <v>0</v>
      </c>
      <c r="V339" s="5">
        <f t="shared" si="118"/>
        <v>1.4394613645445278</v>
      </c>
      <c r="W339" s="5">
        <f t="shared" si="119"/>
        <v>5.9447660668752826</v>
      </c>
      <c r="X339" s="5">
        <f t="shared" si="120"/>
        <v>0</v>
      </c>
      <c r="Y339" s="5">
        <f t="shared" si="121"/>
        <v>-8.9777665311160604</v>
      </c>
      <c r="Z339" s="5">
        <f t="shared" si="122"/>
        <v>-23.706813889548343</v>
      </c>
      <c r="AA339">
        <f t="shared" si="137"/>
        <v>0</v>
      </c>
    </row>
    <row r="340" spans="1:27" x14ac:dyDescent="0.2">
      <c r="A340">
        <f t="shared" si="123"/>
        <v>3.0799999999999783</v>
      </c>
      <c r="B340" s="5">
        <f t="shared" si="124"/>
        <v>0</v>
      </c>
      <c r="C340" s="5">
        <f t="shared" si="125"/>
        <v>273.83458075411386</v>
      </c>
      <c r="D340" s="5">
        <f t="shared" si="126"/>
        <v>80.257964242982737</v>
      </c>
      <c r="E340" s="2">
        <f t="shared" si="127"/>
        <v>273.83458075411386</v>
      </c>
      <c r="F340" s="2">
        <f t="shared" si="128"/>
        <v>0</v>
      </c>
      <c r="G340" s="3">
        <f t="shared" si="129"/>
        <v>0</v>
      </c>
      <c r="H340" s="3">
        <f t="shared" si="130"/>
        <v>63.253506612514933</v>
      </c>
      <c r="I340" s="3">
        <f t="shared" si="131"/>
        <v>-15.574965273209141</v>
      </c>
      <c r="J340" s="2">
        <f t="shared" si="132"/>
        <v>65.142809595849798</v>
      </c>
      <c r="K340" s="2">
        <f t="shared" si="111"/>
        <v>65.142809595849798</v>
      </c>
      <c r="L340" s="5">
        <f t="shared" si="112"/>
        <v>0.47469606493015831</v>
      </c>
      <c r="M340" s="4">
        <f t="shared" si="133"/>
        <v>0.29173691582921252</v>
      </c>
      <c r="N340" s="4">
        <f t="shared" si="113"/>
        <v>0.27092206948300396</v>
      </c>
      <c r="O340" s="4">
        <f t="shared" si="134"/>
        <v>0</v>
      </c>
      <c r="P340" s="4">
        <f t="shared" si="114"/>
        <v>0</v>
      </c>
      <c r="Q340" s="5">
        <f t="shared" si="115"/>
        <v>0</v>
      </c>
      <c r="R340" s="5">
        <f t="shared" si="116"/>
        <v>-10.398246606607014</v>
      </c>
      <c r="S340" s="5">
        <f t="shared" si="135"/>
        <v>2.5603691949013019</v>
      </c>
      <c r="T340" s="6">
        <f t="shared" si="136"/>
        <v>1499.538071140696</v>
      </c>
      <c r="U340" s="5">
        <f t="shared" si="117"/>
        <v>0</v>
      </c>
      <c r="V340" s="5">
        <f t="shared" si="118"/>
        <v>1.4612729537272469</v>
      </c>
      <c r="W340" s="5">
        <f t="shared" si="119"/>
        <v>5.9345646568000845</v>
      </c>
      <c r="X340" s="5">
        <f t="shared" si="120"/>
        <v>0</v>
      </c>
      <c r="Y340" s="5">
        <f t="shared" si="121"/>
        <v>-8.9369736528797663</v>
      </c>
      <c r="Z340" s="5">
        <f t="shared" si="122"/>
        <v>-23.679066148298613</v>
      </c>
      <c r="AA340">
        <f t="shared" si="137"/>
        <v>0</v>
      </c>
    </row>
    <row r="341" spans="1:27" x14ac:dyDescent="0.2">
      <c r="A341">
        <f t="shared" si="123"/>
        <v>3.0899999999999781</v>
      </c>
      <c r="B341" s="5">
        <f t="shared" si="124"/>
        <v>0</v>
      </c>
      <c r="C341" s="5">
        <f t="shared" si="125"/>
        <v>274.46666897155637</v>
      </c>
      <c r="D341" s="5">
        <f t="shared" si="126"/>
        <v>80.101030636943221</v>
      </c>
      <c r="E341" s="2">
        <f t="shared" si="127"/>
        <v>274.46666897155637</v>
      </c>
      <c r="F341" s="2">
        <f t="shared" si="128"/>
        <v>0</v>
      </c>
      <c r="G341" s="3">
        <f t="shared" si="129"/>
        <v>0</v>
      </c>
      <c r="H341" s="3">
        <f t="shared" si="130"/>
        <v>63.164136875986138</v>
      </c>
      <c r="I341" s="3">
        <f t="shared" si="131"/>
        <v>-15.811755934692128</v>
      </c>
      <c r="J341" s="2">
        <f t="shared" si="132"/>
        <v>65.113130880234777</v>
      </c>
      <c r="K341" s="2">
        <f t="shared" si="111"/>
        <v>65.113130880234777</v>
      </c>
      <c r="L341" s="5">
        <f t="shared" si="112"/>
        <v>0.47472786317717169</v>
      </c>
      <c r="M341" s="4">
        <f t="shared" si="133"/>
        <v>0.29186959832028075</v>
      </c>
      <c r="N341" s="4">
        <f t="shared" si="113"/>
        <v>0.27096782626482468</v>
      </c>
      <c r="O341" s="4">
        <f t="shared" si="134"/>
        <v>0</v>
      </c>
      <c r="P341" s="4">
        <f t="shared" si="114"/>
        <v>0</v>
      </c>
      <c r="Q341" s="5">
        <f t="shared" si="115"/>
        <v>0</v>
      </c>
      <c r="R341" s="5">
        <f t="shared" si="116"/>
        <v>-10.379519661237913</v>
      </c>
      <c r="S341" s="5">
        <f t="shared" si="135"/>
        <v>2.5982850351466933</v>
      </c>
      <c r="T341" s="6">
        <f t="shared" si="136"/>
        <v>1499.536571603375</v>
      </c>
      <c r="U341" s="5">
        <f t="shared" si="117"/>
        <v>0</v>
      </c>
      <c r="V341" s="5">
        <f t="shared" si="118"/>
        <v>1.4830636720545012</v>
      </c>
      <c r="W341" s="5">
        <f t="shared" si="119"/>
        <v>5.9244803147966829</v>
      </c>
      <c r="X341" s="5">
        <f t="shared" si="120"/>
        <v>0</v>
      </c>
      <c r="Y341" s="5">
        <f t="shared" si="121"/>
        <v>-8.8964559891834121</v>
      </c>
      <c r="Z341" s="5">
        <f t="shared" si="122"/>
        <v>-23.651234650056622</v>
      </c>
      <c r="AA341">
        <f t="shared" si="137"/>
        <v>0</v>
      </c>
    </row>
    <row r="342" spans="1:27" x14ac:dyDescent="0.2">
      <c r="A342">
        <f t="shared" si="123"/>
        <v>3.0999999999999779</v>
      </c>
      <c r="B342" s="5">
        <f t="shared" si="124"/>
        <v>0</v>
      </c>
      <c r="C342" s="5">
        <f t="shared" si="125"/>
        <v>275.09786551751677</v>
      </c>
      <c r="D342" s="5">
        <f t="shared" si="126"/>
        <v>79.941730515863796</v>
      </c>
      <c r="E342" s="2">
        <f t="shared" si="127"/>
        <v>275.09786551751677</v>
      </c>
      <c r="F342" s="2">
        <f t="shared" si="128"/>
        <v>0</v>
      </c>
      <c r="G342" s="3">
        <f t="shared" si="129"/>
        <v>0</v>
      </c>
      <c r="H342" s="3">
        <f t="shared" si="130"/>
        <v>63.075172316094303</v>
      </c>
      <c r="I342" s="3">
        <f t="shared" si="131"/>
        <v>-16.048268281192694</v>
      </c>
      <c r="J342" s="2">
        <f t="shared" si="132"/>
        <v>65.084746888423282</v>
      </c>
      <c r="K342" s="2">
        <f t="shared" si="111"/>
        <v>65.084746888423282</v>
      </c>
      <c r="L342" s="5">
        <f t="shared" si="112"/>
        <v>0.47475824153173002</v>
      </c>
      <c r="M342" s="4">
        <f t="shared" si="133"/>
        <v>0.2919965930486933</v>
      </c>
      <c r="N342" s="4">
        <f t="shared" si="113"/>
        <v>0.27101159708084316</v>
      </c>
      <c r="O342" s="4">
        <f t="shared" si="134"/>
        <v>0</v>
      </c>
      <c r="P342" s="4">
        <f t="shared" si="114"/>
        <v>0</v>
      </c>
      <c r="Q342" s="5">
        <f t="shared" si="115"/>
        <v>0</v>
      </c>
      <c r="R342" s="5">
        <f t="shared" si="116"/>
        <v>-10.361045181838788</v>
      </c>
      <c r="S342" s="5">
        <f t="shared" si="135"/>
        <v>2.6361692984115801</v>
      </c>
      <c r="T342" s="6">
        <f t="shared" si="136"/>
        <v>1499.5350720675528</v>
      </c>
      <c r="U342" s="5">
        <f t="shared" si="117"/>
        <v>0</v>
      </c>
      <c r="V342" s="5">
        <f t="shared" si="118"/>
        <v>1.5048342276966238</v>
      </c>
      <c r="W342" s="5">
        <f t="shared" si="119"/>
        <v>5.9145121801308163</v>
      </c>
      <c r="X342" s="5">
        <f t="shared" si="120"/>
        <v>0</v>
      </c>
      <c r="Y342" s="5">
        <f t="shared" si="121"/>
        <v>-8.8562109541421652</v>
      </c>
      <c r="Z342" s="5">
        <f t="shared" si="122"/>
        <v>-23.623318521457605</v>
      </c>
      <c r="AA342">
        <f t="shared" si="137"/>
        <v>0</v>
      </c>
    </row>
    <row r="343" spans="1:27" x14ac:dyDescent="0.2">
      <c r="A343">
        <f t="shared" si="123"/>
        <v>3.1099999999999777</v>
      </c>
      <c r="B343" s="5">
        <f t="shared" si="124"/>
        <v>0</v>
      </c>
      <c r="C343" s="5">
        <f t="shared" si="125"/>
        <v>275.72817443012997</v>
      </c>
      <c r="D343" s="5">
        <f t="shared" si="126"/>
        <v>79.780066667125794</v>
      </c>
      <c r="E343" s="2">
        <f t="shared" si="127"/>
        <v>275.72817443012997</v>
      </c>
      <c r="F343" s="2">
        <f t="shared" si="128"/>
        <v>0</v>
      </c>
      <c r="G343" s="3">
        <f t="shared" si="129"/>
        <v>0</v>
      </c>
      <c r="H343" s="3">
        <f t="shared" si="130"/>
        <v>62.986610206552882</v>
      </c>
      <c r="I343" s="3">
        <f t="shared" si="131"/>
        <v>-16.284501466407271</v>
      </c>
      <c r="J343" s="2">
        <f t="shared" si="132"/>
        <v>65.057651766119349</v>
      </c>
      <c r="K343" s="2">
        <f t="shared" si="111"/>
        <v>65.057651766119349</v>
      </c>
      <c r="L343" s="5">
        <f t="shared" si="112"/>
        <v>0.47478721064664553</v>
      </c>
      <c r="M343" s="4">
        <f t="shared" si="133"/>
        <v>0.29211791127448034</v>
      </c>
      <c r="N343" s="4">
        <f t="shared" si="113"/>
        <v>0.27105338904550952</v>
      </c>
      <c r="O343" s="4">
        <f t="shared" si="134"/>
        <v>0</v>
      </c>
      <c r="P343" s="4">
        <f t="shared" si="114"/>
        <v>0</v>
      </c>
      <c r="Q343" s="5">
        <f t="shared" si="115"/>
        <v>0</v>
      </c>
      <c r="R343" s="5">
        <f t="shared" si="116"/>
        <v>-10.342821289448768</v>
      </c>
      <c r="S343" s="5">
        <f t="shared" si="135"/>
        <v>2.6740236996798128</v>
      </c>
      <c r="T343" s="6">
        <f t="shared" si="136"/>
        <v>1499.5335725332307</v>
      </c>
      <c r="U343" s="5">
        <f t="shared" si="117"/>
        <v>0</v>
      </c>
      <c r="V343" s="5">
        <f t="shared" si="118"/>
        <v>1.5265853206093429</v>
      </c>
      <c r="W343" s="5">
        <f t="shared" si="119"/>
        <v>5.9046593925285258</v>
      </c>
      <c r="X343" s="5">
        <f t="shared" si="120"/>
        <v>0</v>
      </c>
      <c r="Y343" s="5">
        <f t="shared" si="121"/>
        <v>-8.8162359688394254</v>
      </c>
      <c r="Z343" s="5">
        <f t="shared" si="122"/>
        <v>-23.595316907791663</v>
      </c>
      <c r="AA343">
        <f t="shared" si="137"/>
        <v>0</v>
      </c>
    </row>
    <row r="344" spans="1:27" x14ac:dyDescent="0.2">
      <c r="A344">
        <f t="shared" si="123"/>
        <v>3.1199999999999775</v>
      </c>
      <c r="B344" s="5">
        <f t="shared" si="124"/>
        <v>0</v>
      </c>
      <c r="C344" s="5">
        <f t="shared" si="125"/>
        <v>276.35759972039705</v>
      </c>
      <c r="D344" s="5">
        <f t="shared" si="126"/>
        <v>79.61604188661633</v>
      </c>
      <c r="E344" s="2">
        <f t="shared" si="127"/>
        <v>276.35759972039705</v>
      </c>
      <c r="F344" s="2">
        <f t="shared" si="128"/>
        <v>0</v>
      </c>
      <c r="G344" s="3">
        <f t="shared" si="129"/>
        <v>0</v>
      </c>
      <c r="H344" s="3">
        <f t="shared" si="130"/>
        <v>62.898447846864485</v>
      </c>
      <c r="I344" s="3">
        <f t="shared" si="131"/>
        <v>-16.520454635485187</v>
      </c>
      <c r="J344" s="2">
        <f t="shared" si="132"/>
        <v>65.031839608824356</v>
      </c>
      <c r="K344" s="2">
        <f t="shared" si="111"/>
        <v>65.031839608824356</v>
      </c>
      <c r="L344" s="5">
        <f t="shared" si="112"/>
        <v>0.47481478099902574</v>
      </c>
      <c r="M344" s="4">
        <f t="shared" si="133"/>
        <v>0.29223356522220656</v>
      </c>
      <c r="N344" s="4">
        <f t="shared" si="113"/>
        <v>0.27109320944848381</v>
      </c>
      <c r="O344" s="4">
        <f t="shared" si="134"/>
        <v>0</v>
      </c>
      <c r="P344" s="4">
        <f t="shared" si="114"/>
        <v>0</v>
      </c>
      <c r="Q344" s="5">
        <f t="shared" si="115"/>
        <v>0</v>
      </c>
      <c r="R344" s="5">
        <f t="shared" si="116"/>
        <v>-10.324846104072725</v>
      </c>
      <c r="S344" s="5">
        <f t="shared" si="135"/>
        <v>2.7118499346117404</v>
      </c>
      <c r="T344" s="6">
        <f t="shared" si="136"/>
        <v>1499.5320730004078</v>
      </c>
      <c r="U344" s="5">
        <f t="shared" si="117"/>
        <v>0</v>
      </c>
      <c r="V344" s="5">
        <f t="shared" si="118"/>
        <v>1.548317642449438</v>
      </c>
      <c r="W344" s="5">
        <f t="shared" si="119"/>
        <v>5.894921092232158</v>
      </c>
      <c r="X344" s="5">
        <f t="shared" si="120"/>
        <v>0</v>
      </c>
      <c r="Y344" s="5">
        <f t="shared" si="121"/>
        <v>-8.7765284616232861</v>
      </c>
      <c r="Z344" s="5">
        <f t="shared" si="122"/>
        <v>-23.567228973156102</v>
      </c>
      <c r="AA344">
        <f t="shared" si="137"/>
        <v>0</v>
      </c>
    </row>
    <row r="345" spans="1:27" x14ac:dyDescent="0.2">
      <c r="A345">
        <f t="shared" si="123"/>
        <v>3.1299999999999772</v>
      </c>
      <c r="B345" s="5">
        <f t="shared" si="124"/>
        <v>0</v>
      </c>
      <c r="C345" s="5">
        <f t="shared" si="125"/>
        <v>276.98614537244259</v>
      </c>
      <c r="D345" s="5">
        <f t="shared" si="126"/>
        <v>79.44965897881282</v>
      </c>
      <c r="E345" s="2">
        <f t="shared" si="127"/>
        <v>276.98614537244259</v>
      </c>
      <c r="F345" s="2">
        <f t="shared" si="128"/>
        <v>0</v>
      </c>
      <c r="G345" s="3">
        <f t="shared" si="129"/>
        <v>0</v>
      </c>
      <c r="H345" s="3">
        <f t="shared" si="130"/>
        <v>62.810682562248253</v>
      </c>
      <c r="I345" s="3">
        <f t="shared" si="131"/>
        <v>-16.756126925216748</v>
      </c>
      <c r="J345" s="2">
        <f t="shared" si="132"/>
        <v>65.007304462417835</v>
      </c>
      <c r="K345" s="2">
        <f t="shared" si="111"/>
        <v>65.007304462417835</v>
      </c>
      <c r="L345" s="5">
        <f t="shared" si="112"/>
        <v>0.47484096289309846</v>
      </c>
      <c r="M345" s="4">
        <f t="shared" si="133"/>
        <v>0.2923435680732695</v>
      </c>
      <c r="N345" s="4">
        <f t="shared" si="113"/>
        <v>0.27113106575273299</v>
      </c>
      <c r="O345" s="4">
        <f t="shared" si="134"/>
        <v>0</v>
      </c>
      <c r="P345" s="4">
        <f t="shared" si="114"/>
        <v>0</v>
      </c>
      <c r="Q345" s="5">
        <f t="shared" si="115"/>
        <v>0</v>
      </c>
      <c r="R345" s="5">
        <f t="shared" si="116"/>
        <v>-10.307117744891784</v>
      </c>
      <c r="S345" s="5">
        <f t="shared" si="135"/>
        <v>2.7496496793423582</v>
      </c>
      <c r="T345" s="6">
        <f t="shared" si="136"/>
        <v>1499.5305734690846</v>
      </c>
      <c r="U345" s="5">
        <f t="shared" si="117"/>
        <v>0</v>
      </c>
      <c r="V345" s="5">
        <f t="shared" si="118"/>
        <v>1.5700318764929151</v>
      </c>
      <c r="W345" s="5">
        <f t="shared" si="119"/>
        <v>5.8852964200575144</v>
      </c>
      <c r="X345" s="5">
        <f t="shared" si="120"/>
        <v>0</v>
      </c>
      <c r="Y345" s="5">
        <f t="shared" si="121"/>
        <v>-8.7370858683988679</v>
      </c>
      <c r="Z345" s="5">
        <f t="shared" si="122"/>
        <v>-23.539053900600127</v>
      </c>
      <c r="AA345">
        <f t="shared" si="137"/>
        <v>0</v>
      </c>
    </row>
    <row r="346" spans="1:27" x14ac:dyDescent="0.2">
      <c r="A346">
        <f t="shared" si="123"/>
        <v>3.139999999999977</v>
      </c>
      <c r="B346" s="5">
        <f t="shared" si="124"/>
        <v>0</v>
      </c>
      <c r="C346" s="5">
        <f t="shared" si="125"/>
        <v>277.61381534377165</v>
      </c>
      <c r="D346" s="5">
        <f t="shared" si="126"/>
        <v>79.280920756865626</v>
      </c>
      <c r="E346" s="2">
        <f t="shared" si="127"/>
        <v>277.61381534377165</v>
      </c>
      <c r="F346" s="2">
        <f t="shared" si="128"/>
        <v>0</v>
      </c>
      <c r="G346" s="3">
        <f t="shared" si="129"/>
        <v>0</v>
      </c>
      <c r="H346" s="3">
        <f t="shared" si="130"/>
        <v>62.723311703564264</v>
      </c>
      <c r="I346" s="3">
        <f t="shared" si="131"/>
        <v>-16.991517464222749</v>
      </c>
      <c r="J346" s="2">
        <f t="shared" si="132"/>
        <v>64.984040323755409</v>
      </c>
      <c r="K346" s="2">
        <f t="shared" si="111"/>
        <v>64.984040323755409</v>
      </c>
      <c r="L346" s="5">
        <f t="shared" si="112"/>
        <v>0.47486576646300444</v>
      </c>
      <c r="M346" s="4">
        <f t="shared" si="133"/>
        <v>0.29244793395777136</v>
      </c>
      <c r="N346" s="4">
        <f t="shared" si="113"/>
        <v>0.27116696559257608</v>
      </c>
      <c r="O346" s="4">
        <f t="shared" si="134"/>
        <v>0</v>
      </c>
      <c r="P346" s="4">
        <f t="shared" si="114"/>
        <v>0</v>
      </c>
      <c r="Q346" s="5">
        <f t="shared" si="115"/>
        <v>0</v>
      </c>
      <c r="R346" s="5">
        <f t="shared" si="116"/>
        <v>-10.289634330472254</v>
      </c>
      <c r="S346" s="5">
        <f t="shared" si="135"/>
        <v>2.7874245902859451</v>
      </c>
      <c r="T346" s="6">
        <f t="shared" si="136"/>
        <v>1499.5290739392606</v>
      </c>
      <c r="U346" s="5">
        <f t="shared" si="117"/>
        <v>0</v>
      </c>
      <c r="V346" s="5">
        <f t="shared" si="118"/>
        <v>1.5917286975557465</v>
      </c>
      <c r="W346" s="5">
        <f t="shared" si="119"/>
        <v>5.8757845174521268</v>
      </c>
      <c r="X346" s="5">
        <f t="shared" si="120"/>
        <v>0</v>
      </c>
      <c r="Y346" s="5">
        <f t="shared" si="121"/>
        <v>-8.6979056329165072</v>
      </c>
      <c r="Z346" s="5">
        <f t="shared" si="122"/>
        <v>-23.510790892261927</v>
      </c>
      <c r="AA346">
        <f t="shared" si="137"/>
        <v>0</v>
      </c>
    </row>
    <row r="347" spans="1:27" x14ac:dyDescent="0.2">
      <c r="A347">
        <f t="shared" si="123"/>
        <v>3.1499999999999768</v>
      </c>
      <c r="B347" s="5">
        <f t="shared" si="124"/>
        <v>0</v>
      </c>
      <c r="C347" s="5">
        <f t="shared" si="125"/>
        <v>278.24061356552562</v>
      </c>
      <c r="D347" s="5">
        <f t="shared" si="126"/>
        <v>79.10983004267878</v>
      </c>
      <c r="E347" s="2">
        <f t="shared" si="127"/>
        <v>278.24061356552562</v>
      </c>
      <c r="F347" s="2">
        <f t="shared" si="128"/>
        <v>0</v>
      </c>
      <c r="G347" s="3">
        <f t="shared" si="129"/>
        <v>0</v>
      </c>
      <c r="H347" s="3">
        <f t="shared" si="130"/>
        <v>62.636332647235101</v>
      </c>
      <c r="I347" s="3">
        <f t="shared" si="131"/>
        <v>-17.226625373145367</v>
      </c>
      <c r="J347" s="2">
        <f t="shared" si="132"/>
        <v>64.962041141283308</v>
      </c>
      <c r="K347" s="2">
        <f t="shared" si="111"/>
        <v>64.962041141283308</v>
      </c>
      <c r="L347" s="5">
        <f t="shared" si="112"/>
        <v>0.47488920167555798</v>
      </c>
      <c r="M347" s="4">
        <f t="shared" si="133"/>
        <v>0.29254667794597128</v>
      </c>
      <c r="N347" s="4">
        <f t="shared" si="113"/>
        <v>0.27120091677167946</v>
      </c>
      <c r="O347" s="4">
        <f t="shared" si="134"/>
        <v>0</v>
      </c>
      <c r="P347" s="4">
        <f t="shared" si="114"/>
        <v>0</v>
      </c>
      <c r="Q347" s="5">
        <f t="shared" si="115"/>
        <v>0</v>
      </c>
      <c r="R347" s="5">
        <f t="shared" si="116"/>
        <v>-10.272393978972937</v>
      </c>
      <c r="S347" s="5">
        <f t="shared" si="135"/>
        <v>2.8251763039471665</v>
      </c>
      <c r="T347" s="6">
        <f t="shared" si="136"/>
        <v>1499.5275744109369</v>
      </c>
      <c r="U347" s="5">
        <f t="shared" si="117"/>
        <v>0</v>
      </c>
      <c r="V347" s="5">
        <f t="shared" si="118"/>
        <v>1.6134087719171892</v>
      </c>
      <c r="W347" s="5">
        <f t="shared" si="119"/>
        <v>5.8663845265545591</v>
      </c>
      <c r="X347" s="5">
        <f t="shared" si="120"/>
        <v>0</v>
      </c>
      <c r="Y347" s="5">
        <f t="shared" si="121"/>
        <v>-8.658985207055748</v>
      </c>
      <c r="Z347" s="5">
        <f t="shared" si="122"/>
        <v>-23.482439169498274</v>
      </c>
      <c r="AA347">
        <f t="shared" si="137"/>
        <v>0</v>
      </c>
    </row>
    <row r="348" spans="1:27" x14ac:dyDescent="0.2">
      <c r="A348">
        <f t="shared" si="123"/>
        <v>3.1599999999999766</v>
      </c>
      <c r="B348" s="5">
        <f t="shared" si="124"/>
        <v>0</v>
      </c>
      <c r="C348" s="5">
        <f t="shared" si="125"/>
        <v>278.86654394273762</v>
      </c>
      <c r="D348" s="5">
        <f t="shared" si="126"/>
        <v>78.936389666988859</v>
      </c>
      <c r="E348" s="2">
        <f t="shared" si="127"/>
        <v>278.86654394273762</v>
      </c>
      <c r="F348" s="2">
        <f t="shared" si="128"/>
        <v>0</v>
      </c>
      <c r="G348" s="3">
        <f t="shared" si="129"/>
        <v>0</v>
      </c>
      <c r="H348" s="3">
        <f t="shared" si="130"/>
        <v>62.549742795164541</v>
      </c>
      <c r="I348" s="3">
        <f t="shared" si="131"/>
        <v>-17.461449764840349</v>
      </c>
      <c r="J348" s="2">
        <f t="shared" si="132"/>
        <v>64.941300815669535</v>
      </c>
      <c r="K348" s="2">
        <f t="shared" si="111"/>
        <v>64.941300815669535</v>
      </c>
      <c r="L348" s="5">
        <f t="shared" si="112"/>
        <v>0.47491127833297497</v>
      </c>
      <c r="M348" s="4">
        <f t="shared" si="133"/>
        <v>0.29263981603932676</v>
      </c>
      <c r="N348" s="4">
        <f t="shared" si="113"/>
        <v>0.27123292726100279</v>
      </c>
      <c r="O348" s="4">
        <f t="shared" si="134"/>
        <v>0</v>
      </c>
      <c r="P348" s="4">
        <f t="shared" si="114"/>
        <v>0</v>
      </c>
      <c r="Q348" s="5">
        <f t="shared" si="115"/>
        <v>0</v>
      </c>
      <c r="R348" s="5">
        <f t="shared" si="116"/>
        <v>-10.255394808350925</v>
      </c>
      <c r="S348" s="5">
        <f t="shared" si="135"/>
        <v>2.8629064367386605</v>
      </c>
      <c r="T348" s="6">
        <f t="shared" si="136"/>
        <v>1499.5260748841119</v>
      </c>
      <c r="U348" s="5">
        <f t="shared" si="117"/>
        <v>0</v>
      </c>
      <c r="V348" s="5">
        <f t="shared" si="118"/>
        <v>1.6350727572457342</v>
      </c>
      <c r="W348" s="5">
        <f t="shared" si="119"/>
        <v>5.8570955902547466</v>
      </c>
      <c r="X348" s="5">
        <f t="shared" si="120"/>
        <v>0</v>
      </c>
      <c r="Y348" s="5">
        <f t="shared" si="121"/>
        <v>-8.620322051105191</v>
      </c>
      <c r="Z348" s="5">
        <f t="shared" si="122"/>
        <v>-23.453997973006594</v>
      </c>
      <c r="AA348">
        <f t="shared" si="137"/>
        <v>0</v>
      </c>
    </row>
    <row r="349" spans="1:27" x14ac:dyDescent="0.2">
      <c r="A349">
        <f t="shared" si="123"/>
        <v>3.1699999999999764</v>
      </c>
      <c r="B349" s="5">
        <f t="shared" si="124"/>
        <v>0</v>
      </c>
      <c r="C349" s="5">
        <f t="shared" si="125"/>
        <v>279.49161035458673</v>
      </c>
      <c r="D349" s="5">
        <f t="shared" si="126"/>
        <v>78.760602469441807</v>
      </c>
      <c r="E349" s="2">
        <f t="shared" si="127"/>
        <v>279.49161035458673</v>
      </c>
      <c r="F349" s="2">
        <f t="shared" si="128"/>
        <v>0</v>
      </c>
      <c r="G349" s="3">
        <f t="shared" si="129"/>
        <v>0</v>
      </c>
      <c r="H349" s="3">
        <f t="shared" si="130"/>
        <v>62.463539574653488</v>
      </c>
      <c r="I349" s="3">
        <f t="shared" si="131"/>
        <v>-17.695989744570415</v>
      </c>
      <c r="J349" s="2">
        <f t="shared" si="132"/>
        <v>64.921813200450927</v>
      </c>
      <c r="K349" s="2">
        <f t="shared" si="111"/>
        <v>64.921813200450927</v>
      </c>
      <c r="L349" s="5">
        <f t="shared" si="112"/>
        <v>0.47493200607556924</v>
      </c>
      <c r="M349" s="4">
        <f t="shared" si="133"/>
        <v>0.29272736516113346</v>
      </c>
      <c r="N349" s="4">
        <f t="shared" si="113"/>
        <v>0.27126300519669733</v>
      </c>
      <c r="O349" s="4">
        <f t="shared" si="134"/>
        <v>0</v>
      </c>
      <c r="P349" s="4">
        <f t="shared" si="114"/>
        <v>0</v>
      </c>
      <c r="Q349" s="5">
        <f t="shared" si="115"/>
        <v>0</v>
      </c>
      <c r="R349" s="5">
        <f t="shared" si="116"/>
        <v>-10.238634936565825</v>
      </c>
      <c r="S349" s="5">
        <f t="shared" si="135"/>
        <v>2.9006165848050935</v>
      </c>
      <c r="T349" s="6">
        <f t="shared" si="136"/>
        <v>1499.5245753587869</v>
      </c>
      <c r="U349" s="5">
        <f t="shared" si="117"/>
        <v>0</v>
      </c>
      <c r="V349" s="5">
        <f t="shared" si="118"/>
        <v>1.6567213025276997</v>
      </c>
      <c r="W349" s="5">
        <f t="shared" si="119"/>
        <v>5.8479168522553087</v>
      </c>
      <c r="X349" s="5">
        <f t="shared" si="120"/>
        <v>0</v>
      </c>
      <c r="Y349" s="5">
        <f t="shared" si="121"/>
        <v>-8.5819136340381252</v>
      </c>
      <c r="Z349" s="5">
        <f t="shared" si="122"/>
        <v>-23.425466562939597</v>
      </c>
      <c r="AA349">
        <f t="shared" si="137"/>
        <v>0</v>
      </c>
    </row>
    <row r="350" spans="1:27" x14ac:dyDescent="0.2">
      <c r="A350">
        <f t="shared" si="123"/>
        <v>3.1799999999999762</v>
      </c>
      <c r="B350" s="5">
        <f t="shared" si="124"/>
        <v>0</v>
      </c>
      <c r="C350" s="5">
        <f t="shared" si="125"/>
        <v>280.11581665465155</v>
      </c>
      <c r="D350" s="5">
        <f t="shared" si="126"/>
        <v>78.582471298667969</v>
      </c>
      <c r="E350" s="2">
        <f t="shared" si="127"/>
        <v>280.11581665465155</v>
      </c>
      <c r="F350" s="2">
        <f t="shared" si="128"/>
        <v>0</v>
      </c>
      <c r="G350" s="3">
        <f t="shared" si="129"/>
        <v>0</v>
      </c>
      <c r="H350" s="3">
        <f t="shared" si="130"/>
        <v>62.377720438313105</v>
      </c>
      <c r="I350" s="3">
        <f t="shared" si="131"/>
        <v>-17.930244410199812</v>
      </c>
      <c r="J350" s="2">
        <f t="shared" si="132"/>
        <v>64.903572102695904</v>
      </c>
      <c r="K350" s="2">
        <f t="shared" si="111"/>
        <v>64.903572102695904</v>
      </c>
      <c r="L350" s="5">
        <f t="shared" si="112"/>
        <v>0.47495139438441769</v>
      </c>
      <c r="M350" s="4">
        <f t="shared" si="133"/>
        <v>0.29280934314677098</v>
      </c>
      <c r="N350" s="4">
        <f t="shared" si="113"/>
        <v>0.27129115887795752</v>
      </c>
      <c r="O350" s="4">
        <f t="shared" si="134"/>
        <v>0</v>
      </c>
      <c r="P350" s="4">
        <f t="shared" si="114"/>
        <v>0</v>
      </c>
      <c r="Q350" s="5">
        <f t="shared" si="115"/>
        <v>0</v>
      </c>
      <c r="R350" s="5">
        <f t="shared" si="116"/>
        <v>-10.222112481782455</v>
      </c>
      <c r="S350" s="5">
        <f t="shared" si="135"/>
        <v>2.9383083238536858</v>
      </c>
      <c r="T350" s="6">
        <f t="shared" si="136"/>
        <v>1499.5230758349612</v>
      </c>
      <c r="U350" s="5">
        <f t="shared" si="117"/>
        <v>0</v>
      </c>
      <c r="V350" s="5">
        <f t="shared" si="118"/>
        <v>1.678355047998503</v>
      </c>
      <c r="W350" s="5">
        <f t="shared" si="119"/>
        <v>5.8388474571337712</v>
      </c>
      <c r="X350" s="5">
        <f t="shared" si="120"/>
        <v>0</v>
      </c>
      <c r="Y350" s="5">
        <f t="shared" si="121"/>
        <v>-8.5437574337839521</v>
      </c>
      <c r="Z350" s="5">
        <f t="shared" si="122"/>
        <v>-23.396844219012543</v>
      </c>
      <c r="AA350">
        <f t="shared" si="137"/>
        <v>0</v>
      </c>
    </row>
    <row r="351" spans="1:27" x14ac:dyDescent="0.2">
      <c r="A351">
        <f t="shared" si="123"/>
        <v>3.189999999999976</v>
      </c>
      <c r="B351" s="5">
        <f t="shared" si="124"/>
        <v>0</v>
      </c>
      <c r="C351" s="5">
        <f t="shared" si="125"/>
        <v>280.73916667116299</v>
      </c>
      <c r="D351" s="5">
        <f t="shared" si="126"/>
        <v>78.40199901235502</v>
      </c>
      <c r="E351" s="2">
        <f t="shared" si="127"/>
        <v>280.73916667116299</v>
      </c>
      <c r="F351" s="2">
        <f t="shared" si="128"/>
        <v>0</v>
      </c>
      <c r="G351" s="3">
        <f t="shared" si="129"/>
        <v>0</v>
      </c>
      <c r="H351" s="3">
        <f t="shared" si="130"/>
        <v>62.292282863975267</v>
      </c>
      <c r="I351" s="3">
        <f t="shared" si="131"/>
        <v>-18.164212852389937</v>
      </c>
      <c r="J351" s="2">
        <f t="shared" si="132"/>
        <v>64.886571283682684</v>
      </c>
      <c r="K351" s="2">
        <f t="shared" si="111"/>
        <v>64.886571283682684</v>
      </c>
      <c r="L351" s="5">
        <f t="shared" si="112"/>
        <v>0.47496945258399348</v>
      </c>
      <c r="M351" s="4">
        <f t="shared" si="133"/>
        <v>0.29288576873356492</v>
      </c>
      <c r="N351" s="4">
        <f t="shared" si="113"/>
        <v>0.27131739676482719</v>
      </c>
      <c r="O351" s="4">
        <f t="shared" si="134"/>
        <v>0</v>
      </c>
      <c r="P351" s="4">
        <f t="shared" si="114"/>
        <v>0</v>
      </c>
      <c r="Q351" s="5">
        <f t="shared" si="115"/>
        <v>0</v>
      </c>
      <c r="R351" s="5">
        <f t="shared" si="116"/>
        <v>-10.205825562572038</v>
      </c>
      <c r="S351" s="5">
        <f t="shared" si="135"/>
        <v>2.9759832089912019</v>
      </c>
      <c r="T351" s="6">
        <f t="shared" si="136"/>
        <v>1499.5215763126353</v>
      </c>
      <c r="U351" s="5">
        <f t="shared" si="117"/>
        <v>0</v>
      </c>
      <c r="V351" s="5">
        <f t="shared" si="118"/>
        <v>1.6999746250766363</v>
      </c>
      <c r="W351" s="5">
        <f t="shared" si="119"/>
        <v>5.829886550405682</v>
      </c>
      <c r="X351" s="5">
        <f t="shared" si="120"/>
        <v>0</v>
      </c>
      <c r="Y351" s="5">
        <f t="shared" si="121"/>
        <v>-8.505850937495401</v>
      </c>
      <c r="Z351" s="5">
        <f t="shared" si="122"/>
        <v>-23.368130240603115</v>
      </c>
      <c r="AA351">
        <f t="shared" si="137"/>
        <v>0</v>
      </c>
    </row>
    <row r="352" spans="1:27" x14ac:dyDescent="0.2">
      <c r="A352">
        <f t="shared" si="123"/>
        <v>3.1999999999999758</v>
      </c>
      <c r="B352" s="5">
        <f t="shared" si="124"/>
        <v>0</v>
      </c>
      <c r="C352" s="5">
        <f t="shared" si="125"/>
        <v>281.36166420725584</v>
      </c>
      <c r="D352" s="5">
        <f t="shared" si="126"/>
        <v>78.219188477319079</v>
      </c>
      <c r="E352" s="2">
        <f t="shared" si="127"/>
        <v>281.36166420725584</v>
      </c>
      <c r="F352" s="2">
        <f t="shared" si="128"/>
        <v>0</v>
      </c>
      <c r="G352" s="3">
        <f t="shared" si="129"/>
        <v>0</v>
      </c>
      <c r="H352" s="3">
        <f t="shared" si="130"/>
        <v>62.207224354600314</v>
      </c>
      <c r="I352" s="3">
        <f t="shared" si="131"/>
        <v>-18.397894154795967</v>
      </c>
      <c r="J352" s="2">
        <f t="shared" si="132"/>
        <v>64.87080445959225</v>
      </c>
      <c r="K352" s="2">
        <f t="shared" ref="K352:K415" si="138">IF(D352&gt;=hwind,SQRT((G352-vxw)^2+(H352-vyw)^2+I352^2),J352)</f>
        <v>64.87080445959225</v>
      </c>
      <c r="L352" s="5">
        <f t="shared" ref="L352:L415" si="139">IF(drag=1,(cda+cdb/(1+EXP(-(K352-vel)/dv))),IF(drag=2,$G$11,0))</f>
        <v>0.47498618984476842</v>
      </c>
      <c r="M352" s="4">
        <f t="shared" si="133"/>
        <v>0.29295666155027528</v>
      </c>
      <c r="N352" s="4">
        <f t="shared" ref="N352:N415" si="140">IF(Magnus=1,(IF(M352&lt;0.1,1.5*M352,0.09+0.6*M352)),IF(Magnus=2,1/(2.32+0.4/M352),0))</f>
        <v>0.27134172747596202</v>
      </c>
      <c r="O352" s="4">
        <f t="shared" si="134"/>
        <v>0</v>
      </c>
      <c r="P352" s="4">
        <f t="shared" ref="P352:P415" si="141">IF(D352&gt;=hwind,vyw,0)</f>
        <v>0</v>
      </c>
      <c r="Q352" s="5">
        <f t="shared" ref="Q352:Q415" si="142">-const*$L352*$K352*(G352-O352)</f>
        <v>0</v>
      </c>
      <c r="R352" s="5">
        <f t="shared" ref="R352:R415" si="143">-const*$L352*$K352*(H352-P352)</f>
        <v>-10.189772298111871</v>
      </c>
      <c r="S352" s="5">
        <f t="shared" si="135"/>
        <v>3.0136427745673968</v>
      </c>
      <c r="T352" s="6">
        <f t="shared" si="136"/>
        <v>1499.5200767918088</v>
      </c>
      <c r="U352" s="5">
        <f t="shared" ref="U352:U415" si="144">const*($N352/omega)*K352*(wy*I352-wz*(H352-P352))</f>
        <v>0</v>
      </c>
      <c r="V352" s="5">
        <f t="shared" ref="V352:V415" si="145">const*($N352/omega)*K352*(wz*(G352-O352)-wx*I352)</f>
        <v>1.7215806563003704</v>
      </c>
      <c r="W352" s="5">
        <f t="shared" ref="W352:W415" si="146">const*($N352/omega)*K352*(wx*(H352-P352)-wy*(G352-O352))</f>
        <v>5.8210332785885557</v>
      </c>
      <c r="X352" s="5">
        <f t="shared" ref="X352:X415" si="147">Q352+U352</f>
        <v>0</v>
      </c>
      <c r="Y352" s="5">
        <f t="shared" ref="Y352:Y415" si="148">R352+V352</f>
        <v>-8.4681916418115009</v>
      </c>
      <c r="Z352" s="5">
        <f t="shared" ref="Z352:Z415" si="149">S352+W352-32.174</f>
        <v>-23.339323946844047</v>
      </c>
      <c r="AA352">
        <f t="shared" si="137"/>
        <v>0</v>
      </c>
    </row>
    <row r="353" spans="1:27" x14ac:dyDescent="0.2">
      <c r="A353">
        <f t="shared" ref="A353:A416" si="150">A352+dt</f>
        <v>3.2099999999999755</v>
      </c>
      <c r="B353" s="5">
        <f t="shared" ref="B353:B416" si="151">B352+G352*dt+0.5*X352*dt*dt</f>
        <v>0</v>
      </c>
      <c r="C353" s="5">
        <f t="shared" ref="C353:C416" si="152">C352+H352*dt+0.5*Y352*dt*dt</f>
        <v>281.98331304121979</v>
      </c>
      <c r="D353" s="5">
        <f t="shared" ref="D353:D416" si="153">D352+I352*dt+0.5*Z352*dt*dt</f>
        <v>78.034042569573771</v>
      </c>
      <c r="E353" s="2">
        <f t="shared" ref="E353:E416" si="154">SQRT(B353^2+C353^2)</f>
        <v>281.98331304121979</v>
      </c>
      <c r="F353" s="2">
        <f t="shared" ref="F353:F416" si="155">ATAN2(C353,B353)*180/PI()</f>
        <v>0</v>
      </c>
      <c r="G353" s="3">
        <f t="shared" ref="G353:G416" si="156">G352+X352*dt</f>
        <v>0</v>
      </c>
      <c r="H353" s="3">
        <f t="shared" ref="H353:H416" si="157">H352+Y352*dt</f>
        <v>62.122542438182201</v>
      </c>
      <c r="I353" s="3">
        <f t="shared" ref="I353:I416" si="158">I352+Z352*dt</f>
        <v>-18.631287394264408</v>
      </c>
      <c r="J353" s="2">
        <f t="shared" ref="J353:J416" si="159">SQRT(G353^2+H353^2+I353^2)</f>
        <v>64.856265302215974</v>
      </c>
      <c r="K353" s="2">
        <f t="shared" si="138"/>
        <v>64.856265302215974</v>
      </c>
      <c r="L353" s="5">
        <f t="shared" si="139"/>
        <v>0.47500161518578432</v>
      </c>
      <c r="M353" s="4">
        <f t="shared" ref="M353:M416" si="160">(romega/K353)*EXP(-A353/tau)</f>
        <v>0.29302204210621918</v>
      </c>
      <c r="N353" s="4">
        <f t="shared" si="140"/>
        <v>0.27136415978634892</v>
      </c>
      <c r="O353" s="4">
        <f t="shared" ref="O353:O416" si="161">IF(D353&gt;=hwind,vxw,0)</f>
        <v>0</v>
      </c>
      <c r="P353" s="4">
        <f t="shared" si="141"/>
        <v>0</v>
      </c>
      <c r="Q353" s="5">
        <f t="shared" si="142"/>
        <v>0</v>
      </c>
      <c r="R353" s="5">
        <f t="shared" si="143"/>
        <v>-10.173950808383481</v>
      </c>
      <c r="S353" s="5">
        <f t="shared" ref="S353:S416" si="162">-const*$L353*$K353*I353</f>
        <v>3.0512885340249114</v>
      </c>
      <c r="T353" s="6">
        <f t="shared" ref="T353:T416" si="163">omega*EXP(-A353/tau)*30/PI()</f>
        <v>1499.5185772724817</v>
      </c>
      <c r="U353" s="5">
        <f t="shared" si="144"/>
        <v>0</v>
      </c>
      <c r="V353" s="5">
        <f t="shared" si="145"/>
        <v>1.7431737552672029</v>
      </c>
      <c r="W353" s="5">
        <f t="shared" si="146"/>
        <v>5.8122867892665937</v>
      </c>
      <c r="X353" s="5">
        <f t="shared" si="147"/>
        <v>0</v>
      </c>
      <c r="Y353" s="5">
        <f t="shared" si="148"/>
        <v>-8.4307770531162785</v>
      </c>
      <c r="Z353" s="5">
        <f t="shared" si="149"/>
        <v>-23.310424676708493</v>
      </c>
      <c r="AA353">
        <f t="shared" ref="AA353:AA416" si="164">IF($D353*$D354&lt;0,1,0)</f>
        <v>0</v>
      </c>
    </row>
    <row r="354" spans="1:27" x14ac:dyDescent="0.2">
      <c r="A354">
        <f t="shared" si="150"/>
        <v>3.2199999999999753</v>
      </c>
      <c r="B354" s="5">
        <f t="shared" si="151"/>
        <v>0</v>
      </c>
      <c r="C354" s="5">
        <f t="shared" si="152"/>
        <v>282.60411692674893</v>
      </c>
      <c r="D354" s="5">
        <f t="shared" si="153"/>
        <v>77.846564174397301</v>
      </c>
      <c r="E354" s="2">
        <f t="shared" si="154"/>
        <v>282.60411692674893</v>
      </c>
      <c r="F354" s="2">
        <f t="shared" si="155"/>
        <v>0</v>
      </c>
      <c r="G354" s="3">
        <f t="shared" si="156"/>
        <v>0</v>
      </c>
      <c r="H354" s="3">
        <f t="shared" si="157"/>
        <v>62.038234667651039</v>
      </c>
      <c r="I354" s="3">
        <f t="shared" si="158"/>
        <v>-18.864391641031492</v>
      </c>
      <c r="J354" s="2">
        <f t="shared" si="159"/>
        <v>64.842947439677332</v>
      </c>
      <c r="K354" s="2">
        <f t="shared" si="138"/>
        <v>64.842947439677332</v>
      </c>
      <c r="L354" s="5">
        <f t="shared" si="139"/>
        <v>0.47501573747719389</v>
      </c>
      <c r="M354" s="4">
        <f t="shared" si="160"/>
        <v>0.29308193178004027</v>
      </c>
      <c r="N354" s="4">
        <f t="shared" si="140"/>
        <v>0.27138470262498426</v>
      </c>
      <c r="O354" s="4">
        <f t="shared" si="161"/>
        <v>0</v>
      </c>
      <c r="P354" s="4">
        <f t="shared" si="141"/>
        <v>0</v>
      </c>
      <c r="Q354" s="5">
        <f t="shared" si="142"/>
        <v>0</v>
      </c>
      <c r="R354" s="5">
        <f t="shared" si="143"/>
        <v>-10.158359214369286</v>
      </c>
      <c r="S354" s="5">
        <f t="shared" si="162"/>
        <v>3.0889219797556011</v>
      </c>
      <c r="T354" s="6">
        <f t="shared" si="163"/>
        <v>1499.5170777546543</v>
      </c>
      <c r="U354" s="5">
        <f t="shared" si="144"/>
        <v>0</v>
      </c>
      <c r="V354" s="5">
        <f t="shared" si="145"/>
        <v>1.7647545265760769</v>
      </c>
      <c r="W354" s="5">
        <f t="shared" si="146"/>
        <v>5.8036462311561534</v>
      </c>
      <c r="X354" s="5">
        <f t="shared" si="147"/>
        <v>0</v>
      </c>
      <c r="Y354" s="5">
        <f t="shared" si="148"/>
        <v>-8.3936046877932089</v>
      </c>
      <c r="Z354" s="5">
        <f t="shared" si="149"/>
        <v>-23.281431789088245</v>
      </c>
      <c r="AA354">
        <f t="shared" si="164"/>
        <v>0</v>
      </c>
    </row>
    <row r="355" spans="1:27" x14ac:dyDescent="0.2">
      <c r="A355">
        <f t="shared" si="150"/>
        <v>3.2299999999999751</v>
      </c>
      <c r="B355" s="5">
        <f t="shared" si="151"/>
        <v>0</v>
      </c>
      <c r="C355" s="5">
        <f t="shared" si="152"/>
        <v>283.22407959319105</v>
      </c>
      <c r="D355" s="5">
        <f t="shared" si="153"/>
        <v>77.65675618639753</v>
      </c>
      <c r="E355" s="2">
        <f t="shared" si="154"/>
        <v>283.22407959319105</v>
      </c>
      <c r="F355" s="2">
        <f t="shared" si="155"/>
        <v>0</v>
      </c>
      <c r="G355" s="3">
        <f t="shared" si="156"/>
        <v>0</v>
      </c>
      <c r="H355" s="3">
        <f t="shared" si="157"/>
        <v>61.954298620773109</v>
      </c>
      <c r="I355" s="3">
        <f t="shared" si="158"/>
        <v>-19.097205958922373</v>
      </c>
      <c r="J355" s="2">
        <f t="shared" si="159"/>
        <v>64.830844457167373</v>
      </c>
      <c r="K355" s="2">
        <f t="shared" si="138"/>
        <v>64.830844457167373</v>
      </c>
      <c r="L355" s="5">
        <f t="shared" si="139"/>
        <v>0.47502856544277133</v>
      </c>
      <c r="M355" s="4">
        <f t="shared" si="160"/>
        <v>0.29313635280813366</v>
      </c>
      <c r="N355" s="4">
        <f t="shared" si="140"/>
        <v>0.27140336507251228</v>
      </c>
      <c r="O355" s="4">
        <f t="shared" si="161"/>
        <v>0</v>
      </c>
      <c r="P355" s="4">
        <f t="shared" si="141"/>
        <v>0</v>
      </c>
      <c r="Q355" s="5">
        <f t="shared" si="142"/>
        <v>0</v>
      </c>
      <c r="R355" s="5">
        <f t="shared" si="143"/>
        <v>-10.142995638247772</v>
      </c>
      <c r="S355" s="5">
        <f t="shared" si="162"/>
        <v>3.1265445829633025</v>
      </c>
      <c r="T355" s="6">
        <f t="shared" si="163"/>
        <v>1499.515578238326</v>
      </c>
      <c r="U355" s="5">
        <f t="shared" si="144"/>
        <v>0</v>
      </c>
      <c r="V355" s="5">
        <f t="shared" si="145"/>
        <v>1.7863235657723908</v>
      </c>
      <c r="W355" s="5">
        <f t="shared" si="146"/>
        <v>5.7951107541719109</v>
      </c>
      <c r="X355" s="5">
        <f t="shared" si="147"/>
        <v>0</v>
      </c>
      <c r="Y355" s="5">
        <f t="shared" si="148"/>
        <v>-8.3566720724753818</v>
      </c>
      <c r="Z355" s="5">
        <f t="shared" si="149"/>
        <v>-23.252344662864786</v>
      </c>
      <c r="AA355">
        <f t="shared" si="164"/>
        <v>0</v>
      </c>
    </row>
    <row r="356" spans="1:27" x14ac:dyDescent="0.2">
      <c r="A356">
        <f t="shared" si="150"/>
        <v>3.2399999999999749</v>
      </c>
      <c r="B356" s="5">
        <f t="shared" si="151"/>
        <v>0</v>
      </c>
      <c r="C356" s="5">
        <f t="shared" si="152"/>
        <v>283.84320474579511</v>
      </c>
      <c r="D356" s="5">
        <f t="shared" si="153"/>
        <v>77.464621509575153</v>
      </c>
      <c r="E356" s="2">
        <f t="shared" si="154"/>
        <v>283.84320474579511</v>
      </c>
      <c r="F356" s="2">
        <f t="shared" si="155"/>
        <v>0</v>
      </c>
      <c r="G356" s="3">
        <f t="shared" si="156"/>
        <v>0</v>
      </c>
      <c r="H356" s="3">
        <f t="shared" si="157"/>
        <v>61.870731900048355</v>
      </c>
      <c r="I356" s="3">
        <f t="shared" si="158"/>
        <v>-19.329729405551021</v>
      </c>
      <c r="J356" s="2">
        <f t="shared" si="159"/>
        <v>64.819949897693419</v>
      </c>
      <c r="K356" s="2">
        <f t="shared" si="138"/>
        <v>64.819949897693419</v>
      </c>
      <c r="L356" s="5">
        <f t="shared" si="139"/>
        <v>0.47504010766239257</v>
      </c>
      <c r="M356" s="4">
        <f t="shared" si="160"/>
        <v>0.2931853282727378</v>
      </c>
      <c r="N356" s="4">
        <f t="shared" si="140"/>
        <v>0.27142015635882499</v>
      </c>
      <c r="O356" s="4">
        <f t="shared" si="161"/>
        <v>0</v>
      </c>
      <c r="P356" s="4">
        <f t="shared" si="141"/>
        <v>0</v>
      </c>
      <c r="Q356" s="5">
        <f t="shared" si="142"/>
        <v>0</v>
      </c>
      <c r="R356" s="5">
        <f t="shared" si="143"/>
        <v>-10.127858203587099</v>
      </c>
      <c r="S356" s="5">
        <f t="shared" si="162"/>
        <v>3.1641577935329983</v>
      </c>
      <c r="T356" s="6">
        <f t="shared" si="163"/>
        <v>1499.5140787234975</v>
      </c>
      <c r="U356" s="5">
        <f t="shared" si="144"/>
        <v>0</v>
      </c>
      <c r="V356" s="5">
        <f t="shared" si="145"/>
        <v>1.8078814592958017</v>
      </c>
      <c r="W356" s="5">
        <f t="shared" si="146"/>
        <v>5.7866795094936379</v>
      </c>
      <c r="X356" s="5">
        <f t="shared" si="147"/>
        <v>0</v>
      </c>
      <c r="Y356" s="5">
        <f t="shared" si="148"/>
        <v>-8.3199767442912975</v>
      </c>
      <c r="Z356" s="5">
        <f t="shared" si="149"/>
        <v>-23.223162696973361</v>
      </c>
      <c r="AA356">
        <f t="shared" si="164"/>
        <v>0</v>
      </c>
    </row>
    <row r="357" spans="1:27" x14ac:dyDescent="0.2">
      <c r="A357">
        <f t="shared" si="150"/>
        <v>3.2499999999999747</v>
      </c>
      <c r="B357" s="5">
        <f t="shared" si="151"/>
        <v>0</v>
      </c>
      <c r="C357" s="5">
        <f t="shared" si="152"/>
        <v>284.46149606595833</v>
      </c>
      <c r="D357" s="5">
        <f t="shared" si="153"/>
        <v>77.270163057384792</v>
      </c>
      <c r="E357" s="2">
        <f t="shared" si="154"/>
        <v>284.46149606595833</v>
      </c>
      <c r="F357" s="2">
        <f t="shared" si="155"/>
        <v>0</v>
      </c>
      <c r="G357" s="3">
        <f t="shared" si="156"/>
        <v>0</v>
      </c>
      <c r="H357" s="3">
        <f t="shared" si="157"/>
        <v>61.787532132605442</v>
      </c>
      <c r="I357" s="3">
        <f t="shared" si="158"/>
        <v>-19.561961032520756</v>
      </c>
      <c r="J357" s="2">
        <f t="shared" si="159"/>
        <v>64.810257262840807</v>
      </c>
      <c r="K357" s="2">
        <f t="shared" si="138"/>
        <v>64.810257262840807</v>
      </c>
      <c r="L357" s="5">
        <f t="shared" si="139"/>
        <v>0.47505037257448596</v>
      </c>
      <c r="M357" s="4">
        <f t="shared" si="160"/>
        <v>0.29322888208970321</v>
      </c>
      <c r="N357" s="4">
        <f t="shared" si="140"/>
        <v>0.27143508586062415</v>
      </c>
      <c r="O357" s="4">
        <f t="shared" si="161"/>
        <v>0</v>
      </c>
      <c r="P357" s="4">
        <f t="shared" si="141"/>
        <v>0</v>
      </c>
      <c r="Q357" s="5">
        <f t="shared" si="142"/>
        <v>0</v>
      </c>
      <c r="R357" s="5">
        <f t="shared" si="143"/>
        <v>-10.112945035537289</v>
      </c>
      <c r="S357" s="5">
        <f t="shared" si="162"/>
        <v>3.2017630399063917</v>
      </c>
      <c r="T357" s="6">
        <f t="shared" si="163"/>
        <v>1499.5125792101687</v>
      </c>
      <c r="U357" s="5">
        <f t="shared" si="144"/>
        <v>0</v>
      </c>
      <c r="V357" s="5">
        <f t="shared" si="145"/>
        <v>1.8294287844308501</v>
      </c>
      <c r="W357" s="5">
        <f t="shared" si="146"/>
        <v>5.7783516496335983</v>
      </c>
      <c r="X357" s="5">
        <f t="shared" si="147"/>
        <v>0</v>
      </c>
      <c r="Y357" s="5">
        <f t="shared" si="148"/>
        <v>-8.2835162511064375</v>
      </c>
      <c r="Z357" s="5">
        <f t="shared" si="149"/>
        <v>-23.193885310460011</v>
      </c>
      <c r="AA357">
        <f t="shared" si="164"/>
        <v>0</v>
      </c>
    </row>
    <row r="358" spans="1:27" x14ac:dyDescent="0.2">
      <c r="A358">
        <f t="shared" si="150"/>
        <v>3.2599999999999745</v>
      </c>
      <c r="B358" s="5">
        <f t="shared" si="151"/>
        <v>0</v>
      </c>
      <c r="C358" s="5">
        <f t="shared" si="152"/>
        <v>285.07895721147179</v>
      </c>
      <c r="D358" s="5">
        <f t="shared" si="153"/>
        <v>77.073383752794058</v>
      </c>
      <c r="E358" s="2">
        <f t="shared" si="154"/>
        <v>285.07895721147179</v>
      </c>
      <c r="F358" s="2">
        <f t="shared" si="155"/>
        <v>0</v>
      </c>
      <c r="G358" s="3">
        <f t="shared" si="156"/>
        <v>0</v>
      </c>
      <c r="H358" s="3">
        <f t="shared" si="157"/>
        <v>61.704696970094375</v>
      </c>
      <c r="I358" s="3">
        <f t="shared" si="158"/>
        <v>-19.793899885625358</v>
      </c>
      <c r="J358" s="2">
        <f t="shared" si="159"/>
        <v>64.801760013546954</v>
      </c>
      <c r="K358" s="2">
        <f t="shared" si="138"/>
        <v>64.801760013546954</v>
      </c>
      <c r="L358" s="5">
        <f t="shared" si="139"/>
        <v>0.47505936847845348</v>
      </c>
      <c r="M358" s="4">
        <f t="shared" si="160"/>
        <v>0.29326703899595036</v>
      </c>
      <c r="N358" s="4">
        <f t="shared" si="140"/>
        <v>0.2714481630989487</v>
      </c>
      <c r="O358" s="4">
        <f t="shared" si="161"/>
        <v>0</v>
      </c>
      <c r="P358" s="4">
        <f t="shared" si="141"/>
        <v>0</v>
      </c>
      <c r="Q358" s="5">
        <f t="shared" si="142"/>
        <v>0</v>
      </c>
      <c r="R358" s="5">
        <f t="shared" si="143"/>
        <v>-10.098254261020825</v>
      </c>
      <c r="S358" s="5">
        <f t="shared" si="162"/>
        <v>3.2393617289638588</v>
      </c>
      <c r="T358" s="6">
        <f t="shared" si="163"/>
        <v>1499.5110796983395</v>
      </c>
      <c r="U358" s="5">
        <f t="shared" si="144"/>
        <v>0</v>
      </c>
      <c r="V358" s="5">
        <f t="shared" si="145"/>
        <v>1.8509661092604173</v>
      </c>
      <c r="W358" s="5">
        <f t="shared" si="146"/>
        <v>5.7701263285044782</v>
      </c>
      <c r="X358" s="5">
        <f t="shared" si="147"/>
        <v>0</v>
      </c>
      <c r="Y358" s="5">
        <f t="shared" si="148"/>
        <v>-8.247288151760408</v>
      </c>
      <c r="Z358" s="5">
        <f t="shared" si="149"/>
        <v>-23.164511942531661</v>
      </c>
      <c r="AA358">
        <f t="shared" si="164"/>
        <v>0</v>
      </c>
    </row>
    <row r="359" spans="1:27" x14ac:dyDescent="0.2">
      <c r="A359">
        <f t="shared" si="150"/>
        <v>3.2699999999999743</v>
      </c>
      <c r="B359" s="5">
        <f t="shared" si="151"/>
        <v>0</v>
      </c>
      <c r="C359" s="5">
        <f t="shared" si="152"/>
        <v>285.69559181676516</v>
      </c>
      <c r="D359" s="5">
        <f t="shared" si="153"/>
        <v>76.874286528340676</v>
      </c>
      <c r="E359" s="2">
        <f t="shared" si="154"/>
        <v>285.69559181676516</v>
      </c>
      <c r="F359" s="2">
        <f t="shared" si="155"/>
        <v>0</v>
      </c>
      <c r="G359" s="3">
        <f t="shared" si="156"/>
        <v>0</v>
      </c>
      <c r="H359" s="3">
        <f t="shared" si="157"/>
        <v>61.622224088576772</v>
      </c>
      <c r="I359" s="3">
        <f t="shared" si="158"/>
        <v>-20.025545005050674</v>
      </c>
      <c r="J359" s="2">
        <f t="shared" si="159"/>
        <v>64.79445157088746</v>
      </c>
      <c r="K359" s="2">
        <f t="shared" si="138"/>
        <v>64.79445157088746</v>
      </c>
      <c r="L359" s="5">
        <f t="shared" si="139"/>
        <v>0.47506710353706255</v>
      </c>
      <c r="M359" s="4">
        <f t="shared" si="160"/>
        <v>0.29329982453662767</v>
      </c>
      <c r="N359" s="4">
        <f t="shared" si="140"/>
        <v>0.27145939773666716</v>
      </c>
      <c r="O359" s="4">
        <f t="shared" si="161"/>
        <v>0</v>
      </c>
      <c r="P359" s="4">
        <f t="shared" si="141"/>
        <v>0</v>
      </c>
      <c r="Q359" s="5">
        <f t="shared" si="142"/>
        <v>0</v>
      </c>
      <c r="R359" s="5">
        <f t="shared" si="143"/>
        <v>-10.083784008921768</v>
      </c>
      <c r="S359" s="5">
        <f t="shared" si="162"/>
        <v>3.2769552459127578</v>
      </c>
      <c r="T359" s="6">
        <f t="shared" si="163"/>
        <v>1499.5095801880093</v>
      </c>
      <c r="U359" s="5">
        <f t="shared" si="144"/>
        <v>0</v>
      </c>
      <c r="V359" s="5">
        <f t="shared" si="145"/>
        <v>1.8724939926220125</v>
      </c>
      <c r="W359" s="5">
        <f t="shared" si="146"/>
        <v>5.7620027014877984</v>
      </c>
      <c r="X359" s="5">
        <f t="shared" si="147"/>
        <v>0</v>
      </c>
      <c r="Y359" s="5">
        <f t="shared" si="148"/>
        <v>-8.2112900162997562</v>
      </c>
      <c r="Z359" s="5">
        <f t="shared" si="149"/>
        <v>-23.135042052599445</v>
      </c>
      <c r="AA359">
        <f t="shared" si="164"/>
        <v>0</v>
      </c>
    </row>
    <row r="360" spans="1:27" x14ac:dyDescent="0.2">
      <c r="A360">
        <f t="shared" si="150"/>
        <v>3.279999999999974</v>
      </c>
      <c r="B360" s="5">
        <f t="shared" si="151"/>
        <v>0</v>
      </c>
      <c r="C360" s="5">
        <f t="shared" si="152"/>
        <v>286.31140349315007</v>
      </c>
      <c r="D360" s="5">
        <f t="shared" si="153"/>
        <v>76.672874326187539</v>
      </c>
      <c r="E360" s="2">
        <f t="shared" si="154"/>
        <v>286.31140349315007</v>
      </c>
      <c r="F360" s="2">
        <f t="shared" si="155"/>
        <v>0</v>
      </c>
      <c r="G360" s="3">
        <f t="shared" si="156"/>
        <v>0</v>
      </c>
      <c r="H360" s="3">
        <f t="shared" si="157"/>
        <v>61.540111188413775</v>
      </c>
      <c r="I360" s="3">
        <f t="shared" si="158"/>
        <v>-20.256895425576669</v>
      </c>
      <c r="J360" s="2">
        <f t="shared" si="159"/>
        <v>64.788325316873866</v>
      </c>
      <c r="K360" s="2">
        <f t="shared" si="138"/>
        <v>64.788325316873866</v>
      </c>
      <c r="L360" s="5">
        <f t="shared" si="139"/>
        <v>0.47507358577880887</v>
      </c>
      <c r="M360" s="4">
        <f t="shared" si="160"/>
        <v>0.29332726505197954</v>
      </c>
      <c r="N360" s="4">
        <f t="shared" si="140"/>
        <v>0.27146879957593739</v>
      </c>
      <c r="O360" s="4">
        <f t="shared" si="161"/>
        <v>0</v>
      </c>
      <c r="P360" s="4">
        <f t="shared" si="141"/>
        <v>0</v>
      </c>
      <c r="Q360" s="5">
        <f t="shared" si="142"/>
        <v>0</v>
      </c>
      <c r="R360" s="5">
        <f t="shared" si="143"/>
        <v>-10.069532410273316</v>
      </c>
      <c r="S360" s="5">
        <f t="shared" si="162"/>
        <v>3.3145449541820882</v>
      </c>
      <c r="T360" s="6">
        <f t="shared" si="163"/>
        <v>1499.5080806791789</v>
      </c>
      <c r="U360" s="5">
        <f t="shared" si="144"/>
        <v>0</v>
      </c>
      <c r="V360" s="5">
        <f t="shared" si="145"/>
        <v>1.8940129840669164</v>
      </c>
      <c r="W360" s="5">
        <f t="shared" si="146"/>
        <v>5.7539799255027875</v>
      </c>
      <c r="X360" s="5">
        <f t="shared" si="147"/>
        <v>0</v>
      </c>
      <c r="Y360" s="5">
        <f t="shared" si="148"/>
        <v>-8.1755194262063995</v>
      </c>
      <c r="Z360" s="5">
        <f t="shared" si="149"/>
        <v>-23.105475120315123</v>
      </c>
      <c r="AA360">
        <f t="shared" si="164"/>
        <v>0</v>
      </c>
    </row>
    <row r="361" spans="1:27" x14ac:dyDescent="0.2">
      <c r="A361">
        <f t="shared" si="150"/>
        <v>3.2899999999999738</v>
      </c>
      <c r="B361" s="5">
        <f t="shared" si="151"/>
        <v>0</v>
      </c>
      <c r="C361" s="5">
        <f t="shared" si="152"/>
        <v>286.92639582906287</v>
      </c>
      <c r="D361" s="5">
        <f t="shared" si="153"/>
        <v>76.46915009817576</v>
      </c>
      <c r="E361" s="2">
        <f t="shared" si="154"/>
        <v>286.92639582906287</v>
      </c>
      <c r="F361" s="2">
        <f t="shared" si="155"/>
        <v>0</v>
      </c>
      <c r="G361" s="3">
        <f t="shared" si="156"/>
        <v>0</v>
      </c>
      <c r="H361" s="3">
        <f t="shared" si="157"/>
        <v>61.458355994151709</v>
      </c>
      <c r="I361" s="3">
        <f t="shared" si="158"/>
        <v>-20.487950176779819</v>
      </c>
      <c r="J361" s="2">
        <f t="shared" si="159"/>
        <v>64.783374595262444</v>
      </c>
      <c r="K361" s="2">
        <f t="shared" si="138"/>
        <v>64.783374595262444</v>
      </c>
      <c r="L361" s="5">
        <f t="shared" si="139"/>
        <v>0.4750788231002509</v>
      </c>
      <c r="M361" s="4">
        <f t="shared" si="160"/>
        <v>0.2933493876639382</v>
      </c>
      <c r="N361" s="4">
        <f t="shared" si="140"/>
        <v>0.27147637855563511</v>
      </c>
      <c r="O361" s="4">
        <f t="shared" si="161"/>
        <v>0</v>
      </c>
      <c r="P361" s="4">
        <f t="shared" si="141"/>
        <v>0</v>
      </c>
      <c r="Q361" s="5">
        <f t="shared" si="142"/>
        <v>0</v>
      </c>
      <c r="R361" s="5">
        <f t="shared" si="143"/>
        <v>-10.055497598443852</v>
      </c>
      <c r="S361" s="5">
        <f t="shared" si="162"/>
        <v>3.3521321953234637</v>
      </c>
      <c r="T361" s="6">
        <f t="shared" si="163"/>
        <v>1499.5065811718478</v>
      </c>
      <c r="U361" s="5">
        <f t="shared" si="144"/>
        <v>0</v>
      </c>
      <c r="V361" s="5">
        <f t="shared" si="145"/>
        <v>1.9155236238221713</v>
      </c>
      <c r="W361" s="5">
        <f t="shared" si="146"/>
        <v>5.7460571590756322</v>
      </c>
      <c r="X361" s="5">
        <f t="shared" si="147"/>
        <v>0</v>
      </c>
      <c r="Y361" s="5">
        <f t="shared" si="148"/>
        <v>-8.1399739746216806</v>
      </c>
      <c r="Z361" s="5">
        <f t="shared" si="149"/>
        <v>-23.075810645600903</v>
      </c>
      <c r="AA361">
        <f t="shared" si="164"/>
        <v>0</v>
      </c>
    </row>
    <row r="362" spans="1:27" x14ac:dyDescent="0.2">
      <c r="A362">
        <f t="shared" si="150"/>
        <v>3.2999999999999736</v>
      </c>
      <c r="B362" s="5">
        <f t="shared" si="151"/>
        <v>0</v>
      </c>
      <c r="C362" s="5">
        <f t="shared" si="152"/>
        <v>287.54057239030567</v>
      </c>
      <c r="D362" s="5">
        <f t="shared" si="153"/>
        <v>76.263116805875683</v>
      </c>
      <c r="E362" s="2">
        <f t="shared" si="154"/>
        <v>287.54057239030567</v>
      </c>
      <c r="F362" s="2">
        <f t="shared" si="155"/>
        <v>0</v>
      </c>
      <c r="G362" s="3">
        <f t="shared" si="156"/>
        <v>0</v>
      </c>
      <c r="H362" s="3">
        <f t="shared" si="157"/>
        <v>61.376956254405492</v>
      </c>
      <c r="I362" s="3">
        <f t="shared" si="158"/>
        <v>-20.718708283235827</v>
      </c>
      <c r="J362" s="2">
        <f t="shared" si="159"/>
        <v>64.779592712373784</v>
      </c>
      <c r="K362" s="2">
        <f t="shared" si="138"/>
        <v>64.779592712373784</v>
      </c>
      <c r="L362" s="5">
        <f t="shared" si="139"/>
        <v>0.47508282326831575</v>
      </c>
      <c r="M362" s="4">
        <f t="shared" si="160"/>
        <v>0.2933662202624493</v>
      </c>
      <c r="N362" s="4">
        <f t="shared" si="140"/>
        <v>0.27148214474875243</v>
      </c>
      <c r="O362" s="4">
        <f t="shared" si="161"/>
        <v>0</v>
      </c>
      <c r="P362" s="4">
        <f t="shared" si="141"/>
        <v>0</v>
      </c>
      <c r="Q362" s="5">
        <f t="shared" si="142"/>
        <v>0</v>
      </c>
      <c r="R362" s="5">
        <f t="shared" si="143"/>
        <v>-10.041677709321416</v>
      </c>
      <c r="S362" s="5">
        <f t="shared" si="162"/>
        <v>3.3897182889183886</v>
      </c>
      <c r="T362" s="6">
        <f t="shared" si="163"/>
        <v>1499.5050816660166</v>
      </c>
      <c r="U362" s="5">
        <f t="shared" si="144"/>
        <v>0</v>
      </c>
      <c r="V362" s="5">
        <f t="shared" si="145"/>
        <v>1.9370264427554365</v>
      </c>
      <c r="W362" s="5">
        <f t="shared" si="146"/>
        <v>5.7382335624090937</v>
      </c>
      <c r="X362" s="5">
        <f t="shared" si="147"/>
        <v>0</v>
      </c>
      <c r="Y362" s="5">
        <f t="shared" si="148"/>
        <v>-8.1046512665659787</v>
      </c>
      <c r="Z362" s="5">
        <f t="shared" si="149"/>
        <v>-23.046048148672519</v>
      </c>
      <c r="AA362">
        <f t="shared" si="164"/>
        <v>0</v>
      </c>
    </row>
    <row r="363" spans="1:27" x14ac:dyDescent="0.2">
      <c r="A363">
        <f t="shared" si="150"/>
        <v>3.3099999999999734</v>
      </c>
      <c r="B363" s="5">
        <f t="shared" si="151"/>
        <v>0</v>
      </c>
      <c r="C363" s="5">
        <f t="shared" si="152"/>
        <v>288.15393672028642</v>
      </c>
      <c r="D363" s="5">
        <f t="shared" si="153"/>
        <v>76.054777420635887</v>
      </c>
      <c r="E363" s="2">
        <f t="shared" si="154"/>
        <v>288.15393672028642</v>
      </c>
      <c r="F363" s="2">
        <f t="shared" si="155"/>
        <v>0</v>
      </c>
      <c r="G363" s="3">
        <f t="shared" si="156"/>
        <v>0</v>
      </c>
      <c r="H363" s="3">
        <f t="shared" si="157"/>
        <v>61.295909741739834</v>
      </c>
      <c r="I363" s="3">
        <f t="shared" si="158"/>
        <v>-20.949168764722554</v>
      </c>
      <c r="J363" s="2">
        <f t="shared" si="159"/>
        <v>64.776972937922494</v>
      </c>
      <c r="K363" s="2">
        <f t="shared" si="138"/>
        <v>64.776972937922494</v>
      </c>
      <c r="L363" s="5">
        <f t="shared" si="139"/>
        <v>0.47508559392257677</v>
      </c>
      <c r="M363" s="4">
        <f t="shared" si="160"/>
        <v>0.29337779149154436</v>
      </c>
      <c r="N363" s="4">
        <f t="shared" si="140"/>
        <v>0.27148610835976816</v>
      </c>
      <c r="O363" s="4">
        <f t="shared" si="161"/>
        <v>0</v>
      </c>
      <c r="P363" s="4">
        <f t="shared" si="141"/>
        <v>0</v>
      </c>
      <c r="Q363" s="5">
        <f t="shared" si="142"/>
        <v>0</v>
      </c>
      <c r="R363" s="5">
        <f t="shared" si="143"/>
        <v>-10.028070881496602</v>
      </c>
      <c r="S363" s="5">
        <f t="shared" si="162"/>
        <v>3.4273045324917866</v>
      </c>
      <c r="T363" s="6">
        <f t="shared" si="163"/>
        <v>1499.5035821616846</v>
      </c>
      <c r="U363" s="5">
        <f t="shared" si="144"/>
        <v>0</v>
      </c>
      <c r="V363" s="5">
        <f t="shared" si="145"/>
        <v>1.9585219623426948</v>
      </c>
      <c r="W363" s="5">
        <f t="shared" si="146"/>
        <v>5.7305082974523884</v>
      </c>
      <c r="X363" s="5">
        <f t="shared" si="147"/>
        <v>0</v>
      </c>
      <c r="Y363" s="5">
        <f t="shared" si="148"/>
        <v>-8.069548919153906</v>
      </c>
      <c r="Z363" s="5">
        <f t="shared" si="149"/>
        <v>-23.016187170055822</v>
      </c>
      <c r="AA363">
        <f t="shared" si="164"/>
        <v>0</v>
      </c>
    </row>
    <row r="364" spans="1:27" x14ac:dyDescent="0.2">
      <c r="A364">
        <f t="shared" si="150"/>
        <v>3.3199999999999732</v>
      </c>
      <c r="B364" s="5">
        <f t="shared" si="151"/>
        <v>0</v>
      </c>
      <c r="C364" s="5">
        <f t="shared" si="152"/>
        <v>288.76649234025786</v>
      </c>
      <c r="D364" s="5">
        <f t="shared" si="153"/>
        <v>75.844134923630151</v>
      </c>
      <c r="E364" s="2">
        <f t="shared" si="154"/>
        <v>288.76649234025786</v>
      </c>
      <c r="F364" s="2">
        <f t="shared" si="155"/>
        <v>0</v>
      </c>
      <c r="G364" s="3">
        <f t="shared" si="156"/>
        <v>0</v>
      </c>
      <c r="H364" s="3">
        <f t="shared" si="157"/>
        <v>61.215214252548293</v>
      </c>
      <c r="I364" s="3">
        <f t="shared" si="158"/>
        <v>-21.179330636423114</v>
      </c>
      <c r="J364" s="2">
        <f t="shared" si="159"/>
        <v>64.775508505856763</v>
      </c>
      <c r="K364" s="2">
        <f t="shared" si="138"/>
        <v>64.775508505856763</v>
      </c>
      <c r="L364" s="5">
        <f t="shared" si="139"/>
        <v>0.47508714257750406</v>
      </c>
      <c r="M364" s="4">
        <f t="shared" si="160"/>
        <v>0.29338413073517133</v>
      </c>
      <c r="N364" s="4">
        <f t="shared" si="140"/>
        <v>0.27148827972199163</v>
      </c>
      <c r="O364" s="4">
        <f t="shared" si="161"/>
        <v>0</v>
      </c>
      <c r="P364" s="4">
        <f t="shared" si="141"/>
        <v>0</v>
      </c>
      <c r="Q364" s="5">
        <f t="shared" si="142"/>
        <v>0</v>
      </c>
      <c r="R364" s="5">
        <f t="shared" si="143"/>
        <v>-10.014675256443907</v>
      </c>
      <c r="S364" s="5">
        <f t="shared" si="162"/>
        <v>3.4648922014317929</v>
      </c>
      <c r="T364" s="6">
        <f t="shared" si="163"/>
        <v>1499.502082658852</v>
      </c>
      <c r="U364" s="5">
        <f t="shared" si="144"/>
        <v>0</v>
      </c>
      <c r="V364" s="5">
        <f t="shared" si="145"/>
        <v>1.9800106946388329</v>
      </c>
      <c r="W364" s="5">
        <f t="shared" si="146"/>
        <v>5.7228805279713608</v>
      </c>
      <c r="X364" s="5">
        <f t="shared" si="147"/>
        <v>0</v>
      </c>
      <c r="Y364" s="5">
        <f t="shared" si="148"/>
        <v>-8.0346645618050729</v>
      </c>
      <c r="Z364" s="5">
        <f t="shared" si="149"/>
        <v>-22.986227270596846</v>
      </c>
      <c r="AA364">
        <f t="shared" si="164"/>
        <v>0</v>
      </c>
    </row>
    <row r="365" spans="1:27" x14ac:dyDescent="0.2">
      <c r="A365">
        <f t="shared" si="150"/>
        <v>3.329999999999973</v>
      </c>
      <c r="B365" s="5">
        <f t="shared" si="151"/>
        <v>0</v>
      </c>
      <c r="C365" s="5">
        <f t="shared" si="152"/>
        <v>289.37824274955523</v>
      </c>
      <c r="D365" s="5">
        <f t="shared" si="153"/>
        <v>75.631192305902388</v>
      </c>
      <c r="E365" s="2">
        <f t="shared" si="154"/>
        <v>289.37824274955523</v>
      </c>
      <c r="F365" s="2">
        <f t="shared" si="155"/>
        <v>0</v>
      </c>
      <c r="G365" s="3">
        <f t="shared" si="156"/>
        <v>0</v>
      </c>
      <c r="H365" s="3">
        <f t="shared" si="157"/>
        <v>61.134867606930243</v>
      </c>
      <c r="I365" s="3">
        <f t="shared" si="158"/>
        <v>-21.409192909129082</v>
      </c>
      <c r="J365" s="2">
        <f t="shared" si="159"/>
        <v>64.775192615207189</v>
      </c>
      <c r="K365" s="2">
        <f t="shared" si="138"/>
        <v>64.775192615207189</v>
      </c>
      <c r="L365" s="5">
        <f t="shared" si="139"/>
        <v>0.47508747662468642</v>
      </c>
      <c r="M365" s="4">
        <f t="shared" si="160"/>
        <v>0.29338526810279469</v>
      </c>
      <c r="N365" s="4">
        <f t="shared" si="140"/>
        <v>0.27148866929488025</v>
      </c>
      <c r="O365" s="4">
        <f t="shared" si="161"/>
        <v>0</v>
      </c>
      <c r="P365" s="4">
        <f t="shared" si="141"/>
        <v>0</v>
      </c>
      <c r="Q365" s="5">
        <f t="shared" si="142"/>
        <v>0</v>
      </c>
      <c r="R365" s="5">
        <f t="shared" si="143"/>
        <v>-10.001488978701436</v>
      </c>
      <c r="S365" s="5">
        <f t="shared" si="162"/>
        <v>3.5024825489157418</v>
      </c>
      <c r="T365" s="6">
        <f t="shared" si="163"/>
        <v>1499.5005831575193</v>
      </c>
      <c r="U365" s="5">
        <f t="shared" si="144"/>
        <v>0</v>
      </c>
      <c r="V365" s="5">
        <f t="shared" si="145"/>
        <v>2.0014931422510691</v>
      </c>
      <c r="W365" s="5">
        <f t="shared" si="146"/>
        <v>5.7153494196188044</v>
      </c>
      <c r="X365" s="5">
        <f t="shared" si="147"/>
        <v>0</v>
      </c>
      <c r="Y365" s="5">
        <f t="shared" si="148"/>
        <v>-7.9999958364503669</v>
      </c>
      <c r="Z365" s="5">
        <f t="shared" si="149"/>
        <v>-22.956168031465452</v>
      </c>
      <c r="AA365">
        <f t="shared" si="164"/>
        <v>0</v>
      </c>
    </row>
    <row r="366" spans="1:27" x14ac:dyDescent="0.2">
      <c r="A366">
        <f t="shared" si="150"/>
        <v>3.3399999999999728</v>
      </c>
      <c r="B366" s="5">
        <f t="shared" si="151"/>
        <v>0</v>
      </c>
      <c r="C366" s="5">
        <f t="shared" si="152"/>
        <v>289.98919142583276</v>
      </c>
      <c r="D366" s="5">
        <f t="shared" si="153"/>
        <v>75.415952568409523</v>
      </c>
      <c r="E366" s="2">
        <f t="shared" si="154"/>
        <v>289.98919142583276</v>
      </c>
      <c r="F366" s="2">
        <f t="shared" si="155"/>
        <v>0</v>
      </c>
      <c r="G366" s="3">
        <f t="shared" si="156"/>
        <v>0</v>
      </c>
      <c r="H366" s="3">
        <f t="shared" si="157"/>
        <v>61.05486764856574</v>
      </c>
      <c r="I366" s="3">
        <f t="shared" si="158"/>
        <v>-21.638754589443735</v>
      </c>
      <c r="J366" s="2">
        <f t="shared" si="159"/>
        <v>64.776018430944418</v>
      </c>
      <c r="K366" s="2">
        <f t="shared" si="138"/>
        <v>64.776018430944418</v>
      </c>
      <c r="L366" s="5">
        <f t="shared" si="139"/>
        <v>0.47508660333502734</v>
      </c>
      <c r="M366" s="4">
        <f t="shared" si="160"/>
        <v>0.29338123441477942</v>
      </c>
      <c r="N366" s="4">
        <f t="shared" si="140"/>
        <v>0.27148728766133406</v>
      </c>
      <c r="O366" s="4">
        <f t="shared" si="161"/>
        <v>0</v>
      </c>
      <c r="P366" s="4">
        <f t="shared" si="141"/>
        <v>0</v>
      </c>
      <c r="Q366" s="5">
        <f t="shared" si="142"/>
        <v>0</v>
      </c>
      <c r="R366" s="5">
        <f t="shared" si="143"/>
        <v>-9.9885101960490186</v>
      </c>
      <c r="S366" s="5">
        <f t="shared" si="162"/>
        <v>3.5400768058423369</v>
      </c>
      <c r="T366" s="6">
        <f t="shared" si="163"/>
        <v>1499.499083657686</v>
      </c>
      <c r="U366" s="5">
        <f t="shared" si="144"/>
        <v>0</v>
      </c>
      <c r="V366" s="5">
        <f t="shared" si="145"/>
        <v>2.0229697983152457</v>
      </c>
      <c r="W366" s="5">
        <f t="shared" si="146"/>
        <v>5.7079141400049576</v>
      </c>
      <c r="X366" s="5">
        <f t="shared" si="147"/>
        <v>0</v>
      </c>
      <c r="Y366" s="5">
        <f t="shared" si="148"/>
        <v>-7.9655403977337729</v>
      </c>
      <c r="Z366" s="5">
        <f t="shared" si="149"/>
        <v>-22.926009054152704</v>
      </c>
      <c r="AA366">
        <f t="shared" si="164"/>
        <v>0</v>
      </c>
    </row>
    <row r="367" spans="1:27" x14ac:dyDescent="0.2">
      <c r="A367">
        <f t="shared" si="150"/>
        <v>3.3499999999999726</v>
      </c>
      <c r="B367" s="5">
        <f t="shared" si="151"/>
        <v>0</v>
      </c>
      <c r="C367" s="5">
        <f t="shared" si="152"/>
        <v>290.59934182529855</v>
      </c>
      <c r="D367" s="5">
        <f t="shared" si="153"/>
        <v>75.198418722062385</v>
      </c>
      <c r="E367" s="2">
        <f t="shared" si="154"/>
        <v>290.59934182529855</v>
      </c>
      <c r="F367" s="2">
        <f t="shared" si="155"/>
        <v>0</v>
      </c>
      <c r="G367" s="3">
        <f t="shared" si="156"/>
        <v>0</v>
      </c>
      <c r="H367" s="3">
        <f t="shared" si="157"/>
        <v>60.975212244588398</v>
      </c>
      <c r="I367" s="3">
        <f t="shared" si="158"/>
        <v>-21.868014679985261</v>
      </c>
      <c r="J367" s="2">
        <f t="shared" si="159"/>
        <v>64.777979084845285</v>
      </c>
      <c r="K367" s="2">
        <f t="shared" si="138"/>
        <v>64.777979084845285</v>
      </c>
      <c r="L367" s="5">
        <f t="shared" si="139"/>
        <v>0.4750845298609131</v>
      </c>
      <c r="M367" s="4">
        <f t="shared" si="160"/>
        <v>0.29337206118756803</v>
      </c>
      <c r="N367" s="4">
        <f t="shared" si="140"/>
        <v>0.27148414552496797</v>
      </c>
      <c r="O367" s="4">
        <f t="shared" si="161"/>
        <v>0</v>
      </c>
      <c r="P367" s="4">
        <f t="shared" si="141"/>
        <v>0</v>
      </c>
      <c r="Q367" s="5">
        <f t="shared" si="142"/>
        <v>0</v>
      </c>
      <c r="R367" s="5">
        <f t="shared" si="143"/>
        <v>-9.975737059684695</v>
      </c>
      <c r="S367" s="5">
        <f t="shared" si="162"/>
        <v>3.5776761807699802</v>
      </c>
      <c r="T367" s="6">
        <f t="shared" si="163"/>
        <v>1499.4975841593521</v>
      </c>
      <c r="U367" s="5">
        <f t="shared" si="144"/>
        <v>0</v>
      </c>
      <c r="V367" s="5">
        <f t="shared" si="145"/>
        <v>2.0444411464749734</v>
      </c>
      <c r="W367" s="5">
        <f t="shared" si="146"/>
        <v>5.7005738587681041</v>
      </c>
      <c r="X367" s="5">
        <f t="shared" si="147"/>
        <v>0</v>
      </c>
      <c r="Y367" s="5">
        <f t="shared" si="148"/>
        <v>-7.9312959132097216</v>
      </c>
      <c r="Z367" s="5">
        <f t="shared" si="149"/>
        <v>-22.895749960461913</v>
      </c>
      <c r="AA367">
        <f t="shared" si="164"/>
        <v>0</v>
      </c>
    </row>
    <row r="368" spans="1:27" x14ac:dyDescent="0.2">
      <c r="A368">
        <f t="shared" si="150"/>
        <v>3.3599999999999723</v>
      </c>
      <c r="B368" s="5">
        <f t="shared" si="151"/>
        <v>0</v>
      </c>
      <c r="C368" s="5">
        <f t="shared" si="152"/>
        <v>291.2086973829488</v>
      </c>
      <c r="D368" s="5">
        <f t="shared" si="153"/>
        <v>74.97859378776451</v>
      </c>
      <c r="E368" s="2">
        <f t="shared" si="154"/>
        <v>291.2086973829488</v>
      </c>
      <c r="F368" s="2">
        <f t="shared" si="155"/>
        <v>0</v>
      </c>
      <c r="G368" s="3">
        <f t="shared" si="156"/>
        <v>0</v>
      </c>
      <c r="H368" s="3">
        <f t="shared" si="157"/>
        <v>60.895899285456302</v>
      </c>
      <c r="I368" s="3">
        <f t="shared" si="158"/>
        <v>-22.09697217958988</v>
      </c>
      <c r="J368" s="2">
        <f t="shared" si="159"/>
        <v>64.781067676366732</v>
      </c>
      <c r="K368" s="2">
        <f t="shared" si="138"/>
        <v>64.781067676366732</v>
      </c>
      <c r="L368" s="5">
        <f t="shared" si="139"/>
        <v>0.47508126323835453</v>
      </c>
      <c r="M368" s="4">
        <f t="shared" si="160"/>
        <v>0.29335778061866513</v>
      </c>
      <c r="N368" s="4">
        <f t="shared" si="140"/>
        <v>0.27147925370736276</v>
      </c>
      <c r="O368" s="4">
        <f t="shared" si="161"/>
        <v>0</v>
      </c>
      <c r="P368" s="4">
        <f t="shared" si="141"/>
        <v>0</v>
      </c>
      <c r="Q368" s="5">
        <f t="shared" si="142"/>
        <v>0</v>
      </c>
      <c r="R368" s="5">
        <f t="shared" si="143"/>
        <v>-9.9631677243995203</v>
      </c>
      <c r="S368" s="5">
        <f t="shared" si="162"/>
        <v>3.6152818598611871</v>
      </c>
      <c r="T368" s="6">
        <f t="shared" si="163"/>
        <v>1499.4960846625174</v>
      </c>
      <c r="U368" s="5">
        <f t="shared" si="144"/>
        <v>0</v>
      </c>
      <c r="V368" s="5">
        <f t="shared" si="145"/>
        <v>2.0659076608636173</v>
      </c>
      <c r="W368" s="5">
        <f t="shared" si="146"/>
        <v>5.693327747645216</v>
      </c>
      <c r="X368" s="5">
        <f t="shared" si="147"/>
        <v>0</v>
      </c>
      <c r="Y368" s="5">
        <f t="shared" si="148"/>
        <v>-7.8972600635359029</v>
      </c>
      <c r="Z368" s="5">
        <f t="shared" si="149"/>
        <v>-22.865390392493595</v>
      </c>
      <c r="AA368">
        <f t="shared" si="164"/>
        <v>0</v>
      </c>
    </row>
    <row r="369" spans="1:27" x14ac:dyDescent="0.2">
      <c r="A369">
        <f t="shared" si="150"/>
        <v>3.3699999999999721</v>
      </c>
      <c r="B369" s="5">
        <f t="shared" si="151"/>
        <v>0</v>
      </c>
      <c r="C369" s="5">
        <f t="shared" si="152"/>
        <v>291.8172615128002</v>
      </c>
      <c r="D369" s="5">
        <f t="shared" si="153"/>
        <v>74.756480796448983</v>
      </c>
      <c r="E369" s="2">
        <f t="shared" si="154"/>
        <v>291.8172615128002</v>
      </c>
      <c r="F369" s="2">
        <f t="shared" si="155"/>
        <v>0</v>
      </c>
      <c r="G369" s="3">
        <f t="shared" si="156"/>
        <v>0</v>
      </c>
      <c r="H369" s="3">
        <f t="shared" si="157"/>
        <v>60.816926684820942</v>
      </c>
      <c r="I369" s="3">
        <f t="shared" si="158"/>
        <v>-22.325626083514816</v>
      </c>
      <c r="J369" s="2">
        <f t="shared" si="159"/>
        <v>64.785277273527228</v>
      </c>
      <c r="K369" s="2">
        <f t="shared" si="138"/>
        <v>64.785277273527228</v>
      </c>
      <c r="L369" s="5">
        <f t="shared" si="139"/>
        <v>0.47507681038910293</v>
      </c>
      <c r="M369" s="4">
        <f t="shared" si="160"/>
        <v>0.2933384255714413</v>
      </c>
      <c r="N369" s="4">
        <f t="shared" si="140"/>
        <v>0.27147262314529724</v>
      </c>
      <c r="O369" s="4">
        <f t="shared" si="161"/>
        <v>0</v>
      </c>
      <c r="P369" s="4">
        <f t="shared" si="141"/>
        <v>0</v>
      </c>
      <c r="Q369" s="5">
        <f t="shared" si="142"/>
        <v>0</v>
      </c>
      <c r="R369" s="5">
        <f t="shared" si="143"/>
        <v>-9.9508003487507111</v>
      </c>
      <c r="S369" s="5">
        <f t="shared" si="162"/>
        <v>3.6528950068331012</v>
      </c>
      <c r="T369" s="6">
        <f t="shared" si="163"/>
        <v>1499.4945851671825</v>
      </c>
      <c r="U369" s="5">
        <f t="shared" si="144"/>
        <v>0</v>
      </c>
      <c r="V369" s="5">
        <f t="shared" si="145"/>
        <v>2.0873698060891224</v>
      </c>
      <c r="W369" s="5">
        <f t="shared" si="146"/>
        <v>5.6861749805425923</v>
      </c>
      <c r="X369" s="5">
        <f t="shared" si="147"/>
        <v>0</v>
      </c>
      <c r="Y369" s="5">
        <f t="shared" si="148"/>
        <v>-7.8634305426615887</v>
      </c>
      <c r="Z369" s="5">
        <f t="shared" si="149"/>
        <v>-22.834930012624305</v>
      </c>
      <c r="AA369">
        <f t="shared" si="164"/>
        <v>0</v>
      </c>
    </row>
    <row r="370" spans="1:27" x14ac:dyDescent="0.2">
      <c r="A370">
        <f t="shared" si="150"/>
        <v>3.3799999999999719</v>
      </c>
      <c r="B370" s="5">
        <f t="shared" si="151"/>
        <v>0</v>
      </c>
      <c r="C370" s="5">
        <f t="shared" si="152"/>
        <v>292.42503760812127</v>
      </c>
      <c r="D370" s="5">
        <f t="shared" si="153"/>
        <v>74.532082789113204</v>
      </c>
      <c r="E370" s="2">
        <f t="shared" si="154"/>
        <v>292.42503760812127</v>
      </c>
      <c r="F370" s="2">
        <f t="shared" si="155"/>
        <v>0</v>
      </c>
      <c r="G370" s="3">
        <f t="shared" si="156"/>
        <v>0</v>
      </c>
      <c r="H370" s="3">
        <f t="shared" si="157"/>
        <v>60.738292379394323</v>
      </c>
      <c r="I370" s="3">
        <f t="shared" si="158"/>
        <v>-22.55397538364106</v>
      </c>
      <c r="J370" s="2">
        <f t="shared" si="159"/>
        <v>64.790600913795188</v>
      </c>
      <c r="K370" s="2">
        <f t="shared" si="138"/>
        <v>64.790600913795188</v>
      </c>
      <c r="L370" s="5">
        <f t="shared" si="139"/>
        <v>0.47507117812273925</v>
      </c>
      <c r="M370" s="4">
        <f t="shared" si="160"/>
        <v>0.29331402955976749</v>
      </c>
      <c r="N370" s="4">
        <f t="shared" si="140"/>
        <v>0.27146426488796238</v>
      </c>
      <c r="O370" s="4">
        <f t="shared" si="161"/>
        <v>0</v>
      </c>
      <c r="P370" s="4">
        <f t="shared" si="141"/>
        <v>0</v>
      </c>
      <c r="Q370" s="5">
        <f t="shared" si="142"/>
        <v>0</v>
      </c>
      <c r="R370" s="5">
        <f t="shared" si="143"/>
        <v>-9.9386330952331043</v>
      </c>
      <c r="S370" s="5">
        <f t="shared" si="162"/>
        <v>3.6905167629140223</v>
      </c>
      <c r="T370" s="6">
        <f t="shared" si="163"/>
        <v>1499.4930856733472</v>
      </c>
      <c r="U370" s="5">
        <f t="shared" si="144"/>
        <v>0</v>
      </c>
      <c r="V370" s="5">
        <f t="shared" si="145"/>
        <v>2.1088280372216599</v>
      </c>
      <c r="W370" s="5">
        <f t="shared" si="146"/>
        <v>5.6791147336064638</v>
      </c>
      <c r="X370" s="5">
        <f t="shared" si="147"/>
        <v>0</v>
      </c>
      <c r="Y370" s="5">
        <f t="shared" si="148"/>
        <v>-7.8298050580114449</v>
      </c>
      <c r="Z370" s="5">
        <f t="shared" si="149"/>
        <v>-22.804368503479512</v>
      </c>
      <c r="AA370">
        <f t="shared" si="164"/>
        <v>0</v>
      </c>
    </row>
    <row r="371" spans="1:27" x14ac:dyDescent="0.2">
      <c r="A371">
        <f t="shared" si="150"/>
        <v>3.3899999999999717</v>
      </c>
      <c r="B371" s="5">
        <f t="shared" si="151"/>
        <v>0</v>
      </c>
      <c r="C371" s="5">
        <f t="shared" si="152"/>
        <v>293.03202904166227</v>
      </c>
      <c r="D371" s="5">
        <f t="shared" si="153"/>
        <v>74.305402816851611</v>
      </c>
      <c r="E371" s="2">
        <f t="shared" si="154"/>
        <v>293.03202904166227</v>
      </c>
      <c r="F371" s="2">
        <f t="shared" si="155"/>
        <v>0</v>
      </c>
      <c r="G371" s="3">
        <f t="shared" si="156"/>
        <v>0</v>
      </c>
      <c r="H371" s="3">
        <f t="shared" si="157"/>
        <v>60.659994328814207</v>
      </c>
      <c r="I371" s="3">
        <f t="shared" si="158"/>
        <v>-22.782019068675854</v>
      </c>
      <c r="J371" s="2">
        <f t="shared" si="159"/>
        <v>64.7970316049839</v>
      </c>
      <c r="K371" s="2">
        <f t="shared" si="138"/>
        <v>64.7970316049839</v>
      </c>
      <c r="L371" s="5">
        <f t="shared" si="139"/>
        <v>0.47506437313873773</v>
      </c>
      <c r="M371" s="4">
        <f t="shared" si="160"/>
        <v>0.29328462673249356</v>
      </c>
      <c r="N371" s="4">
        <f t="shared" si="140"/>
        <v>0.27145419009415961</v>
      </c>
      <c r="O371" s="4">
        <f t="shared" si="161"/>
        <v>0</v>
      </c>
      <c r="P371" s="4">
        <f t="shared" si="141"/>
        <v>0</v>
      </c>
      <c r="Q371" s="5">
        <f t="shared" si="142"/>
        <v>0</v>
      </c>
      <c r="R371" s="5">
        <f t="shared" si="143"/>
        <v>-9.9266641304488825</v>
      </c>
      <c r="S371" s="5">
        <f t="shared" si="162"/>
        <v>3.7281482468059419</v>
      </c>
      <c r="T371" s="6">
        <f t="shared" si="163"/>
        <v>1499.4915861810114</v>
      </c>
      <c r="U371" s="5">
        <f t="shared" si="144"/>
        <v>0</v>
      </c>
      <c r="V371" s="5">
        <f t="shared" si="145"/>
        <v>2.1302827997840992</v>
      </c>
      <c r="W371" s="5">
        <f t="shared" si="146"/>
        <v>5.6721461852935153</v>
      </c>
      <c r="X371" s="5">
        <f t="shared" si="147"/>
        <v>0</v>
      </c>
      <c r="Y371" s="5">
        <f t="shared" si="148"/>
        <v>-7.7963813306647829</v>
      </c>
      <c r="Z371" s="5">
        <f t="shared" si="149"/>
        <v>-22.773705567900542</v>
      </c>
      <c r="AA371">
        <f t="shared" si="164"/>
        <v>0</v>
      </c>
    </row>
    <row r="372" spans="1:27" x14ac:dyDescent="0.2">
      <c r="A372">
        <f t="shared" si="150"/>
        <v>3.3999999999999715</v>
      </c>
      <c r="B372" s="5">
        <f t="shared" si="151"/>
        <v>0</v>
      </c>
      <c r="C372" s="5">
        <f t="shared" si="152"/>
        <v>293.63823916588387</v>
      </c>
      <c r="D372" s="5">
        <f t="shared" si="153"/>
        <v>74.076443940886463</v>
      </c>
      <c r="E372" s="2">
        <f t="shared" si="154"/>
        <v>293.63823916588387</v>
      </c>
      <c r="F372" s="2">
        <f t="shared" si="155"/>
        <v>0</v>
      </c>
      <c r="G372" s="3">
        <f t="shared" si="156"/>
        <v>0</v>
      </c>
      <c r="H372" s="3">
        <f t="shared" si="157"/>
        <v>60.582030515507562</v>
      </c>
      <c r="I372" s="3">
        <f t="shared" si="158"/>
        <v>-23.009756124354858</v>
      </c>
      <c r="J372" s="2">
        <f t="shared" si="159"/>
        <v>64.804562326152436</v>
      </c>
      <c r="K372" s="2">
        <f t="shared" si="138"/>
        <v>64.804562326152436</v>
      </c>
      <c r="L372" s="5">
        <f t="shared" si="139"/>
        <v>0.4750564020285048</v>
      </c>
      <c r="M372" s="4">
        <f t="shared" si="160"/>
        <v>0.29325025185778247</v>
      </c>
      <c r="N372" s="4">
        <f t="shared" si="140"/>
        <v>0.2714424100294841</v>
      </c>
      <c r="O372" s="4">
        <f t="shared" si="161"/>
        <v>0</v>
      </c>
      <c r="P372" s="4">
        <f t="shared" si="141"/>
        <v>0</v>
      </c>
      <c r="Q372" s="5">
        <f t="shared" si="142"/>
        <v>0</v>
      </c>
      <c r="R372" s="5">
        <f t="shared" si="143"/>
        <v>-9.9148916252755726</v>
      </c>
      <c r="S372" s="5">
        <f t="shared" si="162"/>
        <v>3.7657905546530182</v>
      </c>
      <c r="T372" s="6">
        <f t="shared" si="163"/>
        <v>1499.4900866901748</v>
      </c>
      <c r="U372" s="5">
        <f t="shared" si="144"/>
        <v>0</v>
      </c>
      <c r="V372" s="5">
        <f t="shared" si="145"/>
        <v>2.1517345297452666</v>
      </c>
      <c r="W372" s="5">
        <f t="shared" si="146"/>
        <v>5.6652685164412597</v>
      </c>
      <c r="X372" s="5">
        <f t="shared" si="147"/>
        <v>0</v>
      </c>
      <c r="Y372" s="5">
        <f t="shared" si="148"/>
        <v>-7.763157095530306</v>
      </c>
      <c r="Z372" s="5">
        <f t="shared" si="149"/>
        <v>-22.742940928905721</v>
      </c>
      <c r="AA372">
        <f t="shared" si="164"/>
        <v>0</v>
      </c>
    </row>
    <row r="373" spans="1:27" x14ac:dyDescent="0.2">
      <c r="A373">
        <f t="shared" si="150"/>
        <v>3.4099999999999713</v>
      </c>
      <c r="B373" s="5">
        <f t="shared" si="151"/>
        <v>0</v>
      </c>
      <c r="C373" s="5">
        <f t="shared" si="152"/>
        <v>294.24367131318417</v>
      </c>
      <c r="D373" s="5">
        <f t="shared" si="153"/>
        <v>73.84520923259646</v>
      </c>
      <c r="E373" s="2">
        <f t="shared" si="154"/>
        <v>294.24367131318417</v>
      </c>
      <c r="F373" s="2">
        <f t="shared" si="155"/>
        <v>0</v>
      </c>
      <c r="G373" s="3">
        <f t="shared" si="156"/>
        <v>0</v>
      </c>
      <c r="H373" s="3">
        <f t="shared" si="157"/>
        <v>60.504398944552257</v>
      </c>
      <c r="I373" s="3">
        <f t="shared" si="158"/>
        <v>-23.237185533643917</v>
      </c>
      <c r="J373" s="2">
        <f t="shared" si="159"/>
        <v>64.813186028512177</v>
      </c>
      <c r="K373" s="2">
        <f t="shared" si="138"/>
        <v>64.813186028512177</v>
      </c>
      <c r="L373" s="5">
        <f t="shared" si="139"/>
        <v>0.47504727127739155</v>
      </c>
      <c r="M373" s="4">
        <f t="shared" si="160"/>
        <v>0.29321094030731276</v>
      </c>
      <c r="N373" s="4">
        <f t="shared" si="140"/>
        <v>0.271428936063495</v>
      </c>
      <c r="O373" s="4">
        <f t="shared" si="161"/>
        <v>0</v>
      </c>
      <c r="P373" s="4">
        <f t="shared" si="141"/>
        <v>0</v>
      </c>
      <c r="Q373" s="5">
        <f t="shared" si="142"/>
        <v>0</v>
      </c>
      <c r="R373" s="5">
        <f t="shared" si="143"/>
        <v>-9.9033137550322632</v>
      </c>
      <c r="S373" s="5">
        <f t="shared" si="162"/>
        <v>3.8034447600159607</v>
      </c>
      <c r="T373" s="6">
        <f t="shared" si="163"/>
        <v>1499.4885872008381</v>
      </c>
      <c r="U373" s="5">
        <f t="shared" si="144"/>
        <v>0</v>
      </c>
      <c r="V373" s="5">
        <f t="shared" si="145"/>
        <v>2.1731836535159981</v>
      </c>
      <c r="W373" s="5">
        <f t="shared" si="146"/>
        <v>5.6584809103382208</v>
      </c>
      <c r="X373" s="5">
        <f t="shared" si="147"/>
        <v>0</v>
      </c>
      <c r="Y373" s="5">
        <f t="shared" si="148"/>
        <v>-7.7301301015162647</v>
      </c>
      <c r="Z373" s="5">
        <f t="shared" si="149"/>
        <v>-22.712074329645816</v>
      </c>
      <c r="AA373">
        <f t="shared" si="164"/>
        <v>0</v>
      </c>
    </row>
    <row r="374" spans="1:27" x14ac:dyDescent="0.2">
      <c r="A374">
        <f t="shared" si="150"/>
        <v>3.4199999999999711</v>
      </c>
      <c r="B374" s="5">
        <f t="shared" si="151"/>
        <v>0</v>
      </c>
      <c r="C374" s="5">
        <f t="shared" si="152"/>
        <v>294.84832879612458</v>
      </c>
      <c r="D374" s="5">
        <f t="shared" si="153"/>
        <v>73.611701773543544</v>
      </c>
      <c r="E374" s="2">
        <f t="shared" si="154"/>
        <v>294.84832879612458</v>
      </c>
      <c r="F374" s="2">
        <f t="shared" si="155"/>
        <v>0</v>
      </c>
      <c r="G374" s="3">
        <f t="shared" si="156"/>
        <v>0</v>
      </c>
      <c r="H374" s="3">
        <f t="shared" si="157"/>
        <v>60.427097643537095</v>
      </c>
      <c r="I374" s="3">
        <f t="shared" si="158"/>
        <v>-23.464306276940373</v>
      </c>
      <c r="J374" s="2">
        <f t="shared" si="159"/>
        <v>64.822895636338473</v>
      </c>
      <c r="K374" s="2">
        <f t="shared" si="138"/>
        <v>64.822895636338473</v>
      </c>
      <c r="L374" s="5">
        <f t="shared" si="139"/>
        <v>0.47503698726668248</v>
      </c>
      <c r="M374" s="4">
        <f t="shared" si="160"/>
        <v>0.2931667280403607</v>
      </c>
      <c r="N374" s="4">
        <f t="shared" si="140"/>
        <v>0.27141377966687391</v>
      </c>
      <c r="O374" s="4">
        <f t="shared" si="161"/>
        <v>0</v>
      </c>
      <c r="P374" s="4">
        <f t="shared" si="141"/>
        <v>0</v>
      </c>
      <c r="Q374" s="5">
        <f t="shared" si="142"/>
        <v>0</v>
      </c>
      <c r="R374" s="5">
        <f t="shared" si="143"/>
        <v>-9.8919286996440619</v>
      </c>
      <c r="S374" s="5">
        <f t="shared" si="162"/>
        <v>3.8411119138522705</v>
      </c>
      <c r="T374" s="6">
        <f t="shared" si="163"/>
        <v>1499.4870877130004</v>
      </c>
      <c r="U374" s="5">
        <f t="shared" si="144"/>
        <v>0</v>
      </c>
      <c r="V374" s="5">
        <f t="shared" si="145"/>
        <v>2.1946305879479544</v>
      </c>
      <c r="W374" s="5">
        <f t="shared" si="146"/>
        <v>5.6517825527939118</v>
      </c>
      <c r="X374" s="5">
        <f t="shared" si="147"/>
        <v>0</v>
      </c>
      <c r="Y374" s="5">
        <f t="shared" si="148"/>
        <v>-7.6972981116961074</v>
      </c>
      <c r="Z374" s="5">
        <f t="shared" si="149"/>
        <v>-22.681105533353815</v>
      </c>
      <c r="AA374">
        <f t="shared" si="164"/>
        <v>0</v>
      </c>
    </row>
    <row r="375" spans="1:27" x14ac:dyDescent="0.2">
      <c r="A375">
        <f t="shared" si="150"/>
        <v>3.4299999999999708</v>
      </c>
      <c r="B375" s="5">
        <f t="shared" si="151"/>
        <v>0</v>
      </c>
      <c r="C375" s="5">
        <f t="shared" si="152"/>
        <v>295.45221490765437</v>
      </c>
      <c r="D375" s="5">
        <f t="shared" si="153"/>
        <v>73.375924655497471</v>
      </c>
      <c r="E375" s="2">
        <f t="shared" si="154"/>
        <v>295.45221490765437</v>
      </c>
      <c r="F375" s="2">
        <f t="shared" si="155"/>
        <v>0</v>
      </c>
      <c r="G375" s="3">
        <f t="shared" si="156"/>
        <v>0</v>
      </c>
      <c r="H375" s="3">
        <f t="shared" si="157"/>
        <v>60.350124662420136</v>
      </c>
      <c r="I375" s="3">
        <f t="shared" si="158"/>
        <v>-23.691117332273912</v>
      </c>
      <c r="J375" s="2">
        <f t="shared" si="159"/>
        <v>64.833684047886877</v>
      </c>
      <c r="K375" s="2">
        <f t="shared" si="138"/>
        <v>64.833684047886877</v>
      </c>
      <c r="L375" s="5">
        <f t="shared" si="139"/>
        <v>0.47502555627555915</v>
      </c>
      <c r="M375" s="4">
        <f t="shared" si="160"/>
        <v>0.29311765158777531</v>
      </c>
      <c r="N375" s="4">
        <f t="shared" si="140"/>
        <v>0.27139695240857314</v>
      </c>
      <c r="O375" s="4">
        <f t="shared" si="161"/>
        <v>0</v>
      </c>
      <c r="P375" s="4">
        <f t="shared" si="141"/>
        <v>0</v>
      </c>
      <c r="Q375" s="5">
        <f t="shared" si="142"/>
        <v>0</v>
      </c>
      <c r="R375" s="5">
        <f t="shared" si="143"/>
        <v>-9.8807346438047325</v>
      </c>
      <c r="S375" s="5">
        <f t="shared" si="162"/>
        <v>3.8787930445022942</v>
      </c>
      <c r="T375" s="6">
        <f t="shared" si="163"/>
        <v>1499.4855882266625</v>
      </c>
      <c r="U375" s="5">
        <f t="shared" si="144"/>
        <v>0</v>
      </c>
      <c r="V375" s="5">
        <f t="shared" si="145"/>
        <v>2.2160757403351865</v>
      </c>
      <c r="W375" s="5">
        <f t="shared" si="146"/>
        <v>5.6451726322085154</v>
      </c>
      <c r="X375" s="5">
        <f t="shared" si="147"/>
        <v>0</v>
      </c>
      <c r="Y375" s="5">
        <f t="shared" si="148"/>
        <v>-7.6646589034695456</v>
      </c>
      <c r="Z375" s="5">
        <f t="shared" si="149"/>
        <v>-22.650034323289191</v>
      </c>
      <c r="AA375">
        <f t="shared" si="164"/>
        <v>0</v>
      </c>
    </row>
    <row r="376" spans="1:27" x14ac:dyDescent="0.2">
      <c r="A376">
        <f t="shared" si="150"/>
        <v>3.4399999999999706</v>
      </c>
      <c r="B376" s="5">
        <f t="shared" si="151"/>
        <v>0</v>
      </c>
      <c r="C376" s="5">
        <f t="shared" si="152"/>
        <v>296.05533292133339</v>
      </c>
      <c r="D376" s="5">
        <f t="shared" si="153"/>
        <v>73.137880980458561</v>
      </c>
      <c r="E376" s="2">
        <f t="shared" si="154"/>
        <v>296.05533292133339</v>
      </c>
      <c r="F376" s="2">
        <f t="shared" si="155"/>
        <v>0</v>
      </c>
      <c r="G376" s="3">
        <f t="shared" si="156"/>
        <v>0</v>
      </c>
      <c r="H376" s="3">
        <f t="shared" si="157"/>
        <v>60.273478073385441</v>
      </c>
      <c r="I376" s="3">
        <f t="shared" si="158"/>
        <v>-23.917617675506804</v>
      </c>
      <c r="J376" s="2">
        <f t="shared" si="159"/>
        <v>64.845544136313563</v>
      </c>
      <c r="K376" s="2">
        <f t="shared" si="138"/>
        <v>64.845544136313563</v>
      </c>
      <c r="L376" s="5">
        <f t="shared" si="139"/>
        <v>0.47501298448303936</v>
      </c>
      <c r="M376" s="4">
        <f t="shared" si="160"/>
        <v>0.29306374803585789</v>
      </c>
      <c r="N376" s="4">
        <f t="shared" si="140"/>
        <v>0.27137846595295573</v>
      </c>
      <c r="O376" s="4">
        <f t="shared" si="161"/>
        <v>0</v>
      </c>
      <c r="P376" s="4">
        <f t="shared" si="141"/>
        <v>0</v>
      </c>
      <c r="Q376" s="5">
        <f t="shared" si="142"/>
        <v>0</v>
      </c>
      <c r="R376" s="5">
        <f t="shared" si="143"/>
        <v>-9.8697297771374792</v>
      </c>
      <c r="S376" s="5">
        <f t="shared" si="162"/>
        <v>3.9164891576810272</v>
      </c>
      <c r="T376" s="6">
        <f t="shared" si="163"/>
        <v>1499.4840887418241</v>
      </c>
      <c r="U376" s="5">
        <f t="shared" si="144"/>
        <v>0</v>
      </c>
      <c r="V376" s="5">
        <f t="shared" si="145"/>
        <v>2.2375195084184285</v>
      </c>
      <c r="W376" s="5">
        <f t="shared" si="146"/>
        <v>5.6386503396422674</v>
      </c>
      <c r="X376" s="5">
        <f t="shared" si="147"/>
        <v>0</v>
      </c>
      <c r="Y376" s="5">
        <f t="shared" si="148"/>
        <v>-7.6322102687190512</v>
      </c>
      <c r="Z376" s="5">
        <f t="shared" si="149"/>
        <v>-22.618860502676704</v>
      </c>
      <c r="AA376">
        <f t="shared" si="164"/>
        <v>0</v>
      </c>
    </row>
    <row r="377" spans="1:27" x14ac:dyDescent="0.2">
      <c r="A377">
        <f t="shared" si="150"/>
        <v>3.4499999999999704</v>
      </c>
      <c r="B377" s="5">
        <f t="shared" si="151"/>
        <v>0</v>
      </c>
      <c r="C377" s="5">
        <f t="shared" si="152"/>
        <v>296.65768609155378</v>
      </c>
      <c r="D377" s="5">
        <f t="shared" si="153"/>
        <v>72.897573860678364</v>
      </c>
      <c r="E377" s="2">
        <f t="shared" si="154"/>
        <v>296.65768609155378</v>
      </c>
      <c r="F377" s="2">
        <f t="shared" si="155"/>
        <v>0</v>
      </c>
      <c r="G377" s="3">
        <f t="shared" si="156"/>
        <v>0</v>
      </c>
      <c r="H377" s="3">
        <f t="shared" si="157"/>
        <v>60.197155970698248</v>
      </c>
      <c r="I377" s="3">
        <f t="shared" si="158"/>
        <v>-24.143806280533571</v>
      </c>
      <c r="J377" s="2">
        <f t="shared" si="159"/>
        <v>64.858468750599599</v>
      </c>
      <c r="K377" s="2">
        <f t="shared" si="138"/>
        <v>64.858468750599599</v>
      </c>
      <c r="L377" s="5">
        <f t="shared" si="139"/>
        <v>0.47499927796989283</v>
      </c>
      <c r="M377" s="4">
        <f t="shared" si="160"/>
        <v>0.29300505501015717</v>
      </c>
      <c r="N377" s="4">
        <f t="shared" si="140"/>
        <v>0.27135833205692722</v>
      </c>
      <c r="O377" s="4">
        <f t="shared" si="161"/>
        <v>0</v>
      </c>
      <c r="P377" s="4">
        <f t="shared" si="141"/>
        <v>0</v>
      </c>
      <c r="Q377" s="5">
        <f t="shared" si="142"/>
        <v>0</v>
      </c>
      <c r="R377" s="5">
        <f t="shared" si="143"/>
        <v>-9.8589122943539298</v>
      </c>
      <c r="S377" s="5">
        <f t="shared" si="162"/>
        <v>3.9542012364756411</v>
      </c>
      <c r="T377" s="6">
        <f t="shared" si="163"/>
        <v>1499.4825892584852</v>
      </c>
      <c r="U377" s="5">
        <f t="shared" si="144"/>
        <v>0</v>
      </c>
      <c r="V377" s="5">
        <f t="shared" si="145"/>
        <v>2.2589622803920983</v>
      </c>
      <c r="W377" s="5">
        <f t="shared" si="146"/>
        <v>5.632214868884466</v>
      </c>
      <c r="X377" s="5">
        <f t="shared" si="147"/>
        <v>0</v>
      </c>
      <c r="Y377" s="5">
        <f t="shared" si="148"/>
        <v>-7.5999500139618315</v>
      </c>
      <c r="Z377" s="5">
        <f t="shared" si="149"/>
        <v>-22.587583894639891</v>
      </c>
      <c r="AA377">
        <f t="shared" si="164"/>
        <v>0</v>
      </c>
    </row>
    <row r="378" spans="1:27" x14ac:dyDescent="0.2">
      <c r="A378">
        <f t="shared" si="150"/>
        <v>3.4599999999999702</v>
      </c>
      <c r="B378" s="5">
        <f t="shared" si="151"/>
        <v>0</v>
      </c>
      <c r="C378" s="5">
        <f t="shared" si="152"/>
        <v>297.25927765376008</v>
      </c>
      <c r="D378" s="5">
        <f t="shared" si="153"/>
        <v>72.655006418678298</v>
      </c>
      <c r="E378" s="2">
        <f t="shared" si="154"/>
        <v>297.25927765376008</v>
      </c>
      <c r="F378" s="2">
        <f t="shared" si="155"/>
        <v>0</v>
      </c>
      <c r="G378" s="3">
        <f t="shared" si="156"/>
        <v>0</v>
      </c>
      <c r="H378" s="3">
        <f t="shared" si="157"/>
        <v>60.121156470558631</v>
      </c>
      <c r="I378" s="3">
        <f t="shared" si="158"/>
        <v>-24.369682119479972</v>
      </c>
      <c r="J378" s="2">
        <f t="shared" si="159"/>
        <v>64.872450716478227</v>
      </c>
      <c r="K378" s="2">
        <f t="shared" si="138"/>
        <v>64.872450716478227</v>
      </c>
      <c r="L378" s="5">
        <f t="shared" si="139"/>
        <v>0.4749844427205327</v>
      </c>
      <c r="M378" s="4">
        <f t="shared" si="160"/>
        <v>0.29294161065919366</v>
      </c>
      <c r="N378" s="4">
        <f t="shared" si="140"/>
        <v>0.27133656256706262</v>
      </c>
      <c r="O378" s="4">
        <f t="shared" si="161"/>
        <v>0</v>
      </c>
      <c r="P378" s="4">
        <f t="shared" si="141"/>
        <v>0</v>
      </c>
      <c r="Q378" s="5">
        <f t="shared" si="142"/>
        <v>0</v>
      </c>
      <c r="R378" s="5">
        <f t="shared" si="143"/>
        <v>-9.8482803954111624</v>
      </c>
      <c r="S378" s="5">
        <f t="shared" si="162"/>
        <v>3.9919302413486415</v>
      </c>
      <c r="T378" s="6">
        <f t="shared" si="163"/>
        <v>1499.4810897766454</v>
      </c>
      <c r="U378" s="5">
        <f t="shared" si="144"/>
        <v>0</v>
      </c>
      <c r="V378" s="5">
        <f t="shared" si="145"/>
        <v>2.2804044349139745</v>
      </c>
      <c r="W378" s="5">
        <f t="shared" si="146"/>
        <v>5.6258654165220809</v>
      </c>
      <c r="X378" s="5">
        <f t="shared" si="147"/>
        <v>0</v>
      </c>
      <c r="Y378" s="5">
        <f t="shared" si="148"/>
        <v>-7.5678759604971884</v>
      </c>
      <c r="Z378" s="5">
        <f t="shared" si="149"/>
        <v>-22.556204342129277</v>
      </c>
      <c r="AA378">
        <f t="shared" si="164"/>
        <v>0</v>
      </c>
    </row>
    <row r="379" spans="1:27" x14ac:dyDescent="0.2">
      <c r="A379">
        <f t="shared" si="150"/>
        <v>3.46999999999997</v>
      </c>
      <c r="B379" s="5">
        <f t="shared" si="151"/>
        <v>0</v>
      </c>
      <c r="C379" s="5">
        <f t="shared" si="152"/>
        <v>297.86011082466763</v>
      </c>
      <c r="D379" s="5">
        <f t="shared" si="153"/>
        <v>72.410181787266382</v>
      </c>
      <c r="E379" s="2">
        <f t="shared" si="154"/>
        <v>297.86011082466763</v>
      </c>
      <c r="F379" s="2">
        <f t="shared" si="155"/>
        <v>0</v>
      </c>
      <c r="G379" s="3">
        <f t="shared" si="156"/>
        <v>0</v>
      </c>
      <c r="H379" s="3">
        <f t="shared" si="157"/>
        <v>60.045477710953662</v>
      </c>
      <c r="I379" s="3">
        <f t="shared" si="158"/>
        <v>-24.595244162901263</v>
      </c>
      <c r="J379" s="2">
        <f t="shared" si="159"/>
        <v>64.887482837365184</v>
      </c>
      <c r="K379" s="2">
        <f t="shared" si="138"/>
        <v>64.887482837365184</v>
      </c>
      <c r="L379" s="5">
        <f t="shared" si="139"/>
        <v>0.47496848462488378</v>
      </c>
      <c r="M379" s="4">
        <f t="shared" si="160"/>
        <v>0.29287345363812328</v>
      </c>
      <c r="N379" s="4">
        <f t="shared" si="140"/>
        <v>0.27131316941672889</v>
      </c>
      <c r="O379" s="4">
        <f t="shared" si="161"/>
        <v>0</v>
      </c>
      <c r="P379" s="4">
        <f t="shared" si="141"/>
        <v>0</v>
      </c>
      <c r="Q379" s="5">
        <f t="shared" si="142"/>
        <v>0</v>
      </c>
      <c r="R379" s="5">
        <f t="shared" si="143"/>
        <v>-9.8378322856669023</v>
      </c>
      <c r="S379" s="5">
        <f t="shared" si="162"/>
        <v>4.0296771101466442</v>
      </c>
      <c r="T379" s="6">
        <f t="shared" si="163"/>
        <v>1499.4795902963058</v>
      </c>
      <c r="U379" s="5">
        <f t="shared" si="144"/>
        <v>0</v>
      </c>
      <c r="V379" s="5">
        <f t="shared" si="145"/>
        <v>2.3018463411175398</v>
      </c>
      <c r="W379" s="5">
        <f t="shared" si="146"/>
        <v>5.6196011820079255</v>
      </c>
      <c r="X379" s="5">
        <f t="shared" si="147"/>
        <v>0</v>
      </c>
      <c r="Y379" s="5">
        <f t="shared" si="148"/>
        <v>-7.5359859445493624</v>
      </c>
      <c r="Z379" s="5">
        <f t="shared" si="149"/>
        <v>-22.52472170784543</v>
      </c>
      <c r="AA379">
        <f t="shared" si="164"/>
        <v>0</v>
      </c>
    </row>
    <row r="380" spans="1:27" x14ac:dyDescent="0.2">
      <c r="A380">
        <f t="shared" si="150"/>
        <v>3.4799999999999698</v>
      </c>
      <c r="B380" s="5">
        <f t="shared" si="151"/>
        <v>0</v>
      </c>
      <c r="C380" s="5">
        <f t="shared" si="152"/>
        <v>298.46018880247993</v>
      </c>
      <c r="D380" s="5">
        <f t="shared" si="153"/>
        <v>72.163103109551969</v>
      </c>
      <c r="E380" s="2">
        <f t="shared" si="154"/>
        <v>298.46018880247993</v>
      </c>
      <c r="F380" s="2">
        <f t="shared" si="155"/>
        <v>0</v>
      </c>
      <c r="G380" s="3">
        <f t="shared" si="156"/>
        <v>0</v>
      </c>
      <c r="H380" s="3">
        <f t="shared" si="157"/>
        <v>59.970117851508171</v>
      </c>
      <c r="I380" s="3">
        <f t="shared" si="158"/>
        <v>-24.820491379979718</v>
      </c>
      <c r="J380" s="2">
        <f t="shared" si="159"/>
        <v>64.903557895291286</v>
      </c>
      <c r="K380" s="2">
        <f t="shared" si="138"/>
        <v>64.903557895291286</v>
      </c>
      <c r="L380" s="5">
        <f t="shared" si="139"/>
        <v>0.47495140948022746</v>
      </c>
      <c r="M380" s="4">
        <f t="shared" si="160"/>
        <v>0.29280062309235305</v>
      </c>
      <c r="N380" s="4">
        <f t="shared" si="140"/>
        <v>0.27128816462320388</v>
      </c>
      <c r="O380" s="4">
        <f t="shared" si="161"/>
        <v>0</v>
      </c>
      <c r="P380" s="4">
        <f t="shared" si="141"/>
        <v>0</v>
      </c>
      <c r="Q380" s="5">
        <f t="shared" si="142"/>
        <v>0</v>
      </c>
      <c r="R380" s="5">
        <f t="shared" si="143"/>
        <v>-9.8275661760327395</v>
      </c>
      <c r="S380" s="5">
        <f t="shared" si="162"/>
        <v>4.067442758114681</v>
      </c>
      <c r="T380" s="6">
        <f t="shared" si="163"/>
        <v>1499.478090817465</v>
      </c>
      <c r="U380" s="5">
        <f t="shared" si="144"/>
        <v>0</v>
      </c>
      <c r="V380" s="5">
        <f t="shared" si="145"/>
        <v>2.3232883586269497</v>
      </c>
      <c r="W380" s="5">
        <f t="shared" si="146"/>
        <v>5.6134213677283373</v>
      </c>
      <c r="X380" s="5">
        <f t="shared" si="147"/>
        <v>0</v>
      </c>
      <c r="Y380" s="5">
        <f t="shared" si="148"/>
        <v>-7.5042778174057894</v>
      </c>
      <c r="Z380" s="5">
        <f t="shared" si="149"/>
        <v>-22.49313587415698</v>
      </c>
      <c r="AA380">
        <f t="shared" si="164"/>
        <v>0</v>
      </c>
    </row>
    <row r="381" spans="1:27" x14ac:dyDescent="0.2">
      <c r="A381">
        <f t="shared" si="150"/>
        <v>3.4899999999999696</v>
      </c>
      <c r="B381" s="5">
        <f t="shared" si="151"/>
        <v>0</v>
      </c>
      <c r="C381" s="5">
        <f t="shared" si="152"/>
        <v>299.05951476710413</v>
      </c>
      <c r="D381" s="5">
        <f t="shared" si="153"/>
        <v>71.913773538958466</v>
      </c>
      <c r="E381" s="2">
        <f t="shared" si="154"/>
        <v>299.05951476710413</v>
      </c>
      <c r="F381" s="2">
        <f t="shared" si="155"/>
        <v>0</v>
      </c>
      <c r="G381" s="3">
        <f t="shared" si="156"/>
        <v>0</v>
      </c>
      <c r="H381" s="3">
        <f t="shared" si="157"/>
        <v>59.895075073334112</v>
      </c>
      <c r="I381" s="3">
        <f t="shared" si="158"/>
        <v>-25.045422738721289</v>
      </c>
      <c r="J381" s="2">
        <f t="shared" si="159"/>
        <v>64.92066865183682</v>
      </c>
      <c r="K381" s="2">
        <f t="shared" si="138"/>
        <v>64.92066865183682</v>
      </c>
      <c r="L381" s="5">
        <f t="shared" si="139"/>
        <v>0.47493322299302404</v>
      </c>
      <c r="M381" s="4">
        <f t="shared" si="160"/>
        <v>0.29272315864111986</v>
      </c>
      <c r="N381" s="4">
        <f t="shared" si="140"/>
        <v>0.27126156028479459</v>
      </c>
      <c r="O381" s="4">
        <f t="shared" si="161"/>
        <v>0</v>
      </c>
      <c r="P381" s="4">
        <f t="shared" si="141"/>
        <v>0</v>
      </c>
      <c r="Q381" s="5">
        <f t="shared" si="142"/>
        <v>0</v>
      </c>
      <c r="R381" s="5">
        <f t="shared" si="143"/>
        <v>-9.8174802831254162</v>
      </c>
      <c r="S381" s="5">
        <f t="shared" si="162"/>
        <v>4.1052280779159878</v>
      </c>
      <c r="T381" s="6">
        <f t="shared" si="163"/>
        <v>1499.4765913401236</v>
      </c>
      <c r="U381" s="5">
        <f t="shared" si="144"/>
        <v>0</v>
      </c>
      <c r="V381" s="5">
        <f t="shared" si="145"/>
        <v>2.3447308375746032</v>
      </c>
      <c r="W381" s="5">
        <f t="shared" si="146"/>
        <v>5.6073251790703287</v>
      </c>
      <c r="X381" s="5">
        <f t="shared" si="147"/>
        <v>0</v>
      </c>
      <c r="Y381" s="5">
        <f t="shared" si="148"/>
        <v>-7.4727494455508126</v>
      </c>
      <c r="Z381" s="5">
        <f t="shared" si="149"/>
        <v>-22.461446743013681</v>
      </c>
      <c r="AA381">
        <f t="shared" si="164"/>
        <v>0</v>
      </c>
    </row>
    <row r="382" spans="1:27" x14ac:dyDescent="0.2">
      <c r="A382">
        <f t="shared" si="150"/>
        <v>3.4999999999999694</v>
      </c>
      <c r="B382" s="5">
        <f t="shared" si="151"/>
        <v>0</v>
      </c>
      <c r="C382" s="5">
        <f t="shared" si="152"/>
        <v>299.65809188036525</v>
      </c>
      <c r="D382" s="5">
        <f t="shared" si="153"/>
        <v>71.662196239234106</v>
      </c>
      <c r="E382" s="2">
        <f t="shared" si="154"/>
        <v>299.65809188036525</v>
      </c>
      <c r="F382" s="2">
        <f t="shared" si="155"/>
        <v>0</v>
      </c>
      <c r="G382" s="3">
        <f t="shared" si="156"/>
        <v>0</v>
      </c>
      <c r="H382" s="3">
        <f t="shared" si="157"/>
        <v>59.820347578878604</v>
      </c>
      <c r="I382" s="3">
        <f t="shared" si="158"/>
        <v>-25.270037206151425</v>
      </c>
      <c r="J382" s="2">
        <f t="shared" si="159"/>
        <v>64.938807849067601</v>
      </c>
      <c r="K382" s="2">
        <f t="shared" si="138"/>
        <v>64.938807849067601</v>
      </c>
      <c r="L382" s="5">
        <f t="shared" si="139"/>
        <v>0.47491393078071187</v>
      </c>
      <c r="M382" s="4">
        <f t="shared" si="160"/>
        <v>0.29264110036104368</v>
      </c>
      <c r="N382" s="4">
        <f t="shared" si="140"/>
        <v>0.27123336857795488</v>
      </c>
      <c r="O382" s="4">
        <f t="shared" si="161"/>
        <v>0</v>
      </c>
      <c r="P382" s="4">
        <f t="shared" si="141"/>
        <v>0</v>
      </c>
      <c r="Q382" s="5">
        <f t="shared" si="142"/>
        <v>0</v>
      </c>
      <c r="R382" s="5">
        <f t="shared" si="143"/>
        <v>-9.8075728294161291</v>
      </c>
      <c r="S382" s="5">
        <f t="shared" si="162"/>
        <v>4.143033939657216</v>
      </c>
      <c r="T382" s="6">
        <f t="shared" si="163"/>
        <v>1499.4750918642824</v>
      </c>
      <c r="U382" s="5">
        <f t="shared" si="144"/>
        <v>0</v>
      </c>
      <c r="V382" s="5">
        <f t="shared" si="145"/>
        <v>2.3661741186212875</v>
      </c>
      <c r="W382" s="5">
        <f t="shared" si="146"/>
        <v>5.6013118244881763</v>
      </c>
      <c r="X382" s="5">
        <f t="shared" si="147"/>
        <v>0</v>
      </c>
      <c r="Y382" s="5">
        <f t="shared" si="148"/>
        <v>-7.4413987107948412</v>
      </c>
      <c r="Z382" s="5">
        <f t="shared" si="149"/>
        <v>-22.429654235854606</v>
      </c>
      <c r="AA382">
        <f t="shared" si="164"/>
        <v>0</v>
      </c>
    </row>
    <row r="383" spans="1:27" x14ac:dyDescent="0.2">
      <c r="A383">
        <f t="shared" si="150"/>
        <v>3.5099999999999691</v>
      </c>
      <c r="B383" s="5">
        <f t="shared" si="151"/>
        <v>0</v>
      </c>
      <c r="C383" s="5">
        <f t="shared" si="152"/>
        <v>300.25592328621849</v>
      </c>
      <c r="D383" s="5">
        <f t="shared" si="153"/>
        <v>71.408374384460799</v>
      </c>
      <c r="E383" s="2">
        <f t="shared" si="154"/>
        <v>300.25592328621849</v>
      </c>
      <c r="F383" s="2">
        <f t="shared" si="155"/>
        <v>0</v>
      </c>
      <c r="G383" s="3">
        <f t="shared" si="156"/>
        <v>0</v>
      </c>
      <c r="H383" s="3">
        <f t="shared" si="157"/>
        <v>59.745933591770658</v>
      </c>
      <c r="I383" s="3">
        <f t="shared" si="158"/>
        <v>-25.49433374850997</v>
      </c>
      <c r="J383" s="2">
        <f t="shared" si="159"/>
        <v>64.957968210471947</v>
      </c>
      <c r="K383" s="2">
        <f t="shared" si="138"/>
        <v>64.957968210471947</v>
      </c>
      <c r="L383" s="5">
        <f t="shared" si="139"/>
        <v>0.47489353837348469</v>
      </c>
      <c r="M383" s="4">
        <f t="shared" si="160"/>
        <v>0.29255448876966605</v>
      </c>
      <c r="N383" s="4">
        <f t="shared" si="140"/>
        <v>0.27120360175440433</v>
      </c>
      <c r="O383" s="4">
        <f t="shared" si="161"/>
        <v>0</v>
      </c>
      <c r="P383" s="4">
        <f t="shared" si="141"/>
        <v>0</v>
      </c>
      <c r="Q383" s="5">
        <f t="shared" si="142"/>
        <v>0</v>
      </c>
      <c r="R383" s="5">
        <f t="shared" si="143"/>
        <v>-9.7978420433778659</v>
      </c>
      <c r="S383" s="5">
        <f t="shared" si="162"/>
        <v>4.1808611909190079</v>
      </c>
      <c r="T383" s="6">
        <f t="shared" si="163"/>
        <v>1499.4735923899402</v>
      </c>
      <c r="U383" s="5">
        <f t="shared" si="144"/>
        <v>0</v>
      </c>
      <c r="V383" s="5">
        <f t="shared" si="145"/>
        <v>2.3876185329788679</v>
      </c>
      <c r="W383" s="5">
        <f t="shared" si="146"/>
        <v>5.5953805155694099</v>
      </c>
      <c r="X383" s="5">
        <f t="shared" si="147"/>
        <v>0</v>
      </c>
      <c r="Y383" s="5">
        <f t="shared" si="148"/>
        <v>-7.410223510398998</v>
      </c>
      <c r="Z383" s="5">
        <f t="shared" si="149"/>
        <v>-22.397758293511583</v>
      </c>
      <c r="AA383">
        <f t="shared" si="164"/>
        <v>0</v>
      </c>
    </row>
    <row r="384" spans="1:27" x14ac:dyDescent="0.2">
      <c r="A384">
        <f t="shared" si="150"/>
        <v>3.5199999999999689</v>
      </c>
      <c r="B384" s="5">
        <f t="shared" si="151"/>
        <v>0</v>
      </c>
      <c r="C384" s="5">
        <f t="shared" si="152"/>
        <v>300.85301211096072</v>
      </c>
      <c r="D384" s="5">
        <f t="shared" si="153"/>
        <v>71.152311159061028</v>
      </c>
      <c r="E384" s="2">
        <f t="shared" si="154"/>
        <v>300.85301211096072</v>
      </c>
      <c r="F384" s="2">
        <f t="shared" si="155"/>
        <v>0</v>
      </c>
      <c r="G384" s="3">
        <f t="shared" si="156"/>
        <v>0</v>
      </c>
      <c r="H384" s="3">
        <f t="shared" si="157"/>
        <v>59.671831356666665</v>
      </c>
      <c r="I384" s="3">
        <f t="shared" si="158"/>
        <v>-25.718311331445086</v>
      </c>
      <c r="J384" s="2">
        <f t="shared" si="159"/>
        <v>64.978142441898143</v>
      </c>
      <c r="K384" s="2">
        <f t="shared" si="138"/>
        <v>64.978142441898143</v>
      </c>
      <c r="L384" s="5">
        <f t="shared" si="139"/>
        <v>0.47487205121604631</v>
      </c>
      <c r="M384" s="4">
        <f t="shared" si="160"/>
        <v>0.29246336480898671</v>
      </c>
      <c r="N384" s="4">
        <f t="shared" si="140"/>
        <v>0.27117227213825074</v>
      </c>
      <c r="O384" s="4">
        <f t="shared" si="161"/>
        <v>0</v>
      </c>
      <c r="P384" s="4">
        <f t="shared" si="141"/>
        <v>0</v>
      </c>
      <c r="Q384" s="5">
        <f t="shared" si="142"/>
        <v>0</v>
      </c>
      <c r="R384" s="5">
        <f t="shared" si="143"/>
        <v>-9.7882861596306512</v>
      </c>
      <c r="S384" s="5">
        <f t="shared" si="162"/>
        <v>4.2187106567918562</v>
      </c>
      <c r="T384" s="6">
        <f t="shared" si="163"/>
        <v>1499.4720929170976</v>
      </c>
      <c r="U384" s="5">
        <f t="shared" si="144"/>
        <v>0</v>
      </c>
      <c r="V384" s="5">
        <f t="shared" si="145"/>
        <v>2.4090644024354892</v>
      </c>
      <c r="W384" s="5">
        <f t="shared" si="146"/>
        <v>5.5895304671001549</v>
      </c>
      <c r="X384" s="5">
        <f t="shared" si="147"/>
        <v>0</v>
      </c>
      <c r="Y384" s="5">
        <f t="shared" si="148"/>
        <v>-7.3792217571951619</v>
      </c>
      <c r="Z384" s="5">
        <f t="shared" si="149"/>
        <v>-22.365758876107989</v>
      </c>
      <c r="AA384">
        <f t="shared" si="164"/>
        <v>0</v>
      </c>
    </row>
    <row r="385" spans="1:27" x14ac:dyDescent="0.2">
      <c r="A385">
        <f t="shared" si="150"/>
        <v>3.5299999999999687</v>
      </c>
      <c r="B385" s="5">
        <f t="shared" si="151"/>
        <v>0</v>
      </c>
      <c r="C385" s="5">
        <f t="shared" si="152"/>
        <v>301.44936146343952</v>
      </c>
      <c r="D385" s="5">
        <f t="shared" si="153"/>
        <v>70.894009757802763</v>
      </c>
      <c r="E385" s="2">
        <f t="shared" si="154"/>
        <v>301.44936146343952</v>
      </c>
      <c r="F385" s="2">
        <f t="shared" si="155"/>
        <v>0</v>
      </c>
      <c r="G385" s="3">
        <f t="shared" si="156"/>
        <v>0</v>
      </c>
      <c r="H385" s="3">
        <f t="shared" si="157"/>
        <v>59.598039139094716</v>
      </c>
      <c r="I385" s="3">
        <f t="shared" si="158"/>
        <v>-25.941968920206165</v>
      </c>
      <c r="J385" s="2">
        <f t="shared" si="159"/>
        <v>64.999323232492259</v>
      </c>
      <c r="K385" s="2">
        <f t="shared" si="138"/>
        <v>64.999323232492259</v>
      </c>
      <c r="L385" s="5">
        <f t="shared" si="139"/>
        <v>0.47484947466934402</v>
      </c>
      <c r="M385" s="4">
        <f t="shared" si="160"/>
        <v>0.29236776982900636</v>
      </c>
      <c r="N385" s="4">
        <f t="shared" si="140"/>
        <v>0.27113939212311533</v>
      </c>
      <c r="O385" s="4">
        <f t="shared" si="161"/>
        <v>0</v>
      </c>
      <c r="P385" s="4">
        <f t="shared" si="141"/>
        <v>0</v>
      </c>
      <c r="Q385" s="5">
        <f t="shared" si="142"/>
        <v>0</v>
      </c>
      <c r="R385" s="5">
        <f t="shared" si="143"/>
        <v>-9.7789034190848199</v>
      </c>
      <c r="S385" s="5">
        <f t="shared" si="162"/>
        <v>4.2565831399172041</v>
      </c>
      <c r="T385" s="6">
        <f t="shared" si="163"/>
        <v>1499.470593445754</v>
      </c>
      <c r="U385" s="5">
        <f t="shared" si="144"/>
        <v>0</v>
      </c>
      <c r="V385" s="5">
        <f t="shared" si="145"/>
        <v>2.4305120393832502</v>
      </c>
      <c r="W385" s="5">
        <f t="shared" si="146"/>
        <v>5.5837608971298041</v>
      </c>
      <c r="X385" s="5">
        <f t="shared" si="147"/>
        <v>0</v>
      </c>
      <c r="Y385" s="5">
        <f t="shared" si="148"/>
        <v>-7.3483913797015692</v>
      </c>
      <c r="Z385" s="5">
        <f t="shared" si="149"/>
        <v>-22.333655962952992</v>
      </c>
      <c r="AA385">
        <f t="shared" si="164"/>
        <v>0</v>
      </c>
    </row>
    <row r="386" spans="1:27" x14ac:dyDescent="0.2">
      <c r="A386">
        <f t="shared" si="150"/>
        <v>3.5399999999999685</v>
      </c>
      <c r="B386" s="5">
        <f t="shared" si="151"/>
        <v>0</v>
      </c>
      <c r="C386" s="5">
        <f t="shared" si="152"/>
        <v>302.04497443526145</v>
      </c>
      <c r="D386" s="5">
        <f t="shared" si="153"/>
        <v>70.63347338580256</v>
      </c>
      <c r="E386" s="2">
        <f t="shared" si="154"/>
        <v>302.04497443526145</v>
      </c>
      <c r="F386" s="2">
        <f t="shared" si="155"/>
        <v>0</v>
      </c>
      <c r="G386" s="3">
        <f t="shared" si="156"/>
        <v>0</v>
      </c>
      <c r="H386" s="3">
        <f t="shared" si="157"/>
        <v>59.524555225297703</v>
      </c>
      <c r="I386" s="3">
        <f t="shared" si="158"/>
        <v>-26.165305479835695</v>
      </c>
      <c r="J386" s="2">
        <f t="shared" si="159"/>
        <v>65.021503255635636</v>
      </c>
      <c r="K386" s="2">
        <f t="shared" si="138"/>
        <v>65.021503255635636</v>
      </c>
      <c r="L386" s="5">
        <f t="shared" si="139"/>
        <v>0.47482581401227975</v>
      </c>
      <c r="M386" s="4">
        <f t="shared" si="160"/>
        <v>0.29226774557128832</v>
      </c>
      <c r="N386" s="4">
        <f t="shared" si="140"/>
        <v>0.27110497416926421</v>
      </c>
      <c r="O386" s="4">
        <f t="shared" si="161"/>
        <v>0</v>
      </c>
      <c r="P386" s="4">
        <f t="shared" si="141"/>
        <v>0</v>
      </c>
      <c r="Q386" s="5">
        <f t="shared" si="142"/>
        <v>0</v>
      </c>
      <c r="R386" s="5">
        <f t="shared" si="143"/>
        <v>-9.769692069082188</v>
      </c>
      <c r="S386" s="5">
        <f t="shared" si="162"/>
        <v>4.2944794205337136</v>
      </c>
      <c r="T386" s="6">
        <f t="shared" si="163"/>
        <v>1499.4690939759105</v>
      </c>
      <c r="U386" s="5">
        <f t="shared" si="144"/>
        <v>0</v>
      </c>
      <c r="V386" s="5">
        <f t="shared" si="145"/>
        <v>2.4519617468483283</v>
      </c>
      <c r="W386" s="5">
        <f t="shared" si="146"/>
        <v>5.5780710270349685</v>
      </c>
      <c r="X386" s="5">
        <f t="shared" si="147"/>
        <v>0</v>
      </c>
      <c r="Y386" s="5">
        <f t="shared" si="148"/>
        <v>-7.3177303222338601</v>
      </c>
      <c r="Z386" s="5">
        <f t="shared" si="149"/>
        <v>-22.301449552431318</v>
      </c>
      <c r="AA386">
        <f t="shared" si="164"/>
        <v>0</v>
      </c>
    </row>
    <row r="387" spans="1:27" x14ac:dyDescent="0.2">
      <c r="A387">
        <f t="shared" si="150"/>
        <v>3.5499999999999683</v>
      </c>
      <c r="B387" s="5">
        <f t="shared" si="151"/>
        <v>0</v>
      </c>
      <c r="C387" s="5">
        <f t="shared" si="152"/>
        <v>302.63985410099832</v>
      </c>
      <c r="D387" s="5">
        <f t="shared" si="153"/>
        <v>70.370705258526584</v>
      </c>
      <c r="E387" s="2">
        <f t="shared" si="154"/>
        <v>302.63985410099832</v>
      </c>
      <c r="F387" s="2">
        <f t="shared" si="155"/>
        <v>0</v>
      </c>
      <c r="G387" s="3">
        <f t="shared" si="156"/>
        <v>0</v>
      </c>
      <c r="H387" s="3">
        <f t="shared" si="157"/>
        <v>59.451377922075366</v>
      </c>
      <c r="I387" s="3">
        <f t="shared" si="158"/>
        <v>-26.388319975360009</v>
      </c>
      <c r="J387" s="2">
        <f t="shared" si="159"/>
        <v>65.044675169881629</v>
      </c>
      <c r="K387" s="2">
        <f t="shared" si="138"/>
        <v>65.044675169881629</v>
      </c>
      <c r="L387" s="5">
        <f t="shared" si="139"/>
        <v>0.47480107444340053</v>
      </c>
      <c r="M387" s="4">
        <f t="shared" si="160"/>
        <v>0.29216333415254914</v>
      </c>
      <c r="N387" s="4">
        <f t="shared" si="140"/>
        <v>0.27106903080074601</v>
      </c>
      <c r="O387" s="4">
        <f t="shared" si="161"/>
        <v>0</v>
      </c>
      <c r="P387" s="4">
        <f t="shared" si="141"/>
        <v>0</v>
      </c>
      <c r="Q387" s="5">
        <f t="shared" si="142"/>
        <v>0</v>
      </c>
      <c r="R387" s="5">
        <f t="shared" si="143"/>
        <v>-9.7606503635351292</v>
      </c>
      <c r="S387" s="5">
        <f t="shared" si="162"/>
        <v>4.3324002565286159</v>
      </c>
      <c r="T387" s="6">
        <f t="shared" si="163"/>
        <v>1499.4675945075662</v>
      </c>
      <c r="U387" s="5">
        <f t="shared" si="144"/>
        <v>0</v>
      </c>
      <c r="V387" s="5">
        <f t="shared" si="145"/>
        <v>2.4734138185235071</v>
      </c>
      <c r="W387" s="5">
        <f t="shared" si="146"/>
        <v>5.5724600815826824</v>
      </c>
      <c r="X387" s="5">
        <f t="shared" si="147"/>
        <v>0</v>
      </c>
      <c r="Y387" s="5">
        <f t="shared" si="148"/>
        <v>-7.2872365450116217</v>
      </c>
      <c r="Z387" s="5">
        <f t="shared" si="149"/>
        <v>-22.269139661888701</v>
      </c>
      <c r="AA387">
        <f t="shared" si="164"/>
        <v>0</v>
      </c>
    </row>
    <row r="388" spans="1:27" x14ac:dyDescent="0.2">
      <c r="A388">
        <f t="shared" si="150"/>
        <v>3.5599999999999681</v>
      </c>
      <c r="B388" s="5">
        <f t="shared" si="151"/>
        <v>0</v>
      </c>
      <c r="C388" s="5">
        <f t="shared" si="152"/>
        <v>303.23400351839183</v>
      </c>
      <c r="D388" s="5">
        <f t="shared" si="153"/>
        <v>70.1057086017899</v>
      </c>
      <c r="E388" s="2">
        <f t="shared" si="154"/>
        <v>303.23400351839183</v>
      </c>
      <c r="F388" s="2">
        <f t="shared" si="155"/>
        <v>0</v>
      </c>
      <c r="G388" s="3">
        <f t="shared" si="156"/>
        <v>0</v>
      </c>
      <c r="H388" s="3">
        <f t="shared" si="157"/>
        <v>59.37850555662525</v>
      </c>
      <c r="I388" s="3">
        <f t="shared" si="158"/>
        <v>-26.611011371978897</v>
      </c>
      <c r="J388" s="2">
        <f t="shared" si="159"/>
        <v>65.068831619891299</v>
      </c>
      <c r="K388" s="2">
        <f t="shared" si="138"/>
        <v>65.068831619891299</v>
      </c>
      <c r="L388" s="5">
        <f t="shared" si="139"/>
        <v>0.47477526108256729</v>
      </c>
      <c r="M388" s="4">
        <f t="shared" si="160"/>
        <v>0.29205457804828838</v>
      </c>
      <c r="N388" s="4">
        <f t="shared" si="140"/>
        <v>0.27103157460253796</v>
      </c>
      <c r="O388" s="4">
        <f t="shared" si="161"/>
        <v>0</v>
      </c>
      <c r="P388" s="4">
        <f t="shared" si="141"/>
        <v>0</v>
      </c>
      <c r="Q388" s="5">
        <f t="shared" si="142"/>
        <v>0</v>
      </c>
      <c r="R388" s="5">
        <f t="shared" si="143"/>
        <v>-9.7517765630635562</v>
      </c>
      <c r="S388" s="5">
        <f t="shared" si="162"/>
        <v>4.3703463834941019</v>
      </c>
      <c r="T388" s="6">
        <f t="shared" si="163"/>
        <v>1499.4660950407215</v>
      </c>
      <c r="U388" s="5">
        <f t="shared" si="144"/>
        <v>0</v>
      </c>
      <c r="V388" s="5">
        <f t="shared" si="145"/>
        <v>2.4948685388030754</v>
      </c>
      <c r="W388" s="5">
        <f t="shared" si="146"/>
        <v>5.566927288992833</v>
      </c>
      <c r="X388" s="5">
        <f t="shared" si="147"/>
        <v>0</v>
      </c>
      <c r="Y388" s="5">
        <f t="shared" si="148"/>
        <v>-7.2569080242604809</v>
      </c>
      <c r="Z388" s="5">
        <f t="shared" si="149"/>
        <v>-22.236726327513065</v>
      </c>
      <c r="AA388">
        <f t="shared" si="164"/>
        <v>0</v>
      </c>
    </row>
    <row r="389" spans="1:27" x14ac:dyDescent="0.2">
      <c r="A389">
        <f t="shared" si="150"/>
        <v>3.5699999999999679</v>
      </c>
      <c r="B389" s="5">
        <f t="shared" si="151"/>
        <v>0</v>
      </c>
      <c r="C389" s="5">
        <f t="shared" si="152"/>
        <v>303.82742572855682</v>
      </c>
      <c r="D389" s="5">
        <f t="shared" si="153"/>
        <v>69.83848665175374</v>
      </c>
      <c r="E389" s="2">
        <f t="shared" si="154"/>
        <v>303.82742572855682</v>
      </c>
      <c r="F389" s="2">
        <f t="shared" si="155"/>
        <v>0</v>
      </c>
      <c r="G389" s="3">
        <f t="shared" si="156"/>
        <v>0</v>
      </c>
      <c r="H389" s="3">
        <f t="shared" si="157"/>
        <v>59.305936476382648</v>
      </c>
      <c r="I389" s="3">
        <f t="shared" si="158"/>
        <v>-26.833378635254029</v>
      </c>
      <c r="J389" s="2">
        <f t="shared" si="159"/>
        <v>65.093965237367755</v>
      </c>
      <c r="K389" s="2">
        <f t="shared" si="138"/>
        <v>65.093965237367755</v>
      </c>
      <c r="L389" s="5">
        <f t="shared" si="139"/>
        <v>0.47474837897260302</v>
      </c>
      <c r="M389" s="4">
        <f t="shared" si="160"/>
        <v>0.29194152007646657</v>
      </c>
      <c r="N389" s="4">
        <f t="shared" si="140"/>
        <v>0.27099261821770015</v>
      </c>
      <c r="O389" s="4">
        <f t="shared" si="161"/>
        <v>0</v>
      </c>
      <c r="P389" s="4">
        <f t="shared" si="141"/>
        <v>0</v>
      </c>
      <c r="Q389" s="5">
        <f t="shared" si="142"/>
        <v>0</v>
      </c>
      <c r="R389" s="5">
        <f t="shared" si="143"/>
        <v>-9.7430689351297683</v>
      </c>
      <c r="S389" s="5">
        <f t="shared" si="162"/>
        <v>4.4083185147886699</v>
      </c>
      <c r="T389" s="6">
        <f t="shared" si="163"/>
        <v>1499.4645955753761</v>
      </c>
      <c r="U389" s="5">
        <f t="shared" si="144"/>
        <v>0</v>
      </c>
      <c r="V389" s="5">
        <f t="shared" si="145"/>
        <v>2.5163261828200674</v>
      </c>
      <c r="W389" s="5">
        <f t="shared" si="146"/>
        <v>5.5614718809997727</v>
      </c>
      <c r="X389" s="5">
        <f t="shared" si="147"/>
        <v>0</v>
      </c>
      <c r="Y389" s="5">
        <f t="shared" si="148"/>
        <v>-7.2267427523097005</v>
      </c>
      <c r="Z389" s="5">
        <f t="shared" si="149"/>
        <v>-22.204209604211556</v>
      </c>
      <c r="AA389">
        <f t="shared" si="164"/>
        <v>0</v>
      </c>
    </row>
    <row r="390" spans="1:27" x14ac:dyDescent="0.2">
      <c r="A390">
        <f t="shared" si="150"/>
        <v>3.5799999999999677</v>
      </c>
      <c r="B390" s="5">
        <f t="shared" si="151"/>
        <v>0</v>
      </c>
      <c r="C390" s="5">
        <f t="shared" si="152"/>
        <v>304.42012375618299</v>
      </c>
      <c r="D390" s="5">
        <f t="shared" si="153"/>
        <v>69.569042654920992</v>
      </c>
      <c r="E390" s="2">
        <f t="shared" si="154"/>
        <v>304.42012375618299</v>
      </c>
      <c r="F390" s="2">
        <f t="shared" si="155"/>
        <v>0</v>
      </c>
      <c r="G390" s="3">
        <f t="shared" si="156"/>
        <v>0</v>
      </c>
      <c r="H390" s="3">
        <f t="shared" si="157"/>
        <v>59.233669048859554</v>
      </c>
      <c r="I390" s="3">
        <f t="shared" si="158"/>
        <v>-27.055420731296145</v>
      </c>
      <c r="J390" s="2">
        <f t="shared" si="159"/>
        <v>65.120068641988325</v>
      </c>
      <c r="K390" s="2">
        <f t="shared" si="138"/>
        <v>65.120068641988325</v>
      </c>
      <c r="L390" s="5">
        <f t="shared" si="139"/>
        <v>0.47472043308092066</v>
      </c>
      <c r="M390" s="4">
        <f t="shared" si="160"/>
        <v>0.29182420338124382</v>
      </c>
      <c r="N390" s="4">
        <f t="shared" si="140"/>
        <v>0.27095217434454155</v>
      </c>
      <c r="O390" s="4">
        <f t="shared" si="161"/>
        <v>0</v>
      </c>
      <c r="P390" s="4">
        <f t="shared" si="141"/>
        <v>0</v>
      </c>
      <c r="Q390" s="5">
        <f t="shared" si="142"/>
        <v>0</v>
      </c>
      <c r="R390" s="5">
        <f t="shared" si="143"/>
        <v>-9.7345257541711483</v>
      </c>
      <c r="S390" s="5">
        <f t="shared" si="162"/>
        <v>4.4463173416033586</v>
      </c>
      <c r="T390" s="6">
        <f t="shared" si="163"/>
        <v>1499.4630961115301</v>
      </c>
      <c r="U390" s="5">
        <f t="shared" si="144"/>
        <v>0</v>
      </c>
      <c r="V390" s="5">
        <f t="shared" si="145"/>
        <v>2.537787016485789</v>
      </c>
      <c r="W390" s="5">
        <f t="shared" si="146"/>
        <v>5.5560930929130832</v>
      </c>
      <c r="X390" s="5">
        <f t="shared" si="147"/>
        <v>0</v>
      </c>
      <c r="Y390" s="5">
        <f t="shared" si="148"/>
        <v>-7.1967387376853598</v>
      </c>
      <c r="Z390" s="5">
        <f t="shared" si="149"/>
        <v>-22.171589565483558</v>
      </c>
      <c r="AA390">
        <f t="shared" si="164"/>
        <v>0</v>
      </c>
    </row>
    <row r="391" spans="1:27" x14ac:dyDescent="0.2">
      <c r="A391">
        <f t="shared" si="150"/>
        <v>3.5899999999999674</v>
      </c>
      <c r="B391" s="5">
        <f t="shared" si="151"/>
        <v>0</v>
      </c>
      <c r="C391" s="5">
        <f t="shared" si="152"/>
        <v>305.01210060973472</v>
      </c>
      <c r="D391" s="5">
        <f t="shared" si="153"/>
        <v>69.297379868129767</v>
      </c>
      <c r="E391" s="2">
        <f t="shared" si="154"/>
        <v>305.01210060973472</v>
      </c>
      <c r="F391" s="2">
        <f t="shared" si="155"/>
        <v>0</v>
      </c>
      <c r="G391" s="3">
        <f t="shared" si="156"/>
        <v>0</v>
      </c>
      <c r="H391" s="3">
        <f t="shared" si="157"/>
        <v>59.161701661482702</v>
      </c>
      <c r="I391" s="3">
        <f t="shared" si="158"/>
        <v>-27.277136626950981</v>
      </c>
      <c r="J391" s="2">
        <f t="shared" si="159"/>
        <v>65.147134442334732</v>
      </c>
      <c r="K391" s="2">
        <f t="shared" si="138"/>
        <v>65.147134442334732</v>
      </c>
      <c r="L391" s="5">
        <f t="shared" si="139"/>
        <v>0.47469142830113004</v>
      </c>
      <c r="M391" s="4">
        <f t="shared" si="160"/>
        <v>0.2917026714167853</v>
      </c>
      <c r="N391" s="4">
        <f t="shared" si="140"/>
        <v>0.27091025573379646</v>
      </c>
      <c r="O391" s="4">
        <f t="shared" si="161"/>
        <v>0</v>
      </c>
      <c r="P391" s="4">
        <f t="shared" si="141"/>
        <v>0</v>
      </c>
      <c r="Q391" s="5">
        <f t="shared" si="142"/>
        <v>0</v>
      </c>
      <c r="R391" s="5">
        <f t="shared" si="143"/>
        <v>-9.7261453017306785</v>
      </c>
      <c r="S391" s="5">
        <f t="shared" si="162"/>
        <v>4.4843435330327877</v>
      </c>
      <c r="T391" s="6">
        <f t="shared" si="163"/>
        <v>1499.461596649184</v>
      </c>
      <c r="U391" s="5">
        <f t="shared" si="144"/>
        <v>0</v>
      </c>
      <c r="V391" s="5">
        <f t="shared" si="145"/>
        <v>2.5592512965316097</v>
      </c>
      <c r="W391" s="5">
        <f t="shared" si="146"/>
        <v>5.5507901636774681</v>
      </c>
      <c r="X391" s="5">
        <f t="shared" si="147"/>
        <v>0</v>
      </c>
      <c r="Y391" s="5">
        <f t="shared" si="148"/>
        <v>-7.1668940051990688</v>
      </c>
      <c r="Z391" s="5">
        <f t="shared" si="149"/>
        <v>-22.138866303289745</v>
      </c>
      <c r="AA391">
        <f t="shared" si="164"/>
        <v>0</v>
      </c>
    </row>
    <row r="392" spans="1:27" x14ac:dyDescent="0.2">
      <c r="A392">
        <f t="shared" si="150"/>
        <v>3.5999999999999672</v>
      </c>
      <c r="B392" s="5">
        <f t="shared" si="151"/>
        <v>0</v>
      </c>
      <c r="C392" s="5">
        <f t="shared" si="152"/>
        <v>305.60335928164926</v>
      </c>
      <c r="D392" s="5">
        <f t="shared" si="153"/>
        <v>69.023501558545092</v>
      </c>
      <c r="E392" s="2">
        <f t="shared" si="154"/>
        <v>305.60335928164926</v>
      </c>
      <c r="F392" s="2">
        <f t="shared" si="155"/>
        <v>0</v>
      </c>
      <c r="G392" s="3">
        <f t="shared" si="156"/>
        <v>0</v>
      </c>
      <c r="H392" s="3">
        <f t="shared" si="157"/>
        <v>59.09003272143071</v>
      </c>
      <c r="I392" s="3">
        <f t="shared" si="158"/>
        <v>-27.498525289983878</v>
      </c>
      <c r="J392" s="2">
        <f t="shared" si="159"/>
        <v>65.175155236820373</v>
      </c>
      <c r="K392" s="2">
        <f t="shared" si="138"/>
        <v>65.175155236820373</v>
      </c>
      <c r="L392" s="5">
        <f t="shared" si="139"/>
        <v>0.47466136945462511</v>
      </c>
      <c r="M392" s="4">
        <f t="shared" si="160"/>
        <v>0.29157696793114629</v>
      </c>
      <c r="N392" s="4">
        <f t="shared" si="140"/>
        <v>0.27086687518581443</v>
      </c>
      <c r="O392" s="4">
        <f t="shared" si="161"/>
        <v>0</v>
      </c>
      <c r="P392" s="4">
        <f t="shared" si="141"/>
        <v>0</v>
      </c>
      <c r="Q392" s="5">
        <f t="shared" si="142"/>
        <v>0</v>
      </c>
      <c r="R392" s="5">
        <f t="shared" si="143"/>
        <v>-9.7179258665852704</v>
      </c>
      <c r="S392" s="5">
        <f t="shared" si="162"/>
        <v>4.5223977361509453</v>
      </c>
      <c r="T392" s="6">
        <f t="shared" si="163"/>
        <v>1499.4600971883372</v>
      </c>
      <c r="U392" s="5">
        <f t="shared" si="144"/>
        <v>0</v>
      </c>
      <c r="V392" s="5">
        <f t="shared" si="145"/>
        <v>2.5807192705529571</v>
      </c>
      <c r="W392" s="5">
        <f t="shared" si="146"/>
        <v>5.5455623359317396</v>
      </c>
      <c r="X392" s="5">
        <f t="shared" si="147"/>
        <v>0</v>
      </c>
      <c r="Y392" s="5">
        <f t="shared" si="148"/>
        <v>-7.1372065960323132</v>
      </c>
      <c r="Z392" s="5">
        <f t="shared" si="149"/>
        <v>-22.106039927917315</v>
      </c>
      <c r="AA392">
        <f t="shared" si="164"/>
        <v>0</v>
      </c>
    </row>
    <row r="393" spans="1:27" x14ac:dyDescent="0.2">
      <c r="A393">
        <f t="shared" si="150"/>
        <v>3.609999999999967</v>
      </c>
      <c r="B393" s="5">
        <f t="shared" si="151"/>
        <v>0</v>
      </c>
      <c r="C393" s="5">
        <f t="shared" si="152"/>
        <v>306.19390274853373</v>
      </c>
      <c r="D393" s="5">
        <f t="shared" si="153"/>
        <v>68.747411003648864</v>
      </c>
      <c r="E393" s="2">
        <f t="shared" si="154"/>
        <v>306.19390274853373</v>
      </c>
      <c r="F393" s="2">
        <f t="shared" si="155"/>
        <v>0</v>
      </c>
      <c r="G393" s="3">
        <f t="shared" si="156"/>
        <v>0</v>
      </c>
      <c r="H393" s="3">
        <f t="shared" si="157"/>
        <v>59.018660655470384</v>
      </c>
      <c r="I393" s="3">
        <f t="shared" si="158"/>
        <v>-27.719585689263052</v>
      </c>
      <c r="J393" s="2">
        <f t="shared" si="159"/>
        <v>65.204123614614772</v>
      </c>
      <c r="K393" s="2">
        <f t="shared" si="138"/>
        <v>65.204123614614772</v>
      </c>
      <c r="L393" s="5">
        <f t="shared" si="139"/>
        <v>0.47463026129215086</v>
      </c>
      <c r="M393" s="4">
        <f t="shared" si="160"/>
        <v>0.29144713695024305</v>
      </c>
      <c r="N393" s="4">
        <f t="shared" si="140"/>
        <v>0.27082204554776385</v>
      </c>
      <c r="O393" s="4">
        <f t="shared" si="161"/>
        <v>0</v>
      </c>
      <c r="P393" s="4">
        <f t="shared" si="141"/>
        <v>0</v>
      </c>
      <c r="Q393" s="5">
        <f t="shared" si="142"/>
        <v>0</v>
      </c>
      <c r="R393" s="5">
        <f t="shared" si="143"/>
        <v>-9.7098657448718964</v>
      </c>
      <c r="S393" s="5">
        <f t="shared" si="162"/>
        <v>4.5604805760916394</v>
      </c>
      <c r="T393" s="6">
        <f t="shared" si="163"/>
        <v>1499.4585977289898</v>
      </c>
      <c r="U393" s="5">
        <f t="shared" si="144"/>
        <v>0</v>
      </c>
      <c r="V393" s="5">
        <f t="shared" si="145"/>
        <v>2.6021911770555022</v>
      </c>
      <c r="W393" s="5">
        <f t="shared" si="146"/>
        <v>5.5404088560668798</v>
      </c>
      <c r="X393" s="5">
        <f t="shared" si="147"/>
        <v>0</v>
      </c>
      <c r="Y393" s="5">
        <f t="shared" si="148"/>
        <v>-7.1076745678163942</v>
      </c>
      <c r="Z393" s="5">
        <f t="shared" si="149"/>
        <v>-22.073110567841482</v>
      </c>
      <c r="AA393">
        <f t="shared" si="164"/>
        <v>0</v>
      </c>
    </row>
    <row r="394" spans="1:27" x14ac:dyDescent="0.2">
      <c r="A394">
        <f t="shared" si="150"/>
        <v>3.6199999999999668</v>
      </c>
      <c r="B394" s="5">
        <f t="shared" si="151"/>
        <v>0</v>
      </c>
      <c r="C394" s="5">
        <f t="shared" si="152"/>
        <v>306.78373397136005</v>
      </c>
      <c r="D394" s="5">
        <f t="shared" si="153"/>
        <v>68.469111491227835</v>
      </c>
      <c r="E394" s="2">
        <f t="shared" si="154"/>
        <v>306.78373397136005</v>
      </c>
      <c r="F394" s="2">
        <f t="shared" si="155"/>
        <v>0</v>
      </c>
      <c r="G394" s="3">
        <f t="shared" si="156"/>
        <v>0</v>
      </c>
      <c r="H394" s="3">
        <f t="shared" si="157"/>
        <v>58.947583909792222</v>
      </c>
      <c r="I394" s="3">
        <f t="shared" si="158"/>
        <v>-27.940316794941467</v>
      </c>
      <c r="J394" s="2">
        <f t="shared" si="159"/>
        <v>65.234032156564439</v>
      </c>
      <c r="K394" s="2">
        <f t="shared" si="138"/>
        <v>65.234032156564439</v>
      </c>
      <c r="L394" s="5">
        <f t="shared" si="139"/>
        <v>0.47459810849535128</v>
      </c>
      <c r="M394" s="4">
        <f t="shared" si="160"/>
        <v>0.2913132227619209</v>
      </c>
      <c r="N394" s="4">
        <f t="shared" si="140"/>
        <v>0.27077577971085082</v>
      </c>
      <c r="O394" s="4">
        <f t="shared" si="161"/>
        <v>0</v>
      </c>
      <c r="P394" s="4">
        <f t="shared" si="141"/>
        <v>0</v>
      </c>
      <c r="Q394" s="5">
        <f t="shared" si="142"/>
        <v>0</v>
      </c>
      <c r="R394" s="5">
        <f t="shared" si="143"/>
        <v>-9.7019632402114961</v>
      </c>
      <c r="S394" s="5">
        <f t="shared" si="162"/>
        <v>4.5985926561335377</v>
      </c>
      <c r="T394" s="6">
        <f t="shared" si="163"/>
        <v>1499.4570982711418</v>
      </c>
      <c r="U394" s="5">
        <f t="shared" si="144"/>
        <v>0</v>
      </c>
      <c r="V394" s="5">
        <f t="shared" si="145"/>
        <v>2.6236672455034609</v>
      </c>
      <c r="W394" s="5">
        <f t="shared" si="146"/>
        <v>5.5353289742831162</v>
      </c>
      <c r="X394" s="5">
        <f t="shared" si="147"/>
        <v>0</v>
      </c>
      <c r="Y394" s="5">
        <f t="shared" si="148"/>
        <v>-7.0782959947080357</v>
      </c>
      <c r="Z394" s="5">
        <f t="shared" si="149"/>
        <v>-22.040078369583345</v>
      </c>
      <c r="AA394">
        <f t="shared" si="164"/>
        <v>0</v>
      </c>
    </row>
    <row r="395" spans="1:27" x14ac:dyDescent="0.2">
      <c r="A395">
        <f t="shared" si="150"/>
        <v>3.6299999999999666</v>
      </c>
      <c r="B395" s="5">
        <f t="shared" si="151"/>
        <v>0</v>
      </c>
      <c r="C395" s="5">
        <f t="shared" si="152"/>
        <v>307.37285589565823</v>
      </c>
      <c r="D395" s="5">
        <f t="shared" si="153"/>
        <v>68.188606319359948</v>
      </c>
      <c r="E395" s="2">
        <f t="shared" si="154"/>
        <v>307.37285589565823</v>
      </c>
      <c r="F395" s="2">
        <f t="shared" si="155"/>
        <v>0</v>
      </c>
      <c r="G395" s="3">
        <f t="shared" si="156"/>
        <v>0</v>
      </c>
      <c r="H395" s="3">
        <f t="shared" si="157"/>
        <v>58.876800949845141</v>
      </c>
      <c r="I395" s="3">
        <f t="shared" si="158"/>
        <v>-28.1607175786373</v>
      </c>
      <c r="J395" s="2">
        <f t="shared" si="159"/>
        <v>65.264873436110008</v>
      </c>
      <c r="K395" s="2">
        <f t="shared" si="138"/>
        <v>65.264873436110008</v>
      </c>
      <c r="L395" s="5">
        <f t="shared" si="139"/>
        <v>0.47456491567829701</v>
      </c>
      <c r="M395" s="4">
        <f t="shared" si="160"/>
        <v>0.29117526990012649</v>
      </c>
      <c r="N395" s="4">
        <f t="shared" si="140"/>
        <v>0.27072809060755387</v>
      </c>
      <c r="O395" s="4">
        <f t="shared" si="161"/>
        <v>0</v>
      </c>
      <c r="P395" s="4">
        <f t="shared" si="141"/>
        <v>0</v>
      </c>
      <c r="Q395" s="5">
        <f t="shared" si="142"/>
        <v>0</v>
      </c>
      <c r="R395" s="5">
        <f t="shared" si="143"/>
        <v>-9.6942166638306002</v>
      </c>
      <c r="S395" s="5">
        <f t="shared" si="162"/>
        <v>4.6367345577897101</v>
      </c>
      <c r="T395" s="6">
        <f t="shared" si="163"/>
        <v>1499.4555988147931</v>
      </c>
      <c r="U395" s="5">
        <f t="shared" si="144"/>
        <v>0</v>
      </c>
      <c r="V395" s="5">
        <f t="shared" si="145"/>
        <v>2.6451476963699969</v>
      </c>
      <c r="W395" s="5">
        <f t="shared" si="146"/>
        <v>5.5303219446460519</v>
      </c>
      <c r="X395" s="5">
        <f t="shared" si="147"/>
        <v>0</v>
      </c>
      <c r="Y395" s="5">
        <f t="shared" si="148"/>
        <v>-7.0490689674606033</v>
      </c>
      <c r="Z395" s="5">
        <f t="shared" si="149"/>
        <v>-22.006943497564237</v>
      </c>
      <c r="AA395">
        <f t="shared" si="164"/>
        <v>0</v>
      </c>
    </row>
    <row r="396" spans="1:27" x14ac:dyDescent="0.2">
      <c r="A396">
        <f t="shared" si="150"/>
        <v>3.6399999999999664</v>
      </c>
      <c r="B396" s="5">
        <f t="shared" si="151"/>
        <v>0</v>
      </c>
      <c r="C396" s="5">
        <f t="shared" si="152"/>
        <v>307.96127145170828</v>
      </c>
      <c r="D396" s="5">
        <f t="shared" si="153"/>
        <v>67.905898796398688</v>
      </c>
      <c r="E396" s="2">
        <f t="shared" si="154"/>
        <v>307.96127145170828</v>
      </c>
      <c r="F396" s="2">
        <f t="shared" si="155"/>
        <v>0</v>
      </c>
      <c r="G396" s="3">
        <f t="shared" si="156"/>
        <v>0</v>
      </c>
      <c r="H396" s="3">
        <f t="shared" si="157"/>
        <v>58.806310260170534</v>
      </c>
      <c r="I396" s="3">
        <f t="shared" si="158"/>
        <v>-28.380787013612942</v>
      </c>
      <c r="J396" s="2">
        <f t="shared" si="159"/>
        <v>65.296640020199348</v>
      </c>
      <c r="K396" s="2">
        <f t="shared" si="138"/>
        <v>65.296640020199348</v>
      </c>
      <c r="L396" s="5">
        <f t="shared" si="139"/>
        <v>0.47453068738899445</v>
      </c>
      <c r="M396" s="4">
        <f t="shared" si="160"/>
        <v>0.29103332312919328</v>
      </c>
      <c r="N396" s="4">
        <f t="shared" si="140"/>
        <v>0.27067899120887651</v>
      </c>
      <c r="O396" s="4">
        <f t="shared" si="161"/>
        <v>0</v>
      </c>
      <c r="P396" s="4">
        <f t="shared" si="141"/>
        <v>0</v>
      </c>
      <c r="Q396" s="5">
        <f t="shared" si="142"/>
        <v>0</v>
      </c>
      <c r="R396" s="5">
        <f t="shared" si="143"/>
        <v>-9.6866243346807615</v>
      </c>
      <c r="S396" s="5">
        <f t="shared" si="162"/>
        <v>4.6749068409016283</v>
      </c>
      <c r="T396" s="6">
        <f t="shared" si="163"/>
        <v>1499.4540993599439</v>
      </c>
      <c r="U396" s="5">
        <f t="shared" si="144"/>
        <v>0</v>
      </c>
      <c r="V396" s="5">
        <f t="shared" si="145"/>
        <v>2.6666327411896611</v>
      </c>
      <c r="W396" s="5">
        <f t="shared" si="146"/>
        <v>5.5253870251417432</v>
      </c>
      <c r="X396" s="5">
        <f t="shared" si="147"/>
        <v>0</v>
      </c>
      <c r="Y396" s="5">
        <f t="shared" si="148"/>
        <v>-7.0199915934911008</v>
      </c>
      <c r="Z396" s="5">
        <f t="shared" si="149"/>
        <v>-21.973706133956629</v>
      </c>
      <c r="AA396">
        <f t="shared" si="164"/>
        <v>0</v>
      </c>
    </row>
    <row r="397" spans="1:27" x14ac:dyDescent="0.2">
      <c r="A397">
        <f t="shared" si="150"/>
        <v>3.6499999999999662</v>
      </c>
      <c r="B397" s="5">
        <f t="shared" si="151"/>
        <v>0</v>
      </c>
      <c r="C397" s="5">
        <f t="shared" si="152"/>
        <v>308.54898355473034</v>
      </c>
      <c r="D397" s="5">
        <f t="shared" si="153"/>
        <v>67.620992240955857</v>
      </c>
      <c r="E397" s="2">
        <f t="shared" si="154"/>
        <v>308.54898355473034</v>
      </c>
      <c r="F397" s="2">
        <f t="shared" si="155"/>
        <v>0</v>
      </c>
      <c r="G397" s="3">
        <f t="shared" si="156"/>
        <v>0</v>
      </c>
      <c r="H397" s="3">
        <f t="shared" si="157"/>
        <v>58.73611034423562</v>
      </c>
      <c r="I397" s="3">
        <f t="shared" si="158"/>
        <v>-28.600524074952506</v>
      </c>
      <c r="J397" s="2">
        <f t="shared" si="159"/>
        <v>65.329324470196084</v>
      </c>
      <c r="K397" s="2">
        <f t="shared" si="138"/>
        <v>65.329324470196084</v>
      </c>
      <c r="L397" s="5">
        <f t="shared" si="139"/>
        <v>0.47449542811087542</v>
      </c>
      <c r="M397" s="4">
        <f t="shared" si="160"/>
        <v>0.29088742742824847</v>
      </c>
      <c r="N397" s="4">
        <f t="shared" si="140"/>
        <v>0.2706284945216173</v>
      </c>
      <c r="O397" s="4">
        <f t="shared" si="161"/>
        <v>0</v>
      </c>
      <c r="P397" s="4">
        <f t="shared" si="141"/>
        <v>0</v>
      </c>
      <c r="Q397" s="5">
        <f t="shared" si="142"/>
        <v>0</v>
      </c>
      <c r="R397" s="5">
        <f t="shared" si="143"/>
        <v>-9.6791845795556597</v>
      </c>
      <c r="S397" s="5">
        <f t="shared" si="162"/>
        <v>4.7131100437374958</v>
      </c>
      <c r="T397" s="6">
        <f t="shared" si="163"/>
        <v>1499.4525999065943</v>
      </c>
      <c r="U397" s="5">
        <f t="shared" si="144"/>
        <v>0</v>
      </c>
      <c r="V397" s="5">
        <f t="shared" si="145"/>
        <v>2.6881225826128419</v>
      </c>
      <c r="W397" s="5">
        <f t="shared" si="146"/>
        <v>5.520523477730773</v>
      </c>
      <c r="X397" s="5">
        <f t="shared" si="147"/>
        <v>0</v>
      </c>
      <c r="Y397" s="5">
        <f t="shared" si="148"/>
        <v>-6.9910619969428183</v>
      </c>
      <c r="Z397" s="5">
        <f t="shared" si="149"/>
        <v>-21.940366478531729</v>
      </c>
      <c r="AA397">
        <f t="shared" si="164"/>
        <v>0</v>
      </c>
    </row>
    <row r="398" spans="1:27" x14ac:dyDescent="0.2">
      <c r="A398">
        <f t="shared" si="150"/>
        <v>3.6599999999999659</v>
      </c>
      <c r="B398" s="5">
        <f t="shared" si="151"/>
        <v>0</v>
      </c>
      <c r="C398" s="5">
        <f t="shared" si="152"/>
        <v>309.13599510507282</v>
      </c>
      <c r="D398" s="5">
        <f t="shared" si="153"/>
        <v>67.333889981882393</v>
      </c>
      <c r="E398" s="2">
        <f t="shared" si="154"/>
        <v>309.13599510507282</v>
      </c>
      <c r="F398" s="2">
        <f t="shared" si="155"/>
        <v>0</v>
      </c>
      <c r="G398" s="3">
        <f t="shared" si="156"/>
        <v>0</v>
      </c>
      <c r="H398" s="3">
        <f t="shared" si="157"/>
        <v>58.666199724266193</v>
      </c>
      <c r="I398" s="3">
        <f t="shared" si="158"/>
        <v>-28.819927739737825</v>
      </c>
      <c r="J398" s="2">
        <f t="shared" si="159"/>
        <v>65.362919342783343</v>
      </c>
      <c r="K398" s="2">
        <f t="shared" si="138"/>
        <v>65.362919342783343</v>
      </c>
      <c r="L398" s="5">
        <f t="shared" si="139"/>
        <v>0.47445914226426833</v>
      </c>
      <c r="M398" s="4">
        <f t="shared" si="160"/>
        <v>0.29073762797574898</v>
      </c>
      <c r="N398" s="4">
        <f t="shared" si="140"/>
        <v>0.27057661358565999</v>
      </c>
      <c r="O398" s="4">
        <f t="shared" si="161"/>
        <v>0</v>
      </c>
      <c r="P398" s="4">
        <f t="shared" si="141"/>
        <v>0</v>
      </c>
      <c r="Q398" s="5">
        <f t="shared" si="142"/>
        <v>0</v>
      </c>
      <c r="R398" s="5">
        <f t="shared" si="143"/>
        <v>-9.6718957332059521</v>
      </c>
      <c r="S398" s="5">
        <f t="shared" si="162"/>
        <v>4.7513446830948736</v>
      </c>
      <c r="T398" s="6">
        <f t="shared" si="163"/>
        <v>1499.4511004547444</v>
      </c>
      <c r="U398" s="5">
        <f t="shared" si="144"/>
        <v>0</v>
      </c>
      <c r="V398" s="5">
        <f t="shared" si="145"/>
        <v>2.7096174144621612</v>
      </c>
      <c r="W398" s="5">
        <f t="shared" si="146"/>
        <v>5.5157305684012448</v>
      </c>
      <c r="X398" s="5">
        <f t="shared" si="147"/>
        <v>0</v>
      </c>
      <c r="Y398" s="5">
        <f t="shared" si="148"/>
        <v>-6.9622783187437909</v>
      </c>
      <c r="Z398" s="5">
        <f t="shared" si="149"/>
        <v>-21.906924748503883</v>
      </c>
      <c r="AA398">
        <f t="shared" si="164"/>
        <v>0</v>
      </c>
    </row>
    <row r="399" spans="1:27" x14ac:dyDescent="0.2">
      <c r="A399">
        <f t="shared" si="150"/>
        <v>3.6699999999999657</v>
      </c>
      <c r="B399" s="5">
        <f t="shared" si="151"/>
        <v>0</v>
      </c>
      <c r="C399" s="5">
        <f t="shared" si="152"/>
        <v>309.72230898839956</v>
      </c>
      <c r="D399" s="5">
        <f t="shared" si="153"/>
        <v>67.044595358247591</v>
      </c>
      <c r="E399" s="2">
        <f t="shared" si="154"/>
        <v>309.72230898839956</v>
      </c>
      <c r="F399" s="2">
        <f t="shared" si="155"/>
        <v>0</v>
      </c>
      <c r="G399" s="3">
        <f t="shared" si="156"/>
        <v>0</v>
      </c>
      <c r="H399" s="3">
        <f t="shared" si="157"/>
        <v>58.596576941078752</v>
      </c>
      <c r="I399" s="3">
        <f t="shared" si="158"/>
        <v>-29.038996987222863</v>
      </c>
      <c r="J399" s="2">
        <f t="shared" si="159"/>
        <v>65.39741719086237</v>
      </c>
      <c r="K399" s="2">
        <f t="shared" si="138"/>
        <v>65.39741719086237</v>
      </c>
      <c r="L399" s="5">
        <f t="shared" si="139"/>
        <v>0.4744218342078505</v>
      </c>
      <c r="M399" s="4">
        <f t="shared" si="160"/>
        <v>0.29058397013415466</v>
      </c>
      <c r="N399" s="4">
        <f t="shared" si="140"/>
        <v>0.27052336147128364</v>
      </c>
      <c r="O399" s="4">
        <f t="shared" si="161"/>
        <v>0</v>
      </c>
      <c r="P399" s="4">
        <f t="shared" si="141"/>
        <v>0</v>
      </c>
      <c r="Q399" s="5">
        <f t="shared" si="142"/>
        <v>0</v>
      </c>
      <c r="R399" s="5">
        <f t="shared" si="143"/>
        <v>-9.6647561384517733</v>
      </c>
      <c r="S399" s="5">
        <f t="shared" si="162"/>
        <v>4.7896112544074816</v>
      </c>
      <c r="T399" s="6">
        <f t="shared" si="163"/>
        <v>1499.4496010043933</v>
      </c>
      <c r="U399" s="5">
        <f t="shared" si="144"/>
        <v>0</v>
      </c>
      <c r="V399" s="5">
        <f t="shared" si="145"/>
        <v>2.7311174217907928</v>
      </c>
      <c r="W399" s="5">
        <f t="shared" si="146"/>
        <v>5.5110075672207177</v>
      </c>
      <c r="X399" s="5">
        <f t="shared" si="147"/>
        <v>0</v>
      </c>
      <c r="Y399" s="5">
        <f t="shared" si="148"/>
        <v>-6.9336387166609805</v>
      </c>
      <c r="Z399" s="5">
        <f t="shared" si="149"/>
        <v>-21.873381178371801</v>
      </c>
      <c r="AA399">
        <f t="shared" si="164"/>
        <v>0</v>
      </c>
    </row>
    <row r="400" spans="1:27" x14ac:dyDescent="0.2">
      <c r="A400">
        <f t="shared" si="150"/>
        <v>3.6799999999999655</v>
      </c>
      <c r="B400" s="5">
        <f t="shared" si="151"/>
        <v>0</v>
      </c>
      <c r="C400" s="5">
        <f t="shared" si="152"/>
        <v>310.30792807587454</v>
      </c>
      <c r="D400" s="5">
        <f t="shared" si="153"/>
        <v>66.75311171931645</v>
      </c>
      <c r="E400" s="2">
        <f t="shared" si="154"/>
        <v>310.30792807587454</v>
      </c>
      <c r="F400" s="2">
        <f t="shared" si="155"/>
        <v>0</v>
      </c>
      <c r="G400" s="3">
        <f t="shared" si="156"/>
        <v>0</v>
      </c>
      <c r="H400" s="3">
        <f t="shared" si="157"/>
        <v>58.527240553912144</v>
      </c>
      <c r="I400" s="3">
        <f t="shared" si="158"/>
        <v>-29.25773079900658</v>
      </c>
      <c r="J400" s="2">
        <f t="shared" si="159"/>
        <v>65.432810564445703</v>
      </c>
      <c r="K400" s="2">
        <f t="shared" si="138"/>
        <v>65.432810564445703</v>
      </c>
      <c r="L400" s="5">
        <f t="shared" si="139"/>
        <v>0.47438350824008246</v>
      </c>
      <c r="M400" s="4">
        <f t="shared" si="160"/>
        <v>0.29042649943474519</v>
      </c>
      <c r="N400" s="4">
        <f t="shared" si="140"/>
        <v>0.27046875127649372</v>
      </c>
      <c r="O400" s="4">
        <f t="shared" si="161"/>
        <v>0</v>
      </c>
      <c r="P400" s="4">
        <f t="shared" si="141"/>
        <v>0</v>
      </c>
      <c r="Q400" s="5">
        <f t="shared" si="142"/>
        <v>0</v>
      </c>
      <c r="R400" s="5">
        <f t="shared" si="143"/>
        <v>-9.6577641462930082</v>
      </c>
      <c r="S400" s="5">
        <f t="shared" si="162"/>
        <v>4.8279102318561469</v>
      </c>
      <c r="T400" s="6">
        <f t="shared" si="163"/>
        <v>1499.4481015555421</v>
      </c>
      <c r="U400" s="5">
        <f t="shared" si="144"/>
        <v>0</v>
      </c>
      <c r="V400" s="5">
        <f t="shared" si="145"/>
        <v>2.7526227809426351</v>
      </c>
      <c r="W400" s="5">
        <f t="shared" si="146"/>
        <v>5.5063537483870189</v>
      </c>
      <c r="X400" s="5">
        <f t="shared" si="147"/>
        <v>0</v>
      </c>
      <c r="Y400" s="5">
        <f t="shared" si="148"/>
        <v>-6.9051413653503726</v>
      </c>
      <c r="Z400" s="5">
        <f t="shared" si="149"/>
        <v>-21.839736019756835</v>
      </c>
      <c r="AA400">
        <f t="shared" si="164"/>
        <v>0</v>
      </c>
    </row>
    <row r="401" spans="1:27" x14ac:dyDescent="0.2">
      <c r="A401">
        <f t="shared" si="150"/>
        <v>3.6899999999999653</v>
      </c>
      <c r="B401" s="5">
        <f t="shared" si="151"/>
        <v>0</v>
      </c>
      <c r="C401" s="5">
        <f t="shared" si="152"/>
        <v>310.8928552243454</v>
      </c>
      <c r="D401" s="5">
        <f t="shared" si="153"/>
        <v>66.459442424525392</v>
      </c>
      <c r="E401" s="2">
        <f t="shared" si="154"/>
        <v>310.8928552243454</v>
      </c>
      <c r="F401" s="2">
        <f t="shared" si="155"/>
        <v>0</v>
      </c>
      <c r="G401" s="3">
        <f t="shared" si="156"/>
        <v>0</v>
      </c>
      <c r="H401" s="3">
        <f t="shared" si="157"/>
        <v>58.458189140258639</v>
      </c>
      <c r="I401" s="3">
        <f t="shared" si="158"/>
        <v>-29.476128159204148</v>
      </c>
      <c r="J401" s="2">
        <f t="shared" si="159"/>
        <v>65.469092011544504</v>
      </c>
      <c r="K401" s="2">
        <f t="shared" si="138"/>
        <v>65.469092011544504</v>
      </c>
      <c r="L401" s="5">
        <f t="shared" si="139"/>
        <v>0.47434416860062367</v>
      </c>
      <c r="M401" s="4">
        <f t="shared" si="160"/>
        <v>0.29026526156258892</v>
      </c>
      <c r="N401" s="4">
        <f t="shared" si="140"/>
        <v>0.27041279612437624</v>
      </c>
      <c r="O401" s="4">
        <f t="shared" si="161"/>
        <v>0</v>
      </c>
      <c r="P401" s="4">
        <f t="shared" si="141"/>
        <v>0</v>
      </c>
      <c r="Q401" s="5">
        <f t="shared" si="142"/>
        <v>0</v>
      </c>
      <c r="R401" s="5">
        <f t="shared" si="143"/>
        <v>-9.6509181160171291</v>
      </c>
      <c r="S401" s="5">
        <f t="shared" si="162"/>
        <v>4.8662420684837411</v>
      </c>
      <c r="T401" s="6">
        <f t="shared" si="163"/>
        <v>1499.4466021081905</v>
      </c>
      <c r="U401" s="5">
        <f t="shared" si="144"/>
        <v>0</v>
      </c>
      <c r="V401" s="5">
        <f t="shared" si="145"/>
        <v>2.7741336596143129</v>
      </c>
      <c r="W401" s="5">
        <f t="shared" si="146"/>
        <v>5.5017683902779568</v>
      </c>
      <c r="X401" s="5">
        <f t="shared" si="147"/>
        <v>0</v>
      </c>
      <c r="Y401" s="5">
        <f t="shared" si="148"/>
        <v>-6.8767844564028167</v>
      </c>
      <c r="Z401" s="5">
        <f t="shared" si="149"/>
        <v>-21.805989541238301</v>
      </c>
      <c r="AA401">
        <f t="shared" si="164"/>
        <v>0</v>
      </c>
    </row>
    <row r="402" spans="1:27" x14ac:dyDescent="0.2">
      <c r="A402">
        <f t="shared" si="150"/>
        <v>3.6999999999999651</v>
      </c>
      <c r="B402" s="5">
        <f t="shared" si="151"/>
        <v>0</v>
      </c>
      <c r="C402" s="5">
        <f t="shared" si="152"/>
        <v>311.47709327652518</v>
      </c>
      <c r="D402" s="5">
        <f t="shared" si="153"/>
        <v>66.163590843456291</v>
      </c>
      <c r="E402" s="2">
        <f t="shared" si="154"/>
        <v>311.47709327652518</v>
      </c>
      <c r="F402" s="2">
        <f t="shared" si="155"/>
        <v>0</v>
      </c>
      <c r="G402" s="3">
        <f t="shared" si="156"/>
        <v>0</v>
      </c>
      <c r="H402" s="3">
        <f t="shared" si="157"/>
        <v>58.389421295694611</v>
      </c>
      <c r="I402" s="3">
        <f t="shared" si="158"/>
        <v>-29.694188054616532</v>
      </c>
      <c r="J402" s="2">
        <f t="shared" si="159"/>
        <v>65.506254079049938</v>
      </c>
      <c r="K402" s="2">
        <f t="shared" si="138"/>
        <v>65.506254079049938</v>
      </c>
      <c r="L402" s="5">
        <f t="shared" si="139"/>
        <v>0.4743038194717305</v>
      </c>
      <c r="M402" s="4">
        <f t="shared" si="160"/>
        <v>0.29010030234166861</v>
      </c>
      <c r="N402" s="4">
        <f t="shared" si="140"/>
        <v>0.27035550916047391</v>
      </c>
      <c r="O402" s="4">
        <f t="shared" si="161"/>
        <v>0</v>
      </c>
      <c r="P402" s="4">
        <f t="shared" si="141"/>
        <v>0</v>
      </c>
      <c r="Q402" s="5">
        <f t="shared" si="142"/>
        <v>0</v>
      </c>
      <c r="R402" s="5">
        <f t="shared" si="143"/>
        <v>-9.6442164153048004</v>
      </c>
      <c r="S402" s="5">
        <f t="shared" si="162"/>
        <v>4.9046071963141165</v>
      </c>
      <c r="T402" s="6">
        <f t="shared" si="163"/>
        <v>1499.4451026623381</v>
      </c>
      <c r="U402" s="5">
        <f t="shared" si="144"/>
        <v>0</v>
      </c>
      <c r="V402" s="5">
        <f t="shared" si="145"/>
        <v>2.7956502169189443</v>
      </c>
      <c r="W402" s="5">
        <f t="shared" si="146"/>
        <v>5.4972507754998885</v>
      </c>
      <c r="X402" s="5">
        <f t="shared" si="147"/>
        <v>0</v>
      </c>
      <c r="Y402" s="5">
        <f t="shared" si="148"/>
        <v>-6.8485661983858561</v>
      </c>
      <c r="Z402" s="5">
        <f t="shared" si="149"/>
        <v>-21.772142028185996</v>
      </c>
      <c r="AA402">
        <f t="shared" si="164"/>
        <v>0</v>
      </c>
    </row>
    <row r="403" spans="1:27" x14ac:dyDescent="0.2">
      <c r="A403">
        <f t="shared" si="150"/>
        <v>3.7099999999999649</v>
      </c>
      <c r="B403" s="5">
        <f t="shared" si="151"/>
        <v>0</v>
      </c>
      <c r="C403" s="5">
        <f t="shared" si="152"/>
        <v>312.06064506117218</v>
      </c>
      <c r="D403" s="5">
        <f t="shared" si="153"/>
        <v>65.865560355808711</v>
      </c>
      <c r="E403" s="2">
        <f t="shared" si="154"/>
        <v>312.06064506117218</v>
      </c>
      <c r="F403" s="2">
        <f t="shared" si="155"/>
        <v>0</v>
      </c>
      <c r="G403" s="3">
        <f t="shared" si="156"/>
        <v>0</v>
      </c>
      <c r="H403" s="3">
        <f t="shared" si="157"/>
        <v>58.320935633710754</v>
      </c>
      <c r="I403" s="3">
        <f t="shared" si="158"/>
        <v>-29.91190947489839</v>
      </c>
      <c r="J403" s="2">
        <f t="shared" si="159"/>
        <v>65.544289313608004</v>
      </c>
      <c r="K403" s="2">
        <f t="shared" si="138"/>
        <v>65.544289313608004</v>
      </c>
      <c r="L403" s="5">
        <f t="shared" si="139"/>
        <v>0.47426246497963653</v>
      </c>
      <c r="M403" s="4">
        <f t="shared" si="160"/>
        <v>0.28993166772017381</v>
      </c>
      <c r="N403" s="4">
        <f t="shared" si="140"/>
        <v>0.27029690355018715</v>
      </c>
      <c r="O403" s="4">
        <f t="shared" si="161"/>
        <v>0</v>
      </c>
      <c r="P403" s="4">
        <f t="shared" si="141"/>
        <v>0</v>
      </c>
      <c r="Q403" s="5">
        <f t="shared" si="142"/>
        <v>0</v>
      </c>
      <c r="R403" s="5">
        <f t="shared" si="143"/>
        <v>-9.6376574203330652</v>
      </c>
      <c r="S403" s="5">
        <f t="shared" si="162"/>
        <v>4.9430060264748725</v>
      </c>
      <c r="T403" s="6">
        <f t="shared" si="163"/>
        <v>1499.4436032179851</v>
      </c>
      <c r="U403" s="5">
        <f t="shared" si="144"/>
        <v>0</v>
      </c>
      <c r="V403" s="5">
        <f t="shared" si="145"/>
        <v>2.8171726034516351</v>
      </c>
      <c r="W403" s="5">
        <f t="shared" si="146"/>
        <v>5.4928001909351281</v>
      </c>
      <c r="X403" s="5">
        <f t="shared" si="147"/>
        <v>0</v>
      </c>
      <c r="Y403" s="5">
        <f t="shared" si="148"/>
        <v>-6.8204848168814305</v>
      </c>
      <c r="Z403" s="5">
        <f t="shared" si="149"/>
        <v>-21.738193782589999</v>
      </c>
      <c r="AA403">
        <f t="shared" si="164"/>
        <v>0</v>
      </c>
    </row>
    <row r="404" spans="1:27" x14ac:dyDescent="0.2">
      <c r="A404">
        <f t="shared" si="150"/>
        <v>3.7199999999999647</v>
      </c>
      <c r="B404" s="5">
        <f t="shared" si="151"/>
        <v>0</v>
      </c>
      <c r="C404" s="5">
        <f t="shared" si="152"/>
        <v>312.64351339326845</v>
      </c>
      <c r="D404" s="5">
        <f t="shared" si="153"/>
        <v>65.565354351370587</v>
      </c>
      <c r="E404" s="2">
        <f t="shared" si="154"/>
        <v>312.64351339326845</v>
      </c>
      <c r="F404" s="2">
        <f t="shared" si="155"/>
        <v>0</v>
      </c>
      <c r="G404" s="3">
        <f t="shared" si="156"/>
        <v>0</v>
      </c>
      <c r="H404" s="3">
        <f t="shared" si="157"/>
        <v>58.252730785541942</v>
      </c>
      <c r="I404" s="3">
        <f t="shared" si="158"/>
        <v>-30.129291412724289</v>
      </c>
      <c r="J404" s="2">
        <f t="shared" si="159"/>
        <v>65.583190262487889</v>
      </c>
      <c r="K404" s="2">
        <f t="shared" si="138"/>
        <v>65.583190262487889</v>
      </c>
      <c r="L404" s="5">
        <f t="shared" si="139"/>
        <v>0.47422010919591484</v>
      </c>
      <c r="M404" s="4">
        <f t="shared" si="160"/>
        <v>0.28975940375596237</v>
      </c>
      <c r="N404" s="4">
        <f t="shared" si="140"/>
        <v>0.27023699247619937</v>
      </c>
      <c r="O404" s="4">
        <f t="shared" si="161"/>
        <v>0</v>
      </c>
      <c r="P404" s="4">
        <f t="shared" si="141"/>
        <v>0</v>
      </c>
      <c r="Q404" s="5">
        <f t="shared" si="142"/>
        <v>0</v>
      </c>
      <c r="R404" s="5">
        <f t="shared" si="143"/>
        <v>-9.6312395158762047</v>
      </c>
      <c r="S404" s="5">
        <f t="shared" si="162"/>
        <v>4.9814389493239295</v>
      </c>
      <c r="T404" s="6">
        <f t="shared" si="163"/>
        <v>1499.4421037751315</v>
      </c>
      <c r="U404" s="5">
        <f t="shared" si="144"/>
        <v>0</v>
      </c>
      <c r="V404" s="5">
        <f t="shared" si="145"/>
        <v>2.8387009613566465</v>
      </c>
      <c r="W404" s="5">
        <f t="shared" si="146"/>
        <v>5.4884159277881865</v>
      </c>
      <c r="X404" s="5">
        <f t="shared" si="147"/>
        <v>0</v>
      </c>
      <c r="Y404" s="5">
        <f t="shared" si="148"/>
        <v>-6.7925385545195578</v>
      </c>
      <c r="Z404" s="5">
        <f t="shared" si="149"/>
        <v>-21.704145122887883</v>
      </c>
      <c r="AA404">
        <f t="shared" si="164"/>
        <v>0</v>
      </c>
    </row>
    <row r="405" spans="1:27" x14ac:dyDescent="0.2">
      <c r="A405">
        <f t="shared" si="150"/>
        <v>3.7299999999999645</v>
      </c>
      <c r="B405" s="5">
        <f t="shared" si="151"/>
        <v>0</v>
      </c>
      <c r="C405" s="5">
        <f t="shared" si="152"/>
        <v>313.22570107419614</v>
      </c>
      <c r="D405" s="5">
        <f t="shared" si="153"/>
        <v>65.262976229987203</v>
      </c>
      <c r="E405" s="2">
        <f t="shared" si="154"/>
        <v>313.22570107419614</v>
      </c>
      <c r="F405" s="2">
        <f t="shared" si="155"/>
        <v>0</v>
      </c>
      <c r="G405" s="3">
        <f t="shared" si="156"/>
        <v>0</v>
      </c>
      <c r="H405" s="3">
        <f t="shared" si="157"/>
        <v>58.184805399996748</v>
      </c>
      <c r="I405" s="3">
        <f t="shared" si="158"/>
        <v>-30.346332863953169</v>
      </c>
      <c r="J405" s="2">
        <f t="shared" si="159"/>
        <v>65.622949474443274</v>
      </c>
      <c r="K405" s="2">
        <f t="shared" si="138"/>
        <v>65.622949474443274</v>
      </c>
      <c r="L405" s="5">
        <f t="shared" si="139"/>
        <v>0.4741767561388236</v>
      </c>
      <c r="M405" s="4">
        <f t="shared" si="160"/>
        <v>0.28958355660219953</v>
      </c>
      <c r="N405" s="4">
        <f t="shared" si="140"/>
        <v>0.27017578913592832</v>
      </c>
      <c r="O405" s="4">
        <f t="shared" si="161"/>
        <v>0</v>
      </c>
      <c r="P405" s="4">
        <f t="shared" si="141"/>
        <v>0</v>
      </c>
      <c r="Q405" s="5">
        <f t="shared" si="142"/>
        <v>0</v>
      </c>
      <c r="R405" s="5">
        <f t="shared" si="143"/>
        <v>-9.6249610954042506</v>
      </c>
      <c r="S405" s="5">
        <f t="shared" si="162"/>
        <v>5.019906334579801</v>
      </c>
      <c r="T405" s="6">
        <f t="shared" si="163"/>
        <v>1499.4406043337774</v>
      </c>
      <c r="U405" s="5">
        <f t="shared" si="144"/>
        <v>0</v>
      </c>
      <c r="V405" s="5">
        <f t="shared" si="145"/>
        <v>2.8602354243962038</v>
      </c>
      <c r="W405" s="5">
        <f t="shared" si="146"/>
        <v>5.4840972816308406</v>
      </c>
      <c r="X405" s="5">
        <f t="shared" si="147"/>
        <v>0</v>
      </c>
      <c r="Y405" s="5">
        <f t="shared" si="148"/>
        <v>-6.7647256710080468</v>
      </c>
      <c r="Z405" s="5">
        <f t="shared" si="149"/>
        <v>-21.669996383789357</v>
      </c>
      <c r="AA405">
        <f t="shared" si="164"/>
        <v>0</v>
      </c>
    </row>
    <row r="406" spans="1:27" x14ac:dyDescent="0.2">
      <c r="A406">
        <f t="shared" si="150"/>
        <v>3.7399999999999642</v>
      </c>
      <c r="B406" s="5">
        <f t="shared" si="151"/>
        <v>0</v>
      </c>
      <c r="C406" s="5">
        <f t="shared" si="152"/>
        <v>313.80721089191258</v>
      </c>
      <c r="D406" s="5">
        <f t="shared" si="153"/>
        <v>64.958429401528477</v>
      </c>
      <c r="E406" s="2">
        <f t="shared" si="154"/>
        <v>313.80721089191258</v>
      </c>
      <c r="F406" s="2">
        <f t="shared" si="155"/>
        <v>0</v>
      </c>
      <c r="G406" s="3">
        <f t="shared" si="156"/>
        <v>0</v>
      </c>
      <c r="H406" s="3">
        <f t="shared" si="157"/>
        <v>58.117158143286666</v>
      </c>
      <c r="I406" s="3">
        <f t="shared" si="158"/>
        <v>-30.563032827791062</v>
      </c>
      <c r="J406" s="2">
        <f t="shared" si="159"/>
        <v>65.663559500566421</v>
      </c>
      <c r="K406" s="2">
        <f t="shared" si="138"/>
        <v>65.663559500566421</v>
      </c>
      <c r="L406" s="5">
        <f t="shared" si="139"/>
        <v>0.47413240977463367</v>
      </c>
      <c r="M406" s="4">
        <f t="shared" si="160"/>
        <v>0.28940417249318012</v>
      </c>
      <c r="N406" s="4">
        <f t="shared" si="140"/>
        <v>0.27011330673900324</v>
      </c>
      <c r="O406" s="4">
        <f t="shared" si="161"/>
        <v>0</v>
      </c>
      <c r="P406" s="4">
        <f t="shared" si="141"/>
        <v>0</v>
      </c>
      <c r="Q406" s="5">
        <f t="shared" si="142"/>
        <v>0</v>
      </c>
      <c r="R406" s="5">
        <f t="shared" si="143"/>
        <v>-9.6188205611790867</v>
      </c>
      <c r="S406" s="5">
        <f t="shared" si="162"/>
        <v>5.0584085314554708</v>
      </c>
      <c r="T406" s="6">
        <f t="shared" si="163"/>
        <v>1499.4391048939228</v>
      </c>
      <c r="U406" s="5">
        <f t="shared" si="144"/>
        <v>0</v>
      </c>
      <c r="V406" s="5">
        <f t="shared" si="145"/>
        <v>2.8817761180208672</v>
      </c>
      <c r="W406" s="5">
        <f t="shared" si="146"/>
        <v>5.4798435524459732</v>
      </c>
      <c r="X406" s="5">
        <f t="shared" si="147"/>
        <v>0</v>
      </c>
      <c r="Y406" s="5">
        <f t="shared" si="148"/>
        <v>-6.7370444431582195</v>
      </c>
      <c r="Z406" s="5">
        <f t="shared" si="149"/>
        <v>-21.635747916098556</v>
      </c>
      <c r="AA406">
        <f t="shared" si="164"/>
        <v>0</v>
      </c>
    </row>
    <row r="407" spans="1:27" x14ac:dyDescent="0.2">
      <c r="A407">
        <f t="shared" si="150"/>
        <v>3.749999999999964</v>
      </c>
      <c r="B407" s="5">
        <f t="shared" si="151"/>
        <v>0</v>
      </c>
      <c r="C407" s="5">
        <f t="shared" si="152"/>
        <v>314.38804562112324</v>
      </c>
      <c r="D407" s="5">
        <f t="shared" si="153"/>
        <v>64.651717285854758</v>
      </c>
      <c r="E407" s="2">
        <f t="shared" si="154"/>
        <v>314.38804562112324</v>
      </c>
      <c r="F407" s="2">
        <f t="shared" si="155"/>
        <v>0</v>
      </c>
      <c r="G407" s="3">
        <f t="shared" si="156"/>
        <v>0</v>
      </c>
      <c r="H407" s="3">
        <f t="shared" si="157"/>
        <v>58.049787698855084</v>
      </c>
      <c r="I407" s="3">
        <f t="shared" si="158"/>
        <v>-30.779390306952049</v>
      </c>
      <c r="J407" s="2">
        <f t="shared" si="159"/>
        <v>65.705012895134871</v>
      </c>
      <c r="K407" s="2">
        <f t="shared" si="138"/>
        <v>65.705012895134871</v>
      </c>
      <c r="L407" s="5">
        <f t="shared" si="139"/>
        <v>0.47408707401893979</v>
      </c>
      <c r="M407" s="4">
        <f t="shared" si="160"/>
        <v>0.28922129773033833</v>
      </c>
      <c r="N407" s="4">
        <f t="shared" si="140"/>
        <v>0.27004955850476992</v>
      </c>
      <c r="O407" s="4">
        <f t="shared" si="161"/>
        <v>0</v>
      </c>
      <c r="P407" s="4">
        <f t="shared" si="141"/>
        <v>0</v>
      </c>
      <c r="Q407" s="5">
        <f t="shared" si="142"/>
        <v>0</v>
      </c>
      <c r="R407" s="5">
        <f t="shared" si="143"/>
        <v>-9.6128163243482163</v>
      </c>
      <c r="S407" s="5">
        <f t="shared" si="162"/>
        <v>5.0969458687958218</v>
      </c>
      <c r="T407" s="6">
        <f t="shared" si="163"/>
        <v>1499.4376054555678</v>
      </c>
      <c r="U407" s="5">
        <f t="shared" si="144"/>
        <v>0</v>
      </c>
      <c r="V407" s="5">
        <f t="shared" si="145"/>
        <v>2.9033231594414532</v>
      </c>
      <c r="W407" s="5">
        <f t="shared" si="146"/>
        <v>5.4756540446702262</v>
      </c>
      <c r="X407" s="5">
        <f t="shared" si="147"/>
        <v>0</v>
      </c>
      <c r="Y407" s="5">
        <f t="shared" si="148"/>
        <v>-6.7094931649067631</v>
      </c>
      <c r="Z407" s="5">
        <f t="shared" si="149"/>
        <v>-21.60140008653395</v>
      </c>
      <c r="AA407">
        <f t="shared" si="164"/>
        <v>0</v>
      </c>
    </row>
    <row r="408" spans="1:27" x14ac:dyDescent="0.2">
      <c r="A408">
        <f t="shared" si="150"/>
        <v>3.7599999999999638</v>
      </c>
      <c r="B408" s="5">
        <f t="shared" si="151"/>
        <v>0</v>
      </c>
      <c r="C408" s="5">
        <f t="shared" si="152"/>
        <v>314.96820802345354</v>
      </c>
      <c r="D408" s="5">
        <f t="shared" si="153"/>
        <v>64.342843312780914</v>
      </c>
      <c r="E408" s="2">
        <f t="shared" si="154"/>
        <v>314.96820802345354</v>
      </c>
      <c r="F408" s="2">
        <f t="shared" si="155"/>
        <v>0</v>
      </c>
      <c r="G408" s="3">
        <f t="shared" si="156"/>
        <v>0</v>
      </c>
      <c r="H408" s="3">
        <f t="shared" si="157"/>
        <v>57.982692767206018</v>
      </c>
      <c r="I408" s="3">
        <f t="shared" si="158"/>
        <v>-30.995404307817388</v>
      </c>
      <c r="J408" s="2">
        <f t="shared" si="159"/>
        <v>65.74730221645045</v>
      </c>
      <c r="K408" s="2">
        <f t="shared" si="138"/>
        <v>65.74730221645045</v>
      </c>
      <c r="L408" s="5">
        <f t="shared" si="139"/>
        <v>0.47404075273795454</v>
      </c>
      <c r="M408" s="4">
        <f t="shared" si="160"/>
        <v>0.28903497866845057</v>
      </c>
      <c r="N408" s="4">
        <f t="shared" si="140"/>
        <v>0.26998455765982265</v>
      </c>
      <c r="O408" s="4">
        <f t="shared" si="161"/>
        <v>0</v>
      </c>
      <c r="P408" s="4">
        <f t="shared" si="141"/>
        <v>0</v>
      </c>
      <c r="Q408" s="5">
        <f t="shared" si="142"/>
        <v>0</v>
      </c>
      <c r="R408" s="5">
        <f t="shared" si="143"/>
        <v>-9.6069468050361326</v>
      </c>
      <c r="S408" s="5">
        <f t="shared" si="162"/>
        <v>5.1355186552185028</v>
      </c>
      <c r="T408" s="6">
        <f t="shared" si="163"/>
        <v>1499.4361060187121</v>
      </c>
      <c r="U408" s="5">
        <f t="shared" si="144"/>
        <v>0</v>
      </c>
      <c r="V408" s="5">
        <f t="shared" si="145"/>
        <v>2.9248766577024345</v>
      </c>
      <c r="W408" s="5">
        <f t="shared" si="146"/>
        <v>5.4715280672354263</v>
      </c>
      <c r="X408" s="5">
        <f t="shared" si="147"/>
        <v>0</v>
      </c>
      <c r="Y408" s="5">
        <f t="shared" si="148"/>
        <v>-6.6820701473336985</v>
      </c>
      <c r="Z408" s="5">
        <f t="shared" si="149"/>
        <v>-21.56695327754607</v>
      </c>
      <c r="AA408">
        <f t="shared" si="164"/>
        <v>0</v>
      </c>
    </row>
    <row r="409" spans="1:27" x14ac:dyDescent="0.2">
      <c r="A409">
        <f t="shared" si="150"/>
        <v>3.7699999999999636</v>
      </c>
      <c r="B409" s="5">
        <f t="shared" si="151"/>
        <v>0</v>
      </c>
      <c r="C409" s="5">
        <f t="shared" si="152"/>
        <v>315.54770084761822</v>
      </c>
      <c r="D409" s="5">
        <f t="shared" si="153"/>
        <v>64.031810922038858</v>
      </c>
      <c r="E409" s="2">
        <f t="shared" si="154"/>
        <v>315.54770084761822</v>
      </c>
      <c r="F409" s="2">
        <f t="shared" si="155"/>
        <v>0</v>
      </c>
      <c r="G409" s="3">
        <f t="shared" si="156"/>
        <v>0</v>
      </c>
      <c r="H409" s="3">
        <f t="shared" si="157"/>
        <v>57.915872065732678</v>
      </c>
      <c r="I409" s="3">
        <f t="shared" si="158"/>
        <v>-31.211073840592849</v>
      </c>
      <c r="J409" s="2">
        <f t="shared" si="159"/>
        <v>65.790420027670095</v>
      </c>
      <c r="K409" s="2">
        <f t="shared" si="138"/>
        <v>65.790420027670095</v>
      </c>
      <c r="L409" s="5">
        <f t="shared" si="139"/>
        <v>0.4739934497497858</v>
      </c>
      <c r="M409" s="4">
        <f t="shared" si="160"/>
        <v>0.28884526170203745</v>
      </c>
      <c r="N409" s="4">
        <f t="shared" si="140"/>
        <v>0.26991831743556582</v>
      </c>
      <c r="O409" s="4">
        <f t="shared" si="161"/>
        <v>0</v>
      </c>
      <c r="P409" s="4">
        <f t="shared" si="141"/>
        <v>0</v>
      </c>
      <c r="Q409" s="5">
        <f t="shared" si="142"/>
        <v>0</v>
      </c>
      <c r="R409" s="5">
        <f t="shared" si="143"/>
        <v>-9.6012104324332963</v>
      </c>
      <c r="S409" s="5">
        <f t="shared" si="162"/>
        <v>5.1741271792581625</v>
      </c>
      <c r="T409" s="6">
        <f t="shared" si="163"/>
        <v>1499.4346065833558</v>
      </c>
      <c r="U409" s="5">
        <f t="shared" si="144"/>
        <v>0</v>
      </c>
      <c r="V409" s="5">
        <f t="shared" si="145"/>
        <v>2.9464367137567695</v>
      </c>
      <c r="W409" s="5">
        <f t="shared" si="146"/>
        <v>5.4674649336087535</v>
      </c>
      <c r="X409" s="5">
        <f t="shared" si="147"/>
        <v>0</v>
      </c>
      <c r="Y409" s="5">
        <f t="shared" si="148"/>
        <v>-6.6547737186765268</v>
      </c>
      <c r="Z409" s="5">
        <f t="shared" si="149"/>
        <v>-21.532407887133083</v>
      </c>
      <c r="AA409">
        <f t="shared" si="164"/>
        <v>0</v>
      </c>
    </row>
    <row r="410" spans="1:27" x14ac:dyDescent="0.2">
      <c r="A410">
        <f t="shared" si="150"/>
        <v>3.7799999999999634</v>
      </c>
      <c r="B410" s="5">
        <f t="shared" si="151"/>
        <v>0</v>
      </c>
      <c r="C410" s="5">
        <f t="shared" si="152"/>
        <v>316.12652682958964</v>
      </c>
      <c r="D410" s="5">
        <f t="shared" si="153"/>
        <v>63.718623563238573</v>
      </c>
      <c r="E410" s="2">
        <f t="shared" si="154"/>
        <v>316.12652682958964</v>
      </c>
      <c r="F410" s="2">
        <f t="shared" si="155"/>
        <v>0</v>
      </c>
      <c r="G410" s="3">
        <f t="shared" si="156"/>
        <v>0</v>
      </c>
      <c r="H410" s="3">
        <f t="shared" si="157"/>
        <v>57.849324328545912</v>
      </c>
      <c r="I410" s="3">
        <f t="shared" si="158"/>
        <v>-31.426397919464179</v>
      </c>
      <c r="J410" s="2">
        <f t="shared" si="159"/>
        <v>65.834358897628803</v>
      </c>
      <c r="K410" s="2">
        <f t="shared" si="138"/>
        <v>65.834358897628803</v>
      </c>
      <c r="L410" s="5">
        <f t="shared" si="139"/>
        <v>0.47394516882569765</v>
      </c>
      <c r="M410" s="4">
        <f t="shared" si="160"/>
        <v>0.28865219325196767</v>
      </c>
      <c r="N410" s="4">
        <f t="shared" si="140"/>
        <v>0.26985085106580387</v>
      </c>
      <c r="O410" s="4">
        <f t="shared" si="161"/>
        <v>0</v>
      </c>
      <c r="P410" s="4">
        <f t="shared" si="141"/>
        <v>0</v>
      </c>
      <c r="Q410" s="5">
        <f t="shared" si="142"/>
        <v>0</v>
      </c>
      <c r="R410" s="5">
        <f t="shared" si="143"/>
        <v>-9.5956056448827454</v>
      </c>
      <c r="S410" s="5">
        <f t="shared" si="162"/>
        <v>5.2127717095139605</v>
      </c>
      <c r="T410" s="6">
        <f t="shared" si="163"/>
        <v>1499.4331071494989</v>
      </c>
      <c r="U410" s="5">
        <f t="shared" si="144"/>
        <v>0</v>
      </c>
      <c r="V410" s="5">
        <f t="shared" si="145"/>
        <v>2.9680034205421295</v>
      </c>
      <c r="W410" s="5">
        <f t="shared" si="146"/>
        <v>5.4634639618317022</v>
      </c>
      <c r="X410" s="5">
        <f t="shared" si="147"/>
        <v>0</v>
      </c>
      <c r="Y410" s="5">
        <f t="shared" si="148"/>
        <v>-6.6276022243406159</v>
      </c>
      <c r="Z410" s="5">
        <f t="shared" si="149"/>
        <v>-21.497764328654338</v>
      </c>
      <c r="AA410">
        <f t="shared" si="164"/>
        <v>0</v>
      </c>
    </row>
    <row r="411" spans="1:27" x14ac:dyDescent="0.2">
      <c r="A411">
        <f t="shared" si="150"/>
        <v>3.7899999999999632</v>
      </c>
      <c r="B411" s="5">
        <f t="shared" si="151"/>
        <v>0</v>
      </c>
      <c r="C411" s="5">
        <f t="shared" si="152"/>
        <v>316.70468869276385</v>
      </c>
      <c r="D411" s="5">
        <f t="shared" si="153"/>
        <v>63.403284695827502</v>
      </c>
      <c r="E411" s="2">
        <f t="shared" si="154"/>
        <v>316.70468869276385</v>
      </c>
      <c r="F411" s="2">
        <f t="shared" si="155"/>
        <v>0</v>
      </c>
      <c r="G411" s="3">
        <f t="shared" si="156"/>
        <v>0</v>
      </c>
      <c r="H411" s="3">
        <f t="shared" si="157"/>
        <v>57.783048306302504</v>
      </c>
      <c r="I411" s="3">
        <f t="shared" si="158"/>
        <v>-31.641375562750724</v>
      </c>
      <c r="J411" s="2">
        <f t="shared" si="159"/>
        <v>65.879111401653915</v>
      </c>
      <c r="K411" s="2">
        <f t="shared" si="138"/>
        <v>65.879111401653915</v>
      </c>
      <c r="L411" s="5">
        <f t="shared" si="139"/>
        <v>0.47389591369135492</v>
      </c>
      <c r="M411" s="4">
        <f t="shared" si="160"/>
        <v>0.28845581975226947</v>
      </c>
      <c r="N411" s="4">
        <f t="shared" si="140"/>
        <v>0.26978217178436142</v>
      </c>
      <c r="O411" s="4">
        <f t="shared" si="161"/>
        <v>0</v>
      </c>
      <c r="P411" s="4">
        <f t="shared" si="141"/>
        <v>0</v>
      </c>
      <c r="Q411" s="5">
        <f t="shared" si="142"/>
        <v>0</v>
      </c>
      <c r="R411" s="5">
        <f t="shared" si="143"/>
        <v>-9.5901308899642963</v>
      </c>
      <c r="S411" s="5">
        <f t="shared" si="162"/>
        <v>5.2514524948002759</v>
      </c>
      <c r="T411" s="6">
        <f t="shared" si="163"/>
        <v>1499.4316077171418</v>
      </c>
      <c r="U411" s="5">
        <f t="shared" si="144"/>
        <v>0</v>
      </c>
      <c r="V411" s="5">
        <f t="shared" si="145"/>
        <v>2.9895768630584558</v>
      </c>
      <c r="W411" s="5">
        <f t="shared" si="146"/>
        <v>5.4595244745577496</v>
      </c>
      <c r="X411" s="5">
        <f t="shared" si="147"/>
        <v>0</v>
      </c>
      <c r="Y411" s="5">
        <f t="shared" si="148"/>
        <v>-6.60055402690584</v>
      </c>
      <c r="Z411" s="5">
        <f t="shared" si="149"/>
        <v>-21.463023030641974</v>
      </c>
      <c r="AA411">
        <f t="shared" si="164"/>
        <v>0</v>
      </c>
    </row>
    <row r="412" spans="1:27" x14ac:dyDescent="0.2">
      <c r="A412">
        <f t="shared" si="150"/>
        <v>3.799999999999963</v>
      </c>
      <c r="B412" s="5">
        <f t="shared" si="151"/>
        <v>0</v>
      </c>
      <c r="C412" s="5">
        <f t="shared" si="152"/>
        <v>317.28218914812555</v>
      </c>
      <c r="D412" s="5">
        <f t="shared" si="153"/>
        <v>63.085797789048463</v>
      </c>
      <c r="E412" s="2">
        <f t="shared" si="154"/>
        <v>317.28218914812555</v>
      </c>
      <c r="F412" s="2">
        <f t="shared" si="155"/>
        <v>0</v>
      </c>
      <c r="G412" s="3">
        <f t="shared" si="156"/>
        <v>0</v>
      </c>
      <c r="H412" s="3">
        <f t="shared" si="157"/>
        <v>57.717042766033444</v>
      </c>
      <c r="I412" s="3">
        <f t="shared" si="158"/>
        <v>-31.856005793057143</v>
      </c>
      <c r="J412" s="2">
        <f t="shared" si="159"/>
        <v>65.924670122370912</v>
      </c>
      <c r="K412" s="2">
        <f t="shared" si="138"/>
        <v>65.924670122370912</v>
      </c>
      <c r="L412" s="5">
        <f t="shared" si="139"/>
        <v>0.47384568802805155</v>
      </c>
      <c r="M412" s="4">
        <f t="shared" si="160"/>
        <v>0.28825618763715322</v>
      </c>
      <c r="N412" s="4">
        <f t="shared" si="140"/>
        <v>0.26971229282273379</v>
      </c>
      <c r="O412" s="4">
        <f t="shared" si="161"/>
        <v>0</v>
      </c>
      <c r="P412" s="4">
        <f t="shared" si="141"/>
        <v>0</v>
      </c>
      <c r="Q412" s="5">
        <f t="shared" si="142"/>
        <v>0</v>
      </c>
      <c r="R412" s="5">
        <f t="shared" si="143"/>
        <v>-9.584784624576379</v>
      </c>
      <c r="S412" s="5">
        <f t="shared" si="162"/>
        <v>5.2901697643005203</v>
      </c>
      <c r="T412" s="6">
        <f t="shared" si="163"/>
        <v>1499.4301082862835</v>
      </c>
      <c r="U412" s="5">
        <f t="shared" si="144"/>
        <v>0</v>
      </c>
      <c r="V412" s="5">
        <f t="shared" si="145"/>
        <v>3.0111571184468118</v>
      </c>
      <c r="W412" s="5">
        <f t="shared" si="146"/>
        <v>5.4556457990887992</v>
      </c>
      <c r="X412" s="5">
        <f t="shared" si="147"/>
        <v>0</v>
      </c>
      <c r="Y412" s="5">
        <f t="shared" si="148"/>
        <v>-6.5736275061295668</v>
      </c>
      <c r="Z412" s="5">
        <f t="shared" si="149"/>
        <v>-21.428184436610678</v>
      </c>
      <c r="AA412">
        <f t="shared" si="164"/>
        <v>0</v>
      </c>
    </row>
    <row r="413" spans="1:27" x14ac:dyDescent="0.2">
      <c r="A413">
        <f t="shared" si="150"/>
        <v>3.8099999999999627</v>
      </c>
      <c r="B413" s="5">
        <f t="shared" si="151"/>
        <v>0</v>
      </c>
      <c r="C413" s="5">
        <f t="shared" si="152"/>
        <v>317.85903089441058</v>
      </c>
      <c r="D413" s="5">
        <f t="shared" si="153"/>
        <v>62.766166321896065</v>
      </c>
      <c r="E413" s="2">
        <f t="shared" si="154"/>
        <v>317.85903089441058</v>
      </c>
      <c r="F413" s="2">
        <f t="shared" si="155"/>
        <v>0</v>
      </c>
      <c r="G413" s="3">
        <f t="shared" si="156"/>
        <v>0</v>
      </c>
      <c r="H413" s="3">
        <f t="shared" si="157"/>
        <v>57.651306490972146</v>
      </c>
      <c r="I413" s="3">
        <f t="shared" si="158"/>
        <v>-32.070287637423249</v>
      </c>
      <c r="J413" s="2">
        <f t="shared" si="159"/>
        <v>65.971027650500261</v>
      </c>
      <c r="K413" s="2">
        <f t="shared" si="138"/>
        <v>65.971027650500261</v>
      </c>
      <c r="L413" s="5">
        <f t="shared" si="139"/>
        <v>0.47379449547392305</v>
      </c>
      <c r="M413" s="4">
        <f t="shared" si="160"/>
        <v>0.28805334332824961</v>
      </c>
      <c r="N413" s="4">
        <f t="shared" si="140"/>
        <v>0.26964122740776864</v>
      </c>
      <c r="O413" s="4">
        <f t="shared" si="161"/>
        <v>0</v>
      </c>
      <c r="P413" s="4">
        <f t="shared" si="141"/>
        <v>0</v>
      </c>
      <c r="Q413" s="5">
        <f t="shared" si="142"/>
        <v>0</v>
      </c>
      <c r="R413" s="5">
        <f t="shared" si="143"/>
        <v>-9.5795653150154525</v>
      </c>
      <c r="S413" s="5">
        <f t="shared" si="162"/>
        <v>5.328923727723974</v>
      </c>
      <c r="T413" s="6">
        <f t="shared" si="163"/>
        <v>1499.4286088569245</v>
      </c>
      <c r="U413" s="5">
        <f t="shared" si="144"/>
        <v>0</v>
      </c>
      <c r="V413" s="5">
        <f t="shared" si="145"/>
        <v>3.0327442560694733</v>
      </c>
      <c r="W413" s="5">
        <f t="shared" si="146"/>
        <v>5.451827267410331</v>
      </c>
      <c r="X413" s="5">
        <f t="shared" si="147"/>
        <v>0</v>
      </c>
      <c r="Y413" s="5">
        <f t="shared" si="148"/>
        <v>-6.5468210589459792</v>
      </c>
      <c r="Z413" s="5">
        <f t="shared" si="149"/>
        <v>-21.393249004865694</v>
      </c>
      <c r="AA413">
        <f t="shared" si="164"/>
        <v>0</v>
      </c>
    </row>
    <row r="414" spans="1:27" x14ac:dyDescent="0.2">
      <c r="A414">
        <f t="shared" si="150"/>
        <v>3.8199999999999625</v>
      </c>
      <c r="B414" s="5">
        <f t="shared" si="151"/>
        <v>0</v>
      </c>
      <c r="C414" s="5">
        <f t="shared" si="152"/>
        <v>318.43521661826736</v>
      </c>
      <c r="D414" s="5">
        <f t="shared" si="153"/>
        <v>62.44439378307159</v>
      </c>
      <c r="E414" s="2">
        <f t="shared" si="154"/>
        <v>318.43521661826736</v>
      </c>
      <c r="F414" s="2">
        <f t="shared" si="155"/>
        <v>0</v>
      </c>
      <c r="G414" s="3">
        <f t="shared" si="156"/>
        <v>0</v>
      </c>
      <c r="H414" s="3">
        <f t="shared" si="157"/>
        <v>57.585838280382688</v>
      </c>
      <c r="I414" s="3">
        <f t="shared" si="158"/>
        <v>-32.284220127471905</v>
      </c>
      <c r="J414" s="2">
        <f t="shared" si="159"/>
        <v>66.018176585645335</v>
      </c>
      <c r="K414" s="2">
        <f t="shared" si="138"/>
        <v>66.018176585645335</v>
      </c>
      <c r="L414" s="5">
        <f t="shared" si="139"/>
        <v>0.47374233962514295</v>
      </c>
      <c r="M414" s="4">
        <f t="shared" si="160"/>
        <v>0.28784733322206563</v>
      </c>
      <c r="N414" s="4">
        <f t="shared" si="140"/>
        <v>0.26956898875937857</v>
      </c>
      <c r="O414" s="4">
        <f t="shared" si="161"/>
        <v>0</v>
      </c>
      <c r="P414" s="4">
        <f t="shared" si="141"/>
        <v>0</v>
      </c>
      <c r="Q414" s="5">
        <f t="shared" si="142"/>
        <v>0</v>
      </c>
      <c r="R414" s="5">
        <f t="shared" si="143"/>
        <v>-9.574471437053063</v>
      </c>
      <c r="S414" s="5">
        <f t="shared" si="162"/>
        <v>5.3677145754655706</v>
      </c>
      <c r="T414" s="6">
        <f t="shared" si="163"/>
        <v>1499.4271094290655</v>
      </c>
      <c r="U414" s="5">
        <f t="shared" si="144"/>
        <v>0</v>
      </c>
      <c r="V414" s="5">
        <f t="shared" si="145"/>
        <v>3.0543383375912128</v>
      </c>
      <c r="W414" s="5">
        <f t="shared" si="146"/>
        <v>5.4480682162252903</v>
      </c>
      <c r="X414" s="5">
        <f t="shared" si="147"/>
        <v>0</v>
      </c>
      <c r="Y414" s="5">
        <f t="shared" si="148"/>
        <v>-6.5201330994618498</v>
      </c>
      <c r="Z414" s="5">
        <f t="shared" si="149"/>
        <v>-21.358217208309139</v>
      </c>
      <c r="AA414">
        <f t="shared" si="164"/>
        <v>0</v>
      </c>
    </row>
    <row r="415" spans="1:27" x14ac:dyDescent="0.2">
      <c r="A415">
        <f t="shared" si="150"/>
        <v>3.8299999999999623</v>
      </c>
      <c r="B415" s="5">
        <f t="shared" si="151"/>
        <v>0</v>
      </c>
      <c r="C415" s="5">
        <f t="shared" si="152"/>
        <v>319.01074899441619</v>
      </c>
      <c r="D415" s="5">
        <f t="shared" si="153"/>
        <v>62.120483670936459</v>
      </c>
      <c r="E415" s="2">
        <f t="shared" si="154"/>
        <v>319.01074899441619</v>
      </c>
      <c r="F415" s="2">
        <f t="shared" si="155"/>
        <v>0</v>
      </c>
      <c r="G415" s="3">
        <f t="shared" si="156"/>
        <v>0</v>
      </c>
      <c r="H415" s="3">
        <f t="shared" si="157"/>
        <v>57.52063694938807</v>
      </c>
      <c r="I415" s="3">
        <f t="shared" si="158"/>
        <v>-32.497802299554998</v>
      </c>
      <c r="J415" s="2">
        <f t="shared" si="159"/>
        <v>66.066109537071043</v>
      </c>
      <c r="K415" s="2">
        <f t="shared" si="138"/>
        <v>66.066109537071043</v>
      </c>
      <c r="L415" s="5">
        <f t="shared" si="139"/>
        <v>0.47368922403710351</v>
      </c>
      <c r="M415" s="4">
        <f t="shared" si="160"/>
        <v>0.28763820367766324</v>
      </c>
      <c r="N415" s="4">
        <f t="shared" si="140"/>
        <v>0.269495590088287</v>
      </c>
      <c r="O415" s="4">
        <f t="shared" si="161"/>
        <v>0</v>
      </c>
      <c r="P415" s="4">
        <f t="shared" si="141"/>
        <v>0</v>
      </c>
      <c r="Q415" s="5">
        <f t="shared" si="142"/>
        <v>0</v>
      </c>
      <c r="R415" s="5">
        <f t="shared" si="143"/>
        <v>-9.5695014760104868</v>
      </c>
      <c r="S415" s="5">
        <f t="shared" si="162"/>
        <v>5.4065424787685172</v>
      </c>
      <c r="T415" s="6">
        <f t="shared" si="163"/>
        <v>1499.4256100027058</v>
      </c>
      <c r="U415" s="5">
        <f t="shared" si="144"/>
        <v>0</v>
      </c>
      <c r="V415" s="5">
        <f t="shared" si="145"/>
        <v>3.07593941706173</v>
      </c>
      <c r="W415" s="5">
        <f t="shared" si="146"/>
        <v>5.4443679869867045</v>
      </c>
      <c r="X415" s="5">
        <f t="shared" si="147"/>
        <v>0</v>
      </c>
      <c r="Y415" s="5">
        <f t="shared" si="148"/>
        <v>-6.4935620589487568</v>
      </c>
      <c r="Z415" s="5">
        <f t="shared" si="149"/>
        <v>-21.323089534244779</v>
      </c>
      <c r="AA415">
        <f t="shared" si="164"/>
        <v>0</v>
      </c>
    </row>
    <row r="416" spans="1:27" x14ac:dyDescent="0.2">
      <c r="A416">
        <f t="shared" si="150"/>
        <v>3.8399999999999621</v>
      </c>
      <c r="B416" s="5">
        <f t="shared" si="151"/>
        <v>0</v>
      </c>
      <c r="C416" s="5">
        <f t="shared" si="152"/>
        <v>319.58563068580708</v>
      </c>
      <c r="D416" s="5">
        <f t="shared" si="153"/>
        <v>61.794439493464196</v>
      </c>
      <c r="E416" s="2">
        <f t="shared" si="154"/>
        <v>319.58563068580708</v>
      </c>
      <c r="F416" s="2">
        <f t="shared" si="155"/>
        <v>0</v>
      </c>
      <c r="G416" s="3">
        <f t="shared" si="156"/>
        <v>0</v>
      </c>
      <c r="H416" s="3">
        <f t="shared" si="157"/>
        <v>57.455701328798582</v>
      </c>
      <c r="I416" s="3">
        <f t="shared" si="158"/>
        <v>-32.711033194897446</v>
      </c>
      <c r="J416" s="2">
        <f t="shared" si="159"/>
        <v>66.114819124473073</v>
      </c>
      <c r="K416" s="2">
        <f t="shared" ref="K416:K479" si="165">IF(D416&gt;=hwind,SQRT((G416-vxw)^2+(H416-vyw)^2+I416^2),J416)</f>
        <v>66.114819124473073</v>
      </c>
      <c r="L416" s="5">
        <f t="shared" ref="L416:L479" si="166">IF(drag=1,(cda+cdb/(1+EXP(-(K416-vel)/dv))),IF(drag=2,$G$11,0))</f>
        <v>0.47363515222558111</v>
      </c>
      <c r="M416" s="4">
        <f t="shared" si="160"/>
        <v>0.28742600100456273</v>
      </c>
      <c r="N416" s="4">
        <f t="shared" ref="N416:N479" si="167">IF(Magnus=1,(IF(M416&lt;0.1,1.5*M416,0.09+0.6*M416)),IF(Magnus=2,1/(2.32+0.4/M416),0))</f>
        <v>0.26942104459380489</v>
      </c>
      <c r="O416" s="4">
        <f t="shared" si="161"/>
        <v>0</v>
      </c>
      <c r="P416" s="4">
        <f t="shared" ref="P416:P479" si="168">IF(D416&gt;=hwind,vyw,0)</f>
        <v>0</v>
      </c>
      <c r="Q416" s="5">
        <f t="shared" ref="Q416:Q479" si="169">-const*$L416*$K416*(G416-O416)</f>
        <v>0</v>
      </c>
      <c r="R416" s="5">
        <f t="shared" ref="R416:R479" si="170">-const*$L416*$K416*(H416-P416)</f>
        <v>-9.5646539268310189</v>
      </c>
      <c r="S416" s="5">
        <f t="shared" si="162"/>
        <v>5.4454075898897027</v>
      </c>
      <c r="T416" s="6">
        <f t="shared" si="163"/>
        <v>1499.4241105778456</v>
      </c>
      <c r="U416" s="5">
        <f t="shared" ref="U416:U479" si="171">const*($N416/omega)*K416*(wy*I416-wz*(H416-P416))</f>
        <v>0</v>
      </c>
      <c r="V416" s="5">
        <f t="shared" ref="V416:V479" si="172">const*($N416/omega)*K416*(wz*(G416-O416)-wx*I416)</f>
        <v>3.0975475409991713</v>
      </c>
      <c r="W416" s="5">
        <f t="shared" ref="W416:W479" si="173">const*($N416/omega)*K416*(wx*(H416-P416)-wy*(G416-O416))</f>
        <v>5.4407259259290068</v>
      </c>
      <c r="X416" s="5">
        <f t="shared" ref="X416:X474" si="174">Q416+U416</f>
        <v>0</v>
      </c>
      <c r="Y416" s="5">
        <f t="shared" ref="Y416:Y474" si="175">R416+V416</f>
        <v>-6.4671063858318476</v>
      </c>
      <c r="Z416" s="5">
        <f t="shared" ref="Z416:Z474" si="176">S416+W416-32.174</f>
        <v>-21.28786648418129</v>
      </c>
      <c r="AA416">
        <f t="shared" si="164"/>
        <v>0</v>
      </c>
    </row>
    <row r="417" spans="1:27" x14ac:dyDescent="0.2">
      <c r="A417">
        <f t="shared" ref="A417:A474" si="177">A416+dt</f>
        <v>3.8499999999999619</v>
      </c>
      <c r="B417" s="5">
        <f t="shared" ref="B417:B480" si="178">B416+G416*dt+0.5*X416*dt*dt</f>
        <v>0</v>
      </c>
      <c r="C417" s="5">
        <f t="shared" ref="C417:C480" si="179">C416+H416*dt+0.5*Y416*dt*dt</f>
        <v>320.15986434377578</v>
      </c>
      <c r="D417" s="5">
        <f t="shared" ref="D417:D480" si="180">D416+I416*dt+0.5*Z416*dt*dt</f>
        <v>61.466264768191017</v>
      </c>
      <c r="E417" s="2">
        <f t="shared" ref="E417:E480" si="181">SQRT(B417^2+C417^2)</f>
        <v>320.15986434377578</v>
      </c>
      <c r="F417" s="2">
        <f t="shared" ref="F417:F480" si="182">ATAN2(C417,B417)*180/PI()</f>
        <v>0</v>
      </c>
      <c r="G417" s="3">
        <f t="shared" ref="G417:G480" si="183">G416+X416*dt</f>
        <v>0</v>
      </c>
      <c r="H417" s="3">
        <f t="shared" ref="H417:H480" si="184">H416+Y416*dt</f>
        <v>57.391030264940262</v>
      </c>
      <c r="I417" s="3">
        <f t="shared" ref="I417:I480" si="185">I416+Z416*dt</f>
        <v>-32.923911859739256</v>
      </c>
      <c r="J417" s="2">
        <f t="shared" ref="J417:J437" si="186">SQRT(G417^2+H417^2+I417^2)</f>
        <v>66.164297978737508</v>
      </c>
      <c r="K417" s="2">
        <f t="shared" si="165"/>
        <v>66.164297978737508</v>
      </c>
      <c r="L417" s="5">
        <f t="shared" si="166"/>
        <v>0.47358012766788604</v>
      </c>
      <c r="M417" s="4">
        <f t="shared" ref="M417:M480" si="187">(romega/K417)*EXP(-A417/tau)</f>
        <v>0.28721077145087415</v>
      </c>
      <c r="N417" s="4">
        <f t="shared" si="167"/>
        <v>0.26934536546164184</v>
      </c>
      <c r="O417" s="4">
        <f t="shared" ref="O417:O480" si="188">IF(D417&gt;=hwind,vxw,0)</f>
        <v>0</v>
      </c>
      <c r="P417" s="4">
        <f t="shared" si="168"/>
        <v>0</v>
      </c>
      <c r="Q417" s="5">
        <f t="shared" si="169"/>
        <v>0</v>
      </c>
      <c r="R417" s="5">
        <f t="shared" si="170"/>
        <v>-9.5599272941498459</v>
      </c>
      <c r="S417" s="5">
        <f t="shared" ref="S417:S480" si="189">-const*$L417*$K417*I417</f>
        <v>5.4843100422677651</v>
      </c>
      <c r="T417" s="6">
        <f t="shared" ref="T417:T480" si="190">omega*EXP(-A417/tau)*30/PI()</f>
        <v>1499.4226111544847</v>
      </c>
      <c r="U417" s="5">
        <f t="shared" si="171"/>
        <v>0</v>
      </c>
      <c r="V417" s="5">
        <f t="shared" si="172"/>
        <v>3.119162748474702</v>
      </c>
      <c r="W417" s="5">
        <f t="shared" si="173"/>
        <v>5.4371413840980791</v>
      </c>
      <c r="X417" s="5">
        <f t="shared" si="174"/>
        <v>0</v>
      </c>
      <c r="Y417" s="5">
        <f t="shared" si="175"/>
        <v>-6.4407645456751439</v>
      </c>
      <c r="Z417" s="5">
        <f t="shared" si="176"/>
        <v>-21.252548573634154</v>
      </c>
      <c r="AA417">
        <f t="shared" ref="AA417:AA480" si="191">IF($D417*$D418&lt;0,1,0)</f>
        <v>0</v>
      </c>
    </row>
    <row r="418" spans="1:27" x14ac:dyDescent="0.2">
      <c r="A418">
        <f t="shared" si="177"/>
        <v>3.8599999999999617</v>
      </c>
      <c r="B418" s="5">
        <f t="shared" si="178"/>
        <v>0</v>
      </c>
      <c r="C418" s="5">
        <f t="shared" si="179"/>
        <v>320.73345260819787</v>
      </c>
      <c r="D418" s="5">
        <f t="shared" si="180"/>
        <v>61.135963022164944</v>
      </c>
      <c r="E418" s="2">
        <f t="shared" si="181"/>
        <v>320.73345260819787</v>
      </c>
      <c r="F418" s="2">
        <f t="shared" si="182"/>
        <v>0</v>
      </c>
      <c r="G418" s="3">
        <f t="shared" si="183"/>
        <v>0</v>
      </c>
      <c r="H418" s="3">
        <f t="shared" si="184"/>
        <v>57.326622619483508</v>
      </c>
      <c r="I418" s="3">
        <f t="shared" si="185"/>
        <v>-33.136437345475599</v>
      </c>
      <c r="J418" s="2">
        <f t="shared" si="186"/>
        <v>66.214538742690848</v>
      </c>
      <c r="K418" s="2">
        <f t="shared" si="165"/>
        <v>66.214538742690848</v>
      </c>
      <c r="L418" s="5">
        <f t="shared" si="166"/>
        <v>0.47352415380399709</v>
      </c>
      <c r="M418" s="4">
        <f t="shared" si="187"/>
        <v>0.28699256119165856</v>
      </c>
      <c r="N418" s="4">
        <f t="shared" si="167"/>
        <v>0.2692685658617498</v>
      </c>
      <c r="O418" s="4">
        <f t="shared" si="188"/>
        <v>0</v>
      </c>
      <c r="P418" s="4">
        <f t="shared" si="168"/>
        <v>0</v>
      </c>
      <c r="Q418" s="5">
        <f t="shared" si="169"/>
        <v>0</v>
      </c>
      <c r="R418" s="5">
        <f t="shared" si="170"/>
        <v>-9.5553200923615815</v>
      </c>
      <c r="S418" s="5">
        <f t="shared" si="189"/>
        <v>5.5232499506937875</v>
      </c>
      <c r="T418" s="6">
        <f t="shared" si="190"/>
        <v>1499.4211117326233</v>
      </c>
      <c r="U418" s="5">
        <f t="shared" si="171"/>
        <v>0</v>
      </c>
      <c r="V418" s="5">
        <f t="shared" si="172"/>
        <v>3.1407850711980774</v>
      </c>
      <c r="W418" s="5">
        <f t="shared" si="173"/>
        <v>5.4336137173800214</v>
      </c>
      <c r="X418" s="5">
        <f t="shared" si="174"/>
        <v>0</v>
      </c>
      <c r="Y418" s="5">
        <f t="shared" si="175"/>
        <v>-6.4145350211635037</v>
      </c>
      <c r="Z418" s="5">
        <f t="shared" si="176"/>
        <v>-21.217136331926191</v>
      </c>
      <c r="AA418">
        <f t="shared" si="191"/>
        <v>0</v>
      </c>
    </row>
    <row r="419" spans="1:27" x14ac:dyDescent="0.2">
      <c r="A419">
        <f t="shared" si="177"/>
        <v>3.8699999999999615</v>
      </c>
      <c r="B419" s="5">
        <f t="shared" si="178"/>
        <v>0</v>
      </c>
      <c r="C419" s="5">
        <f t="shared" si="179"/>
        <v>321.30639810764166</v>
      </c>
      <c r="D419" s="5">
        <f t="shared" si="180"/>
        <v>60.803537791893596</v>
      </c>
      <c r="E419" s="2">
        <f t="shared" si="181"/>
        <v>321.30639810764166</v>
      </c>
      <c r="F419" s="2">
        <f t="shared" si="182"/>
        <v>0</v>
      </c>
      <c r="G419" s="3">
        <f t="shared" si="183"/>
        <v>0</v>
      </c>
      <c r="H419" s="3">
        <f t="shared" si="184"/>
        <v>57.262477269271876</v>
      </c>
      <c r="I419" s="3">
        <f t="shared" si="185"/>
        <v>-33.348608708794863</v>
      </c>
      <c r="J419" s="2">
        <f t="shared" si="186"/>
        <v>66.265534071839994</v>
      </c>
      <c r="K419" s="2">
        <f t="shared" si="165"/>
        <v>66.265534071839994</v>
      </c>
      <c r="L419" s="5">
        <f t="shared" si="166"/>
        <v>0.47346723403768082</v>
      </c>
      <c r="M419" s="4">
        <f t="shared" si="187"/>
        <v>0.28677141631752234</v>
      </c>
      <c r="N419" s="4">
        <f t="shared" si="167"/>
        <v>0.26919065894620087</v>
      </c>
      <c r="O419" s="4">
        <f t="shared" si="188"/>
        <v>0</v>
      </c>
      <c r="P419" s="4">
        <f t="shared" si="168"/>
        <v>0</v>
      </c>
      <c r="Q419" s="5">
        <f t="shared" si="169"/>
        <v>0</v>
      </c>
      <c r="R419" s="5">
        <f t="shared" si="170"/>
        <v>-9.550830845685411</v>
      </c>
      <c r="S419" s="5">
        <f t="shared" si="189"/>
        <v>5.5622274114844821</v>
      </c>
      <c r="T419" s="6">
        <f t="shared" si="190"/>
        <v>1499.4196123122613</v>
      </c>
      <c r="U419" s="5">
        <f t="shared" si="171"/>
        <v>0</v>
      </c>
      <c r="V419" s="5">
        <f t="shared" si="172"/>
        <v>3.1624145336041698</v>
      </c>
      <c r="W419" s="5">
        <f t="shared" si="173"/>
        <v>5.4301422865286257</v>
      </c>
      <c r="X419" s="5">
        <f t="shared" si="174"/>
        <v>0</v>
      </c>
      <c r="Y419" s="5">
        <f t="shared" si="175"/>
        <v>-6.3884163120812412</v>
      </c>
      <c r="Z419" s="5">
        <f t="shared" si="176"/>
        <v>-21.181630301986893</v>
      </c>
      <c r="AA419">
        <f t="shared" si="191"/>
        <v>0</v>
      </c>
    </row>
    <row r="420" spans="1:27" x14ac:dyDescent="0.2">
      <c r="A420">
        <f t="shared" si="177"/>
        <v>3.8799999999999613</v>
      </c>
      <c r="B420" s="5">
        <f t="shared" si="178"/>
        <v>0</v>
      </c>
      <c r="C420" s="5">
        <f t="shared" si="179"/>
        <v>321.87870345951876</v>
      </c>
      <c r="D420" s="5">
        <f t="shared" si="180"/>
        <v>60.468992623290546</v>
      </c>
      <c r="E420" s="2">
        <f t="shared" si="181"/>
        <v>321.87870345951876</v>
      </c>
      <c r="F420" s="2">
        <f t="shared" si="182"/>
        <v>0</v>
      </c>
      <c r="G420" s="3">
        <f t="shared" si="183"/>
        <v>0</v>
      </c>
      <c r="H420" s="3">
        <f t="shared" si="184"/>
        <v>57.198593106151066</v>
      </c>
      <c r="I420" s="3">
        <f t="shared" si="185"/>
        <v>-33.560425011814729</v>
      </c>
      <c r="J420" s="2">
        <f t="shared" si="186"/>
        <v>66.317276635102203</v>
      </c>
      <c r="K420" s="2">
        <f t="shared" si="165"/>
        <v>66.317276635102203</v>
      </c>
      <c r="L420" s="5">
        <f t="shared" si="166"/>
        <v>0.47340937173759623</v>
      </c>
      <c r="M420" s="4">
        <f t="shared" si="187"/>
        <v>0.28654738282344644</v>
      </c>
      <c r="N420" s="4">
        <f t="shared" si="167"/>
        <v>0.26911165784709901</v>
      </c>
      <c r="O420" s="4">
        <f t="shared" si="188"/>
        <v>0</v>
      </c>
      <c r="P420" s="4">
        <f t="shared" si="168"/>
        <v>0</v>
      </c>
      <c r="Q420" s="5">
        <f t="shared" si="169"/>
        <v>0</v>
      </c>
      <c r="R420" s="5">
        <f t="shared" si="170"/>
        <v>-9.5464580882278618</v>
      </c>
      <c r="S420" s="5">
        <f t="shared" si="189"/>
        <v>5.6012425026578105</v>
      </c>
      <c r="T420" s="6">
        <f t="shared" si="190"/>
        <v>1499.4181128933988</v>
      </c>
      <c r="U420" s="5">
        <f t="shared" si="171"/>
        <v>0</v>
      </c>
      <c r="V420" s="5">
        <f t="shared" si="172"/>
        <v>3.1840511529403863</v>
      </c>
      <c r="W420" s="5">
        <f t="shared" si="173"/>
        <v>5.4267264571915588</v>
      </c>
      <c r="X420" s="5">
        <f t="shared" si="174"/>
        <v>0</v>
      </c>
      <c r="Y420" s="5">
        <f t="shared" si="175"/>
        <v>-6.3624069352874759</v>
      </c>
      <c r="Z420" s="5">
        <f t="shared" si="176"/>
        <v>-21.146031040150632</v>
      </c>
      <c r="AA420">
        <f t="shared" si="191"/>
        <v>0</v>
      </c>
    </row>
    <row r="421" spans="1:27" x14ac:dyDescent="0.2">
      <c r="A421">
        <f t="shared" si="177"/>
        <v>3.889999999999961</v>
      </c>
      <c r="B421" s="5">
        <f t="shared" si="178"/>
        <v>0</v>
      </c>
      <c r="C421" s="5">
        <f t="shared" si="179"/>
        <v>322.45037127023352</v>
      </c>
      <c r="D421" s="5">
        <f t="shared" si="180"/>
        <v>60.132331071620392</v>
      </c>
      <c r="E421" s="2">
        <f t="shared" si="181"/>
        <v>322.45037127023352</v>
      </c>
      <c r="F421" s="2">
        <f t="shared" si="182"/>
        <v>0</v>
      </c>
      <c r="G421" s="3">
        <f t="shared" si="183"/>
        <v>0</v>
      </c>
      <c r="H421" s="3">
        <f t="shared" si="184"/>
        <v>57.134969036798189</v>
      </c>
      <c r="I421" s="3">
        <f t="shared" si="185"/>
        <v>-33.771885322216235</v>
      </c>
      <c r="J421" s="2">
        <f t="shared" si="186"/>
        <v>66.369759115524985</v>
      </c>
      <c r="K421" s="2">
        <f t="shared" si="165"/>
        <v>66.369759115524985</v>
      </c>
      <c r="L421" s="5">
        <f t="shared" si="166"/>
        <v>0.47335057023838434</v>
      </c>
      <c r="M421" s="4">
        <f t="shared" si="187"/>
        <v>0.28632050659785135</v>
      </c>
      <c r="N421" s="4">
        <f t="shared" si="167"/>
        <v>0.26903157567452646</v>
      </c>
      <c r="O421" s="4">
        <f t="shared" si="188"/>
        <v>0</v>
      </c>
      <c r="P421" s="4">
        <f t="shared" si="168"/>
        <v>0</v>
      </c>
      <c r="Q421" s="5">
        <f t="shared" si="169"/>
        <v>0</v>
      </c>
      <c r="R421" s="5">
        <f t="shared" si="170"/>
        <v>-9.5422003640432553</v>
      </c>
      <c r="S421" s="5">
        <f t="shared" si="189"/>
        <v>5.6402952841109641</v>
      </c>
      <c r="T421" s="6">
        <f t="shared" si="190"/>
        <v>1499.4166134760353</v>
      </c>
      <c r="U421" s="5">
        <f t="shared" si="171"/>
        <v>0</v>
      </c>
      <c r="V421" s="5">
        <f t="shared" si="172"/>
        <v>3.2056949393549607</v>
      </c>
      <c r="W421" s="5">
        <f t="shared" si="173"/>
        <v>5.423365599935269</v>
      </c>
      <c r="X421" s="5">
        <f t="shared" si="174"/>
        <v>0</v>
      </c>
      <c r="Y421" s="5">
        <f t="shared" si="175"/>
        <v>-6.3365054246882941</v>
      </c>
      <c r="Z421" s="5">
        <f t="shared" si="176"/>
        <v>-21.110339115953767</v>
      </c>
      <c r="AA421">
        <f t="shared" si="191"/>
        <v>0</v>
      </c>
    </row>
    <row r="422" spans="1:27" x14ac:dyDescent="0.2">
      <c r="A422">
        <f t="shared" si="177"/>
        <v>3.8999999999999608</v>
      </c>
      <c r="B422" s="5">
        <f t="shared" si="178"/>
        <v>0</v>
      </c>
      <c r="C422" s="5">
        <f t="shared" si="179"/>
        <v>323.02140413533027</v>
      </c>
      <c r="D422" s="5">
        <f t="shared" si="180"/>
        <v>59.793556701442434</v>
      </c>
      <c r="E422" s="2">
        <f t="shared" si="181"/>
        <v>323.02140413533027</v>
      </c>
      <c r="F422" s="2">
        <f t="shared" si="182"/>
        <v>0</v>
      </c>
      <c r="G422" s="3">
        <f t="shared" si="183"/>
        <v>0</v>
      </c>
      <c r="H422" s="3">
        <f t="shared" si="184"/>
        <v>57.071603982551309</v>
      </c>
      <c r="I422" s="3">
        <f t="shared" si="185"/>
        <v>-33.982988713375775</v>
      </c>
      <c r="J422" s="2">
        <f t="shared" si="186"/>
        <v>66.422974210995633</v>
      </c>
      <c r="K422" s="2">
        <f t="shared" si="165"/>
        <v>66.422974210995633</v>
      </c>
      <c r="L422" s="5">
        <f t="shared" si="166"/>
        <v>0.47329083284174289</v>
      </c>
      <c r="M422" s="4">
        <f t="shared" si="187"/>
        <v>0.28609083341190067</v>
      </c>
      <c r="N422" s="4">
        <f t="shared" si="167"/>
        <v>0.26895042551452469</v>
      </c>
      <c r="O422" s="4">
        <f t="shared" si="188"/>
        <v>0</v>
      </c>
      <c r="P422" s="4">
        <f t="shared" si="168"/>
        <v>0</v>
      </c>
      <c r="Q422" s="5">
        <f t="shared" si="169"/>
        <v>0</v>
      </c>
      <c r="R422" s="5">
        <f t="shared" si="170"/>
        <v>-9.5380562271917757</v>
      </c>
      <c r="S422" s="5">
        <f t="shared" si="189"/>
        <v>5.6793857978005926</v>
      </c>
      <c r="T422" s="6">
        <f t="shared" si="190"/>
        <v>1499.4151140601718</v>
      </c>
      <c r="U422" s="5">
        <f t="shared" si="171"/>
        <v>0</v>
      </c>
      <c r="V422" s="5">
        <f t="shared" si="172"/>
        <v>3.2273458959860482</v>
      </c>
      <c r="W422" s="5">
        <f t="shared" si="173"/>
        <v>5.4200590902686114</v>
      </c>
      <c r="X422" s="5">
        <f t="shared" si="174"/>
        <v>0</v>
      </c>
      <c r="Y422" s="5">
        <f t="shared" si="175"/>
        <v>-6.310710331205728</v>
      </c>
      <c r="Z422" s="5">
        <f t="shared" si="176"/>
        <v>-21.074555111930795</v>
      </c>
      <c r="AA422">
        <f t="shared" si="191"/>
        <v>0</v>
      </c>
    </row>
    <row r="423" spans="1:27" x14ac:dyDescent="0.2">
      <c r="A423">
        <f t="shared" si="177"/>
        <v>3.9099999999999606</v>
      </c>
      <c r="B423" s="5">
        <f t="shared" si="178"/>
        <v>0</v>
      </c>
      <c r="C423" s="5">
        <f t="shared" si="179"/>
        <v>323.59180463963924</v>
      </c>
      <c r="D423" s="5">
        <f t="shared" si="180"/>
        <v>59.452673086553077</v>
      </c>
      <c r="E423" s="2">
        <f t="shared" si="181"/>
        <v>323.59180463963924</v>
      </c>
      <c r="F423" s="2">
        <f t="shared" si="182"/>
        <v>0</v>
      </c>
      <c r="G423" s="3">
        <f t="shared" si="183"/>
        <v>0</v>
      </c>
      <c r="H423" s="3">
        <f t="shared" si="184"/>
        <v>57.008496879239253</v>
      </c>
      <c r="I423" s="3">
        <f t="shared" si="185"/>
        <v>-34.193734264495085</v>
      </c>
      <c r="J423" s="2">
        <f t="shared" si="186"/>
        <v>66.476914634940286</v>
      </c>
      <c r="K423" s="2">
        <f t="shared" si="165"/>
        <v>66.476914634940286</v>
      </c>
      <c r="L423" s="5">
        <f t="shared" si="166"/>
        <v>0.47323016281748675</v>
      </c>
      <c r="M423" s="4">
        <f t="shared" si="187"/>
        <v>0.28585840890904413</v>
      </c>
      <c r="N423" s="4">
        <f t="shared" si="167"/>
        <v>0.2688682204271105</v>
      </c>
      <c r="O423" s="4">
        <f t="shared" si="188"/>
        <v>0</v>
      </c>
      <c r="P423" s="4">
        <f t="shared" si="168"/>
        <v>0</v>
      </c>
      <c r="Q423" s="5">
        <f t="shared" si="169"/>
        <v>0</v>
      </c>
      <c r="R423" s="5">
        <f t="shared" si="170"/>
        <v>-9.5340242417952243</v>
      </c>
      <c r="S423" s="5">
        <f t="shared" si="189"/>
        <v>5.7185140679252111</v>
      </c>
      <c r="T423" s="6">
        <f t="shared" si="190"/>
        <v>1499.4136146458075</v>
      </c>
      <c r="U423" s="5">
        <f t="shared" si="171"/>
        <v>0</v>
      </c>
      <c r="V423" s="5">
        <f t="shared" si="172"/>
        <v>3.2490040190515801</v>
      </c>
      <c r="W423" s="5">
        <f t="shared" si="173"/>
        <v>5.4168063086651825</v>
      </c>
      <c r="X423" s="5">
        <f t="shared" si="174"/>
        <v>0</v>
      </c>
      <c r="Y423" s="5">
        <f t="shared" si="175"/>
        <v>-6.2850202227436442</v>
      </c>
      <c r="Z423" s="5">
        <f t="shared" si="176"/>
        <v>-21.038679623409607</v>
      </c>
      <c r="AA423">
        <f t="shared" si="191"/>
        <v>0</v>
      </c>
    </row>
    <row r="424" spans="1:27" x14ac:dyDescent="0.2">
      <c r="A424">
        <f t="shared" si="177"/>
        <v>3.9199999999999604</v>
      </c>
      <c r="B424" s="5">
        <f t="shared" si="178"/>
        <v>0</v>
      </c>
      <c r="C424" s="5">
        <f t="shared" si="179"/>
        <v>324.16157535742047</v>
      </c>
      <c r="D424" s="5">
        <f t="shared" si="180"/>
        <v>59.109683809926949</v>
      </c>
      <c r="E424" s="2">
        <f t="shared" si="181"/>
        <v>324.16157535742047</v>
      </c>
      <c r="F424" s="2">
        <f t="shared" si="182"/>
        <v>0</v>
      </c>
      <c r="G424" s="3">
        <f t="shared" si="183"/>
        <v>0</v>
      </c>
      <c r="H424" s="3">
        <f t="shared" si="184"/>
        <v>56.945646677011815</v>
      </c>
      <c r="I424" s="3">
        <f t="shared" si="185"/>
        <v>-34.404121060729182</v>
      </c>
      <c r="J424" s="2">
        <f t="shared" si="186"/>
        <v>66.531573117012471</v>
      </c>
      <c r="K424" s="2">
        <f t="shared" si="165"/>
        <v>66.531573117012471</v>
      </c>
      <c r="L424" s="5">
        <f t="shared" si="166"/>
        <v>0.47316856340459379</v>
      </c>
      <c r="M424" s="4">
        <f t="shared" si="187"/>
        <v>0.28562327859480113</v>
      </c>
      <c r="N424" s="4">
        <f t="shared" si="167"/>
        <v>0.26878497344432756</v>
      </c>
      <c r="O424" s="4">
        <f t="shared" si="188"/>
        <v>0</v>
      </c>
      <c r="P424" s="4">
        <f t="shared" si="168"/>
        <v>0</v>
      </c>
      <c r="Q424" s="5">
        <f t="shared" si="169"/>
        <v>0</v>
      </c>
      <c r="R424" s="5">
        <f t="shared" si="170"/>
        <v>-9.5301029820904262</v>
      </c>
      <c r="S424" s="5">
        <f t="shared" si="189"/>
        <v>5.7576801011097105</v>
      </c>
      <c r="T424" s="6">
        <f t="shared" si="190"/>
        <v>1499.4121152329426</v>
      </c>
      <c r="U424" s="5">
        <f t="shared" si="171"/>
        <v>0</v>
      </c>
      <c r="V424" s="5">
        <f t="shared" si="172"/>
        <v>3.2706692979398424</v>
      </c>
      <c r="W424" s="5">
        <f t="shared" si="173"/>
        <v>5.4136066405843835</v>
      </c>
      <c r="X424" s="5">
        <f t="shared" si="174"/>
        <v>0</v>
      </c>
      <c r="Y424" s="5">
        <f t="shared" si="175"/>
        <v>-6.2594336841505838</v>
      </c>
      <c r="Z424" s="5">
        <f t="shared" si="176"/>
        <v>-21.002713258305906</v>
      </c>
      <c r="AA424">
        <f t="shared" si="191"/>
        <v>0</v>
      </c>
    </row>
    <row r="425" spans="1:27" x14ac:dyDescent="0.2">
      <c r="A425">
        <f t="shared" si="177"/>
        <v>3.9299999999999602</v>
      </c>
      <c r="B425" s="5">
        <f t="shared" si="178"/>
        <v>0</v>
      </c>
      <c r="C425" s="5">
        <f t="shared" si="179"/>
        <v>324.73071885250641</v>
      </c>
      <c r="D425" s="5">
        <f t="shared" si="180"/>
        <v>58.76459246365674</v>
      </c>
      <c r="E425" s="2">
        <f t="shared" si="181"/>
        <v>324.73071885250641</v>
      </c>
      <c r="F425" s="2">
        <f t="shared" si="182"/>
        <v>0</v>
      </c>
      <c r="G425" s="3">
        <f t="shared" si="183"/>
        <v>0</v>
      </c>
      <c r="H425" s="3">
        <f t="shared" si="184"/>
        <v>56.883052340170309</v>
      </c>
      <c r="I425" s="3">
        <f t="shared" si="185"/>
        <v>-34.614148193312239</v>
      </c>
      <c r="J425" s="2">
        <f t="shared" si="186"/>
        <v>66.586942403771147</v>
      </c>
      <c r="K425" s="2">
        <f t="shared" si="165"/>
        <v>66.586942403771147</v>
      </c>
      <c r="L425" s="5">
        <f t="shared" si="166"/>
        <v>0.47310603781223631</v>
      </c>
      <c r="M425" s="4">
        <f t="shared" si="187"/>
        <v>0.28538548782678541</v>
      </c>
      <c r="N425" s="4">
        <f t="shared" si="167"/>
        <v>0.26870069756833315</v>
      </c>
      <c r="O425" s="4">
        <f t="shared" si="188"/>
        <v>0</v>
      </c>
      <c r="P425" s="4">
        <f t="shared" si="168"/>
        <v>0</v>
      </c>
      <c r="Q425" s="5">
        <f t="shared" si="169"/>
        <v>0</v>
      </c>
      <c r="R425" s="5">
        <f t="shared" si="170"/>
        <v>-9.5262910324803549</v>
      </c>
      <c r="S425" s="5">
        <f t="shared" si="189"/>
        <v>5.7968838865918917</v>
      </c>
      <c r="T425" s="6">
        <f t="shared" si="190"/>
        <v>1499.410615821577</v>
      </c>
      <c r="U425" s="5">
        <f t="shared" si="171"/>
        <v>0</v>
      </c>
      <c r="V425" s="5">
        <f t="shared" si="172"/>
        <v>3.2923417153007328</v>
      </c>
      <c r="W425" s="5">
        <f t="shared" si="173"/>
        <v>5.4104594764912211</v>
      </c>
      <c r="X425" s="5">
        <f t="shared" si="174"/>
        <v>0</v>
      </c>
      <c r="Y425" s="5">
        <f t="shared" si="175"/>
        <v>-6.2339493171796221</v>
      </c>
      <c r="Z425" s="5">
        <f t="shared" si="176"/>
        <v>-20.966656636916888</v>
      </c>
      <c r="AA425">
        <f t="shared" si="191"/>
        <v>0</v>
      </c>
    </row>
    <row r="426" spans="1:27" x14ac:dyDescent="0.2">
      <c r="A426">
        <f t="shared" si="177"/>
        <v>3.93999999999996</v>
      </c>
      <c r="B426" s="5">
        <f t="shared" si="178"/>
        <v>0</v>
      </c>
      <c r="C426" s="5">
        <f t="shared" si="179"/>
        <v>325.29923767844224</v>
      </c>
      <c r="D426" s="5">
        <f t="shared" si="180"/>
        <v>58.417402648891773</v>
      </c>
      <c r="E426" s="2">
        <f t="shared" si="181"/>
        <v>325.29923767844224</v>
      </c>
      <c r="F426" s="2">
        <f t="shared" si="182"/>
        <v>0</v>
      </c>
      <c r="G426" s="3">
        <f t="shared" si="183"/>
        <v>0</v>
      </c>
      <c r="H426" s="3">
        <f t="shared" si="184"/>
        <v>56.820712846998511</v>
      </c>
      <c r="I426" s="3">
        <f t="shared" si="185"/>
        <v>-34.823814759681412</v>
      </c>
      <c r="J426" s="2">
        <f t="shared" si="186"/>
        <v>66.64301525934782</v>
      </c>
      <c r="K426" s="2">
        <f t="shared" si="165"/>
        <v>66.64301525934782</v>
      </c>
      <c r="L426" s="5">
        <f t="shared" si="166"/>
        <v>0.47304258922079817</v>
      </c>
      <c r="M426" s="4">
        <f t="shared" si="187"/>
        <v>0.28514508180497233</v>
      </c>
      <c r="N426" s="4">
        <f t="shared" si="167"/>
        <v>0.26861540576952087</v>
      </c>
      <c r="O426" s="4">
        <f t="shared" si="188"/>
        <v>0</v>
      </c>
      <c r="P426" s="4">
        <f t="shared" si="168"/>
        <v>0</v>
      </c>
      <c r="Q426" s="5">
        <f t="shared" si="169"/>
        <v>0</v>
      </c>
      <c r="R426" s="5">
        <f t="shared" si="170"/>
        <v>-9.5225869875829066</v>
      </c>
      <c r="S426" s="5">
        <f t="shared" si="189"/>
        <v>5.8361253964109121</v>
      </c>
      <c r="T426" s="6">
        <f t="shared" si="190"/>
        <v>1499.4091164117108</v>
      </c>
      <c r="U426" s="5">
        <f t="shared" si="171"/>
        <v>0</v>
      </c>
      <c r="V426" s="5">
        <f t="shared" si="172"/>
        <v>3.3140212471376294</v>
      </c>
      <c r="W426" s="5">
        <f t="shared" si="173"/>
        <v>5.4073642118748113</v>
      </c>
      <c r="X426" s="5">
        <f t="shared" si="174"/>
        <v>0</v>
      </c>
      <c r="Y426" s="5">
        <f t="shared" si="175"/>
        <v>-6.2085657404452768</v>
      </c>
      <c r="Z426" s="5">
        <f t="shared" si="176"/>
        <v>-20.930510391714275</v>
      </c>
      <c r="AA426">
        <f t="shared" si="191"/>
        <v>0</v>
      </c>
    </row>
    <row r="427" spans="1:27" x14ac:dyDescent="0.2">
      <c r="A427">
        <f t="shared" si="177"/>
        <v>3.9499999999999598</v>
      </c>
      <c r="B427" s="5">
        <f t="shared" si="178"/>
        <v>0</v>
      </c>
      <c r="C427" s="5">
        <f t="shared" si="179"/>
        <v>325.86713437862517</v>
      </c>
      <c r="D427" s="5">
        <f t="shared" si="180"/>
        <v>58.068117975775372</v>
      </c>
      <c r="E427" s="2">
        <f t="shared" si="181"/>
        <v>325.86713437862517</v>
      </c>
      <c r="F427" s="2">
        <f t="shared" si="182"/>
        <v>0</v>
      </c>
      <c r="G427" s="3">
        <f t="shared" si="183"/>
        <v>0</v>
      </c>
      <c r="H427" s="3">
        <f t="shared" si="184"/>
        <v>56.758627189594058</v>
      </c>
      <c r="I427" s="3">
        <f t="shared" si="185"/>
        <v>-35.033119863598557</v>
      </c>
      <c r="J427" s="2">
        <f t="shared" si="186"/>
        <v>66.699784466102955</v>
      </c>
      <c r="K427" s="2">
        <f t="shared" si="165"/>
        <v>66.699784466102955</v>
      </c>
      <c r="L427" s="5">
        <f t="shared" si="166"/>
        <v>0.4729782207828781</v>
      </c>
      <c r="M427" s="4">
        <f t="shared" si="187"/>
        <v>0.28490210556220846</v>
      </c>
      <c r="N427" s="4">
        <f t="shared" si="167"/>
        <v>0.2685291109846793</v>
      </c>
      <c r="O427" s="4">
        <f t="shared" si="188"/>
        <v>0</v>
      </c>
      <c r="P427" s="4">
        <f t="shared" si="168"/>
        <v>0</v>
      </c>
      <c r="Q427" s="5">
        <f t="shared" si="169"/>
        <v>0</v>
      </c>
      <c r="R427" s="5">
        <f t="shared" si="170"/>
        <v>-9.5189894522774203</v>
      </c>
      <c r="S427" s="5">
        <f t="shared" si="189"/>
        <v>5.875404585597594</v>
      </c>
      <c r="T427" s="6">
        <f t="shared" si="190"/>
        <v>1499.4076170033443</v>
      </c>
      <c r="U427" s="5">
        <f t="shared" si="171"/>
        <v>0</v>
      </c>
      <c r="V427" s="5">
        <f t="shared" si="172"/>
        <v>3.3357078628998549</v>
      </c>
      <c r="W427" s="5">
        <f t="shared" si="173"/>
        <v>5.404320247265658</v>
      </c>
      <c r="X427" s="5">
        <f t="shared" si="174"/>
        <v>0</v>
      </c>
      <c r="Y427" s="5">
        <f t="shared" si="175"/>
        <v>-6.1832815893775654</v>
      </c>
      <c r="Z427" s="5">
        <f t="shared" si="176"/>
        <v>-20.894275167136747</v>
      </c>
      <c r="AA427">
        <f t="shared" si="191"/>
        <v>0</v>
      </c>
    </row>
    <row r="428" spans="1:27" x14ac:dyDescent="0.2">
      <c r="A428">
        <f t="shared" si="177"/>
        <v>3.9599999999999596</v>
      </c>
      <c r="B428" s="5">
        <f t="shared" si="178"/>
        <v>0</v>
      </c>
      <c r="C428" s="5">
        <f t="shared" si="179"/>
        <v>326.43441148644166</v>
      </c>
      <c r="D428" s="5">
        <f t="shared" si="180"/>
        <v>57.716742063381034</v>
      </c>
      <c r="E428" s="2">
        <f t="shared" si="181"/>
        <v>326.43441148644166</v>
      </c>
      <c r="F428" s="2">
        <f t="shared" si="182"/>
        <v>0</v>
      </c>
      <c r="G428" s="3">
        <f t="shared" si="183"/>
        <v>0</v>
      </c>
      <c r="H428" s="3">
        <f t="shared" si="184"/>
        <v>56.696794373700286</v>
      </c>
      <c r="I428" s="3">
        <f t="shared" si="185"/>
        <v>-35.242062615269923</v>
      </c>
      <c r="J428" s="2">
        <f t="shared" si="186"/>
        <v>66.757242825271462</v>
      </c>
      <c r="K428" s="2">
        <f t="shared" si="165"/>
        <v>66.757242825271462</v>
      </c>
      <c r="L428" s="5">
        <f t="shared" si="166"/>
        <v>0.47291293562427877</v>
      </c>
      <c r="M428" s="4">
        <f t="shared" si="187"/>
        <v>0.28465660395496434</v>
      </c>
      <c r="N428" s="4">
        <f t="shared" si="167"/>
        <v>0.26844182611518641</v>
      </c>
      <c r="O428" s="4">
        <f t="shared" si="188"/>
        <v>0</v>
      </c>
      <c r="P428" s="4">
        <f t="shared" si="168"/>
        <v>0</v>
      </c>
      <c r="Q428" s="5">
        <f t="shared" si="169"/>
        <v>0</v>
      </c>
      <c r="R428" s="5">
        <f t="shared" si="170"/>
        <v>-9.5154970417489046</v>
      </c>
      <c r="S428" s="5">
        <f t="shared" si="189"/>
        <v>5.9147213923665163</v>
      </c>
      <c r="T428" s="6">
        <f t="shared" si="190"/>
        <v>1499.4061175964769</v>
      </c>
      <c r="U428" s="5">
        <f t="shared" si="171"/>
        <v>0</v>
      </c>
      <c r="V428" s="5">
        <f t="shared" si="172"/>
        <v>3.3574015255756775</v>
      </c>
      <c r="W428" s="5">
        <f t="shared" si="173"/>
        <v>5.4013269882516459</v>
      </c>
      <c r="X428" s="5">
        <f t="shared" si="174"/>
        <v>0</v>
      </c>
      <c r="Y428" s="5">
        <f t="shared" si="175"/>
        <v>-6.1580955161732271</v>
      </c>
      <c r="Z428" s="5">
        <f t="shared" si="176"/>
        <v>-20.857951619381836</v>
      </c>
      <c r="AA428">
        <f t="shared" si="191"/>
        <v>0</v>
      </c>
    </row>
    <row r="429" spans="1:27" x14ac:dyDescent="0.2">
      <c r="A429">
        <f t="shared" si="177"/>
        <v>3.9699999999999593</v>
      </c>
      <c r="B429" s="5">
        <f t="shared" si="178"/>
        <v>0</v>
      </c>
      <c r="C429" s="5">
        <f t="shared" si="179"/>
        <v>327.00107152540284</v>
      </c>
      <c r="D429" s="5">
        <f t="shared" si="180"/>
        <v>57.363278539647368</v>
      </c>
      <c r="E429" s="2">
        <f t="shared" si="181"/>
        <v>327.00107152540284</v>
      </c>
      <c r="F429" s="2">
        <f t="shared" si="182"/>
        <v>0</v>
      </c>
      <c r="G429" s="3">
        <f t="shared" si="183"/>
        <v>0</v>
      </c>
      <c r="H429" s="3">
        <f t="shared" si="184"/>
        <v>56.635213418538555</v>
      </c>
      <c r="I429" s="3">
        <f t="shared" si="185"/>
        <v>-35.450642131463738</v>
      </c>
      <c r="J429" s="2">
        <f t="shared" si="186"/>
        <v>66.815383157597182</v>
      </c>
      <c r="K429" s="2">
        <f t="shared" si="165"/>
        <v>66.815383157597182</v>
      </c>
      <c r="L429" s="5">
        <f t="shared" si="166"/>
        <v>0.47284673684498207</v>
      </c>
      <c r="M429" s="4">
        <f t="shared" si="187"/>
        <v>0.28440862165433006</v>
      </c>
      <c r="N429" s="4">
        <f t="shared" si="167"/>
        <v>0.26835356402524041</v>
      </c>
      <c r="O429" s="4">
        <f t="shared" si="188"/>
        <v>0</v>
      </c>
      <c r="P429" s="4">
        <f t="shared" si="168"/>
        <v>0</v>
      </c>
      <c r="Q429" s="5">
        <f t="shared" si="169"/>
        <v>0</v>
      </c>
      <c r="R429" s="5">
        <f t="shared" si="170"/>
        <v>-9.5121083815299965</v>
      </c>
      <c r="S429" s="5">
        <f t="shared" si="189"/>
        <v>5.9540757383097747</v>
      </c>
      <c r="T429" s="6">
        <f t="shared" si="190"/>
        <v>1499.404618191109</v>
      </c>
      <c r="U429" s="5">
        <f t="shared" si="171"/>
        <v>0</v>
      </c>
      <c r="V429" s="5">
        <f t="shared" si="172"/>
        <v>3.3791021917858006</v>
      </c>
      <c r="W429" s="5">
        <f t="shared" si="173"/>
        <v>5.3983838454927984</v>
      </c>
      <c r="X429" s="5">
        <f t="shared" si="174"/>
        <v>0</v>
      </c>
      <c r="Y429" s="5">
        <f t="shared" si="175"/>
        <v>-6.1330061897441954</v>
      </c>
      <c r="Z429" s="5">
        <f t="shared" si="176"/>
        <v>-20.821540416197426</v>
      </c>
      <c r="AA429">
        <f t="shared" si="191"/>
        <v>0</v>
      </c>
    </row>
    <row r="430" spans="1:27" x14ac:dyDescent="0.2">
      <c r="A430">
        <f t="shared" si="177"/>
        <v>3.9799999999999591</v>
      </c>
      <c r="B430" s="5">
        <f t="shared" si="178"/>
        <v>0</v>
      </c>
      <c r="C430" s="5">
        <f t="shared" si="179"/>
        <v>327.56711700927872</v>
      </c>
      <c r="D430" s="5">
        <f t="shared" si="180"/>
        <v>57.007731041311921</v>
      </c>
      <c r="E430" s="2">
        <f t="shared" si="181"/>
        <v>327.56711700927872</v>
      </c>
      <c r="F430" s="2">
        <f t="shared" si="182"/>
        <v>0</v>
      </c>
      <c r="G430" s="3">
        <f t="shared" si="183"/>
        <v>0</v>
      </c>
      <c r="H430" s="3">
        <f t="shared" si="184"/>
        <v>56.573883356641112</v>
      </c>
      <c r="I430" s="3">
        <f t="shared" si="185"/>
        <v>-35.658857535625714</v>
      </c>
      <c r="J430" s="2">
        <f t="shared" si="186"/>
        <v>66.874198303956405</v>
      </c>
      <c r="K430" s="2">
        <f t="shared" si="165"/>
        <v>66.874198303956405</v>
      </c>
      <c r="L430" s="5">
        <f t="shared" si="166"/>
        <v>0.4727796275201106</v>
      </c>
      <c r="M430" s="4">
        <f t="shared" si="187"/>
        <v>0.2841582031372536</v>
      </c>
      <c r="N430" s="4">
        <f t="shared" si="167"/>
        <v>0.26826433754012685</v>
      </c>
      <c r="O430" s="4">
        <f t="shared" si="188"/>
        <v>0</v>
      </c>
      <c r="P430" s="4">
        <f t="shared" si="168"/>
        <v>0</v>
      </c>
      <c r="Q430" s="5">
        <f t="shared" si="169"/>
        <v>0</v>
      </c>
      <c r="R430" s="5">
        <f t="shared" si="170"/>
        <v>-9.5088221075406771</v>
      </c>
      <c r="S430" s="5">
        <f t="shared" si="189"/>
        <v>5.9934675285923777</v>
      </c>
      <c r="T430" s="6">
        <f t="shared" si="190"/>
        <v>1499.4031187872406</v>
      </c>
      <c r="U430" s="5">
        <f t="shared" si="171"/>
        <v>0</v>
      </c>
      <c r="V430" s="5">
        <f t="shared" si="172"/>
        <v>3.4008098118773176</v>
      </c>
      <c r="W430" s="5">
        <f t="shared" si="173"/>
        <v>5.3954902347347993</v>
      </c>
      <c r="X430" s="5">
        <f t="shared" si="174"/>
        <v>0</v>
      </c>
      <c r="Y430" s="5">
        <f t="shared" si="175"/>
        <v>-6.1080122956633591</v>
      </c>
      <c r="Z430" s="5">
        <f t="shared" si="176"/>
        <v>-20.785042236672822</v>
      </c>
      <c r="AA430">
        <f t="shared" si="191"/>
        <v>0</v>
      </c>
    </row>
    <row r="431" spans="1:27" x14ac:dyDescent="0.2">
      <c r="A431">
        <f t="shared" si="177"/>
        <v>3.9899999999999589</v>
      </c>
      <c r="B431" s="5">
        <f t="shared" si="178"/>
        <v>0</v>
      </c>
      <c r="C431" s="5">
        <f t="shared" si="179"/>
        <v>328.13255044223035</v>
      </c>
      <c r="D431" s="5">
        <f t="shared" si="180"/>
        <v>56.650103213843835</v>
      </c>
      <c r="E431" s="2">
        <f t="shared" si="181"/>
        <v>328.13255044223035</v>
      </c>
      <c r="F431" s="2">
        <f t="shared" si="182"/>
        <v>0</v>
      </c>
      <c r="G431" s="3">
        <f t="shared" si="183"/>
        <v>0</v>
      </c>
      <c r="H431" s="3">
        <f t="shared" si="184"/>
        <v>56.51280323368448</v>
      </c>
      <c r="I431" s="3">
        <f t="shared" si="185"/>
        <v>-35.866707957992439</v>
      </c>
      <c r="J431" s="2">
        <f t="shared" si="186"/>
        <v>66.933681125970182</v>
      </c>
      <c r="K431" s="2">
        <f t="shared" si="165"/>
        <v>66.933681125970182</v>
      </c>
      <c r="L431" s="5">
        <f t="shared" si="166"/>
        <v>0.47271161070087558</v>
      </c>
      <c r="M431" s="4">
        <f t="shared" si="187"/>
        <v>0.28390539267802239</v>
      </c>
      <c r="N431" s="4">
        <f t="shared" si="167"/>
        <v>0.26817415944452178</v>
      </c>
      <c r="O431" s="4">
        <f t="shared" si="188"/>
        <v>0</v>
      </c>
      <c r="P431" s="4">
        <f t="shared" si="168"/>
        <v>0</v>
      </c>
      <c r="Q431" s="5">
        <f t="shared" si="169"/>
        <v>0</v>
      </c>
      <c r="R431" s="5">
        <f t="shared" si="170"/>
        <v>-9.5056368661257569</v>
      </c>
      <c r="S431" s="5">
        <f t="shared" si="189"/>
        <v>6.0328966521491543</v>
      </c>
      <c r="T431" s="6">
        <f t="shared" si="190"/>
        <v>1499.4016193848713</v>
      </c>
      <c r="U431" s="5">
        <f t="shared" si="171"/>
        <v>0</v>
      </c>
      <c r="V431" s="5">
        <f t="shared" si="172"/>
        <v>3.422524330018053</v>
      </c>
      <c r="W431" s="5">
        <f t="shared" si="173"/>
        <v>5.3926455768212662</v>
      </c>
      <c r="X431" s="5">
        <f t="shared" si="174"/>
        <v>0</v>
      </c>
      <c r="Y431" s="5">
        <f t="shared" si="175"/>
        <v>-6.0831125361077039</v>
      </c>
      <c r="Z431" s="5">
        <f t="shared" si="176"/>
        <v>-20.748457771029578</v>
      </c>
      <c r="AA431">
        <f t="shared" si="191"/>
        <v>0</v>
      </c>
    </row>
    <row r="432" spans="1:27" x14ac:dyDescent="0.2">
      <c r="A432">
        <f t="shared" si="177"/>
        <v>3.9999999999999587</v>
      </c>
      <c r="B432" s="5">
        <f t="shared" si="178"/>
        <v>0</v>
      </c>
      <c r="C432" s="5">
        <f t="shared" si="179"/>
        <v>328.69737431894043</v>
      </c>
      <c r="D432" s="5">
        <f t="shared" si="180"/>
        <v>56.29039871137536</v>
      </c>
      <c r="E432" s="2">
        <f t="shared" si="181"/>
        <v>328.69737431894043</v>
      </c>
      <c r="F432" s="2">
        <f t="shared" si="182"/>
        <v>0</v>
      </c>
      <c r="G432" s="3">
        <f t="shared" si="183"/>
        <v>0</v>
      </c>
      <c r="H432" s="3">
        <f t="shared" si="184"/>
        <v>56.451972108323403</v>
      </c>
      <c r="I432" s="3">
        <f t="shared" si="185"/>
        <v>-36.074192535702736</v>
      </c>
      <c r="J432" s="2">
        <f t="shared" si="186"/>
        <v>66.993824506605634</v>
      </c>
      <c r="K432" s="2">
        <f t="shared" si="165"/>
        <v>66.993824506605634</v>
      </c>
      <c r="L432" s="5">
        <f t="shared" si="166"/>
        <v>0.47264268941551102</v>
      </c>
      <c r="M432" s="4">
        <f t="shared" si="187"/>
        <v>0.28365023433998587</v>
      </c>
      <c r="N432" s="4">
        <f t="shared" si="167"/>
        <v>0.2680830424808317</v>
      </c>
      <c r="O432" s="4">
        <f t="shared" si="188"/>
        <v>0</v>
      </c>
      <c r="P432" s="4">
        <f t="shared" si="168"/>
        <v>0</v>
      </c>
      <c r="Q432" s="5">
        <f t="shared" si="169"/>
        <v>0</v>
      </c>
      <c r="R432" s="5">
        <f t="shared" si="170"/>
        <v>-9.5025513140901339</v>
      </c>
      <c r="S432" s="5">
        <f t="shared" si="189"/>
        <v>6.0723629818831402</v>
      </c>
      <c r="T432" s="6">
        <f t="shared" si="190"/>
        <v>1499.400119984002</v>
      </c>
      <c r="U432" s="5">
        <f t="shared" si="171"/>
        <v>0</v>
      </c>
      <c r="V432" s="5">
        <f t="shared" si="172"/>
        <v>3.4442456842913014</v>
      </c>
      <c r="W432" s="5">
        <f t="shared" si="173"/>
        <v>5.3898492977048189</v>
      </c>
      <c r="X432" s="5">
        <f t="shared" si="174"/>
        <v>0</v>
      </c>
      <c r="Y432" s="5">
        <f t="shared" si="175"/>
        <v>-6.0583056297988325</v>
      </c>
      <c r="Z432" s="5">
        <f t="shared" si="176"/>
        <v>-20.71178772041204</v>
      </c>
      <c r="AA432">
        <f t="shared" si="191"/>
        <v>0</v>
      </c>
    </row>
    <row r="433" spans="1:27" x14ac:dyDescent="0.2">
      <c r="A433">
        <f t="shared" si="177"/>
        <v>4.0099999999999589</v>
      </c>
      <c r="B433" s="5">
        <f t="shared" si="178"/>
        <v>0</v>
      </c>
      <c r="C433" s="5">
        <f t="shared" si="179"/>
        <v>329.26159112474215</v>
      </c>
      <c r="D433" s="5">
        <f t="shared" si="180"/>
        <v>55.928621196632314</v>
      </c>
      <c r="E433" s="2">
        <f t="shared" si="181"/>
        <v>329.26159112474215</v>
      </c>
      <c r="F433" s="2">
        <f t="shared" si="182"/>
        <v>0</v>
      </c>
      <c r="G433" s="3">
        <f t="shared" si="183"/>
        <v>0</v>
      </c>
      <c r="H433" s="3">
        <f t="shared" si="184"/>
        <v>56.391389052025417</v>
      </c>
      <c r="I433" s="3">
        <f t="shared" si="185"/>
        <v>-36.281310412906855</v>
      </c>
      <c r="J433" s="2">
        <f t="shared" si="186"/>
        <v>67.054621350765942</v>
      </c>
      <c r="K433" s="2">
        <f t="shared" si="165"/>
        <v>67.054621350765942</v>
      </c>
      <c r="L433" s="5">
        <f t="shared" si="166"/>
        <v>0.47257286667019466</v>
      </c>
      <c r="M433" s="4">
        <f t="shared" si="187"/>
        <v>0.28339277196752066</v>
      </c>
      <c r="N433" s="4">
        <f t="shared" si="167"/>
        <v>0.26799099934756965</v>
      </c>
      <c r="O433" s="4">
        <f t="shared" si="188"/>
        <v>0</v>
      </c>
      <c r="P433" s="4">
        <f t="shared" si="168"/>
        <v>0</v>
      </c>
      <c r="Q433" s="5">
        <f t="shared" si="169"/>
        <v>0</v>
      </c>
      <c r="R433" s="5">
        <f t="shared" si="170"/>
        <v>-9.4995641187318629</v>
      </c>
      <c r="S433" s="5">
        <f t="shared" si="189"/>
        <v>6.1118663748653228</v>
      </c>
      <c r="T433" s="6">
        <f t="shared" si="190"/>
        <v>1499.3986205846313</v>
      </c>
      <c r="U433" s="5">
        <f t="shared" si="171"/>
        <v>0</v>
      </c>
      <c r="V433" s="5">
        <f t="shared" si="172"/>
        <v>3.465973806790863</v>
      </c>
      <c r="W433" s="5">
        <f t="shared" si="173"/>
        <v>5.3871008284569184</v>
      </c>
      <c r="X433" s="5">
        <f t="shared" si="174"/>
        <v>0</v>
      </c>
      <c r="Y433" s="5">
        <f t="shared" si="175"/>
        <v>-6.0335903119409995</v>
      </c>
      <c r="Z433" s="5">
        <f t="shared" si="176"/>
        <v>-20.675032796677758</v>
      </c>
      <c r="AA433">
        <f t="shared" si="191"/>
        <v>0</v>
      </c>
    </row>
    <row r="434" spans="1:27" x14ac:dyDescent="0.2">
      <c r="A434">
        <f t="shared" si="177"/>
        <v>4.0199999999999587</v>
      </c>
      <c r="B434" s="5">
        <f t="shared" si="178"/>
        <v>0</v>
      </c>
      <c r="C434" s="5">
        <f t="shared" si="179"/>
        <v>329.82520333574683</v>
      </c>
      <c r="D434" s="5">
        <f t="shared" si="180"/>
        <v>55.564774340863416</v>
      </c>
      <c r="E434" s="2">
        <f t="shared" si="181"/>
        <v>329.82520333574683</v>
      </c>
      <c r="F434" s="2">
        <f t="shared" si="182"/>
        <v>0</v>
      </c>
      <c r="G434" s="3">
        <f t="shared" si="183"/>
        <v>0</v>
      </c>
      <c r="H434" s="3">
        <f t="shared" si="184"/>
        <v>56.331053148906008</v>
      </c>
      <c r="I434" s="3">
        <f t="shared" si="185"/>
        <v>-36.488060740873635</v>
      </c>
      <c r="J434" s="2">
        <f t="shared" si="186"/>
        <v>67.11606458586914</v>
      </c>
      <c r="K434" s="2">
        <f t="shared" si="165"/>
        <v>67.11606458586914</v>
      </c>
      <c r="L434" s="5">
        <f t="shared" si="166"/>
        <v>0.47250214544995534</v>
      </c>
      <c r="M434" s="4">
        <f t="shared" si="187"/>
        <v>0.28313304917823584</v>
      </c>
      <c r="N434" s="4">
        <f t="shared" si="167"/>
        <v>0.26789804269776801</v>
      </c>
      <c r="O434" s="4">
        <f t="shared" si="188"/>
        <v>0</v>
      </c>
      <c r="P434" s="4">
        <f t="shared" si="168"/>
        <v>0</v>
      </c>
      <c r="Q434" s="5">
        <f t="shared" si="169"/>
        <v>0</v>
      </c>
      <c r="R434" s="5">
        <f t="shared" si="170"/>
        <v>-9.4966739578730195</v>
      </c>
      <c r="S434" s="5">
        <f t="shared" si="189"/>
        <v>6.1514066725356997</v>
      </c>
      <c r="T434" s="6">
        <f t="shared" si="190"/>
        <v>1499.3971211867606</v>
      </c>
      <c r="U434" s="5">
        <f t="shared" si="171"/>
        <v>0</v>
      </c>
      <c r="V434" s="5">
        <f t="shared" si="172"/>
        <v>3.4877086237163879</v>
      </c>
      <c r="W434" s="5">
        <f t="shared" si="173"/>
        <v>5.3843996052765188</v>
      </c>
      <c r="X434" s="5">
        <f t="shared" si="174"/>
        <v>0</v>
      </c>
      <c r="Y434" s="5">
        <f t="shared" si="175"/>
        <v>-6.0089653341566311</v>
      </c>
      <c r="Z434" s="5">
        <f t="shared" si="176"/>
        <v>-20.638193722187779</v>
      </c>
      <c r="AA434">
        <f t="shared" si="191"/>
        <v>0</v>
      </c>
    </row>
    <row r="435" spans="1:27" x14ac:dyDescent="0.2">
      <c r="A435">
        <f t="shared" si="177"/>
        <v>4.0299999999999585</v>
      </c>
      <c r="B435" s="5">
        <f t="shared" si="178"/>
        <v>0</v>
      </c>
      <c r="C435" s="5">
        <f t="shared" si="179"/>
        <v>330.38821341896914</v>
      </c>
      <c r="D435" s="5">
        <f t="shared" si="180"/>
        <v>55.198861823768567</v>
      </c>
      <c r="E435" s="2">
        <f t="shared" si="181"/>
        <v>330.38821341896914</v>
      </c>
      <c r="F435" s="2">
        <f t="shared" si="182"/>
        <v>0</v>
      </c>
      <c r="G435" s="3">
        <f t="shared" si="183"/>
        <v>0</v>
      </c>
      <c r="H435" s="3">
        <f t="shared" si="184"/>
        <v>56.270963495564445</v>
      </c>
      <c r="I435" s="3">
        <f t="shared" si="185"/>
        <v>-36.694442678095513</v>
      </c>
      <c r="J435" s="2">
        <f t="shared" si="186"/>
        <v>67.178147162415726</v>
      </c>
      <c r="K435" s="2">
        <f t="shared" si="165"/>
        <v>67.178147162415726</v>
      </c>
      <c r="L435" s="5">
        <f t="shared" si="166"/>
        <v>0.47243052871956737</v>
      </c>
      <c r="M435" s="4">
        <f t="shared" si="187"/>
        <v>0.28287110935541743</v>
      </c>
      <c r="N435" s="4">
        <f t="shared" si="167"/>
        <v>0.26780418513742726</v>
      </c>
      <c r="O435" s="4">
        <f t="shared" si="188"/>
        <v>0</v>
      </c>
      <c r="P435" s="4">
        <f t="shared" si="168"/>
        <v>0</v>
      </c>
      <c r="Q435" s="5">
        <f t="shared" si="169"/>
        <v>0</v>
      </c>
      <c r="R435" s="5">
        <f t="shared" si="170"/>
        <v>-9.4938795198884431</v>
      </c>
      <c r="S435" s="5">
        <f t="shared" si="189"/>
        <v>6.190983700905563</v>
      </c>
      <c r="T435" s="6">
        <f t="shared" si="190"/>
        <v>1499.3956217903888</v>
      </c>
      <c r="U435" s="5">
        <f t="shared" si="171"/>
        <v>0</v>
      </c>
      <c r="V435" s="5">
        <f t="shared" si="172"/>
        <v>3.5094500554689434</v>
      </c>
      <c r="W435" s="5">
        <f t="shared" si="173"/>
        <v>5.3817450694975095</v>
      </c>
      <c r="X435" s="5">
        <f t="shared" si="174"/>
        <v>0</v>
      </c>
      <c r="Y435" s="5">
        <f t="shared" si="175"/>
        <v>-5.9844294644194997</v>
      </c>
      <c r="Z435" s="5">
        <f t="shared" si="176"/>
        <v>-20.601271229596925</v>
      </c>
      <c r="AA435">
        <f t="shared" si="191"/>
        <v>0</v>
      </c>
    </row>
    <row r="436" spans="1:27" x14ac:dyDescent="0.2">
      <c r="A436">
        <f t="shared" si="177"/>
        <v>4.0399999999999583</v>
      </c>
      <c r="B436" s="5">
        <f t="shared" si="178"/>
        <v>0</v>
      </c>
      <c r="C436" s="5">
        <f t="shared" si="179"/>
        <v>330.95062383245158</v>
      </c>
      <c r="D436" s="5">
        <f t="shared" si="180"/>
        <v>54.830887333426134</v>
      </c>
      <c r="E436" s="2">
        <f t="shared" si="181"/>
        <v>330.95062383245158</v>
      </c>
      <c r="F436" s="2">
        <f t="shared" si="182"/>
        <v>0</v>
      </c>
      <c r="G436" s="3">
        <f t="shared" si="183"/>
        <v>0</v>
      </c>
      <c r="H436" s="3">
        <f t="shared" si="184"/>
        <v>56.211119200920251</v>
      </c>
      <c r="I436" s="3">
        <f t="shared" si="185"/>
        <v>-36.900455390391485</v>
      </c>
      <c r="J436" s="2">
        <f t="shared" si="186"/>
        <v>67.240862054544905</v>
      </c>
      <c r="K436" s="2">
        <f t="shared" si="165"/>
        <v>67.240862054544905</v>
      </c>
      <c r="L436" s="5">
        <f t="shared" si="166"/>
        <v>0.47235801942443134</v>
      </c>
      <c r="M436" s="4">
        <f t="shared" si="187"/>
        <v>0.2826069956407124</v>
      </c>
      <c r="N436" s="4">
        <f t="shared" si="167"/>
        <v>0.26770943922400181</v>
      </c>
      <c r="O436" s="4">
        <f t="shared" si="188"/>
        <v>0</v>
      </c>
      <c r="P436" s="4">
        <f t="shared" si="168"/>
        <v>0</v>
      </c>
      <c r="Q436" s="5">
        <f t="shared" si="169"/>
        <v>0</v>
      </c>
      <c r="R436" s="5">
        <f t="shared" si="170"/>
        <v>-9.4911795037322779</v>
      </c>
      <c r="S436" s="5">
        <f t="shared" si="189"/>
        <v>6.2305972707609278</v>
      </c>
      <c r="T436" s="6">
        <f t="shared" si="190"/>
        <v>1499.3941223955169</v>
      </c>
      <c r="U436" s="5">
        <f t="shared" si="171"/>
        <v>0</v>
      </c>
      <c r="V436" s="5">
        <f t="shared" si="172"/>
        <v>3.5311980167468118</v>
      </c>
      <c r="W436" s="5">
        <f t="shared" si="173"/>
        <v>5.3791366675949952</v>
      </c>
      <c r="X436" s="5">
        <f t="shared" si="174"/>
        <v>0</v>
      </c>
      <c r="Y436" s="5">
        <f t="shared" si="175"/>
        <v>-5.9599814869854661</v>
      </c>
      <c r="Z436" s="5">
        <f t="shared" si="176"/>
        <v>-20.564266061644076</v>
      </c>
      <c r="AA436">
        <f t="shared" si="191"/>
        <v>0</v>
      </c>
    </row>
    <row r="437" spans="1:27" x14ac:dyDescent="0.2">
      <c r="A437">
        <f t="shared" si="177"/>
        <v>4.0499999999999581</v>
      </c>
      <c r="B437" s="5">
        <f t="shared" si="178"/>
        <v>0</v>
      </c>
      <c r="C437" s="5">
        <f t="shared" si="179"/>
        <v>331.51243702538642</v>
      </c>
      <c r="D437" s="5">
        <f t="shared" si="180"/>
        <v>54.46085456621914</v>
      </c>
      <c r="E437" s="2">
        <f t="shared" si="181"/>
        <v>331.51243702538642</v>
      </c>
      <c r="F437" s="2">
        <f t="shared" si="182"/>
        <v>0</v>
      </c>
      <c r="G437" s="3">
        <f t="shared" si="183"/>
        <v>0</v>
      </c>
      <c r="H437" s="3">
        <f t="shared" si="184"/>
        <v>56.151519386050396</v>
      </c>
      <c r="I437" s="3">
        <f t="shared" si="185"/>
        <v>-37.106098051007926</v>
      </c>
      <c r="J437" s="2">
        <f t="shared" si="186"/>
        <v>67.304202260579586</v>
      </c>
      <c r="K437" s="2">
        <f t="shared" si="165"/>
        <v>67.304202260579586</v>
      </c>
      <c r="L437" s="5">
        <f t="shared" si="166"/>
        <v>0.47228462049144238</v>
      </c>
      <c r="M437" s="4">
        <f t="shared" si="187"/>
        <v>0.28234075092704869</v>
      </c>
      <c r="N437" s="4">
        <f t="shared" si="167"/>
        <v>0.26761381746492141</v>
      </c>
      <c r="O437" s="4">
        <f t="shared" si="188"/>
        <v>0</v>
      </c>
      <c r="P437" s="4">
        <f t="shared" si="168"/>
        <v>0</v>
      </c>
      <c r="Q437" s="5">
        <f t="shared" si="169"/>
        <v>0</v>
      </c>
      <c r="R437" s="5">
        <f t="shared" si="170"/>
        <v>-9.4885726189624382</v>
      </c>
      <c r="S437" s="5">
        <f t="shared" si="189"/>
        <v>6.2702471778670468</v>
      </c>
      <c r="T437" s="6">
        <f t="shared" si="190"/>
        <v>1499.3926230021441</v>
      </c>
      <c r="U437" s="5">
        <f t="shared" si="171"/>
        <v>0</v>
      </c>
      <c r="V437" s="5">
        <f t="shared" si="172"/>
        <v>3.5529524166414292</v>
      </c>
      <c r="W437" s="5">
        <f t="shared" si="173"/>
        <v>5.3765738511903871</v>
      </c>
      <c r="X437" s="5">
        <f t="shared" si="174"/>
        <v>0</v>
      </c>
      <c r="Y437" s="5">
        <f t="shared" si="175"/>
        <v>-5.935620202321009</v>
      </c>
      <c r="Z437" s="5">
        <f t="shared" si="176"/>
        <v>-20.527178970942565</v>
      </c>
      <c r="AA437">
        <f t="shared" si="191"/>
        <v>0</v>
      </c>
    </row>
    <row r="438" spans="1:27" x14ac:dyDescent="0.2">
      <c r="A438">
        <f t="shared" si="177"/>
        <v>4.0599999999999579</v>
      </c>
      <c r="B438" s="5">
        <f t="shared" si="178"/>
        <v>0</v>
      </c>
      <c r="C438" s="5">
        <f t="shared" si="179"/>
        <v>332.07365543823681</v>
      </c>
      <c r="D438" s="5">
        <f t="shared" si="180"/>
        <v>54.08876722676051</v>
      </c>
      <c r="E438" s="2">
        <f t="shared" si="181"/>
        <v>332.07365543823681</v>
      </c>
      <c r="F438" s="2">
        <f t="shared" si="182"/>
        <v>0</v>
      </c>
      <c r="G438" s="3">
        <f t="shared" si="183"/>
        <v>0</v>
      </c>
      <c r="H438" s="3">
        <f t="shared" si="184"/>
        <v>56.092163184027186</v>
      </c>
      <c r="I438" s="3">
        <f t="shared" si="185"/>
        <v>-37.311369840717354</v>
      </c>
      <c r="J438" s="2">
        <f t="shared" ref="J438:J474" si="192">SQRT(G438^2+H438^2+I438^2)</f>
        <v>67.368160803560073</v>
      </c>
      <c r="K438" s="2">
        <f t="shared" si="165"/>
        <v>67.368160803560073</v>
      </c>
      <c r="L438" s="5">
        <f t="shared" si="166"/>
        <v>0.47221033482984509</v>
      </c>
      <c r="M438" s="4">
        <f t="shared" si="187"/>
        <v>0.28207241785179188</v>
      </c>
      <c r="N438" s="4">
        <f t="shared" si="167"/>
        <v>0.2675173323161496</v>
      </c>
      <c r="O438" s="4">
        <f t="shared" si="188"/>
        <v>0</v>
      </c>
      <c r="P438" s="4">
        <f t="shared" si="168"/>
        <v>0</v>
      </c>
      <c r="Q438" s="5">
        <f t="shared" si="169"/>
        <v>0</v>
      </c>
      <c r="R438" s="5">
        <f t="shared" si="170"/>
        <v>-9.4860575857629463</v>
      </c>
      <c r="S438" s="5">
        <f t="shared" si="189"/>
        <v>6.3099332031739337</v>
      </c>
      <c r="T438" s="6">
        <f t="shared" si="190"/>
        <v>1499.3911236102708</v>
      </c>
      <c r="U438" s="5">
        <f t="shared" si="171"/>
        <v>0</v>
      </c>
      <c r="V438" s="5">
        <f t="shared" si="172"/>
        <v>3.5747131587334757</v>
      </c>
      <c r="W438" s="5">
        <f t="shared" si="173"/>
        <v>5.3740560770553651</v>
      </c>
      <c r="X438" s="5">
        <f t="shared" si="174"/>
        <v>0</v>
      </c>
      <c r="Y438" s="5">
        <f t="shared" si="175"/>
        <v>-5.911344427029471</v>
      </c>
      <c r="Z438" s="5">
        <f t="shared" si="176"/>
        <v>-20.490010719770702</v>
      </c>
      <c r="AA438">
        <f t="shared" si="191"/>
        <v>0</v>
      </c>
    </row>
    <row r="439" spans="1:27" x14ac:dyDescent="0.2">
      <c r="A439">
        <f t="shared" si="177"/>
        <v>4.0699999999999577</v>
      </c>
      <c r="B439" s="5">
        <f t="shared" si="178"/>
        <v>0</v>
      </c>
      <c r="C439" s="5">
        <f t="shared" si="179"/>
        <v>332.63428150285569</v>
      </c>
      <c r="D439" s="5">
        <f t="shared" si="180"/>
        <v>53.714629027817345</v>
      </c>
      <c r="E439" s="2">
        <f t="shared" si="181"/>
        <v>332.63428150285569</v>
      </c>
      <c r="F439" s="2">
        <f t="shared" si="182"/>
        <v>0</v>
      </c>
      <c r="G439" s="3">
        <f t="shared" si="183"/>
        <v>0</v>
      </c>
      <c r="H439" s="3">
        <f t="shared" si="184"/>
        <v>56.033049739756891</v>
      </c>
      <c r="I439" s="3">
        <f t="shared" si="185"/>
        <v>-37.516269947915063</v>
      </c>
      <c r="J439" s="2">
        <f t="shared" si="192"/>
        <v>67.432730731766341</v>
      </c>
      <c r="K439" s="2">
        <f t="shared" si="165"/>
        <v>67.432730731766341</v>
      </c>
      <c r="L439" s="5">
        <f t="shared" si="166"/>
        <v>0.47213516533207561</v>
      </c>
      <c r="M439" s="4">
        <f t="shared" si="187"/>
        <v>0.28180203879013577</v>
      </c>
      <c r="N439" s="4">
        <f t="shared" si="167"/>
        <v>0.26741999618077755</v>
      </c>
      <c r="O439" s="4">
        <f t="shared" si="188"/>
        <v>0</v>
      </c>
      <c r="P439" s="4">
        <f t="shared" si="168"/>
        <v>0</v>
      </c>
      <c r="Q439" s="5">
        <f t="shared" si="169"/>
        <v>0</v>
      </c>
      <c r="R439" s="5">
        <f t="shared" si="170"/>
        <v>-9.4836331349641743</v>
      </c>
      <c r="S439" s="5">
        <f t="shared" si="189"/>
        <v>6.3496551130227949</v>
      </c>
      <c r="T439" s="6">
        <f t="shared" si="190"/>
        <v>1499.3896242198971</v>
      </c>
      <c r="U439" s="5">
        <f t="shared" si="171"/>
        <v>0</v>
      </c>
      <c r="V439" s="5">
        <f t="shared" si="172"/>
        <v>3.5964801411890326</v>
      </c>
      <c r="W439" s="5">
        <f t="shared" si="173"/>
        <v>5.3715828071146596</v>
      </c>
      <c r="X439" s="5">
        <f t="shared" si="174"/>
        <v>0</v>
      </c>
      <c r="Y439" s="5">
        <f t="shared" si="175"/>
        <v>-5.8871529937751417</v>
      </c>
      <c r="Z439" s="5">
        <f t="shared" si="176"/>
        <v>-20.452762079862545</v>
      </c>
      <c r="AA439">
        <f t="shared" si="191"/>
        <v>0</v>
      </c>
    </row>
    <row r="440" spans="1:27" x14ac:dyDescent="0.2">
      <c r="A440">
        <f t="shared" si="177"/>
        <v>4.0799999999999574</v>
      </c>
      <c r="B440" s="5">
        <f t="shared" si="178"/>
        <v>0</v>
      </c>
      <c r="C440" s="5">
        <f t="shared" si="179"/>
        <v>333.19431764260355</v>
      </c>
      <c r="D440" s="5">
        <f t="shared" si="180"/>
        <v>53.338443690234207</v>
      </c>
      <c r="E440" s="2">
        <f t="shared" si="181"/>
        <v>333.19431764260355</v>
      </c>
      <c r="F440" s="2">
        <f t="shared" si="182"/>
        <v>0</v>
      </c>
      <c r="G440" s="3">
        <f t="shared" si="183"/>
        <v>0</v>
      </c>
      <c r="H440" s="3">
        <f t="shared" si="184"/>
        <v>55.974178209819136</v>
      </c>
      <c r="I440" s="3">
        <f t="shared" si="185"/>
        <v>-37.720797568713685</v>
      </c>
      <c r="J440" s="2">
        <f t="shared" si="192"/>
        <v>67.497905119229202</v>
      </c>
      <c r="K440" s="2">
        <f t="shared" si="165"/>
        <v>67.497905119229202</v>
      </c>
      <c r="L440" s="5">
        <f t="shared" si="166"/>
        <v>0.47205911487459107</v>
      </c>
      <c r="M440" s="4">
        <f t="shared" si="187"/>
        <v>0.28152965584872514</v>
      </c>
      <c r="N440" s="4">
        <f t="shared" si="167"/>
        <v>0.26732182140765476</v>
      </c>
      <c r="O440" s="4">
        <f t="shared" si="188"/>
        <v>0</v>
      </c>
      <c r="P440" s="4">
        <f t="shared" si="168"/>
        <v>0</v>
      </c>
      <c r="Q440" s="5">
        <f t="shared" si="169"/>
        <v>0</v>
      </c>
      <c r="R440" s="5">
        <f t="shared" si="170"/>
        <v>-9.4812980080610387</v>
      </c>
      <c r="S440" s="5">
        <f t="shared" si="189"/>
        <v>6.3894126593533489</v>
      </c>
      <c r="T440" s="6">
        <f t="shared" si="190"/>
        <v>1499.3881248310227</v>
      </c>
      <c r="U440" s="5">
        <f t="shared" si="171"/>
        <v>0</v>
      </c>
      <c r="V440" s="5">
        <f t="shared" si="172"/>
        <v>3.6182532568558194</v>
      </c>
      <c r="W440" s="5">
        <f t="shared" si="173"/>
        <v>5.3691535084477415</v>
      </c>
      <c r="X440" s="5">
        <f t="shared" si="174"/>
        <v>0</v>
      </c>
      <c r="Y440" s="5">
        <f t="shared" si="175"/>
        <v>-5.8630447512052193</v>
      </c>
      <c r="Z440" s="5">
        <f t="shared" si="176"/>
        <v>-20.415433832198907</v>
      </c>
      <c r="AA440">
        <f t="shared" si="191"/>
        <v>0</v>
      </c>
    </row>
    <row r="441" spans="1:27" x14ac:dyDescent="0.2">
      <c r="A441">
        <f t="shared" si="177"/>
        <v>4.0899999999999572</v>
      </c>
      <c r="B441" s="5">
        <f t="shared" si="178"/>
        <v>0</v>
      </c>
      <c r="C441" s="5">
        <f t="shared" si="179"/>
        <v>333.75376627246419</v>
      </c>
      <c r="D441" s="5">
        <f t="shared" si="180"/>
        <v>52.960214942855465</v>
      </c>
      <c r="E441" s="2">
        <f t="shared" si="181"/>
        <v>333.75376627246419</v>
      </c>
      <c r="F441" s="2">
        <f t="shared" si="182"/>
        <v>0</v>
      </c>
      <c r="G441" s="3">
        <f t="shared" si="183"/>
        <v>0</v>
      </c>
      <c r="H441" s="3">
        <f t="shared" si="184"/>
        <v>55.915547762307085</v>
      </c>
      <c r="I441" s="3">
        <f t="shared" si="185"/>
        <v>-37.924951907035677</v>
      </c>
      <c r="J441" s="2">
        <f t="shared" si="192"/>
        <v>67.563677066229999</v>
      </c>
      <c r="K441" s="2">
        <f t="shared" si="165"/>
        <v>67.563677066229999</v>
      </c>
      <c r="L441" s="5">
        <f t="shared" si="166"/>
        <v>0.4719821863186861</v>
      </c>
      <c r="M441" s="4">
        <f t="shared" si="187"/>
        <v>0.28125531085950911</v>
      </c>
      <c r="N441" s="4">
        <f t="shared" si="167"/>
        <v>0.26722282029005484</v>
      </c>
      <c r="O441" s="4">
        <f t="shared" si="188"/>
        <v>0</v>
      </c>
      <c r="P441" s="4">
        <f t="shared" si="168"/>
        <v>0</v>
      </c>
      <c r="Q441" s="5">
        <f t="shared" si="169"/>
        <v>0</v>
      </c>
      <c r="R441" s="5">
        <f t="shared" si="170"/>
        <v>-9.4790509572291608</v>
      </c>
      <c r="S441" s="5">
        <f t="shared" si="189"/>
        <v>6.4292055799119243</v>
      </c>
      <c r="T441" s="6">
        <f t="shared" si="190"/>
        <v>1499.3866254436475</v>
      </c>
      <c r="U441" s="5">
        <f t="shared" si="171"/>
        <v>0</v>
      </c>
      <c r="V441" s="5">
        <f t="shared" si="172"/>
        <v>3.640032393359427</v>
      </c>
      <c r="W441" s="5">
        <f t="shared" si="173"/>
        <v>5.3667676532893678</v>
      </c>
      <c r="X441" s="5">
        <f t="shared" si="174"/>
        <v>0</v>
      </c>
      <c r="Y441" s="5">
        <f t="shared" si="175"/>
        <v>-5.8390185638697343</v>
      </c>
      <c r="Z441" s="5">
        <f t="shared" si="176"/>
        <v>-20.378026766798708</v>
      </c>
      <c r="AA441">
        <f t="shared" si="191"/>
        <v>0</v>
      </c>
    </row>
    <row r="442" spans="1:27" x14ac:dyDescent="0.2">
      <c r="A442">
        <f t="shared" si="177"/>
        <v>4.099999999999957</v>
      </c>
      <c r="B442" s="5">
        <f t="shared" si="178"/>
        <v>0</v>
      </c>
      <c r="C442" s="5">
        <f t="shared" si="179"/>
        <v>334.31262979915903</v>
      </c>
      <c r="D442" s="5">
        <f t="shared" si="180"/>
        <v>52.579946522446768</v>
      </c>
      <c r="E442" s="2">
        <f t="shared" si="181"/>
        <v>334.31262979915903</v>
      </c>
      <c r="F442" s="2">
        <f t="shared" si="182"/>
        <v>0</v>
      </c>
      <c r="G442" s="3">
        <f t="shared" si="183"/>
        <v>0</v>
      </c>
      <c r="H442" s="3">
        <f t="shared" si="184"/>
        <v>55.857157576668385</v>
      </c>
      <c r="I442" s="3">
        <f t="shared" si="185"/>
        <v>-38.128732174703664</v>
      </c>
      <c r="J442" s="2">
        <f t="shared" si="192"/>
        <v>67.630039699789066</v>
      </c>
      <c r="K442" s="2">
        <f t="shared" si="165"/>
        <v>67.630039699789066</v>
      </c>
      <c r="L442" s="5">
        <f t="shared" si="166"/>
        <v>0.47190438251129702</v>
      </c>
      <c r="M442" s="4">
        <f t="shared" si="187"/>
        <v>0.28097904537382334</v>
      </c>
      <c r="N442" s="4">
        <f t="shared" si="167"/>
        <v>0.26712300506437803</v>
      </c>
      <c r="O442" s="4">
        <f t="shared" si="188"/>
        <v>0</v>
      </c>
      <c r="P442" s="4">
        <f t="shared" si="168"/>
        <v>0</v>
      </c>
      <c r="Q442" s="5">
        <f t="shared" si="169"/>
        <v>0</v>
      </c>
      <c r="R442" s="5">
        <f t="shared" si="170"/>
        <v>-9.4768907453389719</v>
      </c>
      <c r="S442" s="5">
        <f t="shared" si="189"/>
        <v>6.4690335984602712</v>
      </c>
      <c r="T442" s="6">
        <f t="shared" si="190"/>
        <v>1499.3851260577717</v>
      </c>
      <c r="U442" s="5">
        <f t="shared" si="171"/>
        <v>0</v>
      </c>
      <c r="V442" s="5">
        <f t="shared" si="172"/>
        <v>3.6618174331995466</v>
      </c>
      <c r="W442" s="5">
        <f t="shared" si="173"/>
        <v>5.3644247190290448</v>
      </c>
      <c r="X442" s="5">
        <f t="shared" si="174"/>
        <v>0</v>
      </c>
      <c r="Y442" s="5">
        <f t="shared" si="175"/>
        <v>-5.8150733121394254</v>
      </c>
      <c r="Z442" s="5">
        <f t="shared" si="176"/>
        <v>-20.340541682510683</v>
      </c>
      <c r="AA442">
        <f t="shared" si="191"/>
        <v>0</v>
      </c>
    </row>
    <row r="443" spans="1:27" x14ac:dyDescent="0.2">
      <c r="A443">
        <f t="shared" si="177"/>
        <v>4.1099999999999568</v>
      </c>
      <c r="B443" s="5">
        <f t="shared" si="178"/>
        <v>0</v>
      </c>
      <c r="C443" s="5">
        <f t="shared" si="179"/>
        <v>334.87091062126012</v>
      </c>
      <c r="D443" s="5">
        <f t="shared" si="180"/>
        <v>52.197642173615606</v>
      </c>
      <c r="E443" s="2">
        <f t="shared" si="181"/>
        <v>334.87091062126012</v>
      </c>
      <c r="F443" s="2">
        <f t="shared" si="182"/>
        <v>0</v>
      </c>
      <c r="G443" s="3">
        <f t="shared" si="183"/>
        <v>0</v>
      </c>
      <c r="H443" s="3">
        <f t="shared" si="184"/>
        <v>55.799006843546991</v>
      </c>
      <c r="I443" s="3">
        <f t="shared" si="185"/>
        <v>-38.33213759152877</v>
      </c>
      <c r="J443" s="2">
        <f t="shared" si="192"/>
        <v>67.696986174142907</v>
      </c>
      <c r="K443" s="2">
        <f t="shared" si="165"/>
        <v>67.696986174142907</v>
      </c>
      <c r="L443" s="5">
        <f t="shared" si="166"/>
        <v>0.47182570628579312</v>
      </c>
      <c r="M443" s="4">
        <f t="shared" si="187"/>
        <v>0.28070090065669906</v>
      </c>
      <c r="N443" s="4">
        <f t="shared" si="167"/>
        <v>0.26702238790888844</v>
      </c>
      <c r="O443" s="4">
        <f t="shared" si="188"/>
        <v>0</v>
      </c>
      <c r="P443" s="4">
        <f t="shared" si="168"/>
        <v>0</v>
      </c>
      <c r="Q443" s="5">
        <f t="shared" si="169"/>
        <v>0</v>
      </c>
      <c r="R443" s="5">
        <f t="shared" si="170"/>
        <v>-9.4748161459678641</v>
      </c>
      <c r="S443" s="5">
        <f t="shared" si="189"/>
        <v>6.5088964249850347</v>
      </c>
      <c r="T443" s="6">
        <f t="shared" si="190"/>
        <v>1499.3836266733954</v>
      </c>
      <c r="U443" s="5">
        <f t="shared" si="171"/>
        <v>0</v>
      </c>
      <c r="V443" s="5">
        <f t="shared" si="172"/>
        <v>3.6836082538461374</v>
      </c>
      <c r="W443" s="5">
        <f t="shared" si="173"/>
        <v>5.3621241882093891</v>
      </c>
      <c r="X443" s="5">
        <f t="shared" si="174"/>
        <v>0</v>
      </c>
      <c r="Y443" s="5">
        <f t="shared" si="175"/>
        <v>-5.7912078921217267</v>
      </c>
      <c r="Z443" s="5">
        <f t="shared" si="176"/>
        <v>-20.302979386805575</v>
      </c>
      <c r="AA443">
        <f t="shared" si="191"/>
        <v>0</v>
      </c>
    </row>
    <row r="444" spans="1:27" x14ac:dyDescent="0.2">
      <c r="A444">
        <f t="shared" si="177"/>
        <v>4.1199999999999566</v>
      </c>
      <c r="B444" s="5">
        <f t="shared" si="178"/>
        <v>0</v>
      </c>
      <c r="C444" s="5">
        <f t="shared" si="179"/>
        <v>335.42861112930098</v>
      </c>
      <c r="D444" s="5">
        <f t="shared" si="180"/>
        <v>51.813305648730982</v>
      </c>
      <c r="E444" s="2">
        <f t="shared" si="181"/>
        <v>335.42861112930098</v>
      </c>
      <c r="F444" s="2">
        <f t="shared" si="182"/>
        <v>0</v>
      </c>
      <c r="G444" s="3">
        <f t="shared" si="183"/>
        <v>0</v>
      </c>
      <c r="H444" s="3">
        <f t="shared" si="184"/>
        <v>55.741094764625771</v>
      </c>
      <c r="I444" s="3">
        <f t="shared" si="185"/>
        <v>-38.535167385396825</v>
      </c>
      <c r="J444" s="2">
        <f t="shared" si="192"/>
        <v>67.764509671210206</v>
      </c>
      <c r="K444" s="2">
        <f t="shared" si="165"/>
        <v>67.764509671210206</v>
      </c>
      <c r="L444" s="5">
        <f t="shared" si="166"/>
        <v>0.47174616046275586</v>
      </c>
      <c r="M444" s="4">
        <f t="shared" si="187"/>
        <v>0.28042091768139488</v>
      </c>
      <c r="N444" s="4">
        <f t="shared" si="167"/>
        <v>0.26692098094248717</v>
      </c>
      <c r="O444" s="4">
        <f t="shared" si="188"/>
        <v>0</v>
      </c>
      <c r="P444" s="4">
        <f t="shared" si="168"/>
        <v>0</v>
      </c>
      <c r="Q444" s="5">
        <f t="shared" si="169"/>
        <v>0</v>
      </c>
      <c r="R444" s="5">
        <f t="shared" si="170"/>
        <v>-9.472825943410335</v>
      </c>
      <c r="S444" s="5">
        <f t="shared" si="189"/>
        <v>6.5487937559078109</v>
      </c>
      <c r="T444" s="6">
        <f t="shared" si="190"/>
        <v>1499.3821272905182</v>
      </c>
      <c r="U444" s="5">
        <f t="shared" si="171"/>
        <v>0</v>
      </c>
      <c r="V444" s="5">
        <f t="shared" si="172"/>
        <v>3.7054047278355173</v>
      </c>
      <c r="W444" s="5">
        <f t="shared" si="173"/>
        <v>5.359865548523425</v>
      </c>
      <c r="X444" s="5">
        <f t="shared" si="174"/>
        <v>0</v>
      </c>
      <c r="Y444" s="5">
        <f t="shared" si="175"/>
        <v>-5.7674212155748172</v>
      </c>
      <c r="Z444" s="5">
        <f t="shared" si="176"/>
        <v>-20.265340695568764</v>
      </c>
      <c r="AA444">
        <f t="shared" si="191"/>
        <v>0</v>
      </c>
    </row>
    <row r="445" spans="1:27" x14ac:dyDescent="0.2">
      <c r="A445">
        <f t="shared" si="177"/>
        <v>4.1299999999999564</v>
      </c>
      <c r="B445" s="5">
        <f t="shared" si="178"/>
        <v>0</v>
      </c>
      <c r="C445" s="5">
        <f t="shared" si="179"/>
        <v>335.98573370588645</v>
      </c>
      <c r="D445" s="5">
        <f t="shared" si="180"/>
        <v>51.426940707842235</v>
      </c>
      <c r="E445" s="2">
        <f t="shared" si="181"/>
        <v>335.98573370588645</v>
      </c>
      <c r="F445" s="2">
        <f t="shared" si="182"/>
        <v>0</v>
      </c>
      <c r="G445" s="3">
        <f t="shared" si="183"/>
        <v>0</v>
      </c>
      <c r="H445" s="3">
        <f t="shared" si="184"/>
        <v>55.683420552470025</v>
      </c>
      <c r="I445" s="3">
        <f t="shared" si="185"/>
        <v>-38.737820792352515</v>
      </c>
      <c r="J445" s="2">
        <f t="shared" si="192"/>
        <v>67.832603401046455</v>
      </c>
      <c r="K445" s="2">
        <f t="shared" si="165"/>
        <v>67.832603401046455</v>
      </c>
      <c r="L445" s="5">
        <f t="shared" si="166"/>
        <v>0.47166574785074539</v>
      </c>
      <c r="M445" s="4">
        <f t="shared" si="187"/>
        <v>0.280139137124153</v>
      </c>
      <c r="N445" s="4">
        <f t="shared" si="167"/>
        <v>0.26681879622352089</v>
      </c>
      <c r="O445" s="4">
        <f t="shared" si="188"/>
        <v>0</v>
      </c>
      <c r="P445" s="4">
        <f t="shared" si="168"/>
        <v>0</v>
      </c>
      <c r="Q445" s="5">
        <f t="shared" si="169"/>
        <v>0</v>
      </c>
      <c r="R445" s="5">
        <f t="shared" si="170"/>
        <v>-9.4709189326861942</v>
      </c>
      <c r="S445" s="5">
        <f t="shared" si="189"/>
        <v>6.5887252742957081</v>
      </c>
      <c r="T445" s="6">
        <f t="shared" si="190"/>
        <v>1499.3806279091407</v>
      </c>
      <c r="U445" s="5">
        <f t="shared" si="171"/>
        <v>0</v>
      </c>
      <c r="V445" s="5">
        <f t="shared" si="172"/>
        <v>3.7272067228663199</v>
      </c>
      <c r="W445" s="5">
        <f t="shared" si="173"/>
        <v>5.3576482928108184</v>
      </c>
      <c r="X445" s="5">
        <f t="shared" si="174"/>
        <v>0</v>
      </c>
      <c r="Y445" s="5">
        <f t="shared" si="175"/>
        <v>-5.7437122098198738</v>
      </c>
      <c r="Z445" s="5">
        <f t="shared" si="176"/>
        <v>-20.227626432893473</v>
      </c>
      <c r="AA445">
        <f t="shared" si="191"/>
        <v>0</v>
      </c>
    </row>
    <row r="446" spans="1:27" x14ac:dyDescent="0.2">
      <c r="A446">
        <f t="shared" si="177"/>
        <v>4.1399999999999562</v>
      </c>
      <c r="B446" s="5">
        <f t="shared" si="178"/>
        <v>0</v>
      </c>
      <c r="C446" s="5">
        <f t="shared" si="179"/>
        <v>336.54228072580065</v>
      </c>
      <c r="D446" s="5">
        <f t="shared" si="180"/>
        <v>51.038551118597063</v>
      </c>
      <c r="E446" s="2">
        <f t="shared" si="181"/>
        <v>336.54228072580065</v>
      </c>
      <c r="F446" s="2">
        <f t="shared" si="182"/>
        <v>0</v>
      </c>
      <c r="G446" s="3">
        <f t="shared" si="183"/>
        <v>0</v>
      </c>
      <c r="H446" s="3">
        <f t="shared" si="184"/>
        <v>55.625983430371825</v>
      </c>
      <c r="I446" s="3">
        <f t="shared" si="185"/>
        <v>-38.940097056681452</v>
      </c>
      <c r="J446" s="2">
        <f t="shared" si="192"/>
        <v>67.901260602287593</v>
      </c>
      <c r="K446" s="2">
        <f t="shared" si="165"/>
        <v>67.901260602287593</v>
      </c>
      <c r="L446" s="5">
        <f t="shared" si="166"/>
        <v>0.47158447124705494</v>
      </c>
      <c r="M446" s="4">
        <f t="shared" si="187"/>
        <v>0.27985559935917242</v>
      </c>
      <c r="N446" s="4">
        <f t="shared" si="167"/>
        <v>0.266715845748625</v>
      </c>
      <c r="O446" s="4">
        <f t="shared" si="188"/>
        <v>0</v>
      </c>
      <c r="P446" s="4">
        <f t="shared" si="168"/>
        <v>0</v>
      </c>
      <c r="Q446" s="5">
        <f t="shared" si="169"/>
        <v>0</v>
      </c>
      <c r="R446" s="5">
        <f t="shared" si="170"/>
        <v>-9.4690939195468449</v>
      </c>
      <c r="S446" s="5">
        <f t="shared" si="189"/>
        <v>6.6286906500723708</v>
      </c>
      <c r="T446" s="6">
        <f t="shared" si="190"/>
        <v>1499.3791285292623</v>
      </c>
      <c r="U446" s="5">
        <f t="shared" si="171"/>
        <v>0</v>
      </c>
      <c r="V446" s="5">
        <f t="shared" si="172"/>
        <v>3.7490141018953174</v>
      </c>
      <c r="W446" s="5">
        <f t="shared" si="173"/>
        <v>5.3554719190530848</v>
      </c>
      <c r="X446" s="5">
        <f t="shared" si="174"/>
        <v>0</v>
      </c>
      <c r="Y446" s="5">
        <f t="shared" si="175"/>
        <v>-5.7200798176515271</v>
      </c>
      <c r="Z446" s="5">
        <f t="shared" si="176"/>
        <v>-20.189837430874544</v>
      </c>
      <c r="AA446">
        <f t="shared" si="191"/>
        <v>0</v>
      </c>
    </row>
    <row r="447" spans="1:27" x14ac:dyDescent="0.2">
      <c r="A447">
        <f t="shared" si="177"/>
        <v>4.1499999999999559</v>
      </c>
      <c r="B447" s="5">
        <f t="shared" si="178"/>
        <v>0</v>
      </c>
      <c r="C447" s="5">
        <f t="shared" si="179"/>
        <v>337.09825455611349</v>
      </c>
      <c r="D447" s="5">
        <f t="shared" si="180"/>
        <v>50.648140656158709</v>
      </c>
      <c r="E447" s="2">
        <f t="shared" si="181"/>
        <v>337.09825455611349</v>
      </c>
      <c r="F447" s="2">
        <f t="shared" si="182"/>
        <v>0</v>
      </c>
      <c r="G447" s="3">
        <f t="shared" si="183"/>
        <v>0</v>
      </c>
      <c r="H447" s="3">
        <f t="shared" si="184"/>
        <v>55.568782632195308</v>
      </c>
      <c r="I447" s="3">
        <f t="shared" si="185"/>
        <v>-39.1419954309902</v>
      </c>
      <c r="J447" s="2">
        <f t="shared" si="192"/>
        <v>67.970474542582295</v>
      </c>
      <c r="K447" s="2">
        <f t="shared" si="165"/>
        <v>67.970474542582295</v>
      </c>
      <c r="L447" s="5">
        <f t="shared" si="166"/>
        <v>0.47150233343845294</v>
      </c>
      <c r="M447" s="4">
        <f t="shared" si="187"/>
        <v>0.27957034445380147</v>
      </c>
      <c r="N447" s="4">
        <f t="shared" si="167"/>
        <v>0.26661214145160184</v>
      </c>
      <c r="O447" s="4">
        <f t="shared" si="188"/>
        <v>0</v>
      </c>
      <c r="P447" s="4">
        <f t="shared" si="168"/>
        <v>0</v>
      </c>
      <c r="Q447" s="5">
        <f t="shared" si="169"/>
        <v>0</v>
      </c>
      <c r="R447" s="5">
        <f t="shared" si="170"/>
        <v>-9.4673497204796533</v>
      </c>
      <c r="S447" s="5">
        <f t="shared" si="189"/>
        <v>6.6686895402293809</v>
      </c>
      <c r="T447" s="6">
        <f t="shared" si="190"/>
        <v>1499.3776291508839</v>
      </c>
      <c r="U447" s="5">
        <f t="shared" si="171"/>
        <v>0</v>
      </c>
      <c r="V447" s="5">
        <f t="shared" si="172"/>
        <v>3.7708267232330384</v>
      </c>
      <c r="W447" s="5">
        <f t="shared" si="173"/>
        <v>5.3533359303677468</v>
      </c>
      <c r="X447" s="5">
        <f t="shared" si="174"/>
        <v>0</v>
      </c>
      <c r="Y447" s="5">
        <f t="shared" si="175"/>
        <v>-5.6965229972466149</v>
      </c>
      <c r="Z447" s="5">
        <f t="shared" si="176"/>
        <v>-20.151974529402871</v>
      </c>
      <c r="AA447">
        <f t="shared" si="191"/>
        <v>0</v>
      </c>
    </row>
    <row r="448" spans="1:27" x14ac:dyDescent="0.2">
      <c r="A448">
        <f t="shared" si="177"/>
        <v>4.1599999999999557</v>
      </c>
      <c r="B448" s="5">
        <f t="shared" si="178"/>
        <v>0</v>
      </c>
      <c r="C448" s="5">
        <f t="shared" si="179"/>
        <v>337.65365755628557</v>
      </c>
      <c r="D448" s="5">
        <f t="shared" si="180"/>
        <v>50.255713103122339</v>
      </c>
      <c r="E448" s="2">
        <f t="shared" si="181"/>
        <v>337.65365755628557</v>
      </c>
      <c r="F448" s="2">
        <f t="shared" si="182"/>
        <v>0</v>
      </c>
      <c r="G448" s="3">
        <f t="shared" si="183"/>
        <v>0</v>
      </c>
      <c r="H448" s="3">
        <f t="shared" si="184"/>
        <v>55.511817402222839</v>
      </c>
      <c r="I448" s="3">
        <f t="shared" si="185"/>
        <v>-39.343515176284228</v>
      </c>
      <c r="J448" s="2">
        <f t="shared" si="192"/>
        <v>68.040238519013414</v>
      </c>
      <c r="K448" s="2">
        <f t="shared" si="165"/>
        <v>68.040238519013414</v>
      </c>
      <c r="L448" s="5">
        <f t="shared" si="166"/>
        <v>0.47141933720191287</v>
      </c>
      <c r="M448" s="4">
        <f t="shared" si="187"/>
        <v>0.2792834121639427</v>
      </c>
      <c r="N448" s="4">
        <f t="shared" si="167"/>
        <v>0.26650769520233353</v>
      </c>
      <c r="O448" s="4">
        <f t="shared" si="188"/>
        <v>0</v>
      </c>
      <c r="P448" s="4">
        <f t="shared" si="168"/>
        <v>0</v>
      </c>
      <c r="Q448" s="5">
        <f t="shared" si="169"/>
        <v>0</v>
      </c>
      <c r="R448" s="5">
        <f t="shared" si="170"/>
        <v>-9.4656851627104501</v>
      </c>
      <c r="S448" s="5">
        <f t="shared" si="189"/>
        <v>6.7087215890379879</v>
      </c>
      <c r="T448" s="6">
        <f t="shared" si="190"/>
        <v>1499.3761297740041</v>
      </c>
      <c r="U448" s="5">
        <f t="shared" si="171"/>
        <v>0</v>
      </c>
      <c r="V448" s="5">
        <f t="shared" si="172"/>
        <v>3.7926444406391986</v>
      </c>
      <c r="W448" s="5">
        <f t="shared" si="173"/>
        <v>5.3512398350015138</v>
      </c>
      <c r="X448" s="5">
        <f t="shared" si="174"/>
        <v>0</v>
      </c>
      <c r="Y448" s="5">
        <f t="shared" si="175"/>
        <v>-5.6730407220712511</v>
      </c>
      <c r="Z448" s="5">
        <f t="shared" si="176"/>
        <v>-20.1140385759605</v>
      </c>
      <c r="AA448">
        <f t="shared" si="191"/>
        <v>0</v>
      </c>
    </row>
    <row r="449" spans="1:27" x14ac:dyDescent="0.2">
      <c r="A449">
        <f t="shared" si="177"/>
        <v>4.1699999999999555</v>
      </c>
      <c r="B449" s="5">
        <f t="shared" si="178"/>
        <v>0</v>
      </c>
      <c r="C449" s="5">
        <f t="shared" si="179"/>
        <v>338.20849207827172</v>
      </c>
      <c r="D449" s="5">
        <f t="shared" si="180"/>
        <v>49.861272249430698</v>
      </c>
      <c r="E449" s="2">
        <f t="shared" si="181"/>
        <v>338.20849207827172</v>
      </c>
      <c r="F449" s="2">
        <f t="shared" si="182"/>
        <v>0</v>
      </c>
      <c r="G449" s="3">
        <f t="shared" si="183"/>
        <v>0</v>
      </c>
      <c r="H449" s="3">
        <f t="shared" si="184"/>
        <v>55.455086995002127</v>
      </c>
      <c r="I449" s="3">
        <f t="shared" si="185"/>
        <v>-39.544655562043836</v>
      </c>
      <c r="J449" s="2">
        <f t="shared" si="192"/>
        <v>68.110545858508132</v>
      </c>
      <c r="K449" s="2">
        <f t="shared" si="165"/>
        <v>68.110545858508132</v>
      </c>
      <c r="L449" s="5">
        <f t="shared" si="166"/>
        <v>0.47133548530533137</v>
      </c>
      <c r="M449" s="4">
        <f t="shared" si="187"/>
        <v>0.2789948419296715</v>
      </c>
      <c r="N449" s="4">
        <f t="shared" si="167"/>
        <v>0.26640251880572885</v>
      </c>
      <c r="O449" s="4">
        <f t="shared" si="188"/>
        <v>0</v>
      </c>
      <c r="P449" s="4">
        <f t="shared" si="168"/>
        <v>0</v>
      </c>
      <c r="Q449" s="5">
        <f t="shared" si="169"/>
        <v>0</v>
      </c>
      <c r="R449" s="5">
        <f t="shared" si="170"/>
        <v>-9.4640990842041823</v>
      </c>
      <c r="S449" s="5">
        <f t="shared" si="189"/>
        <v>6.7487864282610985</v>
      </c>
      <c r="T449" s="6">
        <f t="shared" si="190"/>
        <v>1499.3746303986238</v>
      </c>
      <c r="U449" s="5">
        <f t="shared" si="171"/>
        <v>0</v>
      </c>
      <c r="V449" s="5">
        <f t="shared" si="172"/>
        <v>3.8144671034178517</v>
      </c>
      <c r="W449" s="5">
        <f t="shared" si="173"/>
        <v>5.3491831463224377</v>
      </c>
      <c r="X449" s="5">
        <f t="shared" si="174"/>
        <v>0</v>
      </c>
      <c r="Y449" s="5">
        <f t="shared" si="175"/>
        <v>-5.6496319807863307</v>
      </c>
      <c r="Z449" s="5">
        <f t="shared" si="176"/>
        <v>-20.076030425416462</v>
      </c>
      <c r="AA449">
        <f t="shared" si="191"/>
        <v>0</v>
      </c>
    </row>
    <row r="450" spans="1:27" x14ac:dyDescent="0.2">
      <c r="A450">
        <f t="shared" si="177"/>
        <v>4.1799999999999553</v>
      </c>
      <c r="B450" s="5">
        <f t="shared" si="178"/>
        <v>0</v>
      </c>
      <c r="C450" s="5">
        <f t="shared" si="179"/>
        <v>338.76276046662275</v>
      </c>
      <c r="D450" s="5">
        <f t="shared" si="180"/>
        <v>49.464821892288988</v>
      </c>
      <c r="E450" s="2">
        <f t="shared" si="181"/>
        <v>338.76276046662275</v>
      </c>
      <c r="F450" s="2">
        <f t="shared" si="182"/>
        <v>0</v>
      </c>
      <c r="G450" s="3">
        <f t="shared" si="183"/>
        <v>0</v>
      </c>
      <c r="H450" s="3">
        <f t="shared" si="184"/>
        <v>55.398590675194264</v>
      </c>
      <c r="I450" s="3">
        <f t="shared" si="185"/>
        <v>-39.745415866298003</v>
      </c>
      <c r="J450" s="2">
        <f t="shared" si="192"/>
        <v>68.181389918237173</v>
      </c>
      <c r="K450" s="2">
        <f t="shared" si="165"/>
        <v>68.181389918237173</v>
      </c>
      <c r="L450" s="5">
        <f t="shared" si="166"/>
        <v>0.47125078050823405</v>
      </c>
      <c r="M450" s="4">
        <f t="shared" si="187"/>
        <v>0.27870467287106238</v>
      </c>
      <c r="N450" s="4">
        <f t="shared" si="167"/>
        <v>0.2662966240007047</v>
      </c>
      <c r="O450" s="4">
        <f t="shared" si="188"/>
        <v>0</v>
      </c>
      <c r="P450" s="4">
        <f t="shared" si="168"/>
        <v>0</v>
      </c>
      <c r="Q450" s="5">
        <f t="shared" si="169"/>
        <v>0</v>
      </c>
      <c r="R450" s="5">
        <f t="shared" si="170"/>
        <v>-9.4625903336637069</v>
      </c>
      <c r="S450" s="5">
        <f t="shared" si="189"/>
        <v>6.7888836773654395</v>
      </c>
      <c r="T450" s="6">
        <f t="shared" si="190"/>
        <v>1499.3731310247433</v>
      </c>
      <c r="U450" s="5">
        <f t="shared" si="171"/>
        <v>0</v>
      </c>
      <c r="V450" s="5">
        <f t="shared" si="172"/>
        <v>3.8362945565122892</v>
      </c>
      <c r="W450" s="5">
        <f t="shared" si="173"/>
        <v>5.3471653828111121</v>
      </c>
      <c r="X450" s="5">
        <f t="shared" si="174"/>
        <v>0</v>
      </c>
      <c r="Y450" s="5">
        <f t="shared" si="175"/>
        <v>-5.6262957771514177</v>
      </c>
      <c r="Z450" s="5">
        <f t="shared" si="176"/>
        <v>-20.037950939823446</v>
      </c>
      <c r="AA450">
        <f t="shared" si="191"/>
        <v>0</v>
      </c>
    </row>
    <row r="451" spans="1:27" x14ac:dyDescent="0.2">
      <c r="A451">
        <f t="shared" si="177"/>
        <v>4.1899999999999551</v>
      </c>
      <c r="B451" s="5">
        <f t="shared" si="178"/>
        <v>0</v>
      </c>
      <c r="C451" s="5">
        <f t="shared" si="179"/>
        <v>339.31646505858583</v>
      </c>
      <c r="D451" s="5">
        <f t="shared" si="180"/>
        <v>49.066365836079015</v>
      </c>
      <c r="E451" s="2">
        <f t="shared" si="181"/>
        <v>339.31646505858583</v>
      </c>
      <c r="F451" s="2">
        <f t="shared" si="182"/>
        <v>0</v>
      </c>
      <c r="G451" s="3">
        <f t="shared" si="183"/>
        <v>0</v>
      </c>
      <c r="H451" s="3">
        <f t="shared" si="184"/>
        <v>55.342327717422748</v>
      </c>
      <c r="I451" s="3">
        <f t="shared" si="185"/>
        <v>-39.945795375696235</v>
      </c>
      <c r="J451" s="2">
        <f t="shared" si="192"/>
        <v>68.252764086003239</v>
      </c>
      <c r="K451" s="2">
        <f t="shared" si="165"/>
        <v>68.252764086003239</v>
      </c>
      <c r="L451" s="5">
        <f t="shared" si="166"/>
        <v>0.4711652255624692</v>
      </c>
      <c r="M451" s="4">
        <f t="shared" si="187"/>
        <v>0.27841294378422182</v>
      </c>
      <c r="N451" s="4">
        <f t="shared" si="167"/>
        <v>0.26619002245920054</v>
      </c>
      <c r="O451" s="4">
        <f t="shared" si="188"/>
        <v>0</v>
      </c>
      <c r="P451" s="4">
        <f t="shared" si="168"/>
        <v>0</v>
      </c>
      <c r="Q451" s="5">
        <f t="shared" si="169"/>
        <v>0</v>
      </c>
      <c r="R451" s="5">
        <f t="shared" si="170"/>
        <v>-9.4611577705268246</v>
      </c>
      <c r="S451" s="5">
        <f t="shared" si="189"/>
        <v>6.8290129437338933</v>
      </c>
      <c r="T451" s="6">
        <f t="shared" si="190"/>
        <v>1499.3716316523619</v>
      </c>
      <c r="U451" s="5">
        <f t="shared" si="171"/>
        <v>0</v>
      </c>
      <c r="V451" s="5">
        <f t="shared" si="172"/>
        <v>3.8581266405996306</v>
      </c>
      <c r="W451" s="5">
        <f t="shared" si="173"/>
        <v>5.3451860680509116</v>
      </c>
      <c r="X451" s="5">
        <f t="shared" si="174"/>
        <v>0</v>
      </c>
      <c r="Y451" s="5">
        <f t="shared" si="175"/>
        <v>-5.603031129927194</v>
      </c>
      <c r="Z451" s="5">
        <f t="shared" si="176"/>
        <v>-19.999800988215195</v>
      </c>
      <c r="AA451">
        <f t="shared" si="191"/>
        <v>0</v>
      </c>
    </row>
    <row r="452" spans="1:27" x14ac:dyDescent="0.2">
      <c r="A452">
        <f t="shared" si="177"/>
        <v>4.1999999999999549</v>
      </c>
      <c r="B452" s="5">
        <f t="shared" si="178"/>
        <v>0</v>
      </c>
      <c r="C452" s="5">
        <f t="shared" si="179"/>
        <v>339.86960818420351</v>
      </c>
      <c r="D452" s="5">
        <f t="shared" si="180"/>
        <v>48.665907892272642</v>
      </c>
      <c r="E452" s="2">
        <f t="shared" si="181"/>
        <v>339.86960818420351</v>
      </c>
      <c r="F452" s="2">
        <f t="shared" si="182"/>
        <v>0</v>
      </c>
      <c r="G452" s="3">
        <f t="shared" si="183"/>
        <v>0</v>
      </c>
      <c r="H452" s="3">
        <f t="shared" si="184"/>
        <v>55.286297406123474</v>
      </c>
      <c r="I452" s="3">
        <f t="shared" si="185"/>
        <v>-40.145793385578386</v>
      </c>
      <c r="J452" s="2">
        <f t="shared" si="192"/>
        <v>68.324661780618314</v>
      </c>
      <c r="K452" s="2">
        <f t="shared" si="165"/>
        <v>68.324661780618314</v>
      </c>
      <c r="L452" s="5">
        <f t="shared" si="166"/>
        <v>0.47107882321289052</v>
      </c>
      <c r="M452" s="4">
        <f t="shared" si="187"/>
        <v>0.27811969313752433</v>
      </c>
      <c r="N452" s="4">
        <f t="shared" si="167"/>
        <v>0.26608272578522707</v>
      </c>
      <c r="O452" s="4">
        <f t="shared" si="188"/>
        <v>0</v>
      </c>
      <c r="P452" s="4">
        <f t="shared" si="168"/>
        <v>0</v>
      </c>
      <c r="Q452" s="5">
        <f t="shared" si="169"/>
        <v>0</v>
      </c>
      <c r="R452" s="5">
        <f t="shared" si="170"/>
        <v>-9.4598002649615154</v>
      </c>
      <c r="S452" s="5">
        <f t="shared" si="189"/>
        <v>6.8691738228778823</v>
      </c>
      <c r="T452" s="6">
        <f t="shared" si="190"/>
        <v>1499.37013228148</v>
      </c>
      <c r="U452" s="5">
        <f t="shared" si="171"/>
        <v>0</v>
      </c>
      <c r="V452" s="5">
        <f t="shared" si="172"/>
        <v>3.8799631921850755</v>
      </c>
      <c r="W452" s="5">
        <f t="shared" si="173"/>
        <v>5.3432447307172781</v>
      </c>
      <c r="X452" s="5">
        <f t="shared" si="174"/>
        <v>0</v>
      </c>
      <c r="Y452" s="5">
        <f t="shared" si="175"/>
        <v>-5.5798370727764404</v>
      </c>
      <c r="Z452" s="5">
        <f t="shared" si="176"/>
        <v>-19.961581446404839</v>
      </c>
      <c r="AA452">
        <f t="shared" si="191"/>
        <v>0</v>
      </c>
    </row>
    <row r="453" spans="1:27" x14ac:dyDescent="0.2">
      <c r="A453">
        <f t="shared" si="177"/>
        <v>4.2099999999999547</v>
      </c>
      <c r="B453" s="5">
        <f t="shared" si="178"/>
        <v>0</v>
      </c>
      <c r="C453" s="5">
        <f t="shared" si="179"/>
        <v>340.42219216641109</v>
      </c>
      <c r="D453" s="5">
        <f t="shared" si="180"/>
        <v>48.263451879344544</v>
      </c>
      <c r="E453" s="2">
        <f t="shared" si="181"/>
        <v>340.42219216641109</v>
      </c>
      <c r="F453" s="2">
        <f t="shared" si="182"/>
        <v>0</v>
      </c>
      <c r="G453" s="3">
        <f t="shared" si="183"/>
        <v>0</v>
      </c>
      <c r="H453" s="3">
        <f t="shared" si="184"/>
        <v>55.230499035395709</v>
      </c>
      <c r="I453" s="3">
        <f t="shared" si="185"/>
        <v>-40.345409200042432</v>
      </c>
      <c r="J453" s="2">
        <f t="shared" si="192"/>
        <v>68.397076452270355</v>
      </c>
      <c r="K453" s="2">
        <f t="shared" si="165"/>
        <v>68.397076452270355</v>
      </c>
      <c r="L453" s="5">
        <f t="shared" si="166"/>
        <v>0.47099157619802662</v>
      </c>
      <c r="M453" s="4">
        <f t="shared" si="187"/>
        <v>0.27782495906804905</v>
      </c>
      <c r="N453" s="4">
        <f t="shared" si="167"/>
        <v>0.26597474551394795</v>
      </c>
      <c r="O453" s="4">
        <f t="shared" si="188"/>
        <v>0</v>
      </c>
      <c r="P453" s="4">
        <f t="shared" si="168"/>
        <v>0</v>
      </c>
      <c r="Q453" s="5">
        <f t="shared" si="169"/>
        <v>0</v>
      </c>
      <c r="R453" s="5">
        <f t="shared" si="170"/>
        <v>-9.4585166978594124</v>
      </c>
      <c r="S453" s="5">
        <f t="shared" si="189"/>
        <v>6.9093658986497699</v>
      </c>
      <c r="T453" s="6">
        <f t="shared" si="190"/>
        <v>1499.3686329120974</v>
      </c>
      <c r="U453" s="5">
        <f t="shared" si="171"/>
        <v>0</v>
      </c>
      <c r="V453" s="5">
        <f t="shared" si="172"/>
        <v>3.901804043695809</v>
      </c>
      <c r="W453" s="5">
        <f t="shared" si="173"/>
        <v>5.341340904566108</v>
      </c>
      <c r="X453" s="5">
        <f t="shared" si="174"/>
        <v>0</v>
      </c>
      <c r="Y453" s="5">
        <f t="shared" si="175"/>
        <v>-5.5567126541636034</v>
      </c>
      <c r="Z453" s="5">
        <f t="shared" si="176"/>
        <v>-19.923293196784122</v>
      </c>
      <c r="AA453">
        <f t="shared" si="191"/>
        <v>0</v>
      </c>
    </row>
    <row r="454" spans="1:27" x14ac:dyDescent="0.2">
      <c r="A454">
        <f t="shared" si="177"/>
        <v>4.2199999999999545</v>
      </c>
      <c r="B454" s="5">
        <f t="shared" si="178"/>
        <v>0</v>
      </c>
      <c r="C454" s="5">
        <f t="shared" si="179"/>
        <v>340.97421932113235</v>
      </c>
      <c r="D454" s="5">
        <f t="shared" si="180"/>
        <v>47.859001622684282</v>
      </c>
      <c r="E454" s="2">
        <f t="shared" si="181"/>
        <v>340.97421932113235</v>
      </c>
      <c r="F454" s="2">
        <f t="shared" si="182"/>
        <v>0</v>
      </c>
      <c r="G454" s="3">
        <f t="shared" si="183"/>
        <v>0</v>
      </c>
      <c r="H454" s="3">
        <f t="shared" si="184"/>
        <v>55.17493190885407</v>
      </c>
      <c r="I454" s="3">
        <f t="shared" si="185"/>
        <v>-40.544642132010274</v>
      </c>
      <c r="J454" s="2">
        <f t="shared" si="192"/>
        <v>68.470001582879092</v>
      </c>
      <c r="K454" s="2">
        <f t="shared" si="165"/>
        <v>68.470001582879092</v>
      </c>
      <c r="L454" s="5">
        <f t="shared" si="166"/>
        <v>0.47090348725074049</v>
      </c>
      <c r="M454" s="4">
        <f t="shared" si="187"/>
        <v>0.27752877937821335</v>
      </c>
      <c r="N454" s="4">
        <f t="shared" si="167"/>
        <v>0.26586609311079384</v>
      </c>
      <c r="O454" s="4">
        <f t="shared" si="188"/>
        <v>0</v>
      </c>
      <c r="P454" s="4">
        <f t="shared" si="168"/>
        <v>0</v>
      </c>
      <c r="Q454" s="5">
        <f t="shared" si="169"/>
        <v>0</v>
      </c>
      <c r="R454" s="5">
        <f t="shared" si="170"/>
        <v>-9.4573059608275738</v>
      </c>
      <c r="S454" s="5">
        <f t="shared" si="189"/>
        <v>6.9495887434552399</v>
      </c>
      <c r="T454" s="6">
        <f t="shared" si="190"/>
        <v>1499.3671335442143</v>
      </c>
      <c r="U454" s="5">
        <f t="shared" si="171"/>
        <v>0</v>
      </c>
      <c r="V454" s="5">
        <f t="shared" si="172"/>
        <v>3.9236490235745012</v>
      </c>
      <c r="W454" s="5">
        <f t="shared" si="173"/>
        <v>5.3394741284211955</v>
      </c>
      <c r="X454" s="5">
        <f t="shared" si="174"/>
        <v>0</v>
      </c>
      <c r="Y454" s="5">
        <f t="shared" si="175"/>
        <v>-5.5336569372530722</v>
      </c>
      <c r="Z454" s="5">
        <f t="shared" si="176"/>
        <v>-19.884937128123564</v>
      </c>
      <c r="AA454">
        <f t="shared" si="191"/>
        <v>0</v>
      </c>
    </row>
    <row r="455" spans="1:27" x14ac:dyDescent="0.2">
      <c r="A455">
        <f t="shared" si="177"/>
        <v>4.2299999999999542</v>
      </c>
      <c r="B455" s="5">
        <f t="shared" si="178"/>
        <v>0</v>
      </c>
      <c r="C455" s="5">
        <f t="shared" si="179"/>
        <v>341.52569195737402</v>
      </c>
      <c r="D455" s="5">
        <f t="shared" si="180"/>
        <v>47.452560954507774</v>
      </c>
      <c r="E455" s="2">
        <f t="shared" si="181"/>
        <v>341.52569195737402</v>
      </c>
      <c r="F455" s="2">
        <f t="shared" si="182"/>
        <v>0</v>
      </c>
      <c r="G455" s="3">
        <f t="shared" si="183"/>
        <v>0</v>
      </c>
      <c r="H455" s="3">
        <f t="shared" si="184"/>
        <v>55.119595339481542</v>
      </c>
      <c r="I455" s="3">
        <f t="shared" si="185"/>
        <v>-40.743491503291509</v>
      </c>
      <c r="J455" s="2">
        <f t="shared" si="192"/>
        <v>68.543430686441297</v>
      </c>
      <c r="K455" s="2">
        <f t="shared" si="165"/>
        <v>68.543430686441297</v>
      </c>
      <c r="L455" s="5">
        <f t="shared" si="166"/>
        <v>0.47081455909887576</v>
      </c>
      <c r="M455" s="4">
        <f t="shared" si="187"/>
        <v>0.27723119153260012</v>
      </c>
      <c r="N455" s="4">
        <f t="shared" si="167"/>
        <v>0.26575677997060954</v>
      </c>
      <c r="O455" s="4">
        <f t="shared" si="188"/>
        <v>0</v>
      </c>
      <c r="P455" s="4">
        <f t="shared" si="168"/>
        <v>0</v>
      </c>
      <c r="Q455" s="5">
        <f t="shared" si="169"/>
        <v>0</v>
      </c>
      <c r="R455" s="5">
        <f t="shared" si="170"/>
        <v>-9.4561669561785457</v>
      </c>
      <c r="S455" s="5">
        <f t="shared" si="189"/>
        <v>6.9898419184655518</v>
      </c>
      <c r="T455" s="6">
        <f t="shared" si="190"/>
        <v>1499.3656341778303</v>
      </c>
      <c r="U455" s="5">
        <f t="shared" si="171"/>
        <v>0</v>
      </c>
      <c r="V455" s="5">
        <f t="shared" si="172"/>
        <v>3.9454979563724129</v>
      </c>
      <c r="W455" s="5">
        <f t="shared" si="173"/>
        <v>5.3376439461608216</v>
      </c>
      <c r="X455" s="5">
        <f t="shared" si="174"/>
        <v>0</v>
      </c>
      <c r="Y455" s="5">
        <f t="shared" si="175"/>
        <v>-5.5106689998061329</v>
      </c>
      <c r="Z455" s="5">
        <f t="shared" si="176"/>
        <v>-19.846514135373624</v>
      </c>
      <c r="AA455">
        <f t="shared" si="191"/>
        <v>0</v>
      </c>
    </row>
    <row r="456" spans="1:27" x14ac:dyDescent="0.2">
      <c r="A456">
        <f t="shared" si="177"/>
        <v>4.239999999999954</v>
      </c>
      <c r="B456" s="5">
        <f t="shared" si="178"/>
        <v>0</v>
      </c>
      <c r="C456" s="5">
        <f t="shared" si="179"/>
        <v>342.07661237731884</v>
      </c>
      <c r="D456" s="5">
        <f t="shared" si="180"/>
        <v>47.04413371376809</v>
      </c>
      <c r="E456" s="2">
        <f t="shared" si="181"/>
        <v>342.07661237731884</v>
      </c>
      <c r="F456" s="2">
        <f t="shared" si="182"/>
        <v>0</v>
      </c>
      <c r="G456" s="3">
        <f t="shared" si="183"/>
        <v>0</v>
      </c>
      <c r="H456" s="3">
        <f t="shared" si="184"/>
        <v>55.064488649483479</v>
      </c>
      <c r="I456" s="3">
        <f t="shared" si="185"/>
        <v>-40.941956644645245</v>
      </c>
      <c r="J456" s="2">
        <f t="shared" si="192"/>
        <v>68.617357309365289</v>
      </c>
      <c r="K456" s="2">
        <f t="shared" si="165"/>
        <v>68.617357309365289</v>
      </c>
      <c r="L456" s="5">
        <f t="shared" si="166"/>
        <v>0.47072479446589238</v>
      </c>
      <c r="M456" s="4">
        <f t="shared" si="187"/>
        <v>0.27693223265497718</v>
      </c>
      <c r="N456" s="4">
        <f t="shared" si="167"/>
        <v>0.26564681741683327</v>
      </c>
      <c r="O456" s="4">
        <f t="shared" si="188"/>
        <v>0</v>
      </c>
      <c r="P456" s="4">
        <f t="shared" si="168"/>
        <v>0</v>
      </c>
      <c r="Q456" s="5">
        <f t="shared" si="169"/>
        <v>0</v>
      </c>
      <c r="R456" s="5">
        <f t="shared" si="170"/>
        <v>-9.4550985969187522</v>
      </c>
      <c r="S456" s="5">
        <f t="shared" si="189"/>
        <v>7.0301249738296603</v>
      </c>
      <c r="T456" s="6">
        <f t="shared" si="190"/>
        <v>1499.3641348129458</v>
      </c>
      <c r="U456" s="5">
        <f t="shared" si="171"/>
        <v>0</v>
      </c>
      <c r="V456" s="5">
        <f t="shared" si="172"/>
        <v>3.967350662842053</v>
      </c>
      <c r="W456" s="5">
        <f t="shared" si="173"/>
        <v>5.3358499067034497</v>
      </c>
      <c r="X456" s="5">
        <f t="shared" si="174"/>
        <v>0</v>
      </c>
      <c r="Y456" s="5">
        <f t="shared" si="175"/>
        <v>-5.4877479340766993</v>
      </c>
      <c r="Z456" s="5">
        <f t="shared" si="176"/>
        <v>-19.80802511946689</v>
      </c>
      <c r="AA456">
        <f t="shared" si="191"/>
        <v>0</v>
      </c>
    </row>
    <row r="457" spans="1:27" x14ac:dyDescent="0.2">
      <c r="A457">
        <f t="shared" si="177"/>
        <v>4.2499999999999538</v>
      </c>
      <c r="B457" s="5">
        <f t="shared" si="178"/>
        <v>0</v>
      </c>
      <c r="C457" s="5">
        <f t="shared" si="179"/>
        <v>342.62698287641695</v>
      </c>
      <c r="D457" s="5">
        <f t="shared" si="180"/>
        <v>46.633723746065662</v>
      </c>
      <c r="E457" s="2">
        <f t="shared" si="181"/>
        <v>342.62698287641695</v>
      </c>
      <c r="F457" s="2">
        <f t="shared" si="182"/>
        <v>0</v>
      </c>
      <c r="G457" s="3">
        <f t="shared" si="183"/>
        <v>0</v>
      </c>
      <c r="H457" s="3">
        <f t="shared" si="184"/>
        <v>55.009611170142712</v>
      </c>
      <c r="I457" s="3">
        <f t="shared" si="185"/>
        <v>-41.140036895839913</v>
      </c>
      <c r="J457" s="2">
        <f t="shared" si="192"/>
        <v>68.691775030795057</v>
      </c>
      <c r="K457" s="2">
        <f t="shared" si="165"/>
        <v>68.691775030795057</v>
      </c>
      <c r="L457" s="5">
        <f t="shared" si="166"/>
        <v>0.4706341960714906</v>
      </c>
      <c r="M457" s="4">
        <f t="shared" si="187"/>
        <v>0.27663193952550352</v>
      </c>
      <c r="N457" s="4">
        <f t="shared" si="167"/>
        <v>0.26553621670070782</v>
      </c>
      <c r="O457" s="4">
        <f t="shared" si="188"/>
        <v>0</v>
      </c>
      <c r="P457" s="4">
        <f t="shared" si="168"/>
        <v>0</v>
      </c>
      <c r="Q457" s="5">
        <f t="shared" si="169"/>
        <v>0</v>
      </c>
      <c r="R457" s="5">
        <f t="shared" si="170"/>
        <v>-9.4540998067352415</v>
      </c>
      <c r="S457" s="5">
        <f t="shared" si="189"/>
        <v>7.0704374488861124</v>
      </c>
      <c r="T457" s="6">
        <f t="shared" si="190"/>
        <v>1499.3626354495609</v>
      </c>
      <c r="U457" s="5">
        <f t="shared" si="171"/>
        <v>0</v>
      </c>
      <c r="V457" s="5">
        <f t="shared" si="172"/>
        <v>3.9892069600293807</v>
      </c>
      <c r="W457" s="5">
        <f t="shared" si="173"/>
        <v>5.3340915639925823</v>
      </c>
      <c r="X457" s="5">
        <f t="shared" si="174"/>
        <v>0</v>
      </c>
      <c r="Y457" s="5">
        <f t="shared" si="175"/>
        <v>-5.4648928467058608</v>
      </c>
      <c r="Z457" s="5">
        <f t="shared" si="176"/>
        <v>-19.769470987121306</v>
      </c>
      <c r="AA457">
        <f t="shared" si="191"/>
        <v>0</v>
      </c>
    </row>
    <row r="458" spans="1:27" x14ac:dyDescent="0.2">
      <c r="A458">
        <f t="shared" si="177"/>
        <v>4.2599999999999536</v>
      </c>
      <c r="B458" s="5">
        <f t="shared" si="178"/>
        <v>0</v>
      </c>
      <c r="C458" s="5">
        <f t="shared" si="179"/>
        <v>343.176805743476</v>
      </c>
      <c r="D458" s="5">
        <f t="shared" si="180"/>
        <v>46.22133490355791</v>
      </c>
      <c r="E458" s="2">
        <f t="shared" si="181"/>
        <v>343.176805743476</v>
      </c>
      <c r="F458" s="2">
        <f t="shared" si="182"/>
        <v>0</v>
      </c>
      <c r="G458" s="3">
        <f t="shared" si="183"/>
        <v>0</v>
      </c>
      <c r="H458" s="3">
        <f t="shared" si="184"/>
        <v>54.954962241675652</v>
      </c>
      <c r="I458" s="3">
        <f t="shared" si="185"/>
        <v>-41.337731605711127</v>
      </c>
      <c r="J458" s="2">
        <f t="shared" si="192"/>
        <v>68.766677462923894</v>
      </c>
      <c r="K458" s="2">
        <f t="shared" si="165"/>
        <v>68.766677462923894</v>
      </c>
      <c r="L458" s="5">
        <f t="shared" si="166"/>
        <v>0.47054276663222305</v>
      </c>
      <c r="M458" s="4">
        <f t="shared" si="187"/>
        <v>0.27633034857812044</v>
      </c>
      <c r="N458" s="4">
        <f t="shared" si="167"/>
        <v>0.26542498900052297</v>
      </c>
      <c r="O458" s="4">
        <f t="shared" si="188"/>
        <v>0</v>
      </c>
      <c r="P458" s="4">
        <f t="shared" si="168"/>
        <v>0</v>
      </c>
      <c r="Q458" s="5">
        <f t="shared" si="169"/>
        <v>0</v>
      </c>
      <c r="R458" s="5">
        <f t="shared" si="170"/>
        <v>-9.4531695199808272</v>
      </c>
      <c r="S458" s="5">
        <f t="shared" si="189"/>
        <v>7.1107788723746994</v>
      </c>
      <c r="T458" s="6">
        <f t="shared" si="190"/>
        <v>1499.361136087675</v>
      </c>
      <c r="U458" s="5">
        <f t="shared" si="171"/>
        <v>0</v>
      </c>
      <c r="V458" s="5">
        <f t="shared" si="172"/>
        <v>4.0110666613655193</v>
      </c>
      <c r="W458" s="5">
        <f t="shared" si="173"/>
        <v>5.33236847698078</v>
      </c>
      <c r="X458" s="5">
        <f t="shared" si="174"/>
        <v>0</v>
      </c>
      <c r="Y458" s="5">
        <f t="shared" si="175"/>
        <v>-5.442102858615308</v>
      </c>
      <c r="Z458" s="5">
        <f t="shared" si="176"/>
        <v>-19.730852650644522</v>
      </c>
      <c r="AA458">
        <f t="shared" si="191"/>
        <v>0</v>
      </c>
    </row>
    <row r="459" spans="1:27" x14ac:dyDescent="0.2">
      <c r="A459">
        <f t="shared" si="177"/>
        <v>4.2699999999999534</v>
      </c>
      <c r="B459" s="5">
        <f t="shared" si="178"/>
        <v>0</v>
      </c>
      <c r="C459" s="5">
        <f t="shared" si="179"/>
        <v>343.72608326074982</v>
      </c>
      <c r="D459" s="5">
        <f t="shared" si="180"/>
        <v>45.80697104486827</v>
      </c>
      <c r="E459" s="2">
        <f t="shared" si="181"/>
        <v>343.72608326074982</v>
      </c>
      <c r="F459" s="2">
        <f t="shared" si="182"/>
        <v>0</v>
      </c>
      <c r="G459" s="3">
        <f t="shared" si="183"/>
        <v>0</v>
      </c>
      <c r="H459" s="3">
        <f t="shared" si="184"/>
        <v>54.900541213089497</v>
      </c>
      <c r="I459" s="3">
        <f t="shared" si="185"/>
        <v>-41.535040132217574</v>
      </c>
      <c r="J459" s="2">
        <f t="shared" si="192"/>
        <v>68.842058251297672</v>
      </c>
      <c r="K459" s="2">
        <f t="shared" si="165"/>
        <v>68.842058251297672</v>
      </c>
      <c r="L459" s="5">
        <f t="shared" si="166"/>
        <v>0.47045050886209611</v>
      </c>
      <c r="M459" s="4">
        <f t="shared" si="187"/>
        <v>0.27602749589812398</v>
      </c>
      <c r="N459" s="4">
        <f t="shared" si="167"/>
        <v>0.26531314542088924</v>
      </c>
      <c r="O459" s="4">
        <f t="shared" si="188"/>
        <v>0</v>
      </c>
      <c r="P459" s="4">
        <f t="shared" si="168"/>
        <v>0</v>
      </c>
      <c r="Q459" s="5">
        <f t="shared" si="169"/>
        <v>0</v>
      </c>
      <c r="R459" s="5">
        <f t="shared" si="170"/>
        <v>-9.4523066816576176</v>
      </c>
      <c r="S459" s="5">
        <f t="shared" si="189"/>
        <v>7.1511487626477637</v>
      </c>
      <c r="T459" s="6">
        <f t="shared" si="190"/>
        <v>1499.3596367272883</v>
      </c>
      <c r="U459" s="5">
        <f t="shared" si="171"/>
        <v>0</v>
      </c>
      <c r="V459" s="5">
        <f t="shared" si="172"/>
        <v>4.0329295767579572</v>
      </c>
      <c r="W459" s="5">
        <f t="shared" si="173"/>
        <v>5.3306802096128516</v>
      </c>
      <c r="X459" s="5">
        <f t="shared" si="174"/>
        <v>0</v>
      </c>
      <c r="Y459" s="5">
        <f t="shared" si="175"/>
        <v>-5.4193771048996604</v>
      </c>
      <c r="Z459" s="5">
        <f t="shared" si="176"/>
        <v>-19.692171027739384</v>
      </c>
      <c r="AA459">
        <f t="shared" si="191"/>
        <v>0</v>
      </c>
    </row>
    <row r="460" spans="1:27" x14ac:dyDescent="0.2">
      <c r="A460">
        <f t="shared" si="177"/>
        <v>4.2799999999999532</v>
      </c>
      <c r="B460" s="5">
        <f t="shared" si="178"/>
        <v>0</v>
      </c>
      <c r="C460" s="5">
        <f t="shared" si="179"/>
        <v>344.27481770402545</v>
      </c>
      <c r="D460" s="5">
        <f t="shared" si="180"/>
        <v>45.390636034994706</v>
      </c>
      <c r="E460" s="2">
        <f t="shared" si="181"/>
        <v>344.27481770402545</v>
      </c>
      <c r="F460" s="2">
        <f t="shared" si="182"/>
        <v>0</v>
      </c>
      <c r="G460" s="3">
        <f t="shared" si="183"/>
        <v>0</v>
      </c>
      <c r="H460" s="3">
        <f t="shared" si="184"/>
        <v>54.846347442040503</v>
      </c>
      <c r="I460" s="3">
        <f t="shared" si="185"/>
        <v>-41.731961842494968</v>
      </c>
      <c r="J460" s="2">
        <f t="shared" si="192"/>
        <v>68.917911075107895</v>
      </c>
      <c r="K460" s="2">
        <f t="shared" si="165"/>
        <v>68.917911075107895</v>
      </c>
      <c r="L460" s="5">
        <f t="shared" si="166"/>
        <v>0.47035742547315917</v>
      </c>
      <c r="M460" s="4">
        <f t="shared" si="187"/>
        <v>0.27572341721991583</v>
      </c>
      <c r="N460" s="4">
        <f t="shared" si="167"/>
        <v>0.26520069699204268</v>
      </c>
      <c r="O460" s="4">
        <f t="shared" si="188"/>
        <v>0</v>
      </c>
      <c r="P460" s="4">
        <f t="shared" si="168"/>
        <v>0</v>
      </c>
      <c r="Q460" s="5">
        <f t="shared" si="169"/>
        <v>0</v>
      </c>
      <c r="R460" s="5">
        <f t="shared" si="170"/>
        <v>-9.4515102473990051</v>
      </c>
      <c r="S460" s="5">
        <f t="shared" si="189"/>
        <v>7.1915466278811699</v>
      </c>
      <c r="T460" s="6">
        <f t="shared" si="190"/>
        <v>1499.3581373684012</v>
      </c>
      <c r="U460" s="5">
        <f t="shared" si="171"/>
        <v>0</v>
      </c>
      <c r="V460" s="5">
        <f t="shared" si="172"/>
        <v>4.0547955126812267</v>
      </c>
      <c r="W460" s="5">
        <f t="shared" si="173"/>
        <v>5.3290263308082615</v>
      </c>
      <c r="X460" s="5">
        <f t="shared" si="174"/>
        <v>0</v>
      </c>
      <c r="Y460" s="5">
        <f t="shared" si="175"/>
        <v>-5.3967147347177784</v>
      </c>
      <c r="Z460" s="5">
        <f t="shared" si="176"/>
        <v>-19.653427041310568</v>
      </c>
      <c r="AA460">
        <f t="shared" si="191"/>
        <v>0</v>
      </c>
    </row>
    <row r="461" spans="1:27" x14ac:dyDescent="0.2">
      <c r="A461">
        <f t="shared" si="177"/>
        <v>4.289999999999953</v>
      </c>
      <c r="B461" s="5">
        <f t="shared" si="178"/>
        <v>0</v>
      </c>
      <c r="C461" s="5">
        <f t="shared" si="179"/>
        <v>344.82301134270915</v>
      </c>
      <c r="D461" s="5">
        <f t="shared" si="180"/>
        <v>44.972333745217696</v>
      </c>
      <c r="E461" s="2">
        <f t="shared" si="181"/>
        <v>344.82301134270915</v>
      </c>
      <c r="F461" s="2">
        <f t="shared" si="182"/>
        <v>0</v>
      </c>
      <c r="G461" s="3">
        <f t="shared" si="183"/>
        <v>0</v>
      </c>
      <c r="H461" s="3">
        <f t="shared" si="184"/>
        <v>54.792380294693324</v>
      </c>
      <c r="I461" s="3">
        <f t="shared" si="185"/>
        <v>-41.928496112908071</v>
      </c>
      <c r="J461" s="2">
        <f t="shared" si="192"/>
        <v>68.994229647474469</v>
      </c>
      <c r="K461" s="2">
        <f t="shared" si="165"/>
        <v>68.994229647474469</v>
      </c>
      <c r="L461" s="5">
        <f t="shared" si="166"/>
        <v>0.47026351917608361</v>
      </c>
      <c r="M461" s="4">
        <f t="shared" si="187"/>
        <v>0.27541814792492814</v>
      </c>
      <c r="N461" s="4">
        <f t="shared" si="167"/>
        <v>0.26508765466917966</v>
      </c>
      <c r="O461" s="4">
        <f t="shared" si="188"/>
        <v>0</v>
      </c>
      <c r="P461" s="4">
        <f t="shared" si="168"/>
        <v>0</v>
      </c>
      <c r="Q461" s="5">
        <f t="shared" si="169"/>
        <v>0</v>
      </c>
      <c r="R461" s="5">
        <f t="shared" si="170"/>
        <v>-9.4507791834500825</v>
      </c>
      <c r="S461" s="5">
        <f t="shared" si="189"/>
        <v>7.2319719662848279</v>
      </c>
      <c r="T461" s="6">
        <f t="shared" si="190"/>
        <v>1499.3566380110137</v>
      </c>
      <c r="U461" s="5">
        <f t="shared" si="171"/>
        <v>0</v>
      </c>
      <c r="V461" s="5">
        <f t="shared" si="172"/>
        <v>4.0766642722670277</v>
      </c>
      <c r="W461" s="5">
        <f t="shared" si="173"/>
        <v>5.3274064144427458</v>
      </c>
      <c r="X461" s="5">
        <f t="shared" si="174"/>
        <v>0</v>
      </c>
      <c r="Y461" s="5">
        <f t="shared" si="175"/>
        <v>-5.3741149111830548</v>
      </c>
      <c r="Z461" s="5">
        <f t="shared" si="176"/>
        <v>-19.614621619272427</v>
      </c>
      <c r="AA461">
        <f t="shared" si="191"/>
        <v>0</v>
      </c>
    </row>
    <row r="462" spans="1:27" x14ac:dyDescent="0.2">
      <c r="A462">
        <f t="shared" si="177"/>
        <v>4.2999999999999527</v>
      </c>
      <c r="B462" s="5">
        <f t="shared" si="178"/>
        <v>0</v>
      </c>
      <c r="C462" s="5">
        <f t="shared" si="179"/>
        <v>345.37066643991051</v>
      </c>
      <c r="D462" s="5">
        <f t="shared" si="180"/>
        <v>44.552068053007652</v>
      </c>
      <c r="E462" s="2">
        <f t="shared" si="181"/>
        <v>345.37066643991051</v>
      </c>
      <c r="F462" s="2">
        <f t="shared" si="182"/>
        <v>0</v>
      </c>
      <c r="G462" s="3">
        <f t="shared" si="183"/>
        <v>0</v>
      </c>
      <c r="H462" s="3">
        <f t="shared" si="184"/>
        <v>54.738639145581494</v>
      </c>
      <c r="I462" s="3">
        <f t="shared" si="185"/>
        <v>-42.124642329100794</v>
      </c>
      <c r="J462" s="2">
        <f t="shared" si="192"/>
        <v>69.071007715718594</v>
      </c>
      <c r="K462" s="2">
        <f t="shared" si="165"/>
        <v>69.071007715718594</v>
      </c>
      <c r="L462" s="5">
        <f t="shared" si="166"/>
        <v>0.47016879268072959</v>
      </c>
      <c r="M462" s="4">
        <f t="shared" si="187"/>
        <v>0.27511172303972004</v>
      </c>
      <c r="N462" s="4">
        <f t="shared" si="167"/>
        <v>0.26497402933182196</v>
      </c>
      <c r="O462" s="4">
        <f t="shared" si="188"/>
        <v>0</v>
      </c>
      <c r="P462" s="4">
        <f t="shared" si="168"/>
        <v>0</v>
      </c>
      <c r="Q462" s="5">
        <f t="shared" si="169"/>
        <v>0</v>
      </c>
      <c r="R462" s="5">
        <f t="shared" si="170"/>
        <v>-9.4501124666466136</v>
      </c>
      <c r="S462" s="5">
        <f t="shared" si="189"/>
        <v>7.2724242663127709</v>
      </c>
      <c r="T462" s="6">
        <f t="shared" si="190"/>
        <v>1499.3551386551253</v>
      </c>
      <c r="U462" s="5">
        <f t="shared" si="171"/>
        <v>0</v>
      </c>
      <c r="V462" s="5">
        <f t="shared" si="172"/>
        <v>4.0985356553937757</v>
      </c>
      <c r="W462" s="5">
        <f t="shared" si="173"/>
        <v>5.3258200393291801</v>
      </c>
      <c r="X462" s="5">
        <f t="shared" si="174"/>
        <v>0</v>
      </c>
      <c r="Y462" s="5">
        <f t="shared" si="175"/>
        <v>-5.3515768112528379</v>
      </c>
      <c r="Z462" s="5">
        <f t="shared" si="176"/>
        <v>-19.575755694358048</v>
      </c>
      <c r="AA462">
        <f t="shared" si="191"/>
        <v>0</v>
      </c>
    </row>
    <row r="463" spans="1:27" x14ac:dyDescent="0.2">
      <c r="A463">
        <f t="shared" si="177"/>
        <v>4.3099999999999525</v>
      </c>
      <c r="B463" s="5">
        <f t="shared" si="178"/>
        <v>0</v>
      </c>
      <c r="C463" s="5">
        <f t="shared" si="179"/>
        <v>345.91778525252573</v>
      </c>
      <c r="D463" s="5">
        <f t="shared" si="180"/>
        <v>44.129842841931925</v>
      </c>
      <c r="E463" s="2">
        <f t="shared" si="181"/>
        <v>345.91778525252573</v>
      </c>
      <c r="F463" s="2">
        <f t="shared" si="182"/>
        <v>0</v>
      </c>
      <c r="G463" s="3">
        <f t="shared" si="183"/>
        <v>0</v>
      </c>
      <c r="H463" s="3">
        <f t="shared" si="184"/>
        <v>54.685123377468969</v>
      </c>
      <c r="I463" s="3">
        <f t="shared" si="185"/>
        <v>-42.320399886044378</v>
      </c>
      <c r="J463" s="2">
        <f t="shared" si="192"/>
        <v>69.148239061625475</v>
      </c>
      <c r="K463" s="2">
        <f t="shared" si="165"/>
        <v>69.148239061625475</v>
      </c>
      <c r="L463" s="5">
        <f t="shared" si="166"/>
        <v>0.47007324869670225</v>
      </c>
      <c r="M463" s="4">
        <f t="shared" si="187"/>
        <v>0.27480417723424244</v>
      </c>
      <c r="N463" s="4">
        <f t="shared" si="167"/>
        <v>0.26485983178321149</v>
      </c>
      <c r="O463" s="4">
        <f t="shared" si="188"/>
        <v>0</v>
      </c>
      <c r="P463" s="4">
        <f t="shared" si="168"/>
        <v>0</v>
      </c>
      <c r="Q463" s="5">
        <f t="shared" si="169"/>
        <v>0</v>
      </c>
      <c r="R463" s="5">
        <f t="shared" si="170"/>
        <v>-9.4495090843924512</v>
      </c>
      <c r="S463" s="5">
        <f t="shared" si="189"/>
        <v>7.3129030068727046</v>
      </c>
      <c r="T463" s="6">
        <f t="shared" si="190"/>
        <v>1499.3536393007362</v>
      </c>
      <c r="U463" s="5">
        <f t="shared" si="171"/>
        <v>0</v>
      </c>
      <c r="V463" s="5">
        <f t="shared" si="172"/>
        <v>4.1204094587755549</v>
      </c>
      <c r="W463" s="5">
        <f t="shared" si="173"/>
        <v>5.3242667891976803</v>
      </c>
      <c r="X463" s="5">
        <f t="shared" si="174"/>
        <v>0</v>
      </c>
      <c r="Y463" s="5">
        <f t="shared" si="175"/>
        <v>-5.3290996256168963</v>
      </c>
      <c r="Z463" s="5">
        <f t="shared" si="176"/>
        <v>-19.536830203929615</v>
      </c>
      <c r="AA463">
        <f t="shared" si="191"/>
        <v>0</v>
      </c>
    </row>
    <row r="464" spans="1:27" x14ac:dyDescent="0.2">
      <c r="A464">
        <f t="shared" si="177"/>
        <v>4.3199999999999523</v>
      </c>
      <c r="B464" s="5">
        <f t="shared" si="178"/>
        <v>0</v>
      </c>
      <c r="C464" s="5">
        <f t="shared" si="179"/>
        <v>346.46437003131916</v>
      </c>
      <c r="D464" s="5">
        <f t="shared" si="180"/>
        <v>43.705662001561286</v>
      </c>
      <c r="E464" s="2">
        <f t="shared" si="181"/>
        <v>346.46437003131916</v>
      </c>
      <c r="F464" s="2">
        <f t="shared" si="182"/>
        <v>0</v>
      </c>
      <c r="G464" s="3">
        <f t="shared" si="183"/>
        <v>0</v>
      </c>
      <c r="H464" s="3">
        <f t="shared" si="184"/>
        <v>54.631832381212803</v>
      </c>
      <c r="I464" s="3">
        <f t="shared" si="185"/>
        <v>-42.515768188083676</v>
      </c>
      <c r="J464" s="2">
        <f t="shared" si="192"/>
        <v>69.225917501697296</v>
      </c>
      <c r="K464" s="2">
        <f t="shared" si="165"/>
        <v>69.225917501697296</v>
      </c>
      <c r="L464" s="5">
        <f t="shared" si="166"/>
        <v>0.46997688993389691</v>
      </c>
      <c r="M464" s="4">
        <f t="shared" si="187"/>
        <v>0.274495544820267</v>
      </c>
      <c r="N464" s="4">
        <f t="shared" si="167"/>
        <v>0.26474507274973424</v>
      </c>
      <c r="O464" s="4">
        <f t="shared" si="188"/>
        <v>0</v>
      </c>
      <c r="P464" s="4">
        <f t="shared" si="168"/>
        <v>0</v>
      </c>
      <c r="Q464" s="5">
        <f t="shared" si="169"/>
        <v>0</v>
      </c>
      <c r="R464" s="5">
        <f t="shared" si="170"/>
        <v>-9.4489680346355627</v>
      </c>
      <c r="S464" s="5">
        <f t="shared" si="189"/>
        <v>7.3534076575349898</v>
      </c>
      <c r="T464" s="6">
        <f t="shared" si="190"/>
        <v>1499.3521399478468</v>
      </c>
      <c r="U464" s="5">
        <f t="shared" si="171"/>
        <v>0</v>
      </c>
      <c r="V464" s="5">
        <f t="shared" si="172"/>
        <v>4.1422854760504748</v>
      </c>
      <c r="W464" s="5">
        <f t="shared" si="173"/>
        <v>5.3227462526750102</v>
      </c>
      <c r="X464" s="5">
        <f t="shared" si="174"/>
        <v>0</v>
      </c>
      <c r="Y464" s="5">
        <f t="shared" si="175"/>
        <v>-5.3066825585850879</v>
      </c>
      <c r="Z464" s="5">
        <f t="shared" si="176"/>
        <v>-19.497846089789999</v>
      </c>
      <c r="AA464">
        <f t="shared" si="191"/>
        <v>0</v>
      </c>
    </row>
    <row r="465" spans="1:27" x14ac:dyDescent="0.2">
      <c r="A465">
        <f t="shared" si="177"/>
        <v>4.3299999999999521</v>
      </c>
      <c r="B465" s="5">
        <f t="shared" si="178"/>
        <v>0</v>
      </c>
      <c r="C465" s="5">
        <f t="shared" si="179"/>
        <v>347.01042302100336</v>
      </c>
      <c r="D465" s="5">
        <f t="shared" si="180"/>
        <v>43.279529427375955</v>
      </c>
      <c r="E465" s="2">
        <f t="shared" si="181"/>
        <v>347.01042302100336</v>
      </c>
      <c r="F465" s="2">
        <f t="shared" si="182"/>
        <v>0</v>
      </c>
      <c r="G465" s="3">
        <f t="shared" si="183"/>
        <v>0</v>
      </c>
      <c r="H465" s="3">
        <f t="shared" si="184"/>
        <v>54.578765555626951</v>
      </c>
      <c r="I465" s="3">
        <f t="shared" si="185"/>
        <v>-42.710746648981576</v>
      </c>
      <c r="J465" s="2">
        <f t="shared" si="192"/>
        <v>69.304036887396265</v>
      </c>
      <c r="K465" s="2">
        <f t="shared" si="165"/>
        <v>69.304036887396265</v>
      </c>
      <c r="L465" s="5">
        <f t="shared" si="166"/>
        <v>0.469879719103033</v>
      </c>
      <c r="M465" s="4">
        <f t="shared" si="187"/>
        <v>0.27418585974997628</v>
      </c>
      <c r="N465" s="4">
        <f t="shared" si="167"/>
        <v>0.26462976288037326</v>
      </c>
      <c r="O465" s="4">
        <f t="shared" si="188"/>
        <v>0</v>
      </c>
      <c r="P465" s="4">
        <f t="shared" si="168"/>
        <v>0</v>
      </c>
      <c r="Q465" s="5">
        <f t="shared" si="169"/>
        <v>0</v>
      </c>
      <c r="R465" s="5">
        <f t="shared" si="170"/>
        <v>-9.4484883258425771</v>
      </c>
      <c r="S465" s="5">
        <f t="shared" si="189"/>
        <v>7.3939376787410147</v>
      </c>
      <c r="T465" s="6">
        <f t="shared" si="190"/>
        <v>1499.3506405964565</v>
      </c>
      <c r="U465" s="5">
        <f t="shared" si="171"/>
        <v>0</v>
      </c>
      <c r="V465" s="5">
        <f t="shared" si="172"/>
        <v>4.1641634978683681</v>
      </c>
      <c r="W465" s="5">
        <f t="shared" si="173"/>
        <v>5.3212580232632494</v>
      </c>
      <c r="X465" s="5">
        <f t="shared" si="174"/>
        <v>0</v>
      </c>
      <c r="Y465" s="5">
        <f t="shared" si="175"/>
        <v>-5.284324827974209</v>
      </c>
      <c r="Z465" s="5">
        <f t="shared" si="176"/>
        <v>-19.458804297995734</v>
      </c>
      <c r="AA465">
        <f t="shared" si="191"/>
        <v>0</v>
      </c>
    </row>
    <row r="466" spans="1:27" x14ac:dyDescent="0.2">
      <c r="A466">
        <f t="shared" si="177"/>
        <v>4.3399999999999519</v>
      </c>
      <c r="B466" s="5">
        <f t="shared" si="178"/>
        <v>0</v>
      </c>
      <c r="C466" s="5">
        <f t="shared" si="179"/>
        <v>347.55594646031824</v>
      </c>
      <c r="D466" s="5">
        <f t="shared" si="180"/>
        <v>42.85144902067124</v>
      </c>
      <c r="E466" s="2">
        <f t="shared" si="181"/>
        <v>347.55594646031824</v>
      </c>
      <c r="F466" s="2">
        <f t="shared" si="182"/>
        <v>0</v>
      </c>
      <c r="G466" s="3">
        <f t="shared" si="183"/>
        <v>0</v>
      </c>
      <c r="H466" s="3">
        <f t="shared" si="184"/>
        <v>54.525922307347209</v>
      </c>
      <c r="I466" s="3">
        <f t="shared" si="185"/>
        <v>-42.905334691961535</v>
      </c>
      <c r="J466" s="2">
        <f t="shared" si="192"/>
        <v>69.382591105378168</v>
      </c>
      <c r="K466" s="2">
        <f t="shared" si="165"/>
        <v>69.382591105378168</v>
      </c>
      <c r="L466" s="5">
        <f t="shared" si="166"/>
        <v>0.46978173891617697</v>
      </c>
      <c r="M466" s="4">
        <f t="shared" si="187"/>
        <v>0.27387515561471198</v>
      </c>
      <c r="N466" s="4">
        <f t="shared" si="167"/>
        <v>0.26451391274618963</v>
      </c>
      <c r="O466" s="4">
        <f t="shared" si="188"/>
        <v>0</v>
      </c>
      <c r="P466" s="4">
        <f t="shared" si="168"/>
        <v>0</v>
      </c>
      <c r="Q466" s="5">
        <f t="shared" si="169"/>
        <v>0</v>
      </c>
      <c r="R466" s="5">
        <f t="shared" si="170"/>
        <v>-9.4480689769719763</v>
      </c>
      <c r="S466" s="5">
        <f t="shared" si="189"/>
        <v>7.4344925220109204</v>
      </c>
      <c r="T466" s="6">
        <f t="shared" si="190"/>
        <v>1499.3491412465655</v>
      </c>
      <c r="U466" s="5">
        <f t="shared" si="171"/>
        <v>0</v>
      </c>
      <c r="V466" s="5">
        <f t="shared" si="172"/>
        <v>4.1860433119778682</v>
      </c>
      <c r="W466" s="5">
        <f t="shared" si="173"/>
        <v>5.319801699317793</v>
      </c>
      <c r="X466" s="5">
        <f t="shared" si="174"/>
        <v>0</v>
      </c>
      <c r="Y466" s="5">
        <f t="shared" si="175"/>
        <v>-5.2620256649941082</v>
      </c>
      <c r="Z466" s="5">
        <f t="shared" si="176"/>
        <v>-19.419705778671286</v>
      </c>
      <c r="AA466">
        <f t="shared" si="191"/>
        <v>0</v>
      </c>
    </row>
    <row r="467" spans="1:27" x14ac:dyDescent="0.2">
      <c r="A467">
        <f t="shared" si="177"/>
        <v>4.3499999999999517</v>
      </c>
      <c r="B467" s="5">
        <f t="shared" si="178"/>
        <v>0</v>
      </c>
      <c r="C467" s="5">
        <f t="shared" si="179"/>
        <v>348.10094258210847</v>
      </c>
      <c r="D467" s="5">
        <f t="shared" si="180"/>
        <v>42.421424688462693</v>
      </c>
      <c r="E467" s="2">
        <f t="shared" si="181"/>
        <v>348.10094258210847</v>
      </c>
      <c r="F467" s="2">
        <f t="shared" si="182"/>
        <v>0</v>
      </c>
      <c r="G467" s="3">
        <f t="shared" si="183"/>
        <v>0</v>
      </c>
      <c r="H467" s="3">
        <f t="shared" si="184"/>
        <v>54.473302050697271</v>
      </c>
      <c r="I467" s="3">
        <f t="shared" si="185"/>
        <v>-43.099531749748245</v>
      </c>
      <c r="J467" s="2">
        <f t="shared" si="192"/>
        <v>69.461574077716207</v>
      </c>
      <c r="K467" s="2">
        <f t="shared" si="165"/>
        <v>69.461574077716207</v>
      </c>
      <c r="L467" s="5">
        <f t="shared" si="166"/>
        <v>0.46968295208725475</v>
      </c>
      <c r="M467" s="4">
        <f t="shared" si="187"/>
        <v>0.27356346564387712</v>
      </c>
      <c r="N467" s="4">
        <f t="shared" si="167"/>
        <v>0.26439753283983214</v>
      </c>
      <c r="O467" s="4">
        <f t="shared" si="188"/>
        <v>0</v>
      </c>
      <c r="P467" s="4">
        <f t="shared" si="168"/>
        <v>0</v>
      </c>
      <c r="Q467" s="5">
        <f t="shared" si="169"/>
        <v>0</v>
      </c>
      <c r="R467" s="5">
        <f t="shared" si="170"/>
        <v>-9.4477090174458969</v>
      </c>
      <c r="S467" s="5">
        <f t="shared" si="189"/>
        <v>7.4750716301506106</v>
      </c>
      <c r="T467" s="6">
        <f t="shared" si="190"/>
        <v>1499.3476418981738</v>
      </c>
      <c r="U467" s="5">
        <f t="shared" si="171"/>
        <v>0</v>
      </c>
      <c r="V467" s="5">
        <f t="shared" si="172"/>
        <v>4.2079247033128047</v>
      </c>
      <c r="W467" s="5">
        <f t="shared" si="173"/>
        <v>5.3183768840246861</v>
      </c>
      <c r="X467" s="5">
        <f t="shared" si="174"/>
        <v>0</v>
      </c>
      <c r="Y467" s="5">
        <f t="shared" si="175"/>
        <v>-5.2397843141330922</v>
      </c>
      <c r="Z467" s="5">
        <f t="shared" si="176"/>
        <v>-19.380551485824704</v>
      </c>
      <c r="AA467">
        <f t="shared" si="191"/>
        <v>0</v>
      </c>
    </row>
    <row r="468" spans="1:27" x14ac:dyDescent="0.2">
      <c r="A468">
        <f t="shared" si="177"/>
        <v>4.3599999999999515</v>
      </c>
      <c r="B468" s="5">
        <f t="shared" si="178"/>
        <v>0</v>
      </c>
      <c r="C468" s="5">
        <f t="shared" si="179"/>
        <v>348.64541361339974</v>
      </c>
      <c r="D468" s="5">
        <f t="shared" si="180"/>
        <v>41.989460343390917</v>
      </c>
      <c r="E468" s="2">
        <f t="shared" si="181"/>
        <v>348.64541361339974</v>
      </c>
      <c r="F468" s="2">
        <f t="shared" si="182"/>
        <v>0</v>
      </c>
      <c r="G468" s="3">
        <f t="shared" si="183"/>
        <v>0</v>
      </c>
      <c r="H468" s="3">
        <f t="shared" si="184"/>
        <v>54.420904207555942</v>
      </c>
      <c r="I468" s="3">
        <f t="shared" si="185"/>
        <v>-43.293337264606492</v>
      </c>
      <c r="J468" s="2">
        <f t="shared" si="192"/>
        <v>69.540979762115413</v>
      </c>
      <c r="K468" s="2">
        <f t="shared" si="165"/>
        <v>69.540979762115413</v>
      </c>
      <c r="L468" s="5">
        <f t="shared" si="166"/>
        <v>0.4695833613325528</v>
      </c>
      <c r="M468" s="4">
        <f t="shared" si="187"/>
        <v>0.27325082270398937</v>
      </c>
      <c r="N468" s="4">
        <f t="shared" si="167"/>
        <v>0.26428063357507414</v>
      </c>
      <c r="O468" s="4">
        <f t="shared" si="188"/>
        <v>0</v>
      </c>
      <c r="P468" s="4">
        <f t="shared" si="168"/>
        <v>0</v>
      </c>
      <c r="Q468" s="5">
        <f t="shared" si="169"/>
        <v>0</v>
      </c>
      <c r="R468" s="5">
        <f t="shared" si="170"/>
        <v>-9.4474074871205822</v>
      </c>
      <c r="S468" s="5">
        <f t="shared" si="189"/>
        <v>7.5156744374580207</v>
      </c>
      <c r="T468" s="6">
        <f t="shared" si="190"/>
        <v>1499.3461425512817</v>
      </c>
      <c r="U468" s="5">
        <f t="shared" si="171"/>
        <v>0</v>
      </c>
      <c r="V468" s="5">
        <f t="shared" si="172"/>
        <v>4.2298074540779149</v>
      </c>
      <c r="W468" s="5">
        <f t="shared" si="173"/>
        <v>5.3169831853772784</v>
      </c>
      <c r="X468" s="5">
        <f t="shared" si="174"/>
        <v>0</v>
      </c>
      <c r="Y468" s="5">
        <f t="shared" si="175"/>
        <v>-5.2176000330426673</v>
      </c>
      <c r="Z468" s="5">
        <f t="shared" si="176"/>
        <v>-19.3413423771647</v>
      </c>
      <c r="AA468">
        <f t="shared" si="191"/>
        <v>0</v>
      </c>
    </row>
    <row r="469" spans="1:27" x14ac:dyDescent="0.2">
      <c r="A469">
        <f t="shared" si="177"/>
        <v>4.3699999999999513</v>
      </c>
      <c r="B469" s="5">
        <f t="shared" si="178"/>
        <v>0</v>
      </c>
      <c r="C469" s="5">
        <f t="shared" si="179"/>
        <v>349.18936177547369</v>
      </c>
      <c r="D469" s="5">
        <f t="shared" si="180"/>
        <v>41.555559903625998</v>
      </c>
      <c r="E469" s="2">
        <f t="shared" si="181"/>
        <v>349.18936177547369</v>
      </c>
      <c r="F469" s="2">
        <f t="shared" si="182"/>
        <v>0</v>
      </c>
      <c r="G469" s="3">
        <f t="shared" si="183"/>
        <v>0</v>
      </c>
      <c r="H469" s="3">
        <f t="shared" si="184"/>
        <v>54.368728207225516</v>
      </c>
      <c r="I469" s="3">
        <f t="shared" si="185"/>
        <v>-43.486750688378137</v>
      </c>
      <c r="J469" s="2">
        <f t="shared" si="192"/>
        <v>69.62080215211769</v>
      </c>
      <c r="K469" s="2">
        <f t="shared" si="165"/>
        <v>69.62080215211769</v>
      </c>
      <c r="L469" s="5">
        <f t="shared" si="166"/>
        <v>0.46948296937120904</v>
      </c>
      <c r="M469" s="4">
        <f t="shared" si="187"/>
        <v>0.27293725929788187</v>
      </c>
      <c r="N469" s="4">
        <f t="shared" si="167"/>
        <v>0.26416322528637787</v>
      </c>
      <c r="O469" s="4">
        <f t="shared" si="188"/>
        <v>0</v>
      </c>
      <c r="P469" s="4">
        <f t="shared" si="168"/>
        <v>0</v>
      </c>
      <c r="Q469" s="5">
        <f t="shared" si="169"/>
        <v>0</v>
      </c>
      <c r="R469" s="5">
        <f t="shared" si="170"/>
        <v>-9.4471634362555239</v>
      </c>
      <c r="S469" s="5">
        <f t="shared" si="189"/>
        <v>7.5563003699286</v>
      </c>
      <c r="T469" s="6">
        <f t="shared" si="190"/>
        <v>1499.3446432058893</v>
      </c>
      <c r="U469" s="5">
        <f t="shared" si="171"/>
        <v>0</v>
      </c>
      <c r="V469" s="5">
        <f t="shared" si="172"/>
        <v>4.2516913438338664</v>
      </c>
      <c r="W469" s="5">
        <f t="shared" si="173"/>
        <v>5.3156202161522792</v>
      </c>
      <c r="X469" s="5">
        <f t="shared" si="174"/>
        <v>0</v>
      </c>
      <c r="Y469" s="5">
        <f t="shared" si="175"/>
        <v>-5.1954720924216575</v>
      </c>
      <c r="Z469" s="5">
        <f t="shared" si="176"/>
        <v>-19.30207941391912</v>
      </c>
      <c r="AA469">
        <f t="shared" si="191"/>
        <v>0</v>
      </c>
    </row>
    <row r="470" spans="1:27" x14ac:dyDescent="0.2">
      <c r="A470">
        <f t="shared" si="177"/>
        <v>4.379999999999951</v>
      </c>
      <c r="B470" s="5">
        <f t="shared" si="178"/>
        <v>0</v>
      </c>
      <c r="C470" s="5">
        <f t="shared" si="179"/>
        <v>349.73278928394132</v>
      </c>
      <c r="D470" s="5">
        <f t="shared" si="180"/>
        <v>41.119727292771515</v>
      </c>
      <c r="E470" s="2">
        <f t="shared" si="181"/>
        <v>349.73278928394132</v>
      </c>
      <c r="F470" s="2">
        <f t="shared" si="182"/>
        <v>0</v>
      </c>
      <c r="G470" s="3">
        <f t="shared" si="183"/>
        <v>0</v>
      </c>
      <c r="H470" s="3">
        <f t="shared" si="184"/>
        <v>54.316773486301301</v>
      </c>
      <c r="I470" s="3">
        <f t="shared" si="185"/>
        <v>-43.679771482517332</v>
      </c>
      <c r="J470" s="2">
        <f t="shared" si="192"/>
        <v>69.701035277297692</v>
      </c>
      <c r="K470" s="2">
        <f t="shared" si="165"/>
        <v>69.701035277297692</v>
      </c>
      <c r="L470" s="5">
        <f t="shared" si="166"/>
        <v>0.46938177892569222</v>
      </c>
      <c r="M470" s="4">
        <f t="shared" si="187"/>
        <v>0.27262280756404805</v>
      </c>
      <c r="N470" s="4">
        <f t="shared" si="167"/>
        <v>0.26404531822848537</v>
      </c>
      <c r="O470" s="4">
        <f t="shared" si="188"/>
        <v>0</v>
      </c>
      <c r="P470" s="4">
        <f t="shared" si="168"/>
        <v>0</v>
      </c>
      <c r="Q470" s="5">
        <f t="shared" si="169"/>
        <v>0</v>
      </c>
      <c r="R470" s="5">
        <f t="shared" si="170"/>
        <v>-9.4469759254813326</v>
      </c>
      <c r="S470" s="5">
        <f t="shared" si="189"/>
        <v>7.596948845459969</v>
      </c>
      <c r="T470" s="6">
        <f t="shared" si="190"/>
        <v>1499.3431438619953</v>
      </c>
      <c r="U470" s="5">
        <f t="shared" si="171"/>
        <v>0</v>
      </c>
      <c r="V470" s="5">
        <f t="shared" si="172"/>
        <v>4.2735761495815581</v>
      </c>
      <c r="W470" s="5">
        <f t="shared" si="173"/>
        <v>5.3142875938851715</v>
      </c>
      <c r="X470" s="5">
        <f t="shared" si="174"/>
        <v>0</v>
      </c>
      <c r="Y470" s="5">
        <f t="shared" si="175"/>
        <v>-5.1733997758997745</v>
      </c>
      <c r="Z470" s="5">
        <f t="shared" si="176"/>
        <v>-19.262763560654861</v>
      </c>
      <c r="AA470">
        <f t="shared" si="191"/>
        <v>0</v>
      </c>
    </row>
    <row r="471" spans="1:27" x14ac:dyDescent="0.2">
      <c r="A471">
        <f t="shared" si="177"/>
        <v>4.3899999999999508</v>
      </c>
      <c r="B471" s="5">
        <f t="shared" si="178"/>
        <v>0</v>
      </c>
      <c r="C471" s="5">
        <f t="shared" si="179"/>
        <v>350.27569834881552</v>
      </c>
      <c r="D471" s="5">
        <f t="shared" si="180"/>
        <v>40.68196643976831</v>
      </c>
      <c r="E471" s="2">
        <f t="shared" si="181"/>
        <v>350.27569834881552</v>
      </c>
      <c r="F471" s="2">
        <f t="shared" si="182"/>
        <v>0</v>
      </c>
      <c r="G471" s="3">
        <f t="shared" si="183"/>
        <v>0</v>
      </c>
      <c r="H471" s="3">
        <f t="shared" si="184"/>
        <v>54.2650394885423</v>
      </c>
      <c r="I471" s="3">
        <f t="shared" si="185"/>
        <v>-43.87239911812388</v>
      </c>
      <c r="J471" s="2">
        <f t="shared" si="192"/>
        <v>69.781673203449429</v>
      </c>
      <c r="K471" s="2">
        <f t="shared" si="165"/>
        <v>69.781673203449429</v>
      </c>
      <c r="L471" s="5">
        <f t="shared" si="166"/>
        <v>0.46927979272227166</v>
      </c>
      <c r="M471" s="4">
        <f t="shared" si="187"/>
        <v>0.27230749927612685</v>
      </c>
      <c r="N471" s="4">
        <f t="shared" si="167"/>
        <v>0.26392692257603606</v>
      </c>
      <c r="O471" s="4">
        <f t="shared" si="188"/>
        <v>0</v>
      </c>
      <c r="P471" s="4">
        <f t="shared" si="168"/>
        <v>0</v>
      </c>
      <c r="Q471" s="5">
        <f t="shared" si="169"/>
        <v>0</v>
      </c>
      <c r="R471" s="5">
        <f t="shared" si="170"/>
        <v>-9.4468440257663122</v>
      </c>
      <c r="S471" s="5">
        <f t="shared" si="189"/>
        <v>7.6376192740556901</v>
      </c>
      <c r="T471" s="6">
        <f t="shared" si="190"/>
        <v>1499.3416445196012</v>
      </c>
      <c r="U471" s="5">
        <f t="shared" si="171"/>
        <v>0</v>
      </c>
      <c r="V471" s="5">
        <f t="shared" si="172"/>
        <v>4.2954616458456965</v>
      </c>
      <c r="W471" s="5">
        <f t="shared" si="173"/>
        <v>5.3129849408450456</v>
      </c>
      <c r="X471" s="5">
        <f t="shared" si="174"/>
        <v>0</v>
      </c>
      <c r="Y471" s="5">
        <f t="shared" si="175"/>
        <v>-5.1513823799206158</v>
      </c>
      <c r="Z471" s="5">
        <f t="shared" si="176"/>
        <v>-19.223395785099264</v>
      </c>
      <c r="AA471">
        <f t="shared" si="191"/>
        <v>0</v>
      </c>
    </row>
    <row r="472" spans="1:27" x14ac:dyDescent="0.2">
      <c r="A472">
        <f t="shared" si="177"/>
        <v>4.3999999999999506</v>
      </c>
      <c r="B472" s="5">
        <f t="shared" si="178"/>
        <v>0</v>
      </c>
      <c r="C472" s="5">
        <f t="shared" si="179"/>
        <v>350.81809117458192</v>
      </c>
      <c r="D472" s="5">
        <f t="shared" si="180"/>
        <v>40.242281278797812</v>
      </c>
      <c r="E472" s="2">
        <f t="shared" si="181"/>
        <v>350.81809117458192</v>
      </c>
      <c r="F472" s="2">
        <f t="shared" si="182"/>
        <v>0</v>
      </c>
      <c r="G472" s="3">
        <f t="shared" si="183"/>
        <v>0</v>
      </c>
      <c r="H472" s="3">
        <f t="shared" si="184"/>
        <v>54.213525664743095</v>
      </c>
      <c r="I472" s="3">
        <f t="shared" si="185"/>
        <v>-44.064633075974875</v>
      </c>
      <c r="J472" s="2">
        <f t="shared" si="192"/>
        <v>69.862710032763957</v>
      </c>
      <c r="K472" s="2">
        <f t="shared" si="165"/>
        <v>69.862710032763957</v>
      </c>
      <c r="L472" s="5">
        <f t="shared" si="166"/>
        <v>0.46917701349147567</v>
      </c>
      <c r="M472" s="4">
        <f t="shared" si="187"/>
        <v>0.27199136584252581</v>
      </c>
      <c r="N472" s="4">
        <f t="shared" si="167"/>
        <v>0.26380804842321004</v>
      </c>
      <c r="O472" s="4">
        <f t="shared" si="188"/>
        <v>0</v>
      </c>
      <c r="P472" s="4">
        <f t="shared" si="168"/>
        <v>0</v>
      </c>
      <c r="Q472" s="5">
        <f t="shared" si="169"/>
        <v>0</v>
      </c>
      <c r="R472" s="5">
        <f t="shared" si="170"/>
        <v>-9.4467668183818265</v>
      </c>
      <c r="S472" s="5">
        <f t="shared" si="189"/>
        <v>7.6783110580281493</v>
      </c>
      <c r="T472" s="6">
        <f t="shared" si="190"/>
        <v>1499.3401451787065</v>
      </c>
      <c r="U472" s="5">
        <f t="shared" si="171"/>
        <v>0</v>
      </c>
      <c r="V472" s="5">
        <f t="shared" si="172"/>
        <v>4.3173476047576278</v>
      </c>
      <c r="W472" s="5">
        <f t="shared" si="173"/>
        <v>5.3117118840088411</v>
      </c>
      <c r="X472" s="5">
        <f t="shared" si="174"/>
        <v>0</v>
      </c>
      <c r="Y472" s="5">
        <f t="shared" si="175"/>
        <v>-5.1294192136241987</v>
      </c>
      <c r="Z472" s="5">
        <f t="shared" si="176"/>
        <v>-19.183977057963009</v>
      </c>
      <c r="AA472">
        <f t="shared" si="191"/>
        <v>0</v>
      </c>
    </row>
    <row r="473" spans="1:27" x14ac:dyDescent="0.2">
      <c r="A473">
        <f t="shared" si="177"/>
        <v>4.4099999999999504</v>
      </c>
      <c r="B473" s="5">
        <f t="shared" si="178"/>
        <v>0</v>
      </c>
      <c r="C473" s="5">
        <f t="shared" si="179"/>
        <v>351.3599699602687</v>
      </c>
      <c r="D473" s="5">
        <f t="shared" si="180"/>
        <v>39.800675749185167</v>
      </c>
      <c r="E473" s="2">
        <f t="shared" si="181"/>
        <v>351.3599699602687</v>
      </c>
      <c r="F473" s="2">
        <f t="shared" si="182"/>
        <v>0</v>
      </c>
      <c r="G473" s="3">
        <f t="shared" si="183"/>
        <v>0</v>
      </c>
      <c r="H473" s="3">
        <f t="shared" si="184"/>
        <v>54.162231472606855</v>
      </c>
      <c r="I473" s="3">
        <f t="shared" si="185"/>
        <v>-44.256472846554502</v>
      </c>
      <c r="J473" s="2">
        <f t="shared" si="192"/>
        <v>69.944139903998106</v>
      </c>
      <c r="K473" s="2">
        <f t="shared" si="165"/>
        <v>69.944139903998106</v>
      </c>
      <c r="L473" s="5">
        <f t="shared" si="166"/>
        <v>0.46907344396853945</v>
      </c>
      <c r="M473" s="4">
        <f t="shared" si="187"/>
        <v>0.27167443830617743</v>
      </c>
      <c r="N473" s="4">
        <f t="shared" si="167"/>
        <v>0.26368870578339715</v>
      </c>
      <c r="O473" s="4">
        <f t="shared" si="188"/>
        <v>0</v>
      </c>
      <c r="P473" s="4">
        <f t="shared" si="168"/>
        <v>0</v>
      </c>
      <c r="Q473" s="5">
        <f t="shared" si="169"/>
        <v>0</v>
      </c>
      <c r="R473" s="5">
        <f t="shared" si="170"/>
        <v>-9.446743394866461</v>
      </c>
      <c r="S473" s="5">
        <f t="shared" si="189"/>
        <v>7.7190235922004797</v>
      </c>
      <c r="T473" s="6">
        <f t="shared" si="190"/>
        <v>1499.3386458393111</v>
      </c>
      <c r="U473" s="5">
        <f t="shared" si="171"/>
        <v>0</v>
      </c>
      <c r="V473" s="5">
        <f t="shared" si="172"/>
        <v>4.3392337961374086</v>
      </c>
      <c r="W473" s="5">
        <f t="shared" si="173"/>
        <v>5.3104680550350292</v>
      </c>
      <c r="X473" s="5">
        <f t="shared" si="174"/>
        <v>0</v>
      </c>
      <c r="Y473" s="5">
        <f t="shared" si="175"/>
        <v>-5.1075095987290524</v>
      </c>
      <c r="Z473" s="5">
        <f t="shared" si="176"/>
        <v>-19.14450835276449</v>
      </c>
      <c r="AA473">
        <f t="shared" si="191"/>
        <v>0</v>
      </c>
    </row>
    <row r="474" spans="1:27" x14ac:dyDescent="0.2">
      <c r="A474">
        <f t="shared" si="177"/>
        <v>4.4199999999999502</v>
      </c>
      <c r="B474" s="5">
        <f t="shared" si="178"/>
        <v>0</v>
      </c>
      <c r="C474" s="5">
        <f t="shared" si="179"/>
        <v>351.90133689951483</v>
      </c>
      <c r="D474" s="5">
        <f t="shared" si="180"/>
        <v>39.357153795301983</v>
      </c>
      <c r="E474" s="2">
        <f t="shared" si="181"/>
        <v>351.90133689951483</v>
      </c>
      <c r="F474" s="2">
        <f t="shared" si="182"/>
        <v>0</v>
      </c>
      <c r="G474" s="3">
        <f t="shared" si="183"/>
        <v>0</v>
      </c>
      <c r="H474" s="3">
        <f t="shared" si="184"/>
        <v>54.111156376619562</v>
      </c>
      <c r="I474" s="3">
        <f t="shared" si="185"/>
        <v>-44.447917930082149</v>
      </c>
      <c r="J474" s="2">
        <f t="shared" si="192"/>
        <v>70.025956992634477</v>
      </c>
      <c r="K474" s="2">
        <f t="shared" si="165"/>
        <v>70.025956992634477</v>
      </c>
      <c r="L474" s="5">
        <f t="shared" si="166"/>
        <v>0.46896908689384303</v>
      </c>
      <c r="M474" s="4">
        <f t="shared" si="187"/>
        <v>0.27135674734442605</v>
      </c>
      <c r="N474" s="4">
        <f t="shared" si="167"/>
        <v>0.26356890458889104</v>
      </c>
      <c r="O474" s="4">
        <f t="shared" si="188"/>
        <v>0</v>
      </c>
      <c r="P474" s="4">
        <f t="shared" si="168"/>
        <v>0</v>
      </c>
      <c r="Q474" s="5">
        <f t="shared" si="169"/>
        <v>0</v>
      </c>
      <c r="R474" s="5">
        <f t="shared" si="170"/>
        <v>-9.4467728569889768</v>
      </c>
      <c r="S474" s="5">
        <f t="shared" si="189"/>
        <v>7.7597562641074926</v>
      </c>
      <c r="T474" s="6">
        <f t="shared" si="190"/>
        <v>1499.3371465014147</v>
      </c>
      <c r="U474" s="5">
        <f t="shared" si="171"/>
        <v>0</v>
      </c>
      <c r="V474" s="5">
        <f t="shared" si="172"/>
        <v>4.3611199875751314</v>
      </c>
      <c r="W474" s="5">
        <f t="shared" si="173"/>
        <v>5.3092530902367718</v>
      </c>
      <c r="X474" s="5">
        <f t="shared" si="174"/>
        <v>0</v>
      </c>
      <c r="Y474" s="5">
        <f t="shared" si="175"/>
        <v>-5.0856528694138454</v>
      </c>
      <c r="Z474" s="5">
        <f t="shared" si="176"/>
        <v>-19.104990645655736</v>
      </c>
      <c r="AA474">
        <f t="shared" si="191"/>
        <v>0</v>
      </c>
    </row>
    <row r="475" spans="1:27" x14ac:dyDescent="0.2">
      <c r="A475">
        <f t="shared" ref="A475:A538" si="193">A474+dt</f>
        <v>4.42999999999995</v>
      </c>
      <c r="B475" s="5">
        <f t="shared" si="178"/>
        <v>0</v>
      </c>
      <c r="C475" s="5">
        <f t="shared" si="179"/>
        <v>352.44219418063756</v>
      </c>
      <c r="D475" s="5">
        <f t="shared" si="180"/>
        <v>38.91171936646888</v>
      </c>
      <c r="E475" s="2">
        <f t="shared" si="181"/>
        <v>352.44219418063756</v>
      </c>
      <c r="F475" s="2">
        <f t="shared" si="182"/>
        <v>0</v>
      </c>
      <c r="G475" s="3">
        <f t="shared" si="183"/>
        <v>0</v>
      </c>
      <c r="H475" s="3">
        <f t="shared" si="184"/>
        <v>54.060299847925421</v>
      </c>
      <c r="I475" s="3">
        <f t="shared" si="185"/>
        <v>-44.638967836538704</v>
      </c>
      <c r="J475" s="2">
        <f t="shared" ref="J475:J538" si="194">SQRT(G475^2+H475^2+I475^2)</f>
        <v>70.108155511032678</v>
      </c>
      <c r="K475" s="2">
        <f t="shared" si="165"/>
        <v>70.108155511032678</v>
      </c>
      <c r="L475" s="5">
        <f t="shared" si="166"/>
        <v>0.46886394501333839</v>
      </c>
      <c r="M475" s="4">
        <f t="shared" si="187"/>
        <v>0.27103832326904198</v>
      </c>
      <c r="N475" s="4">
        <f t="shared" si="167"/>
        <v>0.26344865469060763</v>
      </c>
      <c r="O475" s="4">
        <f t="shared" si="188"/>
        <v>0</v>
      </c>
      <c r="P475" s="4">
        <f t="shared" si="168"/>
        <v>0</v>
      </c>
      <c r="Q475" s="5">
        <f t="shared" si="169"/>
        <v>0</v>
      </c>
      <c r="R475" s="5">
        <f t="shared" si="170"/>
        <v>-9.4468543167101515</v>
      </c>
      <c r="S475" s="5">
        <f t="shared" si="189"/>
        <v>7.8005084541955982</v>
      </c>
      <c r="T475" s="6">
        <f t="shared" si="190"/>
        <v>1499.3356471650179</v>
      </c>
      <c r="U475" s="5">
        <f t="shared" si="171"/>
        <v>0</v>
      </c>
      <c r="V475" s="5">
        <f t="shared" si="172"/>
        <v>4.383005944511428</v>
      </c>
      <c r="W475" s="5">
        <f t="shared" si="173"/>
        <v>5.3080666305545154</v>
      </c>
      <c r="X475" s="5">
        <f t="shared" ref="X475:X538" si="195">Q475+U475</f>
        <v>0</v>
      </c>
      <c r="Y475" s="5">
        <f t="shared" ref="Y475:Y538" si="196">R475+V475</f>
        <v>-5.0638483721987235</v>
      </c>
      <c r="Z475" s="5">
        <f t="shared" ref="Z475:Z538" si="197">S475+W475-32.174</f>
        <v>-19.065424915249885</v>
      </c>
      <c r="AA475">
        <f t="shared" si="191"/>
        <v>0</v>
      </c>
    </row>
    <row r="476" spans="1:27" x14ac:dyDescent="0.2">
      <c r="A476">
        <f t="shared" si="193"/>
        <v>4.4399999999999498</v>
      </c>
      <c r="B476" s="5">
        <f t="shared" si="178"/>
        <v>0</v>
      </c>
      <c r="C476" s="5">
        <f t="shared" si="179"/>
        <v>352.9825439866982</v>
      </c>
      <c r="D476" s="5">
        <f t="shared" si="180"/>
        <v>38.464376416857732</v>
      </c>
      <c r="E476" s="2">
        <f t="shared" si="181"/>
        <v>352.9825439866982</v>
      </c>
      <c r="F476" s="2">
        <f t="shared" si="182"/>
        <v>0</v>
      </c>
      <c r="G476" s="3">
        <f t="shared" si="183"/>
        <v>0</v>
      </c>
      <c r="H476" s="3">
        <f t="shared" si="184"/>
        <v>54.009661364203431</v>
      </c>
      <c r="I476" s="3">
        <f t="shared" si="185"/>
        <v>-44.829622085691206</v>
      </c>
      <c r="J476" s="2">
        <f t="shared" si="194"/>
        <v>70.190729708572064</v>
      </c>
      <c r="K476" s="2">
        <f t="shared" si="165"/>
        <v>70.190729708572064</v>
      </c>
      <c r="L476" s="5">
        <f t="shared" si="166"/>
        <v>0.46875802107896614</v>
      </c>
      <c r="M476" s="4">
        <f t="shared" si="187"/>
        <v>0.2707191960263593</v>
      </c>
      <c r="N476" s="4">
        <f t="shared" si="167"/>
        <v>0.26332796585782842</v>
      </c>
      <c r="O476" s="4">
        <f t="shared" si="188"/>
        <v>0</v>
      </c>
      <c r="P476" s="4">
        <f t="shared" si="168"/>
        <v>0</v>
      </c>
      <c r="Q476" s="5">
        <f t="shared" si="169"/>
        <v>0</v>
      </c>
      <c r="R476" s="5">
        <f t="shared" si="170"/>
        <v>-9.4469868961434553</v>
      </c>
      <c r="S476" s="5">
        <f t="shared" si="189"/>
        <v>7.8412795360216592</v>
      </c>
      <c r="T476" s="6">
        <f t="shared" si="190"/>
        <v>1499.3341478301204</v>
      </c>
      <c r="U476" s="5">
        <f t="shared" si="171"/>
        <v>0</v>
      </c>
      <c r="V476" s="5">
        <f t="shared" si="172"/>
        <v>4.4048914303172264</v>
      </c>
      <c r="W476" s="5">
        <f t="shared" si="173"/>
        <v>5.3069083215281116</v>
      </c>
      <c r="X476" s="5">
        <f t="shared" si="195"/>
        <v>0</v>
      </c>
      <c r="Y476" s="5">
        <f t="shared" si="196"/>
        <v>-5.0420954658262289</v>
      </c>
      <c r="Z476" s="5">
        <f t="shared" si="197"/>
        <v>-19.025812142450228</v>
      </c>
      <c r="AA476">
        <f t="shared" si="191"/>
        <v>0</v>
      </c>
    </row>
    <row r="477" spans="1:27" x14ac:dyDescent="0.2">
      <c r="A477">
        <f t="shared" si="193"/>
        <v>4.4499999999999496</v>
      </c>
      <c r="B477" s="5">
        <f t="shared" si="178"/>
        <v>0</v>
      </c>
      <c r="C477" s="5">
        <f t="shared" si="179"/>
        <v>353.52238849556699</v>
      </c>
      <c r="D477" s="5">
        <f t="shared" si="180"/>
        <v>38.015128905393702</v>
      </c>
      <c r="E477" s="2">
        <f t="shared" si="181"/>
        <v>353.52238849556699</v>
      </c>
      <c r="F477" s="2">
        <f t="shared" si="182"/>
        <v>0</v>
      </c>
      <c r="G477" s="3">
        <f t="shared" si="183"/>
        <v>0</v>
      </c>
      <c r="H477" s="3">
        <f t="shared" si="184"/>
        <v>53.959240409545167</v>
      </c>
      <c r="I477" s="3">
        <f t="shared" si="185"/>
        <v>-45.019880207115705</v>
      </c>
      <c r="J477" s="2">
        <f t="shared" si="194"/>
        <v>70.273673871786016</v>
      </c>
      <c r="K477" s="2">
        <f t="shared" si="165"/>
        <v>70.273673871786016</v>
      </c>
      <c r="L477" s="5">
        <f t="shared" si="166"/>
        <v>0.46865131784906239</v>
      </c>
      <c r="M477" s="4">
        <f t="shared" si="187"/>
        <v>0.27039939519753431</v>
      </c>
      <c r="N477" s="4">
        <f t="shared" si="167"/>
        <v>0.26320684777796727</v>
      </c>
      <c r="O477" s="4">
        <f t="shared" si="188"/>
        <v>0</v>
      </c>
      <c r="P477" s="4">
        <f t="shared" si="168"/>
        <v>0</v>
      </c>
      <c r="Q477" s="5">
        <f t="shared" si="169"/>
        <v>0</v>
      </c>
      <c r="R477" s="5">
        <f t="shared" si="170"/>
        <v>-9.4471697275146553</v>
      </c>
      <c r="S477" s="5">
        <f t="shared" si="189"/>
        <v>7.8820688764507523</v>
      </c>
      <c r="T477" s="6">
        <f t="shared" si="190"/>
        <v>1499.332648496722</v>
      </c>
      <c r="U477" s="5">
        <f t="shared" si="171"/>
        <v>0</v>
      </c>
      <c r="V477" s="5">
        <f t="shared" si="172"/>
        <v>4.4267762063726748</v>
      </c>
      <c r="W477" s="5">
        <f t="shared" si="173"/>
        <v>5.3057778132684392</v>
      </c>
      <c r="X477" s="5">
        <f t="shared" si="195"/>
        <v>0</v>
      </c>
      <c r="Y477" s="5">
        <f t="shared" si="196"/>
        <v>-5.0203935211419806</v>
      </c>
      <c r="Z477" s="5">
        <f t="shared" si="197"/>
        <v>-18.986153310280809</v>
      </c>
      <c r="AA477">
        <f t="shared" si="191"/>
        <v>0</v>
      </c>
    </row>
    <row r="478" spans="1:27" x14ac:dyDescent="0.2">
      <c r="A478">
        <f t="shared" si="193"/>
        <v>4.4599999999999493</v>
      </c>
      <c r="B478" s="5">
        <f t="shared" si="178"/>
        <v>0</v>
      </c>
      <c r="C478" s="5">
        <f t="shared" si="179"/>
        <v>354.06172987998639</v>
      </c>
      <c r="D478" s="5">
        <f t="shared" si="180"/>
        <v>37.563980795657031</v>
      </c>
      <c r="E478" s="2">
        <f t="shared" si="181"/>
        <v>354.06172987998639</v>
      </c>
      <c r="F478" s="2">
        <f t="shared" si="182"/>
        <v>0</v>
      </c>
      <c r="G478" s="3">
        <f t="shared" si="183"/>
        <v>0</v>
      </c>
      <c r="H478" s="3">
        <f t="shared" si="184"/>
        <v>53.909036474333746</v>
      </c>
      <c r="I478" s="3">
        <f t="shared" si="185"/>
        <v>-45.209741740218512</v>
      </c>
      <c r="J478" s="2">
        <f t="shared" si="194"/>
        <v>70.356982324487888</v>
      </c>
      <c r="K478" s="2">
        <f t="shared" si="165"/>
        <v>70.356982324487888</v>
      </c>
      <c r="L478" s="5">
        <f t="shared" si="166"/>
        <v>0.46854383808875488</v>
      </c>
      <c r="M478" s="4">
        <f t="shared" si="187"/>
        <v>0.27007894999892051</v>
      </c>
      <c r="N478" s="4">
        <f t="shared" si="167"/>
        <v>0.26308531005636032</v>
      </c>
      <c r="O478" s="4">
        <f t="shared" si="188"/>
        <v>0</v>
      </c>
      <c r="P478" s="4">
        <f t="shared" si="168"/>
        <v>0</v>
      </c>
      <c r="Q478" s="5">
        <f t="shared" si="169"/>
        <v>0</v>
      </c>
      <c r="R478" s="5">
        <f t="shared" si="170"/>
        <v>-9.4474019531203446</v>
      </c>
      <c r="S478" s="5">
        <f t="shared" si="189"/>
        <v>7.9228758358528131</v>
      </c>
      <c r="T478" s="6">
        <f t="shared" si="190"/>
        <v>1499.3311491648235</v>
      </c>
      <c r="U478" s="5">
        <f t="shared" si="171"/>
        <v>0</v>
      </c>
      <c r="V478" s="5">
        <f t="shared" si="172"/>
        <v>4.4486600321452556</v>
      </c>
      <c r="W478" s="5">
        <f t="shared" si="173"/>
        <v>5.3046747604285294</v>
      </c>
      <c r="X478" s="5">
        <f t="shared" si="195"/>
        <v>0</v>
      </c>
      <c r="Y478" s="5">
        <f t="shared" si="196"/>
        <v>-4.998741920975089</v>
      </c>
      <c r="Z478" s="5">
        <f t="shared" si="197"/>
        <v>-18.946449403718656</v>
      </c>
      <c r="AA478">
        <f t="shared" si="191"/>
        <v>0</v>
      </c>
    </row>
    <row r="479" spans="1:27" x14ac:dyDescent="0.2">
      <c r="A479">
        <f t="shared" si="193"/>
        <v>4.4699999999999491</v>
      </c>
      <c r="B479" s="5">
        <f t="shared" si="178"/>
        <v>0</v>
      </c>
      <c r="C479" s="5">
        <f t="shared" si="179"/>
        <v>354.60057030763369</v>
      </c>
      <c r="D479" s="5">
        <f t="shared" si="180"/>
        <v>37.110936055784656</v>
      </c>
      <c r="E479" s="2">
        <f t="shared" si="181"/>
        <v>354.60057030763369</v>
      </c>
      <c r="F479" s="2">
        <f t="shared" si="182"/>
        <v>0</v>
      </c>
      <c r="G479" s="3">
        <f t="shared" si="183"/>
        <v>0</v>
      </c>
      <c r="H479" s="3">
        <f t="shared" si="184"/>
        <v>53.859049055123997</v>
      </c>
      <c r="I479" s="3">
        <f t="shared" si="185"/>
        <v>-45.399206234255701</v>
      </c>
      <c r="J479" s="2">
        <f t="shared" si="194"/>
        <v>70.440649427888829</v>
      </c>
      <c r="K479" s="2">
        <f t="shared" si="165"/>
        <v>70.440649427888829</v>
      </c>
      <c r="L479" s="5">
        <f t="shared" si="166"/>
        <v>0.46843558457034934</v>
      </c>
      <c r="M479" s="4">
        <f t="shared" si="187"/>
        <v>0.26975788928255756</v>
      </c>
      <c r="N479" s="4">
        <f t="shared" si="167"/>
        <v>0.26296336221607941</v>
      </c>
      <c r="O479" s="4">
        <f t="shared" si="188"/>
        <v>0</v>
      </c>
      <c r="P479" s="4">
        <f t="shared" si="168"/>
        <v>0</v>
      </c>
      <c r="Q479" s="5">
        <f t="shared" si="169"/>
        <v>0</v>
      </c>
      <c r="R479" s="5">
        <f t="shared" si="170"/>
        <v>-9.447682725285409</v>
      </c>
      <c r="S479" s="5">
        <f t="shared" si="189"/>
        <v>7.9636997682981052</v>
      </c>
      <c r="T479" s="6">
        <f t="shared" si="190"/>
        <v>1499.3296498344239</v>
      </c>
      <c r="U479" s="5">
        <f t="shared" si="171"/>
        <v>0</v>
      </c>
      <c r="V479" s="5">
        <f t="shared" si="172"/>
        <v>4.4705426652671019</v>
      </c>
      <c r="W479" s="5">
        <f t="shared" si="173"/>
        <v>5.3035988221742763</v>
      </c>
      <c r="X479" s="5">
        <f t="shared" si="195"/>
        <v>0</v>
      </c>
      <c r="Y479" s="5">
        <f t="shared" si="196"/>
        <v>-4.9771400600183071</v>
      </c>
      <c r="Z479" s="5">
        <f t="shared" si="197"/>
        <v>-18.906701409527617</v>
      </c>
      <c r="AA479">
        <f t="shared" si="191"/>
        <v>0</v>
      </c>
    </row>
    <row r="480" spans="1:27" x14ac:dyDescent="0.2">
      <c r="A480">
        <f t="shared" si="193"/>
        <v>4.4799999999999489</v>
      </c>
      <c r="B480" s="5">
        <f t="shared" si="178"/>
        <v>0</v>
      </c>
      <c r="C480" s="5">
        <f t="shared" si="179"/>
        <v>355.13891194118196</v>
      </c>
      <c r="D480" s="5">
        <f t="shared" si="180"/>
        <v>36.655998658371622</v>
      </c>
      <c r="E480" s="2">
        <f t="shared" si="181"/>
        <v>355.13891194118196</v>
      </c>
      <c r="F480" s="2">
        <f t="shared" si="182"/>
        <v>0</v>
      </c>
      <c r="G480" s="3">
        <f t="shared" si="183"/>
        <v>0</v>
      </c>
      <c r="H480" s="3">
        <f t="shared" si="184"/>
        <v>53.809277654523811</v>
      </c>
      <c r="I480" s="3">
        <f t="shared" si="185"/>
        <v>-45.58827324835098</v>
      </c>
      <c r="J480" s="2">
        <f t="shared" si="194"/>
        <v>70.524669580707354</v>
      </c>
      <c r="K480" s="2">
        <f t="shared" ref="K480:K543" si="198">IF(D480&gt;=hwind,SQRT((G480-vxw)^2+(H480-vyw)^2+I480^2),J480)</f>
        <v>70.524669580707354</v>
      </c>
      <c r="L480" s="5">
        <f t="shared" ref="L480:L543" si="199">IF(drag=1,(cda+cdb/(1+EXP(-(K480-vel)/dv))),IF(drag=2,$G$11,0))</f>
        <v>0.46832656007370538</v>
      </c>
      <c r="M480" s="4">
        <f t="shared" si="187"/>
        <v>0.26943624153677165</v>
      </c>
      <c r="N480" s="4">
        <f t="shared" ref="N480:N543" si="200">IF(Magnus=1,(IF(M480&lt;0.1,1.5*M480,0.09+0.6*M480)),IF(Magnus=2,1/(2.32+0.4/M480),0))</f>
        <v>0.26284101369776769</v>
      </c>
      <c r="O480" s="4">
        <f t="shared" si="188"/>
        <v>0</v>
      </c>
      <c r="P480" s="4">
        <f t="shared" ref="P480:P543" si="201">IF(D480&gt;=hwind,vyw,0)</f>
        <v>0</v>
      </c>
      <c r="Q480" s="5">
        <f t="shared" ref="Q480:Q543" si="202">-const*$L480*$K480*(G480-O480)</f>
        <v>0</v>
      </c>
      <c r="R480" s="5">
        <f t="shared" ref="R480:R543" si="203">-const*$L480*$K480*(H480-P480)</f>
        <v>-9.4480112063194799</v>
      </c>
      <c r="S480" s="5">
        <f t="shared" si="189"/>
        <v>8.0045400217515024</v>
      </c>
      <c r="T480" s="6">
        <f t="shared" si="190"/>
        <v>1499.3281505055238</v>
      </c>
      <c r="U480" s="5">
        <f t="shared" ref="U480:U543" si="204">const*($N480/omega)*K480*(wy*I480-wz*(H480-P480))</f>
        <v>0</v>
      </c>
      <c r="V480" s="5">
        <f t="shared" ref="V480:V543" si="205">const*($N480/omega)*K480*(wz*(G480-O480)-wx*I480)</f>
        <v>4.4924238616114378</v>
      </c>
      <c r="W480" s="5">
        <f t="shared" ref="W480:W543" si="206">const*($N480/omega)*K480*(wx*(H480-P480)-wy*(G480-O480))</f>
        <v>5.3025496621546617</v>
      </c>
      <c r="X480" s="5">
        <f t="shared" si="195"/>
        <v>0</v>
      </c>
      <c r="Y480" s="5">
        <f t="shared" si="196"/>
        <v>-4.9555873447080421</v>
      </c>
      <c r="Z480" s="5">
        <f t="shared" si="197"/>
        <v>-18.866910316093836</v>
      </c>
      <c r="AA480">
        <f t="shared" si="191"/>
        <v>0</v>
      </c>
    </row>
    <row r="481" spans="1:27" x14ac:dyDescent="0.2">
      <c r="A481">
        <f t="shared" si="193"/>
        <v>4.4899999999999487</v>
      </c>
      <c r="B481" s="5">
        <f t="shared" ref="B481:B544" si="207">B480+G480*dt+0.5*X480*dt*dt</f>
        <v>0</v>
      </c>
      <c r="C481" s="5">
        <f t="shared" ref="C481:C544" si="208">C480+H480*dt+0.5*Y480*dt*dt</f>
        <v>355.67675693835997</v>
      </c>
      <c r="D481" s="5">
        <f t="shared" ref="D481:D544" si="209">D480+I480*dt+0.5*Z480*dt*dt</f>
        <v>36.199172580372306</v>
      </c>
      <c r="E481" s="2">
        <f t="shared" ref="E481:E544" si="210">SQRT(B481^2+C481^2)</f>
        <v>355.67675693835997</v>
      </c>
      <c r="F481" s="2">
        <f t="shared" ref="F481:F544" si="211">ATAN2(C481,B481)*180/PI()</f>
        <v>0</v>
      </c>
      <c r="G481" s="3">
        <f t="shared" ref="G481:G544" si="212">G480+X480*dt</f>
        <v>0</v>
      </c>
      <c r="H481" s="3">
        <f t="shared" ref="H481:H544" si="213">H480+Y480*dt</f>
        <v>53.759721781076728</v>
      </c>
      <c r="I481" s="3">
        <f t="shared" ref="I481:I544" si="214">I480+Z480*dt</f>
        <v>-45.77694235151192</v>
      </c>
      <c r="J481" s="2">
        <f t="shared" si="194"/>
        <v>70.609037219271173</v>
      </c>
      <c r="K481" s="2">
        <f t="shared" si="198"/>
        <v>70.609037219271173</v>
      </c>
      <c r="L481" s="5">
        <f t="shared" si="199"/>
        <v>0.46821676738660251</v>
      </c>
      <c r="M481" s="4">
        <f t="shared" ref="M481:M544" si="215">(romega/K481)*EXP(-A481/tau)</f>
        <v>0.26911403488688174</v>
      </c>
      <c r="N481" s="4">
        <f t="shared" si="200"/>
        <v>0.26271827385949714</v>
      </c>
      <c r="O481" s="4">
        <f t="shared" ref="O481:O544" si="216">IF(D481&gt;=hwind,vxw,0)</f>
        <v>0</v>
      </c>
      <c r="P481" s="4">
        <f t="shared" si="201"/>
        <v>0</v>
      </c>
      <c r="Q481" s="5">
        <f t="shared" si="202"/>
        <v>0</v>
      </c>
      <c r="R481" s="5">
        <f t="shared" si="203"/>
        <v>-9.4483865684724151</v>
      </c>
      <c r="S481" s="5">
        <f t="shared" ref="S481:S544" si="217">-const*$L481*$K481*I481</f>
        <v>8.0453959382655604</v>
      </c>
      <c r="T481" s="6">
        <f t="shared" ref="T481:T544" si="218">omega*EXP(-A481/tau)*30/PI()</f>
        <v>1499.3266511781228</v>
      </c>
      <c r="U481" s="5">
        <f t="shared" si="204"/>
        <v>0</v>
      </c>
      <c r="V481" s="5">
        <f t="shared" si="205"/>
        <v>4.5143033753682227</v>
      </c>
      <c r="W481" s="5">
        <f t="shared" si="206"/>
        <v>5.3015269484715972</v>
      </c>
      <c r="X481" s="5">
        <f t="shared" si="195"/>
        <v>0</v>
      </c>
      <c r="Y481" s="5">
        <f t="shared" si="196"/>
        <v>-4.9340831931041924</v>
      </c>
      <c r="Z481" s="5">
        <f t="shared" si="197"/>
        <v>-18.827077113262842</v>
      </c>
      <c r="AA481">
        <f t="shared" ref="AA481:AA544" si="219">IF($D481*$D482&lt;0,1,0)</f>
        <v>0</v>
      </c>
    </row>
    <row r="482" spans="1:27" x14ac:dyDescent="0.2">
      <c r="A482">
        <f t="shared" si="193"/>
        <v>4.4999999999999485</v>
      </c>
      <c r="B482" s="5">
        <f t="shared" si="207"/>
        <v>0</v>
      </c>
      <c r="C482" s="5">
        <f t="shared" si="208"/>
        <v>356.21410745201104</v>
      </c>
      <c r="D482" s="5">
        <f t="shared" si="209"/>
        <v>35.740461803001523</v>
      </c>
      <c r="E482" s="2">
        <f t="shared" si="210"/>
        <v>356.21410745201104</v>
      </c>
      <c r="F482" s="2">
        <f t="shared" si="211"/>
        <v>0</v>
      </c>
      <c r="G482" s="3">
        <f t="shared" si="212"/>
        <v>0</v>
      </c>
      <c r="H482" s="3">
        <f t="shared" si="213"/>
        <v>53.710380949145687</v>
      </c>
      <c r="I482" s="3">
        <f t="shared" si="214"/>
        <v>-45.965213122644549</v>
      </c>
      <c r="J482" s="2">
        <f t="shared" si="194"/>
        <v>70.693746817611</v>
      </c>
      <c r="K482" s="2">
        <f t="shared" si="198"/>
        <v>70.693746817611</v>
      </c>
      <c r="L482" s="5">
        <f t="shared" si="199"/>
        <v>0.46810620930509639</v>
      </c>
      <c r="M482" s="4">
        <f t="shared" si="215"/>
        <v>0.26879129709601113</v>
      </c>
      <c r="N482" s="4">
        <f t="shared" si="200"/>
        <v>0.2625951519766484</v>
      </c>
      <c r="O482" s="4">
        <f t="shared" si="216"/>
        <v>0</v>
      </c>
      <c r="P482" s="4">
        <f t="shared" si="201"/>
        <v>0</v>
      </c>
      <c r="Q482" s="5">
        <f t="shared" si="202"/>
        <v>0</v>
      </c>
      <c r="R482" s="5">
        <f t="shared" si="203"/>
        <v>-9.4488079938887797</v>
      </c>
      <c r="S482" s="5">
        <f t="shared" si="217"/>
        <v>8.0862668541723206</v>
      </c>
      <c r="T482" s="6">
        <f t="shared" si="218"/>
        <v>1499.3251518522213</v>
      </c>
      <c r="U482" s="5">
        <f t="shared" si="204"/>
        <v>0</v>
      </c>
      <c r="V482" s="5">
        <f t="shared" si="205"/>
        <v>4.5361809591189237</v>
      </c>
      <c r="W482" s="5">
        <f t="shared" si="206"/>
        <v>5.3005303536493411</v>
      </c>
      <c r="X482" s="5">
        <f t="shared" si="195"/>
        <v>0</v>
      </c>
      <c r="Y482" s="5">
        <f t="shared" si="196"/>
        <v>-4.912627034769856</v>
      </c>
      <c r="Z482" s="5">
        <f t="shared" si="197"/>
        <v>-18.787202792178338</v>
      </c>
      <c r="AA482">
        <f t="shared" si="219"/>
        <v>0</v>
      </c>
    </row>
    <row r="483" spans="1:27" x14ac:dyDescent="0.2">
      <c r="A483">
        <f t="shared" si="193"/>
        <v>4.5099999999999483</v>
      </c>
      <c r="B483" s="5">
        <f t="shared" si="207"/>
        <v>0</v>
      </c>
      <c r="C483" s="5">
        <f t="shared" si="208"/>
        <v>356.75096563015074</v>
      </c>
      <c r="D483" s="5">
        <f t="shared" si="209"/>
        <v>35.279870311635463</v>
      </c>
      <c r="E483" s="2">
        <f t="shared" si="210"/>
        <v>356.75096563015074</v>
      </c>
      <c r="F483" s="2">
        <f t="shared" si="211"/>
        <v>0</v>
      </c>
      <c r="G483" s="3">
        <f t="shared" si="212"/>
        <v>0</v>
      </c>
      <c r="H483" s="3">
        <f t="shared" si="213"/>
        <v>53.661254678797988</v>
      </c>
      <c r="I483" s="3">
        <f t="shared" si="214"/>
        <v>-46.153085150566334</v>
      </c>
      <c r="J483" s="2">
        <f t="shared" si="194"/>
        <v>70.7787928875468</v>
      </c>
      <c r="K483" s="2">
        <f t="shared" si="198"/>
        <v>70.7787928875468</v>
      </c>
      <c r="L483" s="5">
        <f t="shared" si="199"/>
        <v>0.46799488863386463</v>
      </c>
      <c r="M483" s="4">
        <f t="shared" si="215"/>
        <v>0.26846805556599918</v>
      </c>
      <c r="N483" s="4">
        <f t="shared" si="200"/>
        <v>0.26247165724181076</v>
      </c>
      <c r="O483" s="4">
        <f t="shared" si="216"/>
        <v>0</v>
      </c>
      <c r="P483" s="4">
        <f t="shared" si="201"/>
        <v>0</v>
      </c>
      <c r="Q483" s="5">
        <f t="shared" si="202"/>
        <v>0</v>
      </c>
      <c r="R483" s="5">
        <f t="shared" si="203"/>
        <v>-9.4492746745614102</v>
      </c>
      <c r="S483" s="5">
        <f t="shared" si="217"/>
        <v>8.1271521002738449</v>
      </c>
      <c r="T483" s="6">
        <f t="shared" si="218"/>
        <v>1499.3236525278194</v>
      </c>
      <c r="U483" s="5">
        <f t="shared" si="204"/>
        <v>0</v>
      </c>
      <c r="V483" s="5">
        <f t="shared" si="205"/>
        <v>4.5580563639104286</v>
      </c>
      <c r="W483" s="5">
        <f t="shared" si="206"/>
        <v>5.2995595546035146</v>
      </c>
      <c r="X483" s="5">
        <f t="shared" si="195"/>
        <v>0</v>
      </c>
      <c r="Y483" s="5">
        <f t="shared" si="196"/>
        <v>-4.8912183106509817</v>
      </c>
      <c r="Z483" s="5">
        <f t="shared" si="197"/>
        <v>-18.747288345122641</v>
      </c>
      <c r="AA483">
        <f t="shared" si="219"/>
        <v>0</v>
      </c>
    </row>
    <row r="484" spans="1:27" x14ac:dyDescent="0.2">
      <c r="A484">
        <f t="shared" si="193"/>
        <v>4.5199999999999481</v>
      </c>
      <c r="B484" s="5">
        <f t="shared" si="207"/>
        <v>0</v>
      </c>
      <c r="C484" s="5">
        <f t="shared" si="208"/>
        <v>357.2873336160232</v>
      </c>
      <c r="D484" s="5">
        <f t="shared" si="209"/>
        <v>34.817402095712545</v>
      </c>
      <c r="E484" s="2">
        <f t="shared" si="210"/>
        <v>357.2873336160232</v>
      </c>
      <c r="F484" s="2">
        <f t="shared" si="211"/>
        <v>0</v>
      </c>
      <c r="G484" s="3">
        <f t="shared" si="212"/>
        <v>0</v>
      </c>
      <c r="H484" s="3">
        <f t="shared" si="213"/>
        <v>53.612342495691479</v>
      </c>
      <c r="I484" s="3">
        <f t="shared" si="214"/>
        <v>-46.340558034017562</v>
      </c>
      <c r="J484" s="2">
        <f t="shared" si="194"/>
        <v>70.864169978766256</v>
      </c>
      <c r="K484" s="2">
        <f t="shared" si="198"/>
        <v>70.864169978766256</v>
      </c>
      <c r="L484" s="5">
        <f t="shared" si="199"/>
        <v>0.46788280818654326</v>
      </c>
      <c r="M484" s="4">
        <f t="shared" si="215"/>
        <v>0.26814433733841192</v>
      </c>
      <c r="N484" s="4">
        <f t="shared" si="200"/>
        <v>0.26234779876470427</v>
      </c>
      <c r="O484" s="4">
        <f t="shared" si="216"/>
        <v>0</v>
      </c>
      <c r="P484" s="4">
        <f t="shared" si="201"/>
        <v>0</v>
      </c>
      <c r="Q484" s="5">
        <f t="shared" si="202"/>
        <v>0</v>
      </c>
      <c r="R484" s="5">
        <f t="shared" si="203"/>
        <v>-9.449785812284043</v>
      </c>
      <c r="S484" s="5">
        <f t="shared" si="217"/>
        <v>8.1680510020314205</v>
      </c>
      <c r="T484" s="6">
        <f t="shared" si="218"/>
        <v>1499.322153204916</v>
      </c>
      <c r="U484" s="5">
        <f t="shared" si="204"/>
        <v>0</v>
      </c>
      <c r="V484" s="5">
        <f t="shared" si="205"/>
        <v>4.5799293393281184</v>
      </c>
      <c r="W484" s="5">
        <f t="shared" si="206"/>
        <v>5.2986142326097827</v>
      </c>
      <c r="X484" s="5">
        <f t="shared" si="195"/>
        <v>0</v>
      </c>
      <c r="Y484" s="5">
        <f t="shared" si="196"/>
        <v>-4.8698564729559246</v>
      </c>
      <c r="Z484" s="5">
        <f t="shared" si="197"/>
        <v>-18.707334765358794</v>
      </c>
      <c r="AA484">
        <f t="shared" si="219"/>
        <v>0</v>
      </c>
    </row>
    <row r="485" spans="1:27" x14ac:dyDescent="0.2">
      <c r="A485">
        <f t="shared" si="193"/>
        <v>4.5299999999999478</v>
      </c>
      <c r="B485" s="5">
        <f t="shared" si="207"/>
        <v>0</v>
      </c>
      <c r="C485" s="5">
        <f t="shared" si="208"/>
        <v>357.8232135481565</v>
      </c>
      <c r="D485" s="5">
        <f t="shared" si="209"/>
        <v>34.353061148634104</v>
      </c>
      <c r="E485" s="2">
        <f t="shared" si="210"/>
        <v>357.8232135481565</v>
      </c>
      <c r="F485" s="2">
        <f t="shared" si="211"/>
        <v>0</v>
      </c>
      <c r="G485" s="3">
        <f t="shared" si="212"/>
        <v>0</v>
      </c>
      <c r="H485" s="3">
        <f t="shared" si="213"/>
        <v>53.563643930961916</v>
      </c>
      <c r="I485" s="3">
        <f t="shared" si="214"/>
        <v>-46.527631381671149</v>
      </c>
      <c r="J485" s="2">
        <f t="shared" si="194"/>
        <v>70.949872678895929</v>
      </c>
      <c r="K485" s="2">
        <f t="shared" si="198"/>
        <v>70.949872678895929</v>
      </c>
      <c r="L485" s="5">
        <f t="shared" si="199"/>
        <v>0.46776997078605309</v>
      </c>
      <c r="M485" s="4">
        <f t="shared" si="215"/>
        <v>0.26782016909564599</v>
      </c>
      <c r="N485" s="4">
        <f t="shared" si="200"/>
        <v>0.26222358557212105</v>
      </c>
      <c r="O485" s="4">
        <f t="shared" si="216"/>
        <v>0</v>
      </c>
      <c r="P485" s="4">
        <f t="shared" si="201"/>
        <v>0</v>
      </c>
      <c r="Q485" s="5">
        <f t="shared" si="202"/>
        <v>0</v>
      </c>
      <c r="R485" s="5">
        <f t="shared" si="203"/>
        <v>-9.4503406186030645</v>
      </c>
      <c r="S485" s="5">
        <f t="shared" si="217"/>
        <v>8.2089628797534484</v>
      </c>
      <c r="T485" s="6">
        <f t="shared" si="218"/>
        <v>1499.3206538835129</v>
      </c>
      <c r="U485" s="5">
        <f t="shared" si="204"/>
        <v>0</v>
      </c>
      <c r="V485" s="5">
        <f t="shared" si="205"/>
        <v>4.6017996335680431</v>
      </c>
      <c r="W485" s="5">
        <f t="shared" si="206"/>
        <v>5.2976940732721314</v>
      </c>
      <c r="X485" s="5">
        <f t="shared" si="195"/>
        <v>0</v>
      </c>
      <c r="Y485" s="5">
        <f t="shared" si="196"/>
        <v>-4.8485409850350214</v>
      </c>
      <c r="Z485" s="5">
        <f t="shared" si="197"/>
        <v>-18.66734304697442</v>
      </c>
      <c r="AA485">
        <f t="shared" si="219"/>
        <v>0</v>
      </c>
    </row>
    <row r="486" spans="1:27" x14ac:dyDescent="0.2">
      <c r="A486">
        <f t="shared" si="193"/>
        <v>4.5399999999999476</v>
      </c>
      <c r="B486" s="5">
        <f t="shared" si="207"/>
        <v>0</v>
      </c>
      <c r="C486" s="5">
        <f t="shared" si="208"/>
        <v>358.35860756041683</v>
      </c>
      <c r="D486" s="5">
        <f t="shared" si="209"/>
        <v>33.886851467665046</v>
      </c>
      <c r="E486" s="2">
        <f t="shared" si="210"/>
        <v>358.35860756041683</v>
      </c>
      <c r="F486" s="2">
        <f t="shared" si="211"/>
        <v>0</v>
      </c>
      <c r="G486" s="3">
        <f t="shared" si="212"/>
        <v>0</v>
      </c>
      <c r="H486" s="3">
        <f t="shared" si="213"/>
        <v>53.515158521111566</v>
      </c>
      <c r="I486" s="3">
        <f t="shared" si="214"/>
        <v>-46.714304812140895</v>
      </c>
      <c r="J486" s="2">
        <f t="shared" si="194"/>
        <v>71.035895613565046</v>
      </c>
      <c r="K486" s="2">
        <f t="shared" si="198"/>
        <v>71.035895613565046</v>
      </c>
      <c r="L486" s="5">
        <f t="shared" si="199"/>
        <v>0.46765637926491632</v>
      </c>
      <c r="M486" s="4">
        <f t="shared" si="215"/>
        <v>0.2674955771621253</v>
      </c>
      <c r="N486" s="4">
        <f t="shared" si="200"/>
        <v>0.26209902660788703</v>
      </c>
      <c r="O486" s="4">
        <f t="shared" si="216"/>
        <v>0</v>
      </c>
      <c r="P486" s="4">
        <f t="shared" si="201"/>
        <v>0</v>
      </c>
      <c r="Q486" s="5">
        <f t="shared" si="202"/>
        <v>0</v>
      </c>
      <c r="R486" s="5">
        <f t="shared" si="203"/>
        <v>-9.4509383147684023</v>
      </c>
      <c r="S486" s="5">
        <f t="shared" si="217"/>
        <v>8.2498870487819698</v>
      </c>
      <c r="T486" s="6">
        <f t="shared" si="218"/>
        <v>1499.3191545636087</v>
      </c>
      <c r="U486" s="5">
        <f t="shared" si="204"/>
        <v>0</v>
      </c>
      <c r="V486" s="5">
        <f t="shared" si="205"/>
        <v>4.6236669935082473</v>
      </c>
      <c r="W486" s="5">
        <f t="shared" si="206"/>
        <v>5.2967987664908431</v>
      </c>
      <c r="X486" s="5">
        <f t="shared" si="195"/>
        <v>0</v>
      </c>
      <c r="Y486" s="5">
        <f t="shared" si="196"/>
        <v>-4.827271321260155</v>
      </c>
      <c r="Z486" s="5">
        <f t="shared" si="197"/>
        <v>-18.627314184727187</v>
      </c>
      <c r="AA486">
        <f t="shared" si="219"/>
        <v>0</v>
      </c>
    </row>
    <row r="487" spans="1:27" x14ac:dyDescent="0.2">
      <c r="A487">
        <f t="shared" si="193"/>
        <v>4.5499999999999474</v>
      </c>
      <c r="B487" s="5">
        <f t="shared" si="207"/>
        <v>0</v>
      </c>
      <c r="C487" s="5">
        <f t="shared" si="208"/>
        <v>358.89351778206185</v>
      </c>
      <c r="D487" s="5">
        <f t="shared" si="209"/>
        <v>33.418777053834404</v>
      </c>
      <c r="E487" s="2">
        <f t="shared" si="210"/>
        <v>358.89351778206185</v>
      </c>
      <c r="F487" s="2">
        <f t="shared" si="211"/>
        <v>0</v>
      </c>
      <c r="G487" s="3">
        <f t="shared" si="212"/>
        <v>0</v>
      </c>
      <c r="H487" s="3">
        <f t="shared" si="213"/>
        <v>53.466885807898962</v>
      </c>
      <c r="I487" s="3">
        <f t="shared" si="214"/>
        <v>-46.900577953988169</v>
      </c>
      <c r="J487" s="2">
        <f t="shared" si="194"/>
        <v>71.122233446461934</v>
      </c>
      <c r="K487" s="2">
        <f t="shared" si="198"/>
        <v>71.122233446461934</v>
      </c>
      <c r="L487" s="5">
        <f t="shared" si="199"/>
        <v>0.46754203646556358</v>
      </c>
      <c r="M487" s="4">
        <f t="shared" si="215"/>
        <v>0.26717058750558598</v>
      </c>
      <c r="N487" s="4">
        <f t="shared" si="200"/>
        <v>0.26197413073284326</v>
      </c>
      <c r="O487" s="4">
        <f t="shared" si="216"/>
        <v>0</v>
      </c>
      <c r="P487" s="4">
        <f t="shared" si="201"/>
        <v>0</v>
      </c>
      <c r="Q487" s="5">
        <f t="shared" si="202"/>
        <v>0</v>
      </c>
      <c r="R487" s="5">
        <f t="shared" si="203"/>
        <v>-9.4515781316835525</v>
      </c>
      <c r="S487" s="5">
        <f t="shared" si="217"/>
        <v>8.2908228196777713</v>
      </c>
      <c r="T487" s="6">
        <f t="shared" si="218"/>
        <v>1499.3176552452035</v>
      </c>
      <c r="U487" s="5">
        <f t="shared" si="204"/>
        <v>0</v>
      </c>
      <c r="V487" s="5">
        <f t="shared" si="205"/>
        <v>4.6455311647791913</v>
      </c>
      <c r="W487" s="5">
        <f t="shared" si="206"/>
        <v>5.2959280064301169</v>
      </c>
      <c r="X487" s="5">
        <f t="shared" si="195"/>
        <v>0</v>
      </c>
      <c r="Y487" s="5">
        <f t="shared" si="196"/>
        <v>-4.8060469669043613</v>
      </c>
      <c r="Z487" s="5">
        <f t="shared" si="197"/>
        <v>-18.587249173892111</v>
      </c>
      <c r="AA487">
        <f t="shared" si="219"/>
        <v>0</v>
      </c>
    </row>
    <row r="488" spans="1:27" x14ac:dyDescent="0.2">
      <c r="A488">
        <f t="shared" si="193"/>
        <v>4.5599999999999472</v>
      </c>
      <c r="B488" s="5">
        <f t="shared" si="207"/>
        <v>0</v>
      </c>
      <c r="C488" s="5">
        <f t="shared" si="208"/>
        <v>359.42794633779249</v>
      </c>
      <c r="D488" s="5">
        <f t="shared" si="209"/>
        <v>32.948841911835828</v>
      </c>
      <c r="E488" s="2">
        <f t="shared" si="210"/>
        <v>359.42794633779249</v>
      </c>
      <c r="F488" s="2">
        <f t="shared" si="211"/>
        <v>0</v>
      </c>
      <c r="G488" s="3">
        <f t="shared" si="212"/>
        <v>0</v>
      </c>
      <c r="H488" s="3">
        <f t="shared" si="213"/>
        <v>53.418825338229915</v>
      </c>
      <c r="I488" s="3">
        <f t="shared" si="214"/>
        <v>-47.086450445727088</v>
      </c>
      <c r="J488" s="2">
        <f t="shared" si="194"/>
        <v>71.208880879383486</v>
      </c>
      <c r="K488" s="2">
        <f t="shared" si="198"/>
        <v>71.208880879383486</v>
      </c>
      <c r="L488" s="5">
        <f t="shared" si="199"/>
        <v>0.46742694524063144</v>
      </c>
      <c r="M488" s="4">
        <f t="shared" si="215"/>
        <v>0.26684522573844716</v>
      </c>
      <c r="N488" s="4">
        <f t="shared" si="200"/>
        <v>0.26184890672484623</v>
      </c>
      <c r="O488" s="4">
        <f t="shared" si="216"/>
        <v>0</v>
      </c>
      <c r="P488" s="4">
        <f t="shared" si="201"/>
        <v>0</v>
      </c>
      <c r="Q488" s="5">
        <f t="shared" si="202"/>
        <v>0</v>
      </c>
      <c r="R488" s="5">
        <f t="shared" si="203"/>
        <v>-9.4522593098548064</v>
      </c>
      <c r="S488" s="5">
        <f t="shared" si="217"/>
        <v>8.331769498404114</v>
      </c>
      <c r="T488" s="6">
        <f t="shared" si="218"/>
        <v>1499.3161559282983</v>
      </c>
      <c r="U488" s="5">
        <f t="shared" si="204"/>
        <v>0</v>
      </c>
      <c r="V488" s="5">
        <f t="shared" si="205"/>
        <v>4.667391891833315</v>
      </c>
      <c r="W488" s="5">
        <f t="shared" si="206"/>
        <v>5.2950814914854085</v>
      </c>
      <c r="X488" s="5">
        <f t="shared" si="195"/>
        <v>0</v>
      </c>
      <c r="Y488" s="5">
        <f t="shared" si="196"/>
        <v>-4.7848674180214914</v>
      </c>
      <c r="Z488" s="5">
        <f t="shared" si="197"/>
        <v>-18.547149010110477</v>
      </c>
      <c r="AA488">
        <f t="shared" si="219"/>
        <v>0</v>
      </c>
    </row>
    <row r="489" spans="1:27" x14ac:dyDescent="0.2">
      <c r="A489">
        <f t="shared" si="193"/>
        <v>4.569999999999947</v>
      </c>
      <c r="B489" s="5">
        <f t="shared" si="207"/>
        <v>0</v>
      </c>
      <c r="C489" s="5">
        <f t="shared" si="208"/>
        <v>359.96189534780387</v>
      </c>
      <c r="D489" s="5">
        <f t="shared" si="209"/>
        <v>32.477050049928053</v>
      </c>
      <c r="E489" s="2">
        <f t="shared" si="210"/>
        <v>359.96189534780387</v>
      </c>
      <c r="F489" s="2">
        <f t="shared" si="211"/>
        <v>0</v>
      </c>
      <c r="G489" s="3">
        <f t="shared" si="212"/>
        <v>0</v>
      </c>
      <c r="H489" s="3">
        <f t="shared" si="213"/>
        <v>53.370976664049699</v>
      </c>
      <c r="I489" s="3">
        <f t="shared" si="214"/>
        <v>-47.271921935828196</v>
      </c>
      <c r="J489" s="2">
        <f t="shared" si="194"/>
        <v>71.295832652277596</v>
      </c>
      <c r="K489" s="2">
        <f t="shared" si="198"/>
        <v>71.295832652277596</v>
      </c>
      <c r="L489" s="5">
        <f t="shared" si="199"/>
        <v>0.46731110845325008</v>
      </c>
      <c r="M489" s="4">
        <f t="shared" si="215"/>
        <v>0.26651951711926408</v>
      </c>
      <c r="N489" s="4">
        <f t="shared" si="200"/>
        <v>0.26172336327878676</v>
      </c>
      <c r="O489" s="4">
        <f t="shared" si="216"/>
        <v>0</v>
      </c>
      <c r="P489" s="4">
        <f t="shared" si="201"/>
        <v>0</v>
      </c>
      <c r="Q489" s="5">
        <f t="shared" si="202"/>
        <v>0</v>
      </c>
      <c r="R489" s="5">
        <f t="shared" si="203"/>
        <v>-9.4529810993396879</v>
      </c>
      <c r="S489" s="5">
        <f t="shared" si="217"/>
        <v>8.3727263865090027</v>
      </c>
      <c r="T489" s="6">
        <f t="shared" si="218"/>
        <v>1499.3146566128917</v>
      </c>
      <c r="U489" s="5">
        <f t="shared" si="204"/>
        <v>0</v>
      </c>
      <c r="V489" s="5">
        <f t="shared" si="205"/>
        <v>4.6892489180136856</v>
      </c>
      <c r="W489" s="5">
        <f t="shared" si="206"/>
        <v>5.2942589242504425</v>
      </c>
      <c r="X489" s="5">
        <f t="shared" si="195"/>
        <v>0</v>
      </c>
      <c r="Y489" s="5">
        <f t="shared" si="196"/>
        <v>-4.7637321813260023</v>
      </c>
      <c r="Z489" s="5">
        <f t="shared" si="197"/>
        <v>-18.507014689240556</v>
      </c>
      <c r="AA489">
        <f t="shared" si="219"/>
        <v>0</v>
      </c>
    </row>
    <row r="490" spans="1:27" x14ac:dyDescent="0.2">
      <c r="A490">
        <f t="shared" si="193"/>
        <v>4.5799999999999468</v>
      </c>
      <c r="B490" s="5">
        <f t="shared" si="207"/>
        <v>0</v>
      </c>
      <c r="C490" s="5">
        <f t="shared" si="208"/>
        <v>360.49536692783528</v>
      </c>
      <c r="D490" s="5">
        <f t="shared" si="209"/>
        <v>32.003405479835308</v>
      </c>
      <c r="E490" s="2">
        <f t="shared" si="210"/>
        <v>360.49536692783528</v>
      </c>
      <c r="F490" s="2">
        <f t="shared" si="211"/>
        <v>0</v>
      </c>
      <c r="G490" s="3">
        <f t="shared" si="212"/>
        <v>0</v>
      </c>
      <c r="H490" s="3">
        <f t="shared" si="213"/>
        <v>53.323339342236437</v>
      </c>
      <c r="I490" s="3">
        <f t="shared" si="214"/>
        <v>-47.456992082720603</v>
      </c>
      <c r="J490" s="2">
        <f t="shared" si="194"/>
        <v>71.383083543278701</v>
      </c>
      <c r="K490" s="2">
        <f t="shared" si="198"/>
        <v>71.383083543278701</v>
      </c>
      <c r="L490" s="5">
        <f t="shared" si="199"/>
        <v>0.46719452897732178</v>
      </c>
      <c r="M490" s="4">
        <f t="shared" si="215"/>
        <v>0.26619348655426162</v>
      </c>
      <c r="N490" s="4">
        <f t="shared" si="200"/>
        <v>0.2615975090066272</v>
      </c>
      <c r="O490" s="4">
        <f t="shared" si="216"/>
        <v>0</v>
      </c>
      <c r="P490" s="4">
        <f t="shared" si="201"/>
        <v>0</v>
      </c>
      <c r="Q490" s="5">
        <f t="shared" si="202"/>
        <v>0</v>
      </c>
      <c r="R490" s="5">
        <f t="shared" si="203"/>
        <v>-9.4537427596946149</v>
      </c>
      <c r="S490" s="5">
        <f t="shared" si="217"/>
        <v>8.4136927813059934</v>
      </c>
      <c r="T490" s="6">
        <f t="shared" si="218"/>
        <v>1499.3131572989846</v>
      </c>
      <c r="U490" s="5">
        <f t="shared" si="204"/>
        <v>0</v>
      </c>
      <c r="V490" s="5">
        <f t="shared" si="205"/>
        <v>4.7111019856217702</v>
      </c>
      <c r="W490" s="5">
        <f t="shared" si="206"/>
        <v>5.293460011483984</v>
      </c>
      <c r="X490" s="5">
        <f t="shared" si="195"/>
        <v>0</v>
      </c>
      <c r="Y490" s="5">
        <f t="shared" si="196"/>
        <v>-4.7426407740728447</v>
      </c>
      <c r="Z490" s="5">
        <f t="shared" si="197"/>
        <v>-18.466847207210023</v>
      </c>
      <c r="AA490">
        <f t="shared" si="219"/>
        <v>0</v>
      </c>
    </row>
    <row r="491" spans="1:27" x14ac:dyDescent="0.2">
      <c r="A491">
        <f t="shared" si="193"/>
        <v>4.5899999999999466</v>
      </c>
      <c r="B491" s="5">
        <f t="shared" si="207"/>
        <v>0</v>
      </c>
      <c r="C491" s="5">
        <f t="shared" si="208"/>
        <v>361.02836318921896</v>
      </c>
      <c r="D491" s="5">
        <f t="shared" si="209"/>
        <v>31.527912216647742</v>
      </c>
      <c r="E491" s="2">
        <f t="shared" si="210"/>
        <v>361.02836318921896</v>
      </c>
      <c r="F491" s="2">
        <f t="shared" si="211"/>
        <v>0</v>
      </c>
      <c r="G491" s="3">
        <f t="shared" si="212"/>
        <v>0</v>
      </c>
      <c r="H491" s="3">
        <f t="shared" si="213"/>
        <v>53.275912934495707</v>
      </c>
      <c r="I491" s="3">
        <f t="shared" si="214"/>
        <v>-47.641660554792701</v>
      </c>
      <c r="J491" s="2">
        <f t="shared" si="194"/>
        <v>71.470628368736598</v>
      </c>
      <c r="K491" s="2">
        <f t="shared" si="198"/>
        <v>71.470628368736598</v>
      </c>
      <c r="L491" s="5">
        <f t="shared" si="199"/>
        <v>0.46707720969778987</v>
      </c>
      <c r="M491" s="4">
        <f t="shared" si="215"/>
        <v>0.26586715859894439</v>
      </c>
      <c r="N491" s="4">
        <f t="shared" si="200"/>
        <v>0.26147135243745651</v>
      </c>
      <c r="O491" s="4">
        <f t="shared" si="216"/>
        <v>0</v>
      </c>
      <c r="P491" s="4">
        <f t="shared" si="201"/>
        <v>0</v>
      </c>
      <c r="Q491" s="5">
        <f t="shared" si="202"/>
        <v>0</v>
      </c>
      <c r="R491" s="5">
        <f t="shared" si="203"/>
        <v>-9.4545435599218219</v>
      </c>
      <c r="S491" s="5">
        <f t="shared" si="217"/>
        <v>8.4546679760535284</v>
      </c>
      <c r="T491" s="6">
        <f t="shared" si="218"/>
        <v>1499.3116579865773</v>
      </c>
      <c r="U491" s="5">
        <f t="shared" si="204"/>
        <v>0</v>
      </c>
      <c r="V491" s="5">
        <f t="shared" si="205"/>
        <v>4.7329508359843011</v>
      </c>
      <c r="W491" s="5">
        <f t="shared" si="206"/>
        <v>5.2926844640763067</v>
      </c>
      <c r="X491" s="5">
        <f t="shared" si="195"/>
        <v>0</v>
      </c>
      <c r="Y491" s="5">
        <f t="shared" si="196"/>
        <v>-4.7215927239375208</v>
      </c>
      <c r="Z491" s="5">
        <f t="shared" si="197"/>
        <v>-18.426647559870165</v>
      </c>
      <c r="AA491">
        <f t="shared" si="219"/>
        <v>0</v>
      </c>
    </row>
    <row r="492" spans="1:27" x14ac:dyDescent="0.2">
      <c r="A492">
        <f t="shared" si="193"/>
        <v>4.5999999999999464</v>
      </c>
      <c r="B492" s="5">
        <f t="shared" si="207"/>
        <v>0</v>
      </c>
      <c r="C492" s="5">
        <f t="shared" si="208"/>
        <v>361.56088623892776</v>
      </c>
      <c r="D492" s="5">
        <f t="shared" si="209"/>
        <v>31.050574278721822</v>
      </c>
      <c r="E492" s="2">
        <f t="shared" si="210"/>
        <v>361.56088623892776</v>
      </c>
      <c r="F492" s="2">
        <f t="shared" si="211"/>
        <v>0</v>
      </c>
      <c r="G492" s="3">
        <f t="shared" si="212"/>
        <v>0</v>
      </c>
      <c r="H492" s="3">
        <f t="shared" si="213"/>
        <v>53.228697007256329</v>
      </c>
      <c r="I492" s="3">
        <f t="shared" si="214"/>
        <v>-47.825927030391405</v>
      </c>
      <c r="J492" s="2">
        <f t="shared" si="194"/>
        <v>71.558461983238729</v>
      </c>
      <c r="K492" s="2">
        <f t="shared" si="198"/>
        <v>71.558461983238729</v>
      </c>
      <c r="L492" s="5">
        <f t="shared" si="199"/>
        <v>0.46695915351089812</v>
      </c>
      <c r="M492" s="4">
        <f t="shared" si="215"/>
        <v>0.26554055745978045</v>
      </c>
      <c r="N492" s="4">
        <f t="shared" si="200"/>
        <v>0.26134490201756261</v>
      </c>
      <c r="O492" s="4">
        <f t="shared" si="216"/>
        <v>0</v>
      </c>
      <c r="P492" s="4">
        <f t="shared" si="201"/>
        <v>0</v>
      </c>
      <c r="Q492" s="5">
        <f t="shared" si="202"/>
        <v>0</v>
      </c>
      <c r="R492" s="5">
        <f t="shared" si="203"/>
        <v>-9.4553827784155704</v>
      </c>
      <c r="S492" s="5">
        <f t="shared" si="217"/>
        <v>8.4956512601327692</v>
      </c>
      <c r="T492" s="6">
        <f t="shared" si="218"/>
        <v>1499.3101586756686</v>
      </c>
      <c r="U492" s="5">
        <f t="shared" si="204"/>
        <v>0</v>
      </c>
      <c r="V492" s="5">
        <f t="shared" si="205"/>
        <v>4.7547952095192469</v>
      </c>
      <c r="W492" s="5">
        <f t="shared" si="206"/>
        <v>5.291931997015439</v>
      </c>
      <c r="X492" s="5">
        <f t="shared" si="195"/>
        <v>0</v>
      </c>
      <c r="Y492" s="5">
        <f t="shared" si="196"/>
        <v>-4.7005875688963235</v>
      </c>
      <c r="Z492" s="5">
        <f t="shared" si="197"/>
        <v>-18.386416742851793</v>
      </c>
      <c r="AA492">
        <f t="shared" si="219"/>
        <v>0</v>
      </c>
    </row>
    <row r="493" spans="1:27" x14ac:dyDescent="0.2">
      <c r="A493">
        <f t="shared" si="193"/>
        <v>4.6099999999999461</v>
      </c>
      <c r="B493" s="5">
        <f t="shared" si="207"/>
        <v>0</v>
      </c>
      <c r="C493" s="5">
        <f t="shared" si="208"/>
        <v>362.09293817962185</v>
      </c>
      <c r="D493" s="5">
        <f t="shared" si="209"/>
        <v>30.571395687580765</v>
      </c>
      <c r="E493" s="2">
        <f t="shared" si="210"/>
        <v>362.09293817962185</v>
      </c>
      <c r="F493" s="2">
        <f t="shared" si="211"/>
        <v>0</v>
      </c>
      <c r="G493" s="3">
        <f t="shared" si="212"/>
        <v>0</v>
      </c>
      <c r="H493" s="3">
        <f t="shared" si="213"/>
        <v>53.181691131567369</v>
      </c>
      <c r="I493" s="3">
        <f t="shared" si="214"/>
        <v>-48.009791197819922</v>
      </c>
      <c r="J493" s="2">
        <f t="shared" si="194"/>
        <v>71.646579279625755</v>
      </c>
      <c r="K493" s="2">
        <f t="shared" si="198"/>
        <v>71.646579279625755</v>
      </c>
      <c r="L493" s="5">
        <f t="shared" si="199"/>
        <v>0.46684036332444107</v>
      </c>
      <c r="M493" s="4">
        <f t="shared" si="215"/>
        <v>0.26521370699595792</v>
      </c>
      <c r="N493" s="4">
        <f t="shared" si="200"/>
        <v>0.2612181661105219</v>
      </c>
      <c r="O493" s="4">
        <f t="shared" si="216"/>
        <v>0</v>
      </c>
      <c r="P493" s="4">
        <f t="shared" si="201"/>
        <v>0</v>
      </c>
      <c r="Q493" s="5">
        <f t="shared" si="202"/>
        <v>0</v>
      </c>
      <c r="R493" s="5">
        <f t="shared" si="203"/>
        <v>-9.456259702907639</v>
      </c>
      <c r="S493" s="5">
        <f t="shared" si="217"/>
        <v>8.5366419192238698</v>
      </c>
      <c r="T493" s="6">
        <f t="shared" si="218"/>
        <v>1499.3086593662599</v>
      </c>
      <c r="U493" s="5">
        <f t="shared" si="204"/>
        <v>0</v>
      </c>
      <c r="V493" s="5">
        <f t="shared" si="205"/>
        <v>4.7766348458008734</v>
      </c>
      <c r="W493" s="5">
        <f t="shared" si="206"/>
        <v>5.2912023293531671</v>
      </c>
      <c r="X493" s="5">
        <f t="shared" si="195"/>
        <v>0</v>
      </c>
      <c r="Y493" s="5">
        <f t="shared" si="196"/>
        <v>-4.6796248571067656</v>
      </c>
      <c r="Z493" s="5">
        <f t="shared" si="197"/>
        <v>-18.346155751422963</v>
      </c>
      <c r="AA493">
        <f t="shared" si="219"/>
        <v>0</v>
      </c>
    </row>
    <row r="494" spans="1:27" x14ac:dyDescent="0.2">
      <c r="A494">
        <f t="shared" si="193"/>
        <v>4.6199999999999459</v>
      </c>
      <c r="B494" s="5">
        <f t="shared" si="207"/>
        <v>0</v>
      </c>
      <c r="C494" s="5">
        <f t="shared" si="208"/>
        <v>362.62452110969468</v>
      </c>
      <c r="D494" s="5">
        <f t="shared" si="209"/>
        <v>30.090380467814995</v>
      </c>
      <c r="E494" s="2">
        <f t="shared" si="210"/>
        <v>362.62452110969468</v>
      </c>
      <c r="F494" s="2">
        <f t="shared" si="211"/>
        <v>0</v>
      </c>
      <c r="G494" s="3">
        <f t="shared" si="212"/>
        <v>0</v>
      </c>
      <c r="H494" s="3">
        <f t="shared" si="213"/>
        <v>53.134894882996299</v>
      </c>
      <c r="I494" s="3">
        <f t="shared" si="214"/>
        <v>-48.19325275533415</v>
      </c>
      <c r="J494" s="2">
        <f t="shared" si="194"/>
        <v>71.734975189000991</v>
      </c>
      <c r="K494" s="2">
        <f t="shared" si="198"/>
        <v>71.734975189000991</v>
      </c>
      <c r="L494" s="5">
        <f t="shared" si="199"/>
        <v>0.4667208420580054</v>
      </c>
      <c r="M494" s="4">
        <f t="shared" si="215"/>
        <v>0.26488663072120838</v>
      </c>
      <c r="N494" s="4">
        <f t="shared" si="200"/>
        <v>0.26109115299730518</v>
      </c>
      <c r="O494" s="4">
        <f t="shared" si="216"/>
        <v>0</v>
      </c>
      <c r="P494" s="4">
        <f t="shared" si="201"/>
        <v>0</v>
      </c>
      <c r="Q494" s="5">
        <f t="shared" si="202"/>
        <v>0</v>
      </c>
      <c r="R494" s="5">
        <f t="shared" si="203"/>
        <v>-9.4571736304121661</v>
      </c>
      <c r="S494" s="5">
        <f t="shared" si="217"/>
        <v>8.5776392354807527</v>
      </c>
      <c r="T494" s="6">
        <f t="shared" si="218"/>
        <v>1499.3071600583503</v>
      </c>
      <c r="U494" s="5">
        <f t="shared" si="204"/>
        <v>0</v>
      </c>
      <c r="V494" s="5">
        <f t="shared" si="205"/>
        <v>4.7984694836239088</v>
      </c>
      <c r="W494" s="5">
        <f t="shared" si="206"/>
        <v>5.2904951841708092</v>
      </c>
      <c r="X494" s="5">
        <f t="shared" si="195"/>
        <v>0</v>
      </c>
      <c r="Y494" s="5">
        <f t="shared" si="196"/>
        <v>-4.6587041467882573</v>
      </c>
      <c r="Z494" s="5">
        <f t="shared" si="197"/>
        <v>-18.305865580348438</v>
      </c>
      <c r="AA494">
        <f t="shared" si="219"/>
        <v>0</v>
      </c>
    </row>
    <row r="495" spans="1:27" x14ac:dyDescent="0.2">
      <c r="A495">
        <f t="shared" si="193"/>
        <v>4.6299999999999457</v>
      </c>
      <c r="B495" s="5">
        <f t="shared" si="207"/>
        <v>0</v>
      </c>
      <c r="C495" s="5">
        <f t="shared" si="208"/>
        <v>363.15563712331732</v>
      </c>
      <c r="D495" s="5">
        <f t="shared" si="209"/>
        <v>29.607532646982637</v>
      </c>
      <c r="E495" s="2">
        <f t="shared" si="210"/>
        <v>363.15563712331732</v>
      </c>
      <c r="F495" s="2">
        <f t="shared" si="211"/>
        <v>0</v>
      </c>
      <c r="G495" s="3">
        <f t="shared" si="212"/>
        <v>0</v>
      </c>
      <c r="H495" s="3">
        <f t="shared" si="213"/>
        <v>53.088307841528419</v>
      </c>
      <c r="I495" s="3">
        <f t="shared" si="214"/>
        <v>-48.376311411137635</v>
      </c>
      <c r="J495" s="2">
        <f t="shared" si="194"/>
        <v>71.823644680733466</v>
      </c>
      <c r="K495" s="2">
        <f t="shared" si="198"/>
        <v>71.823644680733466</v>
      </c>
      <c r="L495" s="5">
        <f t="shared" si="199"/>
        <v>0.46660059264320125</v>
      </c>
      <c r="M495" s="4">
        <f t="shared" si="215"/>
        <v>0.26455935180569734</v>
      </c>
      <c r="N495" s="4">
        <f t="shared" si="200"/>
        <v>0.26096387087640005</v>
      </c>
      <c r="O495" s="4">
        <f t="shared" si="216"/>
        <v>0</v>
      </c>
      <c r="P495" s="4">
        <f t="shared" si="201"/>
        <v>0</v>
      </c>
      <c r="Q495" s="5">
        <f t="shared" si="202"/>
        <v>0</v>
      </c>
      <c r="R495" s="5">
        <f t="shared" si="203"/>
        <v>-9.4581238671698404</v>
      </c>
      <c r="S495" s="5">
        <f t="shared" si="217"/>
        <v>8.6186424877042889</v>
      </c>
      <c r="T495" s="6">
        <f t="shared" si="218"/>
        <v>1499.30566075194</v>
      </c>
      <c r="U495" s="5">
        <f t="shared" si="204"/>
        <v>0</v>
      </c>
      <c r="V495" s="5">
        <f t="shared" si="205"/>
        <v>4.8202988610668003</v>
      </c>
      <c r="W495" s="5">
        <f t="shared" si="206"/>
        <v>5.2898102885448006</v>
      </c>
      <c r="X495" s="5">
        <f t="shared" si="195"/>
        <v>0</v>
      </c>
      <c r="Y495" s="5">
        <f t="shared" si="196"/>
        <v>-4.6378250061030402</v>
      </c>
      <c r="Z495" s="5">
        <f t="shared" si="197"/>
        <v>-18.265547223750911</v>
      </c>
      <c r="AA495">
        <f t="shared" si="219"/>
        <v>0</v>
      </c>
    </row>
    <row r="496" spans="1:27" x14ac:dyDescent="0.2">
      <c r="A496">
        <f t="shared" si="193"/>
        <v>4.6399999999999455</v>
      </c>
      <c r="B496" s="5">
        <f t="shared" si="207"/>
        <v>0</v>
      </c>
      <c r="C496" s="5">
        <f t="shared" si="208"/>
        <v>363.68628831048233</v>
      </c>
      <c r="D496" s="5">
        <f t="shared" si="209"/>
        <v>29.122856255510072</v>
      </c>
      <c r="E496" s="2">
        <f t="shared" si="210"/>
        <v>363.68628831048233</v>
      </c>
      <c r="F496" s="2">
        <f t="shared" si="211"/>
        <v>0</v>
      </c>
      <c r="G496" s="3">
        <f t="shared" si="212"/>
        <v>0</v>
      </c>
      <c r="H496" s="3">
        <f t="shared" si="213"/>
        <v>53.041929591467387</v>
      </c>
      <c r="I496" s="3">
        <f t="shared" si="214"/>
        <v>-48.558966883375142</v>
      </c>
      <c r="J496" s="2">
        <f t="shared" si="194"/>
        <v>71.912582762454775</v>
      </c>
      <c r="K496" s="2">
        <f t="shared" si="198"/>
        <v>71.912582762454775</v>
      </c>
      <c r="L496" s="5">
        <f t="shared" si="199"/>
        <v>0.46647961802388554</v>
      </c>
      <c r="M496" s="4">
        <f t="shared" si="215"/>
        <v>0.2642318930779779</v>
      </c>
      <c r="N496" s="4">
        <f t="shared" si="200"/>
        <v>0.26083632786394878</v>
      </c>
      <c r="O496" s="4">
        <f t="shared" si="216"/>
        <v>0</v>
      </c>
      <c r="P496" s="4">
        <f t="shared" si="201"/>
        <v>0</v>
      </c>
      <c r="Q496" s="5">
        <f t="shared" si="202"/>
        <v>0</v>
      </c>
      <c r="R496" s="5">
        <f t="shared" si="203"/>
        <v>-9.4591097285914501</v>
      </c>
      <c r="S496" s="5">
        <f t="shared" si="217"/>
        <v>8.6596509515138997</v>
      </c>
      <c r="T496" s="6">
        <f t="shared" si="218"/>
        <v>1499.3041614470285</v>
      </c>
      <c r="U496" s="5">
        <f t="shared" si="204"/>
        <v>0</v>
      </c>
      <c r="V496" s="5">
        <f t="shared" si="205"/>
        <v>4.8421227155540567</v>
      </c>
      <c r="W496" s="5">
        <f t="shared" si="206"/>
        <v>5.2891473735120691</v>
      </c>
      <c r="X496" s="5">
        <f t="shared" si="195"/>
        <v>0</v>
      </c>
      <c r="Y496" s="5">
        <f t="shared" si="196"/>
        <v>-4.6169870130373933</v>
      </c>
      <c r="Z496" s="5">
        <f t="shared" si="197"/>
        <v>-18.225201674974031</v>
      </c>
      <c r="AA496">
        <f t="shared" si="219"/>
        <v>0</v>
      </c>
    </row>
    <row r="497" spans="1:27" x14ac:dyDescent="0.2">
      <c r="A497">
        <f t="shared" si="193"/>
        <v>4.6499999999999453</v>
      </c>
      <c r="B497" s="5">
        <f t="shared" si="207"/>
        <v>0</v>
      </c>
      <c r="C497" s="5">
        <f t="shared" si="208"/>
        <v>364.21647675704634</v>
      </c>
      <c r="D497" s="5">
        <f t="shared" si="209"/>
        <v>28.636355326592572</v>
      </c>
      <c r="E497" s="2">
        <f t="shared" si="210"/>
        <v>364.21647675704634</v>
      </c>
      <c r="F497" s="2">
        <f t="shared" si="211"/>
        <v>0</v>
      </c>
      <c r="G497" s="3">
        <f t="shared" si="212"/>
        <v>0</v>
      </c>
      <c r="H497" s="3">
        <f t="shared" si="213"/>
        <v>52.995759721337009</v>
      </c>
      <c r="I497" s="3">
        <f t="shared" si="214"/>
        <v>-48.741218900124885</v>
      </c>
      <c r="J497" s="2">
        <f t="shared" si="194"/>
        <v>72.001784480050063</v>
      </c>
      <c r="K497" s="2">
        <f t="shared" si="198"/>
        <v>72.001784480050063</v>
      </c>
      <c r="L497" s="5">
        <f t="shared" si="199"/>
        <v>0.46635792115637542</v>
      </c>
      <c r="M497" s="4">
        <f t="shared" si="215"/>
        <v>0.26390427702700459</v>
      </c>
      <c r="N497" s="4">
        <f t="shared" si="200"/>
        <v>0.26070853199390182</v>
      </c>
      <c r="O497" s="4">
        <f t="shared" si="216"/>
        <v>0</v>
      </c>
      <c r="P497" s="4">
        <f t="shared" si="201"/>
        <v>0</v>
      </c>
      <c r="Q497" s="5">
        <f t="shared" si="202"/>
        <v>0</v>
      </c>
      <c r="R497" s="5">
        <f t="shared" si="203"/>
        <v>-9.4601305392008257</v>
      </c>
      <c r="S497" s="5">
        <f t="shared" si="217"/>
        <v>8.7006638995175649</v>
      </c>
      <c r="T497" s="6">
        <f t="shared" si="218"/>
        <v>1499.3026621436168</v>
      </c>
      <c r="U497" s="5">
        <f t="shared" si="204"/>
        <v>0</v>
      </c>
      <c r="V497" s="5">
        <f t="shared" si="205"/>
        <v>4.8639407839176831</v>
      </c>
      <c r="W497" s="5">
        <f t="shared" si="206"/>
        <v>5.2885061740352297</v>
      </c>
      <c r="X497" s="5">
        <f t="shared" si="195"/>
        <v>0</v>
      </c>
      <c r="Y497" s="5">
        <f t="shared" si="196"/>
        <v>-4.5961897552831426</v>
      </c>
      <c r="Z497" s="5">
        <f t="shared" si="197"/>
        <v>-18.184829926447204</v>
      </c>
      <c r="AA497">
        <f t="shared" si="219"/>
        <v>0</v>
      </c>
    </row>
    <row r="498" spans="1:27" x14ac:dyDescent="0.2">
      <c r="A498">
        <f t="shared" si="193"/>
        <v>4.6599999999999451</v>
      </c>
      <c r="B498" s="5">
        <f t="shared" si="207"/>
        <v>0</v>
      </c>
      <c r="C498" s="5">
        <f t="shared" si="208"/>
        <v>364.7462045447719</v>
      </c>
      <c r="D498" s="5">
        <f t="shared" si="209"/>
        <v>28.148033896095001</v>
      </c>
      <c r="E498" s="2">
        <f t="shared" si="210"/>
        <v>364.7462045447719</v>
      </c>
      <c r="F498" s="2">
        <f t="shared" si="211"/>
        <v>0</v>
      </c>
      <c r="G498" s="3">
        <f t="shared" si="212"/>
        <v>0</v>
      </c>
      <c r="H498" s="3">
        <f t="shared" si="213"/>
        <v>52.949797823784181</v>
      </c>
      <c r="I498" s="3">
        <f t="shared" si="214"/>
        <v>-48.923067199389358</v>
      </c>
      <c r="J498" s="2">
        <f t="shared" si="194"/>
        <v>72.091244917642996</v>
      </c>
      <c r="K498" s="2">
        <f t="shared" si="198"/>
        <v>72.091244917642996</v>
      </c>
      <c r="L498" s="5">
        <f t="shared" si="199"/>
        <v>0.46623550500965327</v>
      </c>
      <c r="M498" s="4">
        <f t="shared" si="215"/>
        <v>0.2635765258042056</v>
      </c>
      <c r="N498" s="4">
        <f t="shared" si="200"/>
        <v>0.26058049121818594</v>
      </c>
      <c r="O498" s="4">
        <f t="shared" si="216"/>
        <v>0</v>
      </c>
      <c r="P498" s="4">
        <f t="shared" si="201"/>
        <v>0</v>
      </c>
      <c r="Q498" s="5">
        <f t="shared" si="202"/>
        <v>0</v>
      </c>
      <c r="R498" s="5">
        <f t="shared" si="203"/>
        <v>-9.4611856325772408</v>
      </c>
      <c r="S498" s="5">
        <f t="shared" si="217"/>
        <v>8.7416806014802155</v>
      </c>
      <c r="T498" s="6">
        <f t="shared" si="218"/>
        <v>1499.3011628417044</v>
      </c>
      <c r="U498" s="5">
        <f t="shared" si="204"/>
        <v>0</v>
      </c>
      <c r="V498" s="5">
        <f t="shared" si="205"/>
        <v>4.8857528024577146</v>
      </c>
      <c r="W498" s="5">
        <f t="shared" si="206"/>
        <v>5.2878864289676413</v>
      </c>
      <c r="X498" s="5">
        <f t="shared" si="195"/>
        <v>0</v>
      </c>
      <c r="Y498" s="5">
        <f t="shared" si="196"/>
        <v>-4.5754328301195262</v>
      </c>
      <c r="Z498" s="5">
        <f t="shared" si="197"/>
        <v>-18.144432969552142</v>
      </c>
      <c r="AA498">
        <f t="shared" si="219"/>
        <v>0</v>
      </c>
    </row>
    <row r="499" spans="1:27" x14ac:dyDescent="0.2">
      <c r="A499">
        <f t="shared" si="193"/>
        <v>4.6699999999999449</v>
      </c>
      <c r="B499" s="5">
        <f t="shared" si="207"/>
        <v>0</v>
      </c>
      <c r="C499" s="5">
        <f t="shared" si="208"/>
        <v>365.27547375136822</v>
      </c>
      <c r="D499" s="5">
        <f t="shared" si="209"/>
        <v>27.657896002452627</v>
      </c>
      <c r="E499" s="2">
        <f t="shared" si="210"/>
        <v>365.27547375136822</v>
      </c>
      <c r="F499" s="2">
        <f t="shared" si="211"/>
        <v>0</v>
      </c>
      <c r="G499" s="3">
        <f t="shared" si="212"/>
        <v>0</v>
      </c>
      <c r="H499" s="3">
        <f t="shared" si="213"/>
        <v>52.904043495482988</v>
      </c>
      <c r="I499" s="3">
        <f t="shared" si="214"/>
        <v>-49.104511529084881</v>
      </c>
      <c r="J499" s="2">
        <f t="shared" si="194"/>
        <v>72.180959197574992</v>
      </c>
      <c r="K499" s="2">
        <f t="shared" si="198"/>
        <v>72.180959197574992</v>
      </c>
      <c r="L499" s="5">
        <f t="shared" si="199"/>
        <v>0.46611237256556254</v>
      </c>
      <c r="M499" s="4">
        <f t="shared" si="215"/>
        <v>0.2632486612256108</v>
      </c>
      <c r="N499" s="4">
        <f t="shared" si="200"/>
        <v>0.26045221340688762</v>
      </c>
      <c r="O499" s="4">
        <f t="shared" si="216"/>
        <v>0</v>
      </c>
      <c r="P499" s="4">
        <f t="shared" si="201"/>
        <v>0</v>
      </c>
      <c r="Q499" s="5">
        <f t="shared" si="202"/>
        <v>0</v>
      </c>
      <c r="R499" s="5">
        <f t="shared" si="203"/>
        <v>-9.4622743512971823</v>
      </c>
      <c r="S499" s="5">
        <f t="shared" si="217"/>
        <v>8.7827003244904756</v>
      </c>
      <c r="T499" s="6">
        <f t="shared" si="218"/>
        <v>1499.299663541291</v>
      </c>
      <c r="U499" s="5">
        <f t="shared" si="204"/>
        <v>0</v>
      </c>
      <c r="V499" s="5">
        <f t="shared" si="205"/>
        <v>4.9075585070018342</v>
      </c>
      <c r="W499" s="5">
        <f t="shared" si="206"/>
        <v>5.2872878810182726</v>
      </c>
      <c r="X499" s="5">
        <f t="shared" si="195"/>
        <v>0</v>
      </c>
      <c r="Y499" s="5">
        <f t="shared" si="196"/>
        <v>-4.5547158442953481</v>
      </c>
      <c r="Z499" s="5">
        <f t="shared" si="197"/>
        <v>-18.10401179449125</v>
      </c>
      <c r="AA499">
        <f t="shared" si="219"/>
        <v>0</v>
      </c>
    </row>
    <row r="500" spans="1:27" x14ac:dyDescent="0.2">
      <c r="A500">
        <f t="shared" si="193"/>
        <v>4.6799999999999446</v>
      </c>
      <c r="B500" s="5">
        <f t="shared" si="207"/>
        <v>0</v>
      </c>
      <c r="C500" s="5">
        <f t="shared" si="208"/>
        <v>365.80428645053081</v>
      </c>
      <c r="D500" s="5">
        <f t="shared" si="209"/>
        <v>27.165945686572055</v>
      </c>
      <c r="E500" s="2">
        <f t="shared" si="210"/>
        <v>365.80428645053081</v>
      </c>
      <c r="F500" s="2">
        <f t="shared" si="211"/>
        <v>0</v>
      </c>
      <c r="G500" s="3">
        <f t="shared" si="212"/>
        <v>0</v>
      </c>
      <c r="H500" s="3">
        <f t="shared" si="213"/>
        <v>52.858496337040037</v>
      </c>
      <c r="I500" s="3">
        <f t="shared" si="214"/>
        <v>-49.285551647029791</v>
      </c>
      <c r="J500" s="2">
        <f t="shared" si="194"/>
        <v>72.270922480378758</v>
      </c>
      <c r="K500" s="2">
        <f t="shared" si="198"/>
        <v>72.270922480378758</v>
      </c>
      <c r="L500" s="5">
        <f t="shared" si="199"/>
        <v>0.46598852681899483</v>
      </c>
      <c r="M500" s="4">
        <f t="shared" si="215"/>
        <v>0.26292070477403295</v>
      </c>
      <c r="N500" s="4">
        <f t="shared" si="200"/>
        <v>0.26032370634844992</v>
      </c>
      <c r="O500" s="4">
        <f t="shared" si="216"/>
        <v>0</v>
      </c>
      <c r="P500" s="4">
        <f t="shared" si="201"/>
        <v>0</v>
      </c>
      <c r="Q500" s="5">
        <f t="shared" si="202"/>
        <v>0</v>
      </c>
      <c r="R500" s="5">
        <f t="shared" si="203"/>
        <v>-9.4633960468756531</v>
      </c>
      <c r="S500" s="5">
        <f t="shared" si="217"/>
        <v>8.823722333125783</v>
      </c>
      <c r="T500" s="6">
        <f t="shared" si="218"/>
        <v>1499.2981642423774</v>
      </c>
      <c r="U500" s="5">
        <f t="shared" si="204"/>
        <v>0</v>
      </c>
      <c r="V500" s="5">
        <f t="shared" si="205"/>
        <v>4.9293576329640718</v>
      </c>
      <c r="W500" s="5">
        <f t="shared" si="206"/>
        <v>5.28671027671645</v>
      </c>
      <c r="X500" s="5">
        <f t="shared" si="195"/>
        <v>0</v>
      </c>
      <c r="Y500" s="5">
        <f t="shared" si="196"/>
        <v>-4.5340384139115812</v>
      </c>
      <c r="Z500" s="5">
        <f t="shared" si="197"/>
        <v>-18.063567390157765</v>
      </c>
      <c r="AA500">
        <f t="shared" si="219"/>
        <v>0</v>
      </c>
    </row>
    <row r="501" spans="1:27" x14ac:dyDescent="0.2">
      <c r="A501">
        <f t="shared" si="193"/>
        <v>4.6899999999999444</v>
      </c>
      <c r="B501" s="5">
        <f t="shared" si="207"/>
        <v>0</v>
      </c>
      <c r="C501" s="5">
        <f t="shared" si="208"/>
        <v>366.33264471198049</v>
      </c>
      <c r="D501" s="5">
        <f t="shared" si="209"/>
        <v>26.67218699173225</v>
      </c>
      <c r="E501" s="2">
        <f t="shared" si="210"/>
        <v>366.33264471198049</v>
      </c>
      <c r="F501" s="2">
        <f t="shared" si="211"/>
        <v>0</v>
      </c>
      <c r="G501" s="3">
        <f t="shared" si="212"/>
        <v>0</v>
      </c>
      <c r="H501" s="3">
        <f t="shared" si="213"/>
        <v>52.813155952900921</v>
      </c>
      <c r="I501" s="3">
        <f t="shared" si="214"/>
        <v>-49.466187320931368</v>
      </c>
      <c r="J501" s="2">
        <f t="shared" si="194"/>
        <v>72.361129964746311</v>
      </c>
      <c r="K501" s="2">
        <f t="shared" si="198"/>
        <v>72.361129964746311</v>
      </c>
      <c r="L501" s="5">
        <f t="shared" si="199"/>
        <v>0.46586397077806824</v>
      </c>
      <c r="M501" s="4">
        <f t="shared" si="215"/>
        <v>0.26259267760129884</v>
      </c>
      <c r="N501" s="4">
        <f t="shared" si="200"/>
        <v>0.26019497774988365</v>
      </c>
      <c r="O501" s="4">
        <f t="shared" si="216"/>
        <v>0</v>
      </c>
      <c r="P501" s="4">
        <f t="shared" si="201"/>
        <v>0</v>
      </c>
      <c r="Q501" s="5">
        <f t="shared" si="202"/>
        <v>0</v>
      </c>
      <c r="R501" s="5">
        <f t="shared" si="203"/>
        <v>-9.4645500797069051</v>
      </c>
      <c r="S501" s="5">
        <f t="shared" si="217"/>
        <v>8.8647458896158202</v>
      </c>
      <c r="T501" s="6">
        <f t="shared" si="218"/>
        <v>1499.2966649449627</v>
      </c>
      <c r="U501" s="5">
        <f t="shared" si="204"/>
        <v>0</v>
      </c>
      <c r="V501" s="5">
        <f t="shared" si="205"/>
        <v>4.9511499154026186</v>
      </c>
      <c r="W501" s="5">
        <f t="shared" si="206"/>
        <v>5.2861533663764755</v>
      </c>
      <c r="X501" s="5">
        <f t="shared" si="195"/>
        <v>0</v>
      </c>
      <c r="Y501" s="5">
        <f t="shared" si="196"/>
        <v>-4.5134001643042865</v>
      </c>
      <c r="Z501" s="5">
        <f t="shared" si="197"/>
        <v>-18.023100744007703</v>
      </c>
      <c r="AA501">
        <f t="shared" si="219"/>
        <v>0</v>
      </c>
    </row>
    <row r="502" spans="1:27" x14ac:dyDescent="0.2">
      <c r="A502">
        <f t="shared" si="193"/>
        <v>4.6999999999999442</v>
      </c>
      <c r="B502" s="5">
        <f t="shared" si="207"/>
        <v>0</v>
      </c>
      <c r="C502" s="5">
        <f t="shared" si="208"/>
        <v>366.8605506015013</v>
      </c>
      <c r="D502" s="5">
        <f t="shared" si="209"/>
        <v>26.176623963485735</v>
      </c>
      <c r="E502" s="2">
        <f t="shared" si="210"/>
        <v>366.8605506015013</v>
      </c>
      <c r="F502" s="2">
        <f t="shared" si="211"/>
        <v>0</v>
      </c>
      <c r="G502" s="3">
        <f t="shared" si="212"/>
        <v>0</v>
      </c>
      <c r="H502" s="3">
        <f t="shared" si="213"/>
        <v>52.768021951257879</v>
      </c>
      <c r="I502" s="3">
        <f t="shared" si="214"/>
        <v>-49.646418328371446</v>
      </c>
      <c r="J502" s="2">
        <f t="shared" si="194"/>
        <v>72.451576887491484</v>
      </c>
      <c r="K502" s="2">
        <f t="shared" si="198"/>
        <v>72.451576887491484</v>
      </c>
      <c r="L502" s="5">
        <f t="shared" si="199"/>
        <v>0.46573870746429735</v>
      </c>
      <c r="M502" s="4">
        <f t="shared" si="215"/>
        <v>0.26226460053053008</v>
      </c>
      <c r="N502" s="4">
        <f t="shared" si="200"/>
        <v>0.26006603523699207</v>
      </c>
      <c r="O502" s="4">
        <f t="shared" si="216"/>
        <v>0</v>
      </c>
      <c r="P502" s="4">
        <f t="shared" si="201"/>
        <v>0</v>
      </c>
      <c r="Q502" s="5">
        <f t="shared" si="202"/>
        <v>0</v>
      </c>
      <c r="R502" s="5">
        <f t="shared" si="203"/>
        <v>-9.4657358190047187</v>
      </c>
      <c r="S502" s="5">
        <f t="shared" si="217"/>
        <v>8.9057702540042936</v>
      </c>
      <c r="T502" s="6">
        <f t="shared" si="218"/>
        <v>1499.2951656490475</v>
      </c>
      <c r="U502" s="5">
        <f t="shared" si="204"/>
        <v>0</v>
      </c>
      <c r="V502" s="5">
        <f t="shared" si="205"/>
        <v>4.9729350890767083</v>
      </c>
      <c r="W502" s="5">
        <f t="shared" si="206"/>
        <v>5.2856169040621346</v>
      </c>
      <c r="X502" s="5">
        <f t="shared" si="195"/>
        <v>0</v>
      </c>
      <c r="Y502" s="5">
        <f t="shared" si="196"/>
        <v>-4.4928007299280104</v>
      </c>
      <c r="Z502" s="5">
        <f t="shared" si="197"/>
        <v>-17.982612841933573</v>
      </c>
      <c r="AA502">
        <f t="shared" si="219"/>
        <v>0</v>
      </c>
    </row>
    <row r="503" spans="1:27" x14ac:dyDescent="0.2">
      <c r="A503">
        <f t="shared" si="193"/>
        <v>4.709999999999944</v>
      </c>
      <c r="B503" s="5">
        <f t="shared" si="207"/>
        <v>0</v>
      </c>
      <c r="C503" s="5">
        <f t="shared" si="208"/>
        <v>367.38800618097741</v>
      </c>
      <c r="D503" s="5">
        <f t="shared" si="209"/>
        <v>25.679260649559925</v>
      </c>
      <c r="E503" s="2">
        <f t="shared" si="210"/>
        <v>367.38800618097741</v>
      </c>
      <c r="F503" s="2">
        <f t="shared" si="211"/>
        <v>0</v>
      </c>
      <c r="G503" s="3">
        <f t="shared" si="212"/>
        <v>0</v>
      </c>
      <c r="H503" s="3">
        <f t="shared" si="213"/>
        <v>52.723093943958595</v>
      </c>
      <c r="I503" s="3">
        <f t="shared" si="214"/>
        <v>-49.826244456790782</v>
      </c>
      <c r="J503" s="2">
        <f t="shared" si="194"/>
        <v>72.542258523507229</v>
      </c>
      <c r="K503" s="2">
        <f t="shared" si="198"/>
        <v>72.542258523507229</v>
      </c>
      <c r="L503" s="5">
        <f t="shared" si="199"/>
        <v>0.46561273991275381</v>
      </c>
      <c r="M503" s="4">
        <f t="shared" si="215"/>
        <v>0.26193649405846897</v>
      </c>
      <c r="N503" s="4">
        <f t="shared" si="200"/>
        <v>0.25993688635460815</v>
      </c>
      <c r="O503" s="4">
        <f t="shared" si="216"/>
        <v>0</v>
      </c>
      <c r="P503" s="4">
        <f t="shared" si="201"/>
        <v>0</v>
      </c>
      <c r="Q503" s="5">
        <f t="shared" si="202"/>
        <v>0</v>
      </c>
      <c r="R503" s="5">
        <f t="shared" si="203"/>
        <v>-9.4669526427421609</v>
      </c>
      <c r="S503" s="5">
        <f t="shared" si="217"/>
        <v>8.9467946843089941</v>
      </c>
      <c r="T503" s="6">
        <f t="shared" si="218"/>
        <v>1499.2936663546311</v>
      </c>
      <c r="U503" s="5">
        <f t="shared" si="204"/>
        <v>0</v>
      </c>
      <c r="V503" s="5">
        <f t="shared" si="205"/>
        <v>4.9947128885025984</v>
      </c>
      <c r="W503" s="5">
        <f t="shared" si="206"/>
        <v>5.2851006475510784</v>
      </c>
      <c r="X503" s="5">
        <f t="shared" si="195"/>
        <v>0</v>
      </c>
      <c r="Y503" s="5">
        <f t="shared" si="196"/>
        <v>-4.4722397542395624</v>
      </c>
      <c r="Z503" s="5">
        <f t="shared" si="197"/>
        <v>-17.942104668139926</v>
      </c>
      <c r="AA503">
        <f t="shared" si="219"/>
        <v>0</v>
      </c>
    </row>
    <row r="504" spans="1:27" x14ac:dyDescent="0.2">
      <c r="A504">
        <f t="shared" si="193"/>
        <v>4.7199999999999438</v>
      </c>
      <c r="B504" s="5">
        <f t="shared" si="207"/>
        <v>0</v>
      </c>
      <c r="C504" s="5">
        <f t="shared" si="208"/>
        <v>367.91501350842924</v>
      </c>
      <c r="D504" s="5">
        <f t="shared" si="209"/>
        <v>25.180101099758613</v>
      </c>
      <c r="E504" s="2">
        <f t="shared" si="210"/>
        <v>367.91501350842924</v>
      </c>
      <c r="F504" s="2">
        <f t="shared" si="211"/>
        <v>0</v>
      </c>
      <c r="G504" s="3">
        <f t="shared" si="212"/>
        <v>0</v>
      </c>
      <c r="H504" s="3">
        <f t="shared" si="213"/>
        <v>52.678371546416201</v>
      </c>
      <c r="I504" s="3">
        <f t="shared" si="214"/>
        <v>-50.00566550347218</v>
      </c>
      <c r="J504" s="2">
        <f t="shared" si="194"/>
        <v>72.633170185717617</v>
      </c>
      <c r="K504" s="2">
        <f t="shared" si="198"/>
        <v>72.633170185717617</v>
      </c>
      <c r="L504" s="5">
        <f t="shared" si="199"/>
        <v>0.46548607117221924</v>
      </c>
      <c r="M504" s="4">
        <f t="shared" si="215"/>
        <v>0.26160837835784828</v>
      </c>
      <c r="N504" s="4">
        <f t="shared" si="200"/>
        <v>0.25980753856684513</v>
      </c>
      <c r="O504" s="4">
        <f t="shared" si="216"/>
        <v>0</v>
      </c>
      <c r="P504" s="4">
        <f t="shared" si="201"/>
        <v>0</v>
      </c>
      <c r="Q504" s="5">
        <f t="shared" si="202"/>
        <v>0</v>
      </c>
      <c r="R504" s="5">
        <f t="shared" si="203"/>
        <v>-9.4681999375909367</v>
      </c>
      <c r="S504" s="5">
        <f t="shared" si="217"/>
        <v>8.9878184366801879</v>
      </c>
      <c r="T504" s="6">
        <f t="shared" si="218"/>
        <v>1499.2921670617145</v>
      </c>
      <c r="U504" s="5">
        <f t="shared" si="204"/>
        <v>0</v>
      </c>
      <c r="V504" s="5">
        <f t="shared" si="205"/>
        <v>5.0164830480086593</v>
      </c>
      <c r="W504" s="5">
        <f t="shared" si="206"/>
        <v>5.2846043582991511</v>
      </c>
      <c r="X504" s="5">
        <f t="shared" si="195"/>
        <v>0</v>
      </c>
      <c r="Y504" s="5">
        <f t="shared" si="196"/>
        <v>-4.4517168895822774</v>
      </c>
      <c r="Z504" s="5">
        <f t="shared" si="197"/>
        <v>-17.901577205020661</v>
      </c>
      <c r="AA504">
        <f t="shared" si="219"/>
        <v>0</v>
      </c>
    </row>
    <row r="505" spans="1:27" x14ac:dyDescent="0.2">
      <c r="A505">
        <f t="shared" si="193"/>
        <v>4.7299999999999436</v>
      </c>
      <c r="B505" s="5">
        <f t="shared" si="207"/>
        <v>0</v>
      </c>
      <c r="C505" s="5">
        <f t="shared" si="208"/>
        <v>368.44157463804891</v>
      </c>
      <c r="D505" s="5">
        <f t="shared" si="209"/>
        <v>24.67914936586364</v>
      </c>
      <c r="E505" s="2">
        <f t="shared" si="210"/>
        <v>368.44157463804891</v>
      </c>
      <c r="F505" s="2">
        <f t="shared" si="211"/>
        <v>0</v>
      </c>
      <c r="G505" s="3">
        <f t="shared" si="212"/>
        <v>0</v>
      </c>
      <c r="H505" s="3">
        <f t="shared" si="213"/>
        <v>52.633854377520379</v>
      </c>
      <c r="I505" s="3">
        <f t="shared" si="214"/>
        <v>-50.184681275522387</v>
      </c>
      <c r="J505" s="2">
        <f t="shared" si="194"/>
        <v>72.724307225024759</v>
      </c>
      <c r="K505" s="2">
        <f t="shared" si="198"/>
        <v>72.724307225024759</v>
      </c>
      <c r="L505" s="5">
        <f t="shared" si="199"/>
        <v>0.46535870430532927</v>
      </c>
      <c r="M505" s="4">
        <f t="shared" si="215"/>
        <v>0.26128027327980324</v>
      </c>
      <c r="N505" s="4">
        <f t="shared" si="200"/>
        <v>0.25967799925735913</v>
      </c>
      <c r="O505" s="4">
        <f t="shared" si="216"/>
        <v>0</v>
      </c>
      <c r="P505" s="4">
        <f t="shared" si="201"/>
        <v>0</v>
      </c>
      <c r="Q505" s="5">
        <f t="shared" si="202"/>
        <v>0</v>
      </c>
      <c r="R505" s="5">
        <f t="shared" si="203"/>
        <v>-9.4694770988602652</v>
      </c>
      <c r="S505" s="5">
        <f t="shared" si="217"/>
        <v>9.0288407655572662</v>
      </c>
      <c r="T505" s="6">
        <f t="shared" si="218"/>
        <v>1499.290667770297</v>
      </c>
      <c r="U505" s="5">
        <f t="shared" si="204"/>
        <v>0</v>
      </c>
      <c r="V505" s="5">
        <f t="shared" si="205"/>
        <v>5.0382453017895417</v>
      </c>
      <c r="W505" s="5">
        <f t="shared" si="206"/>
        <v>5.2841278014046047</v>
      </c>
      <c r="X505" s="5">
        <f t="shared" si="195"/>
        <v>0</v>
      </c>
      <c r="Y505" s="5">
        <f t="shared" si="196"/>
        <v>-4.4312317970707236</v>
      </c>
      <c r="Z505" s="5">
        <f t="shared" si="197"/>
        <v>-17.861031433038129</v>
      </c>
      <c r="AA505">
        <f t="shared" si="219"/>
        <v>0</v>
      </c>
    </row>
    <row r="506" spans="1:27" x14ac:dyDescent="0.2">
      <c r="A506">
        <f t="shared" si="193"/>
        <v>4.7399999999999434</v>
      </c>
      <c r="B506" s="5">
        <f t="shared" si="207"/>
        <v>0</v>
      </c>
      <c r="C506" s="5">
        <f t="shared" si="208"/>
        <v>368.96769162023423</v>
      </c>
      <c r="D506" s="5">
        <f t="shared" si="209"/>
        <v>24.176409501536764</v>
      </c>
      <c r="E506" s="2">
        <f t="shared" si="210"/>
        <v>368.96769162023423</v>
      </c>
      <c r="F506" s="2">
        <f t="shared" si="211"/>
        <v>0</v>
      </c>
      <c r="G506" s="3">
        <f t="shared" si="212"/>
        <v>0</v>
      </c>
      <c r="H506" s="3">
        <f t="shared" si="213"/>
        <v>52.589542059549672</v>
      </c>
      <c r="I506" s="3">
        <f t="shared" si="214"/>
        <v>-50.363291589852771</v>
      </c>
      <c r="J506" s="2">
        <f t="shared" si="194"/>
        <v>72.815665030250727</v>
      </c>
      <c r="K506" s="2">
        <f t="shared" si="198"/>
        <v>72.815665030250727</v>
      </c>
      <c r="L506" s="5">
        <f t="shared" si="199"/>
        <v>0.46523064238870909</v>
      </c>
      <c r="M506" s="4">
        <f t="shared" si="215"/>
        <v>0.26095219835632183</v>
      </c>
      <c r="N506" s="4">
        <f t="shared" si="200"/>
        <v>0.25954827572962369</v>
      </c>
      <c r="O506" s="4">
        <f t="shared" si="216"/>
        <v>0</v>
      </c>
      <c r="P506" s="4">
        <f t="shared" si="201"/>
        <v>0</v>
      </c>
      <c r="Q506" s="5">
        <f t="shared" si="202"/>
        <v>0</v>
      </c>
      <c r="R506" s="5">
        <f t="shared" si="203"/>
        <v>-9.4707835304353605</v>
      </c>
      <c r="S506" s="5">
        <f t="shared" si="217"/>
        <v>9.0698609238236774</v>
      </c>
      <c r="T506" s="6">
        <f t="shared" si="218"/>
        <v>1499.289168480379</v>
      </c>
      <c r="U506" s="5">
        <f t="shared" si="204"/>
        <v>0</v>
      </c>
      <c r="V506" s="5">
        <f t="shared" si="205"/>
        <v>5.0599993839594504</v>
      </c>
      <c r="W506" s="5">
        <f t="shared" si="206"/>
        <v>5.2836707455722687</v>
      </c>
      <c r="X506" s="5">
        <f t="shared" si="195"/>
        <v>0</v>
      </c>
      <c r="Y506" s="5">
        <f t="shared" si="196"/>
        <v>-4.4107841464759101</v>
      </c>
      <c r="Z506" s="5">
        <f t="shared" si="197"/>
        <v>-17.820468330604054</v>
      </c>
      <c r="AA506">
        <f t="shared" si="219"/>
        <v>0</v>
      </c>
    </row>
    <row r="507" spans="1:27" x14ac:dyDescent="0.2">
      <c r="A507">
        <f t="shared" si="193"/>
        <v>4.7499999999999432</v>
      </c>
      <c r="B507" s="5">
        <f t="shared" si="207"/>
        <v>0</v>
      </c>
      <c r="C507" s="5">
        <f t="shared" si="208"/>
        <v>369.4933665016224</v>
      </c>
      <c r="D507" s="5">
        <f t="shared" si="209"/>
        <v>23.671885562221707</v>
      </c>
      <c r="E507" s="2">
        <f t="shared" si="210"/>
        <v>369.4933665016224</v>
      </c>
      <c r="F507" s="2">
        <f t="shared" si="211"/>
        <v>0</v>
      </c>
      <c r="G507" s="3">
        <f t="shared" si="212"/>
        <v>0</v>
      </c>
      <c r="H507" s="3">
        <f t="shared" si="213"/>
        <v>52.545434218084914</v>
      </c>
      <c r="I507" s="3">
        <f t="shared" si="214"/>
        <v>-50.541496273158813</v>
      </c>
      <c r="J507" s="2">
        <f t="shared" si="194"/>
        <v>72.907239028074684</v>
      </c>
      <c r="K507" s="2">
        <f t="shared" si="198"/>
        <v>72.907239028074684</v>
      </c>
      <c r="L507" s="5">
        <f t="shared" si="199"/>
        <v>0.46510188851310108</v>
      </c>
      <c r="M507" s="4">
        <f t="shared" si="215"/>
        <v>0.2606241728027332</v>
      </c>
      <c r="N507" s="4">
        <f t="shared" si="200"/>
        <v>0.25941837520721622</v>
      </c>
      <c r="O507" s="4">
        <f t="shared" si="216"/>
        <v>0</v>
      </c>
      <c r="P507" s="4">
        <f t="shared" si="201"/>
        <v>0</v>
      </c>
      <c r="Q507" s="5">
        <f t="shared" si="202"/>
        <v>0</v>
      </c>
      <c r="R507" s="5">
        <f t="shared" si="203"/>
        <v>-9.4721186447155326</v>
      </c>
      <c r="S507" s="5">
        <f t="shared" si="217"/>
        <v>9.1108781629601356</v>
      </c>
      <c r="T507" s="6">
        <f t="shared" si="218"/>
        <v>1499.2876691919605</v>
      </c>
      <c r="U507" s="5">
        <f t="shared" si="204"/>
        <v>0</v>
      </c>
      <c r="V507" s="5">
        <f t="shared" si="205"/>
        <v>5.0817450286045203</v>
      </c>
      <c r="W507" s="5">
        <f t="shared" si="206"/>
        <v>5.2832329630776513</v>
      </c>
      <c r="X507" s="5">
        <f t="shared" si="195"/>
        <v>0</v>
      </c>
      <c r="Y507" s="5">
        <f t="shared" si="196"/>
        <v>-4.3903736161110123</v>
      </c>
      <c r="Z507" s="5">
        <f t="shared" si="197"/>
        <v>-17.779888873962214</v>
      </c>
      <c r="AA507">
        <f t="shared" si="219"/>
        <v>0</v>
      </c>
    </row>
    <row r="508" spans="1:27" x14ac:dyDescent="0.2">
      <c r="A508">
        <f t="shared" si="193"/>
        <v>4.7599999999999429</v>
      </c>
      <c r="B508" s="5">
        <f t="shared" si="207"/>
        <v>0</v>
      </c>
      <c r="C508" s="5">
        <f t="shared" si="208"/>
        <v>370.01860132512246</v>
      </c>
      <c r="D508" s="5">
        <f t="shared" si="209"/>
        <v>23.16558160504642</v>
      </c>
      <c r="E508" s="2">
        <f t="shared" si="210"/>
        <v>370.01860132512246</v>
      </c>
      <c r="F508" s="2">
        <f t="shared" si="211"/>
        <v>0</v>
      </c>
      <c r="G508" s="3">
        <f t="shared" si="212"/>
        <v>0</v>
      </c>
      <c r="H508" s="3">
        <f t="shared" si="213"/>
        <v>52.501530481923801</v>
      </c>
      <c r="I508" s="3">
        <f t="shared" si="214"/>
        <v>-50.719295161898437</v>
      </c>
      <c r="J508" s="2">
        <f t="shared" si="194"/>
        <v>72.9990246829651</v>
      </c>
      <c r="K508" s="2">
        <f t="shared" si="198"/>
        <v>72.9990246829651</v>
      </c>
      <c r="L508" s="5">
        <f t="shared" si="199"/>
        <v>0.46497244578348379</v>
      </c>
      <c r="M508" s="4">
        <f t="shared" si="215"/>
        <v>0.26029621552023102</v>
      </c>
      <c r="N508" s="4">
        <f t="shared" si="200"/>
        <v>0.25928830483411536</v>
      </c>
      <c r="O508" s="4">
        <f t="shared" si="216"/>
        <v>0</v>
      </c>
      <c r="P508" s="4">
        <f t="shared" si="201"/>
        <v>0</v>
      </c>
      <c r="Q508" s="5">
        <f t="shared" si="202"/>
        <v>0</v>
      </c>
      <c r="R508" s="5">
        <f t="shared" si="203"/>
        <v>-9.4734818625518677</v>
      </c>
      <c r="S508" s="5">
        <f t="shared" si="217"/>
        <v>9.151891733196063</v>
      </c>
      <c r="T508" s="6">
        <f t="shared" si="218"/>
        <v>1499.2861699050409</v>
      </c>
      <c r="U508" s="5">
        <f t="shared" si="204"/>
        <v>0</v>
      </c>
      <c r="V508" s="5">
        <f t="shared" si="205"/>
        <v>5.1034819698342897</v>
      </c>
      <c r="W508" s="5">
        <f t="shared" si="206"/>
        <v>5.2828142297309961</v>
      </c>
      <c r="X508" s="5">
        <f t="shared" si="195"/>
        <v>0</v>
      </c>
      <c r="Y508" s="5">
        <f t="shared" si="196"/>
        <v>-4.369999892717578</v>
      </c>
      <c r="Z508" s="5">
        <f t="shared" si="197"/>
        <v>-17.739294037072941</v>
      </c>
      <c r="AA508">
        <f t="shared" si="219"/>
        <v>0</v>
      </c>
    </row>
    <row r="509" spans="1:27" x14ac:dyDescent="0.2">
      <c r="A509">
        <f t="shared" si="193"/>
        <v>4.7699999999999427</v>
      </c>
      <c r="B509" s="5">
        <f t="shared" si="207"/>
        <v>0</v>
      </c>
      <c r="C509" s="5">
        <f t="shared" si="208"/>
        <v>370.54339812994709</v>
      </c>
      <c r="D509" s="5">
        <f t="shared" si="209"/>
        <v>22.657501688725585</v>
      </c>
      <c r="E509" s="2">
        <f t="shared" si="210"/>
        <v>370.54339812994709</v>
      </c>
      <c r="F509" s="2">
        <f t="shared" si="211"/>
        <v>0</v>
      </c>
      <c r="G509" s="3">
        <f t="shared" si="212"/>
        <v>0</v>
      </c>
      <c r="H509" s="3">
        <f t="shared" si="213"/>
        <v>52.457830482996627</v>
      </c>
      <c r="I509" s="3">
        <f t="shared" si="214"/>
        <v>-50.896688102269167</v>
      </c>
      <c r="J509" s="2">
        <f t="shared" si="194"/>
        <v>73.091017497107529</v>
      </c>
      <c r="K509" s="2">
        <f t="shared" si="198"/>
        <v>73.091017497107529</v>
      </c>
      <c r="L509" s="5">
        <f t="shared" si="199"/>
        <v>0.46484231731918285</v>
      </c>
      <c r="M509" s="4">
        <f t="shared" si="215"/>
        <v>0.25996834509842931</v>
      </c>
      <c r="N509" s="4">
        <f t="shared" si="200"/>
        <v>0.25915807167500959</v>
      </c>
      <c r="O509" s="4">
        <f t="shared" si="216"/>
        <v>0</v>
      </c>
      <c r="P509" s="4">
        <f t="shared" si="201"/>
        <v>0</v>
      </c>
      <c r="Q509" s="5">
        <f t="shared" si="202"/>
        <v>0</v>
      </c>
      <c r="R509" s="5">
        <f t="shared" si="203"/>
        <v>-9.474872613184619</v>
      </c>
      <c r="S509" s="5">
        <f t="shared" si="217"/>
        <v>9.192900883659302</v>
      </c>
      <c r="T509" s="6">
        <f t="shared" si="218"/>
        <v>1499.2846706196206</v>
      </c>
      <c r="U509" s="5">
        <f t="shared" si="204"/>
        <v>0</v>
      </c>
      <c r="V509" s="5">
        <f t="shared" si="205"/>
        <v>5.1252099418322912</v>
      </c>
      <c r="W509" s="5">
        <f t="shared" si="206"/>
        <v>5.2824143248413185</v>
      </c>
      <c r="X509" s="5">
        <f t="shared" si="195"/>
        <v>0</v>
      </c>
      <c r="Y509" s="5">
        <f t="shared" si="196"/>
        <v>-4.3496626713523279</v>
      </c>
      <c r="Z509" s="5">
        <f t="shared" si="197"/>
        <v>-17.698684791499378</v>
      </c>
      <c r="AA509">
        <f t="shared" si="219"/>
        <v>0</v>
      </c>
    </row>
    <row r="510" spans="1:27" x14ac:dyDescent="0.2">
      <c r="A510">
        <f t="shared" si="193"/>
        <v>4.7799999999999425</v>
      </c>
      <c r="B510" s="5">
        <f t="shared" si="207"/>
        <v>0</v>
      </c>
      <c r="C510" s="5">
        <f t="shared" si="208"/>
        <v>371.0677589516435</v>
      </c>
      <c r="D510" s="5">
        <f t="shared" si="209"/>
        <v>22.147649873463319</v>
      </c>
      <c r="E510" s="2">
        <f t="shared" si="210"/>
        <v>371.0677589516435</v>
      </c>
      <c r="F510" s="2">
        <f t="shared" si="211"/>
        <v>0</v>
      </c>
      <c r="G510" s="3">
        <f t="shared" si="212"/>
        <v>0</v>
      </c>
      <c r="H510" s="3">
        <f t="shared" si="213"/>
        <v>52.4143338562831</v>
      </c>
      <c r="I510" s="3">
        <f t="shared" si="214"/>
        <v>-51.073674950184163</v>
      </c>
      <c r="J510" s="2">
        <f t="shared" si="194"/>
        <v>73.183213010327535</v>
      </c>
      <c r="K510" s="2">
        <f t="shared" si="198"/>
        <v>73.183213010327535</v>
      </c>
      <c r="L510" s="5">
        <f t="shared" si="199"/>
        <v>0.46471150625397428</v>
      </c>
      <c r="M510" s="4">
        <f t="shared" si="215"/>
        <v>0.25964057981795058</v>
      </c>
      <c r="N510" s="4">
        <f t="shared" si="200"/>
        <v>0.25902768271561638</v>
      </c>
      <c r="O510" s="4">
        <f t="shared" si="216"/>
        <v>0</v>
      </c>
      <c r="P510" s="4">
        <f t="shared" si="201"/>
        <v>0</v>
      </c>
      <c r="Q510" s="5">
        <f t="shared" si="202"/>
        <v>0</v>
      </c>
      <c r="R510" s="5">
        <f t="shared" si="203"/>
        <v>-9.4762903341801792</v>
      </c>
      <c r="S510" s="5">
        <f t="shared" si="217"/>
        <v>9.2339048625240334</v>
      </c>
      <c r="T510" s="6">
        <f t="shared" si="218"/>
        <v>1499.2831713356993</v>
      </c>
      <c r="U510" s="5">
        <f t="shared" si="204"/>
        <v>0</v>
      </c>
      <c r="V510" s="5">
        <f t="shared" si="205"/>
        <v>5.146928678905736</v>
      </c>
      <c r="W510" s="5">
        <f t="shared" si="206"/>
        <v>5.2820330311803927</v>
      </c>
      <c r="X510" s="5">
        <f t="shared" si="195"/>
        <v>0</v>
      </c>
      <c r="Y510" s="5">
        <f t="shared" si="196"/>
        <v>-4.3293616552744432</v>
      </c>
      <c r="Z510" s="5">
        <f t="shared" si="197"/>
        <v>-17.658062106295574</v>
      </c>
      <c r="AA510">
        <f t="shared" si="219"/>
        <v>0</v>
      </c>
    </row>
    <row r="511" spans="1:27" x14ac:dyDescent="0.2">
      <c r="A511">
        <f t="shared" si="193"/>
        <v>4.7899999999999423</v>
      </c>
      <c r="B511" s="5">
        <f t="shared" si="207"/>
        <v>0</v>
      </c>
      <c r="C511" s="5">
        <f t="shared" si="208"/>
        <v>371.59168582212357</v>
      </c>
      <c r="D511" s="5">
        <f t="shared" si="209"/>
        <v>21.636030220856163</v>
      </c>
      <c r="E511" s="2">
        <f t="shared" si="210"/>
        <v>371.59168582212357</v>
      </c>
      <c r="F511" s="2">
        <f t="shared" si="211"/>
        <v>0</v>
      </c>
      <c r="G511" s="3">
        <f t="shared" si="212"/>
        <v>0</v>
      </c>
      <c r="H511" s="3">
        <f t="shared" si="213"/>
        <v>52.371040239730355</v>
      </c>
      <c r="I511" s="3">
        <f t="shared" si="214"/>
        <v>-51.250255571247116</v>
      </c>
      <c r="J511" s="2">
        <f t="shared" si="194"/>
        <v>73.275606800009527</v>
      </c>
      <c r="K511" s="2">
        <f t="shared" si="198"/>
        <v>73.275606800009527</v>
      </c>
      <c r="L511" s="5">
        <f t="shared" si="199"/>
        <v>0.46458001573617885</v>
      </c>
      <c r="M511" s="4">
        <f t="shared" si="215"/>
        <v>0.2593129376530417</v>
      </c>
      <c r="N511" s="4">
        <f t="shared" si="200"/>
        <v>0.25889714486301135</v>
      </c>
      <c r="O511" s="4">
        <f t="shared" si="216"/>
        <v>0</v>
      </c>
      <c r="P511" s="4">
        <f t="shared" si="201"/>
        <v>0</v>
      </c>
      <c r="Q511" s="5">
        <f t="shared" si="202"/>
        <v>0</v>
      </c>
      <c r="R511" s="5">
        <f t="shared" si="203"/>
        <v>-9.4777344713678229</v>
      </c>
      <c r="S511" s="5">
        <f t="shared" si="217"/>
        <v>9.274902917156961</v>
      </c>
      <c r="T511" s="6">
        <f t="shared" si="218"/>
        <v>1499.281672053278</v>
      </c>
      <c r="U511" s="5">
        <f t="shared" si="204"/>
        <v>0</v>
      </c>
      <c r="V511" s="5">
        <f t="shared" si="205"/>
        <v>5.1686379155343349</v>
      </c>
      <c r="W511" s="5">
        <f t="shared" si="206"/>
        <v>5.2816701349467596</v>
      </c>
      <c r="X511" s="5">
        <f t="shared" si="195"/>
        <v>0</v>
      </c>
      <c r="Y511" s="5">
        <f t="shared" si="196"/>
        <v>-4.3090965558334879</v>
      </c>
      <c r="Z511" s="5">
        <f t="shared" si="197"/>
        <v>-17.617426947896277</v>
      </c>
      <c r="AA511">
        <f t="shared" si="219"/>
        <v>0</v>
      </c>
    </row>
    <row r="512" spans="1:27" x14ac:dyDescent="0.2">
      <c r="A512">
        <f t="shared" si="193"/>
        <v>4.7999999999999421</v>
      </c>
      <c r="B512" s="5">
        <f t="shared" si="207"/>
        <v>0</v>
      </c>
      <c r="C512" s="5">
        <f t="shared" si="208"/>
        <v>372.11518076969304</v>
      </c>
      <c r="D512" s="5">
        <f t="shared" si="209"/>
        <v>21.122646793796296</v>
      </c>
      <c r="E512" s="2">
        <f t="shared" si="210"/>
        <v>372.11518076969304</v>
      </c>
      <c r="F512" s="2">
        <f t="shared" si="211"/>
        <v>0</v>
      </c>
      <c r="G512" s="3">
        <f t="shared" si="212"/>
        <v>0</v>
      </c>
      <c r="H512" s="3">
        <f t="shared" si="213"/>
        <v>52.32794927417202</v>
      </c>
      <c r="I512" s="3">
        <f t="shared" si="214"/>
        <v>-51.42642984072608</v>
      </c>
      <c r="J512" s="2">
        <f t="shared" si="194"/>
        <v>73.368194481010931</v>
      </c>
      <c r="K512" s="2">
        <f t="shared" si="198"/>
        <v>73.368194481010931</v>
      </c>
      <c r="L512" s="5">
        <f t="shared" si="199"/>
        <v>0.46444784892874957</v>
      </c>
      <c r="M512" s="4">
        <f t="shared" si="215"/>
        <v>0.25898543627421827</v>
      </c>
      <c r="N512" s="4">
        <f t="shared" si="200"/>
        <v>0.25876646494596761</v>
      </c>
      <c r="O512" s="4">
        <f t="shared" si="216"/>
        <v>0</v>
      </c>
      <c r="P512" s="4">
        <f t="shared" si="201"/>
        <v>0</v>
      </c>
      <c r="Q512" s="5">
        <f t="shared" si="202"/>
        <v>0</v>
      </c>
      <c r="R512" s="5">
        <f t="shared" si="203"/>
        <v>-9.4792044787760652</v>
      </c>
      <c r="S512" s="5">
        <f t="shared" si="217"/>
        <v>9.31589429426168</v>
      </c>
      <c r="T512" s="6">
        <f t="shared" si="218"/>
        <v>1499.2801727723552</v>
      </c>
      <c r="U512" s="5">
        <f t="shared" si="204"/>
        <v>0</v>
      </c>
      <c r="V512" s="5">
        <f t="shared" si="205"/>
        <v>5.1903373864182081</v>
      </c>
      <c r="W512" s="5">
        <f t="shared" si="206"/>
        <v>5.2813254257296878</v>
      </c>
      <c r="X512" s="5">
        <f t="shared" si="195"/>
        <v>0</v>
      </c>
      <c r="Y512" s="5">
        <f t="shared" si="196"/>
        <v>-4.2888670923578571</v>
      </c>
      <c r="Z512" s="5">
        <f t="shared" si="197"/>
        <v>-17.576780280008631</v>
      </c>
      <c r="AA512">
        <f t="shared" si="219"/>
        <v>0</v>
      </c>
    </row>
    <row r="513" spans="1:27" x14ac:dyDescent="0.2">
      <c r="A513">
        <f t="shared" si="193"/>
        <v>4.8099999999999419</v>
      </c>
      <c r="B513" s="5">
        <f t="shared" si="207"/>
        <v>0</v>
      </c>
      <c r="C513" s="5">
        <f t="shared" si="208"/>
        <v>372.63824581908017</v>
      </c>
      <c r="D513" s="5">
        <f t="shared" si="209"/>
        <v>20.607503656375034</v>
      </c>
      <c r="E513" s="2">
        <f t="shared" si="210"/>
        <v>372.63824581908017</v>
      </c>
      <c r="F513" s="2">
        <f t="shared" si="211"/>
        <v>0</v>
      </c>
      <c r="G513" s="3">
        <f t="shared" si="212"/>
        <v>0</v>
      </c>
      <c r="H513" s="3">
        <f t="shared" si="213"/>
        <v>52.285060603248439</v>
      </c>
      <c r="I513" s="3">
        <f t="shared" si="214"/>
        <v>-51.602197643526168</v>
      </c>
      <c r="J513" s="2">
        <f t="shared" si="194"/>
        <v>73.460971705572334</v>
      </c>
      <c r="K513" s="2">
        <f t="shared" si="198"/>
        <v>73.460971705572334</v>
      </c>
      <c r="L513" s="5">
        <f t="shared" si="199"/>
        <v>0.46431500900935041</v>
      </c>
      <c r="M513" s="4">
        <f t="shared" si="215"/>
        <v>0.25865809305093396</v>
      </c>
      <c r="N513" s="4">
        <f t="shared" si="200"/>
        <v>0.25863564971530467</v>
      </c>
      <c r="O513" s="4">
        <f t="shared" si="216"/>
        <v>0</v>
      </c>
      <c r="P513" s="4">
        <f t="shared" si="201"/>
        <v>0</v>
      </c>
      <c r="Q513" s="5">
        <f t="shared" si="202"/>
        <v>0</v>
      </c>
      <c r="R513" s="5">
        <f t="shared" si="203"/>
        <v>-9.4806998185687874</v>
      </c>
      <c r="S513" s="5">
        <f t="shared" si="217"/>
        <v>9.3568782400212811</v>
      </c>
      <c r="T513" s="6">
        <f t="shared" si="218"/>
        <v>1499.2786734929323</v>
      </c>
      <c r="U513" s="5">
        <f t="shared" si="204"/>
        <v>0</v>
      </c>
      <c r="V513" s="5">
        <f t="shared" si="205"/>
        <v>5.2120268265249345</v>
      </c>
      <c r="W513" s="5">
        <f t="shared" si="206"/>
        <v>5.2809986964731754</v>
      </c>
      <c r="X513" s="5">
        <f t="shared" si="195"/>
        <v>0</v>
      </c>
      <c r="Y513" s="5">
        <f t="shared" si="196"/>
        <v>-4.2686729920438529</v>
      </c>
      <c r="Z513" s="5">
        <f t="shared" si="197"/>
        <v>-17.536123063505542</v>
      </c>
      <c r="AA513">
        <f t="shared" si="219"/>
        <v>0</v>
      </c>
    </row>
    <row r="514" spans="1:27" x14ac:dyDescent="0.2">
      <c r="A514">
        <f t="shared" si="193"/>
        <v>4.8199999999999417</v>
      </c>
      <c r="B514" s="5">
        <f t="shared" si="207"/>
        <v>0</v>
      </c>
      <c r="C514" s="5">
        <f t="shared" si="208"/>
        <v>373.16088299146304</v>
      </c>
      <c r="D514" s="5">
        <f t="shared" si="209"/>
        <v>20.090604873786596</v>
      </c>
      <c r="E514" s="2">
        <f t="shared" si="210"/>
        <v>373.16088299146304</v>
      </c>
      <c r="F514" s="2">
        <f t="shared" si="211"/>
        <v>0</v>
      </c>
      <c r="G514" s="3">
        <f t="shared" si="212"/>
        <v>0</v>
      </c>
      <c r="H514" s="3">
        <f t="shared" si="213"/>
        <v>52.242373873327999</v>
      </c>
      <c r="I514" s="3">
        <f t="shared" si="214"/>
        <v>-51.777558874161222</v>
      </c>
      <c r="J514" s="2">
        <f t="shared" si="194"/>
        <v>73.553934163223488</v>
      </c>
      <c r="K514" s="2">
        <f t="shared" si="198"/>
        <v>73.553934163223488</v>
      </c>
      <c r="L514" s="5">
        <f t="shared" si="199"/>
        <v>0.46418149917042784</v>
      </c>
      <c r="M514" s="4">
        <f t="shared" si="215"/>
        <v>0.25833092505427274</v>
      </c>
      <c r="N514" s="4">
        <f t="shared" si="200"/>
        <v>0.25850470584424634</v>
      </c>
      <c r="O514" s="4">
        <f t="shared" si="216"/>
        <v>0</v>
      </c>
      <c r="P514" s="4">
        <f t="shared" si="201"/>
        <v>0</v>
      </c>
      <c r="Q514" s="5">
        <f t="shared" si="202"/>
        <v>0</v>
      </c>
      <c r="R514" s="5">
        <f t="shared" si="203"/>
        <v>-9.4822199609811104</v>
      </c>
      <c r="S514" s="5">
        <f t="shared" si="217"/>
        <v>9.3978540002391764</v>
      </c>
      <c r="T514" s="6">
        <f t="shared" si="218"/>
        <v>1499.2771742150085</v>
      </c>
      <c r="U514" s="5">
        <f t="shared" si="204"/>
        <v>0</v>
      </c>
      <c r="V514" s="5">
        <f t="shared" si="205"/>
        <v>5.233705971135727</v>
      </c>
      <c r="W514" s="5">
        <f t="shared" si="206"/>
        <v>5.2806897434399609</v>
      </c>
      <c r="X514" s="5">
        <f t="shared" si="195"/>
        <v>0</v>
      </c>
      <c r="Y514" s="5">
        <f t="shared" si="196"/>
        <v>-4.2485139898453834</v>
      </c>
      <c r="Z514" s="5">
        <f t="shared" si="197"/>
        <v>-17.495456256320864</v>
      </c>
      <c r="AA514">
        <f t="shared" si="219"/>
        <v>0</v>
      </c>
    </row>
    <row r="515" spans="1:27" x14ac:dyDescent="0.2">
      <c r="A515">
        <f t="shared" si="193"/>
        <v>4.8299999999999415</v>
      </c>
      <c r="B515" s="5">
        <f t="shared" si="207"/>
        <v>0</v>
      </c>
      <c r="C515" s="5">
        <f t="shared" si="208"/>
        <v>373.68309430449682</v>
      </c>
      <c r="D515" s="5">
        <f t="shared" si="209"/>
        <v>19.571954512232164</v>
      </c>
      <c r="E515" s="2">
        <f t="shared" si="210"/>
        <v>373.68309430449682</v>
      </c>
      <c r="F515" s="2">
        <f t="shared" si="211"/>
        <v>0</v>
      </c>
      <c r="G515" s="3">
        <f t="shared" si="212"/>
        <v>0</v>
      </c>
      <c r="H515" s="3">
        <f t="shared" si="213"/>
        <v>52.199888733429546</v>
      </c>
      <c r="I515" s="3">
        <f t="shared" si="214"/>
        <v>-51.952513436724431</v>
      </c>
      <c r="J515" s="2">
        <f t="shared" si="194"/>
        <v>73.647077580685149</v>
      </c>
      <c r="K515" s="2">
        <f t="shared" si="198"/>
        <v>73.647077580685149</v>
      </c>
      <c r="L515" s="5">
        <f t="shared" si="199"/>
        <v>0.46404732261927462</v>
      </c>
      <c r="M515" s="4">
        <f t="shared" si="215"/>
        <v>0.25800394905966445</v>
      </c>
      <c r="N515" s="4">
        <f t="shared" si="200"/>
        <v>0.25837363992878798</v>
      </c>
      <c r="O515" s="4">
        <f t="shared" si="216"/>
        <v>0</v>
      </c>
      <c r="P515" s="4">
        <f t="shared" si="201"/>
        <v>0</v>
      </c>
      <c r="Q515" s="5">
        <f t="shared" si="202"/>
        <v>0</v>
      </c>
      <c r="R515" s="5">
        <f t="shared" si="203"/>
        <v>-9.4837643842549557</v>
      </c>
      <c r="S515" s="5">
        <f t="shared" si="217"/>
        <v>9.4388208204780852</v>
      </c>
      <c r="T515" s="6">
        <f t="shared" si="218"/>
        <v>1499.2756749385837</v>
      </c>
      <c r="U515" s="5">
        <f t="shared" si="204"/>
        <v>0</v>
      </c>
      <c r="V515" s="5">
        <f t="shared" si="205"/>
        <v>5.255374555890727</v>
      </c>
      <c r="W515" s="5">
        <f t="shared" si="206"/>
        <v>5.280398366175544</v>
      </c>
      <c r="X515" s="5">
        <f t="shared" si="195"/>
        <v>0</v>
      </c>
      <c r="Y515" s="5">
        <f t="shared" si="196"/>
        <v>-4.2283898283642287</v>
      </c>
      <c r="Z515" s="5">
        <f t="shared" si="197"/>
        <v>-17.454780813346371</v>
      </c>
      <c r="AA515">
        <f t="shared" si="219"/>
        <v>0</v>
      </c>
    </row>
    <row r="516" spans="1:27" x14ac:dyDescent="0.2">
      <c r="A516">
        <f t="shared" si="193"/>
        <v>4.8399999999999412</v>
      </c>
      <c r="B516" s="5">
        <f t="shared" si="207"/>
        <v>0</v>
      </c>
      <c r="C516" s="5">
        <f t="shared" si="208"/>
        <v>374.20488177233972</v>
      </c>
      <c r="D516" s="5">
        <f t="shared" si="209"/>
        <v>19.051556638824252</v>
      </c>
      <c r="E516" s="2">
        <f t="shared" si="210"/>
        <v>374.20488177233972</v>
      </c>
      <c r="F516" s="2">
        <f t="shared" si="211"/>
        <v>0</v>
      </c>
      <c r="G516" s="3">
        <f t="shared" si="212"/>
        <v>0</v>
      </c>
      <c r="H516" s="3">
        <f t="shared" si="213"/>
        <v>52.157604835145904</v>
      </c>
      <c r="I516" s="3">
        <f t="shared" si="214"/>
        <v>-52.127061244857892</v>
      </c>
      <c r="J516" s="2">
        <f t="shared" si="194"/>
        <v>73.740397721767138</v>
      </c>
      <c r="K516" s="2">
        <f t="shared" si="198"/>
        <v>73.740397721767138</v>
      </c>
      <c r="L516" s="5">
        <f t="shared" si="199"/>
        <v>0.46391248257808559</v>
      </c>
      <c r="M516" s="4">
        <f t="shared" si="215"/>
        <v>0.25767718154961888</v>
      </c>
      <c r="N516" s="4">
        <f t="shared" si="200"/>
        <v>0.25824245848807209</v>
      </c>
      <c r="O516" s="4">
        <f t="shared" si="216"/>
        <v>0</v>
      </c>
      <c r="P516" s="4">
        <f t="shared" si="201"/>
        <v>0</v>
      </c>
      <c r="Q516" s="5">
        <f t="shared" si="202"/>
        <v>0</v>
      </c>
      <c r="R516" s="5">
        <f t="shared" si="203"/>
        <v>-9.4853325745744499</v>
      </c>
      <c r="S516" s="5">
        <f t="shared" si="217"/>
        <v>9.4797779461972649</v>
      </c>
      <c r="T516" s="6">
        <f t="shared" si="218"/>
        <v>1499.2741756636583</v>
      </c>
      <c r="U516" s="5">
        <f t="shared" si="204"/>
        <v>0</v>
      </c>
      <c r="V516" s="5">
        <f t="shared" si="205"/>
        <v>5.2770323168334414</v>
      </c>
      <c r="W516" s="5">
        <f t="shared" si="206"/>
        <v>5.2801243674722604</v>
      </c>
      <c r="X516" s="5">
        <f t="shared" si="195"/>
        <v>0</v>
      </c>
      <c r="Y516" s="5">
        <f t="shared" si="196"/>
        <v>-4.2083002577410085</v>
      </c>
      <c r="Z516" s="5">
        <f t="shared" si="197"/>
        <v>-17.414097686330475</v>
      </c>
      <c r="AA516">
        <f t="shared" si="219"/>
        <v>0</v>
      </c>
    </row>
    <row r="517" spans="1:27" x14ac:dyDescent="0.2">
      <c r="A517">
        <f t="shared" si="193"/>
        <v>4.849999999999941</v>
      </c>
      <c r="B517" s="5">
        <f t="shared" si="207"/>
        <v>0</v>
      </c>
      <c r="C517" s="5">
        <f t="shared" si="208"/>
        <v>374.72624740567829</v>
      </c>
      <c r="D517" s="5">
        <f t="shared" si="209"/>
        <v>18.529415321491356</v>
      </c>
      <c r="E517" s="2">
        <f t="shared" si="210"/>
        <v>374.72624740567829</v>
      </c>
      <c r="F517" s="2">
        <f t="shared" si="211"/>
        <v>0</v>
      </c>
      <c r="G517" s="3">
        <f t="shared" si="212"/>
        <v>0</v>
      </c>
      <c r="H517" s="3">
        <f t="shared" si="213"/>
        <v>52.115521832568497</v>
      </c>
      <c r="I517" s="3">
        <f t="shared" si="214"/>
        <v>-52.301202221721198</v>
      </c>
      <c r="J517" s="2">
        <f t="shared" si="194"/>
        <v>73.833890387262528</v>
      </c>
      <c r="K517" s="2">
        <f t="shared" si="198"/>
        <v>73.833890387262528</v>
      </c>
      <c r="L517" s="5">
        <f t="shared" si="199"/>
        <v>0.46377698228400627</v>
      </c>
      <c r="M517" s="4">
        <f t="shared" si="215"/>
        <v>0.25735063871647951</v>
      </c>
      <c r="N517" s="4">
        <f t="shared" si="200"/>
        <v>0.25811116796477251</v>
      </c>
      <c r="O517" s="4">
        <f t="shared" si="216"/>
        <v>0</v>
      </c>
      <c r="P517" s="4">
        <f t="shared" si="201"/>
        <v>0</v>
      </c>
      <c r="Q517" s="5">
        <f t="shared" si="202"/>
        <v>0</v>
      </c>
      <c r="R517" s="5">
        <f t="shared" si="203"/>
        <v>-9.4869240260010734</v>
      </c>
      <c r="S517" s="5">
        <f t="shared" si="217"/>
        <v>9.520724622887915</v>
      </c>
      <c r="T517" s="6">
        <f t="shared" si="218"/>
        <v>1499.2726763902326</v>
      </c>
      <c r="U517" s="5">
        <f t="shared" si="204"/>
        <v>0</v>
      </c>
      <c r="V517" s="5">
        <f t="shared" si="205"/>
        <v>5.2986789904543157</v>
      </c>
      <c r="W517" s="5">
        <f t="shared" si="206"/>
        <v>5.2798675533333892</v>
      </c>
      <c r="X517" s="5">
        <f t="shared" si="195"/>
        <v>0</v>
      </c>
      <c r="Y517" s="5">
        <f t="shared" si="196"/>
        <v>-4.1882450355467578</v>
      </c>
      <c r="Z517" s="5">
        <f t="shared" si="197"/>
        <v>-17.373407823778695</v>
      </c>
      <c r="AA517">
        <f t="shared" si="219"/>
        <v>0</v>
      </c>
    </row>
    <row r="518" spans="1:27" x14ac:dyDescent="0.2">
      <c r="A518">
        <f t="shared" si="193"/>
        <v>4.8599999999999408</v>
      </c>
      <c r="B518" s="5">
        <f t="shared" si="207"/>
        <v>0</v>
      </c>
      <c r="C518" s="5">
        <f t="shared" si="208"/>
        <v>375.24719321175223</v>
      </c>
      <c r="D518" s="5">
        <f t="shared" si="209"/>
        <v>18.005534628882955</v>
      </c>
      <c r="E518" s="2">
        <f t="shared" si="210"/>
        <v>375.24719321175223</v>
      </c>
      <c r="F518" s="2">
        <f t="shared" si="211"/>
        <v>0</v>
      </c>
      <c r="G518" s="3">
        <f t="shared" si="212"/>
        <v>0</v>
      </c>
      <c r="H518" s="3">
        <f t="shared" si="213"/>
        <v>52.073639382213031</v>
      </c>
      <c r="I518" s="3">
        <f t="shared" si="214"/>
        <v>-52.474936299958983</v>
      </c>
      <c r="J518" s="2">
        <f t="shared" si="194"/>
        <v>73.927551414838035</v>
      </c>
      <c r="K518" s="2">
        <f t="shared" si="198"/>
        <v>73.927551414838035</v>
      </c>
      <c r="L518" s="5">
        <f t="shared" si="199"/>
        <v>0.46364082498917408</v>
      </c>
      <c r="M518" s="4">
        <f t="shared" si="215"/>
        <v>0.25702433646519313</v>
      </c>
      <c r="N518" s="4">
        <f t="shared" si="200"/>
        <v>0.25797977472548611</v>
      </c>
      <c r="O518" s="4">
        <f t="shared" si="216"/>
        <v>0</v>
      </c>
      <c r="P518" s="4">
        <f t="shared" si="201"/>
        <v>0</v>
      </c>
      <c r="Q518" s="5">
        <f t="shared" si="202"/>
        <v>0</v>
      </c>
      <c r="R518" s="5">
        <f t="shared" si="203"/>
        <v>-9.4885382404086176</v>
      </c>
      <c r="S518" s="5">
        <f t="shared" si="217"/>
        <v>9.5616600962067579</v>
      </c>
      <c r="T518" s="6">
        <f t="shared" si="218"/>
        <v>1499.2711771183058</v>
      </c>
      <c r="U518" s="5">
        <f t="shared" si="204"/>
        <v>0</v>
      </c>
      <c r="V518" s="5">
        <f t="shared" si="205"/>
        <v>5.3203143137334514</v>
      </c>
      <c r="W518" s="5">
        <f t="shared" si="206"/>
        <v>5.279627732937306</v>
      </c>
      <c r="X518" s="5">
        <f t="shared" si="195"/>
        <v>0</v>
      </c>
      <c r="Y518" s="5">
        <f t="shared" si="196"/>
        <v>-4.1682239266751662</v>
      </c>
      <c r="Z518" s="5">
        <f t="shared" si="197"/>
        <v>-17.332712170855935</v>
      </c>
      <c r="AA518">
        <f t="shared" si="219"/>
        <v>0</v>
      </c>
    </row>
    <row r="519" spans="1:27" x14ac:dyDescent="0.2">
      <c r="A519">
        <f t="shared" si="193"/>
        <v>4.8699999999999406</v>
      </c>
      <c r="B519" s="5">
        <f t="shared" si="207"/>
        <v>0</v>
      </c>
      <c r="C519" s="5">
        <f t="shared" si="208"/>
        <v>375.767721194378</v>
      </c>
      <c r="D519" s="5">
        <f t="shared" si="209"/>
        <v>17.479918630274824</v>
      </c>
      <c r="E519" s="2">
        <f t="shared" si="210"/>
        <v>375.767721194378</v>
      </c>
      <c r="F519" s="2">
        <f t="shared" si="211"/>
        <v>0</v>
      </c>
      <c r="G519" s="3">
        <f t="shared" si="212"/>
        <v>0</v>
      </c>
      <c r="H519" s="3">
        <f t="shared" si="213"/>
        <v>52.031957142946283</v>
      </c>
      <c r="I519" s="3">
        <f t="shared" si="214"/>
        <v>-52.648263421667544</v>
      </c>
      <c r="J519" s="2">
        <f t="shared" si="194"/>
        <v>74.021376678920902</v>
      </c>
      <c r="K519" s="2">
        <f t="shared" si="198"/>
        <v>74.021376678920902</v>
      </c>
      <c r="L519" s="5">
        <f t="shared" si="199"/>
        <v>0.4635040139607518</v>
      </c>
      <c r="M519" s="4">
        <f t="shared" si="215"/>
        <v>0.25669829041609565</v>
      </c>
      <c r="N519" s="4">
        <f t="shared" si="200"/>
        <v>0.25784828506113278</v>
      </c>
      <c r="O519" s="4">
        <f t="shared" si="216"/>
        <v>0</v>
      </c>
      <c r="P519" s="4">
        <f t="shared" si="201"/>
        <v>0</v>
      </c>
      <c r="Q519" s="5">
        <f t="shared" si="202"/>
        <v>0</v>
      </c>
      <c r="R519" s="5">
        <f t="shared" si="203"/>
        <v>-9.4901747274179691</v>
      </c>
      <c r="S519" s="5">
        <f t="shared" si="217"/>
        <v>9.6025836121078356</v>
      </c>
      <c r="T519" s="6">
        <f t="shared" si="218"/>
        <v>1499.2696778478783</v>
      </c>
      <c r="U519" s="5">
        <f t="shared" si="204"/>
        <v>0</v>
      </c>
      <c r="V519" s="5">
        <f t="shared" si="205"/>
        <v>5.3419380241824719</v>
      </c>
      <c r="W519" s="5">
        <f t="shared" si="206"/>
        <v>5.279404718601711</v>
      </c>
      <c r="X519" s="5">
        <f t="shared" si="195"/>
        <v>0</v>
      </c>
      <c r="Y519" s="5">
        <f t="shared" si="196"/>
        <v>-4.1482367032354972</v>
      </c>
      <c r="Z519" s="5">
        <f t="shared" si="197"/>
        <v>-17.292011669290453</v>
      </c>
      <c r="AA519">
        <f t="shared" si="219"/>
        <v>0</v>
      </c>
    </row>
    <row r="520" spans="1:27" x14ac:dyDescent="0.2">
      <c r="A520">
        <f t="shared" si="193"/>
        <v>4.8799999999999404</v>
      </c>
      <c r="B520" s="5">
        <f t="shared" si="207"/>
        <v>0</v>
      </c>
      <c r="C520" s="5">
        <f t="shared" si="208"/>
        <v>376.2878333539723</v>
      </c>
      <c r="D520" s="5">
        <f t="shared" si="209"/>
        <v>16.952571395474681</v>
      </c>
      <c r="E520" s="2">
        <f t="shared" si="210"/>
        <v>376.2878333539723</v>
      </c>
      <c r="F520" s="2">
        <f t="shared" si="211"/>
        <v>0</v>
      </c>
      <c r="G520" s="3">
        <f t="shared" si="212"/>
        <v>0</v>
      </c>
      <c r="H520" s="3">
        <f t="shared" si="213"/>
        <v>51.990474775913924</v>
      </c>
      <c r="I520" s="3">
        <f t="shared" si="214"/>
        <v>-52.821183538360451</v>
      </c>
      <c r="J520" s="2">
        <f t="shared" si="194"/>
        <v>74.115362090582167</v>
      </c>
      <c r="K520" s="2">
        <f t="shared" si="198"/>
        <v>74.115362090582167</v>
      </c>
      <c r="L520" s="5">
        <f t="shared" si="199"/>
        <v>0.46336655248095421</v>
      </c>
      <c r="M520" s="4">
        <f t="shared" si="215"/>
        <v>0.25637251590771054</v>
      </c>
      <c r="N520" s="4">
        <f t="shared" si="200"/>
        <v>0.25771670518736284</v>
      </c>
      <c r="O520" s="4">
        <f t="shared" si="216"/>
        <v>0</v>
      </c>
      <c r="P520" s="4">
        <f t="shared" si="201"/>
        <v>0</v>
      </c>
      <c r="Q520" s="5">
        <f t="shared" si="202"/>
        <v>0</v>
      </c>
      <c r="R520" s="5">
        <f t="shared" si="203"/>
        <v>-9.4918330043317329</v>
      </c>
      <c r="S520" s="5">
        <f t="shared" si="217"/>
        <v>9.6434944169724659</v>
      </c>
      <c r="T520" s="6">
        <f t="shared" si="218"/>
        <v>1499.2681785789505</v>
      </c>
      <c r="U520" s="5">
        <f t="shared" si="204"/>
        <v>0</v>
      </c>
      <c r="V520" s="5">
        <f t="shared" si="205"/>
        <v>5.3635498598855502</v>
      </c>
      <c r="W520" s="5">
        <f t="shared" si="206"/>
        <v>5.2791983257479256</v>
      </c>
      <c r="X520" s="5">
        <f t="shared" si="195"/>
        <v>0</v>
      </c>
      <c r="Y520" s="5">
        <f t="shared" si="196"/>
        <v>-4.1282831444461827</v>
      </c>
      <c r="Z520" s="5">
        <f t="shared" si="197"/>
        <v>-17.251307257279606</v>
      </c>
      <c r="AA520">
        <f t="shared" si="219"/>
        <v>0</v>
      </c>
    </row>
    <row r="521" spans="1:27" x14ac:dyDescent="0.2">
      <c r="A521">
        <f t="shared" si="193"/>
        <v>4.8899999999999402</v>
      </c>
      <c r="B521" s="5">
        <f t="shared" si="207"/>
        <v>0</v>
      </c>
      <c r="C521" s="5">
        <f t="shared" si="208"/>
        <v>376.80753168757423</v>
      </c>
      <c r="D521" s="5">
        <f t="shared" si="209"/>
        <v>16.423496994728211</v>
      </c>
      <c r="E521" s="2">
        <f t="shared" si="210"/>
        <v>376.80753168757423</v>
      </c>
      <c r="F521" s="2">
        <f t="shared" si="211"/>
        <v>0</v>
      </c>
      <c r="G521" s="3">
        <f t="shared" si="212"/>
        <v>0</v>
      </c>
      <c r="H521" s="3">
        <f t="shared" si="213"/>
        <v>51.949191944469462</v>
      </c>
      <c r="I521" s="3">
        <f t="shared" si="214"/>
        <v>-52.993696610933249</v>
      </c>
      <c r="J521" s="2">
        <f t="shared" si="194"/>
        <v>74.209503597416472</v>
      </c>
      <c r="K521" s="2">
        <f t="shared" si="198"/>
        <v>74.209503597416472</v>
      </c>
      <c r="L521" s="5">
        <f t="shared" si="199"/>
        <v>0.46322844384706729</v>
      </c>
      <c r="M521" s="4">
        <f t="shared" si="215"/>
        <v>0.25604702799956008</v>
      </c>
      <c r="N521" s="4">
        <f t="shared" si="200"/>
        <v>0.25758504124497078</v>
      </c>
      <c r="O521" s="4">
        <f t="shared" si="216"/>
        <v>0</v>
      </c>
      <c r="P521" s="4">
        <f t="shared" si="201"/>
        <v>0</v>
      </c>
      <c r="Q521" s="5">
        <f t="shared" si="202"/>
        <v>0</v>
      </c>
      <c r="R521" s="5">
        <f t="shared" si="203"/>
        <v>-9.4935125960686939</v>
      </c>
      <c r="S521" s="5">
        <f t="shared" si="217"/>
        <v>9.684391757737389</v>
      </c>
      <c r="T521" s="6">
        <f t="shared" si="218"/>
        <v>1499.2666793115211</v>
      </c>
      <c r="U521" s="5">
        <f t="shared" si="204"/>
        <v>0</v>
      </c>
      <c r="V521" s="5">
        <f t="shared" si="205"/>
        <v>5.3851495595395829</v>
      </c>
      <c r="W521" s="5">
        <f t="shared" si="206"/>
        <v>5.2790083728652402</v>
      </c>
      <c r="X521" s="5">
        <f t="shared" si="195"/>
        <v>0</v>
      </c>
      <c r="Y521" s="5">
        <f t="shared" si="196"/>
        <v>-4.1083630365291111</v>
      </c>
      <c r="Z521" s="5">
        <f t="shared" si="197"/>
        <v>-17.21059986939737</v>
      </c>
      <c r="AA521">
        <f t="shared" si="219"/>
        <v>0</v>
      </c>
    </row>
    <row r="522" spans="1:27" x14ac:dyDescent="0.2">
      <c r="A522">
        <f t="shared" si="193"/>
        <v>4.89999999999994</v>
      </c>
      <c r="B522" s="5">
        <f t="shared" si="207"/>
        <v>0</v>
      </c>
      <c r="C522" s="5">
        <f t="shared" si="208"/>
        <v>377.32681818886709</v>
      </c>
      <c r="D522" s="5">
        <f t="shared" si="209"/>
        <v>15.892699498625408</v>
      </c>
      <c r="E522" s="2">
        <f t="shared" si="210"/>
        <v>377.32681818886709</v>
      </c>
      <c r="F522" s="2">
        <f t="shared" si="211"/>
        <v>0</v>
      </c>
      <c r="G522" s="3">
        <f t="shared" si="212"/>
        <v>0</v>
      </c>
      <c r="H522" s="3">
        <f t="shared" si="213"/>
        <v>51.908108314104169</v>
      </c>
      <c r="I522" s="3">
        <f t="shared" si="214"/>
        <v>-53.165802609627221</v>
      </c>
      <c r="J522" s="2">
        <f t="shared" si="194"/>
        <v>74.303797183418652</v>
      </c>
      <c r="K522" s="2">
        <f t="shared" si="198"/>
        <v>74.303797183418652</v>
      </c>
      <c r="L522" s="5">
        <f t="shared" si="199"/>
        <v>0.46308969137146005</v>
      </c>
      <c r="M522" s="4">
        <f t="shared" si="215"/>
        <v>0.2557218414749875</v>
      </c>
      <c r="N522" s="4">
        <f t="shared" si="200"/>
        <v>0.25745329930031713</v>
      </c>
      <c r="O522" s="4">
        <f t="shared" si="216"/>
        <v>0</v>
      </c>
      <c r="P522" s="4">
        <f t="shared" si="201"/>
        <v>0</v>
      </c>
      <c r="Q522" s="5">
        <f t="shared" si="202"/>
        <v>0</v>
      </c>
      <c r="R522" s="5">
        <f t="shared" si="203"/>
        <v>-9.4952130350981587</v>
      </c>
      <c r="S522" s="5">
        <f t="shared" si="217"/>
        <v>9.7252748820211039</v>
      </c>
      <c r="T522" s="6">
        <f t="shared" si="218"/>
        <v>1499.2651800455913</v>
      </c>
      <c r="U522" s="5">
        <f t="shared" si="204"/>
        <v>0</v>
      </c>
      <c r="V522" s="5">
        <f t="shared" si="205"/>
        <v>5.4067368624935517</v>
      </c>
      <c r="W522" s="5">
        <f t="shared" si="206"/>
        <v>5.2788346814753906</v>
      </c>
      <c r="X522" s="5">
        <f t="shared" si="195"/>
        <v>0</v>
      </c>
      <c r="Y522" s="5">
        <f t="shared" si="196"/>
        <v>-4.0884761726046071</v>
      </c>
      <c r="Z522" s="5">
        <f t="shared" si="197"/>
        <v>-17.169890436503504</v>
      </c>
      <c r="AA522">
        <f t="shared" si="219"/>
        <v>0</v>
      </c>
    </row>
    <row r="523" spans="1:27" x14ac:dyDescent="0.2">
      <c r="A523">
        <f t="shared" si="193"/>
        <v>4.9099999999999397</v>
      </c>
      <c r="B523" s="5">
        <f t="shared" si="207"/>
        <v>0</v>
      </c>
      <c r="C523" s="5">
        <f t="shared" si="208"/>
        <v>377.84569484819951</v>
      </c>
      <c r="D523" s="5">
        <f t="shared" si="209"/>
        <v>15.360182978007311</v>
      </c>
      <c r="E523" s="2">
        <f t="shared" si="210"/>
        <v>377.84569484819951</v>
      </c>
      <c r="F523" s="2">
        <f t="shared" si="211"/>
        <v>0</v>
      </c>
      <c r="G523" s="3">
        <f t="shared" si="212"/>
        <v>0</v>
      </c>
      <c r="H523" s="3">
        <f t="shared" si="213"/>
        <v>51.867223552378121</v>
      </c>
      <c r="I523" s="3">
        <f t="shared" si="214"/>
        <v>-53.337501513992258</v>
      </c>
      <c r="J523" s="2">
        <f t="shared" si="194"/>
        <v>74.398238868856936</v>
      </c>
      <c r="K523" s="2">
        <f t="shared" si="198"/>
        <v>74.398238868856936</v>
      </c>
      <c r="L523" s="5">
        <f t="shared" si="199"/>
        <v>0.46295029838159008</v>
      </c>
      <c r="M523" s="4">
        <f t="shared" si="215"/>
        <v>0.25539697084398744</v>
      </c>
      <c r="N523" s="4">
        <f t="shared" si="200"/>
        <v>0.25732148534575577</v>
      </c>
      <c r="O523" s="4">
        <f t="shared" si="216"/>
        <v>0</v>
      </c>
      <c r="P523" s="4">
        <f t="shared" si="201"/>
        <v>0</v>
      </c>
      <c r="Q523" s="5">
        <f t="shared" si="202"/>
        <v>0</v>
      </c>
      <c r="R523" s="5">
        <f t="shared" si="203"/>
        <v>-9.4969338613741687</v>
      </c>
      <c r="S523" s="5">
        <f t="shared" si="217"/>
        <v>9.7661430382483623</v>
      </c>
      <c r="T523" s="6">
        <f t="shared" si="218"/>
        <v>1499.2636807811612</v>
      </c>
      <c r="U523" s="5">
        <f t="shared" si="204"/>
        <v>0</v>
      </c>
      <c r="V523" s="5">
        <f t="shared" si="205"/>
        <v>5.4283115087870417</v>
      </c>
      <c r="W523" s="5">
        <f t="shared" si="206"/>
        <v>5.2786770760970843</v>
      </c>
      <c r="X523" s="5">
        <f t="shared" si="195"/>
        <v>0</v>
      </c>
      <c r="Y523" s="5">
        <f t="shared" si="196"/>
        <v>-4.068622352587127</v>
      </c>
      <c r="Z523" s="5">
        <f t="shared" si="197"/>
        <v>-17.129179885654551</v>
      </c>
      <c r="AA523">
        <f t="shared" si="219"/>
        <v>0</v>
      </c>
    </row>
    <row r="524" spans="1:27" x14ac:dyDescent="0.2">
      <c r="A524">
        <f t="shared" si="193"/>
        <v>4.9199999999999395</v>
      </c>
      <c r="B524" s="5">
        <f t="shared" si="207"/>
        <v>0</v>
      </c>
      <c r="C524" s="5">
        <f t="shared" si="208"/>
        <v>378.36416365260567</v>
      </c>
      <c r="D524" s="5">
        <f t="shared" si="209"/>
        <v>14.825951503873105</v>
      </c>
      <c r="E524" s="2">
        <f t="shared" si="210"/>
        <v>378.36416365260567</v>
      </c>
      <c r="F524" s="2">
        <f t="shared" si="211"/>
        <v>0</v>
      </c>
      <c r="G524" s="3">
        <f t="shared" si="212"/>
        <v>0</v>
      </c>
      <c r="H524" s="3">
        <f t="shared" si="213"/>
        <v>51.826537328852247</v>
      </c>
      <c r="I524" s="3">
        <f t="shared" si="214"/>
        <v>-53.508793312848802</v>
      </c>
      <c r="J524" s="2">
        <f t="shared" si="194"/>
        <v>74.492824710142983</v>
      </c>
      <c r="K524" s="2">
        <f t="shared" si="198"/>
        <v>74.492824710142983</v>
      </c>
      <c r="L524" s="5">
        <f t="shared" si="199"/>
        <v>0.46281026822000121</v>
      </c>
      <c r="M524" s="4">
        <f t="shared" si="215"/>
        <v>0.25507243034604549</v>
      </c>
      <c r="N524" s="4">
        <f t="shared" si="200"/>
        <v>0.25718960530006807</v>
      </c>
      <c r="O524" s="4">
        <f t="shared" si="216"/>
        <v>0</v>
      </c>
      <c r="P524" s="4">
        <f t="shared" si="201"/>
        <v>0</v>
      </c>
      <c r="Q524" s="5">
        <f t="shared" si="202"/>
        <v>0</v>
      </c>
      <c r="R524" s="5">
        <f t="shared" si="203"/>
        <v>-9.4986746222696112</v>
      </c>
      <c r="S524" s="5">
        <f t="shared" si="217"/>
        <v>9.806995475772851</v>
      </c>
      <c r="T524" s="6">
        <f t="shared" si="218"/>
        <v>1499.2621815182301</v>
      </c>
      <c r="U524" s="5">
        <f t="shared" si="204"/>
        <v>0</v>
      </c>
      <c r="V524" s="5">
        <f t="shared" si="205"/>
        <v>5.4498732391879301</v>
      </c>
      <c r="W524" s="5">
        <f t="shared" si="206"/>
        <v>5.2785353842106417</v>
      </c>
      <c r="X524" s="5">
        <f t="shared" si="195"/>
        <v>0</v>
      </c>
      <c r="Y524" s="5">
        <f t="shared" si="196"/>
        <v>-4.0488013830816811</v>
      </c>
      <c r="Z524" s="5">
        <f t="shared" si="197"/>
        <v>-17.088469140016507</v>
      </c>
      <c r="AA524">
        <f t="shared" si="219"/>
        <v>0</v>
      </c>
    </row>
    <row r="525" spans="1:27" x14ac:dyDescent="0.2">
      <c r="A525">
        <f t="shared" si="193"/>
        <v>4.9299999999999393</v>
      </c>
      <c r="B525" s="5">
        <f t="shared" si="207"/>
        <v>0</v>
      </c>
      <c r="C525" s="5">
        <f t="shared" si="208"/>
        <v>378.88222658582504</v>
      </c>
      <c r="D525" s="5">
        <f t="shared" si="209"/>
        <v>14.290009147287616</v>
      </c>
      <c r="E525" s="2">
        <f t="shared" si="210"/>
        <v>378.88222658582504</v>
      </c>
      <c r="F525" s="2">
        <f t="shared" si="211"/>
        <v>0</v>
      </c>
      <c r="G525" s="3">
        <f t="shared" si="212"/>
        <v>0</v>
      </c>
      <c r="H525" s="3">
        <f t="shared" si="213"/>
        <v>51.78604931502143</v>
      </c>
      <c r="I525" s="3">
        <f t="shared" si="214"/>
        <v>-53.67967800424897</v>
      </c>
      <c r="J525" s="2">
        <f t="shared" si="194"/>
        <v>74.587550799699017</v>
      </c>
      <c r="K525" s="2">
        <f t="shared" si="198"/>
        <v>74.587550799699017</v>
      </c>
      <c r="L525" s="5">
        <f t="shared" si="199"/>
        <v>0.46266960424431514</v>
      </c>
      <c r="M525" s="4">
        <f t="shared" si="215"/>
        <v>0.25474823395298363</v>
      </c>
      <c r="N525" s="4">
        <f t="shared" si="200"/>
        <v>0.25705766500890337</v>
      </c>
      <c r="O525" s="4">
        <f t="shared" si="216"/>
        <v>0</v>
      </c>
      <c r="P525" s="4">
        <f t="shared" si="201"/>
        <v>0</v>
      </c>
      <c r="Q525" s="5">
        <f t="shared" si="202"/>
        <v>0</v>
      </c>
      <c r="R525" s="5">
        <f t="shared" si="203"/>
        <v>-9.5004348725102492</v>
      </c>
      <c r="S525" s="5">
        <f t="shared" si="217"/>
        <v>9.8478314449980608</v>
      </c>
      <c r="T525" s="6">
        <f t="shared" si="218"/>
        <v>1499.2606822567982</v>
      </c>
      <c r="U525" s="5">
        <f t="shared" si="204"/>
        <v>0</v>
      </c>
      <c r="V525" s="5">
        <f t="shared" si="205"/>
        <v>5.4714217952292916</v>
      </c>
      <c r="W525" s="5">
        <f t="shared" si="206"/>
        <v>5.2784094362227618</v>
      </c>
      <c r="X525" s="5">
        <f t="shared" si="195"/>
        <v>0</v>
      </c>
      <c r="Y525" s="5">
        <f t="shared" si="196"/>
        <v>-4.0290130772809576</v>
      </c>
      <c r="Z525" s="5">
        <f t="shared" si="197"/>
        <v>-17.047759118779176</v>
      </c>
      <c r="AA525">
        <f t="shared" si="219"/>
        <v>0</v>
      </c>
    </row>
    <row r="526" spans="1:27" x14ac:dyDescent="0.2">
      <c r="A526">
        <f t="shared" si="193"/>
        <v>4.9399999999999391</v>
      </c>
      <c r="B526" s="5">
        <f t="shared" si="207"/>
        <v>0</v>
      </c>
      <c r="C526" s="5">
        <f t="shared" si="208"/>
        <v>379.39988562832139</v>
      </c>
      <c r="D526" s="5">
        <f t="shared" si="209"/>
        <v>13.752359979289187</v>
      </c>
      <c r="E526" s="2">
        <f t="shared" si="210"/>
        <v>379.39988562832139</v>
      </c>
      <c r="F526" s="2">
        <f t="shared" si="211"/>
        <v>0</v>
      </c>
      <c r="G526" s="3">
        <f t="shared" si="212"/>
        <v>0</v>
      </c>
      <c r="H526" s="3">
        <f t="shared" si="213"/>
        <v>51.74575918424862</v>
      </c>
      <c r="I526" s="3">
        <f t="shared" si="214"/>
        <v>-53.85015559543676</v>
      </c>
      <c r="J526" s="2">
        <f t="shared" si="194"/>
        <v>74.682413265821822</v>
      </c>
      <c r="K526" s="2">
        <f t="shared" si="198"/>
        <v>74.682413265821822</v>
      </c>
      <c r="L526" s="5">
        <f t="shared" si="199"/>
        <v>0.46252830982721577</v>
      </c>
      <c r="M526" s="4">
        <f t="shared" si="215"/>
        <v>0.25442439537181105</v>
      </c>
      <c r="N526" s="4">
        <f t="shared" si="200"/>
        <v>0.25692567024522434</v>
      </c>
      <c r="O526" s="4">
        <f t="shared" si="216"/>
        <v>0</v>
      </c>
      <c r="P526" s="4">
        <f t="shared" si="201"/>
        <v>0</v>
      </c>
      <c r="Q526" s="5">
        <f t="shared" si="202"/>
        <v>0</v>
      </c>
      <c r="R526" s="5">
        <f t="shared" si="203"/>
        <v>-9.5022141741086816</v>
      </c>
      <c r="S526" s="5">
        <f t="shared" si="217"/>
        <v>9.8886501974963199</v>
      </c>
      <c r="T526" s="6">
        <f t="shared" si="218"/>
        <v>1499.2591829968655</v>
      </c>
      <c r="U526" s="5">
        <f t="shared" si="204"/>
        <v>0</v>
      </c>
      <c r="V526" s="5">
        <f t="shared" si="205"/>
        <v>5.4929569192454588</v>
      </c>
      <c r="W526" s="5">
        <f t="shared" si="206"/>
        <v>5.2782990654313702</v>
      </c>
      <c r="X526" s="5">
        <f t="shared" si="195"/>
        <v>0</v>
      </c>
      <c r="Y526" s="5">
        <f t="shared" si="196"/>
        <v>-4.0092572548632228</v>
      </c>
      <c r="Z526" s="5">
        <f t="shared" si="197"/>
        <v>-17.007050737072309</v>
      </c>
      <c r="AA526">
        <f t="shared" si="219"/>
        <v>0</v>
      </c>
    </row>
    <row r="527" spans="1:27" x14ac:dyDescent="0.2">
      <c r="A527">
        <f t="shared" si="193"/>
        <v>4.9499999999999389</v>
      </c>
      <c r="B527" s="5">
        <f t="shared" si="207"/>
        <v>0</v>
      </c>
      <c r="C527" s="5">
        <f t="shared" si="208"/>
        <v>379.91714275730112</v>
      </c>
      <c r="D527" s="5">
        <f t="shared" si="209"/>
        <v>13.213008070797967</v>
      </c>
      <c r="E527" s="2">
        <f t="shared" si="210"/>
        <v>379.91714275730112</v>
      </c>
      <c r="F527" s="2">
        <f t="shared" si="211"/>
        <v>0</v>
      </c>
      <c r="G527" s="3">
        <f t="shared" si="212"/>
        <v>0</v>
      </c>
      <c r="H527" s="3">
        <f t="shared" si="213"/>
        <v>51.705666611699989</v>
      </c>
      <c r="I527" s="3">
        <f t="shared" si="214"/>
        <v>-54.020226102807484</v>
      </c>
      <c r="J527" s="2">
        <f t="shared" si="194"/>
        <v>74.777408272543852</v>
      </c>
      <c r="K527" s="2">
        <f t="shared" si="198"/>
        <v>74.777408272543852</v>
      </c>
      <c r="L527" s="5">
        <f t="shared" si="199"/>
        <v>0.46238638835642704</v>
      </c>
      <c r="M527" s="4">
        <f t="shared" si="215"/>
        <v>0.25410092804757894</v>
      </c>
      <c r="N527" s="4">
        <f t="shared" si="200"/>
        <v>0.25679362670975864</v>
      </c>
      <c r="O527" s="4">
        <f t="shared" si="216"/>
        <v>0</v>
      </c>
      <c r="P527" s="4">
        <f t="shared" si="201"/>
        <v>0</v>
      </c>
      <c r="Q527" s="5">
        <f t="shared" si="202"/>
        <v>0</v>
      </c>
      <c r="R527" s="5">
        <f t="shared" si="203"/>
        <v>-9.5040120962982151</v>
      </c>
      <c r="S527" s="5">
        <f t="shared" si="217"/>
        <v>9.9294509861260067</v>
      </c>
      <c r="T527" s="6">
        <f t="shared" si="218"/>
        <v>1499.257683738432</v>
      </c>
      <c r="U527" s="5">
        <f t="shared" si="204"/>
        <v>0</v>
      </c>
      <c r="V527" s="5">
        <f t="shared" si="205"/>
        <v>5.5144783544073039</v>
      </c>
      <c r="W527" s="5">
        <f t="shared" si="206"/>
        <v>5.2782041079906099</v>
      </c>
      <c r="X527" s="5">
        <f t="shared" si="195"/>
        <v>0</v>
      </c>
      <c r="Y527" s="5">
        <f t="shared" si="196"/>
        <v>-3.9895337418909111</v>
      </c>
      <c r="Z527" s="5">
        <f t="shared" si="197"/>
        <v>-16.966344905883382</v>
      </c>
      <c r="AA527">
        <f t="shared" si="219"/>
        <v>0</v>
      </c>
    </row>
    <row r="528" spans="1:27" x14ac:dyDescent="0.2">
      <c r="A528">
        <f t="shared" si="193"/>
        <v>4.9599999999999387</v>
      </c>
      <c r="B528" s="5">
        <f t="shared" si="207"/>
        <v>0</v>
      </c>
      <c r="C528" s="5">
        <f t="shared" si="208"/>
        <v>380.43399994673103</v>
      </c>
      <c r="D528" s="5">
        <f t="shared" si="209"/>
        <v>12.671957492524598</v>
      </c>
      <c r="E528" s="2">
        <f t="shared" si="210"/>
        <v>380.43399994673103</v>
      </c>
      <c r="F528" s="2">
        <f t="shared" si="211"/>
        <v>0</v>
      </c>
      <c r="G528" s="3">
        <f t="shared" si="212"/>
        <v>0</v>
      </c>
      <c r="H528" s="3">
        <f t="shared" si="213"/>
        <v>51.665771274281077</v>
      </c>
      <c r="I528" s="3">
        <f t="shared" si="214"/>
        <v>-54.189889551866315</v>
      </c>
      <c r="J528" s="2">
        <f t="shared" si="194"/>
        <v>74.872532019491615</v>
      </c>
      <c r="K528" s="2">
        <f t="shared" si="198"/>
        <v>74.872532019491615</v>
      </c>
      <c r="L528" s="5">
        <f t="shared" si="199"/>
        <v>0.46224384323468415</v>
      </c>
      <c r="M528" s="4">
        <f t="shared" si="215"/>
        <v>0.2537778451662383</v>
      </c>
      <c r="N528" s="4">
        <f t="shared" si="200"/>
        <v>0.25666154003145575</v>
      </c>
      <c r="O528" s="4">
        <f t="shared" si="216"/>
        <v>0</v>
      </c>
      <c r="P528" s="4">
        <f t="shared" si="201"/>
        <v>0</v>
      </c>
      <c r="Q528" s="5">
        <f t="shared" si="202"/>
        <v>0</v>
      </c>
      <c r="R528" s="5">
        <f t="shared" si="203"/>
        <v>-9.5058282154667246</v>
      </c>
      <c r="S528" s="5">
        <f t="shared" si="217"/>
        <v>9.9702330651469424</v>
      </c>
      <c r="T528" s="6">
        <f t="shared" si="218"/>
        <v>1499.2561844814979</v>
      </c>
      <c r="U528" s="5">
        <f t="shared" si="204"/>
        <v>0</v>
      </c>
      <c r="V528" s="5">
        <f t="shared" si="205"/>
        <v>5.535985844756719</v>
      </c>
      <c r="W528" s="5">
        <f t="shared" si="206"/>
        <v>5.2781244028759557</v>
      </c>
      <c r="X528" s="5">
        <f t="shared" si="195"/>
        <v>0</v>
      </c>
      <c r="Y528" s="5">
        <f t="shared" si="196"/>
        <v>-3.9698423707100057</v>
      </c>
      <c r="Z528" s="5">
        <f t="shared" si="197"/>
        <v>-16.9256425319771</v>
      </c>
      <c r="AA528">
        <f t="shared" si="219"/>
        <v>0</v>
      </c>
    </row>
    <row r="529" spans="1:27" x14ac:dyDescent="0.2">
      <c r="A529">
        <f t="shared" si="193"/>
        <v>4.9699999999999385</v>
      </c>
      <c r="B529" s="5">
        <f t="shared" si="207"/>
        <v>0</v>
      </c>
      <c r="C529" s="5">
        <f t="shared" si="208"/>
        <v>380.95045916735529</v>
      </c>
      <c r="D529" s="5">
        <f t="shared" si="209"/>
        <v>12.129212314879336</v>
      </c>
      <c r="E529" s="2">
        <f t="shared" si="210"/>
        <v>380.95045916735529</v>
      </c>
      <c r="F529" s="2">
        <f t="shared" si="211"/>
        <v>0</v>
      </c>
      <c r="G529" s="3">
        <f t="shared" si="212"/>
        <v>0</v>
      </c>
      <c r="H529" s="3">
        <f t="shared" si="213"/>
        <v>51.626072850573976</v>
      </c>
      <c r="I529" s="3">
        <f t="shared" si="214"/>
        <v>-54.359145977186088</v>
      </c>
      <c r="J529" s="2">
        <f t="shared" si="194"/>
        <v>74.967780741741308</v>
      </c>
      <c r="K529" s="2">
        <f t="shared" si="198"/>
        <v>74.967780741741308</v>
      </c>
      <c r="L529" s="5">
        <f t="shared" si="199"/>
        <v>0.46210067787969833</v>
      </c>
      <c r="M529" s="4">
        <f t="shared" si="215"/>
        <v>0.25345515965749904</v>
      </c>
      <c r="N529" s="4">
        <f t="shared" si="200"/>
        <v>0.25652941576794813</v>
      </c>
      <c r="O529" s="4">
        <f t="shared" si="216"/>
        <v>0</v>
      </c>
      <c r="P529" s="4">
        <f t="shared" si="201"/>
        <v>0</v>
      </c>
      <c r="Q529" s="5">
        <f t="shared" si="202"/>
        <v>0</v>
      </c>
      <c r="R529" s="5">
        <f t="shared" si="203"/>
        <v>-9.5076621150904614</v>
      </c>
      <c r="S529" s="5">
        <f t="shared" si="217"/>
        <v>10.010995690333981</v>
      </c>
      <c r="T529" s="6">
        <f t="shared" si="218"/>
        <v>1499.2546852260632</v>
      </c>
      <c r="U529" s="5">
        <f t="shared" si="204"/>
        <v>0</v>
      </c>
      <c r="V529" s="5">
        <f t="shared" si="205"/>
        <v>5.5574791352403006</v>
      </c>
      <c r="W529" s="5">
        <f t="shared" si="206"/>
        <v>5.2780597918494498</v>
      </c>
      <c r="X529" s="5">
        <f t="shared" si="195"/>
        <v>0</v>
      </c>
      <c r="Y529" s="5">
        <f t="shared" si="196"/>
        <v>-3.9501829798501609</v>
      </c>
      <c r="Z529" s="5">
        <f t="shared" si="197"/>
        <v>-16.884944517816567</v>
      </c>
      <c r="AA529">
        <f t="shared" si="219"/>
        <v>0</v>
      </c>
    </row>
    <row r="530" spans="1:27" x14ac:dyDescent="0.2">
      <c r="A530">
        <f t="shared" si="193"/>
        <v>4.9799999999999383</v>
      </c>
      <c r="B530" s="5">
        <f t="shared" si="207"/>
        <v>0</v>
      </c>
      <c r="C530" s="5">
        <f t="shared" si="208"/>
        <v>381.46652238671203</v>
      </c>
      <c r="D530" s="5">
        <f t="shared" si="209"/>
        <v>11.584776607881585</v>
      </c>
      <c r="E530" s="2">
        <f t="shared" si="210"/>
        <v>381.46652238671203</v>
      </c>
      <c r="F530" s="2">
        <f t="shared" si="211"/>
        <v>0</v>
      </c>
      <c r="G530" s="3">
        <f t="shared" si="212"/>
        <v>0</v>
      </c>
      <c r="H530" s="3">
        <f t="shared" si="213"/>
        <v>51.586571020775473</v>
      </c>
      <c r="I530" s="3">
        <f t="shared" si="214"/>
        <v>-54.527995422364256</v>
      </c>
      <c r="J530" s="2">
        <f t="shared" si="194"/>
        <v>75.063150709671717</v>
      </c>
      <c r="K530" s="2">
        <f t="shared" si="198"/>
        <v>75.063150709671717</v>
      </c>
      <c r="L530" s="5">
        <f t="shared" si="199"/>
        <v>0.46195689572411519</v>
      </c>
      <c r="M530" s="4">
        <f t="shared" si="215"/>
        <v>0.25313288419769009</v>
      </c>
      <c r="N530" s="4">
        <f t="shared" si="200"/>
        <v>0.25639725940601843</v>
      </c>
      <c r="O530" s="4">
        <f t="shared" si="216"/>
        <v>0</v>
      </c>
      <c r="P530" s="4">
        <f t="shared" si="201"/>
        <v>0</v>
      </c>
      <c r="Q530" s="5">
        <f t="shared" si="202"/>
        <v>0</v>
      </c>
      <c r="R530" s="5">
        <f t="shared" si="203"/>
        <v>-9.5095133856678409</v>
      </c>
      <c r="S530" s="5">
        <f t="shared" si="217"/>
        <v>10.051738119088746</v>
      </c>
      <c r="T530" s="6">
        <f t="shared" si="218"/>
        <v>1499.2531859721273</v>
      </c>
      <c r="U530" s="5">
        <f t="shared" si="204"/>
        <v>0</v>
      </c>
      <c r="V530" s="5">
        <f t="shared" si="205"/>
        <v>5.5789579717422608</v>
      </c>
      <c r="W530" s="5">
        <f t="shared" si="206"/>
        <v>5.2780101194250921</v>
      </c>
      <c r="X530" s="5">
        <f t="shared" si="195"/>
        <v>0</v>
      </c>
      <c r="Y530" s="5">
        <f t="shared" si="196"/>
        <v>-3.9305554139255801</v>
      </c>
      <c r="Z530" s="5">
        <f t="shared" si="197"/>
        <v>-16.844251761486163</v>
      </c>
      <c r="AA530">
        <f t="shared" si="219"/>
        <v>0</v>
      </c>
    </row>
    <row r="531" spans="1:27" x14ac:dyDescent="0.2">
      <c r="A531">
        <f t="shared" si="193"/>
        <v>4.989999999999938</v>
      </c>
      <c r="B531" s="5">
        <f t="shared" si="207"/>
        <v>0</v>
      </c>
      <c r="C531" s="5">
        <f t="shared" si="208"/>
        <v>381.98219156914911</v>
      </c>
      <c r="D531" s="5">
        <f t="shared" si="209"/>
        <v>11.038654441069868</v>
      </c>
      <c r="E531" s="2">
        <f t="shared" si="210"/>
        <v>381.98219156914911</v>
      </c>
      <c r="F531" s="2">
        <f t="shared" si="211"/>
        <v>0</v>
      </c>
      <c r="G531" s="3">
        <f t="shared" si="212"/>
        <v>0</v>
      </c>
      <c r="H531" s="3">
        <f t="shared" si="213"/>
        <v>51.547265466636219</v>
      </c>
      <c r="I531" s="3">
        <f t="shared" si="214"/>
        <v>-54.69643793997912</v>
      </c>
      <c r="J531" s="2">
        <f t="shared" si="194"/>
        <v>75.158638228814752</v>
      </c>
      <c r="K531" s="2">
        <f t="shared" si="198"/>
        <v>75.158638228814752</v>
      </c>
      <c r="L531" s="5">
        <f t="shared" si="199"/>
        <v>0.46181250021546644</v>
      </c>
      <c r="M531" s="4">
        <f t="shared" si="215"/>
        <v>0.252811031212618</v>
      </c>
      <c r="N531" s="4">
        <f t="shared" si="200"/>
        <v>0.25626507636206952</v>
      </c>
      <c r="O531" s="4">
        <f t="shared" si="216"/>
        <v>0</v>
      </c>
      <c r="P531" s="4">
        <f t="shared" si="201"/>
        <v>0</v>
      </c>
      <c r="Q531" s="5">
        <f t="shared" si="202"/>
        <v>0</v>
      </c>
      <c r="R531" s="5">
        <f t="shared" si="203"/>
        <v>-9.5113816246532394</v>
      </c>
      <c r="S531" s="5">
        <f t="shared" si="217"/>
        <v>10.092459610549589</v>
      </c>
      <c r="T531" s="6">
        <f t="shared" si="218"/>
        <v>1499.2516867196912</v>
      </c>
      <c r="U531" s="5">
        <f t="shared" si="204"/>
        <v>0</v>
      </c>
      <c r="V531" s="5">
        <f t="shared" si="205"/>
        <v>5.6004221011165569</v>
      </c>
      <c r="W531" s="5">
        <f t="shared" si="206"/>
        <v>5.2779752328343665</v>
      </c>
      <c r="X531" s="5">
        <f t="shared" si="195"/>
        <v>0</v>
      </c>
      <c r="Y531" s="5">
        <f t="shared" si="196"/>
        <v>-3.9109595235366825</v>
      </c>
      <c r="Z531" s="5">
        <f t="shared" si="197"/>
        <v>-16.803565156616045</v>
      </c>
      <c r="AA531">
        <f t="shared" si="219"/>
        <v>0</v>
      </c>
    </row>
    <row r="532" spans="1:27" x14ac:dyDescent="0.2">
      <c r="A532">
        <f t="shared" si="193"/>
        <v>4.9999999999999378</v>
      </c>
      <c r="B532" s="5">
        <f t="shared" si="207"/>
        <v>0</v>
      </c>
      <c r="C532" s="5">
        <f t="shared" si="208"/>
        <v>382.49746867583929</v>
      </c>
      <c r="D532" s="5">
        <f t="shared" si="209"/>
        <v>10.490849883412247</v>
      </c>
      <c r="E532" s="2">
        <f t="shared" si="210"/>
        <v>382.49746867583929</v>
      </c>
      <c r="F532" s="2">
        <f t="shared" si="211"/>
        <v>0</v>
      </c>
      <c r="G532" s="3">
        <f t="shared" si="212"/>
        <v>0</v>
      </c>
      <c r="H532" s="3">
        <f t="shared" si="213"/>
        <v>51.508155871400852</v>
      </c>
      <c r="I532" s="3">
        <f t="shared" si="214"/>
        <v>-54.864473591545277</v>
      </c>
      <c r="J532" s="2">
        <f t="shared" si="194"/>
        <v>75.254239639703329</v>
      </c>
      <c r="K532" s="2">
        <f t="shared" si="198"/>
        <v>75.254239639703329</v>
      </c>
      <c r="L532" s="5">
        <f t="shared" si="199"/>
        <v>0.4616674948161158</v>
      </c>
      <c r="M532" s="4">
        <f t="shared" si="215"/>
        <v>0.25248961288042487</v>
      </c>
      <c r="N532" s="4">
        <f t="shared" si="200"/>
        <v>0.25613287198260049</v>
      </c>
      <c r="O532" s="4">
        <f t="shared" si="216"/>
        <v>0</v>
      </c>
      <c r="P532" s="4">
        <f t="shared" si="201"/>
        <v>0</v>
      </c>
      <c r="Q532" s="5">
        <f t="shared" si="202"/>
        <v>0</v>
      </c>
      <c r="R532" s="5">
        <f t="shared" si="203"/>
        <v>-9.5132664363907775</v>
      </c>
      <c r="S532" s="5">
        <f t="shared" si="217"/>
        <v>10.133159425699718</v>
      </c>
      <c r="T532" s="6">
        <f t="shared" si="218"/>
        <v>1499.2501874687539</v>
      </c>
      <c r="U532" s="5">
        <f t="shared" si="204"/>
        <v>0</v>
      </c>
      <c r="V532" s="5">
        <f t="shared" si="205"/>
        <v>5.6218712712182617</v>
      </c>
      <c r="W532" s="5">
        <f t="shared" si="206"/>
        <v>5.2779549819919236</v>
      </c>
      <c r="X532" s="5">
        <f t="shared" si="195"/>
        <v>0</v>
      </c>
      <c r="Y532" s="5">
        <f t="shared" si="196"/>
        <v>-3.8913951651725158</v>
      </c>
      <c r="Z532" s="5">
        <f t="shared" si="197"/>
        <v>-16.762885592308358</v>
      </c>
      <c r="AA532">
        <f t="shared" si="219"/>
        <v>0</v>
      </c>
    </row>
    <row r="533" spans="1:27" x14ac:dyDescent="0.2">
      <c r="A533">
        <f t="shared" si="193"/>
        <v>5.0099999999999376</v>
      </c>
      <c r="B533" s="5">
        <f t="shared" si="207"/>
        <v>0</v>
      </c>
      <c r="C533" s="5">
        <f t="shared" si="208"/>
        <v>383.01235566479505</v>
      </c>
      <c r="D533" s="5">
        <f t="shared" si="209"/>
        <v>9.941367003217179</v>
      </c>
      <c r="E533" s="2">
        <f t="shared" si="210"/>
        <v>383.01235566479505</v>
      </c>
      <c r="F533" s="2">
        <f t="shared" si="211"/>
        <v>0</v>
      </c>
      <c r="G533" s="3">
        <f t="shared" si="212"/>
        <v>0</v>
      </c>
      <c r="H533" s="3">
        <f t="shared" si="213"/>
        <v>51.46924191974913</v>
      </c>
      <c r="I533" s="3">
        <f t="shared" si="214"/>
        <v>-55.032102447468361</v>
      </c>
      <c r="J533" s="2">
        <f t="shared" si="194"/>
        <v>75.349951317716943</v>
      </c>
      <c r="K533" s="2">
        <f t="shared" si="198"/>
        <v>75.349951317716943</v>
      </c>
      <c r="L533" s="5">
        <f t="shared" si="199"/>
        <v>0.46152188300319857</v>
      </c>
      <c r="M533" s="4">
        <f t="shared" si="215"/>
        <v>0.25216864113444254</v>
      </c>
      <c r="N533" s="4">
        <f t="shared" si="200"/>
        <v>0.2560006515446856</v>
      </c>
      <c r="O533" s="4">
        <f t="shared" si="216"/>
        <v>0</v>
      </c>
      <c r="P533" s="4">
        <f t="shared" si="201"/>
        <v>0</v>
      </c>
      <c r="Q533" s="5">
        <f t="shared" si="202"/>
        <v>0</v>
      </c>
      <c r="R533" s="5">
        <f t="shared" si="203"/>
        <v>-9.5151674320481341</v>
      </c>
      <c r="S533" s="5">
        <f t="shared" si="217"/>
        <v>10.173836827473515</v>
      </c>
      <c r="T533" s="6">
        <f t="shared" si="218"/>
        <v>1499.2486882193161</v>
      </c>
      <c r="U533" s="5">
        <f t="shared" si="204"/>
        <v>0</v>
      </c>
      <c r="V533" s="5">
        <f t="shared" si="205"/>
        <v>5.6433052309341667</v>
      </c>
      <c r="W533" s="5">
        <f t="shared" si="206"/>
        <v>5.2779492194614175</v>
      </c>
      <c r="X533" s="5">
        <f t="shared" si="195"/>
        <v>0</v>
      </c>
      <c r="Y533" s="5">
        <f t="shared" si="196"/>
        <v>-3.8718622011139674</v>
      </c>
      <c r="Z533" s="5">
        <f t="shared" si="197"/>
        <v>-16.722213953065065</v>
      </c>
      <c r="AA533">
        <f t="shared" si="219"/>
        <v>0</v>
      </c>
    </row>
    <row r="534" spans="1:27" x14ac:dyDescent="0.2">
      <c r="A534">
        <f t="shared" si="193"/>
        <v>5.0199999999999374</v>
      </c>
      <c r="B534" s="5">
        <f t="shared" si="207"/>
        <v>0</v>
      </c>
      <c r="C534" s="5">
        <f t="shared" si="208"/>
        <v>383.5268544908825</v>
      </c>
      <c r="D534" s="5">
        <f t="shared" si="209"/>
        <v>9.3902098680448418</v>
      </c>
      <c r="E534" s="2">
        <f t="shared" si="210"/>
        <v>383.5268544908825</v>
      </c>
      <c r="F534" s="2">
        <f t="shared" si="211"/>
        <v>0</v>
      </c>
      <c r="G534" s="3">
        <f t="shared" si="212"/>
        <v>0</v>
      </c>
      <c r="H534" s="3">
        <f t="shared" si="213"/>
        <v>51.430523297737992</v>
      </c>
      <c r="I534" s="3">
        <f t="shared" si="214"/>
        <v>-55.199324586999012</v>
      </c>
      <c r="J534" s="2">
        <f t="shared" si="194"/>
        <v>75.445769672924953</v>
      </c>
      <c r="K534" s="2">
        <f t="shared" si="198"/>
        <v>75.445769672924953</v>
      </c>
      <c r="L534" s="5">
        <f t="shared" si="199"/>
        <v>0.46137566826855525</v>
      </c>
      <c r="M534" s="4">
        <f t="shared" si="215"/>
        <v>0.25184812766604397</v>
      </c>
      <c r="N534" s="4">
        <f t="shared" si="200"/>
        <v>0.25586842025645756</v>
      </c>
      <c r="O534" s="4">
        <f t="shared" si="216"/>
        <v>0</v>
      </c>
      <c r="P534" s="4">
        <f t="shared" si="201"/>
        <v>0</v>
      </c>
      <c r="Q534" s="5">
        <f t="shared" si="202"/>
        <v>0</v>
      </c>
      <c r="R534" s="5">
        <f t="shared" si="203"/>
        <v>-9.5170842295503988</v>
      </c>
      <c r="S534" s="5">
        <f t="shared" si="217"/>
        <v>10.214491080861064</v>
      </c>
      <c r="T534" s="6">
        <f t="shared" si="218"/>
        <v>1499.2471889713777</v>
      </c>
      <c r="U534" s="5">
        <f t="shared" si="204"/>
        <v>0</v>
      </c>
      <c r="V534" s="5">
        <f t="shared" si="205"/>
        <v>5.664723730212633</v>
      </c>
      <c r="W534" s="5">
        <f t="shared" si="206"/>
        <v>5.2779578004215066</v>
      </c>
      <c r="X534" s="5">
        <f t="shared" si="195"/>
        <v>0</v>
      </c>
      <c r="Y534" s="5">
        <f t="shared" si="196"/>
        <v>-3.8523604993377658</v>
      </c>
      <c r="Z534" s="5">
        <f t="shared" si="197"/>
        <v>-16.681551118717429</v>
      </c>
      <c r="AA534">
        <f t="shared" si="219"/>
        <v>0</v>
      </c>
    </row>
    <row r="535" spans="1:27" x14ac:dyDescent="0.2">
      <c r="A535">
        <f t="shared" si="193"/>
        <v>5.0299999999999372</v>
      </c>
      <c r="B535" s="5">
        <f t="shared" si="207"/>
        <v>0</v>
      </c>
      <c r="C535" s="5">
        <f t="shared" si="208"/>
        <v>384.04096710583491</v>
      </c>
      <c r="D535" s="5">
        <f t="shared" si="209"/>
        <v>8.8373825446189151</v>
      </c>
      <c r="E535" s="2">
        <f t="shared" si="210"/>
        <v>384.04096710583491</v>
      </c>
      <c r="F535" s="2">
        <f t="shared" si="211"/>
        <v>0</v>
      </c>
      <c r="G535" s="3">
        <f t="shared" si="212"/>
        <v>0</v>
      </c>
      <c r="H535" s="3">
        <f t="shared" si="213"/>
        <v>51.391999692744612</v>
      </c>
      <c r="I535" s="3">
        <f t="shared" si="214"/>
        <v>-55.366140098186186</v>
      </c>
      <c r="J535" s="2">
        <f t="shared" si="194"/>
        <v>75.541691149927544</v>
      </c>
      <c r="K535" s="2">
        <f t="shared" si="198"/>
        <v>75.541691149927544</v>
      </c>
      <c r="L535" s="5">
        <f t="shared" si="199"/>
        <v>0.46122885411865866</v>
      </c>
      <c r="M535" s="4">
        <f t="shared" si="215"/>
        <v>0.25152808392748888</v>
      </c>
      <c r="N535" s="4">
        <f t="shared" si="200"/>
        <v>0.25573618325759395</v>
      </c>
      <c r="O535" s="4">
        <f t="shared" si="216"/>
        <v>0</v>
      </c>
      <c r="P535" s="4">
        <f t="shared" si="201"/>
        <v>0</v>
      </c>
      <c r="Q535" s="5">
        <f t="shared" si="202"/>
        <v>0</v>
      </c>
      <c r="R535" s="5">
        <f t="shared" si="203"/>
        <v>-9.5190164535139346</v>
      </c>
      <c r="S535" s="5">
        <f t="shared" si="217"/>
        <v>10.255121453010842</v>
      </c>
      <c r="T535" s="6">
        <f t="shared" si="218"/>
        <v>1499.2456897249383</v>
      </c>
      <c r="U535" s="5">
        <f t="shared" si="204"/>
        <v>0</v>
      </c>
      <c r="V535" s="5">
        <f t="shared" si="205"/>
        <v>5.6861265200926834</v>
      </c>
      <c r="W535" s="5">
        <f t="shared" si="206"/>
        <v>5.2779805826320088</v>
      </c>
      <c r="X535" s="5">
        <f t="shared" si="195"/>
        <v>0</v>
      </c>
      <c r="Y535" s="5">
        <f t="shared" si="196"/>
        <v>-3.8328899334212512</v>
      </c>
      <c r="Z535" s="5">
        <f t="shared" si="197"/>
        <v>-16.640897964357148</v>
      </c>
      <c r="AA535">
        <f t="shared" si="219"/>
        <v>0</v>
      </c>
    </row>
    <row r="536" spans="1:27" x14ac:dyDescent="0.2">
      <c r="A536">
        <f t="shared" si="193"/>
        <v>5.039999999999937</v>
      </c>
      <c r="B536" s="5">
        <f t="shared" si="207"/>
        <v>0</v>
      </c>
      <c r="C536" s="5">
        <f t="shared" si="208"/>
        <v>384.55469545826566</v>
      </c>
      <c r="D536" s="5">
        <f t="shared" si="209"/>
        <v>8.2828890987388348</v>
      </c>
      <c r="E536" s="2">
        <f t="shared" si="210"/>
        <v>384.55469545826566</v>
      </c>
      <c r="F536" s="2">
        <f t="shared" si="211"/>
        <v>0</v>
      </c>
      <c r="G536" s="3">
        <f t="shared" si="212"/>
        <v>0</v>
      </c>
      <c r="H536" s="3">
        <f t="shared" si="213"/>
        <v>51.353670793410402</v>
      </c>
      <c r="I536" s="3">
        <f t="shared" si="214"/>
        <v>-55.532549077829756</v>
      </c>
      <c r="J536" s="2">
        <f t="shared" si="194"/>
        <v>75.637712227694607</v>
      </c>
      <c r="K536" s="2">
        <f t="shared" si="198"/>
        <v>75.637712227694607</v>
      </c>
      <c r="L536" s="5">
        <f t="shared" si="199"/>
        <v>0.46108144407453622</v>
      </c>
      <c r="M536" s="4">
        <f t="shared" si="215"/>
        <v>0.25120852113476488</v>
      </c>
      <c r="N536" s="4">
        <f t="shared" si="200"/>
        <v>0.25560394561980793</v>
      </c>
      <c r="O536" s="4">
        <f t="shared" si="216"/>
        <v>0</v>
      </c>
      <c r="P536" s="4">
        <f t="shared" si="201"/>
        <v>0</v>
      </c>
      <c r="Q536" s="5">
        <f t="shared" si="202"/>
        <v>0</v>
      </c>
      <c r="R536" s="5">
        <f t="shared" si="203"/>
        <v>-9.5209637351803487</v>
      </c>
      <c r="S536" s="5">
        <f t="shared" si="217"/>
        <v>10.295727213330672</v>
      </c>
      <c r="T536" s="6">
        <f t="shared" si="218"/>
        <v>1499.244190479998</v>
      </c>
      <c r="U536" s="5">
        <f t="shared" si="204"/>
        <v>0</v>
      </c>
      <c r="V536" s="5">
        <f t="shared" si="205"/>
        <v>5.707513352732394</v>
      </c>
      <c r="W536" s="5">
        <f t="shared" si="206"/>
        <v>5.2780174264002646</v>
      </c>
      <c r="X536" s="5">
        <f t="shared" si="195"/>
        <v>0</v>
      </c>
      <c r="Y536" s="5">
        <f t="shared" si="196"/>
        <v>-3.8134503824479546</v>
      </c>
      <c r="Z536" s="5">
        <f t="shared" si="197"/>
        <v>-16.600255360269063</v>
      </c>
      <c r="AA536">
        <f t="shared" si="219"/>
        <v>0</v>
      </c>
    </row>
    <row r="537" spans="1:27" x14ac:dyDescent="0.2">
      <c r="A537">
        <f t="shared" si="193"/>
        <v>5.0499999999999368</v>
      </c>
      <c r="B537" s="5">
        <f t="shared" si="207"/>
        <v>0</v>
      </c>
      <c r="C537" s="5">
        <f t="shared" si="208"/>
        <v>385.06804149368065</v>
      </c>
      <c r="D537" s="5">
        <f t="shared" si="209"/>
        <v>7.7267335951925231</v>
      </c>
      <c r="E537" s="2">
        <f t="shared" si="210"/>
        <v>385.06804149368065</v>
      </c>
      <c r="F537" s="2">
        <f t="shared" si="211"/>
        <v>0</v>
      </c>
      <c r="G537" s="3">
        <f t="shared" si="212"/>
        <v>0</v>
      </c>
      <c r="H537" s="3">
        <f t="shared" si="213"/>
        <v>51.315536289585921</v>
      </c>
      <c r="I537" s="3">
        <f t="shared" si="214"/>
        <v>-55.698551631432444</v>
      </c>
      <c r="J537" s="2">
        <f t="shared" si="194"/>
        <v>75.733829419402497</v>
      </c>
      <c r="K537" s="2">
        <f t="shared" si="198"/>
        <v>75.733829419402497</v>
      </c>
      <c r="L537" s="5">
        <f t="shared" si="199"/>
        <v>0.46093344167168537</v>
      </c>
      <c r="M537" s="4">
        <f t="shared" si="215"/>
        <v>0.25088945027042137</v>
      </c>
      <c r="N537" s="4">
        <f t="shared" si="200"/>
        <v>0.25547171234734112</v>
      </c>
      <c r="O537" s="4">
        <f t="shared" si="216"/>
        <v>0</v>
      </c>
      <c r="P537" s="4">
        <f t="shared" si="201"/>
        <v>0</v>
      </c>
      <c r="Q537" s="5">
        <f t="shared" si="202"/>
        <v>0</v>
      </c>
      <c r="R537" s="5">
        <f t="shared" si="203"/>
        <v>-9.5229257123504709</v>
      </c>
      <c r="S537" s="5">
        <f t="shared" si="217"/>
        <v>10.336307633586818</v>
      </c>
      <c r="T537" s="6">
        <f t="shared" si="218"/>
        <v>1499.2426912365572</v>
      </c>
      <c r="U537" s="5">
        <f t="shared" si="204"/>
        <v>0</v>
      </c>
      <c r="V537" s="5">
        <f t="shared" si="205"/>
        <v>5.7288839814365096</v>
      </c>
      <c r="W537" s="5">
        <f t="shared" si="206"/>
        <v>5.2780681945476315</v>
      </c>
      <c r="X537" s="5">
        <f t="shared" si="195"/>
        <v>0</v>
      </c>
      <c r="Y537" s="5">
        <f t="shared" si="196"/>
        <v>-3.7940417309139614</v>
      </c>
      <c r="Z537" s="5">
        <f t="shared" si="197"/>
        <v>-16.559624171865551</v>
      </c>
      <c r="AA537">
        <f t="shared" si="219"/>
        <v>0</v>
      </c>
    </row>
    <row r="538" spans="1:27" x14ac:dyDescent="0.2">
      <c r="A538">
        <f t="shared" si="193"/>
        <v>5.0599999999999365</v>
      </c>
      <c r="B538" s="5">
        <f t="shared" si="207"/>
        <v>0</v>
      </c>
      <c r="C538" s="5">
        <f t="shared" si="208"/>
        <v>385.58100715448995</v>
      </c>
      <c r="D538" s="5">
        <f t="shared" si="209"/>
        <v>7.1689200976696048</v>
      </c>
      <c r="E538" s="2">
        <f t="shared" si="210"/>
        <v>385.58100715448995</v>
      </c>
      <c r="F538" s="2">
        <f t="shared" si="211"/>
        <v>0</v>
      </c>
      <c r="G538" s="3">
        <f t="shared" si="212"/>
        <v>0</v>
      </c>
      <c r="H538" s="3">
        <f t="shared" si="213"/>
        <v>51.277595872276784</v>
      </c>
      <c r="I538" s="3">
        <f t="shared" si="214"/>
        <v>-55.864147873151097</v>
      </c>
      <c r="J538" s="2">
        <f t="shared" si="194"/>
        <v>75.830039272268806</v>
      </c>
      <c r="K538" s="2">
        <f t="shared" si="198"/>
        <v>75.830039272268806</v>
      </c>
      <c r="L538" s="5">
        <f t="shared" si="199"/>
        <v>0.46078485045998385</v>
      </c>
      <c r="M538" s="4">
        <f t="shared" si="215"/>
        <v>0.25057088208639572</v>
      </c>
      <c r="N538" s="4">
        <f t="shared" si="200"/>
        <v>0.25533948837746012</v>
      </c>
      <c r="O538" s="4">
        <f t="shared" si="216"/>
        <v>0</v>
      </c>
      <c r="P538" s="4">
        <f t="shared" si="201"/>
        <v>0</v>
      </c>
      <c r="Q538" s="5">
        <f t="shared" si="202"/>
        <v>0</v>
      </c>
      <c r="R538" s="5">
        <f t="shared" si="203"/>
        <v>-9.5249020293184614</v>
      </c>
      <c r="S538" s="5">
        <f t="shared" si="217"/>
        <v>10.376861988001343</v>
      </c>
      <c r="T538" s="6">
        <f t="shared" si="218"/>
        <v>1499.2411919946155</v>
      </c>
      <c r="U538" s="5">
        <f t="shared" si="204"/>
        <v>0</v>
      </c>
      <c r="V538" s="5">
        <f t="shared" si="205"/>
        <v>5.750238160683363</v>
      </c>
      <c r="W538" s="5">
        <f t="shared" si="206"/>
        <v>5.2781327523761936</v>
      </c>
      <c r="X538" s="5">
        <f t="shared" si="195"/>
        <v>0</v>
      </c>
      <c r="Y538" s="5">
        <f t="shared" si="196"/>
        <v>-3.7746638686350984</v>
      </c>
      <c r="Z538" s="5">
        <f t="shared" si="197"/>
        <v>-16.519005259622464</v>
      </c>
      <c r="AA538">
        <f t="shared" si="219"/>
        <v>0</v>
      </c>
    </row>
    <row r="539" spans="1:27" x14ac:dyDescent="0.2">
      <c r="A539">
        <f t="shared" ref="A539:A600" si="220">A538+dt</f>
        <v>5.0699999999999363</v>
      </c>
      <c r="B539" s="5">
        <f t="shared" si="207"/>
        <v>0</v>
      </c>
      <c r="C539" s="5">
        <f t="shared" si="208"/>
        <v>386.09359438001928</v>
      </c>
      <c r="D539" s="5">
        <f t="shared" si="209"/>
        <v>6.6094526686751127</v>
      </c>
      <c r="E539" s="2">
        <f t="shared" si="210"/>
        <v>386.09359438001928</v>
      </c>
      <c r="F539" s="2">
        <f t="shared" si="211"/>
        <v>0</v>
      </c>
      <c r="G539" s="3">
        <f t="shared" si="212"/>
        <v>0</v>
      </c>
      <c r="H539" s="3">
        <f t="shared" si="213"/>
        <v>51.239849233590434</v>
      </c>
      <c r="I539" s="3">
        <f t="shared" si="214"/>
        <v>-56.029337925747321</v>
      </c>
      <c r="J539" s="2">
        <f t="shared" ref="J539:J600" si="221">SQRT(G539^2+H539^2+I539^2)</f>
        <v>75.926338367385171</v>
      </c>
      <c r="K539" s="2">
        <f t="shared" si="198"/>
        <v>75.926338367385171</v>
      </c>
      <c r="L539" s="5">
        <f t="shared" si="199"/>
        <v>0.46063567400359462</v>
      </c>
      <c r="M539" s="4">
        <f t="shared" si="215"/>
        <v>0.25025282710683244</v>
      </c>
      <c r="N539" s="4">
        <f t="shared" si="200"/>
        <v>0.2552072785809556</v>
      </c>
      <c r="O539" s="4">
        <f t="shared" si="216"/>
        <v>0</v>
      </c>
      <c r="P539" s="4">
        <f t="shared" si="201"/>
        <v>0</v>
      </c>
      <c r="Q539" s="5">
        <f t="shared" si="202"/>
        <v>0</v>
      </c>
      <c r="R539" s="5">
        <f t="shared" si="203"/>
        <v>-9.5268923368059646</v>
      </c>
      <c r="S539" s="5">
        <f t="shared" si="217"/>
        <v>10.417389553347657</v>
      </c>
      <c r="T539" s="6">
        <f t="shared" si="218"/>
        <v>1499.2396927541733</v>
      </c>
      <c r="U539" s="5">
        <f t="shared" si="204"/>
        <v>0</v>
      </c>
      <c r="V539" s="5">
        <f t="shared" si="205"/>
        <v>5.7715756461510734</v>
      </c>
      <c r="W539" s="5">
        <f t="shared" si="206"/>
        <v>5.278210967635645</v>
      </c>
      <c r="X539" s="5">
        <f t="shared" ref="X539:X600" si="222">Q539+U539</f>
        <v>0</v>
      </c>
      <c r="Y539" s="5">
        <f t="shared" ref="Y539:Y600" si="223">R539+V539</f>
        <v>-3.7553166906548912</v>
      </c>
      <c r="Z539" s="5">
        <f t="shared" ref="Z539:Z600" si="224">S539+W539-32.174</f>
        <v>-16.478399479016698</v>
      </c>
      <c r="AA539">
        <f t="shared" si="219"/>
        <v>0</v>
      </c>
    </row>
    <row r="540" spans="1:27" x14ac:dyDescent="0.2">
      <c r="A540">
        <f t="shared" si="220"/>
        <v>5.0799999999999361</v>
      </c>
      <c r="B540" s="5">
        <f t="shared" si="207"/>
        <v>0</v>
      </c>
      <c r="C540" s="5">
        <f t="shared" si="208"/>
        <v>386.60580510652062</v>
      </c>
      <c r="D540" s="5">
        <f t="shared" si="209"/>
        <v>6.0483353694436888</v>
      </c>
      <c r="E540" s="2">
        <f t="shared" si="210"/>
        <v>386.60580510652062</v>
      </c>
      <c r="F540" s="2">
        <f t="shared" si="211"/>
        <v>0</v>
      </c>
      <c r="G540" s="3">
        <f t="shared" si="212"/>
        <v>0</v>
      </c>
      <c r="H540" s="3">
        <f t="shared" si="213"/>
        <v>51.202296066683886</v>
      </c>
      <c r="I540" s="3">
        <f t="shared" si="214"/>
        <v>-56.194121920537491</v>
      </c>
      <c r="J540" s="2">
        <f t="shared" si="221"/>
        <v>76.022723319548248</v>
      </c>
      <c r="K540" s="2">
        <f t="shared" si="198"/>
        <v>76.022723319548248</v>
      </c>
      <c r="L540" s="5">
        <f t="shared" si="199"/>
        <v>0.4604859158808644</v>
      </c>
      <c r="M540" s="4">
        <f t="shared" si="215"/>
        <v>0.24993529563089165</v>
      </c>
      <c r="N540" s="4">
        <f t="shared" si="200"/>
        <v>0.25507508776264365</v>
      </c>
      <c r="O540" s="4">
        <f t="shared" si="216"/>
        <v>0</v>
      </c>
      <c r="P540" s="4">
        <f t="shared" si="201"/>
        <v>0</v>
      </c>
      <c r="Q540" s="5">
        <f t="shared" si="202"/>
        <v>0</v>
      </c>
      <c r="R540" s="5">
        <f t="shared" si="203"/>
        <v>-9.5288962918963982</v>
      </c>
      <c r="S540" s="5">
        <f t="shared" si="217"/>
        <v>10.457889609044312</v>
      </c>
      <c r="T540" s="6">
        <f t="shared" si="218"/>
        <v>1499.23819351523</v>
      </c>
      <c r="U540" s="5">
        <f t="shared" si="204"/>
        <v>0</v>
      </c>
      <c r="V540" s="5">
        <f t="shared" si="205"/>
        <v>5.792896194743026</v>
      </c>
      <c r="W540" s="5">
        <f t="shared" si="206"/>
        <v>5.2783027104903617</v>
      </c>
      <c r="X540" s="5">
        <f t="shared" si="222"/>
        <v>0</v>
      </c>
      <c r="Y540" s="5">
        <f t="shared" si="223"/>
        <v>-3.7360000971533722</v>
      </c>
      <c r="Z540" s="5">
        <f t="shared" si="224"/>
        <v>-16.437807680465326</v>
      </c>
      <c r="AA540">
        <f t="shared" si="219"/>
        <v>0</v>
      </c>
    </row>
    <row r="541" spans="1:27" x14ac:dyDescent="0.2">
      <c r="A541">
        <f t="shared" si="220"/>
        <v>5.0899999999999359</v>
      </c>
      <c r="B541" s="5">
        <f t="shared" si="207"/>
        <v>0</v>
      </c>
      <c r="C541" s="5">
        <f t="shared" si="208"/>
        <v>387.11764126718259</v>
      </c>
      <c r="D541" s="5">
        <f t="shared" si="209"/>
        <v>5.4855722598542904</v>
      </c>
      <c r="E541" s="2">
        <f t="shared" si="210"/>
        <v>387.11764126718259</v>
      </c>
      <c r="F541" s="2">
        <f t="shared" si="211"/>
        <v>0</v>
      </c>
      <c r="G541" s="3">
        <f t="shared" si="212"/>
        <v>0</v>
      </c>
      <c r="H541" s="3">
        <f t="shared" si="213"/>
        <v>51.164936065712354</v>
      </c>
      <c r="I541" s="3">
        <f t="shared" si="214"/>
        <v>-56.358499997342143</v>
      </c>
      <c r="J541" s="2">
        <f t="shared" si="221"/>
        <v>76.119190777088846</v>
      </c>
      <c r="K541" s="2">
        <f t="shared" si="198"/>
        <v>76.119190777088846</v>
      </c>
      <c r="L541" s="5">
        <f t="shared" si="199"/>
        <v>0.46033557968421784</v>
      </c>
      <c r="M541" s="4">
        <f t="shared" si="215"/>
        <v>0.24961829773554933</v>
      </c>
      <c r="N541" s="4">
        <f t="shared" si="200"/>
        <v>0.25494292066187046</v>
      </c>
      <c r="O541" s="4">
        <f t="shared" si="216"/>
        <v>0</v>
      </c>
      <c r="P541" s="4">
        <f t="shared" si="201"/>
        <v>0</v>
      </c>
      <c r="Q541" s="5">
        <f t="shared" si="202"/>
        <v>0</v>
      </c>
      <c r="R541" s="5">
        <f t="shared" si="203"/>
        <v>-9.5309135579693223</v>
      </c>
      <c r="S541" s="5">
        <f t="shared" si="217"/>
        <v>10.498361437246988</v>
      </c>
      <c r="T541" s="6">
        <f t="shared" si="218"/>
        <v>1499.2366942777862</v>
      </c>
      <c r="U541" s="5">
        <f t="shared" si="204"/>
        <v>0</v>
      </c>
      <c r="V541" s="5">
        <f t="shared" si="205"/>
        <v>5.8141995646126681</v>
      </c>
      <c r="W541" s="5">
        <f t="shared" si="206"/>
        <v>5.2784078534866792</v>
      </c>
      <c r="X541" s="5">
        <f t="shared" si="222"/>
        <v>0</v>
      </c>
      <c r="Y541" s="5">
        <f t="shared" si="223"/>
        <v>-3.7167139933566542</v>
      </c>
      <c r="Z541" s="5">
        <f t="shared" si="224"/>
        <v>-16.397230709266331</v>
      </c>
      <c r="AA541">
        <f t="shared" si="219"/>
        <v>0</v>
      </c>
    </row>
    <row r="542" spans="1:27" x14ac:dyDescent="0.2">
      <c r="A542">
        <f t="shared" si="220"/>
        <v>5.0999999999999357</v>
      </c>
      <c r="B542" s="5">
        <f t="shared" si="207"/>
        <v>0</v>
      </c>
      <c r="C542" s="5">
        <f t="shared" si="208"/>
        <v>387.62910479214008</v>
      </c>
      <c r="D542" s="5">
        <f t="shared" si="209"/>
        <v>4.9211673983454052</v>
      </c>
      <c r="E542" s="2">
        <f t="shared" si="210"/>
        <v>387.62910479214008</v>
      </c>
      <c r="F542" s="2">
        <f t="shared" si="211"/>
        <v>0</v>
      </c>
      <c r="G542" s="3">
        <f t="shared" si="212"/>
        <v>0</v>
      </c>
      <c r="H542" s="3">
        <f t="shared" si="213"/>
        <v>51.127768925778788</v>
      </c>
      <c r="I542" s="3">
        <f t="shared" si="214"/>
        <v>-56.522472304434807</v>
      </c>
      <c r="J542" s="2">
        <f t="shared" si="221"/>
        <v>76.215737421699401</v>
      </c>
      <c r="K542" s="2">
        <f t="shared" si="198"/>
        <v>76.215737421699401</v>
      </c>
      <c r="L542" s="5">
        <f t="shared" si="199"/>
        <v>0.46018466902004568</v>
      </c>
      <c r="M542" s="4">
        <f t="shared" si="215"/>
        <v>0.24930184327838592</v>
      </c>
      <c r="N542" s="4">
        <f t="shared" si="200"/>
        <v>0.25481078195301804</v>
      </c>
      <c r="O542" s="4">
        <f t="shared" si="216"/>
        <v>0</v>
      </c>
      <c r="P542" s="4">
        <f t="shared" si="201"/>
        <v>0</v>
      </c>
      <c r="Q542" s="5">
        <f t="shared" si="202"/>
        <v>0</v>
      </c>
      <c r="R542" s="5">
        <f t="shared" si="203"/>
        <v>-9.5329438046349484</v>
      </c>
      <c r="S542" s="5">
        <f t="shared" si="217"/>
        <v>10.538804322938775</v>
      </c>
      <c r="T542" s="6">
        <f t="shared" si="218"/>
        <v>1499.2351950418417</v>
      </c>
      <c r="U542" s="5">
        <f t="shared" si="204"/>
        <v>0</v>
      </c>
      <c r="V542" s="5">
        <f t="shared" si="205"/>
        <v>5.8354855151875995</v>
      </c>
      <c r="W542" s="5">
        <f t="shared" si="206"/>
        <v>5.278526271520354</v>
      </c>
      <c r="X542" s="5">
        <f t="shared" si="222"/>
        <v>0</v>
      </c>
      <c r="Y542" s="5">
        <f t="shared" si="223"/>
        <v>-3.6974582894473489</v>
      </c>
      <c r="Z542" s="5">
        <f t="shared" si="224"/>
        <v>-16.35666940554087</v>
      </c>
      <c r="AA542">
        <f t="shared" si="219"/>
        <v>0</v>
      </c>
    </row>
    <row r="543" spans="1:27" x14ac:dyDescent="0.2">
      <c r="A543">
        <f t="shared" si="220"/>
        <v>5.1099999999999355</v>
      </c>
      <c r="B543" s="5">
        <f t="shared" si="207"/>
        <v>0</v>
      </c>
      <c r="C543" s="5">
        <f t="shared" si="208"/>
        <v>388.14019760848339</v>
      </c>
      <c r="D543" s="5">
        <f t="shared" si="209"/>
        <v>4.3551248418307793</v>
      </c>
      <c r="E543" s="2">
        <f t="shared" si="210"/>
        <v>388.14019760848339</v>
      </c>
      <c r="F543" s="2">
        <f t="shared" si="211"/>
        <v>0</v>
      </c>
      <c r="G543" s="3">
        <f t="shared" si="212"/>
        <v>0</v>
      </c>
      <c r="H543" s="3">
        <f t="shared" si="213"/>
        <v>51.090794342884315</v>
      </c>
      <c r="I543" s="3">
        <f t="shared" si="214"/>
        <v>-56.686038998490218</v>
      </c>
      <c r="J543" s="2">
        <f t="shared" si="221"/>
        <v>76.312359968259756</v>
      </c>
      <c r="K543" s="2">
        <f t="shared" si="198"/>
        <v>76.312359968259756</v>
      </c>
      <c r="L543" s="5">
        <f t="shared" si="199"/>
        <v>0.46003318750858763</v>
      </c>
      <c r="M543" s="4">
        <f t="shared" si="215"/>
        <v>0.24898594190036405</v>
      </c>
      <c r="N543" s="4">
        <f t="shared" si="200"/>
        <v>0.25467867624601254</v>
      </c>
      <c r="O543" s="4">
        <f t="shared" si="216"/>
        <v>0</v>
      </c>
      <c r="P543" s="4">
        <f t="shared" si="201"/>
        <v>0</v>
      </c>
      <c r="Q543" s="5">
        <f t="shared" si="202"/>
        <v>0</v>
      </c>
      <c r="R543" s="5">
        <f t="shared" si="203"/>
        <v>-9.5349867076687733</v>
      </c>
      <c r="S543" s="5">
        <f t="shared" si="217"/>
        <v>10.579217554018639</v>
      </c>
      <c r="T543" s="6">
        <f t="shared" si="218"/>
        <v>1499.2336958073961</v>
      </c>
      <c r="U543" s="5">
        <f t="shared" si="204"/>
        <v>0</v>
      </c>
      <c r="V543" s="5">
        <f t="shared" si="205"/>
        <v>5.8567538071929857</v>
      </c>
      <c r="W543" s="5">
        <f t="shared" si="206"/>
        <v>5.278657841804244</v>
      </c>
      <c r="X543" s="5">
        <f t="shared" si="222"/>
        <v>0</v>
      </c>
      <c r="Y543" s="5">
        <f t="shared" si="223"/>
        <v>-3.6782329004757877</v>
      </c>
      <c r="Z543" s="5">
        <f t="shared" si="224"/>
        <v>-16.316124604177116</v>
      </c>
      <c r="AA543">
        <f t="shared" si="219"/>
        <v>0</v>
      </c>
    </row>
    <row r="544" spans="1:27" x14ac:dyDescent="0.2">
      <c r="A544">
        <f t="shared" si="220"/>
        <v>5.1199999999999353</v>
      </c>
      <c r="B544" s="5">
        <f t="shared" si="207"/>
        <v>0</v>
      </c>
      <c r="C544" s="5">
        <f t="shared" si="208"/>
        <v>388.6509216402672</v>
      </c>
      <c r="D544" s="5">
        <f t="shared" si="209"/>
        <v>3.787448645615668</v>
      </c>
      <c r="E544" s="2">
        <f t="shared" si="210"/>
        <v>388.6509216402672</v>
      </c>
      <c r="F544" s="2">
        <f t="shared" si="211"/>
        <v>0</v>
      </c>
      <c r="G544" s="3">
        <f t="shared" si="212"/>
        <v>0</v>
      </c>
      <c r="H544" s="3">
        <f t="shared" si="213"/>
        <v>51.054012013879557</v>
      </c>
      <c r="I544" s="3">
        <f t="shared" si="214"/>
        <v>-56.849200244531993</v>
      </c>
      <c r="J544" s="2">
        <f t="shared" si="221"/>
        <v>76.409055164661311</v>
      </c>
      <c r="K544" s="2">
        <f t="shared" ref="K544:K607" si="225">IF(D544&gt;=hwind,SQRT((G544-vxw)^2+(H544-vyw)^2+I544^2),J544)</f>
        <v>76.409055164661311</v>
      </c>
      <c r="L544" s="5">
        <f t="shared" ref="L544:L607" si="226">IF(drag=1,(cda+cdb/(1+EXP(-(K544-vel)/dv))),IF(drag=2,$G$11,0))</f>
        <v>0.45988113878381093</v>
      </c>
      <c r="M544" s="4">
        <f t="shared" si="215"/>
        <v>0.24867060302859445</v>
      </c>
      <c r="N544" s="4">
        <f t="shared" ref="N544:N607" si="227">IF(Magnus=1,(IF(M544&lt;0.1,1.5*M544,0.09+0.6*M544)),IF(Magnus=2,1/(2.32+0.4/M544),0))</f>
        <v>0.25454660808683466</v>
      </c>
      <c r="O544" s="4">
        <f t="shared" si="216"/>
        <v>0</v>
      </c>
      <c r="P544" s="4">
        <f t="shared" ref="P544:P607" si="228">IF(D544&gt;=hwind,vyw,0)</f>
        <v>0</v>
      </c>
      <c r="Q544" s="5">
        <f t="shared" ref="Q544:Q607" si="229">-const*$L544*$K544*(G544-O544)</f>
        <v>0</v>
      </c>
      <c r="R544" s="5">
        <f t="shared" ref="R544:R607" si="230">-const*$L544*$K544*(H544-P544)</f>
        <v>-9.5370419489463476</v>
      </c>
      <c r="S544" s="5">
        <f t="shared" si="217"/>
        <v>10.619600421388181</v>
      </c>
      <c r="T544" s="6">
        <f t="shared" si="218"/>
        <v>1499.2321965744497</v>
      </c>
      <c r="U544" s="5">
        <f t="shared" ref="U544:U607" si="231">const*($N544/omega)*K544*(wy*I544-wz*(H544-P544))</f>
        <v>0</v>
      </c>
      <c r="V544" s="5">
        <f t="shared" ref="V544:V607" si="232">const*($N544/omega)*K544*(wz*(G544-O544)-wx*I544)</f>
        <v>5.8780042026742949</v>
      </c>
      <c r="W544" s="5">
        <f t="shared" ref="W544:W607" si="233">const*($N544/omega)*K544*(wx*(H544-P544)-wy*(G544-O544))</f>
        <v>5.2788024438361836</v>
      </c>
      <c r="X544" s="5">
        <f t="shared" si="222"/>
        <v>0</v>
      </c>
      <c r="Y544" s="5">
        <f t="shared" si="223"/>
        <v>-3.6590377462720527</v>
      </c>
      <c r="Z544" s="5">
        <f t="shared" si="224"/>
        <v>-16.275597134775634</v>
      </c>
      <c r="AA544">
        <f t="shared" si="219"/>
        <v>0</v>
      </c>
    </row>
    <row r="545" spans="1:27" x14ac:dyDescent="0.2">
      <c r="A545">
        <f t="shared" si="220"/>
        <v>5.1299999999999351</v>
      </c>
      <c r="B545" s="5">
        <f t="shared" ref="B545:B608" si="234">B544+G544*dt+0.5*X544*dt*dt</f>
        <v>0</v>
      </c>
      <c r="C545" s="5">
        <f t="shared" ref="C545:C608" si="235">C544+H544*dt+0.5*Y544*dt*dt</f>
        <v>389.16127880851866</v>
      </c>
      <c r="D545" s="5">
        <f t="shared" ref="D545:D608" si="236">D544+I544*dt+0.5*Z544*dt*dt</f>
        <v>3.2181428633136093</v>
      </c>
      <c r="E545" s="2">
        <f t="shared" ref="E545:E608" si="237">SQRT(B545^2+C545^2)</f>
        <v>389.16127880851866</v>
      </c>
      <c r="F545" s="2">
        <f t="shared" ref="F545:F608" si="238">ATAN2(C545,B545)*180/PI()</f>
        <v>0</v>
      </c>
      <c r="G545" s="3">
        <f t="shared" ref="G545:G600" si="239">G544+X544*dt</f>
        <v>0</v>
      </c>
      <c r="H545" s="3">
        <f t="shared" ref="H545:H600" si="240">H544+Y544*dt</f>
        <v>51.017421636416834</v>
      </c>
      <c r="I545" s="3">
        <f t="shared" ref="I545:I600" si="241">I544+Z544*dt</f>
        <v>-57.011956215879749</v>
      </c>
      <c r="J545" s="2">
        <f t="shared" si="221"/>
        <v>76.505819791629719</v>
      </c>
      <c r="K545" s="2">
        <f t="shared" si="225"/>
        <v>76.505819791629719</v>
      </c>
      <c r="L545" s="5">
        <f t="shared" si="226"/>
        <v>0.45972852649328283</v>
      </c>
      <c r="M545" s="4">
        <f t="shared" ref="M545:M608" si="242">(romega/K545)*EXP(-A545/tau)</f>
        <v>0.24835583587908891</v>
      </c>
      <c r="N545" s="4">
        <f t="shared" si="227"/>
        <v>0.25441458195803096</v>
      </c>
      <c r="O545" s="4">
        <f t="shared" ref="O545:O608" si="243">IF(D545&gt;=hwind,vxw,0)</f>
        <v>0</v>
      </c>
      <c r="P545" s="4">
        <f t="shared" si="228"/>
        <v>0</v>
      </c>
      <c r="Q545" s="5">
        <f t="shared" si="229"/>
        <v>0</v>
      </c>
      <c r="R545" s="5">
        <f t="shared" si="230"/>
        <v>-9.5391092163782005</v>
      </c>
      <c r="S545" s="5">
        <f t="shared" ref="S545:S608" si="244">-const*$L545*$K545*I545</f>
        <v>10.659952219036628</v>
      </c>
      <c r="T545" s="6">
        <f t="shared" ref="T545:T608" si="245">omega*EXP(-A545/tau)*30/PI()</f>
        <v>1499.2306973430029</v>
      </c>
      <c r="U545" s="5">
        <f t="shared" si="231"/>
        <v>0</v>
      </c>
      <c r="V545" s="5">
        <f t="shared" si="232"/>
        <v>5.8992364650193503</v>
      </c>
      <c r="W545" s="5">
        <f t="shared" si="233"/>
        <v>5.2789599593670635</v>
      </c>
      <c r="X545" s="5">
        <f t="shared" si="222"/>
        <v>0</v>
      </c>
      <c r="Y545" s="5">
        <f t="shared" si="223"/>
        <v>-3.6398727513588502</v>
      </c>
      <c r="Z545" s="5">
        <f t="shared" si="224"/>
        <v>-16.235087821596309</v>
      </c>
      <c r="AA545">
        <f t="shared" ref="AA545:AA608" si="246">IF($D545*$D546&lt;0,1,0)</f>
        <v>0</v>
      </c>
    </row>
    <row r="546" spans="1:27" x14ac:dyDescent="0.2">
      <c r="A546">
        <f t="shared" si="220"/>
        <v>5.1399999999999348</v>
      </c>
      <c r="B546" s="5">
        <f t="shared" si="234"/>
        <v>0</v>
      </c>
      <c r="C546" s="5">
        <f t="shared" si="235"/>
        <v>389.67127103124528</v>
      </c>
      <c r="D546" s="5">
        <f t="shared" si="236"/>
        <v>2.6472115467637316</v>
      </c>
      <c r="E546" s="2">
        <f t="shared" si="237"/>
        <v>389.67127103124528</v>
      </c>
      <c r="F546" s="2">
        <f t="shared" si="238"/>
        <v>0</v>
      </c>
      <c r="G546" s="3">
        <f t="shared" si="239"/>
        <v>0</v>
      </c>
      <c r="H546" s="3">
        <f t="shared" si="240"/>
        <v>50.981022908903249</v>
      </c>
      <c r="I546" s="3">
        <f t="shared" si="241"/>
        <v>-57.17430709409571</v>
      </c>
      <c r="J546" s="2">
        <f t="shared" si="221"/>
        <v>76.602650662546139</v>
      </c>
      <c r="K546" s="2">
        <f t="shared" si="225"/>
        <v>76.602650662546139</v>
      </c>
      <c r="L546" s="5">
        <f t="shared" si="226"/>
        <v>0.45957535429803881</v>
      </c>
      <c r="M546" s="4">
        <f t="shared" si="242"/>
        <v>0.24804164945950016</v>
      </c>
      <c r="N546" s="4">
        <f t="shared" si="227"/>
        <v>0.25428260227922739</v>
      </c>
      <c r="O546" s="4">
        <f t="shared" si="243"/>
        <v>0</v>
      </c>
      <c r="P546" s="4">
        <f t="shared" si="228"/>
        <v>0</v>
      </c>
      <c r="Q546" s="5">
        <f t="shared" si="229"/>
        <v>0</v>
      </c>
      <c r="R546" s="5">
        <f t="shared" si="230"/>
        <v>-9.5411882038449249</v>
      </c>
      <c r="S546" s="5">
        <f t="shared" si="244"/>
        <v>10.700272244124116</v>
      </c>
      <c r="T546" s="6">
        <f t="shared" si="245"/>
        <v>1499.2291981130552</v>
      </c>
      <c r="U546" s="5">
        <f t="shared" si="231"/>
        <v>0</v>
      </c>
      <c r="V546" s="5">
        <f t="shared" si="232"/>
        <v>5.9204503589797479</v>
      </c>
      <c r="W546" s="5">
        <f t="shared" si="233"/>
        <v>5.2791302723691516</v>
      </c>
      <c r="X546" s="5">
        <f t="shared" si="222"/>
        <v>0</v>
      </c>
      <c r="Y546" s="5">
        <f t="shared" si="223"/>
        <v>-3.620737844865177</v>
      </c>
      <c r="Z546" s="5">
        <f t="shared" si="224"/>
        <v>-16.194597483506733</v>
      </c>
      <c r="AA546">
        <f t="shared" si="246"/>
        <v>0</v>
      </c>
    </row>
    <row r="547" spans="1:27" x14ac:dyDescent="0.2">
      <c r="A547">
        <f t="shared" si="220"/>
        <v>5.1499999999999346</v>
      </c>
      <c r="B547" s="5">
        <f t="shared" si="234"/>
        <v>0</v>
      </c>
      <c r="C547" s="5">
        <f t="shared" si="235"/>
        <v>390.18090022344211</v>
      </c>
      <c r="D547" s="5">
        <f t="shared" si="236"/>
        <v>2.0746587459485992</v>
      </c>
      <c r="E547" s="2">
        <f t="shared" si="237"/>
        <v>390.18090022344211</v>
      </c>
      <c r="F547" s="2">
        <f t="shared" si="238"/>
        <v>0</v>
      </c>
      <c r="G547" s="3">
        <f t="shared" si="239"/>
        <v>0</v>
      </c>
      <c r="H547" s="3">
        <f t="shared" si="240"/>
        <v>50.944815530454598</v>
      </c>
      <c r="I547" s="3">
        <f t="shared" si="241"/>
        <v>-57.33625306893078</v>
      </c>
      <c r="J547" s="2">
        <f t="shared" si="221"/>
        <v>76.699544623266974</v>
      </c>
      <c r="K547" s="2">
        <f t="shared" si="225"/>
        <v>76.699544623266974</v>
      </c>
      <c r="L547" s="5">
        <f t="shared" si="226"/>
        <v>0.45942162587244567</v>
      </c>
      <c r="M547" s="4">
        <f t="shared" si="242"/>
        <v>0.24772805257184818</v>
      </c>
      <c r="N547" s="4">
        <f t="shared" si="227"/>
        <v>0.25415067340764386</v>
      </c>
      <c r="O547" s="4">
        <f t="shared" si="243"/>
        <v>0</v>
      </c>
      <c r="P547" s="4">
        <f t="shared" si="228"/>
        <v>0</v>
      </c>
      <c r="Q547" s="5">
        <f t="shared" si="229"/>
        <v>0</v>
      </c>
      <c r="R547" s="5">
        <f t="shared" si="230"/>
        <v>-9.5432786111324184</v>
      </c>
      <c r="S547" s="5">
        <f t="shared" si="244"/>
        <v>10.74055979706322</v>
      </c>
      <c r="T547" s="6">
        <f t="shared" si="245"/>
        <v>1499.2276988846068</v>
      </c>
      <c r="U547" s="5">
        <f t="shared" si="231"/>
        <v>0</v>
      </c>
      <c r="V547" s="5">
        <f t="shared" si="232"/>
        <v>5.9416456506916075</v>
      </c>
      <c r="W547" s="5">
        <f t="shared" si="233"/>
        <v>5.2793132690045965</v>
      </c>
      <c r="X547" s="5">
        <f t="shared" si="222"/>
        <v>0</v>
      </c>
      <c r="Y547" s="5">
        <f t="shared" si="223"/>
        <v>-3.6016329604408108</v>
      </c>
      <c r="Z547" s="5">
        <f t="shared" si="224"/>
        <v>-16.154126933932183</v>
      </c>
      <c r="AA547">
        <f t="shared" si="246"/>
        <v>0</v>
      </c>
    </row>
    <row r="548" spans="1:27" x14ac:dyDescent="0.2">
      <c r="A548">
        <f t="shared" si="220"/>
        <v>5.1599999999999344</v>
      </c>
      <c r="B548" s="5">
        <f t="shared" si="234"/>
        <v>0</v>
      </c>
      <c r="C548" s="5">
        <f t="shared" si="235"/>
        <v>390.69016829709864</v>
      </c>
      <c r="D548" s="5">
        <f t="shared" si="236"/>
        <v>1.5004885089125946</v>
      </c>
      <c r="E548" s="2">
        <f t="shared" si="237"/>
        <v>390.69016829709864</v>
      </c>
      <c r="F548" s="2">
        <f t="shared" si="238"/>
        <v>0</v>
      </c>
      <c r="G548" s="3">
        <f t="shared" si="239"/>
        <v>0</v>
      </c>
      <c r="H548" s="3">
        <f t="shared" si="240"/>
        <v>50.90879920085019</v>
      </c>
      <c r="I548" s="3">
        <f t="shared" si="241"/>
        <v>-57.497794338270104</v>
      </c>
      <c r="J548" s="2">
        <f t="shared" si="221"/>
        <v>76.796498551942392</v>
      </c>
      <c r="K548" s="2">
        <f t="shared" si="225"/>
        <v>76.796498551942392</v>
      </c>
      <c r="L548" s="5">
        <f t="shared" si="226"/>
        <v>0.45926734490406013</v>
      </c>
      <c r="M548" s="4">
        <f t="shared" si="242"/>
        <v>0.24741505381523149</v>
      </c>
      <c r="N548" s="4">
        <f t="shared" si="227"/>
        <v>0.25401879963860957</v>
      </c>
      <c r="O548" s="4">
        <f t="shared" si="243"/>
        <v>0</v>
      </c>
      <c r="P548" s="4">
        <f t="shared" si="228"/>
        <v>0</v>
      </c>
      <c r="Q548" s="5">
        <f t="shared" si="229"/>
        <v>0</v>
      </c>
      <c r="R548" s="5">
        <f t="shared" si="230"/>
        <v>-9.5453801438673178</v>
      </c>
      <c r="S548" s="5">
        <f t="shared" si="244"/>
        <v>10.780814181598775</v>
      </c>
      <c r="T548" s="6">
        <f t="shared" si="245"/>
        <v>1499.2261996576576</v>
      </c>
      <c r="U548" s="5">
        <f t="shared" si="231"/>
        <v>0</v>
      </c>
      <c r="V548" s="5">
        <f t="shared" si="232"/>
        <v>5.9628221076956667</v>
      </c>
      <c r="W548" s="5">
        <f t="shared" si="233"/>
        <v>5.279508837594169</v>
      </c>
      <c r="X548" s="5">
        <f t="shared" si="222"/>
        <v>0</v>
      </c>
      <c r="Y548" s="5">
        <f t="shared" si="223"/>
        <v>-3.5825580361716511</v>
      </c>
      <c r="Z548" s="5">
        <f t="shared" si="224"/>
        <v>-16.113676980807057</v>
      </c>
      <c r="AA548">
        <f t="shared" si="246"/>
        <v>0</v>
      </c>
    </row>
    <row r="549" spans="1:27" x14ac:dyDescent="0.2">
      <c r="A549">
        <f t="shared" si="220"/>
        <v>5.1699999999999342</v>
      </c>
      <c r="B549" s="5">
        <f t="shared" si="234"/>
        <v>0</v>
      </c>
      <c r="C549" s="5">
        <f t="shared" si="235"/>
        <v>391.19907716120537</v>
      </c>
      <c r="D549" s="5">
        <f t="shared" si="236"/>
        <v>0.92470488168085319</v>
      </c>
      <c r="E549" s="2">
        <f t="shared" si="237"/>
        <v>391.19907716120537</v>
      </c>
      <c r="F549" s="2">
        <f t="shared" si="238"/>
        <v>0</v>
      </c>
      <c r="G549" s="3">
        <f t="shared" si="239"/>
        <v>0</v>
      </c>
      <c r="H549" s="3">
        <f t="shared" si="240"/>
        <v>50.872973620488473</v>
      </c>
      <c r="I549" s="3">
        <f t="shared" si="241"/>
        <v>-57.658931108078178</v>
      </c>
      <c r="J549" s="2">
        <f t="shared" si="221"/>
        <v>76.893509358833541</v>
      </c>
      <c r="K549" s="2">
        <f t="shared" si="225"/>
        <v>76.893509358833541</v>
      </c>
      <c r="L549" s="5">
        <f t="shared" si="226"/>
        <v>0.45911251509348228</v>
      </c>
      <c r="M549" s="4">
        <f t="shared" si="242"/>
        <v>0.24710266158852404</v>
      </c>
      <c r="N549" s="4">
        <f t="shared" si="227"/>
        <v>0.25388698520608011</v>
      </c>
      <c r="O549" s="4">
        <f t="shared" si="243"/>
        <v>0</v>
      </c>
      <c r="P549" s="4">
        <f t="shared" si="228"/>
        <v>0</v>
      </c>
      <c r="Q549" s="5">
        <f t="shared" si="229"/>
        <v>0</v>
      </c>
      <c r="R549" s="5">
        <f t="shared" si="230"/>
        <v>-9.5474925134526121</v>
      </c>
      <c r="S549" s="5">
        <f t="shared" si="244"/>
        <v>10.821034704886012</v>
      </c>
      <c r="T549" s="6">
        <f t="shared" si="245"/>
        <v>1499.2247004322076</v>
      </c>
      <c r="U549" s="5">
        <f t="shared" si="231"/>
        <v>0</v>
      </c>
      <c r="V549" s="5">
        <f t="shared" si="232"/>
        <v>5.9839794989567592</v>
      </c>
      <c r="W549" s="5">
        <f t="shared" si="233"/>
        <v>5.2797168685862186</v>
      </c>
      <c r="X549" s="5">
        <f t="shared" si="222"/>
        <v>0</v>
      </c>
      <c r="Y549" s="5">
        <f t="shared" si="223"/>
        <v>-3.5635130144958529</v>
      </c>
      <c r="Z549" s="5">
        <f t="shared" si="224"/>
        <v>-16.073248426527769</v>
      </c>
      <c r="AA549">
        <f t="shared" si="246"/>
        <v>0</v>
      </c>
    </row>
    <row r="550" spans="1:27" x14ac:dyDescent="0.2">
      <c r="A550">
        <f t="shared" si="220"/>
        <v>5.179999999999934</v>
      </c>
      <c r="B550" s="5">
        <f t="shared" si="234"/>
        <v>0</v>
      </c>
      <c r="C550" s="5">
        <f t="shared" si="235"/>
        <v>391.70762872175953</v>
      </c>
      <c r="D550" s="5">
        <f t="shared" si="236"/>
        <v>0.34731190817874497</v>
      </c>
      <c r="E550" s="2">
        <f t="shared" si="237"/>
        <v>391.70762872175953</v>
      </c>
      <c r="F550" s="2">
        <f t="shared" si="238"/>
        <v>0</v>
      </c>
      <c r="G550" s="3">
        <f t="shared" si="239"/>
        <v>0</v>
      </c>
      <c r="H550" s="3">
        <f t="shared" si="240"/>
        <v>50.837338490343512</v>
      </c>
      <c r="I550" s="3">
        <f t="shared" si="241"/>
        <v>-57.819663592343453</v>
      </c>
      <c r="J550" s="2">
        <f t="shared" si="221"/>
        <v>76.990573986128524</v>
      </c>
      <c r="K550" s="2">
        <f t="shared" si="225"/>
        <v>76.990573986128524</v>
      </c>
      <c r="L550" s="5">
        <f t="shared" si="226"/>
        <v>0.45895714015420508</v>
      </c>
      <c r="M550" s="4">
        <f t="shared" si="242"/>
        <v>0.24679088409305644</v>
      </c>
      <c r="N550" s="4">
        <f t="shared" si="227"/>
        <v>0.25375523428315472</v>
      </c>
      <c r="O550" s="4">
        <f t="shared" si="243"/>
        <v>0</v>
      </c>
      <c r="P550" s="4">
        <f t="shared" si="228"/>
        <v>0</v>
      </c>
      <c r="Q550" s="5">
        <f t="shared" si="229"/>
        <v>0</v>
      </c>
      <c r="R550" s="5">
        <f t="shared" si="230"/>
        <v>-9.5496154370034407</v>
      </c>
      <c r="S550" s="5">
        <f t="shared" si="244"/>
        <v>10.861220677566944</v>
      </c>
      <c r="T550" s="6">
        <f t="shared" si="245"/>
        <v>1499.2232012082566</v>
      </c>
      <c r="U550" s="5">
        <f t="shared" si="231"/>
        <v>0</v>
      </c>
      <c r="V550" s="5">
        <f t="shared" si="232"/>
        <v>6.0051175948826607</v>
      </c>
      <c r="W550" s="5">
        <f t="shared" si="233"/>
        <v>5.2799372545258709</v>
      </c>
      <c r="X550" s="5">
        <f t="shared" si="222"/>
        <v>0</v>
      </c>
      <c r="Y550" s="5">
        <f t="shared" si="223"/>
        <v>-3.54449784212078</v>
      </c>
      <c r="Z550" s="5">
        <f t="shared" si="224"/>
        <v>-16.032842067907183</v>
      </c>
      <c r="AA550">
        <f t="shared" si="246"/>
        <v>1</v>
      </c>
    </row>
    <row r="551" spans="1:27" x14ac:dyDescent="0.2">
      <c r="A551">
        <f t="shared" si="220"/>
        <v>5.1899999999999338</v>
      </c>
      <c r="B551" s="5">
        <f t="shared" si="234"/>
        <v>0</v>
      </c>
      <c r="C551" s="5">
        <f t="shared" si="235"/>
        <v>392.21582488177086</v>
      </c>
      <c r="D551" s="5">
        <f t="shared" si="236"/>
        <v>-0.23168636984808491</v>
      </c>
      <c r="E551" s="2">
        <f t="shared" si="237"/>
        <v>392.21582488177086</v>
      </c>
      <c r="F551" s="2">
        <f t="shared" si="238"/>
        <v>0</v>
      </c>
      <c r="G551" s="3">
        <f t="shared" si="239"/>
        <v>0</v>
      </c>
      <c r="H551" s="3">
        <f t="shared" si="240"/>
        <v>50.801893511922302</v>
      </c>
      <c r="I551" s="3">
        <f t="shared" si="241"/>
        <v>-57.979992013022525</v>
      </c>
      <c r="J551" s="2">
        <f t="shared" si="221"/>
        <v>77.087689407757253</v>
      </c>
      <c r="K551" s="2">
        <f t="shared" si="225"/>
        <v>77.087689407757253</v>
      </c>
      <c r="L551" s="5">
        <f t="shared" si="226"/>
        <v>0.45880122381245902</v>
      </c>
      <c r="M551" s="4">
        <f t="shared" si="242"/>
        <v>0.24647972933528095</v>
      </c>
      <c r="N551" s="4">
        <f t="shared" si="227"/>
        <v>0.25362355098259454</v>
      </c>
      <c r="O551" s="4">
        <f t="shared" si="243"/>
        <v>0</v>
      </c>
      <c r="P551" s="4">
        <f t="shared" si="228"/>
        <v>0</v>
      </c>
      <c r="Q551" s="5">
        <f t="shared" si="229"/>
        <v>0</v>
      </c>
      <c r="R551" s="5">
        <f t="shared" si="230"/>
        <v>-9.5517486372831151</v>
      </c>
      <c r="S551" s="5">
        <f t="shared" si="244"/>
        <v>10.901371413845123</v>
      </c>
      <c r="T551" s="6">
        <f t="shared" si="245"/>
        <v>1499.2217019858051</v>
      </c>
      <c r="U551" s="5">
        <f t="shared" si="231"/>
        <v>0</v>
      </c>
      <c r="V551" s="5">
        <f t="shared" si="232"/>
        <v>6.0262361673422946</v>
      </c>
      <c r="W551" s="5">
        <f t="shared" si="233"/>
        <v>5.2801698900244221</v>
      </c>
      <c r="X551" s="5">
        <f t="shared" si="222"/>
        <v>0</v>
      </c>
      <c r="Y551" s="5">
        <f t="shared" si="223"/>
        <v>-3.5255124699408205</v>
      </c>
      <c r="Z551" s="5">
        <f t="shared" si="224"/>
        <v>-15.992458696130456</v>
      </c>
      <c r="AA551">
        <f t="shared" si="246"/>
        <v>0</v>
      </c>
    </row>
    <row r="552" spans="1:27" x14ac:dyDescent="0.2">
      <c r="A552">
        <f t="shared" si="220"/>
        <v>5.1999999999999336</v>
      </c>
      <c r="B552" s="5">
        <f t="shared" si="234"/>
        <v>0</v>
      </c>
      <c r="C552" s="5">
        <f t="shared" si="235"/>
        <v>392.72366754126654</v>
      </c>
      <c r="D552" s="5">
        <f t="shared" si="236"/>
        <v>-0.81228591291311669</v>
      </c>
      <c r="E552" s="2">
        <f t="shared" si="237"/>
        <v>392.72366754126654</v>
      </c>
      <c r="F552" s="2">
        <f t="shared" si="238"/>
        <v>0</v>
      </c>
      <c r="G552" s="3">
        <f t="shared" si="239"/>
        <v>0</v>
      </c>
      <c r="H552" s="3">
        <f t="shared" si="240"/>
        <v>50.766638387222891</v>
      </c>
      <c r="I552" s="3">
        <f t="shared" si="241"/>
        <v>-58.139916599983827</v>
      </c>
      <c r="J552" s="2">
        <f t="shared" si="221"/>
        <v>77.184852629205224</v>
      </c>
      <c r="K552" s="2">
        <f t="shared" si="225"/>
        <v>77.184852629205224</v>
      </c>
      <c r="L552" s="5">
        <f t="shared" si="226"/>
        <v>0.45864476980705227</v>
      </c>
      <c r="M552" s="4">
        <f t="shared" si="242"/>
        <v>0.24616920512942023</v>
      </c>
      <c r="N552" s="4">
        <f t="shared" si="227"/>
        <v>0.25349193935734143</v>
      </c>
      <c r="O552" s="4">
        <f t="shared" si="243"/>
        <v>0</v>
      </c>
      <c r="P552" s="4">
        <f t="shared" si="228"/>
        <v>0</v>
      </c>
      <c r="Q552" s="5">
        <f t="shared" si="229"/>
        <v>0</v>
      </c>
      <c r="R552" s="5">
        <f t="shared" si="230"/>
        <v>-9.5538918426393362</v>
      </c>
      <c r="S552" s="5">
        <f t="shared" si="244"/>
        <v>10.941486231558663</v>
      </c>
      <c r="T552" s="6">
        <f t="shared" si="245"/>
        <v>1499.2202027648527</v>
      </c>
      <c r="U552" s="5">
        <f t="shared" si="231"/>
        <v>0</v>
      </c>
      <c r="V552" s="5">
        <f t="shared" si="232"/>
        <v>6.0473349896833541</v>
      </c>
      <c r="W552" s="5">
        <f t="shared" si="233"/>
        <v>5.2804146717290017</v>
      </c>
      <c r="X552" s="5">
        <f t="shared" si="222"/>
        <v>0</v>
      </c>
      <c r="Y552" s="5">
        <f t="shared" si="223"/>
        <v>-3.5065568529559821</v>
      </c>
      <c r="Z552" s="5">
        <f t="shared" si="224"/>
        <v>-15.952099096712335</v>
      </c>
      <c r="AA552">
        <f t="shared" si="246"/>
        <v>0</v>
      </c>
    </row>
    <row r="553" spans="1:27" x14ac:dyDescent="0.2">
      <c r="A553">
        <f t="shared" si="220"/>
        <v>5.2099999999999334</v>
      </c>
      <c r="B553" s="5">
        <f t="shared" si="234"/>
        <v>0</v>
      </c>
      <c r="C553" s="5">
        <f t="shared" si="235"/>
        <v>393.23115859729609</v>
      </c>
      <c r="D553" s="5">
        <f t="shared" si="236"/>
        <v>-1.3944826838677906</v>
      </c>
      <c r="E553" s="2">
        <f t="shared" si="237"/>
        <v>393.23115859729609</v>
      </c>
      <c r="F553" s="2">
        <f t="shared" si="238"/>
        <v>0</v>
      </c>
      <c r="G553" s="3">
        <f t="shared" si="239"/>
        <v>0</v>
      </c>
      <c r="H553" s="3">
        <f t="shared" si="240"/>
        <v>50.73157281869333</v>
      </c>
      <c r="I553" s="3">
        <f t="shared" si="241"/>
        <v>-58.299437590950951</v>
      </c>
      <c r="J553" s="2">
        <f t="shared" si="221"/>
        <v>77.282060687326194</v>
      </c>
      <c r="K553" s="2">
        <f t="shared" si="225"/>
        <v>77.282060687326194</v>
      </c>
      <c r="L553" s="5">
        <f t="shared" si="226"/>
        <v>0.45848778188920702</v>
      </c>
      <c r="M553" s="4">
        <f t="shared" si="242"/>
        <v>0.24585931910009928</v>
      </c>
      <c r="N553" s="4">
        <f t="shared" si="227"/>
        <v>0.25336040340103688</v>
      </c>
      <c r="O553" s="4">
        <f t="shared" si="243"/>
        <v>0</v>
      </c>
      <c r="P553" s="4">
        <f t="shared" si="228"/>
        <v>0</v>
      </c>
      <c r="Q553" s="5">
        <f t="shared" si="229"/>
        <v>0</v>
      </c>
      <c r="R553" s="5">
        <f t="shared" si="230"/>
        <v>-9.5560447869406246</v>
      </c>
      <c r="S553" s="5">
        <f t="shared" si="244"/>
        <v>10.98156445225162</v>
      </c>
      <c r="T553" s="6">
        <f t="shared" si="245"/>
        <v>1499.2187035453994</v>
      </c>
      <c r="U553" s="5">
        <f t="shared" si="231"/>
        <v>0</v>
      </c>
      <c r="V553" s="5">
        <f t="shared" si="232"/>
        <v>6.0684138367492952</v>
      </c>
      <c r="W553" s="5">
        <f t="shared" si="233"/>
        <v>5.2806714982924312</v>
      </c>
      <c r="X553" s="5">
        <f t="shared" si="222"/>
        <v>0</v>
      </c>
      <c r="Y553" s="5">
        <f t="shared" si="223"/>
        <v>-3.4876309501913294</v>
      </c>
      <c r="Z553" s="5">
        <f t="shared" si="224"/>
        <v>-15.911764049455947</v>
      </c>
      <c r="AA553">
        <f t="shared" si="246"/>
        <v>0</v>
      </c>
    </row>
    <row r="554" spans="1:27" x14ac:dyDescent="0.2">
      <c r="A554">
        <f t="shared" si="220"/>
        <v>5.2199999999999331</v>
      </c>
      <c r="B554" s="5">
        <f t="shared" si="234"/>
        <v>0</v>
      </c>
      <c r="C554" s="5">
        <f t="shared" si="235"/>
        <v>393.73829994393549</v>
      </c>
      <c r="D554" s="5">
        <f t="shared" si="236"/>
        <v>-1.978272647979773</v>
      </c>
      <c r="E554" s="2">
        <f t="shared" si="237"/>
        <v>393.73829994393549</v>
      </c>
      <c r="F554" s="2">
        <f t="shared" si="238"/>
        <v>0</v>
      </c>
      <c r="G554" s="3">
        <f t="shared" si="239"/>
        <v>0</v>
      </c>
      <c r="H554" s="3">
        <f t="shared" si="240"/>
        <v>50.696696509191419</v>
      </c>
      <c r="I554" s="3">
        <f t="shared" si="241"/>
        <v>-58.458555231445509</v>
      </c>
      <c r="J554" s="2">
        <f t="shared" si="221"/>
        <v>77.37931065015394</v>
      </c>
      <c r="K554" s="2">
        <f t="shared" si="225"/>
        <v>77.37931065015394</v>
      </c>
      <c r="L554" s="5">
        <f t="shared" si="226"/>
        <v>0.45833026382239123</v>
      </c>
      <c r="M554" s="4">
        <f t="shared" si="242"/>
        <v>0.24555007868495984</v>
      </c>
      <c r="N554" s="4">
        <f t="shared" si="227"/>
        <v>0.25322894704854171</v>
      </c>
      <c r="O554" s="4">
        <f t="shared" si="243"/>
        <v>0</v>
      </c>
      <c r="P554" s="4">
        <f t="shared" si="228"/>
        <v>0</v>
      </c>
      <c r="Q554" s="5">
        <f t="shared" si="229"/>
        <v>0</v>
      </c>
      <c r="R554" s="5">
        <f t="shared" si="230"/>
        <v>-9.5582072095130055</v>
      </c>
      <c r="S554" s="5">
        <f t="shared" si="244"/>
        <v>11.021605401243697</v>
      </c>
      <c r="T554" s="6">
        <f t="shared" si="245"/>
        <v>1499.2172043274454</v>
      </c>
      <c r="U554" s="5">
        <f t="shared" si="231"/>
        <v>0</v>
      </c>
      <c r="V554" s="5">
        <f t="shared" si="232"/>
        <v>6.0894724848957509</v>
      </c>
      <c r="W554" s="5">
        <f t="shared" si="233"/>
        <v>5.2809402703433515</v>
      </c>
      <c r="X554" s="5">
        <f t="shared" si="222"/>
        <v>0</v>
      </c>
      <c r="Y554" s="5">
        <f t="shared" si="223"/>
        <v>-3.4687347246172546</v>
      </c>
      <c r="Z554" s="5">
        <f t="shared" si="224"/>
        <v>-15.871454328412952</v>
      </c>
      <c r="AA554">
        <f t="shared" si="246"/>
        <v>0</v>
      </c>
    </row>
    <row r="555" spans="1:27" x14ac:dyDescent="0.2">
      <c r="A555">
        <f t="shared" si="220"/>
        <v>5.2299999999999329</v>
      </c>
      <c r="B555" s="5">
        <f t="shared" si="234"/>
        <v>0</v>
      </c>
      <c r="C555" s="5">
        <f t="shared" si="235"/>
        <v>394.24509347229116</v>
      </c>
      <c r="D555" s="5">
        <f t="shared" si="236"/>
        <v>-2.5636517730106489</v>
      </c>
      <c r="E555" s="2">
        <f t="shared" si="237"/>
        <v>394.24509347229116</v>
      </c>
      <c r="F555" s="2">
        <f t="shared" si="238"/>
        <v>0</v>
      </c>
      <c r="G555" s="3">
        <f t="shared" si="239"/>
        <v>0</v>
      </c>
      <c r="H555" s="3">
        <f t="shared" si="240"/>
        <v>50.66200916194525</v>
      </c>
      <c r="I555" s="3">
        <f t="shared" si="241"/>
        <v>-58.617269774729635</v>
      </c>
      <c r="J555" s="2">
        <f t="shared" si="221"/>
        <v>77.476599616713031</v>
      </c>
      <c r="K555" s="2">
        <f t="shared" si="225"/>
        <v>77.476599616713031</v>
      </c>
      <c r="L555" s="5">
        <f t="shared" si="226"/>
        <v>0.45817221938214664</v>
      </c>
      <c r="M555" s="4">
        <f t="shared" si="242"/>
        <v>0.24524149113725693</v>
      </c>
      <c r="N555" s="4">
        <f t="shared" si="227"/>
        <v>0.25309757417645529</v>
      </c>
      <c r="O555" s="4">
        <f t="shared" si="243"/>
        <v>0</v>
      </c>
      <c r="P555" s="4">
        <f t="shared" si="228"/>
        <v>0</v>
      </c>
      <c r="Q555" s="5">
        <f t="shared" si="229"/>
        <v>0</v>
      </c>
      <c r="R555" s="5">
        <f t="shared" si="230"/>
        <v>-9.560378855076884</v>
      </c>
      <c r="S555" s="5">
        <f t="shared" si="244"/>
        <v>11.061608407698314</v>
      </c>
      <c r="T555" s="6">
        <f t="shared" si="245"/>
        <v>1499.2157051109909</v>
      </c>
      <c r="U555" s="5">
        <f t="shared" si="231"/>
        <v>0</v>
      </c>
      <c r="V555" s="5">
        <f t="shared" si="232"/>
        <v>6.1105107120063389</v>
      </c>
      <c r="W555" s="5">
        <f t="shared" si="233"/>
        <v>5.2812208904565541</v>
      </c>
      <c r="X555" s="5">
        <f t="shared" si="222"/>
        <v>0</v>
      </c>
      <c r="Y555" s="5">
        <f t="shared" si="223"/>
        <v>-3.4498681430705451</v>
      </c>
      <c r="Z555" s="5">
        <f t="shared" si="224"/>
        <v>-15.831170701845132</v>
      </c>
      <c r="AA555">
        <f t="shared" si="246"/>
        <v>0</v>
      </c>
    </row>
    <row r="556" spans="1:27" x14ac:dyDescent="0.2">
      <c r="A556">
        <f t="shared" si="220"/>
        <v>5.2399999999999327</v>
      </c>
      <c r="B556" s="5">
        <f t="shared" si="234"/>
        <v>0</v>
      </c>
      <c r="C556" s="5">
        <f t="shared" si="235"/>
        <v>394.75154107050344</v>
      </c>
      <c r="D556" s="5">
        <f t="shared" si="236"/>
        <v>-3.1506160292930376</v>
      </c>
      <c r="E556" s="2">
        <f t="shared" si="237"/>
        <v>394.75154107050344</v>
      </c>
      <c r="F556" s="2">
        <f t="shared" si="238"/>
        <v>0</v>
      </c>
      <c r="G556" s="3">
        <f t="shared" si="239"/>
        <v>0</v>
      </c>
      <c r="H556" s="3">
        <f t="shared" si="240"/>
        <v>50.627510480514545</v>
      </c>
      <c r="I556" s="3">
        <f t="shared" si="241"/>
        <v>-58.775581481748084</v>
      </c>
      <c r="J556" s="2">
        <f t="shared" si="221"/>
        <v>77.57392471682877</v>
      </c>
      <c r="K556" s="2">
        <f t="shared" si="225"/>
        <v>77.57392471682877</v>
      </c>
      <c r="L556" s="5">
        <f t="shared" si="226"/>
        <v>0.4580136523559124</v>
      </c>
      <c r="M556" s="4">
        <f t="shared" si="242"/>
        <v>0.24493356352843759</v>
      </c>
      <c r="N556" s="4">
        <f t="shared" si="227"/>
        <v>0.25296628860363507</v>
      </c>
      <c r="O556" s="4">
        <f t="shared" si="243"/>
        <v>0</v>
      </c>
      <c r="P556" s="4">
        <f t="shared" si="228"/>
        <v>0</v>
      </c>
      <c r="Q556" s="5">
        <f t="shared" si="229"/>
        <v>0</v>
      </c>
      <c r="R556" s="5">
        <f t="shared" si="230"/>
        <v>-9.5625594736842086</v>
      </c>
      <c r="S556" s="5">
        <f t="shared" si="244"/>
        <v>11.101572804689013</v>
      </c>
      <c r="T556" s="6">
        <f t="shared" si="245"/>
        <v>1499.2142058960353</v>
      </c>
      <c r="U556" s="5">
        <f t="shared" si="231"/>
        <v>0</v>
      </c>
      <c r="V556" s="5">
        <f t="shared" si="232"/>
        <v>6.1315282975079102</v>
      </c>
      <c r="W556" s="5">
        <f t="shared" si="233"/>
        <v>5.2815132631235802</v>
      </c>
      <c r="X556" s="5">
        <f t="shared" si="222"/>
        <v>0</v>
      </c>
      <c r="Y556" s="5">
        <f t="shared" si="223"/>
        <v>-3.4310311761762984</v>
      </c>
      <c r="Z556" s="5">
        <f t="shared" si="224"/>
        <v>-15.790913932187408</v>
      </c>
      <c r="AA556">
        <f t="shared" si="246"/>
        <v>0</v>
      </c>
    </row>
    <row r="557" spans="1:27" x14ac:dyDescent="0.2">
      <c r="A557">
        <f t="shared" si="220"/>
        <v>5.2499999999999325</v>
      </c>
      <c r="B557" s="5">
        <f t="shared" si="234"/>
        <v>0</v>
      </c>
      <c r="C557" s="5">
        <f t="shared" si="235"/>
        <v>395.25764462374974</v>
      </c>
      <c r="D557" s="5">
        <f t="shared" si="236"/>
        <v>-3.7391613898071276</v>
      </c>
      <c r="E557" s="2">
        <f t="shared" si="237"/>
        <v>395.25764462374974</v>
      </c>
      <c r="F557" s="2">
        <f t="shared" si="238"/>
        <v>0</v>
      </c>
      <c r="G557" s="3">
        <f t="shared" si="239"/>
        <v>0</v>
      </c>
      <c r="H557" s="3">
        <f t="shared" si="240"/>
        <v>50.59320016875278</v>
      </c>
      <c r="I557" s="3">
        <f t="shared" si="241"/>
        <v>-58.933490621069957</v>
      </c>
      <c r="J557" s="2">
        <f t="shared" si="221"/>
        <v>77.671283110936358</v>
      </c>
      <c r="K557" s="2">
        <f t="shared" si="225"/>
        <v>77.671283110936358</v>
      </c>
      <c r="L557" s="5">
        <f t="shared" si="226"/>
        <v>0.4578545665428449</v>
      </c>
      <c r="M557" s="4">
        <f t="shared" si="242"/>
        <v>0.24462630275070063</v>
      </c>
      <c r="N557" s="4">
        <f t="shared" si="227"/>
        <v>0.25283509409171601</v>
      </c>
      <c r="O557" s="4">
        <f t="shared" si="243"/>
        <v>0</v>
      </c>
      <c r="P557" s="4">
        <f t="shared" si="228"/>
        <v>0</v>
      </c>
      <c r="Q557" s="5">
        <f t="shared" si="229"/>
        <v>0</v>
      </c>
      <c r="R557" s="5">
        <f t="shared" si="230"/>
        <v>-9.56474882065584</v>
      </c>
      <c r="S557" s="5">
        <f t="shared" si="244"/>
        <v>11.141497929264252</v>
      </c>
      <c r="T557" s="6">
        <f t="shared" si="245"/>
        <v>1499.2127066825792</v>
      </c>
      <c r="U557" s="5">
        <f t="shared" si="231"/>
        <v>0</v>
      </c>
      <c r="V557" s="5">
        <f t="shared" si="232"/>
        <v>6.1525250223852082</v>
      </c>
      <c r="W557" s="5">
        <f t="shared" si="233"/>
        <v>5.2818172947235427</v>
      </c>
      <c r="X557" s="5">
        <f t="shared" si="222"/>
        <v>0</v>
      </c>
      <c r="Y557" s="5">
        <f t="shared" si="223"/>
        <v>-3.4122237982706318</v>
      </c>
      <c r="Z557" s="5">
        <f t="shared" si="224"/>
        <v>-15.750684776012204</v>
      </c>
      <c r="AA557">
        <f t="shared" si="246"/>
        <v>0</v>
      </c>
    </row>
    <row r="558" spans="1:27" x14ac:dyDescent="0.2">
      <c r="A558">
        <f t="shared" si="220"/>
        <v>5.2599999999999323</v>
      </c>
      <c r="B558" s="5">
        <f t="shared" si="234"/>
        <v>0</v>
      </c>
      <c r="C558" s="5">
        <f t="shared" si="235"/>
        <v>395.76340601424738</v>
      </c>
      <c r="D558" s="5">
        <f t="shared" si="236"/>
        <v>-4.3292838302566281</v>
      </c>
      <c r="E558" s="2">
        <f t="shared" si="237"/>
        <v>395.76340601424738</v>
      </c>
      <c r="F558" s="2">
        <f t="shared" si="238"/>
        <v>0</v>
      </c>
      <c r="G558" s="3">
        <f t="shared" si="239"/>
        <v>0</v>
      </c>
      <c r="H558" s="3">
        <f t="shared" si="240"/>
        <v>50.559077930770073</v>
      </c>
      <c r="I558" s="3">
        <f t="shared" si="241"/>
        <v>-59.090997468830082</v>
      </c>
      <c r="J558" s="2">
        <f t="shared" si="221"/>
        <v>77.768671989889114</v>
      </c>
      <c r="K558" s="2">
        <f t="shared" si="225"/>
        <v>77.768671989889114</v>
      </c>
      <c r="L558" s="5">
        <f t="shared" si="226"/>
        <v>0.45769496575363433</v>
      </c>
      <c r="M558" s="4">
        <f t="shared" si="242"/>
        <v>0.24431971551953813</v>
      </c>
      <c r="N558" s="4">
        <f t="shared" si="227"/>
        <v>0.2527039943456294</v>
      </c>
      <c r="O558" s="4">
        <f t="shared" si="243"/>
        <v>0</v>
      </c>
      <c r="P558" s="4">
        <f t="shared" si="228"/>
        <v>0</v>
      </c>
      <c r="Q558" s="5">
        <f t="shared" si="229"/>
        <v>0</v>
      </c>
      <c r="R558" s="5">
        <f t="shared" si="230"/>
        <v>-9.5669466565192174</v>
      </c>
      <c r="S558" s="5">
        <f t="shared" si="244"/>
        <v>11.181383122510578</v>
      </c>
      <c r="T558" s="6">
        <f t="shared" si="245"/>
        <v>1499.211207470622</v>
      </c>
      <c r="U558" s="5">
        <f t="shared" si="231"/>
        <v>0</v>
      </c>
      <c r="V558" s="5">
        <f t="shared" si="232"/>
        <v>6.1735006691949676</v>
      </c>
      <c r="W558" s="5">
        <f t="shared" si="233"/>
        <v>5.282132893494194</v>
      </c>
      <c r="X558" s="5">
        <f t="shared" si="222"/>
        <v>0</v>
      </c>
      <c r="Y558" s="5">
        <f t="shared" si="223"/>
        <v>-3.3934459873242497</v>
      </c>
      <c r="Z558" s="5">
        <f t="shared" si="224"/>
        <v>-15.710483983995228</v>
      </c>
      <c r="AA558">
        <f t="shared" si="246"/>
        <v>0</v>
      </c>
    </row>
    <row r="559" spans="1:27" x14ac:dyDescent="0.2">
      <c r="A559">
        <f t="shared" si="220"/>
        <v>5.2699999999999321</v>
      </c>
      <c r="B559" s="5">
        <f t="shared" si="234"/>
        <v>0</v>
      </c>
      <c r="C559" s="5">
        <f t="shared" si="235"/>
        <v>396.2688271212557</v>
      </c>
      <c r="D559" s="5">
        <f t="shared" si="236"/>
        <v>-4.9209793291441288</v>
      </c>
      <c r="E559" s="2">
        <f t="shared" si="237"/>
        <v>396.2688271212557</v>
      </c>
      <c r="F559" s="2">
        <f t="shared" si="238"/>
        <v>0</v>
      </c>
      <c r="G559" s="3">
        <f t="shared" si="239"/>
        <v>0</v>
      </c>
      <c r="H559" s="3">
        <f t="shared" si="240"/>
        <v>50.525143470896829</v>
      </c>
      <c r="I559" s="3">
        <f t="shared" si="241"/>
        <v>-59.248102308670035</v>
      </c>
      <c r="J559" s="2">
        <f t="shared" si="221"/>
        <v>77.866088574766223</v>
      </c>
      <c r="K559" s="2">
        <f t="shared" si="225"/>
        <v>77.866088574766223</v>
      </c>
      <c r="L559" s="5">
        <f t="shared" si="226"/>
        <v>0.45753485381031667</v>
      </c>
      <c r="M559" s="4">
        <f t="shared" si="242"/>
        <v>0.24401380837625705</v>
      </c>
      <c r="N559" s="4">
        <f t="shared" si="227"/>
        <v>0.25257299301412189</v>
      </c>
      <c r="O559" s="4">
        <f t="shared" si="243"/>
        <v>0</v>
      </c>
      <c r="P559" s="4">
        <f t="shared" si="228"/>
        <v>0</v>
      </c>
      <c r="Q559" s="5">
        <f t="shared" si="229"/>
        <v>0</v>
      </c>
      <c r="R559" s="5">
        <f t="shared" si="230"/>
        <v>-9.5691527469462425</v>
      </c>
      <c r="S559" s="5">
        <f t="shared" si="244"/>
        <v>11.221227729614171</v>
      </c>
      <c r="T559" s="6">
        <f t="shared" si="245"/>
        <v>1499.2097082601642</v>
      </c>
      <c r="U559" s="5">
        <f t="shared" si="231"/>
        <v>0</v>
      </c>
      <c r="V559" s="5">
        <f t="shared" si="232"/>
        <v>6.1944550220794667</v>
      </c>
      <c r="W559" s="5">
        <f t="shared" si="233"/>
        <v>5.2824599695032486</v>
      </c>
      <c r="X559" s="5">
        <f t="shared" si="222"/>
        <v>0</v>
      </c>
      <c r="Y559" s="5">
        <f t="shared" si="223"/>
        <v>-3.3746977248667758</v>
      </c>
      <c r="Z559" s="5">
        <f t="shared" si="224"/>
        <v>-15.670312300882578</v>
      </c>
      <c r="AA559">
        <f t="shared" si="246"/>
        <v>0</v>
      </c>
    </row>
    <row r="560" spans="1:27" x14ac:dyDescent="0.2">
      <c r="A560">
        <f t="shared" si="220"/>
        <v>5.2799999999999319</v>
      </c>
      <c r="B560" s="5">
        <f t="shared" si="234"/>
        <v>0</v>
      </c>
      <c r="C560" s="5">
        <f t="shared" si="235"/>
        <v>396.77390982107841</v>
      </c>
      <c r="D560" s="5">
        <f t="shared" si="236"/>
        <v>-5.5142438678458738</v>
      </c>
      <c r="E560" s="2">
        <f t="shared" si="237"/>
        <v>396.77390982107841</v>
      </c>
      <c r="F560" s="2">
        <f t="shared" si="238"/>
        <v>0</v>
      </c>
      <c r="G560" s="3">
        <f t="shared" si="239"/>
        <v>0</v>
      </c>
      <c r="H560" s="3">
        <f t="shared" si="240"/>
        <v>50.491396493648161</v>
      </c>
      <c r="I560" s="3">
        <f t="shared" si="241"/>
        <v>-59.404805431678859</v>
      </c>
      <c r="J560" s="2">
        <f t="shared" si="221"/>
        <v>77.963530116679607</v>
      </c>
      <c r="K560" s="2">
        <f t="shared" si="225"/>
        <v>77.963530116679607</v>
      </c>
      <c r="L560" s="5">
        <f t="shared" si="226"/>
        <v>0.45737423454608273</v>
      </c>
      <c r="M560" s="4">
        <f t="shared" si="242"/>
        <v>0.24370858769048201</v>
      </c>
      <c r="N560" s="4">
        <f t="shared" si="227"/>
        <v>0.25244209369027315</v>
      </c>
      <c r="O560" s="4">
        <f t="shared" si="243"/>
        <v>0</v>
      </c>
      <c r="P560" s="4">
        <f t="shared" si="228"/>
        <v>0</v>
      </c>
      <c r="Q560" s="5">
        <f t="shared" si="229"/>
        <v>0</v>
      </c>
      <c r="R560" s="5">
        <f t="shared" si="230"/>
        <v>-9.5713668626914679</v>
      </c>
      <c r="S560" s="5">
        <f t="shared" si="244"/>
        <v>11.261031099920825</v>
      </c>
      <c r="T560" s="6">
        <f t="shared" si="245"/>
        <v>1499.2082090512054</v>
      </c>
      <c r="U560" s="5">
        <f t="shared" si="231"/>
        <v>0</v>
      </c>
      <c r="V560" s="5">
        <f t="shared" si="232"/>
        <v>6.215387866779519</v>
      </c>
      <c r="W560" s="5">
        <f t="shared" si="233"/>
        <v>5.2827984346199317</v>
      </c>
      <c r="X560" s="5">
        <f t="shared" si="222"/>
        <v>0</v>
      </c>
      <c r="Y560" s="5">
        <f t="shared" si="223"/>
        <v>-3.3559789959119488</v>
      </c>
      <c r="Z560" s="5">
        <f t="shared" si="224"/>
        <v>-15.630170465459244</v>
      </c>
      <c r="AA560">
        <f t="shared" si="246"/>
        <v>0</v>
      </c>
    </row>
    <row r="561" spans="1:27" x14ac:dyDescent="0.2">
      <c r="A561">
        <f t="shared" si="220"/>
        <v>5.2899999999999316</v>
      </c>
      <c r="B561" s="5">
        <f t="shared" si="234"/>
        <v>0</v>
      </c>
      <c r="C561" s="5">
        <f t="shared" si="235"/>
        <v>397.27865598706506</v>
      </c>
      <c r="D561" s="5">
        <f t="shared" si="236"/>
        <v>-6.1090734306859353</v>
      </c>
      <c r="E561" s="2">
        <f t="shared" si="237"/>
        <v>397.27865598706506</v>
      </c>
      <c r="F561" s="2">
        <f t="shared" si="238"/>
        <v>0</v>
      </c>
      <c r="G561" s="3">
        <f t="shared" si="239"/>
        <v>0</v>
      </c>
      <c r="H561" s="3">
        <f t="shared" si="240"/>
        <v>50.45783670368904</v>
      </c>
      <c r="I561" s="3">
        <f t="shared" si="241"/>
        <v>-59.561107136333455</v>
      </c>
      <c r="J561" s="2">
        <f t="shared" si="221"/>
        <v>78.060993896580271</v>
      </c>
      <c r="K561" s="2">
        <f t="shared" si="225"/>
        <v>78.060993896580271</v>
      </c>
      <c r="L561" s="5">
        <f t="shared" si="226"/>
        <v>0.45721311180508339</v>
      </c>
      <c r="M561" s="4">
        <f t="shared" si="242"/>
        <v>0.24340405966263781</v>
      </c>
      <c r="N561" s="4">
        <f t="shared" si="227"/>
        <v>0.25231129991201379</v>
      </c>
      <c r="O561" s="4">
        <f t="shared" si="243"/>
        <v>0</v>
      </c>
      <c r="P561" s="4">
        <f t="shared" si="228"/>
        <v>0</v>
      </c>
      <c r="Q561" s="5">
        <f t="shared" si="229"/>
        <v>0</v>
      </c>
      <c r="R561" s="5">
        <f t="shared" si="230"/>
        <v>-9.5735887795305405</v>
      </c>
      <c r="S561" s="5">
        <f t="shared" si="244"/>
        <v>11.300792586994307</v>
      </c>
      <c r="T561" s="6">
        <f t="shared" si="245"/>
        <v>1499.2067098437458</v>
      </c>
      <c r="U561" s="5">
        <f t="shared" si="231"/>
        <v>0</v>
      </c>
      <c r="V561" s="5">
        <f t="shared" si="232"/>
        <v>6.2362989906469277</v>
      </c>
      <c r="W561" s="5">
        <f t="shared" si="233"/>
        <v>5.2831482024867942</v>
      </c>
      <c r="X561" s="5">
        <f t="shared" si="222"/>
        <v>0</v>
      </c>
      <c r="Y561" s="5">
        <f t="shared" si="223"/>
        <v>-3.3372897888836128</v>
      </c>
      <c r="Z561" s="5">
        <f t="shared" si="224"/>
        <v>-15.590059210518898</v>
      </c>
      <c r="AA561">
        <f t="shared" si="246"/>
        <v>0</v>
      </c>
    </row>
    <row r="562" spans="1:27" x14ac:dyDescent="0.2">
      <c r="A562">
        <f t="shared" si="220"/>
        <v>5.2999999999999314</v>
      </c>
      <c r="B562" s="5">
        <f t="shared" si="234"/>
        <v>0</v>
      </c>
      <c r="C562" s="5">
        <f t="shared" si="235"/>
        <v>397.78306748961251</v>
      </c>
      <c r="D562" s="5">
        <f t="shared" si="236"/>
        <v>-6.7054640050097962</v>
      </c>
      <c r="E562" s="2">
        <f t="shared" si="237"/>
        <v>397.78306748961251</v>
      </c>
      <c r="F562" s="2">
        <f t="shared" si="238"/>
        <v>0</v>
      </c>
      <c r="G562" s="3">
        <f t="shared" si="239"/>
        <v>0</v>
      </c>
      <c r="H562" s="3">
        <f t="shared" si="240"/>
        <v>50.424463805800201</v>
      </c>
      <c r="I562" s="3">
        <f t="shared" si="241"/>
        <v>-59.717007728438645</v>
      </c>
      <c r="J562" s="2">
        <f t="shared" si="221"/>
        <v>78.158477225064047</v>
      </c>
      <c r="K562" s="2">
        <f t="shared" si="225"/>
        <v>78.158477225064047</v>
      </c>
      <c r="L562" s="5">
        <f t="shared" si="226"/>
        <v>0.45705148944223167</v>
      </c>
      <c r="M562" s="4">
        <f t="shared" si="242"/>
        <v>0.24310023032641223</v>
      </c>
      <c r="N562" s="4">
        <f t="shared" si="227"/>
        <v>0.25218061516264195</v>
      </c>
      <c r="O562" s="4">
        <f t="shared" si="243"/>
        <v>0</v>
      </c>
      <c r="P562" s="4">
        <f t="shared" si="228"/>
        <v>0</v>
      </c>
      <c r="Q562" s="5">
        <f t="shared" si="229"/>
        <v>0</v>
      </c>
      <c r="R562" s="5">
        <f t="shared" si="230"/>
        <v>-9.5758182781989269</v>
      </c>
      <c r="S562" s="5">
        <f t="shared" si="244"/>
        <v>11.340511548673168</v>
      </c>
      <c r="T562" s="6">
        <f t="shared" si="245"/>
        <v>1499.2052106377855</v>
      </c>
      <c r="U562" s="5">
        <f t="shared" si="231"/>
        <v>0</v>
      </c>
      <c r="V562" s="5">
        <f t="shared" si="232"/>
        <v>6.2571881826564137</v>
      </c>
      <c r="W562" s="5">
        <f t="shared" si="233"/>
        <v>5.2835091884917604</v>
      </c>
      <c r="X562" s="5">
        <f t="shared" si="222"/>
        <v>0</v>
      </c>
      <c r="Y562" s="5">
        <f t="shared" si="223"/>
        <v>-3.3186300955425132</v>
      </c>
      <c r="Z562" s="5">
        <f t="shared" si="224"/>
        <v>-15.54997926283507</v>
      </c>
      <c r="AA562">
        <f t="shared" si="246"/>
        <v>0</v>
      </c>
    </row>
    <row r="563" spans="1:27" x14ac:dyDescent="0.2">
      <c r="A563">
        <f t="shared" si="220"/>
        <v>5.3099999999999312</v>
      </c>
      <c r="B563" s="5">
        <f t="shared" si="234"/>
        <v>0</v>
      </c>
      <c r="C563" s="5">
        <f t="shared" si="235"/>
        <v>398.28714619616574</v>
      </c>
      <c r="D563" s="5">
        <f t="shared" si="236"/>
        <v>-7.3034115812573246</v>
      </c>
      <c r="E563" s="2">
        <f t="shared" si="237"/>
        <v>398.28714619616574</v>
      </c>
      <c r="F563" s="2">
        <f t="shared" si="238"/>
        <v>0</v>
      </c>
      <c r="G563" s="3">
        <f t="shared" si="239"/>
        <v>0</v>
      </c>
      <c r="H563" s="3">
        <f t="shared" si="240"/>
        <v>50.391277504844773</v>
      </c>
      <c r="I563" s="3">
        <f t="shared" si="241"/>
        <v>-59.872507521066993</v>
      </c>
      <c r="J563" s="2">
        <f t="shared" si="221"/>
        <v>78.255977442176885</v>
      </c>
      <c r="K563" s="2">
        <f t="shared" si="225"/>
        <v>78.255977442176885</v>
      </c>
      <c r="L563" s="5">
        <f t="shared" si="226"/>
        <v>0.45688937132300089</v>
      </c>
      <c r="M563" s="4">
        <f t="shared" si="242"/>
        <v>0.24279710555119813</v>
      </c>
      <c r="N563" s="4">
        <f t="shared" si="227"/>
        <v>0.25205004287133925</v>
      </c>
      <c r="O563" s="4">
        <f t="shared" si="243"/>
        <v>0</v>
      </c>
      <c r="P563" s="4">
        <f t="shared" si="228"/>
        <v>0</v>
      </c>
      <c r="Q563" s="5">
        <f t="shared" si="229"/>
        <v>0</v>
      </c>
      <c r="R563" s="5">
        <f t="shared" si="230"/>
        <v>-9.5780551443309427</v>
      </c>
      <c r="S563" s="5">
        <f t="shared" si="244"/>
        <v>11.380187347125984</v>
      </c>
      <c r="T563" s="6">
        <f t="shared" si="245"/>
        <v>1499.2037114333248</v>
      </c>
      <c r="U563" s="5">
        <f t="shared" si="231"/>
        <v>0</v>
      </c>
      <c r="V563" s="5">
        <f t="shared" si="232"/>
        <v>6.2780552334170201</v>
      </c>
      <c r="W563" s="5">
        <f t="shared" si="233"/>
        <v>5.283881309740444</v>
      </c>
      <c r="X563" s="5">
        <f t="shared" si="222"/>
        <v>0</v>
      </c>
      <c r="Y563" s="5">
        <f t="shared" si="223"/>
        <v>-3.2999999109139226</v>
      </c>
      <c r="Z563" s="5">
        <f t="shared" si="224"/>
        <v>-15.509931343133573</v>
      </c>
      <c r="AA563">
        <f t="shared" si="246"/>
        <v>0</v>
      </c>
    </row>
    <row r="564" spans="1:27" x14ac:dyDescent="0.2">
      <c r="A564">
        <f t="shared" si="220"/>
        <v>5.319999999999931</v>
      </c>
      <c r="B564" s="5">
        <f t="shared" si="234"/>
        <v>0</v>
      </c>
      <c r="C564" s="5">
        <f t="shared" si="235"/>
        <v>398.79089397121862</v>
      </c>
      <c r="D564" s="5">
        <f t="shared" si="236"/>
        <v>-7.9029121530351505</v>
      </c>
      <c r="E564" s="2">
        <f t="shared" si="237"/>
        <v>398.79089397121862</v>
      </c>
      <c r="F564" s="2">
        <f t="shared" si="238"/>
        <v>0</v>
      </c>
      <c r="G564" s="3">
        <f t="shared" si="239"/>
        <v>0</v>
      </c>
      <c r="H564" s="3">
        <f t="shared" si="240"/>
        <v>50.358277505735636</v>
      </c>
      <c r="I564" s="3">
        <f t="shared" si="241"/>
        <v>-60.027606834498329</v>
      </c>
      <c r="J564" s="2">
        <f t="shared" si="221"/>
        <v>78.353491917219557</v>
      </c>
      <c r="K564" s="2">
        <f t="shared" si="225"/>
        <v>78.353491917219557</v>
      </c>
      <c r="L564" s="5">
        <f t="shared" si="226"/>
        <v>0.45672676132322038</v>
      </c>
      <c r="M564" s="4">
        <f t="shared" si="242"/>
        <v>0.24249469104451532</v>
      </c>
      <c r="N564" s="4">
        <f t="shared" si="227"/>
        <v>0.25191958641368556</v>
      </c>
      <c r="O564" s="4">
        <f t="shared" si="243"/>
        <v>0</v>
      </c>
      <c r="P564" s="4">
        <f t="shared" si="228"/>
        <v>0</v>
      </c>
      <c r="Q564" s="5">
        <f t="shared" si="229"/>
        <v>0</v>
      </c>
      <c r="R564" s="5">
        <f t="shared" si="230"/>
        <v>-9.5802991683990566</v>
      </c>
      <c r="S564" s="5">
        <f t="shared" si="244"/>
        <v>11.419819348905051</v>
      </c>
      <c r="T564" s="6">
        <f t="shared" si="245"/>
        <v>1499.2022122303631</v>
      </c>
      <c r="U564" s="5">
        <f t="shared" si="231"/>
        <v>0</v>
      </c>
      <c r="V564" s="5">
        <f t="shared" si="232"/>
        <v>6.2988999351829786</v>
      </c>
      <c r="W564" s="5">
        <f t="shared" si="233"/>
        <v>5.2842644850286842</v>
      </c>
      <c r="X564" s="5">
        <f t="shared" si="222"/>
        <v>0</v>
      </c>
      <c r="Y564" s="5">
        <f t="shared" si="223"/>
        <v>-3.281399233216078</v>
      </c>
      <c r="Z564" s="5">
        <f t="shared" si="224"/>
        <v>-15.469916166066263</v>
      </c>
      <c r="AA564">
        <f t="shared" si="246"/>
        <v>0</v>
      </c>
    </row>
    <row r="565" spans="1:27" x14ac:dyDescent="0.2">
      <c r="A565">
        <f t="shared" si="220"/>
        <v>5.3299999999999308</v>
      </c>
      <c r="B565" s="5">
        <f t="shared" si="234"/>
        <v>0</v>
      </c>
      <c r="C565" s="5">
        <f t="shared" si="235"/>
        <v>399.29431267631429</v>
      </c>
      <c r="D565" s="5">
        <f t="shared" si="236"/>
        <v>-8.503961717188437</v>
      </c>
      <c r="E565" s="2">
        <f t="shared" si="237"/>
        <v>399.29431267631429</v>
      </c>
      <c r="F565" s="2">
        <f t="shared" si="238"/>
        <v>0</v>
      </c>
      <c r="G565" s="3">
        <f t="shared" si="239"/>
        <v>0</v>
      </c>
      <c r="H565" s="3">
        <f t="shared" si="240"/>
        <v>50.325463513403477</v>
      </c>
      <c r="I565" s="3">
        <f t="shared" si="241"/>
        <v>-60.182305996158995</v>
      </c>
      <c r="J565" s="2">
        <f t="shared" si="221"/>
        <v>78.451018048551916</v>
      </c>
      <c r="K565" s="2">
        <f t="shared" si="225"/>
        <v>78.451018048551916</v>
      </c>
      <c r="L565" s="5">
        <f t="shared" si="226"/>
        <v>0.4565636633288675</v>
      </c>
      <c r="M565" s="4">
        <f t="shared" si="242"/>
        <v>0.242192992354412</v>
      </c>
      <c r="N565" s="4">
        <f t="shared" si="227"/>
        <v>0.25178924911217326</v>
      </c>
      <c r="O565" s="4">
        <f t="shared" si="243"/>
        <v>0</v>
      </c>
      <c r="P565" s="4">
        <f t="shared" si="228"/>
        <v>0</v>
      </c>
      <c r="Q565" s="5">
        <f t="shared" si="229"/>
        <v>0</v>
      </c>
      <c r="R565" s="5">
        <f t="shared" si="230"/>
        <v>-9.5825501456534798</v>
      </c>
      <c r="S565" s="5">
        <f t="shared" si="244"/>
        <v>11.459406924998509</v>
      </c>
      <c r="T565" s="6">
        <f t="shared" si="245"/>
        <v>1499.2007130289003</v>
      </c>
      <c r="U565" s="5">
        <f t="shared" si="231"/>
        <v>0</v>
      </c>
      <c r="V565" s="5">
        <f t="shared" si="232"/>
        <v>6.3197220818641036</v>
      </c>
      <c r="W565" s="5">
        <f t="shared" si="233"/>
        <v>5.2846586348153668</v>
      </c>
      <c r="X565" s="5">
        <f t="shared" si="222"/>
        <v>0</v>
      </c>
      <c r="Y565" s="5">
        <f t="shared" si="223"/>
        <v>-3.2628280637893763</v>
      </c>
      <c r="Z565" s="5">
        <f t="shared" si="224"/>
        <v>-15.429934440186123</v>
      </c>
      <c r="AA565">
        <f t="shared" si="246"/>
        <v>0</v>
      </c>
    </row>
    <row r="566" spans="1:27" x14ac:dyDescent="0.2">
      <c r="A566">
        <f t="shared" si="220"/>
        <v>5.3399999999999306</v>
      </c>
      <c r="B566" s="5">
        <f t="shared" si="234"/>
        <v>0</v>
      </c>
      <c r="C566" s="5">
        <f t="shared" si="235"/>
        <v>399.79740417004518</v>
      </c>
      <c r="D566" s="5">
        <f t="shared" si="236"/>
        <v>-9.1065562738720374</v>
      </c>
      <c r="E566" s="2">
        <f t="shared" si="237"/>
        <v>399.79740417004518</v>
      </c>
      <c r="F566" s="2">
        <f t="shared" si="238"/>
        <v>0</v>
      </c>
      <c r="G566" s="3">
        <f t="shared" si="239"/>
        <v>0</v>
      </c>
      <c r="H566" s="3">
        <f t="shared" si="240"/>
        <v>50.292835232765583</v>
      </c>
      <c r="I566" s="3">
        <f t="shared" si="241"/>
        <v>-60.336605340560858</v>
      </c>
      <c r="J566" s="2">
        <f t="shared" si="221"/>
        <v>78.548553263396926</v>
      </c>
      <c r="K566" s="2">
        <f t="shared" si="225"/>
        <v>78.548553263396926</v>
      </c>
      <c r="L566" s="5">
        <f t="shared" si="226"/>
        <v>0.45640008123585679</v>
      </c>
      <c r="M566" s="4">
        <f t="shared" si="242"/>
        <v>0.24189201487184422</v>
      </c>
      <c r="N566" s="4">
        <f t="shared" si="227"/>
        <v>0.2516590342367197</v>
      </c>
      <c r="O566" s="4">
        <f t="shared" si="243"/>
        <v>0</v>
      </c>
      <c r="P566" s="4">
        <f t="shared" si="228"/>
        <v>0</v>
      </c>
      <c r="Q566" s="5">
        <f t="shared" si="229"/>
        <v>0</v>
      </c>
      <c r="R566" s="5">
        <f t="shared" si="230"/>
        <v>-9.5848078760621007</v>
      </c>
      <c r="S566" s="5">
        <f t="shared" si="244"/>
        <v>11.498949450880998</v>
      </c>
      <c r="T566" s="6">
        <f t="shared" si="245"/>
        <v>1499.199213828937</v>
      </c>
      <c r="U566" s="5">
        <f t="shared" si="231"/>
        <v>0</v>
      </c>
      <c r="V566" s="5">
        <f t="shared" si="232"/>
        <v>6.3405214690356644</v>
      </c>
      <c r="W566" s="5">
        <f t="shared" si="233"/>
        <v>5.2850636811954796</v>
      </c>
      <c r="X566" s="5">
        <f t="shared" si="222"/>
        <v>0</v>
      </c>
      <c r="Y566" s="5">
        <f t="shared" si="223"/>
        <v>-3.2442864070264363</v>
      </c>
      <c r="Z566" s="5">
        <f t="shared" si="224"/>
        <v>-15.389986867923522</v>
      </c>
      <c r="AA566">
        <f t="shared" si="246"/>
        <v>0</v>
      </c>
    </row>
    <row r="567" spans="1:27" x14ac:dyDescent="0.2">
      <c r="A567">
        <f t="shared" si="220"/>
        <v>5.3499999999999304</v>
      </c>
      <c r="B567" s="5">
        <f t="shared" si="234"/>
        <v>0</v>
      </c>
      <c r="C567" s="5">
        <f t="shared" si="235"/>
        <v>400.30017030805249</v>
      </c>
      <c r="D567" s="5">
        <f t="shared" si="236"/>
        <v>-9.7106918266210425</v>
      </c>
      <c r="E567" s="2">
        <f t="shared" si="237"/>
        <v>400.30017030805249</v>
      </c>
      <c r="F567" s="2">
        <f t="shared" si="238"/>
        <v>0</v>
      </c>
      <c r="G567" s="3">
        <f t="shared" si="239"/>
        <v>0</v>
      </c>
      <c r="H567" s="3">
        <f t="shared" si="240"/>
        <v>50.260392368695321</v>
      </c>
      <c r="I567" s="3">
        <f t="shared" si="241"/>
        <v>-60.490505209240091</v>
      </c>
      <c r="J567" s="2">
        <f t="shared" si="221"/>
        <v>78.646095017644129</v>
      </c>
      <c r="K567" s="2">
        <f t="shared" si="225"/>
        <v>78.646095017644129</v>
      </c>
      <c r="L567" s="5">
        <f t="shared" si="226"/>
        <v>0.45623601894982629</v>
      </c>
      <c r="M567" s="4">
        <f t="shared" si="242"/>
        <v>0.24159176383303538</v>
      </c>
      <c r="N567" s="4">
        <f t="shared" si="227"/>
        <v>0.25152894500517886</v>
      </c>
      <c r="O567" s="4">
        <f t="shared" si="243"/>
        <v>0</v>
      </c>
      <c r="P567" s="4">
        <f t="shared" si="228"/>
        <v>0</v>
      </c>
      <c r="Q567" s="5">
        <f t="shared" si="229"/>
        <v>0</v>
      </c>
      <c r="R567" s="5">
        <f t="shared" si="230"/>
        <v>-9.5870721642507029</v>
      </c>
      <c r="S567" s="5">
        <f t="shared" si="244"/>
        <v>11.538446306562763</v>
      </c>
      <c r="T567" s="6">
        <f t="shared" si="245"/>
        <v>1499.1977146304725</v>
      </c>
      <c r="U567" s="5">
        <f t="shared" si="231"/>
        <v>0</v>
      </c>
      <c r="V567" s="5">
        <f t="shared" si="232"/>
        <v>6.3612978939477474</v>
      </c>
      <c r="W567" s="5">
        <f t="shared" si="233"/>
        <v>5.2854795478734182</v>
      </c>
      <c r="X567" s="5">
        <f t="shared" si="222"/>
        <v>0</v>
      </c>
      <c r="Y567" s="5">
        <f t="shared" si="223"/>
        <v>-3.2257742703029555</v>
      </c>
      <c r="Z567" s="5">
        <f t="shared" si="224"/>
        <v>-15.350074145563816</v>
      </c>
      <c r="AA567">
        <f t="shared" si="246"/>
        <v>0</v>
      </c>
    </row>
    <row r="568" spans="1:27" x14ac:dyDescent="0.2">
      <c r="A568">
        <f t="shared" si="220"/>
        <v>5.3599999999999302</v>
      </c>
      <c r="B568" s="5">
        <f t="shared" si="234"/>
        <v>0</v>
      </c>
      <c r="C568" s="5">
        <f t="shared" si="235"/>
        <v>400.80261294302591</v>
      </c>
      <c r="D568" s="5">
        <f t="shared" si="236"/>
        <v>-10.316364382420721</v>
      </c>
      <c r="E568" s="2">
        <f t="shared" si="237"/>
        <v>400.80261294302591</v>
      </c>
      <c r="F568" s="2">
        <f t="shared" si="238"/>
        <v>0</v>
      </c>
      <c r="G568" s="3">
        <f t="shared" si="239"/>
        <v>0</v>
      </c>
      <c r="H568" s="3">
        <f t="shared" si="240"/>
        <v>50.22813462599229</v>
      </c>
      <c r="I568" s="3">
        <f t="shared" si="241"/>
        <v>-60.644005950695728</v>
      </c>
      <c r="J568" s="2">
        <f t="shared" si="221"/>
        <v>78.743640795652979</v>
      </c>
      <c r="K568" s="2">
        <f t="shared" si="225"/>
        <v>78.743640795652979</v>
      </c>
      <c r="L568" s="5">
        <f t="shared" si="226"/>
        <v>0.45607148038592071</v>
      </c>
      <c r="M568" s="4">
        <f t="shared" si="242"/>
        <v>0.24129224432181362</v>
      </c>
      <c r="N568" s="4">
        <f t="shared" si="227"/>
        <v>0.2513989845838514</v>
      </c>
      <c r="O568" s="4">
        <f t="shared" si="243"/>
        <v>0</v>
      </c>
      <c r="P568" s="4">
        <f t="shared" si="228"/>
        <v>0</v>
      </c>
      <c r="Q568" s="5">
        <f t="shared" si="229"/>
        <v>0</v>
      </c>
      <c r="R568" s="5">
        <f t="shared" si="230"/>
        <v>-9.5893428194434769</v>
      </c>
      <c r="S568" s="5">
        <f t="shared" si="244"/>
        <v>11.577896876637253</v>
      </c>
      <c r="T568" s="6">
        <f t="shared" si="245"/>
        <v>1499.1962154335074</v>
      </c>
      <c r="U568" s="5">
        <f t="shared" si="231"/>
        <v>0</v>
      </c>
      <c r="V568" s="5">
        <f t="shared" si="232"/>
        <v>6.3820511555341817</v>
      </c>
      <c r="W568" s="5">
        <f t="shared" si="233"/>
        <v>5.2859061601365562</v>
      </c>
      <c r="X568" s="5">
        <f t="shared" si="222"/>
        <v>0</v>
      </c>
      <c r="Y568" s="5">
        <f t="shared" si="223"/>
        <v>-3.2072916639092952</v>
      </c>
      <c r="Z568" s="5">
        <f t="shared" si="224"/>
        <v>-15.31019696322619</v>
      </c>
      <c r="AA568">
        <f t="shared" si="246"/>
        <v>0</v>
      </c>
    </row>
    <row r="569" spans="1:27" x14ac:dyDescent="0.2">
      <c r="A569">
        <f t="shared" si="220"/>
        <v>5.3699999999999299</v>
      </c>
      <c r="B569" s="5">
        <f t="shared" si="234"/>
        <v>0</v>
      </c>
      <c r="C569" s="5">
        <f t="shared" si="235"/>
        <v>401.30473392470259</v>
      </c>
      <c r="D569" s="5">
        <f t="shared" si="236"/>
        <v>-10.923569951775839</v>
      </c>
      <c r="E569" s="2">
        <f t="shared" si="237"/>
        <v>401.30473392470259</v>
      </c>
      <c r="F569" s="2">
        <f t="shared" si="238"/>
        <v>0</v>
      </c>
      <c r="G569" s="3">
        <f t="shared" si="239"/>
        <v>0</v>
      </c>
      <c r="H569" s="3">
        <f t="shared" si="240"/>
        <v>50.196061709353195</v>
      </c>
      <c r="I569" s="3">
        <f t="shared" si="241"/>
        <v>-60.797107920327988</v>
      </c>
      <c r="J569" s="2">
        <f t="shared" si="221"/>
        <v>78.841188110055796</v>
      </c>
      <c r="K569" s="2">
        <f t="shared" si="225"/>
        <v>78.841188110055796</v>
      </c>
      <c r="L569" s="5">
        <f t="shared" si="226"/>
        <v>0.45590646946857211</v>
      </c>
      <c r="M569" s="4">
        <f t="shared" si="242"/>
        <v>0.24099346127192789</v>
      </c>
      <c r="N569" s="4">
        <f t="shared" si="227"/>
        <v>0.25126915608799327</v>
      </c>
      <c r="O569" s="4">
        <f t="shared" si="243"/>
        <v>0</v>
      </c>
      <c r="P569" s="4">
        <f t="shared" si="228"/>
        <v>0</v>
      </c>
      <c r="Q569" s="5">
        <f t="shared" si="229"/>
        <v>0</v>
      </c>
      <c r="R569" s="5">
        <f t="shared" si="230"/>
        <v>-9.5916196554038979</v>
      </c>
      <c r="S569" s="5">
        <f t="shared" si="244"/>
        <v>11.617300550327258</v>
      </c>
      <c r="T569" s="6">
        <f t="shared" si="245"/>
        <v>1499.1947162380418</v>
      </c>
      <c r="U569" s="5">
        <f t="shared" si="231"/>
        <v>0</v>
      </c>
      <c r="V569" s="5">
        <f t="shared" si="232"/>
        <v>6.4027810544209363</v>
      </c>
      <c r="W569" s="5">
        <f t="shared" si="233"/>
        <v>5.2863434448290603</v>
      </c>
      <c r="X569" s="5">
        <f t="shared" si="222"/>
        <v>0</v>
      </c>
      <c r="Y569" s="5">
        <f t="shared" si="223"/>
        <v>-3.1888386009829617</v>
      </c>
      <c r="Z569" s="5">
        <f t="shared" si="224"/>
        <v>-15.270356004843681</v>
      </c>
      <c r="AA569">
        <f t="shared" si="246"/>
        <v>0</v>
      </c>
    </row>
    <row r="570" spans="1:27" x14ac:dyDescent="0.2">
      <c r="A570">
        <f t="shared" si="220"/>
        <v>5.3799999999999297</v>
      </c>
      <c r="B570" s="5">
        <f t="shared" si="234"/>
        <v>0</v>
      </c>
      <c r="C570" s="5">
        <f t="shared" si="235"/>
        <v>401.80653509986604</v>
      </c>
      <c r="D570" s="5">
        <f t="shared" si="236"/>
        <v>-11.532304548779361</v>
      </c>
      <c r="E570" s="2">
        <f t="shared" si="237"/>
        <v>401.80653509986604</v>
      </c>
      <c r="F570" s="2">
        <f t="shared" si="238"/>
        <v>0</v>
      </c>
      <c r="G570" s="3">
        <f t="shared" si="239"/>
        <v>0</v>
      </c>
      <c r="H570" s="3">
        <f t="shared" si="240"/>
        <v>50.164173323343363</v>
      </c>
      <c r="I570" s="3">
        <f t="shared" si="241"/>
        <v>-60.949811480376425</v>
      </c>
      <c r="J570" s="2">
        <f t="shared" si="221"/>
        <v>78.938734501560504</v>
      </c>
      <c r="K570" s="2">
        <f t="shared" si="225"/>
        <v>78.938734501560504</v>
      </c>
      <c r="L570" s="5">
        <f t="shared" si="226"/>
        <v>0.45574099013127789</v>
      </c>
      <c r="M570" s="4">
        <f t="shared" si="242"/>
        <v>0.24069541946934297</v>
      </c>
      <c r="N570" s="4">
        <f t="shared" si="227"/>
        <v>0.25113946258232317</v>
      </c>
      <c r="O570" s="4">
        <f t="shared" si="243"/>
        <v>0</v>
      </c>
      <c r="P570" s="4">
        <f t="shared" si="228"/>
        <v>0</v>
      </c>
      <c r="Q570" s="5">
        <f t="shared" si="229"/>
        <v>0</v>
      </c>
      <c r="R570" s="5">
        <f t="shared" si="230"/>
        <v>-9.5939024903758838</v>
      </c>
      <c r="S570" s="5">
        <f t="shared" si="244"/>
        <v>11.656656721529556</v>
      </c>
      <c r="T570" s="6">
        <f t="shared" si="245"/>
        <v>1499.193217044075</v>
      </c>
      <c r="U570" s="5">
        <f t="shared" si="231"/>
        <v>0</v>
      </c>
      <c r="V570" s="5">
        <f t="shared" si="232"/>
        <v>6.4234873929340797</v>
      </c>
      <c r="W570" s="5">
        <f t="shared" si="233"/>
        <v>5.2867913303259666</v>
      </c>
      <c r="X570" s="5">
        <f t="shared" si="222"/>
        <v>0</v>
      </c>
      <c r="Y570" s="5">
        <f t="shared" si="223"/>
        <v>-3.1704150974418042</v>
      </c>
      <c r="Z570" s="5">
        <f t="shared" si="224"/>
        <v>-15.230551948144477</v>
      </c>
      <c r="AA570">
        <f t="shared" si="246"/>
        <v>0</v>
      </c>
    </row>
    <row r="571" spans="1:27" x14ac:dyDescent="0.2">
      <c r="A571">
        <f t="shared" si="220"/>
        <v>5.3899999999999295</v>
      </c>
      <c r="B571" s="5">
        <f t="shared" si="234"/>
        <v>0</v>
      </c>
      <c r="C571" s="5">
        <f t="shared" si="235"/>
        <v>402.30801831234459</v>
      </c>
      <c r="D571" s="5">
        <f t="shared" si="236"/>
        <v>-12.142564191180533</v>
      </c>
      <c r="E571" s="2">
        <f t="shared" si="237"/>
        <v>402.30801831234459</v>
      </c>
      <c r="F571" s="2">
        <f t="shared" si="238"/>
        <v>0</v>
      </c>
      <c r="G571" s="3">
        <f t="shared" si="239"/>
        <v>0</v>
      </c>
      <c r="H571" s="3">
        <f t="shared" si="240"/>
        <v>50.132469172368943</v>
      </c>
      <c r="I571" s="3">
        <f t="shared" si="241"/>
        <v>-61.10211699985787</v>
      </c>
      <c r="J571" s="2">
        <f t="shared" si="221"/>
        <v>79.036277538753325</v>
      </c>
      <c r="K571" s="2">
        <f t="shared" si="225"/>
        <v>79.036277538753325</v>
      </c>
      <c r="L571" s="5">
        <f t="shared" si="226"/>
        <v>0.45557504631637591</v>
      </c>
      <c r="M571" s="4">
        <f t="shared" si="242"/>
        <v>0.24039812355451157</v>
      </c>
      <c r="N571" s="4">
        <f t="shared" si="227"/>
        <v>0.25100990708152776</v>
      </c>
      <c r="O571" s="4">
        <f t="shared" si="243"/>
        <v>0</v>
      </c>
      <c r="P571" s="4">
        <f t="shared" si="228"/>
        <v>0</v>
      </c>
      <c r="Q571" s="5">
        <f t="shared" si="229"/>
        <v>0</v>
      </c>
      <c r="R571" s="5">
        <f t="shared" si="230"/>
        <v>-9.5961911470253227</v>
      </c>
      <c r="S571" s="5">
        <f t="shared" si="244"/>
        <v>11.695964788858104</v>
      </c>
      <c r="T571" s="6">
        <f t="shared" si="245"/>
        <v>1499.1917178516078</v>
      </c>
      <c r="U571" s="5">
        <f t="shared" si="231"/>
        <v>0</v>
      </c>
      <c r="V571" s="5">
        <f t="shared" si="232"/>
        <v>6.4441699751072701</v>
      </c>
      <c r="W571" s="5">
        <f t="shared" si="233"/>
        <v>5.2872497465075101</v>
      </c>
      <c r="X571" s="5">
        <f t="shared" si="222"/>
        <v>0</v>
      </c>
      <c r="Y571" s="5">
        <f t="shared" si="223"/>
        <v>-3.1520211719180526</v>
      </c>
      <c r="Z571" s="5">
        <f t="shared" si="224"/>
        <v>-15.190785464634384</v>
      </c>
      <c r="AA571">
        <f t="shared" si="246"/>
        <v>0</v>
      </c>
    </row>
    <row r="572" spans="1:27" x14ac:dyDescent="0.2">
      <c r="A572">
        <f t="shared" si="220"/>
        <v>5.3999999999999293</v>
      </c>
      <c r="B572" s="5">
        <f t="shared" si="234"/>
        <v>0</v>
      </c>
      <c r="C572" s="5">
        <f t="shared" si="235"/>
        <v>402.80918540300968</v>
      </c>
      <c r="D572" s="5">
        <f t="shared" si="236"/>
        <v>-12.754344900452342</v>
      </c>
      <c r="E572" s="2">
        <f t="shared" si="237"/>
        <v>402.80918540300968</v>
      </c>
      <c r="F572" s="2">
        <f t="shared" si="238"/>
        <v>0</v>
      </c>
      <c r="G572" s="3">
        <f t="shared" si="239"/>
        <v>0</v>
      </c>
      <c r="H572" s="3">
        <f t="shared" si="240"/>
        <v>50.10094896064976</v>
      </c>
      <c r="I572" s="3">
        <f t="shared" si="241"/>
        <v>-61.254024854504216</v>
      </c>
      <c r="J572" s="2">
        <f t="shared" si="221"/>
        <v>79.133814817901026</v>
      </c>
      <c r="K572" s="2">
        <f t="shared" si="225"/>
        <v>79.133814817901026</v>
      </c>
      <c r="L572" s="5">
        <f t="shared" si="226"/>
        <v>0.45540864197481762</v>
      </c>
      <c r="M572" s="4">
        <f t="shared" si="242"/>
        <v>0.24010157802462609</v>
      </c>
      <c r="N572" s="4">
        <f t="shared" si="227"/>
        <v>0.25088049255076594</v>
      </c>
      <c r="O572" s="4">
        <f t="shared" si="243"/>
        <v>0</v>
      </c>
      <c r="P572" s="4">
        <f t="shared" si="228"/>
        <v>0</v>
      </c>
      <c r="Q572" s="5">
        <f t="shared" si="229"/>
        <v>0</v>
      </c>
      <c r="R572" s="5">
        <f t="shared" si="230"/>
        <v>-9.5984854523818814</v>
      </c>
      <c r="S572" s="5">
        <f t="shared" si="244"/>
        <v>11.735224155685769</v>
      </c>
      <c r="T572" s="6">
        <f t="shared" si="245"/>
        <v>1499.1902186606392</v>
      </c>
      <c r="U572" s="5">
        <f t="shared" si="231"/>
        <v>0</v>
      </c>
      <c r="V572" s="5">
        <f t="shared" si="232"/>
        <v>6.4648286066887852</v>
      </c>
      <c r="W572" s="5">
        <f t="shared" si="233"/>
        <v>5.2877186247337074</v>
      </c>
      <c r="X572" s="5">
        <f t="shared" si="222"/>
        <v>0</v>
      </c>
      <c r="Y572" s="5">
        <f t="shared" si="223"/>
        <v>-3.1336568456930962</v>
      </c>
      <c r="Z572" s="5">
        <f t="shared" si="224"/>
        <v>-15.151057219580522</v>
      </c>
      <c r="AA572">
        <f t="shared" si="246"/>
        <v>0</v>
      </c>
    </row>
    <row r="573" spans="1:27" x14ac:dyDescent="0.2">
      <c r="A573">
        <f t="shared" si="220"/>
        <v>5.4099999999999291</v>
      </c>
      <c r="B573" s="5">
        <f t="shared" si="234"/>
        <v>0</v>
      </c>
      <c r="C573" s="5">
        <f t="shared" si="235"/>
        <v>403.31003820977389</v>
      </c>
      <c r="D573" s="5">
        <f t="shared" si="236"/>
        <v>-13.367642701858362</v>
      </c>
      <c r="E573" s="2">
        <f t="shared" si="237"/>
        <v>403.31003820977389</v>
      </c>
      <c r="F573" s="2">
        <f t="shared" si="238"/>
        <v>0</v>
      </c>
      <c r="G573" s="3">
        <f t="shared" si="239"/>
        <v>0</v>
      </c>
      <c r="H573" s="3">
        <f t="shared" si="240"/>
        <v>50.06961239219283</v>
      </c>
      <c r="I573" s="3">
        <f t="shared" si="241"/>
        <v>-61.40553542670002</v>
      </c>
      <c r="J573" s="2">
        <f t="shared" si="221"/>
        <v>79.231343962753414</v>
      </c>
      <c r="K573" s="2">
        <f t="shared" si="225"/>
        <v>79.231343962753414</v>
      </c>
      <c r="L573" s="5">
        <f t="shared" si="226"/>
        <v>0.45524178106593816</v>
      </c>
      <c r="M573" s="4">
        <f t="shared" si="242"/>
        <v>0.23980578723584708</v>
      </c>
      <c r="N573" s="4">
        <f t="shared" si="227"/>
        <v>0.25075122190617066</v>
      </c>
      <c r="O573" s="4">
        <f t="shared" si="243"/>
        <v>0</v>
      </c>
      <c r="P573" s="4">
        <f t="shared" si="228"/>
        <v>0</v>
      </c>
      <c r="Q573" s="5">
        <f t="shared" si="229"/>
        <v>0</v>
      </c>
      <c r="R573" s="5">
        <f t="shared" si="230"/>
        <v>-9.6007852377812029</v>
      </c>
      <c r="S573" s="5">
        <f t="shared" si="244"/>
        <v>11.774434230184639</v>
      </c>
      <c r="T573" s="6">
        <f t="shared" si="245"/>
        <v>1499.1887194711705</v>
      </c>
      <c r="U573" s="5">
        <f t="shared" si="231"/>
        <v>0</v>
      </c>
      <c r="V573" s="5">
        <f t="shared" si="232"/>
        <v>6.4854630951481163</v>
      </c>
      <c r="W573" s="5">
        <f t="shared" si="233"/>
        <v>5.2881978978191988</v>
      </c>
      <c r="X573" s="5">
        <f t="shared" si="222"/>
        <v>0</v>
      </c>
      <c r="Y573" s="5">
        <f t="shared" si="223"/>
        <v>-3.1153221426330866</v>
      </c>
      <c r="Z573" s="5">
        <f t="shared" si="224"/>
        <v>-15.111367871996162</v>
      </c>
      <c r="AA573">
        <f t="shared" si="246"/>
        <v>0</v>
      </c>
    </row>
    <row r="574" spans="1:27" x14ac:dyDescent="0.2">
      <c r="A574">
        <f t="shared" si="220"/>
        <v>5.4199999999999289</v>
      </c>
      <c r="B574" s="5">
        <f t="shared" si="234"/>
        <v>0</v>
      </c>
      <c r="C574" s="5">
        <f t="shared" si="235"/>
        <v>403.81057856758872</v>
      </c>
      <c r="D574" s="5">
        <f t="shared" si="236"/>
        <v>-13.982453624518962</v>
      </c>
      <c r="E574" s="2">
        <f t="shared" si="237"/>
        <v>403.81057856758872</v>
      </c>
      <c r="F574" s="2">
        <f t="shared" si="238"/>
        <v>0</v>
      </c>
      <c r="G574" s="3">
        <f t="shared" si="239"/>
        <v>0</v>
      </c>
      <c r="H574" s="3">
        <f t="shared" si="240"/>
        <v>50.038459170766501</v>
      </c>
      <c r="I574" s="3">
        <f t="shared" si="241"/>
        <v>-61.556649105419979</v>
      </c>
      <c r="J574" s="2">
        <f t="shared" si="221"/>
        <v>79.328862624345433</v>
      </c>
      <c r="K574" s="2">
        <f t="shared" si="225"/>
        <v>79.328862624345433</v>
      </c>
      <c r="L574" s="5">
        <f t="shared" si="226"/>
        <v>0.45507446755722497</v>
      </c>
      <c r="M574" s="4">
        <f t="shared" si="242"/>
        <v>0.23951075540551062</v>
      </c>
      <c r="N574" s="4">
        <f t="shared" si="227"/>
        <v>0.25062209801534924</v>
      </c>
      <c r="O574" s="4">
        <f t="shared" si="243"/>
        <v>0</v>
      </c>
      <c r="P574" s="4">
        <f t="shared" si="228"/>
        <v>0</v>
      </c>
      <c r="Q574" s="5">
        <f t="shared" si="229"/>
        <v>0</v>
      </c>
      <c r="R574" s="5">
        <f t="shared" si="230"/>
        <v>-9.6030903388074158</v>
      </c>
      <c r="S574" s="5">
        <f t="shared" si="244"/>
        <v>11.81359442536491</v>
      </c>
      <c r="T574" s="6">
        <f t="shared" si="245"/>
        <v>1499.1872202832005</v>
      </c>
      <c r="U574" s="5">
        <f t="shared" si="231"/>
        <v>0</v>
      </c>
      <c r="V574" s="5">
        <f t="shared" si="232"/>
        <v>6.5060732496821032</v>
      </c>
      <c r="W574" s="5">
        <f t="shared" si="233"/>
        <v>5.2886875000083364</v>
      </c>
      <c r="X574" s="5">
        <f t="shared" si="222"/>
        <v>0</v>
      </c>
      <c r="Y574" s="5">
        <f t="shared" si="223"/>
        <v>-3.0970170891253126</v>
      </c>
      <c r="Z574" s="5">
        <f t="shared" si="224"/>
        <v>-15.071718074626752</v>
      </c>
      <c r="AA574">
        <f t="shared" si="246"/>
        <v>0</v>
      </c>
    </row>
    <row r="575" spans="1:27" x14ac:dyDescent="0.2">
      <c r="A575">
        <f t="shared" si="220"/>
        <v>5.4299999999999287</v>
      </c>
      <c r="B575" s="5">
        <f t="shared" si="234"/>
        <v>0</v>
      </c>
      <c r="C575" s="5">
        <f t="shared" si="235"/>
        <v>404.31080830844189</v>
      </c>
      <c r="D575" s="5">
        <f t="shared" si="236"/>
        <v>-14.598773701476894</v>
      </c>
      <c r="E575" s="2">
        <f t="shared" si="237"/>
        <v>404.31080830844189</v>
      </c>
      <c r="F575" s="2">
        <f t="shared" si="238"/>
        <v>0</v>
      </c>
      <c r="G575" s="3">
        <f t="shared" si="239"/>
        <v>0</v>
      </c>
      <c r="H575" s="3">
        <f t="shared" si="240"/>
        <v>50.00748899987525</v>
      </c>
      <c r="I575" s="3">
        <f t="shared" si="241"/>
        <v>-61.707366286166248</v>
      </c>
      <c r="J575" s="2">
        <f t="shared" si="221"/>
        <v>79.426368480799439</v>
      </c>
      <c r="K575" s="2">
        <f t="shared" si="225"/>
        <v>79.426368480799439</v>
      </c>
      <c r="L575" s="5">
        <f t="shared" si="226"/>
        <v>0.45490670542408324</v>
      </c>
      <c r="M575" s="4">
        <f t="shared" si="242"/>
        <v>0.23921648661431283</v>
      </c>
      <c r="N575" s="4">
        <f t="shared" si="227"/>
        <v>0.25049312369788185</v>
      </c>
      <c r="O575" s="4">
        <f t="shared" si="243"/>
        <v>0</v>
      </c>
      <c r="P575" s="4">
        <f t="shared" si="228"/>
        <v>0</v>
      </c>
      <c r="Q575" s="5">
        <f t="shared" si="229"/>
        <v>0</v>
      </c>
      <c r="R575" s="5">
        <f t="shared" si="230"/>
        <v>-9.605400595235988</v>
      </c>
      <c r="S575" s="5">
        <f t="shared" si="244"/>
        <v>11.852704159112349</v>
      </c>
      <c r="T575" s="6">
        <f t="shared" si="245"/>
        <v>1499.1857210967296</v>
      </c>
      <c r="U575" s="5">
        <f t="shared" si="231"/>
        <v>0</v>
      </c>
      <c r="V575" s="5">
        <f t="shared" si="232"/>
        <v>6.5266588812206709</v>
      </c>
      <c r="W575" s="5">
        <f t="shared" si="233"/>
        <v>5.2891873669505509</v>
      </c>
      <c r="X575" s="5">
        <f t="shared" si="222"/>
        <v>0</v>
      </c>
      <c r="Y575" s="5">
        <f t="shared" si="223"/>
        <v>-3.078741714015317</v>
      </c>
      <c r="Z575" s="5">
        <f t="shared" si="224"/>
        <v>-15.0321084739371</v>
      </c>
      <c r="AA575">
        <f t="shared" si="246"/>
        <v>0</v>
      </c>
    </row>
    <row r="576" spans="1:27" x14ac:dyDescent="0.2">
      <c r="A576">
        <f t="shared" si="220"/>
        <v>5.4399999999999284</v>
      </c>
      <c r="B576" s="5">
        <f t="shared" si="234"/>
        <v>0</v>
      </c>
      <c r="C576" s="5">
        <f t="shared" si="235"/>
        <v>404.81072926135494</v>
      </c>
      <c r="D576" s="5">
        <f t="shared" si="236"/>
        <v>-15.216598969762252</v>
      </c>
      <c r="E576" s="2">
        <f t="shared" si="237"/>
        <v>404.81072926135494</v>
      </c>
      <c r="F576" s="2">
        <f t="shared" si="238"/>
        <v>0</v>
      </c>
      <c r="G576" s="3">
        <f t="shared" si="239"/>
        <v>0</v>
      </c>
      <c r="H576" s="3">
        <f t="shared" si="240"/>
        <v>49.976701582735096</v>
      </c>
      <c r="I576" s="3">
        <f t="shared" si="241"/>
        <v>-61.857687370905623</v>
      </c>
      <c r="J576" s="2">
        <f t="shared" si="221"/>
        <v>79.523859237127411</v>
      </c>
      <c r="K576" s="2">
        <f t="shared" si="225"/>
        <v>79.523859237127411</v>
      </c>
      <c r="L576" s="5">
        <f t="shared" si="226"/>
        <v>0.45473849864960003</v>
      </c>
      <c r="M576" s="4">
        <f t="shared" si="242"/>
        <v>0.23892298480847285</v>
      </c>
      <c r="N576" s="4">
        <f t="shared" si="227"/>
        <v>0.2503643017258177</v>
      </c>
      <c r="O576" s="4">
        <f t="shared" si="243"/>
        <v>0</v>
      </c>
      <c r="P576" s="4">
        <f t="shared" si="228"/>
        <v>0</v>
      </c>
      <c r="Q576" s="5">
        <f t="shared" si="229"/>
        <v>0</v>
      </c>
      <c r="R576" s="5">
        <f t="shared" si="230"/>
        <v>-9.6077158509769589</v>
      </c>
      <c r="S576" s="5">
        <f t="shared" si="244"/>
        <v>11.891762854224405</v>
      </c>
      <c r="T576" s="6">
        <f t="shared" si="245"/>
        <v>1499.1842219117582</v>
      </c>
      <c r="U576" s="5">
        <f t="shared" si="231"/>
        <v>0</v>
      </c>
      <c r="V576" s="5">
        <f t="shared" si="232"/>
        <v>6.5472198024321129</v>
      </c>
      <c r="W576" s="5">
        <f t="shared" si="233"/>
        <v>5.289697435675941</v>
      </c>
      <c r="X576" s="5">
        <f t="shared" si="222"/>
        <v>0</v>
      </c>
      <c r="Y576" s="5">
        <f t="shared" si="223"/>
        <v>-3.060496048544846</v>
      </c>
      <c r="Z576" s="5">
        <f t="shared" si="224"/>
        <v>-14.992539710099653</v>
      </c>
      <c r="AA576">
        <f t="shared" si="246"/>
        <v>0</v>
      </c>
    </row>
    <row r="577" spans="1:27" x14ac:dyDescent="0.2">
      <c r="A577">
        <f t="shared" si="220"/>
        <v>5.4499999999999282</v>
      </c>
      <c r="B577" s="5">
        <f t="shared" si="234"/>
        <v>0</v>
      </c>
      <c r="C577" s="5">
        <f t="shared" si="235"/>
        <v>405.31034325237982</v>
      </c>
      <c r="D577" s="5">
        <f t="shared" si="236"/>
        <v>-15.835925470456813</v>
      </c>
      <c r="E577" s="2">
        <f t="shared" si="237"/>
        <v>405.31034325237982</v>
      </c>
      <c r="F577" s="2">
        <f t="shared" si="238"/>
        <v>0</v>
      </c>
      <c r="G577" s="3">
        <f t="shared" si="239"/>
        <v>0</v>
      </c>
      <c r="H577" s="3">
        <f t="shared" si="240"/>
        <v>49.946096622249648</v>
      </c>
      <c r="I577" s="3">
        <f t="shared" si="241"/>
        <v>-62.007612768006616</v>
      </c>
      <c r="J577" s="2">
        <f t="shared" si="221"/>
        <v>79.621332625033062</v>
      </c>
      <c r="K577" s="2">
        <f t="shared" si="225"/>
        <v>79.621332625033062</v>
      </c>
      <c r="L577" s="5">
        <f t="shared" si="226"/>
        <v>0.45456985122430604</v>
      </c>
      <c r="M577" s="4">
        <f t="shared" si="242"/>
        <v>0.23863025380187328</v>
      </c>
      <c r="N577" s="4">
        <f t="shared" si="227"/>
        <v>0.25023563482416944</v>
      </c>
      <c r="O577" s="4">
        <f t="shared" si="243"/>
        <v>0</v>
      </c>
      <c r="P577" s="4">
        <f t="shared" si="228"/>
        <v>0</v>
      </c>
      <c r="Q577" s="5">
        <f t="shared" si="229"/>
        <v>0</v>
      </c>
      <c r="R577" s="5">
        <f t="shared" si="230"/>
        <v>-9.6100359540184765</v>
      </c>
      <c r="S577" s="5">
        <f t="shared" si="244"/>
        <v>11.930769938444865</v>
      </c>
      <c r="T577" s="6">
        <f t="shared" si="245"/>
        <v>1499.1827227282859</v>
      </c>
      <c r="U577" s="5">
        <f t="shared" si="231"/>
        <v>0</v>
      </c>
      <c r="V577" s="5">
        <f t="shared" si="232"/>
        <v>6.56775582772796</v>
      </c>
      <c r="W577" s="5">
        <f t="shared" si="233"/>
        <v>5.2902176445711504</v>
      </c>
      <c r="X577" s="5">
        <f t="shared" si="222"/>
        <v>0</v>
      </c>
      <c r="Y577" s="5">
        <f t="shared" si="223"/>
        <v>-3.0422801262905166</v>
      </c>
      <c r="Z577" s="5">
        <f t="shared" si="224"/>
        <v>-14.953012416983984</v>
      </c>
      <c r="AA577">
        <f t="shared" si="246"/>
        <v>0</v>
      </c>
    </row>
    <row r="578" spans="1:27" x14ac:dyDescent="0.2">
      <c r="A578">
        <f t="shared" si="220"/>
        <v>5.459999999999928</v>
      </c>
      <c r="B578" s="5">
        <f t="shared" si="234"/>
        <v>0</v>
      </c>
      <c r="C578" s="5">
        <f t="shared" si="235"/>
        <v>405.80965210459601</v>
      </c>
      <c r="D578" s="5">
        <f t="shared" si="236"/>
        <v>-16.456749248757728</v>
      </c>
      <c r="E578" s="2">
        <f t="shared" si="237"/>
        <v>405.80965210459601</v>
      </c>
      <c r="F578" s="2">
        <f t="shared" si="238"/>
        <v>0</v>
      </c>
      <c r="G578" s="3">
        <f t="shared" si="239"/>
        <v>0</v>
      </c>
      <c r="H578" s="3">
        <f t="shared" si="240"/>
        <v>49.91567382098674</v>
      </c>
      <c r="I578" s="3">
        <f t="shared" si="241"/>
        <v>-62.157142892176459</v>
      </c>
      <c r="J578" s="2">
        <f t="shared" si="221"/>
        <v>79.718786402714287</v>
      </c>
      <c r="K578" s="2">
        <f t="shared" si="225"/>
        <v>79.718786402714287</v>
      </c>
      <c r="L578" s="5">
        <f t="shared" si="226"/>
        <v>0.45440076714593519</v>
      </c>
      <c r="M578" s="4">
        <f t="shared" si="242"/>
        <v>0.2383382972781781</v>
      </c>
      <c r="N578" s="4">
        <f t="shared" si="227"/>
        <v>0.25010712567140536</v>
      </c>
      <c r="O578" s="4">
        <f t="shared" si="243"/>
        <v>0</v>
      </c>
      <c r="P578" s="4">
        <f t="shared" si="228"/>
        <v>0</v>
      </c>
      <c r="Q578" s="5">
        <f t="shared" si="229"/>
        <v>0</v>
      </c>
      <c r="R578" s="5">
        <f t="shared" si="230"/>
        <v>-9.6123607563707392</v>
      </c>
      <c r="S578" s="5">
        <f t="shared" si="244"/>
        <v>11.96972484449724</v>
      </c>
      <c r="T578" s="6">
        <f t="shared" si="245"/>
        <v>1499.1812235463128</v>
      </c>
      <c r="U578" s="5">
        <f t="shared" si="231"/>
        <v>0</v>
      </c>
      <c r="V578" s="5">
        <f t="shared" si="232"/>
        <v>6.5882667732674713</v>
      </c>
      <c r="W578" s="5">
        <f t="shared" si="233"/>
        <v>5.2907479333554805</v>
      </c>
      <c r="X578" s="5">
        <f t="shared" si="222"/>
        <v>0</v>
      </c>
      <c r="Y578" s="5">
        <f t="shared" si="223"/>
        <v>-3.0240939831032678</v>
      </c>
      <c r="Z578" s="5">
        <f t="shared" si="224"/>
        <v>-14.91352722214728</v>
      </c>
      <c r="AA578">
        <f t="shared" si="246"/>
        <v>0</v>
      </c>
    </row>
    <row r="579" spans="1:27" x14ac:dyDescent="0.2">
      <c r="A579">
        <f t="shared" si="220"/>
        <v>5.4699999999999278</v>
      </c>
      <c r="B579" s="5">
        <f t="shared" si="234"/>
        <v>0</v>
      </c>
      <c r="C579" s="5">
        <f t="shared" si="235"/>
        <v>406.30865763810675</v>
      </c>
      <c r="D579" s="5">
        <f t="shared" si="236"/>
        <v>-17.079066354040599</v>
      </c>
      <c r="E579" s="2">
        <f t="shared" si="237"/>
        <v>406.30865763810675</v>
      </c>
      <c r="F579" s="2">
        <f t="shared" si="238"/>
        <v>0</v>
      </c>
      <c r="G579" s="3">
        <f t="shared" si="239"/>
        <v>0</v>
      </c>
      <c r="H579" s="3">
        <f t="shared" si="240"/>
        <v>49.885432881155708</v>
      </c>
      <c r="I579" s="3">
        <f t="shared" si="241"/>
        <v>-62.306278164397931</v>
      </c>
      <c r="J579" s="2">
        <f t="shared" si="221"/>
        <v>79.816218354665381</v>
      </c>
      <c r="K579" s="2">
        <f t="shared" si="225"/>
        <v>79.816218354665381</v>
      </c>
      <c r="L579" s="5">
        <f t="shared" si="226"/>
        <v>0.454231250419183</v>
      </c>
      <c r="M579" s="4">
        <f t="shared" si="242"/>
        <v>0.23804711879292897</v>
      </c>
      <c r="N579" s="4">
        <f t="shared" si="227"/>
        <v>0.24997877689993916</v>
      </c>
      <c r="O579" s="4">
        <f t="shared" si="243"/>
        <v>0</v>
      </c>
      <c r="P579" s="4">
        <f t="shared" si="228"/>
        <v>0</v>
      </c>
      <c r="Q579" s="5">
        <f t="shared" si="229"/>
        <v>0</v>
      </c>
      <c r="R579" s="5">
        <f t="shared" si="230"/>
        <v>-9.6146901140102621</v>
      </c>
      <c r="S579" s="5">
        <f t="shared" si="244"/>
        <v>12.008627010116703</v>
      </c>
      <c r="T579" s="6">
        <f t="shared" si="245"/>
        <v>1499.1797243658389</v>
      </c>
      <c r="U579" s="5">
        <f t="shared" si="231"/>
        <v>0</v>
      </c>
      <c r="V579" s="5">
        <f t="shared" si="232"/>
        <v>6.6087524569616702</v>
      </c>
      <c r="W579" s="5">
        <f t="shared" si="233"/>
        <v>5.291288243057263</v>
      </c>
      <c r="X579" s="5">
        <f t="shared" si="222"/>
        <v>0</v>
      </c>
      <c r="Y579" s="5">
        <f t="shared" si="223"/>
        <v>-3.0059376570485918</v>
      </c>
      <c r="Z579" s="5">
        <f t="shared" si="224"/>
        <v>-14.874084746826036</v>
      </c>
      <c r="AA579">
        <f t="shared" si="246"/>
        <v>0</v>
      </c>
    </row>
    <row r="580" spans="1:27" x14ac:dyDescent="0.2">
      <c r="A580">
        <f t="shared" si="220"/>
        <v>5.4799999999999276</v>
      </c>
      <c r="B580" s="5">
        <f t="shared" si="234"/>
        <v>0</v>
      </c>
      <c r="C580" s="5">
        <f t="shared" si="235"/>
        <v>406.80736167003545</v>
      </c>
      <c r="D580" s="5">
        <f t="shared" si="236"/>
        <v>-17.70287283992192</v>
      </c>
      <c r="E580" s="2">
        <f t="shared" si="237"/>
        <v>406.80736167003545</v>
      </c>
      <c r="F580" s="2">
        <f t="shared" si="238"/>
        <v>0</v>
      </c>
      <c r="G580" s="3">
        <f t="shared" si="239"/>
        <v>0</v>
      </c>
      <c r="H580" s="3">
        <f t="shared" si="240"/>
        <v>49.855373504585224</v>
      </c>
      <c r="I580" s="3">
        <f t="shared" si="241"/>
        <v>-62.455019011866192</v>
      </c>
      <c r="J580" s="2">
        <f t="shared" si="221"/>
        <v>79.913626291479645</v>
      </c>
      <c r="K580" s="2">
        <f t="shared" si="225"/>
        <v>79.913626291479645</v>
      </c>
      <c r="L580" s="5">
        <f t="shared" si="226"/>
        <v>0.45406130505546238</v>
      </c>
      <c r="M580" s="4">
        <f t="shared" si="242"/>
        <v>0.23775672177561846</v>
      </c>
      <c r="N580" s="4">
        <f t="shared" si="227"/>
        <v>0.24985059109661806</v>
      </c>
      <c r="O580" s="4">
        <f t="shared" si="243"/>
        <v>0</v>
      </c>
      <c r="P580" s="4">
        <f t="shared" si="228"/>
        <v>0</v>
      </c>
      <c r="Q580" s="5">
        <f t="shared" si="229"/>
        <v>0</v>
      </c>
      <c r="R580" s="5">
        <f t="shared" si="230"/>
        <v>-9.617023886824537</v>
      </c>
      <c r="S580" s="5">
        <f t="shared" si="244"/>
        <v>12.047475878080771</v>
      </c>
      <c r="T580" s="6">
        <f t="shared" si="245"/>
        <v>1499.178225186864</v>
      </c>
      <c r="U580" s="5">
        <f t="shared" si="231"/>
        <v>0</v>
      </c>
      <c r="V580" s="5">
        <f t="shared" si="232"/>
        <v>6.6292126984770405</v>
      </c>
      <c r="W580" s="5">
        <f t="shared" si="233"/>
        <v>5.2918385159904959</v>
      </c>
      <c r="X580" s="5">
        <f t="shared" si="222"/>
        <v>0</v>
      </c>
      <c r="Y580" s="5">
        <f t="shared" si="223"/>
        <v>-2.9878111883474965</v>
      </c>
      <c r="Z580" s="5">
        <f t="shared" si="224"/>
        <v>-14.834685605928733</v>
      </c>
      <c r="AA580">
        <f t="shared" si="246"/>
        <v>0</v>
      </c>
    </row>
    <row r="581" spans="1:27" x14ac:dyDescent="0.2">
      <c r="A581">
        <f t="shared" si="220"/>
        <v>5.4899999999999274</v>
      </c>
      <c r="B581" s="5">
        <f t="shared" si="234"/>
        <v>0</v>
      </c>
      <c r="C581" s="5">
        <f t="shared" si="235"/>
        <v>407.30576601452185</v>
      </c>
      <c r="D581" s="5">
        <f t="shared" si="236"/>
        <v>-18.328164764320878</v>
      </c>
      <c r="E581" s="2">
        <f t="shared" si="237"/>
        <v>407.30576601452185</v>
      </c>
      <c r="F581" s="2">
        <f t="shared" si="238"/>
        <v>0</v>
      </c>
      <c r="G581" s="3">
        <f t="shared" si="239"/>
        <v>0</v>
      </c>
      <c r="H581" s="3">
        <f t="shared" si="240"/>
        <v>49.825495392701747</v>
      </c>
      <c r="I581" s="3">
        <f t="shared" si="241"/>
        <v>-62.603365867925476</v>
      </c>
      <c r="J581" s="2">
        <f t="shared" si="221"/>
        <v>80.011008049652006</v>
      </c>
      <c r="K581" s="2">
        <f t="shared" si="225"/>
        <v>80.011008049652006</v>
      </c>
      <c r="L581" s="5">
        <f t="shared" si="226"/>
        <v>0.45389093507265854</v>
      </c>
      <c r="M581" s="4">
        <f t="shared" si="242"/>
        <v>0.23746710953174149</v>
      </c>
      <c r="N581" s="4">
        <f t="shared" si="227"/>
        <v>0.24972257080320787</v>
      </c>
      <c r="O581" s="4">
        <f t="shared" si="243"/>
        <v>0</v>
      </c>
      <c r="P581" s="4">
        <f t="shared" si="228"/>
        <v>0</v>
      </c>
      <c r="Q581" s="5">
        <f t="shared" si="229"/>
        <v>0</v>
      </c>
      <c r="R581" s="5">
        <f t="shared" si="230"/>
        <v>-9.6193619385570184</v>
      </c>
      <c r="S581" s="5">
        <f t="shared" si="244"/>
        <v>12.086270896238606</v>
      </c>
      <c r="T581" s="6">
        <f t="shared" si="245"/>
        <v>1499.1767260093886</v>
      </c>
      <c r="U581" s="5">
        <f t="shared" si="231"/>
        <v>0</v>
      </c>
      <c r="V581" s="5">
        <f t="shared" si="232"/>
        <v>6.6496473192387988</v>
      </c>
      <c r="W581" s="5">
        <f t="shared" si="233"/>
        <v>5.2923986957317171</v>
      </c>
      <c r="X581" s="5">
        <f t="shared" si="222"/>
        <v>0</v>
      </c>
      <c r="Y581" s="5">
        <f t="shared" si="223"/>
        <v>-2.9697146193182196</v>
      </c>
      <c r="Z581" s="5">
        <f t="shared" si="224"/>
        <v>-14.795330408029677</v>
      </c>
      <c r="AA581">
        <f t="shared" si="246"/>
        <v>0</v>
      </c>
    </row>
    <row r="582" spans="1:27" x14ac:dyDescent="0.2">
      <c r="A582">
        <f t="shared" si="220"/>
        <v>5.4999999999999272</v>
      </c>
      <c r="B582" s="5">
        <f t="shared" si="234"/>
        <v>0</v>
      </c>
      <c r="C582" s="5">
        <f t="shared" si="235"/>
        <v>407.80387248271791</v>
      </c>
      <c r="D582" s="5">
        <f t="shared" si="236"/>
        <v>-18.954938189520533</v>
      </c>
      <c r="E582" s="2">
        <f t="shared" si="237"/>
        <v>407.80387248271791</v>
      </c>
      <c r="F582" s="2">
        <f t="shared" si="238"/>
        <v>0</v>
      </c>
      <c r="G582" s="3">
        <f t="shared" si="239"/>
        <v>0</v>
      </c>
      <c r="H582" s="3">
        <f t="shared" si="240"/>
        <v>49.795798246508568</v>
      </c>
      <c r="I582" s="3">
        <f t="shared" si="241"/>
        <v>-62.751319172005772</v>
      </c>
      <c r="J582" s="2">
        <f t="shared" si="221"/>
        <v>80.108361491381942</v>
      </c>
      <c r="K582" s="2">
        <f t="shared" si="225"/>
        <v>80.108361491381942</v>
      </c>
      <c r="L582" s="5">
        <f t="shared" si="226"/>
        <v>0.45372014449488146</v>
      </c>
      <c r="M582" s="4">
        <f t="shared" si="242"/>
        <v>0.2371782852448239</v>
      </c>
      <c r="N582" s="4">
        <f t="shared" si="227"/>
        <v>0.24959471851687612</v>
      </c>
      <c r="O582" s="4">
        <f t="shared" si="243"/>
        <v>0</v>
      </c>
      <c r="P582" s="4">
        <f t="shared" si="228"/>
        <v>0</v>
      </c>
      <c r="Q582" s="5">
        <f t="shared" si="229"/>
        <v>0</v>
      </c>
      <c r="R582" s="5">
        <f t="shared" si="230"/>
        <v>-9.6217041367525322</v>
      </c>
      <c r="S582" s="5">
        <f t="shared" si="244"/>
        <v>12.125011517539035</v>
      </c>
      <c r="T582" s="6">
        <f t="shared" si="245"/>
        <v>1499.1752268334121</v>
      </c>
      <c r="U582" s="5">
        <f t="shared" si="231"/>
        <v>0</v>
      </c>
      <c r="V582" s="5">
        <f t="shared" si="232"/>
        <v>6.6700561424338023</v>
      </c>
      <c r="W582" s="5">
        <f t="shared" si="233"/>
        <v>5.2929687270971577</v>
      </c>
      <c r="X582" s="5">
        <f t="shared" si="222"/>
        <v>0</v>
      </c>
      <c r="Y582" s="5">
        <f t="shared" si="223"/>
        <v>-2.9516479943187299</v>
      </c>
      <c r="Z582" s="5">
        <f t="shared" si="224"/>
        <v>-14.756019755363809</v>
      </c>
      <c r="AA582">
        <f t="shared" si="246"/>
        <v>0</v>
      </c>
    </row>
    <row r="583" spans="1:27" x14ac:dyDescent="0.2">
      <c r="A583">
        <f t="shared" si="220"/>
        <v>5.509999999999927</v>
      </c>
      <c r="B583" s="5">
        <f t="shared" si="234"/>
        <v>0</v>
      </c>
      <c r="C583" s="5">
        <f t="shared" si="235"/>
        <v>408.30168288278327</v>
      </c>
      <c r="D583" s="5">
        <f t="shared" si="236"/>
        <v>-19.583189182228359</v>
      </c>
      <c r="E583" s="2">
        <f t="shared" si="237"/>
        <v>408.30168288278327</v>
      </c>
      <c r="F583" s="2">
        <f t="shared" si="238"/>
        <v>0</v>
      </c>
      <c r="G583" s="3">
        <f t="shared" si="239"/>
        <v>0</v>
      </c>
      <c r="H583" s="3">
        <f t="shared" si="240"/>
        <v>49.766281766565378</v>
      </c>
      <c r="I583" s="3">
        <f t="shared" si="241"/>
        <v>-62.89887936955941</v>
      </c>
      <c r="J583" s="2">
        <f t="shared" si="221"/>
        <v>80.205684504376393</v>
      </c>
      <c r="K583" s="2">
        <f t="shared" si="225"/>
        <v>80.205684504376393</v>
      </c>
      <c r="L583" s="5">
        <f t="shared" si="226"/>
        <v>0.45354893735221791</v>
      </c>
      <c r="M583" s="4">
        <f t="shared" si="242"/>
        <v>0.23689025197842947</v>
      </c>
      <c r="N583" s="4">
        <f t="shared" si="227"/>
        <v>0.24946703669067299</v>
      </c>
      <c r="O583" s="4">
        <f t="shared" si="243"/>
        <v>0</v>
      </c>
      <c r="P583" s="4">
        <f t="shared" si="228"/>
        <v>0</v>
      </c>
      <c r="Q583" s="5">
        <f t="shared" si="229"/>
        <v>0</v>
      </c>
      <c r="R583" s="5">
        <f t="shared" si="230"/>
        <v>-9.6240503527030015</v>
      </c>
      <c r="S583" s="5">
        <f t="shared" si="244"/>
        <v>12.163697200057257</v>
      </c>
      <c r="T583" s="6">
        <f t="shared" si="245"/>
        <v>1499.1737276589349</v>
      </c>
      <c r="U583" s="5">
        <f t="shared" si="231"/>
        <v>0</v>
      </c>
      <c r="V583" s="5">
        <f t="shared" si="232"/>
        <v>6.6904389930130694</v>
      </c>
      <c r="W583" s="5">
        <f t="shared" si="233"/>
        <v>5.2935485561201112</v>
      </c>
      <c r="X583" s="5">
        <f t="shared" si="222"/>
        <v>0</v>
      </c>
      <c r="Y583" s="5">
        <f t="shared" si="223"/>
        <v>-2.933611359689932</v>
      </c>
      <c r="Z583" s="5">
        <f t="shared" si="224"/>
        <v>-14.716754243822631</v>
      </c>
      <c r="AA583">
        <f t="shared" si="246"/>
        <v>0</v>
      </c>
    </row>
    <row r="584" spans="1:27" x14ac:dyDescent="0.2">
      <c r="A584">
        <f t="shared" si="220"/>
        <v>5.5199999999999267</v>
      </c>
      <c r="B584" s="5">
        <f t="shared" si="234"/>
        <v>0</v>
      </c>
      <c r="C584" s="5">
        <f t="shared" si="235"/>
        <v>408.79919901988092</v>
      </c>
      <c r="D584" s="5">
        <f t="shared" si="236"/>
        <v>-20.212913813636145</v>
      </c>
      <c r="E584" s="2">
        <f t="shared" si="237"/>
        <v>408.79919901988092</v>
      </c>
      <c r="F584" s="2">
        <f t="shared" si="238"/>
        <v>0</v>
      </c>
      <c r="G584" s="3">
        <f t="shared" si="239"/>
        <v>0</v>
      </c>
      <c r="H584" s="3">
        <f t="shared" si="240"/>
        <v>49.73694565296848</v>
      </c>
      <c r="I584" s="3">
        <f t="shared" si="241"/>
        <v>-63.046046911997635</v>
      </c>
      <c r="J584" s="2">
        <f t="shared" si="221"/>
        <v>80.302975001653252</v>
      </c>
      <c r="K584" s="2">
        <f t="shared" si="225"/>
        <v>80.302975001653252</v>
      </c>
      <c r="L584" s="5">
        <f t="shared" si="226"/>
        <v>0.45337731768048095</v>
      </c>
      <c r="M584" s="4">
        <f t="shared" si="242"/>
        <v>0.23660301267814376</v>
      </c>
      <c r="N584" s="4">
        <f t="shared" si="227"/>
        <v>0.24933952773400905</v>
      </c>
      <c r="O584" s="4">
        <f t="shared" si="243"/>
        <v>0</v>
      </c>
      <c r="P584" s="4">
        <f t="shared" si="228"/>
        <v>0</v>
      </c>
      <c r="Q584" s="5">
        <f t="shared" si="229"/>
        <v>0</v>
      </c>
      <c r="R584" s="5">
        <f t="shared" si="230"/>
        <v>-9.6264004613935938</v>
      </c>
      <c r="S584" s="5">
        <f t="shared" si="244"/>
        <v>12.202327407020293</v>
      </c>
      <c r="T584" s="6">
        <f t="shared" si="245"/>
        <v>1499.1722284859568</v>
      </c>
      <c r="U584" s="5">
        <f t="shared" si="231"/>
        <v>0</v>
      </c>
      <c r="V584" s="5">
        <f t="shared" si="232"/>
        <v>6.7107956976939516</v>
      </c>
      <c r="W584" s="5">
        <f t="shared" si="233"/>
        <v>5.2941381300286032</v>
      </c>
      <c r="X584" s="5">
        <f t="shared" si="222"/>
        <v>0</v>
      </c>
      <c r="Y584" s="5">
        <f t="shared" si="223"/>
        <v>-2.9156047636996423</v>
      </c>
      <c r="Z584" s="5">
        <f t="shared" si="224"/>
        <v>-14.677534462951101</v>
      </c>
      <c r="AA584">
        <f t="shared" si="246"/>
        <v>0</v>
      </c>
    </row>
    <row r="585" spans="1:27" x14ac:dyDescent="0.2">
      <c r="A585">
        <f t="shared" si="220"/>
        <v>5.5299999999999265</v>
      </c>
      <c r="B585" s="5">
        <f t="shared" si="234"/>
        <v>0</v>
      </c>
      <c r="C585" s="5">
        <f t="shared" si="235"/>
        <v>409.29642269617239</v>
      </c>
      <c r="D585" s="5">
        <f t="shared" si="236"/>
        <v>-20.844108159479269</v>
      </c>
      <c r="E585" s="2">
        <f t="shared" si="237"/>
        <v>409.29642269617239</v>
      </c>
      <c r="F585" s="2">
        <f t="shared" si="238"/>
        <v>0</v>
      </c>
      <c r="G585" s="3">
        <f t="shared" si="239"/>
        <v>0</v>
      </c>
      <c r="H585" s="3">
        <f t="shared" si="240"/>
        <v>49.707789605331484</v>
      </c>
      <c r="I585" s="3">
        <f t="shared" si="241"/>
        <v>-63.192822256627146</v>
      </c>
      <c r="J585" s="2">
        <f t="shared" si="221"/>
        <v>80.400230921344829</v>
      </c>
      <c r="K585" s="2">
        <f t="shared" si="225"/>
        <v>80.400230921344829</v>
      </c>
      <c r="L585" s="5">
        <f t="shared" si="226"/>
        <v>0.45320528952095873</v>
      </c>
      <c r="M585" s="4">
        <f t="shared" si="242"/>
        <v>0.23631657017353638</v>
      </c>
      <c r="N585" s="4">
        <f t="shared" si="227"/>
        <v>0.24921219401313136</v>
      </c>
      <c r="O585" s="4">
        <f t="shared" si="243"/>
        <v>0</v>
      </c>
      <c r="P585" s="4">
        <f t="shared" si="228"/>
        <v>0</v>
      </c>
      <c r="Q585" s="5">
        <f t="shared" si="229"/>
        <v>0</v>
      </c>
      <c r="R585" s="5">
        <f t="shared" si="230"/>
        <v>-9.6287543414492109</v>
      </c>
      <c r="S585" s="5">
        <f t="shared" si="244"/>
        <v>12.240901606831152</v>
      </c>
      <c r="T585" s="6">
        <f t="shared" si="245"/>
        <v>1499.170729314478</v>
      </c>
      <c r="U585" s="5">
        <f t="shared" si="231"/>
        <v>0</v>
      </c>
      <c r="V585" s="5">
        <f t="shared" si="232"/>
        <v>6.7311260849619456</v>
      </c>
      <c r="W585" s="5">
        <f t="shared" si="233"/>
        <v>5.2947373972232743</v>
      </c>
      <c r="X585" s="5">
        <f t="shared" si="222"/>
        <v>0</v>
      </c>
      <c r="Y585" s="5">
        <f t="shared" si="223"/>
        <v>-2.8976282564872653</v>
      </c>
      <c r="Z585" s="5">
        <f t="shared" si="224"/>
        <v>-14.638360995945575</v>
      </c>
      <c r="AA585">
        <f t="shared" si="246"/>
        <v>0</v>
      </c>
    </row>
    <row r="586" spans="1:27" x14ac:dyDescent="0.2">
      <c r="A586">
        <f t="shared" si="220"/>
        <v>5.5399999999999263</v>
      </c>
      <c r="B586" s="5">
        <f t="shared" si="234"/>
        <v>0</v>
      </c>
      <c r="C586" s="5">
        <f t="shared" si="235"/>
        <v>409.79335571081288</v>
      </c>
      <c r="D586" s="5">
        <f t="shared" si="236"/>
        <v>-21.47676830009534</v>
      </c>
      <c r="E586" s="2">
        <f t="shared" si="237"/>
        <v>409.79335571081288</v>
      </c>
      <c r="F586" s="2">
        <f t="shared" si="238"/>
        <v>0</v>
      </c>
      <c r="G586" s="3">
        <f t="shared" si="239"/>
        <v>0</v>
      </c>
      <c r="H586" s="3">
        <f t="shared" si="240"/>
        <v>49.678813322766615</v>
      </c>
      <c r="I586" s="3">
        <f t="shared" si="241"/>
        <v>-63.339205866586603</v>
      </c>
      <c r="J586" s="2">
        <f t="shared" si="221"/>
        <v>80.497450226501783</v>
      </c>
      <c r="K586" s="2">
        <f t="shared" si="225"/>
        <v>80.497450226501783</v>
      </c>
      <c r="L586" s="5">
        <f t="shared" si="226"/>
        <v>0.45303285692016204</v>
      </c>
      <c r="M586" s="4">
        <f t="shared" si="242"/>
        <v>0.23603092718010046</v>
      </c>
      <c r="N586" s="4">
        <f t="shared" si="227"/>
        <v>0.249085037851596</v>
      </c>
      <c r="O586" s="4">
        <f t="shared" si="243"/>
        <v>0</v>
      </c>
      <c r="P586" s="4">
        <f t="shared" si="228"/>
        <v>0</v>
      </c>
      <c r="Q586" s="5">
        <f t="shared" si="229"/>
        <v>0</v>
      </c>
      <c r="R586" s="5">
        <f t="shared" si="230"/>
        <v>-9.6311118750813858</v>
      </c>
      <c r="S586" s="5">
        <f t="shared" si="244"/>
        <v>12.279419273091735</v>
      </c>
      <c r="T586" s="6">
        <f t="shared" si="245"/>
        <v>1499.1692301444982</v>
      </c>
      <c r="U586" s="5">
        <f t="shared" si="231"/>
        <v>0</v>
      </c>
      <c r="V586" s="5">
        <f t="shared" si="232"/>
        <v>6.7514299850721269</v>
      </c>
      <c r="W586" s="5">
        <f t="shared" si="233"/>
        <v>5.2953463072555307</v>
      </c>
      <c r="X586" s="5">
        <f t="shared" si="222"/>
        <v>0</v>
      </c>
      <c r="Y586" s="5">
        <f t="shared" si="223"/>
        <v>-2.8796818900092589</v>
      </c>
      <c r="Z586" s="5">
        <f t="shared" si="224"/>
        <v>-14.599234419652735</v>
      </c>
      <c r="AA586">
        <f t="shared" si="246"/>
        <v>0</v>
      </c>
    </row>
    <row r="587" spans="1:27" x14ac:dyDescent="0.2">
      <c r="A587">
        <f t="shared" si="220"/>
        <v>5.5499999999999261</v>
      </c>
      <c r="B587" s="5">
        <f t="shared" si="234"/>
        <v>0</v>
      </c>
      <c r="C587" s="5">
        <f t="shared" si="235"/>
        <v>410.28999985994602</v>
      </c>
      <c r="D587" s="5">
        <f t="shared" si="236"/>
        <v>-22.110890320482188</v>
      </c>
      <c r="E587" s="2">
        <f t="shared" si="237"/>
        <v>410.28999985994602</v>
      </c>
      <c r="F587" s="2">
        <f t="shared" si="238"/>
        <v>0</v>
      </c>
      <c r="G587" s="3">
        <f t="shared" si="239"/>
        <v>0</v>
      </c>
      <c r="H587" s="3">
        <f t="shared" si="240"/>
        <v>49.650016503866524</v>
      </c>
      <c r="I587" s="3">
        <f t="shared" si="241"/>
        <v>-63.485198210783132</v>
      </c>
      <c r="J587" s="2">
        <f t="shared" si="221"/>
        <v>80.594630904897386</v>
      </c>
      <c r="K587" s="2">
        <f t="shared" si="225"/>
        <v>80.594630904897386</v>
      </c>
      <c r="L587" s="5">
        <f t="shared" si="226"/>
        <v>0.45286002392957042</v>
      </c>
      <c r="M587" s="4">
        <f t="shared" si="242"/>
        <v>0.23574608630117008</v>
      </c>
      <c r="N587" s="4">
        <f t="shared" si="227"/>
        <v>0.24895806153073904</v>
      </c>
      <c r="O587" s="4">
        <f t="shared" si="243"/>
        <v>0</v>
      </c>
      <c r="P587" s="4">
        <f t="shared" si="228"/>
        <v>0</v>
      </c>
      <c r="Q587" s="5">
        <f t="shared" si="229"/>
        <v>0</v>
      </c>
      <c r="R587" s="5">
        <f t="shared" si="230"/>
        <v>-9.6334729480355481</v>
      </c>
      <c r="S587" s="5">
        <f t="shared" si="244"/>
        <v>12.317879884624544</v>
      </c>
      <c r="T587" s="6">
        <f t="shared" si="245"/>
        <v>1499.1677309760178</v>
      </c>
      <c r="U587" s="5">
        <f t="shared" si="231"/>
        <v>0</v>
      </c>
      <c r="V587" s="5">
        <f t="shared" si="232"/>
        <v>6.7717072300502688</v>
      </c>
      <c r="W587" s="5">
        <f t="shared" si="233"/>
        <v>5.2959648108059474</v>
      </c>
      <c r="X587" s="5">
        <f t="shared" si="222"/>
        <v>0</v>
      </c>
      <c r="Y587" s="5">
        <f t="shared" si="223"/>
        <v>-2.8617657179852793</v>
      </c>
      <c r="Z587" s="5">
        <f t="shared" si="224"/>
        <v>-14.560155304569509</v>
      </c>
      <c r="AA587">
        <f t="shared" si="246"/>
        <v>0</v>
      </c>
    </row>
    <row r="588" spans="1:27" x14ac:dyDescent="0.2">
      <c r="A588">
        <f t="shared" si="220"/>
        <v>5.5599999999999259</v>
      </c>
      <c r="B588" s="5">
        <f t="shared" si="234"/>
        <v>0</v>
      </c>
      <c r="C588" s="5">
        <f t="shared" si="235"/>
        <v>410.78635693669878</v>
      </c>
      <c r="D588" s="5">
        <f t="shared" si="236"/>
        <v>-22.746470310355249</v>
      </c>
      <c r="E588" s="2">
        <f t="shared" si="237"/>
        <v>410.78635693669878</v>
      </c>
      <c r="F588" s="2">
        <f t="shared" si="238"/>
        <v>0</v>
      </c>
      <c r="G588" s="3">
        <f t="shared" si="239"/>
        <v>0</v>
      </c>
      <c r="H588" s="3">
        <f t="shared" si="240"/>
        <v>49.621398846686674</v>
      </c>
      <c r="I588" s="3">
        <f t="shared" si="241"/>
        <v>-63.630799763828826</v>
      </c>
      <c r="J588" s="2">
        <f t="shared" si="221"/>
        <v>80.691770968831989</v>
      </c>
      <c r="K588" s="2">
        <f t="shared" si="225"/>
        <v>80.691770968831989</v>
      </c>
      <c r="L588" s="5">
        <f t="shared" si="226"/>
        <v>0.45268679460537736</v>
      </c>
      <c r="M588" s="4">
        <f t="shared" si="242"/>
        <v>0.23546205002981607</v>
      </c>
      <c r="N588" s="4">
        <f t="shared" si="227"/>
        <v>0.24883126729014421</v>
      </c>
      <c r="O588" s="4">
        <f t="shared" si="243"/>
        <v>0</v>
      </c>
      <c r="P588" s="4">
        <f t="shared" si="228"/>
        <v>0</v>
      </c>
      <c r="Q588" s="5">
        <f t="shared" si="229"/>
        <v>0</v>
      </c>
      <c r="R588" s="5">
        <f t="shared" si="230"/>
        <v>-9.6358374495386645</v>
      </c>
      <c r="S588" s="5">
        <f t="shared" si="244"/>
        <v>12.356282925493106</v>
      </c>
      <c r="T588" s="6">
        <f t="shared" si="245"/>
        <v>1499.1662318090364</v>
      </c>
      <c r="U588" s="5">
        <f t="shared" si="231"/>
        <v>0</v>
      </c>
      <c r="V588" s="5">
        <f t="shared" si="232"/>
        <v>6.7919576536936104</v>
      </c>
      <c r="W588" s="5">
        <f t="shared" si="233"/>
        <v>5.2965928596629217</v>
      </c>
      <c r="X588" s="5">
        <f t="shared" si="222"/>
        <v>0</v>
      </c>
      <c r="Y588" s="5">
        <f t="shared" si="223"/>
        <v>-2.8438797958450541</v>
      </c>
      <c r="Z588" s="5">
        <f t="shared" si="224"/>
        <v>-14.521124214843972</v>
      </c>
      <c r="AA588">
        <f t="shared" si="246"/>
        <v>0</v>
      </c>
    </row>
    <row r="589" spans="1:27" x14ac:dyDescent="0.2">
      <c r="A589">
        <f t="shared" si="220"/>
        <v>5.5699999999999257</v>
      </c>
      <c r="B589" s="5">
        <f t="shared" si="234"/>
        <v>0</v>
      </c>
      <c r="C589" s="5">
        <f t="shared" si="235"/>
        <v>411.28242873117586</v>
      </c>
      <c r="D589" s="5">
        <f t="shared" si="236"/>
        <v>-23.383504364204278</v>
      </c>
      <c r="E589" s="2">
        <f t="shared" si="237"/>
        <v>411.28242873117586</v>
      </c>
      <c r="F589" s="2">
        <f t="shared" si="238"/>
        <v>0</v>
      </c>
      <c r="G589" s="3">
        <f t="shared" si="239"/>
        <v>0</v>
      </c>
      <c r="H589" s="3">
        <f t="shared" si="240"/>
        <v>49.592960048728223</v>
      </c>
      <c r="I589" s="3">
        <f t="shared" si="241"/>
        <v>-63.776011005977267</v>
      </c>
      <c r="J589" s="2">
        <f t="shared" si="221"/>
        <v>80.788868454938068</v>
      </c>
      <c r="K589" s="2">
        <f t="shared" si="225"/>
        <v>80.788868454938068</v>
      </c>
      <c r="L589" s="5">
        <f t="shared" si="226"/>
        <v>0.45251317300823435</v>
      </c>
      <c r="M589" s="4">
        <f t="shared" si="242"/>
        <v>0.23517882075071861</v>
      </c>
      <c r="N589" s="4">
        <f t="shared" si="227"/>
        <v>0.24870465732810784</v>
      </c>
      <c r="O589" s="4">
        <f t="shared" si="243"/>
        <v>0</v>
      </c>
      <c r="P589" s="4">
        <f t="shared" si="228"/>
        <v>0</v>
      </c>
      <c r="Q589" s="5">
        <f t="shared" si="229"/>
        <v>0</v>
      </c>
      <c r="R589" s="5">
        <f t="shared" si="230"/>
        <v>-9.6382052722473066</v>
      </c>
      <c r="S589" s="5">
        <f t="shared" si="244"/>
        <v>12.394627885021263</v>
      </c>
      <c r="T589" s="6">
        <f t="shared" si="245"/>
        <v>1499.1647326435539</v>
      </c>
      <c r="U589" s="5">
        <f t="shared" si="231"/>
        <v>0</v>
      </c>
      <c r="V589" s="5">
        <f t="shared" si="232"/>
        <v>6.8121810915712944</v>
      </c>
      <c r="W589" s="5">
        <f t="shared" si="233"/>
        <v>5.2972304067015736</v>
      </c>
      <c r="X589" s="5">
        <f t="shared" si="222"/>
        <v>0</v>
      </c>
      <c r="Y589" s="5">
        <f t="shared" si="223"/>
        <v>-2.8260241806760122</v>
      </c>
      <c r="Z589" s="5">
        <f t="shared" si="224"/>
        <v>-14.482141708277162</v>
      </c>
      <c r="AA589">
        <f t="shared" si="246"/>
        <v>0</v>
      </c>
    </row>
    <row r="590" spans="1:27" x14ac:dyDescent="0.2">
      <c r="A590">
        <f t="shared" si="220"/>
        <v>5.5799999999999255</v>
      </c>
      <c r="B590" s="5">
        <f t="shared" si="234"/>
        <v>0</v>
      </c>
      <c r="C590" s="5">
        <f t="shared" si="235"/>
        <v>411.77821703045407</v>
      </c>
      <c r="D590" s="5">
        <f t="shared" si="236"/>
        <v>-24.021988581349465</v>
      </c>
      <c r="E590" s="2">
        <f t="shared" si="237"/>
        <v>411.77821703045407</v>
      </c>
      <c r="F590" s="2">
        <f t="shared" si="238"/>
        <v>0</v>
      </c>
      <c r="G590" s="3">
        <f t="shared" si="239"/>
        <v>0</v>
      </c>
      <c r="H590" s="3">
        <f t="shared" si="240"/>
        <v>49.56469980692146</v>
      </c>
      <c r="I590" s="3">
        <f t="shared" si="241"/>
        <v>-63.920832423060041</v>
      </c>
      <c r="J590" s="2">
        <f t="shared" si="221"/>
        <v>80.88592142398555</v>
      </c>
      <c r="K590" s="2">
        <f t="shared" si="225"/>
        <v>80.88592142398555</v>
      </c>
      <c r="L590" s="5">
        <f t="shared" si="226"/>
        <v>0.45233916320299428</v>
      </c>
      <c r="M590" s="4">
        <f t="shared" si="242"/>
        <v>0.23489640074201876</v>
      </c>
      <c r="N590" s="4">
        <f t="shared" si="227"/>
        <v>0.24857823380210139</v>
      </c>
      <c r="O590" s="4">
        <f t="shared" si="243"/>
        <v>0</v>
      </c>
      <c r="P590" s="4">
        <f t="shared" si="228"/>
        <v>0</v>
      </c>
      <c r="Q590" s="5">
        <f t="shared" si="229"/>
        <v>0</v>
      </c>
      <c r="R590" s="5">
        <f t="shared" si="230"/>
        <v>-9.6405763121960515</v>
      </c>
      <c r="S590" s="5">
        <f t="shared" si="244"/>
        <v>12.432914257811202</v>
      </c>
      <c r="T590" s="6">
        <f t="shared" si="245"/>
        <v>1499.1632334795709</v>
      </c>
      <c r="U590" s="5">
        <f t="shared" si="231"/>
        <v>0</v>
      </c>
      <c r="V590" s="5">
        <f t="shared" si="232"/>
        <v>6.8323773810244663</v>
      </c>
      <c r="W590" s="5">
        <f t="shared" si="233"/>
        <v>5.2978774058628915</v>
      </c>
      <c r="X590" s="5">
        <f t="shared" si="222"/>
        <v>0</v>
      </c>
      <c r="Y590" s="5">
        <f t="shared" si="223"/>
        <v>-2.8081989311715851</v>
      </c>
      <c r="Z590" s="5">
        <f t="shared" si="224"/>
        <v>-14.443208336325906</v>
      </c>
      <c r="AA590">
        <f t="shared" si="246"/>
        <v>0</v>
      </c>
    </row>
    <row r="591" spans="1:27" x14ac:dyDescent="0.2">
      <c r="A591">
        <f t="shared" si="220"/>
        <v>5.5899999999999253</v>
      </c>
      <c r="B591" s="5">
        <f t="shared" si="234"/>
        <v>0</v>
      </c>
      <c r="C591" s="5">
        <f t="shared" si="235"/>
        <v>412.27372361857675</v>
      </c>
      <c r="D591" s="5">
        <f t="shared" si="236"/>
        <v>-24.661919065996884</v>
      </c>
      <c r="E591" s="2">
        <f t="shared" si="237"/>
        <v>412.27372361857675</v>
      </c>
      <c r="F591" s="2">
        <f t="shared" si="238"/>
        <v>0</v>
      </c>
      <c r="G591" s="3">
        <f t="shared" si="239"/>
        <v>0</v>
      </c>
      <c r="H591" s="3">
        <f t="shared" si="240"/>
        <v>49.536617817609745</v>
      </c>
      <c r="I591" s="3">
        <f t="shared" si="241"/>
        <v>-64.065264506423304</v>
      </c>
      <c r="J591" s="2">
        <f t="shared" si="221"/>
        <v>80.982927960687576</v>
      </c>
      <c r="K591" s="2">
        <f t="shared" si="225"/>
        <v>80.982927960687576</v>
      </c>
      <c r="L591" s="5">
        <f t="shared" si="226"/>
        <v>0.45216476925845345</v>
      </c>
      <c r="M591" s="4">
        <f t="shared" si="242"/>
        <v>0.23461479217714767</v>
      </c>
      <c r="N591" s="4">
        <f t="shared" si="227"/>
        <v>0.24845199882923089</v>
      </c>
      <c r="O591" s="4">
        <f t="shared" si="243"/>
        <v>0</v>
      </c>
      <c r="P591" s="4">
        <f t="shared" si="228"/>
        <v>0</v>
      </c>
      <c r="Q591" s="5">
        <f t="shared" si="229"/>
        <v>0</v>
      </c>
      <c r="R591" s="5">
        <f t="shared" si="230"/>
        <v>-9.6429504687463208</v>
      </c>
      <c r="S591" s="5">
        <f t="shared" si="244"/>
        <v>12.471141543760341</v>
      </c>
      <c r="T591" s="6">
        <f t="shared" si="245"/>
        <v>1499.1617343170872</v>
      </c>
      <c r="U591" s="5">
        <f t="shared" si="231"/>
        <v>0</v>
      </c>
      <c r="V591" s="5">
        <f t="shared" si="232"/>
        <v>6.8525463611660822</v>
      </c>
      <c r="W591" s="5">
        <f t="shared" si="233"/>
        <v>5.2985338121331322</v>
      </c>
      <c r="X591" s="5">
        <f t="shared" si="222"/>
        <v>0</v>
      </c>
      <c r="Y591" s="5">
        <f t="shared" si="223"/>
        <v>-2.7904041075802386</v>
      </c>
      <c r="Z591" s="5">
        <f t="shared" si="224"/>
        <v>-14.404324644106527</v>
      </c>
      <c r="AA591">
        <f t="shared" si="246"/>
        <v>0</v>
      </c>
    </row>
    <row r="592" spans="1:27" x14ac:dyDescent="0.2">
      <c r="A592">
        <f t="shared" si="220"/>
        <v>5.599999999999925</v>
      </c>
      <c r="B592" s="5">
        <f t="shared" si="234"/>
        <v>0</v>
      </c>
      <c r="C592" s="5">
        <f t="shared" si="235"/>
        <v>412.76895027654746</v>
      </c>
      <c r="D592" s="5">
        <f t="shared" si="236"/>
        <v>-25.303291927293323</v>
      </c>
      <c r="E592" s="2">
        <f t="shared" si="237"/>
        <v>412.76895027654746</v>
      </c>
      <c r="F592" s="2">
        <f t="shared" si="238"/>
        <v>0</v>
      </c>
      <c r="G592" s="3">
        <f t="shared" si="239"/>
        <v>0</v>
      </c>
      <c r="H592" s="3">
        <f t="shared" si="240"/>
        <v>49.508713776533945</v>
      </c>
      <c r="I592" s="3">
        <f t="shared" si="241"/>
        <v>-64.209307752864376</v>
      </c>
      <c r="J592" s="2">
        <f t="shared" si="221"/>
        <v>81.07988617350675</v>
      </c>
      <c r="K592" s="2">
        <f t="shared" si="225"/>
        <v>81.07988617350675</v>
      </c>
      <c r="L592" s="5">
        <f t="shared" si="226"/>
        <v>0.45198999524709371</v>
      </c>
      <c r="M592" s="4">
        <f t="shared" si="242"/>
        <v>0.23433399712663375</v>
      </c>
      <c r="N592" s="4">
        <f t="shared" si="227"/>
        <v>0.24832595448669392</v>
      </c>
      <c r="O592" s="4">
        <f t="shared" si="243"/>
        <v>0</v>
      </c>
      <c r="P592" s="4">
        <f t="shared" si="228"/>
        <v>0</v>
      </c>
      <c r="Q592" s="5">
        <f t="shared" si="229"/>
        <v>0</v>
      </c>
      <c r="R592" s="5">
        <f t="shared" si="230"/>
        <v>-9.645327644535584</v>
      </c>
      <c r="S592" s="5">
        <f t="shared" si="244"/>
        <v>12.50930924807705</v>
      </c>
      <c r="T592" s="6">
        <f t="shared" si="245"/>
        <v>1499.1602351561019</v>
      </c>
      <c r="U592" s="5">
        <f t="shared" si="231"/>
        <v>0</v>
      </c>
      <c r="V592" s="5">
        <f t="shared" si="232"/>
        <v>6.8726878728803777</v>
      </c>
      <c r="W592" s="5">
        <f t="shared" si="233"/>
        <v>5.2991995815234691</v>
      </c>
      <c r="X592" s="5">
        <f t="shared" si="222"/>
        <v>0</v>
      </c>
      <c r="Y592" s="5">
        <f t="shared" si="223"/>
        <v>-2.7726397716552063</v>
      </c>
      <c r="Z592" s="5">
        <f t="shared" si="224"/>
        <v>-14.36549117039948</v>
      </c>
      <c r="AA592">
        <f t="shared" si="246"/>
        <v>0</v>
      </c>
    </row>
    <row r="593" spans="1:27" x14ac:dyDescent="0.2">
      <c r="A593">
        <f t="shared" si="220"/>
        <v>5.6099999999999248</v>
      </c>
      <c r="B593" s="5">
        <f t="shared" si="234"/>
        <v>0</v>
      </c>
      <c r="C593" s="5">
        <f t="shared" si="235"/>
        <v>413.26389878232419</v>
      </c>
      <c r="D593" s="5">
        <f t="shared" si="236"/>
        <v>-25.946103279380484</v>
      </c>
      <c r="E593" s="2">
        <f t="shared" si="237"/>
        <v>413.26389878232419</v>
      </c>
      <c r="F593" s="2">
        <f t="shared" si="238"/>
        <v>0</v>
      </c>
      <c r="G593" s="3">
        <f t="shared" si="239"/>
        <v>0</v>
      </c>
      <c r="H593" s="3">
        <f t="shared" si="240"/>
        <v>49.480987378817396</v>
      </c>
      <c r="I593" s="3">
        <f t="shared" si="241"/>
        <v>-64.352962664568366</v>
      </c>
      <c r="J593" s="2">
        <f t="shared" si="221"/>
        <v>81.176794194461863</v>
      </c>
      <c r="K593" s="2">
        <f t="shared" si="225"/>
        <v>81.176794194461863</v>
      </c>
      <c r="L593" s="5">
        <f t="shared" si="226"/>
        <v>0.45181484524482296</v>
      </c>
      <c r="M593" s="4">
        <f t="shared" si="242"/>
        <v>0.23405401755988825</v>
      </c>
      <c r="N593" s="4">
        <f t="shared" si="227"/>
        <v>0.24820010281223343</v>
      </c>
      <c r="O593" s="4">
        <f t="shared" si="243"/>
        <v>0</v>
      </c>
      <c r="P593" s="4">
        <f t="shared" si="228"/>
        <v>0</v>
      </c>
      <c r="Q593" s="5">
        <f t="shared" si="229"/>
        <v>0</v>
      </c>
      <c r="R593" s="5">
        <f t="shared" si="230"/>
        <v>-9.647707745426974</v>
      </c>
      <c r="S593" s="5">
        <f t="shared" si="244"/>
        <v>12.54741688129522</v>
      </c>
      <c r="T593" s="6">
        <f t="shared" si="245"/>
        <v>1499.1587359966165</v>
      </c>
      <c r="U593" s="5">
        <f t="shared" si="231"/>
        <v>0</v>
      </c>
      <c r="V593" s="5">
        <f t="shared" si="232"/>
        <v>6.8928017588220474</v>
      </c>
      <c r="W593" s="5">
        <f t="shared" si="233"/>
        <v>5.2998746710498734</v>
      </c>
      <c r="X593" s="5">
        <f t="shared" si="222"/>
        <v>0</v>
      </c>
      <c r="Y593" s="5">
        <f t="shared" si="223"/>
        <v>-2.7549059866049266</v>
      </c>
      <c r="Z593" s="5">
        <f t="shared" si="224"/>
        <v>-14.326708447654905</v>
      </c>
      <c r="AA593">
        <f t="shared" si="246"/>
        <v>0</v>
      </c>
    </row>
    <row r="594" spans="1:27" x14ac:dyDescent="0.2">
      <c r="A594">
        <f t="shared" si="220"/>
        <v>5.6199999999999246</v>
      </c>
      <c r="B594" s="5">
        <f t="shared" si="234"/>
        <v>0</v>
      </c>
      <c r="C594" s="5">
        <f t="shared" si="235"/>
        <v>413.75857091081303</v>
      </c>
      <c r="D594" s="5">
        <f t="shared" si="236"/>
        <v>-26.59034924144855</v>
      </c>
      <c r="E594" s="2">
        <f t="shared" si="237"/>
        <v>413.75857091081303</v>
      </c>
      <c r="F594" s="2">
        <f t="shared" si="238"/>
        <v>0</v>
      </c>
      <c r="G594" s="3">
        <f t="shared" si="239"/>
        <v>0</v>
      </c>
      <c r="H594" s="3">
        <f t="shared" si="240"/>
        <v>49.453438318951349</v>
      </c>
      <c r="I594" s="3">
        <f t="shared" si="241"/>
        <v>-64.496229749044915</v>
      </c>
      <c r="J594" s="2">
        <f t="shared" si="221"/>
        <v>81.273650178935071</v>
      </c>
      <c r="K594" s="2">
        <f t="shared" si="225"/>
        <v>81.273650178935071</v>
      </c>
      <c r="L594" s="5">
        <f t="shared" si="226"/>
        <v>0.4516393233307156</v>
      </c>
      <c r="M594" s="4">
        <f t="shared" si="242"/>
        <v>0.23377485534696885</v>
      </c>
      <c r="N594" s="4">
        <f t="shared" si="227"/>
        <v>0.24807444580458857</v>
      </c>
      <c r="O594" s="4">
        <f t="shared" si="243"/>
        <v>0</v>
      </c>
      <c r="P594" s="4">
        <f t="shared" si="228"/>
        <v>0</v>
      </c>
      <c r="Q594" s="5">
        <f t="shared" si="229"/>
        <v>0</v>
      </c>
      <c r="R594" s="5">
        <f t="shared" si="230"/>
        <v>-9.6500906804592894</v>
      </c>
      <c r="S594" s="5">
        <f t="shared" si="244"/>
        <v>12.585463959287701</v>
      </c>
      <c r="T594" s="6">
        <f t="shared" si="245"/>
        <v>1499.1572368386301</v>
      </c>
      <c r="U594" s="5">
        <f t="shared" si="231"/>
        <v>0</v>
      </c>
      <c r="V594" s="5">
        <f t="shared" si="232"/>
        <v>6.9128878634151167</v>
      </c>
      <c r="W594" s="5">
        <f t="shared" si="233"/>
        <v>5.3005590387132555</v>
      </c>
      <c r="X594" s="5">
        <f t="shared" si="222"/>
        <v>0</v>
      </c>
      <c r="Y594" s="5">
        <f t="shared" si="223"/>
        <v>-2.7372028170441727</v>
      </c>
      <c r="Z594" s="5">
        <f t="shared" si="224"/>
        <v>-14.287977001999042</v>
      </c>
      <c r="AA594">
        <f t="shared" si="246"/>
        <v>0</v>
      </c>
    </row>
    <row r="595" spans="1:27" x14ac:dyDescent="0.2">
      <c r="A595">
        <f t="shared" si="220"/>
        <v>5.6299999999999244</v>
      </c>
      <c r="B595" s="5">
        <f t="shared" si="234"/>
        <v>0</v>
      </c>
      <c r="C595" s="5">
        <f t="shared" si="235"/>
        <v>414.25296843386167</v>
      </c>
      <c r="D595" s="5">
        <f t="shared" si="236"/>
        <v>-27.236025937789098</v>
      </c>
      <c r="E595" s="2">
        <f t="shared" si="237"/>
        <v>414.25296843386167</v>
      </c>
      <c r="F595" s="2">
        <f t="shared" si="238"/>
        <v>0</v>
      </c>
      <c r="G595" s="3">
        <f t="shared" si="239"/>
        <v>0</v>
      </c>
      <c r="H595" s="3">
        <f t="shared" si="240"/>
        <v>49.426066290780909</v>
      </c>
      <c r="I595" s="3">
        <f t="shared" si="241"/>
        <v>-64.639109519064903</v>
      </c>
      <c r="J595" s="2">
        <f t="shared" si="221"/>
        <v>81.370452305479631</v>
      </c>
      <c r="K595" s="2">
        <f t="shared" si="225"/>
        <v>81.370452305479631</v>
      </c>
      <c r="L595" s="5">
        <f t="shared" si="226"/>
        <v>0.45146343358675239</v>
      </c>
      <c r="M595" s="4">
        <f t="shared" si="242"/>
        <v>0.23349651226032214</v>
      </c>
      <c r="N595" s="4">
        <f t="shared" si="227"/>
        <v>0.24794898542394331</v>
      </c>
      <c r="O595" s="4">
        <f t="shared" si="243"/>
        <v>0</v>
      </c>
      <c r="P595" s="4">
        <f t="shared" si="228"/>
        <v>0</v>
      </c>
      <c r="Q595" s="5">
        <f t="shared" si="229"/>
        <v>0</v>
      </c>
      <c r="R595" s="5">
        <f t="shared" si="230"/>
        <v>-9.6524763617973974</v>
      </c>
      <c r="S595" s="5">
        <f t="shared" si="244"/>
        <v>12.623450003278611</v>
      </c>
      <c r="T595" s="6">
        <f t="shared" si="245"/>
        <v>1499.1557376821427</v>
      </c>
      <c r="U595" s="5">
        <f t="shared" si="231"/>
        <v>0</v>
      </c>
      <c r="V595" s="5">
        <f t="shared" si="232"/>
        <v>6.9329460328515307</v>
      </c>
      <c r="W595" s="5">
        <f t="shared" si="233"/>
        <v>5.3012526434798488</v>
      </c>
      <c r="X595" s="5">
        <f t="shared" si="222"/>
        <v>0</v>
      </c>
      <c r="Y595" s="5">
        <f t="shared" si="223"/>
        <v>-2.7195303289458668</v>
      </c>
      <c r="Z595" s="5">
        <f t="shared" si="224"/>
        <v>-14.249297353241538</v>
      </c>
      <c r="AA595">
        <f t="shared" si="246"/>
        <v>0</v>
      </c>
    </row>
    <row r="596" spans="1:27" x14ac:dyDescent="0.2">
      <c r="A596">
        <f t="shared" si="220"/>
        <v>5.6399999999999242</v>
      </c>
      <c r="B596" s="5">
        <f t="shared" si="234"/>
        <v>0</v>
      </c>
      <c r="C596" s="5">
        <f t="shared" si="235"/>
        <v>414.74709312025306</v>
      </c>
      <c r="D596" s="5">
        <f t="shared" si="236"/>
        <v>-27.883129497847406</v>
      </c>
      <c r="E596" s="2">
        <f t="shared" si="237"/>
        <v>414.74709312025306</v>
      </c>
      <c r="F596" s="2">
        <f t="shared" si="238"/>
        <v>0</v>
      </c>
      <c r="G596" s="3">
        <f t="shared" si="239"/>
        <v>0</v>
      </c>
      <c r="H596" s="3">
        <f t="shared" si="240"/>
        <v>49.398870987491449</v>
      </c>
      <c r="I596" s="3">
        <f t="shared" si="241"/>
        <v>-64.781602492597315</v>
      </c>
      <c r="J596" s="2">
        <f t="shared" si="221"/>
        <v>81.467198775628177</v>
      </c>
      <c r="K596" s="2">
        <f t="shared" si="225"/>
        <v>81.467198775628177</v>
      </c>
      <c r="L596" s="5">
        <f t="shared" si="226"/>
        <v>0.45128718009755958</v>
      </c>
      <c r="M596" s="4">
        <f t="shared" si="242"/>
        <v>0.23321898997650375</v>
      </c>
      <c r="N596" s="4">
        <f t="shared" si="227"/>
        <v>0.24782372359237104</v>
      </c>
      <c r="O596" s="4">
        <f t="shared" si="243"/>
        <v>0</v>
      </c>
      <c r="P596" s="4">
        <f t="shared" si="228"/>
        <v>0</v>
      </c>
      <c r="Q596" s="5">
        <f t="shared" si="229"/>
        <v>0</v>
      </c>
      <c r="R596" s="5">
        <f t="shared" si="230"/>
        <v>-9.6548647046830283</v>
      </c>
      <c r="S596" s="5">
        <f t="shared" si="244"/>
        <v>12.661374539854551</v>
      </c>
      <c r="T596" s="6">
        <f t="shared" si="245"/>
        <v>1499.1542385271548</v>
      </c>
      <c r="U596" s="5">
        <f t="shared" si="231"/>
        <v>0</v>
      </c>
      <c r="V596" s="5">
        <f t="shared" si="232"/>
        <v>6.9529761150894389</v>
      </c>
      <c r="W596" s="5">
        <f t="shared" si="233"/>
        <v>5.3019554452618154</v>
      </c>
      <c r="X596" s="5">
        <f t="shared" si="222"/>
        <v>0</v>
      </c>
      <c r="Y596" s="5">
        <f t="shared" si="223"/>
        <v>-2.7018885895935894</v>
      </c>
      <c r="Z596" s="5">
        <f t="shared" si="224"/>
        <v>-14.210670014883632</v>
      </c>
      <c r="AA596">
        <f t="shared" si="246"/>
        <v>0</v>
      </c>
    </row>
    <row r="597" spans="1:27" x14ac:dyDescent="0.2">
      <c r="A597">
        <f t="shared" si="220"/>
        <v>5.649999999999924</v>
      </c>
      <c r="B597" s="5">
        <f t="shared" si="234"/>
        <v>0</v>
      </c>
      <c r="C597" s="5">
        <f t="shared" si="235"/>
        <v>415.24094673569851</v>
      </c>
      <c r="D597" s="5">
        <f t="shared" si="236"/>
        <v>-28.531656056274123</v>
      </c>
      <c r="E597" s="2">
        <f t="shared" si="237"/>
        <v>415.24094673569851</v>
      </c>
      <c r="F597" s="2">
        <f t="shared" si="238"/>
        <v>0</v>
      </c>
      <c r="G597" s="3">
        <f t="shared" si="239"/>
        <v>0</v>
      </c>
      <c r="H597" s="3">
        <f t="shared" si="240"/>
        <v>49.371852101595515</v>
      </c>
      <c r="I597" s="3">
        <f t="shared" si="241"/>
        <v>-64.923709192746145</v>
      </c>
      <c r="J597" s="2">
        <f t="shared" si="221"/>
        <v>81.563887813701541</v>
      </c>
      <c r="K597" s="2">
        <f t="shared" si="225"/>
        <v>81.563887813701541</v>
      </c>
      <c r="L597" s="5">
        <f t="shared" si="226"/>
        <v>0.45111056695014801</v>
      </c>
      <c r="M597" s="4">
        <f t="shared" si="242"/>
        <v>0.23294229007787787</v>
      </c>
      <c r="N597" s="4">
        <f t="shared" si="227"/>
        <v>0.24769866219427725</v>
      </c>
      <c r="O597" s="4">
        <f t="shared" si="243"/>
        <v>0</v>
      </c>
      <c r="P597" s="4">
        <f t="shared" si="228"/>
        <v>0</v>
      </c>
      <c r="Q597" s="5">
        <f t="shared" si="229"/>
        <v>0</v>
      </c>
      <c r="R597" s="5">
        <f t="shared" si="230"/>
        <v>-9.6572556273859878</v>
      </c>
      <c r="S597" s="5">
        <f t="shared" si="244"/>
        <v>12.699237100974733</v>
      </c>
      <c r="T597" s="6">
        <f t="shared" si="245"/>
        <v>1499.1527393736658</v>
      </c>
      <c r="U597" s="5">
        <f t="shared" si="231"/>
        <v>0</v>
      </c>
      <c r="V597" s="5">
        <f t="shared" si="232"/>
        <v>6.9729779598512254</v>
      </c>
      <c r="W597" s="5">
        <f t="shared" si="233"/>
        <v>5.3026674048981279</v>
      </c>
      <c r="X597" s="5">
        <f t="shared" si="222"/>
        <v>0</v>
      </c>
      <c r="Y597" s="5">
        <f t="shared" si="223"/>
        <v>-2.6842776675347624</v>
      </c>
      <c r="Z597" s="5">
        <f t="shared" si="224"/>
        <v>-14.172095494127138</v>
      </c>
      <c r="AA597">
        <f t="shared" si="246"/>
        <v>0</v>
      </c>
    </row>
    <row r="598" spans="1:27" x14ac:dyDescent="0.2">
      <c r="A598">
        <f t="shared" si="220"/>
        <v>5.6599999999999238</v>
      </c>
      <c r="B598" s="5">
        <f t="shared" si="234"/>
        <v>0</v>
      </c>
      <c r="C598" s="5">
        <f t="shared" si="235"/>
        <v>415.73453104283112</v>
      </c>
      <c r="D598" s="5">
        <f t="shared" si="236"/>
        <v>-29.181601752976292</v>
      </c>
      <c r="E598" s="2">
        <f t="shared" si="237"/>
        <v>415.73453104283112</v>
      </c>
      <c r="F598" s="2">
        <f t="shared" si="238"/>
        <v>0</v>
      </c>
      <c r="G598" s="3">
        <f t="shared" si="239"/>
        <v>0</v>
      </c>
      <c r="H598" s="3">
        <f t="shared" si="240"/>
        <v>49.34500932492017</v>
      </c>
      <c r="I598" s="3">
        <f t="shared" si="241"/>
        <v>-65.065430147687422</v>
      </c>
      <c r="J598" s="2">
        <f t="shared" si="221"/>
        <v>81.660517666618119</v>
      </c>
      <c r="K598" s="2">
        <f t="shared" si="225"/>
        <v>81.660517666618119</v>
      </c>
      <c r="L598" s="5">
        <f t="shared" si="226"/>
        <v>0.45093359823365176</v>
      </c>
      <c r="M598" s="4">
        <f t="shared" si="242"/>
        <v>0.23266641405429492</v>
      </c>
      <c r="N598" s="4">
        <f t="shared" si="227"/>
        <v>0.2475738030768386</v>
      </c>
      <c r="O598" s="4">
        <f t="shared" si="243"/>
        <v>0</v>
      </c>
      <c r="P598" s="4">
        <f t="shared" si="228"/>
        <v>0</v>
      </c>
      <c r="Q598" s="5">
        <f t="shared" si="229"/>
        <v>0</v>
      </c>
      <c r="R598" s="5">
        <f t="shared" si="230"/>
        <v>-9.6596490511557551</v>
      </c>
      <c r="S598" s="5">
        <f t="shared" si="244"/>
        <v>12.73703722398003</v>
      </c>
      <c r="T598" s="6">
        <f t="shared" si="245"/>
        <v>1499.1512402216763</v>
      </c>
      <c r="U598" s="5">
        <f t="shared" si="231"/>
        <v>0</v>
      </c>
      <c r="V598" s="5">
        <f t="shared" si="232"/>
        <v>6.9929514186212378</v>
      </c>
      <c r="W598" s="5">
        <f t="shared" si="233"/>
        <v>5.3033884841356604</v>
      </c>
      <c r="X598" s="5">
        <f t="shared" si="222"/>
        <v>0</v>
      </c>
      <c r="Y598" s="5">
        <f t="shared" si="223"/>
        <v>-2.6666976325345173</v>
      </c>
      <c r="Z598" s="5">
        <f t="shared" si="224"/>
        <v>-14.133574291884308</v>
      </c>
      <c r="AA598">
        <f t="shared" si="246"/>
        <v>0</v>
      </c>
    </row>
    <row r="599" spans="1:27" x14ac:dyDescent="0.2">
      <c r="A599">
        <f t="shared" si="220"/>
        <v>5.6699999999999235</v>
      </c>
      <c r="B599" s="5">
        <f t="shared" si="234"/>
        <v>0</v>
      </c>
      <c r="C599" s="5">
        <f t="shared" si="235"/>
        <v>416.22784780119866</v>
      </c>
      <c r="D599" s="5">
        <f t="shared" si="236"/>
        <v>-29.832962733167758</v>
      </c>
      <c r="E599" s="2">
        <f t="shared" si="237"/>
        <v>416.22784780119866</v>
      </c>
      <c r="F599" s="2">
        <f t="shared" si="238"/>
        <v>0</v>
      </c>
      <c r="G599" s="3">
        <f t="shared" si="239"/>
        <v>0</v>
      </c>
      <c r="H599" s="3">
        <f t="shared" si="240"/>
        <v>49.318342348594825</v>
      </c>
      <c r="I599" s="3">
        <f t="shared" si="241"/>
        <v>-65.206765890606263</v>
      </c>
      <c r="J599" s="2">
        <f t="shared" si="221"/>
        <v>81.757086603703868</v>
      </c>
      <c r="K599" s="2">
        <f t="shared" si="225"/>
        <v>81.757086603703868</v>
      </c>
      <c r="L599" s="5">
        <f t="shared" si="226"/>
        <v>0.45075627803906659</v>
      </c>
      <c r="M599" s="4">
        <f t="shared" si="242"/>
        <v>0.23239136330474836</v>
      </c>
      <c r="N599" s="4">
        <f t="shared" si="227"/>
        <v>0.24744914805043888</v>
      </c>
      <c r="O599" s="4">
        <f t="shared" si="243"/>
        <v>0</v>
      </c>
      <c r="P599" s="4">
        <f t="shared" si="228"/>
        <v>0</v>
      </c>
      <c r="Q599" s="5">
        <f t="shared" si="229"/>
        <v>0</v>
      </c>
      <c r="R599" s="5">
        <f t="shared" si="230"/>
        <v>-9.6620449001734876</v>
      </c>
      <c r="S599" s="5">
        <f t="shared" si="244"/>
        <v>12.774774451600958</v>
      </c>
      <c r="T599" s="6">
        <f t="shared" si="245"/>
        <v>1499.1497410711854</v>
      </c>
      <c r="U599" s="5">
        <f t="shared" si="231"/>
        <v>0</v>
      </c>
      <c r="V599" s="5">
        <f t="shared" si="232"/>
        <v>7.0128963446432557</v>
      </c>
      <c r="W599" s="5">
        <f t="shared" si="233"/>
        <v>5.3041186456105294</v>
      </c>
      <c r="X599" s="5">
        <f t="shared" si="222"/>
        <v>0</v>
      </c>
      <c r="Y599" s="5">
        <f t="shared" si="223"/>
        <v>-2.6491485555302319</v>
      </c>
      <c r="Z599" s="5">
        <f t="shared" si="224"/>
        <v>-14.095106902788512</v>
      </c>
      <c r="AA599">
        <f t="shared" si="246"/>
        <v>0</v>
      </c>
    </row>
    <row r="600" spans="1:27" x14ac:dyDescent="0.2">
      <c r="A600">
        <f t="shared" si="220"/>
        <v>5.6799999999999233</v>
      </c>
      <c r="B600" s="5">
        <f t="shared" si="234"/>
        <v>0</v>
      </c>
      <c r="C600" s="5">
        <f t="shared" si="235"/>
        <v>416.72089876725687</v>
      </c>
      <c r="D600" s="5">
        <f t="shared" si="236"/>
        <v>-30.485735147418961</v>
      </c>
      <c r="E600" s="2">
        <f t="shared" si="237"/>
        <v>416.72089876725687</v>
      </c>
      <c r="F600" s="2">
        <f t="shared" si="238"/>
        <v>0</v>
      </c>
      <c r="G600" s="3">
        <f t="shared" si="239"/>
        <v>0</v>
      </c>
      <c r="H600" s="3">
        <f t="shared" si="240"/>
        <v>49.291850863039521</v>
      </c>
      <c r="I600" s="3">
        <f t="shared" si="241"/>
        <v>-65.347716959634155</v>
      </c>
      <c r="J600" s="2">
        <f t="shared" si="221"/>
        <v>81.85359291650299</v>
      </c>
      <c r="K600" s="2">
        <f t="shared" si="225"/>
        <v>81.85359291650299</v>
      </c>
      <c r="L600" s="5">
        <f t="shared" si="226"/>
        <v>0.450578610458988</v>
      </c>
      <c r="M600" s="4">
        <f t="shared" si="242"/>
        <v>0.23211713913900997</v>
      </c>
      <c r="N600" s="4">
        <f t="shared" si="227"/>
        <v>0.24732469888910261</v>
      </c>
      <c r="O600" s="4">
        <f t="shared" si="243"/>
        <v>0</v>
      </c>
      <c r="P600" s="4">
        <f t="shared" si="228"/>
        <v>0</v>
      </c>
      <c r="Q600" s="5">
        <f t="shared" si="229"/>
        <v>0</v>
      </c>
      <c r="R600" s="5">
        <f t="shared" si="230"/>
        <v>-9.6644431015044319</v>
      </c>
      <c r="S600" s="5">
        <f t="shared" si="244"/>
        <v>12.812448331964639</v>
      </c>
      <c r="T600" s="6">
        <f t="shared" si="245"/>
        <v>1499.1482419221941</v>
      </c>
      <c r="U600" s="5">
        <f t="shared" si="231"/>
        <v>0</v>
      </c>
      <c r="V600" s="5">
        <f t="shared" si="232"/>
        <v>7.0328125929177228</v>
      </c>
      <c r="W600" s="5">
        <f t="shared" si="233"/>
        <v>5.3048578528296826</v>
      </c>
      <c r="X600" s="5">
        <f t="shared" si="222"/>
        <v>0</v>
      </c>
      <c r="Y600" s="5">
        <f t="shared" si="223"/>
        <v>-2.6316305085867091</v>
      </c>
      <c r="Z600" s="5">
        <f t="shared" si="224"/>
        <v>-14.056693815205676</v>
      </c>
      <c r="AA600">
        <f t="shared" si="246"/>
        <v>0</v>
      </c>
    </row>
    <row r="601" spans="1:27" x14ac:dyDescent="0.2">
      <c r="A601">
        <f t="shared" ref="A601:A664" si="247">A600+dt</f>
        <v>5.6899999999999231</v>
      </c>
      <c r="B601" s="5">
        <f t="shared" si="234"/>
        <v>0</v>
      </c>
      <c r="C601" s="5">
        <f t="shared" si="235"/>
        <v>417.21368569436186</v>
      </c>
      <c r="D601" s="5">
        <f t="shared" si="236"/>
        <v>-31.139915151706063</v>
      </c>
      <c r="E601" s="2">
        <f t="shared" si="237"/>
        <v>417.21368569436186</v>
      </c>
      <c r="F601" s="2">
        <f t="shared" si="238"/>
        <v>0</v>
      </c>
      <c r="G601" s="3">
        <f t="shared" ref="G601:G664" si="248">G600+X600*dt</f>
        <v>0</v>
      </c>
      <c r="H601" s="3">
        <f t="shared" ref="H601:H664" si="249">H600+Y600*dt</f>
        <v>49.265534557953657</v>
      </c>
      <c r="I601" s="3">
        <f t="shared" ref="I601:I664" si="250">I600+Z600*dt</f>
        <v>-65.488283897786218</v>
      </c>
      <c r="J601" s="2">
        <f t="shared" ref="J601:J664" si="251">SQRT(G601^2+H601^2+I601^2)</f>
        <v>81.950034918589097</v>
      </c>
      <c r="K601" s="2">
        <f t="shared" si="225"/>
        <v>81.950034918589097</v>
      </c>
      <c r="L601" s="5">
        <f t="shared" si="226"/>
        <v>0.45040059958734968</v>
      </c>
      <c r="M601" s="4">
        <f t="shared" si="242"/>
        <v>0.23184374277924469</v>
      </c>
      <c r="N601" s="4">
        <f t="shared" si="227"/>
        <v>0.24720045733092477</v>
      </c>
      <c r="O601" s="4">
        <f t="shared" si="243"/>
        <v>0</v>
      </c>
      <c r="P601" s="4">
        <f t="shared" si="228"/>
        <v>0</v>
      </c>
      <c r="Q601" s="5">
        <f t="shared" si="229"/>
        <v>0</v>
      </c>
      <c r="R601" s="5">
        <f t="shared" si="230"/>
        <v>-9.6668435850507404</v>
      </c>
      <c r="S601" s="5">
        <f t="shared" si="244"/>
        <v>12.850058418600707</v>
      </c>
      <c r="T601" s="6">
        <f t="shared" si="245"/>
        <v>1499.1467427747018</v>
      </c>
      <c r="U601" s="5">
        <f t="shared" si="231"/>
        <v>0</v>
      </c>
      <c r="V601" s="5">
        <f t="shared" si="232"/>
        <v>7.0527000201986709</v>
      </c>
      <c r="W601" s="5">
        <f t="shared" si="233"/>
        <v>5.3056060701527032</v>
      </c>
      <c r="X601" s="5">
        <f t="shared" ref="X601:X664" si="252">Q601+U601</f>
        <v>0</v>
      </c>
      <c r="Y601" s="5">
        <f t="shared" ref="Y601:Y664" si="253">R601+V601</f>
        <v>-2.6141435648520694</v>
      </c>
      <c r="Z601" s="5">
        <f t="shared" ref="Z601:Z664" si="254">S601+W601-32.174</f>
        <v>-14.01833551124659</v>
      </c>
      <c r="AA601">
        <f t="shared" si="246"/>
        <v>0</v>
      </c>
    </row>
    <row r="602" spans="1:27" x14ac:dyDescent="0.2">
      <c r="A602">
        <f t="shared" si="247"/>
        <v>5.6999999999999229</v>
      </c>
      <c r="B602" s="5">
        <f t="shared" si="234"/>
        <v>0</v>
      </c>
      <c r="C602" s="5">
        <f t="shared" si="235"/>
        <v>417.70621033276313</v>
      </c>
      <c r="D602" s="5">
        <f t="shared" si="236"/>
        <v>-31.795498907459489</v>
      </c>
      <c r="E602" s="2">
        <f t="shared" si="237"/>
        <v>417.70621033276313</v>
      </c>
      <c r="F602" s="2">
        <f t="shared" si="238"/>
        <v>0</v>
      </c>
      <c r="G602" s="3">
        <f t="shared" si="248"/>
        <v>0</v>
      </c>
      <c r="H602" s="3">
        <f t="shared" si="249"/>
        <v>49.239393122305138</v>
      </c>
      <c r="I602" s="3">
        <f t="shared" si="250"/>
        <v>-65.628467252898687</v>
      </c>
      <c r="J602" s="2">
        <f t="shared" si="251"/>
        <v>82.046410945377161</v>
      </c>
      <c r="K602" s="2">
        <f t="shared" si="225"/>
        <v>82.046410945377161</v>
      </c>
      <c r="L602" s="5">
        <f t="shared" si="226"/>
        <v>0.4502222495191614</v>
      </c>
      <c r="M602" s="4">
        <f t="shared" si="242"/>
        <v>0.23157117536160415</v>
      </c>
      <c r="N602" s="4">
        <f t="shared" si="227"/>
        <v>0.24707642507849795</v>
      </c>
      <c r="O602" s="4">
        <f t="shared" si="243"/>
        <v>0</v>
      </c>
      <c r="P602" s="4">
        <f t="shared" si="228"/>
        <v>0</v>
      </c>
      <c r="Q602" s="5">
        <f t="shared" si="229"/>
        <v>0</v>
      </c>
      <c r="R602" s="5">
        <f t="shared" si="230"/>
        <v>-9.6692462835046857</v>
      </c>
      <c r="S602" s="5">
        <f t="shared" si="244"/>
        <v>12.887604270446214</v>
      </c>
      <c r="T602" s="6">
        <f t="shared" si="245"/>
        <v>1499.1452436287086</v>
      </c>
      <c r="U602" s="5">
        <f t="shared" si="231"/>
        <v>0</v>
      </c>
      <c r="V602" s="5">
        <f t="shared" si="232"/>
        <v>7.0725584849904539</v>
      </c>
      <c r="W602" s="5">
        <f t="shared" si="233"/>
        <v>5.306363262773873</v>
      </c>
      <c r="X602" s="5">
        <f t="shared" si="252"/>
        <v>0</v>
      </c>
      <c r="Y602" s="5">
        <f t="shared" si="253"/>
        <v>-2.5966877985142318</v>
      </c>
      <c r="Z602" s="5">
        <f t="shared" si="254"/>
        <v>-13.98003246677991</v>
      </c>
      <c r="AA602">
        <f t="shared" si="246"/>
        <v>0</v>
      </c>
    </row>
    <row r="603" spans="1:27" x14ac:dyDescent="0.2">
      <c r="A603">
        <f t="shared" si="247"/>
        <v>5.7099999999999227</v>
      </c>
      <c r="B603" s="5">
        <f t="shared" si="234"/>
        <v>0</v>
      </c>
      <c r="C603" s="5">
        <f t="shared" si="235"/>
        <v>418.19847442959622</v>
      </c>
      <c r="D603" s="5">
        <f t="shared" si="236"/>
        <v>-32.452482581611818</v>
      </c>
      <c r="E603" s="2">
        <f t="shared" si="237"/>
        <v>418.19847442959622</v>
      </c>
      <c r="F603" s="2">
        <f t="shared" si="238"/>
        <v>0</v>
      </c>
      <c r="G603" s="3">
        <f t="shared" si="248"/>
        <v>0</v>
      </c>
      <c r="H603" s="3">
        <f t="shared" si="249"/>
        <v>49.213426244319997</v>
      </c>
      <c r="I603" s="3">
        <f t="shared" si="250"/>
        <v>-65.76826757756649</v>
      </c>
      <c r="J603" s="2">
        <f t="shared" si="251"/>
        <v>82.142719353936101</v>
      </c>
      <c r="K603" s="2">
        <f t="shared" si="225"/>
        <v>82.142719353936101</v>
      </c>
      <c r="L603" s="5">
        <f t="shared" si="226"/>
        <v>0.45004356435024739</v>
      </c>
      <c r="M603" s="4">
        <f t="shared" si="242"/>
        <v>0.23129943793779986</v>
      </c>
      <c r="N603" s="4">
        <f t="shared" si="227"/>
        <v>0.24695260379933623</v>
      </c>
      <c r="O603" s="4">
        <f t="shared" si="243"/>
        <v>0</v>
      </c>
      <c r="P603" s="4">
        <f t="shared" si="228"/>
        <v>0</v>
      </c>
      <c r="Q603" s="5">
        <f t="shared" si="229"/>
        <v>0</v>
      </c>
      <c r="R603" s="5">
        <f t="shared" si="230"/>
        <v>-9.6716511323022907</v>
      </c>
      <c r="S603" s="5">
        <f t="shared" si="244"/>
        <v>12.925085451849545</v>
      </c>
      <c r="T603" s="6">
        <f t="shared" si="245"/>
        <v>1499.143744484214</v>
      </c>
      <c r="U603" s="5">
        <f t="shared" si="231"/>
        <v>0</v>
      </c>
      <c r="V603" s="5">
        <f t="shared" si="232"/>
        <v>7.0923878475441882</v>
      </c>
      <c r="W603" s="5">
        <f t="shared" si="233"/>
        <v>5.3071293967044513</v>
      </c>
      <c r="X603" s="5">
        <f t="shared" si="252"/>
        <v>0</v>
      </c>
      <c r="Y603" s="5">
        <f t="shared" si="253"/>
        <v>-2.5792632847581025</v>
      </c>
      <c r="Z603" s="5">
        <f t="shared" si="254"/>
        <v>-13.941785151446002</v>
      </c>
      <c r="AA603">
        <f t="shared" si="246"/>
        <v>0</v>
      </c>
    </row>
    <row r="604" spans="1:27" x14ac:dyDescent="0.2">
      <c r="A604">
        <f t="shared" si="247"/>
        <v>5.7199999999999225</v>
      </c>
      <c r="B604" s="5">
        <f t="shared" si="234"/>
        <v>0</v>
      </c>
      <c r="C604" s="5">
        <f t="shared" si="235"/>
        <v>418.69047972887518</v>
      </c>
      <c r="D604" s="5">
        <f t="shared" si="236"/>
        <v>-33.110862346645057</v>
      </c>
      <c r="E604" s="2">
        <f t="shared" si="237"/>
        <v>418.69047972887518</v>
      </c>
      <c r="F604" s="2">
        <f t="shared" si="238"/>
        <v>0</v>
      </c>
      <c r="G604" s="3">
        <f t="shared" si="248"/>
        <v>0</v>
      </c>
      <c r="H604" s="3">
        <f t="shared" si="249"/>
        <v>49.187633611472414</v>
      </c>
      <c r="I604" s="3">
        <f t="shared" si="250"/>
        <v>-65.907685429080956</v>
      </c>
      <c r="J604" s="2">
        <f t="shared" si="251"/>
        <v>82.238958522801951</v>
      </c>
      <c r="K604" s="2">
        <f t="shared" si="225"/>
        <v>82.238958522801951</v>
      </c>
      <c r="L604" s="5">
        <f t="shared" si="226"/>
        <v>0.44986454817698468</v>
      </c>
      <c r="M604" s="4">
        <f t="shared" si="242"/>
        <v>0.23102853147665575</v>
      </c>
      <c r="N604" s="4">
        <f t="shared" si="227"/>
        <v>0.24682899512629602</v>
      </c>
      <c r="O604" s="4">
        <f t="shared" si="243"/>
        <v>0</v>
      </c>
      <c r="P604" s="4">
        <f t="shared" si="228"/>
        <v>0</v>
      </c>
      <c r="Q604" s="5">
        <f t="shared" si="229"/>
        <v>0</v>
      </c>
      <c r="R604" s="5">
        <f t="shared" si="230"/>
        <v>-9.6740580695773559</v>
      </c>
      <c r="S604" s="5">
        <f t="shared" si="244"/>
        <v>12.962501532573327</v>
      </c>
      <c r="T604" s="6">
        <f t="shared" si="245"/>
        <v>1499.1422453412194</v>
      </c>
      <c r="U604" s="5">
        <f t="shared" si="231"/>
        <v>0</v>
      </c>
      <c r="V604" s="5">
        <f t="shared" si="232"/>
        <v>7.1121879698539807</v>
      </c>
      <c r="W604" s="5">
        <f t="shared" si="233"/>
        <v>5.3079044387551884</v>
      </c>
      <c r="X604" s="5">
        <f t="shared" si="252"/>
        <v>0</v>
      </c>
      <c r="Y604" s="5">
        <f t="shared" si="253"/>
        <v>-2.5618700997233752</v>
      </c>
      <c r="Z604" s="5">
        <f t="shared" si="254"/>
        <v>-13.903594028671485</v>
      </c>
      <c r="AA604">
        <f t="shared" si="246"/>
        <v>0</v>
      </c>
    </row>
    <row r="605" spans="1:27" x14ac:dyDescent="0.2">
      <c r="A605">
        <f t="shared" si="247"/>
        <v>5.7299999999999223</v>
      </c>
      <c r="B605" s="5">
        <f t="shared" si="234"/>
        <v>0</v>
      </c>
      <c r="C605" s="5">
        <f t="shared" si="235"/>
        <v>419.18222797148491</v>
      </c>
      <c r="D605" s="5">
        <f t="shared" si="236"/>
        <v>-33.770634380637297</v>
      </c>
      <c r="E605" s="2">
        <f t="shared" si="237"/>
        <v>419.18222797148491</v>
      </c>
      <c r="F605" s="2">
        <f t="shared" si="238"/>
        <v>0</v>
      </c>
      <c r="G605" s="3">
        <f t="shared" si="248"/>
        <v>0</v>
      </c>
      <c r="H605" s="3">
        <f t="shared" si="249"/>
        <v>49.162014910475179</v>
      </c>
      <c r="I605" s="3">
        <f t="shared" si="250"/>
        <v>-66.046721369367674</v>
      </c>
      <c r="J605" s="2">
        <f t="shared" si="251"/>
        <v>82.335126851791955</v>
      </c>
      <c r="K605" s="2">
        <f t="shared" si="225"/>
        <v>82.335126851791955</v>
      </c>
      <c r="L605" s="5">
        <f t="shared" si="226"/>
        <v>0.4496852050960416</v>
      </c>
      <c r="M605" s="4">
        <f t="shared" si="242"/>
        <v>0.23075845686563987</v>
      </c>
      <c r="N605" s="4">
        <f t="shared" si="227"/>
        <v>0.24670560065799346</v>
      </c>
      <c r="O605" s="4">
        <f t="shared" si="243"/>
        <v>0</v>
      </c>
      <c r="P605" s="4">
        <f t="shared" si="228"/>
        <v>0</v>
      </c>
      <c r="Q605" s="5">
        <f t="shared" si="229"/>
        <v>0</v>
      </c>
      <c r="R605" s="5">
        <f t="shared" si="230"/>
        <v>-9.6764670361159055</v>
      </c>
      <c r="S605" s="5">
        <f t="shared" si="244"/>
        <v>12.999852087796395</v>
      </c>
      <c r="T605" s="6">
        <f t="shared" si="245"/>
        <v>1499.1407461997237</v>
      </c>
      <c r="U605" s="5">
        <f t="shared" si="231"/>
        <v>0</v>
      </c>
      <c r="V605" s="5">
        <f t="shared" si="232"/>
        <v>7.1319587156529085</v>
      </c>
      <c r="W605" s="5">
        <f t="shared" si="233"/>
        <v>5.3086883565190748</v>
      </c>
      <c r="X605" s="5">
        <f t="shared" si="252"/>
        <v>0</v>
      </c>
      <c r="Y605" s="5">
        <f t="shared" si="253"/>
        <v>-2.544508320462997</v>
      </c>
      <c r="Z605" s="5">
        <f t="shared" si="254"/>
        <v>-13.865459555684531</v>
      </c>
      <c r="AA605">
        <f t="shared" si="246"/>
        <v>0</v>
      </c>
    </row>
    <row r="606" spans="1:27" x14ac:dyDescent="0.2">
      <c r="A606">
        <f t="shared" si="247"/>
        <v>5.7399999999999221</v>
      </c>
      <c r="B606" s="5">
        <f t="shared" si="234"/>
        <v>0</v>
      </c>
      <c r="C606" s="5">
        <f t="shared" si="235"/>
        <v>419.67372089517363</v>
      </c>
      <c r="D606" s="5">
        <f t="shared" si="236"/>
        <v>-34.43179486730876</v>
      </c>
      <c r="E606" s="2">
        <f t="shared" si="237"/>
        <v>419.67372089517363</v>
      </c>
      <c r="F606" s="2">
        <f t="shared" si="238"/>
        <v>0</v>
      </c>
      <c r="G606" s="3">
        <f t="shared" si="248"/>
        <v>0</v>
      </c>
      <c r="H606" s="3">
        <f t="shared" si="249"/>
        <v>49.136569827270549</v>
      </c>
      <c r="I606" s="3">
        <f t="shared" si="250"/>
        <v>-66.185375964924518</v>
      </c>
      <c r="J606" s="2">
        <f t="shared" si="251"/>
        <v>82.431222761819086</v>
      </c>
      <c r="K606" s="2">
        <f t="shared" si="225"/>
        <v>82.431222761819086</v>
      </c>
      <c r="L606" s="5">
        <f t="shared" si="226"/>
        <v>0.44950553920411651</v>
      </c>
      <c r="M606" s="4">
        <f t="shared" si="242"/>
        <v>0.23048921491237653</v>
      </c>
      <c r="N606" s="4">
        <f t="shared" si="227"/>
        <v>0.2465824219592192</v>
      </c>
      <c r="O606" s="4">
        <f t="shared" si="243"/>
        <v>0</v>
      </c>
      <c r="P606" s="4">
        <f t="shared" si="228"/>
        <v>0</v>
      </c>
      <c r="Q606" s="5">
        <f t="shared" si="229"/>
        <v>0</v>
      </c>
      <c r="R606" s="5">
        <f t="shared" si="230"/>
        <v>-9.6788779753110248</v>
      </c>
      <c r="S606" s="5">
        <f t="shared" si="244"/>
        <v>13.037136698114766</v>
      </c>
      <c r="T606" s="6">
        <f t="shared" si="245"/>
        <v>1499.1392470597273</v>
      </c>
      <c r="U606" s="5">
        <f t="shared" si="231"/>
        <v>0</v>
      </c>
      <c r="V606" s="5">
        <f t="shared" si="232"/>
        <v>7.1516999504087888</v>
      </c>
      <c r="W606" s="5">
        <f t="shared" si="233"/>
        <v>5.3094811183543236</v>
      </c>
      <c r="X606" s="5">
        <f t="shared" si="252"/>
        <v>0</v>
      </c>
      <c r="Y606" s="5">
        <f t="shared" si="253"/>
        <v>-2.527178024902236</v>
      </c>
      <c r="Z606" s="5">
        <f t="shared" si="254"/>
        <v>-13.827382183530908</v>
      </c>
      <c r="AA606">
        <f t="shared" si="246"/>
        <v>0</v>
      </c>
    </row>
    <row r="607" spans="1:27" x14ac:dyDescent="0.2">
      <c r="A607">
        <f t="shared" si="247"/>
        <v>5.7499999999999218</v>
      </c>
      <c r="B607" s="5">
        <f t="shared" si="234"/>
        <v>0</v>
      </c>
      <c r="C607" s="5">
        <f t="shared" si="235"/>
        <v>420.16496023454511</v>
      </c>
      <c r="D607" s="5">
        <f t="shared" si="236"/>
        <v>-35.094339996067184</v>
      </c>
      <c r="E607" s="2">
        <f t="shared" si="237"/>
        <v>420.16496023454511</v>
      </c>
      <c r="F607" s="2">
        <f t="shared" si="238"/>
        <v>0</v>
      </c>
      <c r="G607" s="3">
        <f t="shared" si="248"/>
        <v>0</v>
      </c>
      <c r="H607" s="3">
        <f t="shared" si="249"/>
        <v>49.111298047021528</v>
      </c>
      <c r="I607" s="3">
        <f t="shared" si="250"/>
        <v>-66.32364978675983</v>
      </c>
      <c r="J607" s="2">
        <f t="shared" si="251"/>
        <v>82.527244694707619</v>
      </c>
      <c r="K607" s="2">
        <f t="shared" si="225"/>
        <v>82.527244694707619</v>
      </c>
      <c r="L607" s="5">
        <f t="shared" si="226"/>
        <v>0.44932555459767692</v>
      </c>
      <c r="M607" s="4">
        <f t="shared" si="242"/>
        <v>0.23022080634613748</v>
      </c>
      <c r="N607" s="4">
        <f t="shared" si="227"/>
        <v>0.24645946056134951</v>
      </c>
      <c r="O607" s="4">
        <f t="shared" si="243"/>
        <v>0</v>
      </c>
      <c r="P607" s="4">
        <f t="shared" si="228"/>
        <v>0</v>
      </c>
      <c r="Q607" s="5">
        <f t="shared" si="229"/>
        <v>0</v>
      </c>
      <c r="R607" s="5">
        <f t="shared" si="230"/>
        <v>-9.6812908331181244</v>
      </c>
      <c r="S607" s="5">
        <f t="shared" si="244"/>
        <v>13.074354949541725</v>
      </c>
      <c r="T607" s="6">
        <f t="shared" si="245"/>
        <v>1499.1377479212294</v>
      </c>
      <c r="U607" s="5">
        <f t="shared" si="231"/>
        <v>0</v>
      </c>
      <c r="V607" s="5">
        <f t="shared" si="232"/>
        <v>7.1714115413197197</v>
      </c>
      <c r="W607" s="5">
        <f t="shared" si="233"/>
        <v>5.3102826933675749</v>
      </c>
      <c r="X607" s="5">
        <f t="shared" si="252"/>
        <v>0</v>
      </c>
      <c r="Y607" s="5">
        <f t="shared" si="253"/>
        <v>-2.5098792917984047</v>
      </c>
      <c r="Z607" s="5">
        <f t="shared" si="254"/>
        <v>-13.789362357090699</v>
      </c>
      <c r="AA607">
        <f t="shared" si="246"/>
        <v>0</v>
      </c>
    </row>
    <row r="608" spans="1:27" x14ac:dyDescent="0.2">
      <c r="A608">
        <f t="shared" si="247"/>
        <v>5.7599999999999216</v>
      </c>
      <c r="B608" s="5">
        <f t="shared" si="234"/>
        <v>0</v>
      </c>
      <c r="C608" s="5">
        <f t="shared" si="235"/>
        <v>420.65594772105072</v>
      </c>
      <c r="D608" s="5">
        <f t="shared" si="236"/>
        <v>-35.75826596205264</v>
      </c>
      <c r="E608" s="2">
        <f t="shared" si="237"/>
        <v>420.65594772105072</v>
      </c>
      <c r="F608" s="2">
        <f t="shared" si="238"/>
        <v>0</v>
      </c>
      <c r="G608" s="3">
        <f t="shared" si="248"/>
        <v>0</v>
      </c>
      <c r="H608" s="3">
        <f t="shared" si="249"/>
        <v>49.086199254103541</v>
      </c>
      <c r="I608" s="3">
        <f t="shared" si="250"/>
        <v>-66.461543410330734</v>
      </c>
      <c r="J608" s="2">
        <f t="shared" si="251"/>
        <v>82.623191113009128</v>
      </c>
      <c r="K608" s="2">
        <f t="shared" ref="K608:K671" si="255">IF(D608&gt;=hwind,SQRT((G608-vxw)^2+(H608-vyw)^2+I608^2),J608)</f>
        <v>82.623191113009128</v>
      </c>
      <c r="L608" s="5">
        <f t="shared" ref="L608:L671" si="256">IF(drag=1,(cda+cdb/(1+EXP(-(K608-vel)/dv))),IF(drag=2,$G$11,0))</f>
        <v>0.44914525537269928</v>
      </c>
      <c r="M608" s="4">
        <f t="shared" si="242"/>
        <v>0.2299532318193139</v>
      </c>
      <c r="N608" s="4">
        <f t="shared" ref="N608:N671" si="257">IF(Magnus=1,(IF(M608&lt;0.1,1.5*M608,0.09+0.6*M608)),IF(Magnus=2,1/(2.32+0.4/M608),0))</f>
        <v>0.24633671796275469</v>
      </c>
      <c r="O608" s="4">
        <f t="shared" si="243"/>
        <v>0</v>
      </c>
      <c r="P608" s="4">
        <f t="shared" ref="P608:P671" si="258">IF(D608&gt;=hwind,vyw,0)</f>
        <v>0</v>
      </c>
      <c r="Q608" s="5">
        <f t="shared" ref="Q608:Q671" si="259">-const*$L608*$K608*(G608-O608)</f>
        <v>0</v>
      </c>
      <c r="R608" s="5">
        <f t="shared" ref="R608:R671" si="260">-const*$L608*$K608*(H608-P608)</f>
        <v>-9.6837055580105957</v>
      </c>
      <c r="S608" s="5">
        <f t="shared" si="244"/>
        <v>13.111506433506941</v>
      </c>
      <c r="T608" s="6">
        <f t="shared" si="245"/>
        <v>1499.1362487842314</v>
      </c>
      <c r="U608" s="5">
        <f t="shared" ref="U608:U671" si="261">const*($N608/omega)*K608*(wy*I608-wz*(H608-P608))</f>
        <v>0</v>
      </c>
      <c r="V608" s="5">
        <f t="shared" ref="V608:V671" si="262">const*($N608/omega)*K608*(wz*(G608-O608)-wx*I608)</f>
        <v>7.1910933573093807</v>
      </c>
      <c r="W608" s="5">
        <f t="shared" ref="W608:W671" si="263">const*($N608/omega)*K608*(wx*(H608-P608)-wy*(G608-O608))</f>
        <v>5.3110930513973162</v>
      </c>
      <c r="X608" s="5">
        <f t="shared" si="252"/>
        <v>0</v>
      </c>
      <c r="Y608" s="5">
        <f t="shared" si="253"/>
        <v>-2.492612200701215</v>
      </c>
      <c r="Z608" s="5">
        <f t="shared" si="254"/>
        <v>-13.751400515095742</v>
      </c>
      <c r="AA608">
        <f t="shared" si="246"/>
        <v>0</v>
      </c>
    </row>
    <row r="609" spans="1:27" x14ac:dyDescent="0.2">
      <c r="A609">
        <f t="shared" si="247"/>
        <v>5.7699999999999214</v>
      </c>
      <c r="B609" s="5">
        <f t="shared" ref="B609:B672" si="264">B608+G608*dt+0.5*X608*dt*dt</f>
        <v>0</v>
      </c>
      <c r="C609" s="5">
        <f t="shared" ref="C609:C672" si="265">C608+H608*dt+0.5*Y608*dt*dt</f>
        <v>421.14668508298172</v>
      </c>
      <c r="D609" s="5">
        <f t="shared" ref="D609:D672" si="266">D608+I608*dt+0.5*Z608*dt*dt</f>
        <v>-36.423568966181698</v>
      </c>
      <c r="E609" s="2">
        <f t="shared" ref="E609:E672" si="267">SQRT(B609^2+C609^2)</f>
        <v>421.14668508298172</v>
      </c>
      <c r="F609" s="2">
        <f t="shared" ref="F609:F672" si="268">ATAN2(C609,B609)*180/PI()</f>
        <v>0</v>
      </c>
      <c r="G609" s="3">
        <f t="shared" si="248"/>
        <v>0</v>
      </c>
      <c r="H609" s="3">
        <f t="shared" si="249"/>
        <v>49.061273132096531</v>
      </c>
      <c r="I609" s="3">
        <f t="shared" si="250"/>
        <v>-66.599057415481695</v>
      </c>
      <c r="J609" s="2">
        <f t="shared" si="251"/>
        <v>82.719060499819534</v>
      </c>
      <c r="K609" s="2">
        <f t="shared" si="255"/>
        <v>82.719060499819534</v>
      </c>
      <c r="L609" s="5">
        <f t="shared" si="256"/>
        <v>0.44896464562440841</v>
      </c>
      <c r="M609" s="4">
        <f t="shared" ref="M609:M672" si="269">(romega/K609)*EXP(-A609/tau)</f>
        <v>0.22968649190886781</v>
      </c>
      <c r="N609" s="4">
        <f t="shared" si="257"/>
        <v>0.24621419562920366</v>
      </c>
      <c r="O609" s="4">
        <f t="shared" ref="O609:O672" si="270">IF(D609&gt;=hwind,vxw,0)</f>
        <v>0</v>
      </c>
      <c r="P609" s="4">
        <f t="shared" si="258"/>
        <v>0</v>
      </c>
      <c r="Q609" s="5">
        <f t="shared" si="259"/>
        <v>0</v>
      </c>
      <c r="R609" s="5">
        <f t="shared" si="260"/>
        <v>-9.6861221009358829</v>
      </c>
      <c r="S609" s="5">
        <f t="shared" ref="S609:S672" si="271">-const*$L609*$K609*I609</f>
        <v>13.148590746854689</v>
      </c>
      <c r="T609" s="6">
        <f t="shared" ref="T609:T672" si="272">omega*EXP(-A609/tau)*30/PI()</f>
        <v>1499.1347496487322</v>
      </c>
      <c r="U609" s="5">
        <f t="shared" si="261"/>
        <v>0</v>
      </c>
      <c r="V609" s="5">
        <f t="shared" si="262"/>
        <v>7.2107452690221683</v>
      </c>
      <c r="W609" s="5">
        <f t="shared" si="263"/>
        <v>5.311912162997551</v>
      </c>
      <c r="X609" s="5">
        <f t="shared" si="252"/>
        <v>0</v>
      </c>
      <c r="Y609" s="5">
        <f t="shared" si="253"/>
        <v>-2.4753768319137146</v>
      </c>
      <c r="Z609" s="5">
        <f t="shared" si="254"/>
        <v>-13.713497090147762</v>
      </c>
      <c r="AA609">
        <f t="shared" ref="AA609:AA672" si="273">IF($D609*$D610&lt;0,1,0)</f>
        <v>0</v>
      </c>
    </row>
    <row r="610" spans="1:27" x14ac:dyDescent="0.2">
      <c r="A610">
        <f t="shared" si="247"/>
        <v>5.7799999999999212</v>
      </c>
      <c r="B610" s="5">
        <f t="shared" si="264"/>
        <v>0</v>
      </c>
      <c r="C610" s="5">
        <f t="shared" si="265"/>
        <v>421.63717404546111</v>
      </c>
      <c r="D610" s="5">
        <f t="shared" si="266"/>
        <v>-37.090245215191025</v>
      </c>
      <c r="E610" s="2">
        <f t="shared" si="267"/>
        <v>421.63717404546111</v>
      </c>
      <c r="F610" s="2">
        <f t="shared" si="268"/>
        <v>0</v>
      </c>
      <c r="G610" s="3">
        <f t="shared" si="248"/>
        <v>0</v>
      </c>
      <c r="H610" s="3">
        <f t="shared" si="249"/>
        <v>49.036519363777394</v>
      </c>
      <c r="I610" s="3">
        <f t="shared" si="250"/>
        <v>-66.736192386383166</v>
      </c>
      <c r="J610" s="2">
        <f t="shared" si="251"/>
        <v>82.81485135859667</v>
      </c>
      <c r="K610" s="2">
        <f t="shared" si="255"/>
        <v>82.81485135859667</v>
      </c>
      <c r="L610" s="5">
        <f t="shared" si="256"/>
        <v>0.44878372944701866</v>
      </c>
      <c r="M610" s="4">
        <f t="shared" si="269"/>
        <v>0.22942058711776425</v>
      </c>
      <c r="N610" s="4">
        <f t="shared" si="257"/>
        <v>0.24609189499426604</v>
      </c>
      <c r="O610" s="4">
        <f t="shared" si="270"/>
        <v>0</v>
      </c>
      <c r="P610" s="4">
        <f t="shared" si="258"/>
        <v>0</v>
      </c>
      <c r="Q610" s="5">
        <f t="shared" si="259"/>
        <v>0</v>
      </c>
      <c r="R610" s="5">
        <f t="shared" si="260"/>
        <v>-9.6885404152719641</v>
      </c>
      <c r="S610" s="5">
        <f t="shared" si="271"/>
        <v>13.185607491841184</v>
      </c>
      <c r="T610" s="6">
        <f t="shared" si="272"/>
        <v>1499.1332505147318</v>
      </c>
      <c r="U610" s="5">
        <f t="shared" si="261"/>
        <v>0</v>
      </c>
      <c r="V610" s="5">
        <f t="shared" si="262"/>
        <v>7.2303671488180878</v>
      </c>
      <c r="W610" s="5">
        <f t="shared" si="263"/>
        <v>5.3127399994216749</v>
      </c>
      <c r="X610" s="5">
        <f t="shared" si="252"/>
        <v>0</v>
      </c>
      <c r="Y610" s="5">
        <f t="shared" si="253"/>
        <v>-2.4581732664538762</v>
      </c>
      <c r="Z610" s="5">
        <f t="shared" si="254"/>
        <v>-13.675652508737141</v>
      </c>
      <c r="AA610">
        <f t="shared" si="273"/>
        <v>0</v>
      </c>
    </row>
    <row r="611" spans="1:27" x14ac:dyDescent="0.2">
      <c r="A611">
        <f t="shared" si="247"/>
        <v>5.789999999999921</v>
      </c>
      <c r="B611" s="5">
        <f t="shared" si="264"/>
        <v>0</v>
      </c>
      <c r="C611" s="5">
        <f t="shared" si="265"/>
        <v>422.12741633043555</v>
      </c>
      <c r="D611" s="5">
        <f t="shared" si="266"/>
        <v>-37.758290921680292</v>
      </c>
      <c r="E611" s="2">
        <f t="shared" si="267"/>
        <v>422.12741633043555</v>
      </c>
      <c r="F611" s="2">
        <f t="shared" si="268"/>
        <v>0</v>
      </c>
      <c r="G611" s="3">
        <f t="shared" si="248"/>
        <v>0</v>
      </c>
      <c r="H611" s="3">
        <f t="shared" si="249"/>
        <v>49.011937631112858</v>
      </c>
      <c r="I611" s="3">
        <f t="shared" si="250"/>
        <v>-66.872948911470544</v>
      </c>
      <c r="J611" s="2">
        <f t="shared" si="251"/>
        <v>82.910562212978917</v>
      </c>
      <c r="K611" s="2">
        <f t="shared" si="255"/>
        <v>82.910562212978917</v>
      </c>
      <c r="L611" s="5">
        <f t="shared" si="256"/>
        <v>0.44860251093347436</v>
      </c>
      <c r="M611" s="4">
        <f t="shared" si="269"/>
        <v>0.22915551787638358</v>
      </c>
      <c r="N611" s="4">
        <f t="shared" si="257"/>
        <v>0.24596981745971022</v>
      </c>
      <c r="O611" s="4">
        <f t="shared" si="270"/>
        <v>0</v>
      </c>
      <c r="P611" s="4">
        <f t="shared" si="258"/>
        <v>0</v>
      </c>
      <c r="Q611" s="5">
        <f t="shared" si="259"/>
        <v>0</v>
      </c>
      <c r="R611" s="5">
        <f t="shared" si="260"/>
        <v>-9.69096045678425</v>
      </c>
      <c r="S611" s="5">
        <f t="shared" si="271"/>
        <v>13.222556276131041</v>
      </c>
      <c r="T611" s="6">
        <f t="shared" si="272"/>
        <v>1499.131751382231</v>
      </c>
      <c r="U611" s="5">
        <f t="shared" si="261"/>
        <v>0</v>
      </c>
      <c r="V611" s="5">
        <f t="shared" si="262"/>
        <v>7.2499588707674558</v>
      </c>
      <c r="W611" s="5">
        <f t="shared" si="263"/>
        <v>5.3135765326065698</v>
      </c>
      <c r="X611" s="5">
        <f t="shared" si="252"/>
        <v>0</v>
      </c>
      <c r="Y611" s="5">
        <f t="shared" si="253"/>
        <v>-2.4410015860167942</v>
      </c>
      <c r="Z611" s="5">
        <f t="shared" si="254"/>
        <v>-13.637867191262387</v>
      </c>
      <c r="AA611">
        <f t="shared" si="273"/>
        <v>0</v>
      </c>
    </row>
    <row r="612" spans="1:27" x14ac:dyDescent="0.2">
      <c r="A612">
        <f t="shared" si="247"/>
        <v>5.7999999999999208</v>
      </c>
      <c r="B612" s="5">
        <f t="shared" si="264"/>
        <v>0</v>
      </c>
      <c r="C612" s="5">
        <f t="shared" si="265"/>
        <v>422.6174136566674</v>
      </c>
      <c r="D612" s="5">
        <f t="shared" si="266"/>
        <v>-38.427702304154558</v>
      </c>
      <c r="E612" s="2">
        <f t="shared" si="267"/>
        <v>422.6174136566674</v>
      </c>
      <c r="F612" s="2">
        <f t="shared" si="268"/>
        <v>0</v>
      </c>
      <c r="G612" s="3">
        <f t="shared" si="248"/>
        <v>0</v>
      </c>
      <c r="H612" s="3">
        <f t="shared" si="249"/>
        <v>48.987527615252688</v>
      </c>
      <c r="I612" s="3">
        <f t="shared" si="250"/>
        <v>-67.009327583383168</v>
      </c>
      <c r="J612" s="2">
        <f t="shared" si="251"/>
        <v>83.006191606604276</v>
      </c>
      <c r="K612" s="2">
        <f t="shared" si="255"/>
        <v>83.006191606604276</v>
      </c>
      <c r="L612" s="5">
        <f t="shared" si="256"/>
        <v>0.44842099417519193</v>
      </c>
      <c r="M612" s="4">
        <f t="shared" si="269"/>
        <v>0.22889128454391491</v>
      </c>
      <c r="N612" s="4">
        <f t="shared" si="257"/>
        <v>0.24584796439589954</v>
      </c>
      <c r="O612" s="4">
        <f t="shared" si="270"/>
        <v>0</v>
      </c>
      <c r="P612" s="4">
        <f t="shared" si="258"/>
        <v>0</v>
      </c>
      <c r="Q612" s="5">
        <f t="shared" si="259"/>
        <v>0</v>
      </c>
      <c r="R612" s="5">
        <f t="shared" si="260"/>
        <v>-9.6933821835828464</v>
      </c>
      <c r="S612" s="5">
        <f t="shared" si="271"/>
        <v>13.259436712792809</v>
      </c>
      <c r="T612" s="6">
        <f t="shared" si="272"/>
        <v>1499.130252251229</v>
      </c>
      <c r="U612" s="5">
        <f t="shared" si="261"/>
        <v>0</v>
      </c>
      <c r="V612" s="5">
        <f t="shared" si="262"/>
        <v>7.2695203106454205</v>
      </c>
      <c r="W612" s="5">
        <f t="shared" si="263"/>
        <v>5.3144217351569374</v>
      </c>
      <c r="X612" s="5">
        <f t="shared" si="252"/>
        <v>0</v>
      </c>
      <c r="Y612" s="5">
        <f t="shared" si="253"/>
        <v>-2.4238618729374259</v>
      </c>
      <c r="Z612" s="5">
        <f t="shared" si="254"/>
        <v>-13.600141552050253</v>
      </c>
      <c r="AA612">
        <f t="shared" si="273"/>
        <v>0</v>
      </c>
    </row>
    <row r="613" spans="1:27" x14ac:dyDescent="0.2">
      <c r="A613">
        <f t="shared" si="247"/>
        <v>5.8099999999999206</v>
      </c>
      <c r="B613" s="5">
        <f t="shared" si="264"/>
        <v>0</v>
      </c>
      <c r="C613" s="5">
        <f t="shared" si="265"/>
        <v>423.10716773972626</v>
      </c>
      <c r="D613" s="5">
        <f t="shared" si="266"/>
        <v>-39.098475587065991</v>
      </c>
      <c r="E613" s="2">
        <f t="shared" si="267"/>
        <v>423.10716773972626</v>
      </c>
      <c r="F613" s="2">
        <f t="shared" si="268"/>
        <v>0</v>
      </c>
      <c r="G613" s="3">
        <f t="shared" si="248"/>
        <v>0</v>
      </c>
      <c r="H613" s="3">
        <f t="shared" si="249"/>
        <v>48.96328899652331</v>
      </c>
      <c r="I613" s="3">
        <f t="shared" si="250"/>
        <v>-67.145328998903665</v>
      </c>
      <c r="J613" s="2">
        <f t="shared" si="251"/>
        <v>83.101738102930639</v>
      </c>
      <c r="K613" s="2">
        <f t="shared" si="255"/>
        <v>83.101738102930639</v>
      </c>
      <c r="L613" s="5">
        <f t="shared" si="256"/>
        <v>0.44823918326180223</v>
      </c>
      <c r="M613" s="4">
        <f t="shared" si="269"/>
        <v>0.22862788740972956</v>
      </c>
      <c r="N613" s="4">
        <f t="shared" si="257"/>
        <v>0.24572633714218342</v>
      </c>
      <c r="O613" s="4">
        <f t="shared" si="270"/>
        <v>0</v>
      </c>
      <c r="P613" s="4">
        <f t="shared" si="258"/>
        <v>0</v>
      </c>
      <c r="Q613" s="5">
        <f t="shared" si="259"/>
        <v>0</v>
      </c>
      <c r="R613" s="5">
        <f t="shared" si="260"/>
        <v>-9.6958055560803018</v>
      </c>
      <c r="S613" s="5">
        <f t="shared" si="271"/>
        <v>13.296248420293763</v>
      </c>
      <c r="T613" s="6">
        <f t="shared" si="272"/>
        <v>1499.1287531217265</v>
      </c>
      <c r="U613" s="5">
        <f t="shared" si="261"/>
        <v>0</v>
      </c>
      <c r="V613" s="5">
        <f t="shared" si="262"/>
        <v>7.2890513459262642</v>
      </c>
      <c r="W613" s="5">
        <f t="shared" si="263"/>
        <v>5.3152755803298275</v>
      </c>
      <c r="X613" s="5">
        <f t="shared" si="252"/>
        <v>0</v>
      </c>
      <c r="Y613" s="5">
        <f t="shared" si="253"/>
        <v>-2.4067542101540376</v>
      </c>
      <c r="Z613" s="5">
        <f t="shared" si="254"/>
        <v>-13.56247599937641</v>
      </c>
      <c r="AA613">
        <f t="shared" si="273"/>
        <v>0</v>
      </c>
    </row>
    <row r="614" spans="1:27" x14ac:dyDescent="0.2">
      <c r="A614">
        <f t="shared" si="247"/>
        <v>5.8199999999999203</v>
      </c>
      <c r="B614" s="5">
        <f t="shared" si="264"/>
        <v>0</v>
      </c>
      <c r="C614" s="5">
        <f t="shared" si="265"/>
        <v>423.59668029198099</v>
      </c>
      <c r="D614" s="5">
        <f t="shared" si="266"/>
        <v>-39.770607000855001</v>
      </c>
      <c r="E614" s="2">
        <f t="shared" si="267"/>
        <v>423.59668029198099</v>
      </c>
      <c r="F614" s="2">
        <f t="shared" si="268"/>
        <v>0</v>
      </c>
      <c r="G614" s="3">
        <f t="shared" si="248"/>
        <v>0</v>
      </c>
      <c r="H614" s="3">
        <f t="shared" si="249"/>
        <v>48.939221454421769</v>
      </c>
      <c r="I614" s="3">
        <f t="shared" si="250"/>
        <v>-67.280953758897425</v>
      </c>
      <c r="J614" s="2">
        <f t="shared" si="251"/>
        <v>83.197200285056638</v>
      </c>
      <c r="K614" s="2">
        <f t="shared" si="255"/>
        <v>83.197200285056638</v>
      </c>
      <c r="L614" s="5">
        <f t="shared" si="256"/>
        <v>0.44805708228089358</v>
      </c>
      <c r="M614" s="4">
        <f t="shared" si="269"/>
        <v>0.22836532669473592</v>
      </c>
      <c r="N614" s="4">
        <f t="shared" si="257"/>
        <v>0.24560493700728694</v>
      </c>
      <c r="O614" s="4">
        <f t="shared" si="270"/>
        <v>0</v>
      </c>
      <c r="P614" s="4">
        <f t="shared" si="258"/>
        <v>0</v>
      </c>
      <c r="Q614" s="5">
        <f t="shared" si="259"/>
        <v>0</v>
      </c>
      <c r="R614" s="5">
        <f t="shared" si="260"/>
        <v>-9.6982305369496942</v>
      </c>
      <c r="S614" s="5">
        <f t="shared" si="271"/>
        <v>13.332991022493758</v>
      </c>
      <c r="T614" s="6">
        <f t="shared" si="272"/>
        <v>1499.1272539937229</v>
      </c>
      <c r="U614" s="5">
        <f t="shared" si="261"/>
        <v>0</v>
      </c>
      <c r="V614" s="5">
        <f t="shared" si="262"/>
        <v>7.308551855777556</v>
      </c>
      <c r="W614" s="5">
        <f t="shared" si="263"/>
        <v>5.3161380420194035</v>
      </c>
      <c r="X614" s="5">
        <f t="shared" si="252"/>
        <v>0</v>
      </c>
      <c r="Y614" s="5">
        <f t="shared" si="253"/>
        <v>-2.3896786811721382</v>
      </c>
      <c r="Z614" s="5">
        <f t="shared" si="254"/>
        <v>-13.524870935486838</v>
      </c>
      <c r="AA614">
        <f t="shared" si="273"/>
        <v>0</v>
      </c>
    </row>
    <row r="615" spans="1:27" x14ac:dyDescent="0.2">
      <c r="A615">
        <f t="shared" si="247"/>
        <v>5.8299999999999201</v>
      </c>
      <c r="B615" s="5">
        <f t="shared" si="264"/>
        <v>0</v>
      </c>
      <c r="C615" s="5">
        <f t="shared" si="265"/>
        <v>424.08595302259118</v>
      </c>
      <c r="D615" s="5">
        <f t="shared" si="266"/>
        <v>-40.444092781990754</v>
      </c>
      <c r="E615" s="2">
        <f t="shared" si="267"/>
        <v>424.08595302259118</v>
      </c>
      <c r="F615" s="2">
        <f t="shared" si="268"/>
        <v>0</v>
      </c>
      <c r="G615" s="3">
        <f t="shared" si="248"/>
        <v>0</v>
      </c>
      <c r="H615" s="3">
        <f t="shared" si="249"/>
        <v>48.915324667610051</v>
      </c>
      <c r="I615" s="3">
        <f t="shared" si="250"/>
        <v>-67.416202468252294</v>
      </c>
      <c r="J615" s="2">
        <f t="shared" si="251"/>
        <v>83.292576755543394</v>
      </c>
      <c r="K615" s="2">
        <f t="shared" si="255"/>
        <v>83.292576755543394</v>
      </c>
      <c r="L615" s="5">
        <f t="shared" si="256"/>
        <v>0.44787469531775603</v>
      </c>
      <c r="M615" s="4">
        <f t="shared" si="269"/>
        <v>0.22810360255271539</v>
      </c>
      <c r="N615" s="4">
        <f t="shared" si="257"/>
        <v>0.24548376526969606</v>
      </c>
      <c r="O615" s="4">
        <f t="shared" si="270"/>
        <v>0</v>
      </c>
      <c r="P615" s="4">
        <f t="shared" si="258"/>
        <v>0</v>
      </c>
      <c r="Q615" s="5">
        <f t="shared" si="259"/>
        <v>0</v>
      </c>
      <c r="R615" s="5">
        <f t="shared" si="260"/>
        <v>-9.7006570910831567</v>
      </c>
      <c r="S615" s="5">
        <f t="shared" si="271"/>
        <v>13.369664148638314</v>
      </c>
      <c r="T615" s="6">
        <f t="shared" si="272"/>
        <v>1499.1257548672183</v>
      </c>
      <c r="U615" s="5">
        <f t="shared" si="261"/>
        <v>0</v>
      </c>
      <c r="V615" s="5">
        <f t="shared" si="262"/>
        <v>7.3280217210540899</v>
      </c>
      <c r="W615" s="5">
        <f t="shared" si="263"/>
        <v>5.3170090947419091</v>
      </c>
      <c r="X615" s="5">
        <f t="shared" si="252"/>
        <v>0</v>
      </c>
      <c r="Y615" s="5">
        <f t="shared" si="253"/>
        <v>-2.3726353700290668</v>
      </c>
      <c r="Z615" s="5">
        <f t="shared" si="254"/>
        <v>-13.487326756619776</v>
      </c>
      <c r="AA615">
        <f t="shared" si="273"/>
        <v>0</v>
      </c>
    </row>
    <row r="616" spans="1:27" x14ac:dyDescent="0.2">
      <c r="A616">
        <f t="shared" si="247"/>
        <v>5.8399999999999199</v>
      </c>
      <c r="B616" s="5">
        <f t="shared" si="264"/>
        <v>0</v>
      </c>
      <c r="C616" s="5">
        <f t="shared" si="265"/>
        <v>424.57498763749879</v>
      </c>
      <c r="D616" s="5">
        <f t="shared" si="266"/>
        <v>-41.118929173011111</v>
      </c>
      <c r="E616" s="2">
        <f t="shared" si="267"/>
        <v>424.57498763749879</v>
      </c>
      <c r="F616" s="2">
        <f t="shared" si="268"/>
        <v>0</v>
      </c>
      <c r="G616" s="3">
        <f t="shared" si="248"/>
        <v>0</v>
      </c>
      <c r="H616" s="3">
        <f t="shared" si="249"/>
        <v>48.891598313909761</v>
      </c>
      <c r="I616" s="3">
        <f t="shared" si="250"/>
        <v>-67.551075735818486</v>
      </c>
      <c r="J616" s="2">
        <f t="shared" si="251"/>
        <v>83.387866136237051</v>
      </c>
      <c r="K616" s="2">
        <f t="shared" si="255"/>
        <v>83.387866136237051</v>
      </c>
      <c r="L616" s="5">
        <f t="shared" si="256"/>
        <v>0.44769202645512607</v>
      </c>
      <c r="M616" s="4">
        <f t="shared" si="269"/>
        <v>0.22784271507163967</v>
      </c>
      <c r="N616" s="4">
        <f t="shared" si="257"/>
        <v>0.24536282317804042</v>
      </c>
      <c r="O616" s="4">
        <f t="shared" si="270"/>
        <v>0</v>
      </c>
      <c r="P616" s="4">
        <f t="shared" si="258"/>
        <v>0</v>
      </c>
      <c r="Q616" s="5">
        <f t="shared" si="259"/>
        <v>0</v>
      </c>
      <c r="R616" s="5">
        <f t="shared" si="260"/>
        <v>-9.7030851855508011</v>
      </c>
      <c r="S616" s="5">
        <f t="shared" si="271"/>
        <v>13.406267433350864</v>
      </c>
      <c r="T616" s="6">
        <f t="shared" si="272"/>
        <v>1499.1242557422131</v>
      </c>
      <c r="U616" s="5">
        <f t="shared" si="261"/>
        <v>0</v>
      </c>
      <c r="V616" s="5">
        <f t="shared" si="262"/>
        <v>7.3474608242916721</v>
      </c>
      <c r="W616" s="5">
        <f t="shared" si="263"/>
        <v>5.3178887136208557</v>
      </c>
      <c r="X616" s="5">
        <f t="shared" si="252"/>
        <v>0</v>
      </c>
      <c r="Y616" s="5">
        <f t="shared" si="253"/>
        <v>-2.355624361259129</v>
      </c>
      <c r="Z616" s="5">
        <f t="shared" si="254"/>
        <v>-13.44984385302828</v>
      </c>
      <c r="AA616">
        <f t="shared" si="273"/>
        <v>0</v>
      </c>
    </row>
    <row r="617" spans="1:27" x14ac:dyDescent="0.2">
      <c r="A617">
        <f t="shared" si="247"/>
        <v>5.8499999999999197</v>
      </c>
      <c r="B617" s="5">
        <f t="shared" si="264"/>
        <v>0</v>
      </c>
      <c r="C617" s="5">
        <f t="shared" si="265"/>
        <v>425.06378583941984</v>
      </c>
      <c r="D617" s="5">
        <f t="shared" si="266"/>
        <v>-41.795112422561942</v>
      </c>
      <c r="E617" s="2">
        <f t="shared" si="267"/>
        <v>425.06378583941984</v>
      </c>
      <c r="F617" s="2">
        <f t="shared" si="268"/>
        <v>0</v>
      </c>
      <c r="G617" s="3">
        <f t="shared" si="248"/>
        <v>0</v>
      </c>
      <c r="H617" s="3">
        <f t="shared" si="249"/>
        <v>48.868042070297172</v>
      </c>
      <c r="I617" s="3">
        <f t="shared" si="250"/>
        <v>-67.685574174348773</v>
      </c>
      <c r="J617" s="2">
        <f t="shared" si="251"/>
        <v>83.483067068092339</v>
      </c>
      <c r="K617" s="2">
        <f t="shared" si="255"/>
        <v>83.483067068092339</v>
      </c>
      <c r="L617" s="5">
        <f t="shared" si="256"/>
        <v>0.44750907977293253</v>
      </c>
      <c r="M617" s="4">
        <f t="shared" si="269"/>
        <v>0.22758266427496879</v>
      </c>
      <c r="N617" s="4">
        <f t="shared" si="257"/>
        <v>0.24524211195147208</v>
      </c>
      <c r="O617" s="4">
        <f t="shared" si="270"/>
        <v>0</v>
      </c>
      <c r="P617" s="4">
        <f t="shared" si="258"/>
        <v>0</v>
      </c>
      <c r="Q617" s="5">
        <f t="shared" si="259"/>
        <v>0</v>
      </c>
      <c r="R617" s="5">
        <f t="shared" si="260"/>
        <v>-9.7055147895600609</v>
      </c>
      <c r="S617" s="5">
        <f t="shared" si="271"/>
        <v>13.442800516624253</v>
      </c>
      <c r="T617" s="6">
        <f t="shared" si="272"/>
        <v>1499.1227566187067</v>
      </c>
      <c r="U617" s="5">
        <f t="shared" si="261"/>
        <v>0</v>
      </c>
      <c r="V617" s="5">
        <f t="shared" si="262"/>
        <v>7.3668690497007301</v>
      </c>
      <c r="W617" s="5">
        <f t="shared" si="263"/>
        <v>5.3187768743724204</v>
      </c>
      <c r="X617" s="5">
        <f t="shared" si="252"/>
        <v>0</v>
      </c>
      <c r="Y617" s="5">
        <f t="shared" si="253"/>
        <v>-2.3386457398593308</v>
      </c>
      <c r="Z617" s="5">
        <f t="shared" si="254"/>
        <v>-13.412422609003325</v>
      </c>
      <c r="AA617">
        <f t="shared" si="273"/>
        <v>0</v>
      </c>
    </row>
    <row r="618" spans="1:27" x14ac:dyDescent="0.2">
      <c r="A618">
        <f t="shared" si="247"/>
        <v>5.8599999999999195</v>
      </c>
      <c r="B618" s="5">
        <f t="shared" si="264"/>
        <v>0</v>
      </c>
      <c r="C618" s="5">
        <f t="shared" si="265"/>
        <v>425.55234932783583</v>
      </c>
      <c r="D618" s="5">
        <f t="shared" si="266"/>
        <v>-42.472638785435883</v>
      </c>
      <c r="E618" s="2">
        <f t="shared" si="267"/>
        <v>425.55234932783583</v>
      </c>
      <c r="F618" s="2">
        <f t="shared" si="268"/>
        <v>0</v>
      </c>
      <c r="G618" s="3">
        <f t="shared" si="248"/>
        <v>0</v>
      </c>
      <c r="H618" s="3">
        <f t="shared" si="249"/>
        <v>48.844655612898578</v>
      </c>
      <c r="I618" s="3">
        <f t="shared" si="250"/>
        <v>-67.81969840043881</v>
      </c>
      <c r="J618" s="2">
        <f t="shared" si="251"/>
        <v>83.578178210996839</v>
      </c>
      <c r="K618" s="2">
        <f t="shared" si="255"/>
        <v>83.578178210996839</v>
      </c>
      <c r="L618" s="5">
        <f t="shared" si="256"/>
        <v>0.44732585934804342</v>
      </c>
      <c r="M618" s="4">
        <f t="shared" si="269"/>
        <v>0.2273234501229317</v>
      </c>
      <c r="N618" s="4">
        <f t="shared" si="257"/>
        <v>0.24512163278004179</v>
      </c>
      <c r="O618" s="4">
        <f t="shared" si="270"/>
        <v>0</v>
      </c>
      <c r="P618" s="4">
        <f t="shared" si="258"/>
        <v>0</v>
      </c>
      <c r="Q618" s="5">
        <f t="shared" si="259"/>
        <v>0</v>
      </c>
      <c r="R618" s="5">
        <f t="shared" si="260"/>
        <v>-9.7079458744154312</v>
      </c>
      <c r="S618" s="5">
        <f t="shared" si="271"/>
        <v>13.479263043811397</v>
      </c>
      <c r="T618" s="6">
        <f t="shared" si="272"/>
        <v>1499.1212574966999</v>
      </c>
      <c r="U618" s="5">
        <f t="shared" si="261"/>
        <v>0</v>
      </c>
      <c r="V618" s="5">
        <f t="shared" si="262"/>
        <v>7.386246283159748</v>
      </c>
      <c r="W618" s="5">
        <f t="shared" si="263"/>
        <v>5.3196735532910564</v>
      </c>
      <c r="X618" s="5">
        <f t="shared" si="252"/>
        <v>0</v>
      </c>
      <c r="Y618" s="5">
        <f t="shared" si="253"/>
        <v>-2.3216995912556833</v>
      </c>
      <c r="Z618" s="5">
        <f t="shared" si="254"/>
        <v>-13.375063402897545</v>
      </c>
      <c r="AA618">
        <f t="shared" si="273"/>
        <v>0</v>
      </c>
    </row>
    <row r="619" spans="1:27" x14ac:dyDescent="0.2">
      <c r="A619">
        <f t="shared" si="247"/>
        <v>5.8699999999999193</v>
      </c>
      <c r="B619" s="5">
        <f t="shared" si="264"/>
        <v>0</v>
      </c>
      <c r="C619" s="5">
        <f t="shared" si="265"/>
        <v>426.04067979898525</v>
      </c>
      <c r="D619" s="5">
        <f t="shared" si="266"/>
        <v>-43.151504522610416</v>
      </c>
      <c r="E619" s="2">
        <f t="shared" si="267"/>
        <v>426.04067979898525</v>
      </c>
      <c r="F619" s="2">
        <f t="shared" si="268"/>
        <v>0</v>
      </c>
      <c r="G619" s="3">
        <f t="shared" si="248"/>
        <v>0</v>
      </c>
      <c r="H619" s="3">
        <f t="shared" si="249"/>
        <v>48.821438616986022</v>
      </c>
      <c r="I619" s="3">
        <f t="shared" si="250"/>
        <v>-67.953449034467781</v>
      </c>
      <c r="J619" s="2">
        <f t="shared" si="251"/>
        <v>83.673198243596161</v>
      </c>
      <c r="K619" s="2">
        <f t="shared" si="255"/>
        <v>83.673198243596161</v>
      </c>
      <c r="L619" s="5">
        <f t="shared" si="256"/>
        <v>0.44714236925401368</v>
      </c>
      <c r="M619" s="4">
        <f t="shared" si="269"/>
        <v>0.22706507251378788</v>
      </c>
      <c r="N619" s="4">
        <f t="shared" si="257"/>
        <v>0.24500138682507158</v>
      </c>
      <c r="O619" s="4">
        <f t="shared" si="270"/>
        <v>0</v>
      </c>
      <c r="P619" s="4">
        <f t="shared" si="258"/>
        <v>0</v>
      </c>
      <c r="Q619" s="5">
        <f t="shared" si="259"/>
        <v>0</v>
      </c>
      <c r="R619" s="5">
        <f t="shared" si="260"/>
        <v>-9.7103784134786082</v>
      </c>
      <c r="S619" s="5">
        <f t="shared" si="271"/>
        <v>13.515654665615232</v>
      </c>
      <c r="T619" s="6">
        <f t="shared" si="272"/>
        <v>1499.1197583761918</v>
      </c>
      <c r="U619" s="5">
        <f t="shared" si="261"/>
        <v>0</v>
      </c>
      <c r="V619" s="5">
        <f t="shared" si="262"/>
        <v>7.4055924122085584</v>
      </c>
      <c r="W619" s="5">
        <f t="shared" si="263"/>
        <v>5.3205787272353025</v>
      </c>
      <c r="X619" s="5">
        <f t="shared" si="252"/>
        <v>0</v>
      </c>
      <c r="Y619" s="5">
        <f t="shared" si="253"/>
        <v>-2.3047860012700498</v>
      </c>
      <c r="Z619" s="5">
        <f t="shared" si="254"/>
        <v>-13.337766607149465</v>
      </c>
      <c r="AA619">
        <f t="shared" si="273"/>
        <v>0</v>
      </c>
    </row>
    <row r="620" spans="1:27" x14ac:dyDescent="0.2">
      <c r="A620">
        <f t="shared" si="247"/>
        <v>5.8799999999999191</v>
      </c>
      <c r="B620" s="5">
        <f t="shared" si="264"/>
        <v>0</v>
      </c>
      <c r="C620" s="5">
        <f t="shared" si="265"/>
        <v>426.52877894585509</v>
      </c>
      <c r="D620" s="5">
        <f t="shared" si="266"/>
        <v>-43.831705901285453</v>
      </c>
      <c r="E620" s="2">
        <f t="shared" si="267"/>
        <v>426.52877894585509</v>
      </c>
      <c r="F620" s="2">
        <f t="shared" si="268"/>
        <v>0</v>
      </c>
      <c r="G620" s="3">
        <f t="shared" si="248"/>
        <v>0</v>
      </c>
      <c r="H620" s="3">
        <f t="shared" si="249"/>
        <v>48.798390756973319</v>
      </c>
      <c r="I620" s="3">
        <f t="shared" si="250"/>
        <v>-68.086826700539277</v>
      </c>
      <c r="J620" s="2">
        <f t="shared" si="251"/>
        <v>83.768125863120076</v>
      </c>
      <c r="K620" s="2">
        <f t="shared" si="255"/>
        <v>83.768125863120076</v>
      </c>
      <c r="L620" s="5">
        <f t="shared" si="256"/>
        <v>0.44695861356083433</v>
      </c>
      <c r="M620" s="4">
        <f t="shared" si="269"/>
        <v>0.22680753128507117</v>
      </c>
      <c r="N620" s="4">
        <f t="shared" si="257"/>
        <v>0.24488137521952399</v>
      </c>
      <c r="O620" s="4">
        <f t="shared" si="270"/>
        <v>0</v>
      </c>
      <c r="P620" s="4">
        <f t="shared" si="258"/>
        <v>0</v>
      </c>
      <c r="Q620" s="5">
        <f t="shared" si="259"/>
        <v>0</v>
      </c>
      <c r="R620" s="5">
        <f t="shared" si="260"/>
        <v>-9.712812382129048</v>
      </c>
      <c r="S620" s="5">
        <f t="shared" si="271"/>
        <v>13.551975038077876</v>
      </c>
      <c r="T620" s="6">
        <f t="shared" si="272"/>
        <v>1499.1182592571834</v>
      </c>
      <c r="U620" s="5">
        <f t="shared" si="261"/>
        <v>0</v>
      </c>
      <c r="V620" s="5">
        <f t="shared" si="262"/>
        <v>7.4249073260414571</v>
      </c>
      <c r="W620" s="5">
        <f t="shared" si="263"/>
        <v>5.3214923736138111</v>
      </c>
      <c r="X620" s="5">
        <f t="shared" si="252"/>
        <v>0</v>
      </c>
      <c r="Y620" s="5">
        <f t="shared" si="253"/>
        <v>-2.2879050560875909</v>
      </c>
      <c r="Z620" s="5">
        <f t="shared" si="254"/>
        <v>-13.300532588308315</v>
      </c>
      <c r="AA620">
        <f t="shared" si="273"/>
        <v>0</v>
      </c>
    </row>
    <row r="621" spans="1:27" x14ac:dyDescent="0.2">
      <c r="A621">
        <f t="shared" si="247"/>
        <v>5.8899999999999189</v>
      </c>
      <c r="B621" s="5">
        <f t="shared" si="264"/>
        <v>0</v>
      </c>
      <c r="C621" s="5">
        <f t="shared" si="265"/>
        <v>427.01664845817203</v>
      </c>
      <c r="D621" s="5">
        <f t="shared" si="266"/>
        <v>-44.51323919492026</v>
      </c>
      <c r="E621" s="2">
        <f t="shared" si="267"/>
        <v>427.01664845817203</v>
      </c>
      <c r="F621" s="2">
        <f t="shared" si="268"/>
        <v>0</v>
      </c>
      <c r="G621" s="3">
        <f t="shared" si="248"/>
        <v>0</v>
      </c>
      <c r="H621" s="3">
        <f t="shared" si="249"/>
        <v>48.775511706412445</v>
      </c>
      <c r="I621" s="3">
        <f t="shared" si="250"/>
        <v>-68.219832026422367</v>
      </c>
      <c r="J621" s="2">
        <f t="shared" si="251"/>
        <v>83.862959785209469</v>
      </c>
      <c r="K621" s="2">
        <f t="shared" si="255"/>
        <v>83.862959785209469</v>
      </c>
      <c r="L621" s="5">
        <f t="shared" si="256"/>
        <v>0.44677459633468242</v>
      </c>
      <c r="M621" s="4">
        <f t="shared" si="269"/>
        <v>0.22655082621481554</v>
      </c>
      <c r="N621" s="4">
        <f t="shared" si="257"/>
        <v>0.24476159906836856</v>
      </c>
      <c r="O621" s="4">
        <f t="shared" si="270"/>
        <v>0</v>
      </c>
      <c r="P621" s="4">
        <f t="shared" si="258"/>
        <v>0</v>
      </c>
      <c r="Q621" s="5">
        <f t="shared" si="259"/>
        <v>0</v>
      </c>
      <c r="R621" s="5">
        <f t="shared" si="260"/>
        <v>-9.7152477577249261</v>
      </c>
      <c r="S621" s="5">
        <f t="shared" si="271"/>
        <v>13.588223822569088</v>
      </c>
      <c r="T621" s="6">
        <f t="shared" si="272"/>
        <v>1499.1167601396735</v>
      </c>
      <c r="U621" s="5">
        <f t="shared" si="261"/>
        <v>0</v>
      </c>
      <c r="V621" s="5">
        <f t="shared" si="262"/>
        <v>7.4441909155001955</v>
      </c>
      <c r="W621" s="5">
        <f t="shared" si="263"/>
        <v>5.3224144703715801</v>
      </c>
      <c r="X621" s="5">
        <f t="shared" si="252"/>
        <v>0</v>
      </c>
      <c r="Y621" s="5">
        <f t="shared" si="253"/>
        <v>-2.2710568422247306</v>
      </c>
      <c r="Z621" s="5">
        <f t="shared" si="254"/>
        <v>-13.263361707059332</v>
      </c>
      <c r="AA621">
        <f t="shared" si="273"/>
        <v>0</v>
      </c>
    </row>
    <row r="622" spans="1:27" x14ac:dyDescent="0.2">
      <c r="A622">
        <f t="shared" si="247"/>
        <v>5.8999999999999186</v>
      </c>
      <c r="B622" s="5">
        <f t="shared" si="264"/>
        <v>0</v>
      </c>
      <c r="C622" s="5">
        <f t="shared" si="265"/>
        <v>427.50429002239406</v>
      </c>
      <c r="D622" s="5">
        <f t="shared" si="266"/>
        <v>-45.196100683269833</v>
      </c>
      <c r="E622" s="2">
        <f t="shared" si="267"/>
        <v>427.50429002239406</v>
      </c>
      <c r="F622" s="2">
        <f t="shared" si="268"/>
        <v>0</v>
      </c>
      <c r="G622" s="3">
        <f t="shared" si="248"/>
        <v>0</v>
      </c>
      <c r="H622" s="3">
        <f t="shared" si="249"/>
        <v>48.752801137990197</v>
      </c>
      <c r="I622" s="3">
        <f t="shared" si="250"/>
        <v>-68.352465643492962</v>
      </c>
      <c r="J622" s="2">
        <f t="shared" si="251"/>
        <v>83.957698743744189</v>
      </c>
      <c r="K622" s="2">
        <f t="shared" si="255"/>
        <v>83.957698743744189</v>
      </c>
      <c r="L622" s="5">
        <f t="shared" si="256"/>
        <v>0.44659032163767259</v>
      </c>
      <c r="M622" s="4">
        <f t="shared" si="269"/>
        <v>0.22629495702276364</v>
      </c>
      <c r="N622" s="4">
        <f t="shared" si="257"/>
        <v>0.24464205944894485</v>
      </c>
      <c r="O622" s="4">
        <f t="shared" si="270"/>
        <v>0</v>
      </c>
      <c r="P622" s="4">
        <f t="shared" si="258"/>
        <v>0</v>
      </c>
      <c r="Q622" s="5">
        <f t="shared" si="259"/>
        <v>0</v>
      </c>
      <c r="R622" s="5">
        <f t="shared" si="260"/>
        <v>-9.7176845195644894</v>
      </c>
      <c r="S622" s="5">
        <f t="shared" si="271"/>
        <v>13.624400685773962</v>
      </c>
      <c r="T622" s="6">
        <f t="shared" si="272"/>
        <v>1499.1152610236629</v>
      </c>
      <c r="U622" s="5">
        <f t="shared" si="261"/>
        <v>0</v>
      </c>
      <c r="V622" s="5">
        <f t="shared" si="262"/>
        <v>7.4634430730667924</v>
      </c>
      <c r="W622" s="5">
        <f t="shared" si="263"/>
        <v>5.323344995976381</v>
      </c>
      <c r="X622" s="5">
        <f t="shared" si="252"/>
        <v>0</v>
      </c>
      <c r="Y622" s="5">
        <f t="shared" si="253"/>
        <v>-2.254241446497697</v>
      </c>
      <c r="Z622" s="5">
        <f t="shared" si="254"/>
        <v>-13.226254318249659</v>
      </c>
      <c r="AA622">
        <f t="shared" si="273"/>
        <v>0</v>
      </c>
    </row>
    <row r="623" spans="1:27" x14ac:dyDescent="0.2">
      <c r="A623">
        <f t="shared" si="247"/>
        <v>5.9099999999999184</v>
      </c>
      <c r="B623" s="5">
        <f t="shared" si="264"/>
        <v>0</v>
      </c>
      <c r="C623" s="5">
        <f t="shared" si="265"/>
        <v>427.9917053217016</v>
      </c>
      <c r="D623" s="5">
        <f t="shared" si="266"/>
        <v>-45.880286652420672</v>
      </c>
      <c r="E623" s="2">
        <f t="shared" si="267"/>
        <v>427.9917053217016</v>
      </c>
      <c r="F623" s="2">
        <f t="shared" si="268"/>
        <v>0</v>
      </c>
      <c r="G623" s="3">
        <f t="shared" si="248"/>
        <v>0</v>
      </c>
      <c r="H623" s="3">
        <f t="shared" si="249"/>
        <v>48.730258723525218</v>
      </c>
      <c r="I623" s="3">
        <f t="shared" si="250"/>
        <v>-68.484728186675454</v>
      </c>
      <c r="J623" s="2">
        <f t="shared" si="251"/>
        <v>84.052341490671893</v>
      </c>
      <c r="K623" s="2">
        <f t="shared" si="255"/>
        <v>84.052341490671893</v>
      </c>
      <c r="L623" s="5">
        <f t="shared" si="256"/>
        <v>0.44640579352760934</v>
      </c>
      <c r="M623" s="4">
        <f t="shared" si="269"/>
        <v>0.22603992337155679</v>
      </c>
      <c r="N623" s="4">
        <f t="shared" si="257"/>
        <v>0.24452275741132173</v>
      </c>
      <c r="O623" s="4">
        <f t="shared" si="270"/>
        <v>0</v>
      </c>
      <c r="P623" s="4">
        <f t="shared" si="258"/>
        <v>0</v>
      </c>
      <c r="Q623" s="5">
        <f t="shared" si="259"/>
        <v>0</v>
      </c>
      <c r="R623" s="5">
        <f t="shared" si="260"/>
        <v>-9.7201226488478252</v>
      </c>
      <c r="S623" s="5">
        <f t="shared" si="271"/>
        <v>13.660505299679947</v>
      </c>
      <c r="T623" s="6">
        <f t="shared" si="272"/>
        <v>1499.1137619091514</v>
      </c>
      <c r="U623" s="5">
        <f t="shared" si="261"/>
        <v>0</v>
      </c>
      <c r="V623" s="5">
        <f t="shared" si="262"/>
        <v>7.4826636928562245</v>
      </c>
      <c r="W623" s="5">
        <f t="shared" si="263"/>
        <v>5.3242839294053903</v>
      </c>
      <c r="X623" s="5">
        <f t="shared" si="252"/>
        <v>0</v>
      </c>
      <c r="Y623" s="5">
        <f t="shared" si="253"/>
        <v>-2.2374589559916007</v>
      </c>
      <c r="Z623" s="5">
        <f t="shared" si="254"/>
        <v>-13.189210770914663</v>
      </c>
      <c r="AA623">
        <f t="shared" si="273"/>
        <v>0</v>
      </c>
    </row>
    <row r="624" spans="1:27" x14ac:dyDescent="0.2">
      <c r="A624">
        <f t="shared" si="247"/>
        <v>5.9199999999999182</v>
      </c>
      <c r="B624" s="5">
        <f t="shared" si="264"/>
        <v>0</v>
      </c>
      <c r="C624" s="5">
        <f t="shared" si="265"/>
        <v>428.47889603598907</v>
      </c>
      <c r="D624" s="5">
        <f t="shared" si="266"/>
        <v>-46.565793394825967</v>
      </c>
      <c r="E624" s="2">
        <f t="shared" si="267"/>
        <v>428.47889603598907</v>
      </c>
      <c r="F624" s="2">
        <f t="shared" si="268"/>
        <v>0</v>
      </c>
      <c r="G624" s="3">
        <f t="shared" si="248"/>
        <v>0</v>
      </c>
      <c r="H624" s="3">
        <f t="shared" si="249"/>
        <v>48.707884133965301</v>
      </c>
      <c r="I624" s="3">
        <f t="shared" si="250"/>
        <v>-68.616620294384603</v>
      </c>
      <c r="J624" s="2">
        <f t="shared" si="251"/>
        <v>84.146886795837801</v>
      </c>
      <c r="K624" s="2">
        <f t="shared" si="255"/>
        <v>84.146886795837801</v>
      </c>
      <c r="L624" s="5">
        <f t="shared" si="256"/>
        <v>0.44622101605774112</v>
      </c>
      <c r="M624" s="4">
        <f t="shared" si="269"/>
        <v>0.22578572486790841</v>
      </c>
      <c r="N624" s="4">
        <f t="shared" si="257"/>
        <v>0.24440369397865438</v>
      </c>
      <c r="O624" s="4">
        <f t="shared" si="270"/>
        <v>0</v>
      </c>
      <c r="P624" s="4">
        <f t="shared" si="258"/>
        <v>0</v>
      </c>
      <c r="Q624" s="5">
        <f t="shared" si="259"/>
        <v>0</v>
      </c>
      <c r="R624" s="5">
        <f t="shared" si="260"/>
        <v>-9.7225621286390336</v>
      </c>
      <c r="S624" s="5">
        <f t="shared" si="271"/>
        <v>13.696537341563175</v>
      </c>
      <c r="T624" s="6">
        <f t="shared" si="272"/>
        <v>1499.112262796139</v>
      </c>
      <c r="U624" s="5">
        <f t="shared" si="261"/>
        <v>0</v>
      </c>
      <c r="V624" s="5">
        <f t="shared" si="262"/>
        <v>7.5018526706089839</v>
      </c>
      <c r="W624" s="5">
        <f t="shared" si="263"/>
        <v>5.3252312501320302</v>
      </c>
      <c r="X624" s="5">
        <f t="shared" si="252"/>
        <v>0</v>
      </c>
      <c r="Y624" s="5">
        <f t="shared" si="253"/>
        <v>-2.2207094580300497</v>
      </c>
      <c r="Z624" s="5">
        <f t="shared" si="254"/>
        <v>-13.152231408304793</v>
      </c>
      <c r="AA624">
        <f t="shared" si="273"/>
        <v>0</v>
      </c>
    </row>
    <row r="625" spans="1:27" x14ac:dyDescent="0.2">
      <c r="A625">
        <f t="shared" si="247"/>
        <v>5.929999999999918</v>
      </c>
      <c r="B625" s="5">
        <f t="shared" si="264"/>
        <v>0</v>
      </c>
      <c r="C625" s="5">
        <f t="shared" si="265"/>
        <v>428.96586384185582</v>
      </c>
      <c r="D625" s="5">
        <f t="shared" si="266"/>
        <v>-47.252617209340229</v>
      </c>
      <c r="E625" s="2">
        <f t="shared" si="267"/>
        <v>428.96586384185582</v>
      </c>
      <c r="F625" s="2">
        <f t="shared" si="268"/>
        <v>0</v>
      </c>
      <c r="G625" s="3">
        <f t="shared" si="248"/>
        <v>0</v>
      </c>
      <c r="H625" s="3">
        <f t="shared" si="249"/>
        <v>48.685677039384998</v>
      </c>
      <c r="I625" s="3">
        <f t="shared" si="250"/>
        <v>-68.748142608467646</v>
      </c>
      <c r="J625" s="2">
        <f t="shared" si="251"/>
        <v>84.24133344681519</v>
      </c>
      <c r="K625" s="2">
        <f t="shared" si="255"/>
        <v>84.24133344681519</v>
      </c>
      <c r="L625" s="5">
        <f t="shared" si="256"/>
        <v>0.44603599327651566</v>
      </c>
      <c r="M625" s="4">
        <f t="shared" si="269"/>
        <v>0.22553236106376012</v>
      </c>
      <c r="N625" s="4">
        <f t="shared" si="257"/>
        <v>0.24428487014753719</v>
      </c>
      <c r="O625" s="4">
        <f t="shared" si="270"/>
        <v>0</v>
      </c>
      <c r="P625" s="4">
        <f t="shared" si="258"/>
        <v>0</v>
      </c>
      <c r="Q625" s="5">
        <f t="shared" si="259"/>
        <v>0</v>
      </c>
      <c r="R625" s="5">
        <f t="shared" si="260"/>
        <v>-9.7250029438287804</v>
      </c>
      <c r="S625" s="5">
        <f t="shared" si="271"/>
        <v>13.732496493974077</v>
      </c>
      <c r="T625" s="6">
        <f t="shared" si="272"/>
        <v>1499.1107636846257</v>
      </c>
      <c r="U625" s="5">
        <f t="shared" si="261"/>
        <v>0</v>
      </c>
      <c r="V625" s="5">
        <f t="shared" si="262"/>
        <v>7.5210099036834679</v>
      </c>
      <c r="W625" s="5">
        <f t="shared" si="263"/>
        <v>5.3261869381129898</v>
      </c>
      <c r="X625" s="5">
        <f t="shared" si="252"/>
        <v>0</v>
      </c>
      <c r="Y625" s="5">
        <f t="shared" si="253"/>
        <v>-2.2039930401453125</v>
      </c>
      <c r="Z625" s="5">
        <f t="shared" si="254"/>
        <v>-13.115316567912934</v>
      </c>
      <c r="AA625">
        <f t="shared" si="273"/>
        <v>0</v>
      </c>
    </row>
    <row r="626" spans="1:27" x14ac:dyDescent="0.2">
      <c r="A626">
        <f t="shared" si="247"/>
        <v>5.9399999999999178</v>
      </c>
      <c r="B626" s="5">
        <f t="shared" si="264"/>
        <v>0</v>
      </c>
      <c r="C626" s="5">
        <f t="shared" si="265"/>
        <v>429.45261041259766</v>
      </c>
      <c r="D626" s="5">
        <f t="shared" si="266"/>
        <v>-47.940754401253301</v>
      </c>
      <c r="E626" s="2">
        <f t="shared" si="267"/>
        <v>429.45261041259766</v>
      </c>
      <c r="F626" s="2">
        <f t="shared" si="268"/>
        <v>0</v>
      </c>
      <c r="G626" s="3">
        <f t="shared" si="248"/>
        <v>0</v>
      </c>
      <c r="H626" s="3">
        <f t="shared" si="249"/>
        <v>48.663637108983544</v>
      </c>
      <c r="I626" s="3">
        <f t="shared" si="250"/>
        <v>-68.879295774146769</v>
      </c>
      <c r="J626" s="2">
        <f t="shared" si="251"/>
        <v>84.335680248737148</v>
      </c>
      <c r="K626" s="2">
        <f t="shared" si="255"/>
        <v>84.335680248737148</v>
      </c>
      <c r="L626" s="5">
        <f t="shared" si="256"/>
        <v>0.44585072922733621</v>
      </c>
      <c r="M626" s="4">
        <f t="shared" si="269"/>
        <v>0.22527983145742042</v>
      </c>
      <c r="N626" s="4">
        <f t="shared" si="257"/>
        <v>0.24416628688835409</v>
      </c>
      <c r="O626" s="4">
        <f t="shared" si="270"/>
        <v>0</v>
      </c>
      <c r="P626" s="4">
        <f t="shared" si="258"/>
        <v>0</v>
      </c>
      <c r="Q626" s="5">
        <f t="shared" si="259"/>
        <v>0</v>
      </c>
      <c r="R626" s="5">
        <f t="shared" si="260"/>
        <v>-9.7274450810972777</v>
      </c>
      <c r="S626" s="5">
        <f t="shared" si="271"/>
        <v>13.768382444722358</v>
      </c>
      <c r="T626" s="6">
        <f t="shared" si="272"/>
        <v>1499.1092645746116</v>
      </c>
      <c r="U626" s="5">
        <f t="shared" si="261"/>
        <v>0</v>
      </c>
      <c r="V626" s="5">
        <f t="shared" si="262"/>
        <v>7.5401352910482995</v>
      </c>
      <c r="W626" s="5">
        <f t="shared" si="263"/>
        <v>5.3271509737754679</v>
      </c>
      <c r="X626" s="5">
        <f t="shared" si="252"/>
        <v>0</v>
      </c>
      <c r="Y626" s="5">
        <f t="shared" si="253"/>
        <v>-2.1873097900489782</v>
      </c>
      <c r="Z626" s="5">
        <f t="shared" si="254"/>
        <v>-13.078466581502173</v>
      </c>
      <c r="AA626">
        <f t="shared" si="273"/>
        <v>0</v>
      </c>
    </row>
    <row r="627" spans="1:27" x14ac:dyDescent="0.2">
      <c r="A627">
        <f t="shared" si="247"/>
        <v>5.9499999999999176</v>
      </c>
      <c r="B627" s="5">
        <f t="shared" si="264"/>
        <v>0</v>
      </c>
      <c r="C627" s="5">
        <f t="shared" si="265"/>
        <v>429.93913741819802</v>
      </c>
      <c r="D627" s="5">
        <f t="shared" si="266"/>
        <v>-48.630201282323846</v>
      </c>
      <c r="E627" s="2">
        <f t="shared" si="267"/>
        <v>429.93913741819802</v>
      </c>
      <c r="F627" s="2">
        <f t="shared" si="268"/>
        <v>0</v>
      </c>
      <c r="G627" s="3">
        <f t="shared" si="248"/>
        <v>0</v>
      </c>
      <c r="H627" s="3">
        <f t="shared" si="249"/>
        <v>48.641764011083055</v>
      </c>
      <c r="I627" s="3">
        <f t="shared" si="250"/>
        <v>-69.010080439961797</v>
      </c>
      <c r="J627" s="2">
        <f t="shared" si="251"/>
        <v>84.429926024128989</v>
      </c>
      <c r="K627" s="2">
        <f t="shared" si="255"/>
        <v>84.429926024128989</v>
      </c>
      <c r="L627" s="5">
        <f t="shared" si="256"/>
        <v>0.44566522794832003</v>
      </c>
      <c r="M627" s="4">
        <f t="shared" si="269"/>
        <v>0.2250281354946867</v>
      </c>
      <c r="N627" s="4">
        <f t="shared" si="257"/>
        <v>0.24404794514562511</v>
      </c>
      <c r="O627" s="4">
        <f t="shared" si="270"/>
        <v>0</v>
      </c>
      <c r="P627" s="4">
        <f t="shared" si="258"/>
        <v>0</v>
      </c>
      <c r="Q627" s="5">
        <f t="shared" si="259"/>
        <v>0</v>
      </c>
      <c r="R627" s="5">
        <f t="shared" si="260"/>
        <v>-9.7298885288776411</v>
      </c>
      <c r="S627" s="5">
        <f t="shared" si="271"/>
        <v>13.804194886861319</v>
      </c>
      <c r="T627" s="6">
        <f t="shared" si="272"/>
        <v>1499.1077654660967</v>
      </c>
      <c r="U627" s="5">
        <f t="shared" si="261"/>
        <v>0</v>
      </c>
      <c r="V627" s="5">
        <f t="shared" si="262"/>
        <v>7.5592287332744537</v>
      </c>
      <c r="W627" s="5">
        <f t="shared" si="263"/>
        <v>5.3281233380045867</v>
      </c>
      <c r="X627" s="5">
        <f t="shared" si="252"/>
        <v>0</v>
      </c>
      <c r="Y627" s="5">
        <f t="shared" si="253"/>
        <v>-2.1706597956031874</v>
      </c>
      <c r="Z627" s="5">
        <f t="shared" si="254"/>
        <v>-13.041681775134094</v>
      </c>
      <c r="AA627">
        <f t="shared" si="273"/>
        <v>0</v>
      </c>
    </row>
    <row r="628" spans="1:27" x14ac:dyDescent="0.2">
      <c r="A628">
        <f t="shared" si="247"/>
        <v>5.9599999999999174</v>
      </c>
      <c r="B628" s="5">
        <f t="shared" si="264"/>
        <v>0</v>
      </c>
      <c r="C628" s="5">
        <f t="shared" si="265"/>
        <v>430.4254465253191</v>
      </c>
      <c r="D628" s="5">
        <f t="shared" si="266"/>
        <v>-49.320954170812222</v>
      </c>
      <c r="E628" s="2">
        <f t="shared" si="267"/>
        <v>430.4254465253191</v>
      </c>
      <c r="F628" s="2">
        <f t="shared" si="268"/>
        <v>0</v>
      </c>
      <c r="G628" s="3">
        <f t="shared" si="248"/>
        <v>0</v>
      </c>
      <c r="H628" s="3">
        <f t="shared" si="249"/>
        <v>48.620057413127022</v>
      </c>
      <c r="I628" s="3">
        <f t="shared" si="250"/>
        <v>-69.140497257713136</v>
      </c>
      <c r="J628" s="2">
        <f t="shared" si="251"/>
        <v>84.524069612741698</v>
      </c>
      <c r="K628" s="2">
        <f t="shared" si="255"/>
        <v>84.524069612741698</v>
      </c>
      <c r="L628" s="5">
        <f t="shared" si="256"/>
        <v>0.44547949347205784</v>
      </c>
      <c r="M628" s="4">
        <f t="shared" si="269"/>
        <v>0.22477727256995084</v>
      </c>
      <c r="N628" s="4">
        <f t="shared" si="257"/>
        <v>0.24392984583835017</v>
      </c>
      <c r="O628" s="4">
        <f t="shared" si="270"/>
        <v>0</v>
      </c>
      <c r="P628" s="4">
        <f t="shared" si="258"/>
        <v>0</v>
      </c>
      <c r="Q628" s="5">
        <f t="shared" si="259"/>
        <v>0</v>
      </c>
      <c r="R628" s="5">
        <f t="shared" si="260"/>
        <v>-9.7323332773196647</v>
      </c>
      <c r="S628" s="5">
        <f t="shared" si="271"/>
        <v>13.839933518671524</v>
      </c>
      <c r="T628" s="6">
        <f t="shared" si="272"/>
        <v>1499.1062663590808</v>
      </c>
      <c r="U628" s="5">
        <f t="shared" si="261"/>
        <v>0</v>
      </c>
      <c r="V628" s="5">
        <f t="shared" si="262"/>
        <v>7.5782901325273091</v>
      </c>
      <c r="W628" s="5">
        <f t="shared" si="263"/>
        <v>5.3291040121310047</v>
      </c>
      <c r="X628" s="5">
        <f t="shared" si="252"/>
        <v>0</v>
      </c>
      <c r="Y628" s="5">
        <f t="shared" si="253"/>
        <v>-2.1540431447923556</v>
      </c>
      <c r="Z628" s="5">
        <f t="shared" si="254"/>
        <v>-13.004962469197473</v>
      </c>
      <c r="AA628">
        <f t="shared" si="273"/>
        <v>0</v>
      </c>
    </row>
    <row r="629" spans="1:27" x14ac:dyDescent="0.2">
      <c r="A629">
        <f t="shared" si="247"/>
        <v>5.9699999999999172</v>
      </c>
      <c r="B629" s="5">
        <f t="shared" si="264"/>
        <v>0</v>
      </c>
      <c r="C629" s="5">
        <f t="shared" si="265"/>
        <v>430.9115393972931</v>
      </c>
      <c r="D629" s="5">
        <f t="shared" si="266"/>
        <v>-50.013009391512817</v>
      </c>
      <c r="E629" s="2">
        <f t="shared" si="267"/>
        <v>430.9115393972931</v>
      </c>
      <c r="F629" s="2">
        <f t="shared" si="268"/>
        <v>0</v>
      </c>
      <c r="G629" s="3">
        <f t="shared" si="248"/>
        <v>0</v>
      </c>
      <c r="H629" s="3">
        <f t="shared" si="249"/>
        <v>48.598516981679097</v>
      </c>
      <c r="I629" s="3">
        <f t="shared" si="250"/>
        <v>-69.270546882405114</v>
      </c>
      <c r="J629" s="2">
        <f t="shared" si="251"/>
        <v>84.618109871386494</v>
      </c>
      <c r="K629" s="2">
        <f t="shared" si="255"/>
        <v>84.618109871386494</v>
      </c>
      <c r="L629" s="5">
        <f t="shared" si="256"/>
        <v>0.44529352982537479</v>
      </c>
      <c r="M629" s="4">
        <f t="shared" si="269"/>
        <v>0.22452724202728755</v>
      </c>
      <c r="N629" s="4">
        <f t="shared" si="257"/>
        <v>0.24381198986034935</v>
      </c>
      <c r="O629" s="4">
        <f t="shared" si="270"/>
        <v>0</v>
      </c>
      <c r="P629" s="4">
        <f t="shared" si="258"/>
        <v>0</v>
      </c>
      <c r="Q629" s="5">
        <f t="shared" si="259"/>
        <v>0</v>
      </c>
      <c r="R629" s="5">
        <f t="shared" si="260"/>
        <v>-9.7347793182539686</v>
      </c>
      <c r="S629" s="5">
        <f t="shared" si="271"/>
        <v>13.875598043643857</v>
      </c>
      <c r="T629" s="6">
        <f t="shared" si="272"/>
        <v>1499.104767253564</v>
      </c>
      <c r="U629" s="5">
        <f t="shared" si="261"/>
        <v>0</v>
      </c>
      <c r="V629" s="5">
        <f t="shared" si="262"/>
        <v>7.597319392558572</v>
      </c>
      <c r="W629" s="5">
        <f t="shared" si="263"/>
        <v>5.3300929779187305</v>
      </c>
      <c r="X629" s="5">
        <f t="shared" si="252"/>
        <v>0</v>
      </c>
      <c r="Y629" s="5">
        <f t="shared" si="253"/>
        <v>-2.1374599256953966</v>
      </c>
      <c r="Z629" s="5">
        <f t="shared" si="254"/>
        <v>-12.968308978437413</v>
      </c>
      <c r="AA629">
        <f t="shared" si="273"/>
        <v>0</v>
      </c>
    </row>
    <row r="630" spans="1:27" x14ac:dyDescent="0.2">
      <c r="A630">
        <f t="shared" si="247"/>
        <v>5.9799999999999169</v>
      </c>
      <c r="B630" s="5">
        <f t="shared" si="264"/>
        <v>0</v>
      </c>
      <c r="C630" s="5">
        <f t="shared" si="265"/>
        <v>431.39741769411359</v>
      </c>
      <c r="D630" s="5">
        <f t="shared" si="266"/>
        <v>-50.70636327578579</v>
      </c>
      <c r="E630" s="2">
        <f t="shared" si="267"/>
        <v>431.39741769411359</v>
      </c>
      <c r="F630" s="2">
        <f t="shared" si="268"/>
        <v>0</v>
      </c>
      <c r="G630" s="3">
        <f t="shared" si="248"/>
        <v>0</v>
      </c>
      <c r="H630" s="3">
        <f t="shared" si="249"/>
        <v>48.577142382422146</v>
      </c>
      <c r="I630" s="3">
        <f t="shared" si="250"/>
        <v>-69.400229972189493</v>
      </c>
      <c r="J630" s="2">
        <f t="shared" si="251"/>
        <v>84.712045673770049</v>
      </c>
      <c r="K630" s="2">
        <f t="shared" si="255"/>
        <v>84.712045673770049</v>
      </c>
      <c r="L630" s="5">
        <f t="shared" si="256"/>
        <v>0.44510734102909327</v>
      </c>
      <c r="M630" s="4">
        <f t="shared" si="269"/>
        <v>0.22427804316152727</v>
      </c>
      <c r="N630" s="4">
        <f t="shared" si="257"/>
        <v>0.24369437808060021</v>
      </c>
      <c r="O630" s="4">
        <f t="shared" si="270"/>
        <v>0</v>
      </c>
      <c r="P630" s="4">
        <f t="shared" si="258"/>
        <v>0</v>
      </c>
      <c r="Q630" s="5">
        <f t="shared" si="259"/>
        <v>0</v>
      </c>
      <c r="R630" s="5">
        <f t="shared" si="260"/>
        <v>-9.7372266451565714</v>
      </c>
      <c r="S630" s="5">
        <f t="shared" si="271"/>
        <v>13.911188170461958</v>
      </c>
      <c r="T630" s="6">
        <f t="shared" si="272"/>
        <v>1499.1032681495462</v>
      </c>
      <c r="U630" s="5">
        <f t="shared" si="261"/>
        <v>0</v>
      </c>
      <c r="V630" s="5">
        <f t="shared" si="262"/>
        <v>7.616316418698081</v>
      </c>
      <c r="W630" s="5">
        <f t="shared" si="263"/>
        <v>5.3310902175531201</v>
      </c>
      <c r="X630" s="5">
        <f t="shared" si="252"/>
        <v>0</v>
      </c>
      <c r="Y630" s="5">
        <f t="shared" si="253"/>
        <v>-2.1209102264584905</v>
      </c>
      <c r="Z630" s="5">
        <f t="shared" si="254"/>
        <v>-12.931721611984919</v>
      </c>
      <c r="AA630">
        <f t="shared" si="273"/>
        <v>0</v>
      </c>
    </row>
    <row r="631" spans="1:27" x14ac:dyDescent="0.2">
      <c r="A631">
        <f t="shared" si="247"/>
        <v>5.9899999999999167</v>
      </c>
      <c r="B631" s="5">
        <f t="shared" si="264"/>
        <v>0</v>
      </c>
      <c r="C631" s="5">
        <f t="shared" si="265"/>
        <v>431.88308307242653</v>
      </c>
      <c r="D631" s="5">
        <f t="shared" si="266"/>
        <v>-51.401012161588284</v>
      </c>
      <c r="E631" s="2">
        <f t="shared" si="267"/>
        <v>431.88308307242653</v>
      </c>
      <c r="F631" s="2">
        <f t="shared" si="268"/>
        <v>0</v>
      </c>
      <c r="G631" s="3">
        <f t="shared" si="248"/>
        <v>0</v>
      </c>
      <c r="H631" s="3">
        <f t="shared" si="249"/>
        <v>48.555933280157561</v>
      </c>
      <c r="I631" s="3">
        <f t="shared" si="250"/>
        <v>-69.529547188309337</v>
      </c>
      <c r="J631" s="2">
        <f t="shared" si="251"/>
        <v>84.805875910330926</v>
      </c>
      <c r="K631" s="2">
        <f t="shared" si="255"/>
        <v>84.805875910330926</v>
      </c>
      <c r="L631" s="5">
        <f t="shared" si="256"/>
        <v>0.44492093109779718</v>
      </c>
      <c r="M631" s="4">
        <f t="shared" si="269"/>
        <v>0.22402967521931225</v>
      </c>
      <c r="N631" s="4">
        <f t="shared" si="257"/>
        <v>0.2435770113435719</v>
      </c>
      <c r="O631" s="4">
        <f t="shared" si="270"/>
        <v>0</v>
      </c>
      <c r="P631" s="4">
        <f t="shared" si="258"/>
        <v>0</v>
      </c>
      <c r="Q631" s="5">
        <f t="shared" si="259"/>
        <v>0</v>
      </c>
      <c r="R631" s="5">
        <f t="shared" si="260"/>
        <v>-9.7396752531138322</v>
      </c>
      <c r="S631" s="5">
        <f t="shared" si="271"/>
        <v>13.946703612984068</v>
      </c>
      <c r="T631" s="6">
        <f t="shared" si="272"/>
        <v>1499.1017690470276</v>
      </c>
      <c r="U631" s="5">
        <f t="shared" si="261"/>
        <v>0</v>
      </c>
      <c r="V631" s="5">
        <f t="shared" si="262"/>
        <v>7.6352811178455138</v>
      </c>
      <c r="W631" s="5">
        <f t="shared" si="263"/>
        <v>5.3320957136290597</v>
      </c>
      <c r="X631" s="5">
        <f t="shared" si="252"/>
        <v>0</v>
      </c>
      <c r="Y631" s="5">
        <f t="shared" si="253"/>
        <v>-2.1043941352683184</v>
      </c>
      <c r="Z631" s="5">
        <f t="shared" si="254"/>
        <v>-12.895200673386871</v>
      </c>
      <c r="AA631">
        <f t="shared" si="273"/>
        <v>0</v>
      </c>
    </row>
    <row r="632" spans="1:27" x14ac:dyDescent="0.2">
      <c r="A632">
        <f t="shared" si="247"/>
        <v>5.9999999999999165</v>
      </c>
      <c r="B632" s="5">
        <f t="shared" si="264"/>
        <v>0</v>
      </c>
      <c r="C632" s="5">
        <f t="shared" si="265"/>
        <v>432.36853718552135</v>
      </c>
      <c r="D632" s="5">
        <f t="shared" si="266"/>
        <v>-52.096952393505049</v>
      </c>
      <c r="E632" s="2">
        <f t="shared" si="267"/>
        <v>432.36853718552135</v>
      </c>
      <c r="F632" s="2">
        <f t="shared" si="268"/>
        <v>0</v>
      </c>
      <c r="G632" s="3">
        <f t="shared" si="248"/>
        <v>0</v>
      </c>
      <c r="H632" s="3">
        <f t="shared" si="249"/>
        <v>48.534889338804881</v>
      </c>
      <c r="I632" s="3">
        <f t="shared" si="250"/>
        <v>-69.658499195043206</v>
      </c>
      <c r="J632" s="2">
        <f t="shared" si="251"/>
        <v>84.899599488076916</v>
      </c>
      <c r="K632" s="2">
        <f t="shared" si="255"/>
        <v>84.899599488076916</v>
      </c>
      <c r="L632" s="5">
        <f t="shared" si="256"/>
        <v>0.44473430403959785</v>
      </c>
      <c r="M632" s="4">
        <f t="shared" si="269"/>
        <v>0.22378213740013661</v>
      </c>
      <c r="N632" s="4">
        <f t="shared" si="257"/>
        <v>0.24345989046955568</v>
      </c>
      <c r="O632" s="4">
        <f t="shared" si="270"/>
        <v>0</v>
      </c>
      <c r="P632" s="4">
        <f t="shared" si="258"/>
        <v>0</v>
      </c>
      <c r="Q632" s="5">
        <f t="shared" si="259"/>
        <v>0</v>
      </c>
      <c r="R632" s="5">
        <f t="shared" si="260"/>
        <v>-9.7421251387878023</v>
      </c>
      <c r="S632" s="5">
        <f t="shared" si="271"/>
        <v>13.982144090224285</v>
      </c>
      <c r="T632" s="6">
        <f t="shared" si="272"/>
        <v>1499.1002699460082</v>
      </c>
      <c r="U632" s="5">
        <f t="shared" si="261"/>
        <v>0</v>
      </c>
      <c r="V632" s="5">
        <f t="shared" si="262"/>
        <v>7.6542133984619705</v>
      </c>
      <c r="W632" s="5">
        <f t="shared" si="263"/>
        <v>5.3331094491393305</v>
      </c>
      <c r="X632" s="5">
        <f t="shared" si="252"/>
        <v>0</v>
      </c>
      <c r="Y632" s="5">
        <f t="shared" si="253"/>
        <v>-2.0879117403258318</v>
      </c>
      <c r="Z632" s="5">
        <f t="shared" si="254"/>
        <v>-12.858746460636382</v>
      </c>
      <c r="AA632">
        <f t="shared" si="273"/>
        <v>0</v>
      </c>
    </row>
    <row r="633" spans="1:27" x14ac:dyDescent="0.2">
      <c r="A633">
        <f t="shared" si="247"/>
        <v>6.0099999999999163</v>
      </c>
      <c r="B633" s="5">
        <f t="shared" si="264"/>
        <v>0</v>
      </c>
      <c r="C633" s="5">
        <f t="shared" si="265"/>
        <v>432.85378168332238</v>
      </c>
      <c r="D633" s="5">
        <f t="shared" si="266"/>
        <v>-52.794180322778509</v>
      </c>
      <c r="E633" s="2">
        <f t="shared" si="267"/>
        <v>432.85378168332238</v>
      </c>
      <c r="F633" s="2">
        <f t="shared" si="268"/>
        <v>0</v>
      </c>
      <c r="G633" s="3">
        <f t="shared" si="248"/>
        <v>0</v>
      </c>
      <c r="H633" s="3">
        <f t="shared" si="249"/>
        <v>48.51401022140162</v>
      </c>
      <c r="I633" s="3">
        <f t="shared" si="250"/>
        <v>-69.787086659649574</v>
      </c>
      <c r="J633" s="2">
        <f t="shared" si="251"/>
        <v>84.993215330423283</v>
      </c>
      <c r="K633" s="2">
        <f t="shared" si="255"/>
        <v>84.993215330423283</v>
      </c>
      <c r="L633" s="5">
        <f t="shared" si="256"/>
        <v>0.44454746385590171</v>
      </c>
      <c r="M633" s="4">
        <f t="shared" si="269"/>
        <v>0.2235354288573711</v>
      </c>
      <c r="N633" s="4">
        <f t="shared" si="257"/>
        <v>0.24334301625499277</v>
      </c>
      <c r="O633" s="4">
        <f t="shared" si="270"/>
        <v>0</v>
      </c>
      <c r="P633" s="4">
        <f t="shared" si="258"/>
        <v>0</v>
      </c>
      <c r="Q633" s="5">
        <f t="shared" si="259"/>
        <v>0</v>
      </c>
      <c r="R633" s="5">
        <f t="shared" si="260"/>
        <v>-9.7445763003819472</v>
      </c>
      <c r="S633" s="5">
        <f t="shared" si="271"/>
        <v>14.01750932633322</v>
      </c>
      <c r="T633" s="6">
        <f t="shared" si="272"/>
        <v>1499.0987708464879</v>
      </c>
      <c r="U633" s="5">
        <f t="shared" si="261"/>
        <v>0</v>
      </c>
      <c r="V633" s="5">
        <f t="shared" si="262"/>
        <v>7.6731131705614679</v>
      </c>
      <c r="W633" s="5">
        <f t="shared" si="263"/>
        <v>5.3341314074631647</v>
      </c>
      <c r="X633" s="5">
        <f t="shared" si="252"/>
        <v>0</v>
      </c>
      <c r="Y633" s="5">
        <f t="shared" si="253"/>
        <v>-2.0714631298204793</v>
      </c>
      <c r="Z633" s="5">
        <f t="shared" si="254"/>
        <v>-12.822359266203613</v>
      </c>
      <c r="AA633">
        <f t="shared" si="273"/>
        <v>0</v>
      </c>
    </row>
    <row r="634" spans="1:27" x14ac:dyDescent="0.2">
      <c r="A634">
        <f t="shared" si="247"/>
        <v>6.0199999999999161</v>
      </c>
      <c r="B634" s="5">
        <f t="shared" si="264"/>
        <v>0</v>
      </c>
      <c r="C634" s="5">
        <f t="shared" si="265"/>
        <v>433.33881821237992</v>
      </c>
      <c r="D634" s="5">
        <f t="shared" si="266"/>
        <v>-53.492692307338316</v>
      </c>
      <c r="E634" s="2">
        <f t="shared" si="267"/>
        <v>433.33881821237992</v>
      </c>
      <c r="F634" s="2">
        <f t="shared" si="268"/>
        <v>0</v>
      </c>
      <c r="G634" s="3">
        <f t="shared" si="248"/>
        <v>0</v>
      </c>
      <c r="H634" s="3">
        <f t="shared" si="249"/>
        <v>48.493295590103415</v>
      </c>
      <c r="I634" s="3">
        <f t="shared" si="250"/>
        <v>-69.915310252311613</v>
      </c>
      <c r="J634" s="2">
        <f t="shared" si="251"/>
        <v>85.086722377032089</v>
      </c>
      <c r="K634" s="2">
        <f t="shared" si="255"/>
        <v>85.086722377032089</v>
      </c>
      <c r="L634" s="5">
        <f t="shared" si="256"/>
        <v>0.44436041454117964</v>
      </c>
      <c r="M634" s="4">
        <f t="shared" si="269"/>
        <v>0.2232895486992717</v>
      </c>
      <c r="N634" s="4">
        <f t="shared" si="257"/>
        <v>0.24322638947279884</v>
      </c>
      <c r="O634" s="4">
        <f t="shared" si="270"/>
        <v>0</v>
      </c>
      <c r="P634" s="4">
        <f t="shared" si="258"/>
        <v>0</v>
      </c>
      <c r="Q634" s="5">
        <f t="shared" si="259"/>
        <v>0</v>
      </c>
      <c r="R634" s="5">
        <f t="shared" si="260"/>
        <v>-9.7470287376072964</v>
      </c>
      <c r="S634" s="5">
        <f t="shared" si="271"/>
        <v>14.052799050578161</v>
      </c>
      <c r="T634" s="6">
        <f t="shared" si="272"/>
        <v>1499.0972717484665</v>
      </c>
      <c r="U634" s="5">
        <f t="shared" si="261"/>
        <v>0</v>
      </c>
      <c r="V634" s="5">
        <f t="shared" si="262"/>
        <v>7.6919803457023477</v>
      </c>
      <c r="W634" s="5">
        <f t="shared" si="263"/>
        <v>5.3351615723549903</v>
      </c>
      <c r="X634" s="5">
        <f t="shared" si="252"/>
        <v>0</v>
      </c>
      <c r="Y634" s="5">
        <f t="shared" si="253"/>
        <v>-2.0550483919049487</v>
      </c>
      <c r="Z634" s="5">
        <f t="shared" si="254"/>
        <v>-12.786039377066849</v>
      </c>
      <c r="AA634">
        <f t="shared" si="273"/>
        <v>0</v>
      </c>
    </row>
    <row r="635" spans="1:27" x14ac:dyDescent="0.2">
      <c r="A635">
        <f t="shared" si="247"/>
        <v>6.0299999999999159</v>
      </c>
      <c r="B635" s="5">
        <f t="shared" si="264"/>
        <v>0</v>
      </c>
      <c r="C635" s="5">
        <f t="shared" si="265"/>
        <v>433.82364841586138</v>
      </c>
      <c r="D635" s="5">
        <f t="shared" si="266"/>
        <v>-54.192484711830282</v>
      </c>
      <c r="E635" s="2">
        <f t="shared" si="267"/>
        <v>433.82364841586138</v>
      </c>
      <c r="F635" s="2">
        <f t="shared" si="268"/>
        <v>0</v>
      </c>
      <c r="G635" s="3">
        <f t="shared" si="248"/>
        <v>0</v>
      </c>
      <c r="H635" s="3">
        <f t="shared" si="249"/>
        <v>48.472745106184362</v>
      </c>
      <c r="I635" s="3">
        <f t="shared" si="250"/>
        <v>-70.043170646082288</v>
      </c>
      <c r="J635" s="2">
        <f t="shared" si="251"/>
        <v>85.180119583652413</v>
      </c>
      <c r="K635" s="2">
        <f t="shared" si="255"/>
        <v>85.180119583652413</v>
      </c>
      <c r="L635" s="5">
        <f t="shared" si="256"/>
        <v>0.44417316008273833</v>
      </c>
      <c r="M635" s="4">
        <f t="shared" si="269"/>
        <v>0.22304449598997295</v>
      </c>
      <c r="N635" s="4">
        <f t="shared" si="257"/>
        <v>0.24311001087268549</v>
      </c>
      <c r="O635" s="4">
        <f t="shared" si="270"/>
        <v>0</v>
      </c>
      <c r="P635" s="4">
        <f t="shared" si="258"/>
        <v>0</v>
      </c>
      <c r="Q635" s="5">
        <f t="shared" si="259"/>
        <v>0</v>
      </c>
      <c r="R635" s="5">
        <f t="shared" si="260"/>
        <v>-9.7494824516489462</v>
      </c>
      <c r="S635" s="5">
        <f t="shared" si="271"/>
        <v>14.088012997322622</v>
      </c>
      <c r="T635" s="6">
        <f t="shared" si="272"/>
        <v>1499.0957726519441</v>
      </c>
      <c r="U635" s="5">
        <f t="shared" si="261"/>
        <v>0</v>
      </c>
      <c r="V635" s="5">
        <f t="shared" si="262"/>
        <v>7.7108148369785727</v>
      </c>
      <c r="W635" s="5">
        <f t="shared" si="263"/>
        <v>5.3361999279333387</v>
      </c>
      <c r="X635" s="5">
        <f t="shared" si="252"/>
        <v>0</v>
      </c>
      <c r="Y635" s="5">
        <f t="shared" si="253"/>
        <v>-2.0386676146703735</v>
      </c>
      <c r="Z635" s="5">
        <f t="shared" si="254"/>
        <v>-12.749787074744038</v>
      </c>
      <c r="AA635">
        <f t="shared" si="273"/>
        <v>0</v>
      </c>
    </row>
    <row r="636" spans="1:27" x14ac:dyDescent="0.2">
      <c r="A636">
        <f t="shared" si="247"/>
        <v>6.0399999999999157</v>
      </c>
      <c r="B636" s="5">
        <f t="shared" si="264"/>
        <v>0</v>
      </c>
      <c r="C636" s="5">
        <f t="shared" si="265"/>
        <v>434.30827393354252</v>
      </c>
      <c r="D636" s="5">
        <f t="shared" si="266"/>
        <v>-54.893553907644844</v>
      </c>
      <c r="E636" s="2">
        <f t="shared" si="267"/>
        <v>434.30827393354252</v>
      </c>
      <c r="F636" s="2">
        <f t="shared" si="268"/>
        <v>0</v>
      </c>
      <c r="G636" s="3">
        <f t="shared" si="248"/>
        <v>0</v>
      </c>
      <c r="H636" s="3">
        <f t="shared" si="249"/>
        <v>48.452358430037656</v>
      </c>
      <c r="I636" s="3">
        <f t="shared" si="250"/>
        <v>-70.170668516829735</v>
      </c>
      <c r="J636" s="2">
        <f t="shared" si="251"/>
        <v>85.273405921961626</v>
      </c>
      <c r="K636" s="2">
        <f t="shared" si="255"/>
        <v>85.273405921961626</v>
      </c>
      <c r="L636" s="5">
        <f t="shared" si="256"/>
        <v>0.44398570446049307</v>
      </c>
      <c r="M636" s="4">
        <f t="shared" si="269"/>
        <v>0.22280026975046602</v>
      </c>
      <c r="N636" s="4">
        <f t="shared" si="257"/>
        <v>0.24299388118147813</v>
      </c>
      <c r="O636" s="4">
        <f t="shared" si="270"/>
        <v>0</v>
      </c>
      <c r="P636" s="4">
        <f t="shared" si="258"/>
        <v>0</v>
      </c>
      <c r="Q636" s="5">
        <f t="shared" si="259"/>
        <v>0</v>
      </c>
      <c r="R636" s="5">
        <f t="shared" si="260"/>
        <v>-9.7519374451329544</v>
      </c>
      <c r="S636" s="5">
        <f t="shared" si="271"/>
        <v>14.123150906005387</v>
      </c>
      <c r="T636" s="6">
        <f t="shared" si="272"/>
        <v>1499.0942735569211</v>
      </c>
      <c r="U636" s="5">
        <f t="shared" si="261"/>
        <v>0</v>
      </c>
      <c r="V636" s="5">
        <f t="shared" si="262"/>
        <v>7.7296165590109256</v>
      </c>
      <c r="W636" s="5">
        <f t="shared" si="263"/>
        <v>5.3372464586699389</v>
      </c>
      <c r="X636" s="5">
        <f t="shared" si="252"/>
        <v>0</v>
      </c>
      <c r="Y636" s="5">
        <f t="shared" si="253"/>
        <v>-2.0223208861220288</v>
      </c>
      <c r="Z636" s="5">
        <f t="shared" si="254"/>
        <v>-12.713602635324673</v>
      </c>
      <c r="AA636">
        <f t="shared" si="273"/>
        <v>0</v>
      </c>
    </row>
    <row r="637" spans="1:27" x14ac:dyDescent="0.2">
      <c r="A637">
        <f t="shared" si="247"/>
        <v>6.0499999999999154</v>
      </c>
      <c r="B637" s="5">
        <f t="shared" si="264"/>
        <v>0</v>
      </c>
      <c r="C637" s="5">
        <f t="shared" si="265"/>
        <v>434.79269640179859</v>
      </c>
      <c r="D637" s="5">
        <f t="shared" si="266"/>
        <v>-55.595896272944906</v>
      </c>
      <c r="E637" s="2">
        <f t="shared" si="267"/>
        <v>434.79269640179859</v>
      </c>
      <c r="F637" s="2">
        <f t="shared" si="268"/>
        <v>0</v>
      </c>
      <c r="G637" s="3">
        <f t="shared" si="248"/>
        <v>0</v>
      </c>
      <c r="H637" s="3">
        <f t="shared" si="249"/>
        <v>48.432135221176438</v>
      </c>
      <c r="I637" s="3">
        <f t="shared" si="250"/>
        <v>-70.297804543182977</v>
      </c>
      <c r="J637" s="2">
        <f t="shared" si="251"/>
        <v>85.366580379407708</v>
      </c>
      <c r="K637" s="2">
        <f t="shared" si="255"/>
        <v>85.366580379407708</v>
      </c>
      <c r="L637" s="5">
        <f t="shared" si="256"/>
        <v>0.44379805164674246</v>
      </c>
      <c r="M637" s="4">
        <f t="shared" si="269"/>
        <v>0.22255686895956123</v>
      </c>
      <c r="N637" s="4">
        <f t="shared" si="257"/>
        <v>0.24287800110343127</v>
      </c>
      <c r="O637" s="4">
        <f t="shared" si="270"/>
        <v>0</v>
      </c>
      <c r="P637" s="4">
        <f t="shared" si="258"/>
        <v>0</v>
      </c>
      <c r="Q637" s="5">
        <f t="shared" si="259"/>
        <v>0</v>
      </c>
      <c r="R637" s="5">
        <f t="shared" si="260"/>
        <v>-9.7543937220936563</v>
      </c>
      <c r="S637" s="5">
        <f t="shared" si="271"/>
        <v>14.158212521119044</v>
      </c>
      <c r="T637" s="6">
        <f t="shared" si="272"/>
        <v>1499.0927744633973</v>
      </c>
      <c r="U637" s="5">
        <f t="shared" si="261"/>
        <v>0</v>
      </c>
      <c r="V637" s="5">
        <f t="shared" si="262"/>
        <v>7.7483854279381594</v>
      </c>
      <c r="W637" s="5">
        <f t="shared" si="263"/>
        <v>5.3383011493790002</v>
      </c>
      <c r="X637" s="5">
        <f t="shared" si="252"/>
        <v>0</v>
      </c>
      <c r="Y637" s="5">
        <f t="shared" si="253"/>
        <v>-2.0060082941554969</v>
      </c>
      <c r="Z637" s="5">
        <f t="shared" si="254"/>
        <v>-12.677486329501956</v>
      </c>
      <c r="AA637">
        <f t="shared" si="273"/>
        <v>0</v>
      </c>
    </row>
    <row r="638" spans="1:27" x14ac:dyDescent="0.2">
      <c r="A638">
        <f t="shared" si="247"/>
        <v>6.0599999999999152</v>
      </c>
      <c r="B638" s="5">
        <f t="shared" si="264"/>
        <v>0</v>
      </c>
      <c r="C638" s="5">
        <f t="shared" si="265"/>
        <v>435.27691745359562</v>
      </c>
      <c r="D638" s="5">
        <f t="shared" si="266"/>
        <v>-56.29950819269321</v>
      </c>
      <c r="E638" s="2">
        <f t="shared" si="267"/>
        <v>435.27691745359562</v>
      </c>
      <c r="F638" s="2">
        <f t="shared" si="268"/>
        <v>0</v>
      </c>
      <c r="G638" s="3">
        <f t="shared" si="248"/>
        <v>0</v>
      </c>
      <c r="H638" s="3">
        <f t="shared" si="249"/>
        <v>48.412075138234883</v>
      </c>
      <c r="I638" s="3">
        <f t="shared" si="250"/>
        <v>-70.424579406478003</v>
      </c>
      <c r="J638" s="2">
        <f t="shared" si="251"/>
        <v>85.459641959052377</v>
      </c>
      <c r="K638" s="2">
        <f t="shared" si="255"/>
        <v>85.459641959052377</v>
      </c>
      <c r="L638" s="5">
        <f t="shared" si="256"/>
        <v>0.4436102056059455</v>
      </c>
      <c r="M638" s="4">
        <f t="shared" si="269"/>
        <v>0.22231429255483651</v>
      </c>
      <c r="N638" s="4">
        <f t="shared" si="257"/>
        <v>0.24276237132054043</v>
      </c>
      <c r="O638" s="4">
        <f t="shared" si="270"/>
        <v>0</v>
      </c>
      <c r="P638" s="4">
        <f t="shared" si="258"/>
        <v>0</v>
      </c>
      <c r="Q638" s="5">
        <f t="shared" si="259"/>
        <v>0</v>
      </c>
      <c r="R638" s="5">
        <f t="shared" si="260"/>
        <v>-9.7568512879413056</v>
      </c>
      <c r="S638" s="5">
        <f t="shared" si="271"/>
        <v>14.193197592187996</v>
      </c>
      <c r="T638" s="6">
        <f t="shared" si="272"/>
        <v>1499.0912753713726</v>
      </c>
      <c r="U638" s="5">
        <f t="shared" si="261"/>
        <v>0</v>
      </c>
      <c r="V638" s="5">
        <f t="shared" si="262"/>
        <v>7.7671213614080186</v>
      </c>
      <c r="W638" s="5">
        <f t="shared" si="263"/>
        <v>5.3393639852066448</v>
      </c>
      <c r="X638" s="5">
        <f t="shared" si="252"/>
        <v>0</v>
      </c>
      <c r="Y638" s="5">
        <f t="shared" si="253"/>
        <v>-1.9897299265332871</v>
      </c>
      <c r="Z638" s="5">
        <f t="shared" si="254"/>
        <v>-12.641438422605358</v>
      </c>
      <c r="AA638">
        <f t="shared" si="273"/>
        <v>0</v>
      </c>
    </row>
    <row r="639" spans="1:27" x14ac:dyDescent="0.2">
      <c r="A639">
        <f t="shared" si="247"/>
        <v>6.069999999999915</v>
      </c>
      <c r="B639" s="5">
        <f t="shared" si="264"/>
        <v>0</v>
      </c>
      <c r="C639" s="5">
        <f t="shared" si="265"/>
        <v>435.76093871848167</v>
      </c>
      <c r="D639" s="5">
        <f t="shared" si="266"/>
        <v>-57.004386058679124</v>
      </c>
      <c r="E639" s="2">
        <f t="shared" si="267"/>
        <v>435.76093871848167</v>
      </c>
      <c r="F639" s="2">
        <f t="shared" si="268"/>
        <v>0</v>
      </c>
      <c r="G639" s="3">
        <f t="shared" si="248"/>
        <v>0</v>
      </c>
      <c r="H639" s="3">
        <f t="shared" si="249"/>
        <v>48.392177838969552</v>
      </c>
      <c r="I639" s="3">
        <f t="shared" si="250"/>
        <v>-70.550993790704055</v>
      </c>
      <c r="J639" s="2">
        <f t="shared" si="251"/>
        <v>85.552589679415419</v>
      </c>
      <c r="K639" s="2">
        <f t="shared" si="255"/>
        <v>85.552589679415419</v>
      </c>
      <c r="L639" s="5">
        <f t="shared" si="256"/>
        <v>0.44342217029449982</v>
      </c>
      <c r="M639" s="4">
        <f t="shared" si="269"/>
        <v>0.22207253943356989</v>
      </c>
      <c r="N639" s="4">
        <f t="shared" si="257"/>
        <v>0.2426469924928511</v>
      </c>
      <c r="O639" s="4">
        <f t="shared" si="270"/>
        <v>0</v>
      </c>
      <c r="P639" s="4">
        <f t="shared" si="258"/>
        <v>0</v>
      </c>
      <c r="Q639" s="5">
        <f t="shared" si="259"/>
        <v>0</v>
      </c>
      <c r="R639" s="5">
        <f t="shared" si="260"/>
        <v>-9.7593101494301546</v>
      </c>
      <c r="S639" s="5">
        <f t="shared" si="271"/>
        <v>14.228105873745962</v>
      </c>
      <c r="T639" s="6">
        <f t="shared" si="272"/>
        <v>1499.0897762808463</v>
      </c>
      <c r="U639" s="5">
        <f t="shared" si="261"/>
        <v>0</v>
      </c>
      <c r="V639" s="5">
        <f t="shared" si="262"/>
        <v>7.7858242785682155</v>
      </c>
      <c r="W639" s="5">
        <f t="shared" si="263"/>
        <v>5.3404349516205443</v>
      </c>
      <c r="X639" s="5">
        <f t="shared" si="252"/>
        <v>0</v>
      </c>
      <c r="Y639" s="5">
        <f t="shared" si="253"/>
        <v>-1.9734858708619392</v>
      </c>
      <c r="Z639" s="5">
        <f t="shared" si="254"/>
        <v>-12.605459174633495</v>
      </c>
      <c r="AA639">
        <f t="shared" si="273"/>
        <v>0</v>
      </c>
    </row>
    <row r="640" spans="1:27" x14ac:dyDescent="0.2">
      <c r="A640">
        <f t="shared" si="247"/>
        <v>6.0799999999999148</v>
      </c>
      <c r="B640" s="5">
        <f t="shared" si="264"/>
        <v>0</v>
      </c>
      <c r="C640" s="5">
        <f t="shared" si="265"/>
        <v>436.2447618225778</v>
      </c>
      <c r="D640" s="5">
        <f t="shared" si="266"/>
        <v>-57.710526269544893</v>
      </c>
      <c r="E640" s="2">
        <f t="shared" si="267"/>
        <v>436.2447618225778</v>
      </c>
      <c r="F640" s="2">
        <f t="shared" si="268"/>
        <v>0</v>
      </c>
      <c r="G640" s="3">
        <f t="shared" si="248"/>
        <v>0</v>
      </c>
      <c r="H640" s="3">
        <f t="shared" si="249"/>
        <v>48.372442980260935</v>
      </c>
      <c r="I640" s="3">
        <f t="shared" si="250"/>
        <v>-70.677048382450394</v>
      </c>
      <c r="J640" s="2">
        <f t="shared" si="251"/>
        <v>85.645422574319923</v>
      </c>
      <c r="K640" s="2">
        <f t="shared" si="255"/>
        <v>85.645422574319923</v>
      </c>
      <c r="L640" s="5">
        <f t="shared" si="256"/>
        <v>0.4432339496605226</v>
      </c>
      <c r="M640" s="4">
        <f t="shared" si="269"/>
        <v>0.22183160845365846</v>
      </c>
      <c r="N640" s="4">
        <f t="shared" si="257"/>
        <v>0.24253186525876405</v>
      </c>
      <c r="O640" s="4">
        <f t="shared" si="270"/>
        <v>0</v>
      </c>
      <c r="P640" s="4">
        <f t="shared" si="258"/>
        <v>0</v>
      </c>
      <c r="Q640" s="5">
        <f t="shared" si="259"/>
        <v>0</v>
      </c>
      <c r="R640" s="5">
        <f t="shared" si="260"/>
        <v>-9.7617703146268866</v>
      </c>
      <c r="S640" s="5">
        <f t="shared" si="271"/>
        <v>14.262937125313053</v>
      </c>
      <c r="T640" s="6">
        <f t="shared" si="272"/>
        <v>1499.0882771918195</v>
      </c>
      <c r="U640" s="5">
        <f t="shared" si="261"/>
        <v>0</v>
      </c>
      <c r="V640" s="5">
        <f t="shared" si="262"/>
        <v>7.8044941000573127</v>
      </c>
      <c r="W640" s="5">
        <f t="shared" si="263"/>
        <v>5.3415140343996983</v>
      </c>
      <c r="X640" s="5">
        <f t="shared" si="252"/>
        <v>0</v>
      </c>
      <c r="Y640" s="5">
        <f t="shared" si="253"/>
        <v>-1.9572762145695739</v>
      </c>
      <c r="Z640" s="5">
        <f t="shared" si="254"/>
        <v>-12.569548840287247</v>
      </c>
      <c r="AA640">
        <f t="shared" si="273"/>
        <v>0</v>
      </c>
    </row>
    <row r="641" spans="1:27" x14ac:dyDescent="0.2">
      <c r="A641">
        <f t="shared" si="247"/>
        <v>6.0899999999999146</v>
      </c>
      <c r="B641" s="5">
        <f t="shared" si="264"/>
        <v>0</v>
      </c>
      <c r="C641" s="5">
        <f t="shared" si="265"/>
        <v>436.72838838856973</v>
      </c>
      <c r="D641" s="5">
        <f t="shared" si="266"/>
        <v>-58.417925230811413</v>
      </c>
      <c r="E641" s="2">
        <f t="shared" si="267"/>
        <v>436.72838838856973</v>
      </c>
      <c r="F641" s="2">
        <f t="shared" si="268"/>
        <v>0</v>
      </c>
      <c r="G641" s="3">
        <f t="shared" si="248"/>
        <v>0</v>
      </c>
      <c r="H641" s="3">
        <f t="shared" si="249"/>
        <v>48.352870218115243</v>
      </c>
      <c r="I641" s="3">
        <f t="shared" si="250"/>
        <v>-70.802743870853263</v>
      </c>
      <c r="J641" s="2">
        <f t="shared" si="251"/>
        <v>85.738139692738528</v>
      </c>
      <c r="K641" s="2">
        <f t="shared" si="255"/>
        <v>85.738139692738528</v>
      </c>
      <c r="L641" s="5">
        <f t="shared" si="256"/>
        <v>0.4430455476436328</v>
      </c>
      <c r="M641" s="4">
        <f t="shared" si="269"/>
        <v>0.22159149843452217</v>
      </c>
      <c r="N641" s="4">
        <f t="shared" si="257"/>
        <v>0.24241699023533869</v>
      </c>
      <c r="O641" s="4">
        <f t="shared" si="270"/>
        <v>0</v>
      </c>
      <c r="P641" s="4">
        <f t="shared" si="258"/>
        <v>0</v>
      </c>
      <c r="Q641" s="5">
        <f t="shared" si="259"/>
        <v>0</v>
      </c>
      <c r="R641" s="5">
        <f t="shared" si="260"/>
        <v>-9.7642317928794231</v>
      </c>
      <c r="S641" s="5">
        <f t="shared" si="271"/>
        <v>14.297691111372288</v>
      </c>
      <c r="T641" s="6">
        <f t="shared" si="272"/>
        <v>1499.0867781042921</v>
      </c>
      <c r="U641" s="5">
        <f t="shared" si="261"/>
        <v>0</v>
      </c>
      <c r="V641" s="5">
        <f t="shared" si="262"/>
        <v>7.8231307479955348</v>
      </c>
      <c r="W641" s="5">
        <f t="shared" si="263"/>
        <v>5.3426012196244033</v>
      </c>
      <c r="X641" s="5">
        <f t="shared" si="252"/>
        <v>0</v>
      </c>
      <c r="Y641" s="5">
        <f t="shared" si="253"/>
        <v>-1.9411010448838883</v>
      </c>
      <c r="Z641" s="5">
        <f t="shared" si="254"/>
        <v>-12.533707669003309</v>
      </c>
      <c r="AA641">
        <f t="shared" si="273"/>
        <v>0</v>
      </c>
    </row>
    <row r="642" spans="1:27" x14ac:dyDescent="0.2">
      <c r="A642">
        <f t="shared" si="247"/>
        <v>6.0999999999999144</v>
      </c>
      <c r="B642" s="5">
        <f t="shared" si="264"/>
        <v>0</v>
      </c>
      <c r="C642" s="5">
        <f t="shared" si="265"/>
        <v>437.21182003569862</v>
      </c>
      <c r="D642" s="5">
        <f t="shared" si="266"/>
        <v>-59.126579354903399</v>
      </c>
      <c r="E642" s="2">
        <f t="shared" si="267"/>
        <v>437.21182003569862</v>
      </c>
      <c r="F642" s="2">
        <f t="shared" si="268"/>
        <v>0</v>
      </c>
      <c r="G642" s="3">
        <f t="shared" si="248"/>
        <v>0</v>
      </c>
      <c r="H642" s="3">
        <f t="shared" si="249"/>
        <v>48.333459207666401</v>
      </c>
      <c r="I642" s="3">
        <f t="shared" si="250"/>
        <v>-70.928080947543293</v>
      </c>
      <c r="J642" s="2">
        <f t="shared" si="251"/>
        <v>85.830740098640689</v>
      </c>
      <c r="K642" s="2">
        <f t="shared" si="255"/>
        <v>85.830740098640689</v>
      </c>
      <c r="L642" s="5">
        <f t="shared" si="256"/>
        <v>0.44285696817473602</v>
      </c>
      <c r="M642" s="4">
        <f t="shared" si="269"/>
        <v>0.22135220815799364</v>
      </c>
      <c r="N642" s="4">
        <f t="shared" si="257"/>
        <v>0.24230236801859215</v>
      </c>
      <c r="O642" s="4">
        <f t="shared" si="270"/>
        <v>0</v>
      </c>
      <c r="P642" s="4">
        <f t="shared" si="258"/>
        <v>0</v>
      </c>
      <c r="Q642" s="5">
        <f t="shared" si="259"/>
        <v>0</v>
      </c>
      <c r="R642" s="5">
        <f t="shared" si="260"/>
        <v>-9.7666945947861237</v>
      </c>
      <c r="S642" s="5">
        <f t="shared" si="271"/>
        <v>14.332367601345739</v>
      </c>
      <c r="T642" s="6">
        <f t="shared" si="272"/>
        <v>1499.0852790182635</v>
      </c>
      <c r="U642" s="5">
        <f t="shared" si="261"/>
        <v>0</v>
      </c>
      <c r="V642" s="5">
        <f t="shared" si="262"/>
        <v>7.8417341459755194</v>
      </c>
      <c r="W642" s="5">
        <f t="shared" si="263"/>
        <v>5.3436964936663829</v>
      </c>
      <c r="X642" s="5">
        <f t="shared" si="252"/>
        <v>0</v>
      </c>
      <c r="Y642" s="5">
        <f t="shared" si="253"/>
        <v>-1.9249604488106042</v>
      </c>
      <c r="Z642" s="5">
        <f t="shared" si="254"/>
        <v>-12.497935904987877</v>
      </c>
      <c r="AA642">
        <f t="shared" si="273"/>
        <v>0</v>
      </c>
    </row>
    <row r="643" spans="1:27" x14ac:dyDescent="0.2">
      <c r="A643">
        <f t="shared" si="247"/>
        <v>6.1099999999999142</v>
      </c>
      <c r="B643" s="5">
        <f t="shared" si="264"/>
        <v>0</v>
      </c>
      <c r="C643" s="5">
        <f t="shared" si="265"/>
        <v>437.69505837975288</v>
      </c>
      <c r="D643" s="5">
        <f t="shared" si="266"/>
        <v>-59.836485061174081</v>
      </c>
      <c r="E643" s="2">
        <f t="shared" si="267"/>
        <v>437.69505837975288</v>
      </c>
      <c r="F643" s="2">
        <f t="shared" si="268"/>
        <v>0</v>
      </c>
      <c r="G643" s="3">
        <f t="shared" si="248"/>
        <v>0</v>
      </c>
      <c r="H643" s="3">
        <f t="shared" si="249"/>
        <v>48.314209603178298</v>
      </c>
      <c r="I643" s="3">
        <f t="shared" si="250"/>
        <v>-71.053060306593167</v>
      </c>
      <c r="J643" s="2">
        <f t="shared" si="251"/>
        <v>85.923222870840988</v>
      </c>
      <c r="K643" s="2">
        <f t="shared" si="255"/>
        <v>85.923222870840988</v>
      </c>
      <c r="L643" s="5">
        <f t="shared" si="256"/>
        <v>0.44266821517581084</v>
      </c>
      <c r="M643" s="4">
        <f t="shared" si="269"/>
        <v>0.22111373636919379</v>
      </c>
      <c r="N643" s="4">
        <f t="shared" si="257"/>
        <v>0.24218799918379591</v>
      </c>
      <c r="O643" s="4">
        <f t="shared" si="270"/>
        <v>0</v>
      </c>
      <c r="P643" s="4">
        <f t="shared" si="258"/>
        <v>0</v>
      </c>
      <c r="Q643" s="5">
        <f t="shared" si="259"/>
        <v>0</v>
      </c>
      <c r="R643" s="5">
        <f t="shared" si="260"/>
        <v>-9.7691587321653657</v>
      </c>
      <c r="S643" s="5">
        <f t="shared" si="271"/>
        <v>14.366966369570173</v>
      </c>
      <c r="T643" s="6">
        <f t="shared" si="272"/>
        <v>1499.0837799337341</v>
      </c>
      <c r="U643" s="5">
        <f t="shared" si="261"/>
        <v>0</v>
      </c>
      <c r="V643" s="5">
        <f t="shared" si="262"/>
        <v>7.8603042190529946</v>
      </c>
      <c r="W643" s="5">
        <f t="shared" si="263"/>
        <v>5.3447998431790831</v>
      </c>
      <c r="X643" s="5">
        <f t="shared" si="252"/>
        <v>0</v>
      </c>
      <c r="Y643" s="5">
        <f t="shared" si="253"/>
        <v>-1.9088545131123711</v>
      </c>
      <c r="Z643" s="5">
        <f t="shared" si="254"/>
        <v>-12.462233787250742</v>
      </c>
      <c r="AA643">
        <f t="shared" si="273"/>
        <v>0</v>
      </c>
    </row>
    <row r="644" spans="1:27" x14ac:dyDescent="0.2">
      <c r="A644">
        <f t="shared" si="247"/>
        <v>6.119999999999914</v>
      </c>
      <c r="B644" s="5">
        <f t="shared" si="264"/>
        <v>0</v>
      </c>
      <c r="C644" s="5">
        <f t="shared" si="265"/>
        <v>438.17810503305901</v>
      </c>
      <c r="D644" s="5">
        <f t="shared" si="266"/>
        <v>-60.547638775929379</v>
      </c>
      <c r="E644" s="2">
        <f t="shared" si="267"/>
        <v>438.17810503305901</v>
      </c>
      <c r="F644" s="2">
        <f t="shared" si="268"/>
        <v>0</v>
      </c>
      <c r="G644" s="3">
        <f t="shared" si="248"/>
        <v>0</v>
      </c>
      <c r="H644" s="3">
        <f t="shared" si="249"/>
        <v>48.295121058047172</v>
      </c>
      <c r="I644" s="3">
        <f t="shared" si="250"/>
        <v>-71.177682644465676</v>
      </c>
      <c r="J644" s="2">
        <f t="shared" si="251"/>
        <v>86.015587102848414</v>
      </c>
      <c r="K644" s="2">
        <f t="shared" si="255"/>
        <v>86.015587102848414</v>
      </c>
      <c r="L644" s="5">
        <f t="shared" si="256"/>
        <v>0.44247929255969776</v>
      </c>
      <c r="M644" s="4">
        <f t="shared" si="269"/>
        <v>0.22087608177739357</v>
      </c>
      <c r="N644" s="4">
        <f t="shared" si="257"/>
        <v>0.24207388428576943</v>
      </c>
      <c r="O644" s="4">
        <f t="shared" si="270"/>
        <v>0</v>
      </c>
      <c r="P644" s="4">
        <f t="shared" si="258"/>
        <v>0</v>
      </c>
      <c r="Q644" s="5">
        <f t="shared" si="259"/>
        <v>0</v>
      </c>
      <c r="R644" s="5">
        <f t="shared" si="260"/>
        <v>-9.7716242180254742</v>
      </c>
      <c r="S644" s="5">
        <f t="shared" si="271"/>
        <v>14.401487195272306</v>
      </c>
      <c r="T644" s="6">
        <f t="shared" si="272"/>
        <v>1499.0822808507037</v>
      </c>
      <c r="U644" s="5">
        <f t="shared" si="261"/>
        <v>0</v>
      </c>
      <c r="V644" s="5">
        <f t="shared" si="262"/>
        <v>7.8788408937373919</v>
      </c>
      <c r="W644" s="5">
        <f t="shared" si="263"/>
        <v>5.3459112550881267</v>
      </c>
      <c r="X644" s="5">
        <f t="shared" si="252"/>
        <v>0</v>
      </c>
      <c r="Y644" s="5">
        <f t="shared" si="253"/>
        <v>-1.8927833242880823</v>
      </c>
      <c r="Z644" s="5">
        <f t="shared" si="254"/>
        <v>-12.426601549639567</v>
      </c>
      <c r="AA644">
        <f t="shared" si="273"/>
        <v>0</v>
      </c>
    </row>
    <row r="645" spans="1:27" x14ac:dyDescent="0.2">
      <c r="A645">
        <f t="shared" si="247"/>
        <v>6.1299999999999137</v>
      </c>
      <c r="B645" s="5">
        <f t="shared" si="264"/>
        <v>0</v>
      </c>
      <c r="C645" s="5">
        <f t="shared" si="265"/>
        <v>438.6609616044733</v>
      </c>
      <c r="D645" s="5">
        <f t="shared" si="266"/>
        <v>-61.260036932451513</v>
      </c>
      <c r="E645" s="2">
        <f t="shared" si="267"/>
        <v>438.6609616044733</v>
      </c>
      <c r="F645" s="2">
        <f t="shared" si="268"/>
        <v>0</v>
      </c>
      <c r="G645" s="3">
        <f t="shared" si="248"/>
        <v>0</v>
      </c>
      <c r="H645" s="3">
        <f t="shared" si="249"/>
        <v>48.276193224804288</v>
      </c>
      <c r="I645" s="3">
        <f t="shared" si="250"/>
        <v>-71.301948659962065</v>
      </c>
      <c r="J645" s="2">
        <f t="shared" si="251"/>
        <v>86.10783190271664</v>
      </c>
      <c r="K645" s="2">
        <f t="shared" si="255"/>
        <v>86.10783190271664</v>
      </c>
      <c r="L645" s="5">
        <f t="shared" si="256"/>
        <v>0.44229020422988974</v>
      </c>
      <c r="M645" s="4">
        <f t="shared" si="269"/>
        <v>0.220639243056862</v>
      </c>
      <c r="N645" s="4">
        <f t="shared" si="257"/>
        <v>0.24196002385917059</v>
      </c>
      <c r="O645" s="4">
        <f t="shared" si="270"/>
        <v>0</v>
      </c>
      <c r="P645" s="4">
        <f t="shared" si="258"/>
        <v>0</v>
      </c>
      <c r="Q645" s="5">
        <f t="shared" si="259"/>
        <v>0</v>
      </c>
      <c r="R645" s="5">
        <f t="shared" si="260"/>
        <v>-9.7740910665350356</v>
      </c>
      <c r="S645" s="5">
        <f t="shared" si="271"/>
        <v>14.435929862543553</v>
      </c>
      <c r="T645" s="6">
        <f t="shared" si="272"/>
        <v>1499.0807817691723</v>
      </c>
      <c r="U645" s="5">
        <f t="shared" si="261"/>
        <v>0</v>
      </c>
      <c r="V645" s="5">
        <f t="shared" si="262"/>
        <v>7.8973440979824021</v>
      </c>
      <c r="W645" s="5">
        <f t="shared" si="263"/>
        <v>5.3470307165819468</v>
      </c>
      <c r="X645" s="5">
        <f t="shared" si="252"/>
        <v>0</v>
      </c>
      <c r="Y645" s="5">
        <f t="shared" si="253"/>
        <v>-1.8767469685526335</v>
      </c>
      <c r="Z645" s="5">
        <f t="shared" si="254"/>
        <v>-12.391039420874499</v>
      </c>
      <c r="AA645">
        <f t="shared" si="273"/>
        <v>0</v>
      </c>
    </row>
    <row r="646" spans="1:27" x14ac:dyDescent="0.2">
      <c r="A646">
        <f t="shared" si="247"/>
        <v>6.1399999999999135</v>
      </c>
      <c r="B646" s="5">
        <f t="shared" si="264"/>
        <v>0</v>
      </c>
      <c r="C646" s="5">
        <f t="shared" si="265"/>
        <v>439.14362969937292</v>
      </c>
      <c r="D646" s="5">
        <f t="shared" si="266"/>
        <v>-61.973675971022175</v>
      </c>
      <c r="E646" s="2">
        <f t="shared" si="267"/>
        <v>439.14362969937292</v>
      </c>
      <c r="F646" s="2">
        <f t="shared" si="268"/>
        <v>0</v>
      </c>
      <c r="G646" s="3">
        <f t="shared" si="248"/>
        <v>0</v>
      </c>
      <c r="H646" s="3">
        <f t="shared" si="249"/>
        <v>48.25742575511876</v>
      </c>
      <c r="I646" s="3">
        <f t="shared" si="250"/>
        <v>-71.425859054170814</v>
      </c>
      <c r="J646" s="2">
        <f t="shared" si="251"/>
        <v>86.19995639289543</v>
      </c>
      <c r="K646" s="2">
        <f t="shared" si="255"/>
        <v>86.19995639289543</v>
      </c>
      <c r="L646" s="5">
        <f t="shared" si="256"/>
        <v>0.44210095408032524</v>
      </c>
      <c r="M646" s="4">
        <f t="shared" si="269"/>
        <v>0.22040321884770039</v>
      </c>
      <c r="N646" s="4">
        <f t="shared" si="257"/>
        <v>0.24184641841878313</v>
      </c>
      <c r="O646" s="4">
        <f t="shared" si="270"/>
        <v>0</v>
      </c>
      <c r="P646" s="4">
        <f t="shared" si="258"/>
        <v>0</v>
      </c>
      <c r="Q646" s="5">
        <f t="shared" si="259"/>
        <v>0</v>
      </c>
      <c r="R646" s="5">
        <f t="shared" si="260"/>
        <v>-9.7765592929936016</v>
      </c>
      <c r="S646" s="5">
        <f t="shared" si="271"/>
        <v>14.470294160314486</v>
      </c>
      <c r="T646" s="6">
        <f t="shared" si="272"/>
        <v>1499.0792826891402</v>
      </c>
      <c r="U646" s="5">
        <f t="shared" si="261"/>
        <v>0</v>
      </c>
      <c r="V646" s="5">
        <f t="shared" si="262"/>
        <v>7.9158137611764827</v>
      </c>
      <c r="W646" s="5">
        <f t="shared" si="263"/>
        <v>5.3481582151025648</v>
      </c>
      <c r="X646" s="5">
        <f t="shared" si="252"/>
        <v>0</v>
      </c>
      <c r="Y646" s="5">
        <f t="shared" si="253"/>
        <v>-1.8607455318171189</v>
      </c>
      <c r="Z646" s="5">
        <f t="shared" si="254"/>
        <v>-12.355547624582947</v>
      </c>
      <c r="AA646">
        <f t="shared" si="273"/>
        <v>0</v>
      </c>
    </row>
    <row r="647" spans="1:27" x14ac:dyDescent="0.2">
      <c r="A647">
        <f t="shared" si="247"/>
        <v>6.1499999999999133</v>
      </c>
      <c r="B647" s="5">
        <f t="shared" si="264"/>
        <v>0</v>
      </c>
      <c r="C647" s="5">
        <f t="shared" si="265"/>
        <v>439.62611091964749</v>
      </c>
      <c r="D647" s="5">
        <f t="shared" si="266"/>
        <v>-62.688552338945115</v>
      </c>
      <c r="E647" s="2">
        <f t="shared" si="267"/>
        <v>439.62611091964749</v>
      </c>
      <c r="F647" s="2">
        <f t="shared" si="268"/>
        <v>0</v>
      </c>
      <c r="G647" s="3">
        <f t="shared" si="248"/>
        <v>0</v>
      </c>
      <c r="H647" s="3">
        <f t="shared" si="249"/>
        <v>48.238818299800592</v>
      </c>
      <c r="I647" s="3">
        <f t="shared" si="250"/>
        <v>-71.549414530416641</v>
      </c>
      <c r="J647" s="2">
        <f t="shared" si="251"/>
        <v>86.291959710082907</v>
      </c>
      <c r="K647" s="2">
        <f t="shared" si="255"/>
        <v>86.291959710082907</v>
      </c>
      <c r="L647" s="5">
        <f t="shared" si="256"/>
        <v>0.44191154599518317</v>
      </c>
      <c r="M647" s="4">
        <f t="shared" si="269"/>
        <v>0.22016800775666323</v>
      </c>
      <c r="N647" s="4">
        <f t="shared" si="257"/>
        <v>0.24173306845980105</v>
      </c>
      <c r="O647" s="4">
        <f t="shared" si="270"/>
        <v>0</v>
      </c>
      <c r="P647" s="4">
        <f t="shared" si="258"/>
        <v>0</v>
      </c>
      <c r="Q647" s="5">
        <f t="shared" si="259"/>
        <v>0</v>
      </c>
      <c r="R647" s="5">
        <f t="shared" si="260"/>
        <v>-9.7790289138027298</v>
      </c>
      <c r="S647" s="5">
        <f t="shared" si="271"/>
        <v>14.504579882328789</v>
      </c>
      <c r="T647" s="6">
        <f t="shared" si="272"/>
        <v>1499.077783610607</v>
      </c>
      <c r="U647" s="5">
        <f t="shared" si="261"/>
        <v>0</v>
      </c>
      <c r="V647" s="5">
        <f t="shared" si="262"/>
        <v>7.9342498141332944</v>
      </c>
      <c r="W647" s="5">
        <f t="shared" si="263"/>
        <v>5.3492937383365318</v>
      </c>
      <c r="X647" s="5">
        <f t="shared" si="252"/>
        <v>0</v>
      </c>
      <c r="Y647" s="5">
        <f t="shared" si="253"/>
        <v>-1.8447790996694353</v>
      </c>
      <c r="Z647" s="5">
        <f t="shared" si="254"/>
        <v>-12.320126379334678</v>
      </c>
      <c r="AA647">
        <f t="shared" si="273"/>
        <v>0</v>
      </c>
    </row>
    <row r="648" spans="1:27" x14ac:dyDescent="0.2">
      <c r="A648">
        <f t="shared" si="247"/>
        <v>6.1599999999999131</v>
      </c>
      <c r="B648" s="5">
        <f t="shared" si="264"/>
        <v>0</v>
      </c>
      <c r="C648" s="5">
        <f t="shared" si="265"/>
        <v>440.1084068636905</v>
      </c>
      <c r="D648" s="5">
        <f t="shared" si="266"/>
        <v>-63.404662490568242</v>
      </c>
      <c r="E648" s="2">
        <f t="shared" si="267"/>
        <v>440.1084068636905</v>
      </c>
      <c r="F648" s="2">
        <f t="shared" si="268"/>
        <v>0</v>
      </c>
      <c r="G648" s="3">
        <f t="shared" si="248"/>
        <v>0</v>
      </c>
      <c r="H648" s="3">
        <f t="shared" si="249"/>
        <v>48.220370508803896</v>
      </c>
      <c r="I648" s="3">
        <f t="shared" si="250"/>
        <v>-71.672615794209989</v>
      </c>
      <c r="J648" s="2">
        <f t="shared" si="251"/>
        <v>86.383841005078978</v>
      </c>
      <c r="K648" s="2">
        <f t="shared" si="255"/>
        <v>86.383841005078978</v>
      </c>
      <c r="L648" s="5">
        <f t="shared" si="256"/>
        <v>0.44172198384868022</v>
      </c>
      <c r="M648" s="4">
        <f t="shared" si="269"/>
        <v>0.2199336083579661</v>
      </c>
      <c r="N648" s="4">
        <f t="shared" si="257"/>
        <v>0.24161997445811051</v>
      </c>
      <c r="O648" s="4">
        <f t="shared" si="270"/>
        <v>0</v>
      </c>
      <c r="P648" s="4">
        <f t="shared" si="258"/>
        <v>0</v>
      </c>
      <c r="Q648" s="5">
        <f t="shared" si="259"/>
        <v>0</v>
      </c>
      <c r="R648" s="5">
        <f t="shared" si="260"/>
        <v>-9.7814999464374015</v>
      </c>
      <c r="S648" s="5">
        <f t="shared" si="271"/>
        <v>14.538786827116883</v>
      </c>
      <c r="T648" s="6">
        <f t="shared" si="272"/>
        <v>1499.076284533573</v>
      </c>
      <c r="U648" s="5">
        <f t="shared" si="261"/>
        <v>0</v>
      </c>
      <c r="V648" s="5">
        <f t="shared" si="262"/>
        <v>7.9526521890821007</v>
      </c>
      <c r="W648" s="5">
        <f t="shared" si="263"/>
        <v>5.3504372742060342</v>
      </c>
      <c r="X648" s="5">
        <f t="shared" si="252"/>
        <v>0</v>
      </c>
      <c r="Y648" s="5">
        <f t="shared" si="253"/>
        <v>-1.8288477573553008</v>
      </c>
      <c r="Z648" s="5">
        <f t="shared" si="254"/>
        <v>-12.284775898677083</v>
      </c>
      <c r="AA648">
        <f t="shared" si="273"/>
        <v>0</v>
      </c>
    </row>
    <row r="649" spans="1:27" x14ac:dyDescent="0.2">
      <c r="A649">
        <f t="shared" si="247"/>
        <v>6.1699999999999129</v>
      </c>
      <c r="B649" s="5">
        <f t="shared" si="264"/>
        <v>0</v>
      </c>
      <c r="C649" s="5">
        <f t="shared" si="265"/>
        <v>440.59051912639063</v>
      </c>
      <c r="D649" s="5">
        <f t="shared" si="266"/>
        <v>-64.122002887305285</v>
      </c>
      <c r="E649" s="2">
        <f t="shared" si="267"/>
        <v>440.59051912639063</v>
      </c>
      <c r="F649" s="2">
        <f t="shared" si="268"/>
        <v>0</v>
      </c>
      <c r="G649" s="3">
        <f t="shared" si="248"/>
        <v>0</v>
      </c>
      <c r="H649" s="3">
        <f t="shared" si="249"/>
        <v>48.20208203123034</v>
      </c>
      <c r="I649" s="3">
        <f t="shared" si="250"/>
        <v>-71.795463553196754</v>
      </c>
      <c r="J649" s="2">
        <f t="shared" si="251"/>
        <v>86.475599442639663</v>
      </c>
      <c r="K649" s="2">
        <f t="shared" si="255"/>
        <v>86.475599442639663</v>
      </c>
      <c r="L649" s="5">
        <f t="shared" si="256"/>
        <v>0.44153227150487029</v>
      </c>
      <c r="M649" s="4">
        <f t="shared" si="269"/>
        <v>0.21970001919407983</v>
      </c>
      <c r="N649" s="4">
        <f t="shared" si="257"/>
        <v>0.24150713687056777</v>
      </c>
      <c r="O649" s="4">
        <f t="shared" si="270"/>
        <v>0</v>
      </c>
      <c r="P649" s="4">
        <f t="shared" si="258"/>
        <v>0</v>
      </c>
      <c r="Q649" s="5">
        <f t="shared" si="259"/>
        <v>0</v>
      </c>
      <c r="R649" s="5">
        <f t="shared" si="260"/>
        <v>-9.7839724094178191</v>
      </c>
      <c r="S649" s="5">
        <f t="shared" si="271"/>
        <v>14.572914797969153</v>
      </c>
      <c r="T649" s="6">
        <f t="shared" si="272"/>
        <v>1499.0747854580377</v>
      </c>
      <c r="U649" s="5">
        <f t="shared" si="261"/>
        <v>0</v>
      </c>
      <c r="V649" s="5">
        <f t="shared" si="262"/>
        <v>7.9710208196581105</v>
      </c>
      <c r="W649" s="5">
        <f t="shared" si="263"/>
        <v>5.3515888108601466</v>
      </c>
      <c r="X649" s="5">
        <f t="shared" si="252"/>
        <v>0</v>
      </c>
      <c r="Y649" s="5">
        <f t="shared" si="253"/>
        <v>-1.8129515897597086</v>
      </c>
      <c r="Z649" s="5">
        <f t="shared" si="254"/>
        <v>-12.249496391170702</v>
      </c>
      <c r="AA649">
        <f t="shared" si="273"/>
        <v>0</v>
      </c>
    </row>
    <row r="650" spans="1:27" x14ac:dyDescent="0.2">
      <c r="A650">
        <f t="shared" si="247"/>
        <v>6.1799999999999127</v>
      </c>
      <c r="B650" s="5">
        <f t="shared" si="264"/>
        <v>0</v>
      </c>
      <c r="C650" s="5">
        <f t="shared" si="265"/>
        <v>441.07244929912343</v>
      </c>
      <c r="D650" s="5">
        <f t="shared" si="266"/>
        <v>-64.840569997656814</v>
      </c>
      <c r="E650" s="2">
        <f t="shared" si="267"/>
        <v>441.07244929912343</v>
      </c>
      <c r="F650" s="2">
        <f t="shared" si="268"/>
        <v>0</v>
      </c>
      <c r="G650" s="3">
        <f t="shared" si="248"/>
        <v>0</v>
      </c>
      <c r="H650" s="3">
        <f t="shared" si="249"/>
        <v>48.183952515332741</v>
      </c>
      <c r="I650" s="3">
        <f t="shared" si="250"/>
        <v>-71.91795851710846</v>
      </c>
      <c r="J650" s="2">
        <f t="shared" si="251"/>
        <v>86.567234201332624</v>
      </c>
      <c r="K650" s="2">
        <f t="shared" si="255"/>
        <v>86.567234201332624</v>
      </c>
      <c r="L650" s="5">
        <f t="shared" si="256"/>
        <v>0.44134241281744585</v>
      </c>
      <c r="M650" s="4">
        <f t="shared" si="269"/>
        <v>0.21946723877651236</v>
      </c>
      <c r="N650" s="4">
        <f t="shared" si="257"/>
        <v>0.24139455613527513</v>
      </c>
      <c r="O650" s="4">
        <f t="shared" si="270"/>
        <v>0</v>
      </c>
      <c r="P650" s="4">
        <f t="shared" si="258"/>
        <v>0</v>
      </c>
      <c r="Q650" s="5">
        <f t="shared" si="259"/>
        <v>0</v>
      </c>
      <c r="R650" s="5">
        <f t="shared" si="260"/>
        <v>-9.7864463222815434</v>
      </c>
      <c r="S650" s="5">
        <f t="shared" si="271"/>
        <v>14.606963602908831</v>
      </c>
      <c r="T650" s="6">
        <f t="shared" si="272"/>
        <v>1499.0732863840019</v>
      </c>
      <c r="U650" s="5">
        <f t="shared" si="261"/>
        <v>0</v>
      </c>
      <c r="V650" s="5">
        <f t="shared" si="262"/>
        <v>7.9893556408927919</v>
      </c>
      <c r="W650" s="5">
        <f t="shared" si="263"/>
        <v>5.3527483366662416</v>
      </c>
      <c r="X650" s="5">
        <f t="shared" si="252"/>
        <v>0</v>
      </c>
      <c r="Y650" s="5">
        <f t="shared" si="253"/>
        <v>-1.7970906813887515</v>
      </c>
      <c r="Z650" s="5">
        <f t="shared" si="254"/>
        <v>-12.214288060424927</v>
      </c>
      <c r="AA650">
        <f t="shared" si="273"/>
        <v>0</v>
      </c>
    </row>
    <row r="651" spans="1:27" x14ac:dyDescent="0.2">
      <c r="A651">
        <f t="shared" si="247"/>
        <v>6.1899999999999125</v>
      </c>
      <c r="B651" s="5">
        <f t="shared" si="264"/>
        <v>0</v>
      </c>
      <c r="C651" s="5">
        <f t="shared" si="265"/>
        <v>441.55419896974269</v>
      </c>
      <c r="D651" s="5">
        <f t="shared" si="266"/>
        <v>-65.560360297230929</v>
      </c>
      <c r="E651" s="2">
        <f t="shared" si="267"/>
        <v>441.55419896974269</v>
      </c>
      <c r="F651" s="2">
        <f t="shared" si="268"/>
        <v>0</v>
      </c>
      <c r="G651" s="3">
        <f t="shared" si="248"/>
        <v>0</v>
      </c>
      <c r="H651" s="3">
        <f t="shared" si="249"/>
        <v>48.165981608518855</v>
      </c>
      <c r="I651" s="3">
        <f t="shared" si="250"/>
        <v>-72.040101397712704</v>
      </c>
      <c r="J651" s="2">
        <f t="shared" si="251"/>
        <v>86.658744473393483</v>
      </c>
      <c r="K651" s="2">
        <f t="shared" si="255"/>
        <v>86.658744473393483</v>
      </c>
      <c r="L651" s="5">
        <f t="shared" si="256"/>
        <v>0.44115241162954216</v>
      </c>
      <c r="M651" s="4">
        <f t="shared" si="269"/>
        <v>0.21923526558657752</v>
      </c>
      <c r="N651" s="4">
        <f t="shared" si="257"/>
        <v>0.24128223267185364</v>
      </c>
      <c r="O651" s="4">
        <f t="shared" si="270"/>
        <v>0</v>
      </c>
      <c r="P651" s="4">
        <f t="shared" si="258"/>
        <v>0</v>
      </c>
      <c r="Q651" s="5">
        <f t="shared" si="259"/>
        <v>0</v>
      </c>
      <c r="R651" s="5">
        <f t="shared" si="260"/>
        <v>-9.7889217055560085</v>
      </c>
      <c r="S651" s="5">
        <f t="shared" si="271"/>
        <v>14.640933054664492</v>
      </c>
      <c r="T651" s="6">
        <f t="shared" si="272"/>
        <v>1499.0717873114652</v>
      </c>
      <c r="U651" s="5">
        <f t="shared" si="261"/>
        <v>0</v>
      </c>
      <c r="V651" s="5">
        <f t="shared" si="262"/>
        <v>8.0076565892041174</v>
      </c>
      <c r="W651" s="5">
        <f t="shared" si="263"/>
        <v>5.353915840201557</v>
      </c>
      <c r="X651" s="5">
        <f t="shared" si="252"/>
        <v>0</v>
      </c>
      <c r="Y651" s="5">
        <f t="shared" si="253"/>
        <v>-1.7812651163518911</v>
      </c>
      <c r="Z651" s="5">
        <f t="shared" si="254"/>
        <v>-12.17915110513395</v>
      </c>
      <c r="AA651">
        <f t="shared" si="273"/>
        <v>0</v>
      </c>
    </row>
    <row r="652" spans="1:27" x14ac:dyDescent="0.2">
      <c r="A652">
        <f t="shared" si="247"/>
        <v>6.1999999999999122</v>
      </c>
      <c r="B652" s="5">
        <f t="shared" si="264"/>
        <v>0</v>
      </c>
      <c r="C652" s="5">
        <f t="shared" si="265"/>
        <v>442.03576972257207</v>
      </c>
      <c r="D652" s="5">
        <f t="shared" si="266"/>
        <v>-66.281370268763311</v>
      </c>
      <c r="E652" s="2">
        <f t="shared" si="267"/>
        <v>442.03576972257207</v>
      </c>
      <c r="F652" s="2">
        <f t="shared" si="268"/>
        <v>0</v>
      </c>
      <c r="G652" s="3">
        <f t="shared" si="248"/>
        <v>0</v>
      </c>
      <c r="H652" s="3">
        <f t="shared" si="249"/>
        <v>48.148168957355338</v>
      </c>
      <c r="I652" s="3">
        <f t="shared" si="250"/>
        <v>-72.161892908764045</v>
      </c>
      <c r="J652" s="2">
        <f t="shared" si="251"/>
        <v>86.750129464583324</v>
      </c>
      <c r="K652" s="2">
        <f t="shared" si="255"/>
        <v>86.750129464583324</v>
      </c>
      <c r="L652" s="5">
        <f t="shared" si="256"/>
        <v>0.4409622717735433</v>
      </c>
      <c r="M652" s="4">
        <f t="shared" si="269"/>
        <v>0.21900409807615115</v>
      </c>
      <c r="N652" s="4">
        <f t="shared" si="257"/>
        <v>0.24117016688171269</v>
      </c>
      <c r="O652" s="4">
        <f t="shared" si="270"/>
        <v>0</v>
      </c>
      <c r="P652" s="4">
        <f t="shared" si="258"/>
        <v>0</v>
      </c>
      <c r="Q652" s="5">
        <f t="shared" si="259"/>
        <v>0</v>
      </c>
      <c r="R652" s="5">
        <f t="shared" si="260"/>
        <v>-9.791398580731375</v>
      </c>
      <c r="S652" s="5">
        <f t="shared" si="271"/>
        <v>14.674822970642241</v>
      </c>
      <c r="T652" s="6">
        <f t="shared" si="272"/>
        <v>1499.0702882404273</v>
      </c>
      <c r="U652" s="5">
        <f t="shared" si="261"/>
        <v>0</v>
      </c>
      <c r="V652" s="5">
        <f t="shared" si="262"/>
        <v>8.0259236023867917</v>
      </c>
      <c r="W652" s="5">
        <f t="shared" si="263"/>
        <v>5.355091310244898</v>
      </c>
      <c r="X652" s="5">
        <f t="shared" si="252"/>
        <v>0</v>
      </c>
      <c r="Y652" s="5">
        <f t="shared" si="253"/>
        <v>-1.7654749783445833</v>
      </c>
      <c r="Z652" s="5">
        <f t="shared" si="254"/>
        <v>-12.144085719112859</v>
      </c>
      <c r="AA652">
        <f t="shared" si="273"/>
        <v>0</v>
      </c>
    </row>
    <row r="653" spans="1:27" x14ac:dyDescent="0.2">
      <c r="A653">
        <f t="shared" si="247"/>
        <v>6.209999999999912</v>
      </c>
      <c r="B653" s="5">
        <f t="shared" si="264"/>
        <v>0</v>
      </c>
      <c r="C653" s="5">
        <f t="shared" si="265"/>
        <v>442.51716313839671</v>
      </c>
      <c r="D653" s="5">
        <f t="shared" si="266"/>
        <v>-67.003596402136907</v>
      </c>
      <c r="E653" s="2">
        <f t="shared" si="267"/>
        <v>442.51716313839671</v>
      </c>
      <c r="F653" s="2">
        <f t="shared" si="268"/>
        <v>0</v>
      </c>
      <c r="G653" s="3">
        <f t="shared" si="248"/>
        <v>0</v>
      </c>
      <c r="H653" s="3">
        <f t="shared" si="249"/>
        <v>48.130514207571892</v>
      </c>
      <c r="I653" s="3">
        <f t="shared" si="250"/>
        <v>-72.283333765955177</v>
      </c>
      <c r="J653" s="2">
        <f t="shared" si="251"/>
        <v>86.8413883940472</v>
      </c>
      <c r="K653" s="2">
        <f t="shared" si="255"/>
        <v>86.8413883940472</v>
      </c>
      <c r="L653" s="5">
        <f t="shared" si="256"/>
        <v>0.44077199707089054</v>
      </c>
      <c r="M653" s="4">
        <f t="shared" si="269"/>
        <v>0.21877373466841499</v>
      </c>
      <c r="N653" s="4">
        <f t="shared" si="257"/>
        <v>0.24105835914831683</v>
      </c>
      <c r="O653" s="4">
        <f t="shared" si="270"/>
        <v>0</v>
      </c>
      <c r="P653" s="4">
        <f t="shared" si="258"/>
        <v>0</v>
      </c>
      <c r="Q653" s="5">
        <f t="shared" si="259"/>
        <v>0</v>
      </c>
      <c r="R653" s="5">
        <f t="shared" si="260"/>
        <v>-9.7938769702337716</v>
      </c>
      <c r="S653" s="5">
        <f t="shared" si="271"/>
        <v>14.708633172897567</v>
      </c>
      <c r="T653" s="6">
        <f t="shared" si="272"/>
        <v>1499.0687891708885</v>
      </c>
      <c r="U653" s="5">
        <f t="shared" si="261"/>
        <v>0</v>
      </c>
      <c r="V653" s="5">
        <f t="shared" si="262"/>
        <v>8.0441566196024326</v>
      </c>
      <c r="W653" s="5">
        <f t="shared" si="263"/>
        <v>5.3562747357685065</v>
      </c>
      <c r="X653" s="5">
        <f t="shared" si="252"/>
        <v>0</v>
      </c>
      <c r="Y653" s="5">
        <f t="shared" si="253"/>
        <v>-1.749720350631339</v>
      </c>
      <c r="Z653" s="5">
        <f t="shared" si="254"/>
        <v>-12.109092091333927</v>
      </c>
      <c r="AA653">
        <f t="shared" si="273"/>
        <v>0</v>
      </c>
    </row>
    <row r="654" spans="1:27" x14ac:dyDescent="0.2">
      <c r="A654">
        <f t="shared" si="247"/>
        <v>6.2199999999999118</v>
      </c>
      <c r="B654" s="5">
        <f t="shared" si="264"/>
        <v>0</v>
      </c>
      <c r="C654" s="5">
        <f t="shared" si="265"/>
        <v>442.99838079445487</v>
      </c>
      <c r="D654" s="5">
        <f t="shared" si="266"/>
        <v>-67.727035194401026</v>
      </c>
      <c r="E654" s="2">
        <f t="shared" si="267"/>
        <v>442.99838079445487</v>
      </c>
      <c r="F654" s="2">
        <f t="shared" si="268"/>
        <v>0</v>
      </c>
      <c r="G654" s="3">
        <f t="shared" si="248"/>
        <v>0</v>
      </c>
      <c r="H654" s="3">
        <f t="shared" si="249"/>
        <v>48.113017004065576</v>
      </c>
      <c r="I654" s="3">
        <f t="shared" si="250"/>
        <v>-72.404424686868524</v>
      </c>
      <c r="J654" s="2">
        <f t="shared" si="251"/>
        <v>86.93252049417363</v>
      </c>
      <c r="K654" s="2">
        <f t="shared" si="255"/>
        <v>86.93252049417363</v>
      </c>
      <c r="L654" s="5">
        <f t="shared" si="256"/>
        <v>0.44058159133189317</v>
      </c>
      <c r="M654" s="4">
        <f t="shared" si="269"/>
        <v>0.21854417375858795</v>
      </c>
      <c r="N654" s="4">
        <f t="shared" si="257"/>
        <v>0.2409468098374499</v>
      </c>
      <c r="O654" s="4">
        <f t="shared" si="270"/>
        <v>0</v>
      </c>
      <c r="P654" s="4">
        <f t="shared" si="258"/>
        <v>0</v>
      </c>
      <c r="Q654" s="5">
        <f t="shared" si="259"/>
        <v>0</v>
      </c>
      <c r="R654" s="5">
        <f t="shared" si="260"/>
        <v>-9.7963568973988515</v>
      </c>
      <c r="S654" s="5">
        <f t="shared" si="271"/>
        <v>14.742363488106845</v>
      </c>
      <c r="T654" s="6">
        <f t="shared" si="272"/>
        <v>1499.0672901028493</v>
      </c>
      <c r="U654" s="5">
        <f t="shared" si="261"/>
        <v>0</v>
      </c>
      <c r="V654" s="5">
        <f t="shared" si="262"/>
        <v>8.0623555813697259</v>
      </c>
      <c r="W654" s="5">
        <f t="shared" si="263"/>
        <v>5.3574661059300714</v>
      </c>
      <c r="X654" s="5">
        <f t="shared" si="252"/>
        <v>0</v>
      </c>
      <c r="Y654" s="5">
        <f t="shared" si="253"/>
        <v>-1.7340013160291257</v>
      </c>
      <c r="Z654" s="5">
        <f t="shared" si="254"/>
        <v>-12.074170405963084</v>
      </c>
      <c r="AA654">
        <f t="shared" si="273"/>
        <v>0</v>
      </c>
    </row>
    <row r="655" spans="1:27" x14ac:dyDescent="0.2">
      <c r="A655">
        <f t="shared" si="247"/>
        <v>6.2299999999999116</v>
      </c>
      <c r="B655" s="5">
        <f t="shared" si="264"/>
        <v>0</v>
      </c>
      <c r="C655" s="5">
        <f t="shared" si="265"/>
        <v>443.47942426442972</v>
      </c>
      <c r="D655" s="5">
        <f t="shared" si="266"/>
        <v>-68.451683149790014</v>
      </c>
      <c r="E655" s="2">
        <f t="shared" si="267"/>
        <v>443.47942426442972</v>
      </c>
      <c r="F655" s="2">
        <f t="shared" si="268"/>
        <v>0</v>
      </c>
      <c r="G655" s="3">
        <f t="shared" si="248"/>
        <v>0</v>
      </c>
      <c r="H655" s="3">
        <f t="shared" si="249"/>
        <v>48.095676990905282</v>
      </c>
      <c r="I655" s="3">
        <f t="shared" si="250"/>
        <v>-72.525166390928149</v>
      </c>
      <c r="J655" s="2">
        <f t="shared" si="251"/>
        <v>87.023525010455131</v>
      </c>
      <c r="K655" s="2">
        <f t="shared" si="255"/>
        <v>87.023525010455131</v>
      </c>
      <c r="L655" s="5">
        <f t="shared" si="256"/>
        <v>0.44039105835554138</v>
      </c>
      <c r="M655" s="4">
        <f t="shared" si="269"/>
        <v>0.21831541371464566</v>
      </c>
      <c r="N655" s="4">
        <f t="shared" si="257"/>
        <v>0.24083551929747607</v>
      </c>
      <c r="O655" s="4">
        <f t="shared" si="270"/>
        <v>0</v>
      </c>
      <c r="P655" s="4">
        <f t="shared" si="258"/>
        <v>0</v>
      </c>
      <c r="Q655" s="5">
        <f t="shared" si="259"/>
        <v>0</v>
      </c>
      <c r="R655" s="5">
        <f t="shared" si="260"/>
        <v>-9.798838386445734</v>
      </c>
      <c r="S655" s="5">
        <f t="shared" si="271"/>
        <v>14.776013747538567</v>
      </c>
      <c r="T655" s="6">
        <f t="shared" si="272"/>
        <v>1499.0657910363084</v>
      </c>
      <c r="U655" s="5">
        <f t="shared" si="261"/>
        <v>0</v>
      </c>
      <c r="V655" s="5">
        <f t="shared" si="262"/>
        <v>8.0805204295545359</v>
      </c>
      <c r="W655" s="5">
        <f t="shared" si="263"/>
        <v>5.3586654100648738</v>
      </c>
      <c r="X655" s="5">
        <f t="shared" si="252"/>
        <v>0</v>
      </c>
      <c r="Y655" s="5">
        <f t="shared" si="253"/>
        <v>-1.7183179568911982</v>
      </c>
      <c r="Z655" s="5">
        <f t="shared" si="254"/>
        <v>-12.03932084239656</v>
      </c>
      <c r="AA655">
        <f t="shared" si="273"/>
        <v>0</v>
      </c>
    </row>
    <row r="656" spans="1:27" x14ac:dyDescent="0.2">
      <c r="A656">
        <f t="shared" si="247"/>
        <v>6.2399999999999114</v>
      </c>
      <c r="B656" s="5">
        <f t="shared" si="264"/>
        <v>0</v>
      </c>
      <c r="C656" s="5">
        <f t="shared" si="265"/>
        <v>443.96029511844091</v>
      </c>
      <c r="D656" s="5">
        <f t="shared" si="266"/>
        <v>-69.177536779741416</v>
      </c>
      <c r="E656" s="2">
        <f t="shared" si="267"/>
        <v>443.96029511844091</v>
      </c>
      <c r="F656" s="2">
        <f t="shared" si="268"/>
        <v>0</v>
      </c>
      <c r="G656" s="3">
        <f t="shared" si="248"/>
        <v>0</v>
      </c>
      <c r="H656" s="3">
        <f t="shared" si="249"/>
        <v>48.078493811336372</v>
      </c>
      <c r="I656" s="3">
        <f t="shared" si="250"/>
        <v>-72.645559599352111</v>
      </c>
      <c r="J656" s="2">
        <f t="shared" si="251"/>
        <v>87.114401201349764</v>
      </c>
      <c r="K656" s="2">
        <f t="shared" si="255"/>
        <v>87.114401201349764</v>
      </c>
      <c r="L656" s="5">
        <f t="shared" si="256"/>
        <v>0.44020040192932186</v>
      </c>
      <c r="M656" s="4">
        <f t="shared" si="269"/>
        <v>0.21808745287802761</v>
      </c>
      <c r="N656" s="4">
        <f t="shared" si="257"/>
        <v>0.24072448785959805</v>
      </c>
      <c r="O656" s="4">
        <f t="shared" si="270"/>
        <v>0</v>
      </c>
      <c r="P656" s="4">
        <f t="shared" si="258"/>
        <v>0</v>
      </c>
      <c r="Q656" s="5">
        <f t="shared" si="259"/>
        <v>0</v>
      </c>
      <c r="R656" s="5">
        <f t="shared" si="260"/>
        <v>-9.801321462451277</v>
      </c>
      <c r="S656" s="5">
        <f t="shared" si="271"/>
        <v>14.809583787024257</v>
      </c>
      <c r="T656" s="6">
        <f t="shared" si="272"/>
        <v>1499.0642919712668</v>
      </c>
      <c r="U656" s="5">
        <f t="shared" si="261"/>
        <v>0</v>
      </c>
      <c r="V656" s="5">
        <f t="shared" si="262"/>
        <v>8.098651107360002</v>
      </c>
      <c r="W656" s="5">
        <f t="shared" si="263"/>
        <v>5.3598726376780901</v>
      </c>
      <c r="X656" s="5">
        <f t="shared" si="252"/>
        <v>0</v>
      </c>
      <c r="Y656" s="5">
        <f t="shared" si="253"/>
        <v>-1.702670355091275</v>
      </c>
      <c r="Z656" s="5">
        <f t="shared" si="254"/>
        <v>-12.004543575297653</v>
      </c>
      <c r="AA656">
        <f t="shared" si="273"/>
        <v>0</v>
      </c>
    </row>
    <row r="657" spans="1:27" x14ac:dyDescent="0.2">
      <c r="A657">
        <f t="shared" si="247"/>
        <v>6.2499999999999112</v>
      </c>
      <c r="B657" s="5">
        <f t="shared" si="264"/>
        <v>0</v>
      </c>
      <c r="C657" s="5">
        <f t="shared" si="265"/>
        <v>444.4409949230365</v>
      </c>
      <c r="D657" s="5">
        <f t="shared" si="266"/>
        <v>-69.904592602913709</v>
      </c>
      <c r="E657" s="2">
        <f t="shared" si="267"/>
        <v>444.4409949230365</v>
      </c>
      <c r="F657" s="2">
        <f t="shared" si="268"/>
        <v>0</v>
      </c>
      <c r="G657" s="3">
        <f t="shared" si="248"/>
        <v>0</v>
      </c>
      <c r="H657" s="3">
        <f t="shared" si="249"/>
        <v>48.061467107785461</v>
      </c>
      <c r="I657" s="3">
        <f t="shared" si="250"/>
        <v>-72.765605035105082</v>
      </c>
      <c r="J657" s="2">
        <f t="shared" si="251"/>
        <v>87.205148338143744</v>
      </c>
      <c r="K657" s="2">
        <f t="shared" si="255"/>
        <v>87.205148338143744</v>
      </c>
      <c r="L657" s="5">
        <f t="shared" si="256"/>
        <v>0.44000962582903536</v>
      </c>
      <c r="M657" s="4">
        <f t="shared" si="269"/>
        <v>0.21786028956433282</v>
      </c>
      <c r="N657" s="4">
        <f t="shared" si="257"/>
        <v>0.24061371583811256</v>
      </c>
      <c r="O657" s="4">
        <f t="shared" si="270"/>
        <v>0</v>
      </c>
      <c r="P657" s="4">
        <f t="shared" si="258"/>
        <v>0</v>
      </c>
      <c r="Q657" s="5">
        <f t="shared" si="259"/>
        <v>0</v>
      </c>
      <c r="R657" s="5">
        <f t="shared" si="260"/>
        <v>-9.8038061513246948</v>
      </c>
      <c r="S657" s="5">
        <f t="shared" si="271"/>
        <v>14.843073446929095</v>
      </c>
      <c r="T657" s="6">
        <f t="shared" si="272"/>
        <v>1499.0627929077243</v>
      </c>
      <c r="U657" s="5">
        <f t="shared" si="261"/>
        <v>0</v>
      </c>
      <c r="V657" s="5">
        <f t="shared" si="262"/>
        <v>8.116747559316595</v>
      </c>
      <c r="W657" s="5">
        <f t="shared" si="263"/>
        <v>5.3610877784372306</v>
      </c>
      <c r="X657" s="5">
        <f t="shared" si="252"/>
        <v>0</v>
      </c>
      <c r="Y657" s="5">
        <f t="shared" si="253"/>
        <v>-1.6870585920080998</v>
      </c>
      <c r="Z657" s="5">
        <f t="shared" si="254"/>
        <v>-11.969838774633672</v>
      </c>
      <c r="AA657">
        <f t="shared" si="273"/>
        <v>0</v>
      </c>
    </row>
    <row r="658" spans="1:27" x14ac:dyDescent="0.2">
      <c r="A658">
        <f t="shared" si="247"/>
        <v>6.259999999999911</v>
      </c>
      <c r="B658" s="5">
        <f t="shared" si="264"/>
        <v>0</v>
      </c>
      <c r="C658" s="5">
        <f t="shared" si="265"/>
        <v>444.92152524118472</v>
      </c>
      <c r="D658" s="5">
        <f t="shared" si="266"/>
        <v>-70.632847145203485</v>
      </c>
      <c r="E658" s="2">
        <f t="shared" si="267"/>
        <v>444.92152524118472</v>
      </c>
      <c r="F658" s="2">
        <f t="shared" si="268"/>
        <v>0</v>
      </c>
      <c r="G658" s="3">
        <f t="shared" si="248"/>
        <v>0</v>
      </c>
      <c r="H658" s="3">
        <f t="shared" si="249"/>
        <v>48.04459652186538</v>
      </c>
      <c r="I658" s="3">
        <f t="shared" si="250"/>
        <v>-72.885303422851422</v>
      </c>
      <c r="J658" s="2">
        <f t="shared" si="251"/>
        <v>87.295765704815011</v>
      </c>
      <c r="K658" s="2">
        <f t="shared" si="255"/>
        <v>87.295765704815011</v>
      </c>
      <c r="L658" s="5">
        <f t="shared" si="256"/>
        <v>0.43981873381861702</v>
      </c>
      <c r="M658" s="4">
        <f t="shared" si="269"/>
        <v>0.21763392206400356</v>
      </c>
      <c r="N658" s="4">
        <f t="shared" si="257"/>
        <v>0.24050320353066301</v>
      </c>
      <c r="O658" s="4">
        <f t="shared" si="270"/>
        <v>0</v>
      </c>
      <c r="P658" s="4">
        <f t="shared" si="258"/>
        <v>0</v>
      </c>
      <c r="Q658" s="5">
        <f t="shared" si="259"/>
        <v>0</v>
      </c>
      <c r="R658" s="5">
        <f t="shared" si="260"/>
        <v>-9.8062924797825435</v>
      </c>
      <c r="S658" s="5">
        <f t="shared" si="271"/>
        <v>14.876482572122276</v>
      </c>
      <c r="T658" s="6">
        <f t="shared" si="272"/>
        <v>1499.0612938456813</v>
      </c>
      <c r="U658" s="5">
        <f t="shared" si="261"/>
        <v>0</v>
      </c>
      <c r="V658" s="5">
        <f t="shared" si="262"/>
        <v>8.1348097312721581</v>
      </c>
      <c r="W658" s="5">
        <f t="shared" si="263"/>
        <v>5.3623108221647131</v>
      </c>
      <c r="X658" s="5">
        <f t="shared" si="252"/>
        <v>0</v>
      </c>
      <c r="Y658" s="5">
        <f t="shared" si="253"/>
        <v>-1.6714827485103854</v>
      </c>
      <c r="Z658" s="5">
        <f t="shared" si="254"/>
        <v>-11.93520660571301</v>
      </c>
      <c r="AA658">
        <f t="shared" si="273"/>
        <v>0</v>
      </c>
    </row>
    <row r="659" spans="1:27" x14ac:dyDescent="0.2">
      <c r="A659">
        <f t="shared" si="247"/>
        <v>6.2699999999999108</v>
      </c>
      <c r="B659" s="5">
        <f t="shared" si="264"/>
        <v>0</v>
      </c>
      <c r="C659" s="5">
        <f t="shared" si="265"/>
        <v>445.40188763226598</v>
      </c>
      <c r="D659" s="5">
        <f t="shared" si="266"/>
        <v>-71.362296939762288</v>
      </c>
      <c r="E659" s="2">
        <f t="shared" si="267"/>
        <v>445.40188763226598</v>
      </c>
      <c r="F659" s="2">
        <f t="shared" si="268"/>
        <v>0</v>
      </c>
      <c r="G659" s="3">
        <f t="shared" si="248"/>
        <v>0</v>
      </c>
      <c r="H659" s="3">
        <f t="shared" si="249"/>
        <v>48.027881694380277</v>
      </c>
      <c r="I659" s="3">
        <f t="shared" si="250"/>
        <v>-73.004655488908554</v>
      </c>
      <c r="J659" s="2">
        <f t="shared" si="251"/>
        <v>87.386252597897879</v>
      </c>
      <c r="K659" s="2">
        <f t="shared" si="255"/>
        <v>87.386252597897879</v>
      </c>
      <c r="L659" s="5">
        <f t="shared" si="256"/>
        <v>0.43962772964995861</v>
      </c>
      <c r="M659" s="4">
        <f t="shared" si="269"/>
        <v>0.21740834864299777</v>
      </c>
      <c r="N659" s="4">
        <f t="shared" si="257"/>
        <v>0.2403929512184893</v>
      </c>
      <c r="O659" s="4">
        <f t="shared" si="270"/>
        <v>0</v>
      </c>
      <c r="P659" s="4">
        <f t="shared" si="258"/>
        <v>0</v>
      </c>
      <c r="Q659" s="5">
        <f t="shared" si="259"/>
        <v>0</v>
      </c>
      <c r="R659" s="5">
        <f t="shared" si="260"/>
        <v>-9.8087804753240206</v>
      </c>
      <c r="S659" s="5">
        <f t="shared" si="271"/>
        <v>14.909811011947085</v>
      </c>
      <c r="T659" s="6">
        <f t="shared" si="272"/>
        <v>1499.0597947851368</v>
      </c>
      <c r="U659" s="5">
        <f t="shared" si="261"/>
        <v>0</v>
      </c>
      <c r="V659" s="5">
        <f t="shared" si="262"/>
        <v>8.1528375703819229</v>
      </c>
      <c r="W659" s="5">
        <f t="shared" si="263"/>
        <v>5.3635417588305883</v>
      </c>
      <c r="X659" s="5">
        <f t="shared" si="252"/>
        <v>0</v>
      </c>
      <c r="Y659" s="5">
        <f t="shared" si="253"/>
        <v>-1.6559429049420977</v>
      </c>
      <c r="Z659" s="5">
        <f t="shared" si="254"/>
        <v>-11.900647229222326</v>
      </c>
      <c r="AA659">
        <f t="shared" si="273"/>
        <v>0</v>
      </c>
    </row>
    <row r="660" spans="1:27" x14ac:dyDescent="0.2">
      <c r="A660">
        <f t="shared" si="247"/>
        <v>6.2799999999999105</v>
      </c>
      <c r="B660" s="5">
        <f t="shared" si="264"/>
        <v>0</v>
      </c>
      <c r="C660" s="5">
        <f t="shared" si="265"/>
        <v>445.88208365206452</v>
      </c>
      <c r="D660" s="5">
        <f t="shared" si="266"/>
        <v>-72.092938527012834</v>
      </c>
      <c r="E660" s="2">
        <f t="shared" si="267"/>
        <v>445.88208365206452</v>
      </c>
      <c r="F660" s="2">
        <f t="shared" si="268"/>
        <v>0</v>
      </c>
      <c r="G660" s="3">
        <f t="shared" si="248"/>
        <v>0</v>
      </c>
      <c r="H660" s="3">
        <f t="shared" si="249"/>
        <v>48.011322265330854</v>
      </c>
      <c r="I660" s="3">
        <f t="shared" si="250"/>
        <v>-73.123661961200781</v>
      </c>
      <c r="J660" s="2">
        <f t="shared" si="251"/>
        <v>87.476608326348682</v>
      </c>
      <c r="K660" s="2">
        <f t="shared" si="255"/>
        <v>87.476608326348682</v>
      </c>
      <c r="L660" s="5">
        <f t="shared" si="256"/>
        <v>0.43943661706273363</v>
      </c>
      <c r="M660" s="4">
        <f t="shared" si="269"/>
        <v>0.21718356754345011</v>
      </c>
      <c r="N660" s="4">
        <f t="shared" si="257"/>
        <v>0.24028295916667486</v>
      </c>
      <c r="O660" s="4">
        <f t="shared" si="270"/>
        <v>0</v>
      </c>
      <c r="P660" s="4">
        <f t="shared" si="258"/>
        <v>0</v>
      </c>
      <c r="Q660" s="5">
        <f t="shared" si="259"/>
        <v>0</v>
      </c>
      <c r="R660" s="5">
        <f t="shared" si="260"/>
        <v>-9.8112701662066222</v>
      </c>
      <c r="S660" s="5">
        <f t="shared" si="271"/>
        <v>14.943058620190726</v>
      </c>
      <c r="T660" s="6">
        <f t="shared" si="272"/>
        <v>1499.0582957260915</v>
      </c>
      <c r="U660" s="5">
        <f t="shared" si="261"/>
        <v>0</v>
      </c>
      <c r="V660" s="5">
        <f t="shared" si="262"/>
        <v>8.1708310250985114</v>
      </c>
      <c r="W660" s="5">
        <f t="shared" si="263"/>
        <v>5.3647805785453908</v>
      </c>
      <c r="X660" s="5">
        <f t="shared" si="252"/>
        <v>0</v>
      </c>
      <c r="Y660" s="5">
        <f t="shared" si="253"/>
        <v>-1.6404391411081107</v>
      </c>
      <c r="Z660" s="5">
        <f t="shared" si="254"/>
        <v>-11.866160801263881</v>
      </c>
      <c r="AA660">
        <f t="shared" si="273"/>
        <v>0</v>
      </c>
    </row>
    <row r="661" spans="1:27" x14ac:dyDescent="0.2">
      <c r="A661">
        <f t="shared" si="247"/>
        <v>6.2899999999999103</v>
      </c>
      <c r="B661" s="5">
        <f t="shared" si="264"/>
        <v>0</v>
      </c>
      <c r="C661" s="5">
        <f t="shared" si="265"/>
        <v>446.36211485276078</v>
      </c>
      <c r="D661" s="5">
        <f t="shared" si="266"/>
        <v>-72.824768454664905</v>
      </c>
      <c r="E661" s="2">
        <f t="shared" si="267"/>
        <v>446.36211485276078</v>
      </c>
      <c r="F661" s="2">
        <f t="shared" si="268"/>
        <v>0</v>
      </c>
      <c r="G661" s="3">
        <f t="shared" si="248"/>
        <v>0</v>
      </c>
      <c r="H661" s="3">
        <f t="shared" si="249"/>
        <v>47.994917873919775</v>
      </c>
      <c r="I661" s="3">
        <f t="shared" si="250"/>
        <v>-73.242323569213426</v>
      </c>
      <c r="J661" s="2">
        <f t="shared" si="251"/>
        <v>87.566832211412446</v>
      </c>
      <c r="K661" s="2">
        <f t="shared" si="255"/>
        <v>87.566832211412446</v>
      </c>
      <c r="L661" s="5">
        <f t="shared" si="256"/>
        <v>0.43924539978422444</v>
      </c>
      <c r="M661" s="4">
        <f t="shared" si="269"/>
        <v>0.21695957698432153</v>
      </c>
      <c r="N661" s="4">
        <f t="shared" si="257"/>
        <v>0.24017322762439103</v>
      </c>
      <c r="O661" s="4">
        <f t="shared" si="270"/>
        <v>0</v>
      </c>
      <c r="P661" s="4">
        <f t="shared" si="258"/>
        <v>0</v>
      </c>
      <c r="Q661" s="5">
        <f t="shared" si="259"/>
        <v>0</v>
      </c>
      <c r="R661" s="5">
        <f t="shared" si="260"/>
        <v>-9.8137615814221419</v>
      </c>
      <c r="S661" s="5">
        <f t="shared" si="271"/>
        <v>14.976225255053921</v>
      </c>
      <c r="T661" s="6">
        <f t="shared" si="272"/>
        <v>1499.0567966685453</v>
      </c>
      <c r="U661" s="5">
        <f t="shared" si="261"/>
        <v>0</v>
      </c>
      <c r="V661" s="5">
        <f t="shared" si="262"/>
        <v>8.1887900451619053</v>
      </c>
      <c r="W661" s="5">
        <f t="shared" si="263"/>
        <v>5.3660272715531248</v>
      </c>
      <c r="X661" s="5">
        <f t="shared" si="252"/>
        <v>0</v>
      </c>
      <c r="Y661" s="5">
        <f t="shared" si="253"/>
        <v>-1.6249715362602366</v>
      </c>
      <c r="Z661" s="5">
        <f t="shared" si="254"/>
        <v>-11.831747473392955</v>
      </c>
      <c r="AA661">
        <f t="shared" si="273"/>
        <v>0</v>
      </c>
    </row>
    <row r="662" spans="1:27" x14ac:dyDescent="0.2">
      <c r="A662">
        <f t="shared" si="247"/>
        <v>6.2999999999999101</v>
      </c>
      <c r="B662" s="5">
        <f t="shared" si="264"/>
        <v>0</v>
      </c>
      <c r="C662" s="5">
        <f t="shared" si="265"/>
        <v>446.8419827829232</v>
      </c>
      <c r="D662" s="5">
        <f t="shared" si="266"/>
        <v>-73.557783277730707</v>
      </c>
      <c r="E662" s="2">
        <f t="shared" si="267"/>
        <v>446.8419827829232</v>
      </c>
      <c r="F662" s="2">
        <f t="shared" si="268"/>
        <v>0</v>
      </c>
      <c r="G662" s="3">
        <f t="shared" si="248"/>
        <v>0</v>
      </c>
      <c r="H662" s="3">
        <f t="shared" si="249"/>
        <v>47.97866815855717</v>
      </c>
      <c r="I662" s="3">
        <f t="shared" si="250"/>
        <v>-73.360641043947354</v>
      </c>
      <c r="J662" s="2">
        <f t="shared" si="251"/>
        <v>87.656923586490535</v>
      </c>
      <c r="K662" s="2">
        <f t="shared" si="255"/>
        <v>87.656923586490535</v>
      </c>
      <c r="L662" s="5">
        <f t="shared" si="256"/>
        <v>0.43905408152915232</v>
      </c>
      <c r="M662" s="4">
        <f t="shared" si="269"/>
        <v>0.21673637516203825</v>
      </c>
      <c r="N662" s="4">
        <f t="shared" si="257"/>
        <v>0.24006375682513859</v>
      </c>
      <c r="O662" s="4">
        <f t="shared" si="270"/>
        <v>0</v>
      </c>
      <c r="P662" s="4">
        <f t="shared" si="258"/>
        <v>0</v>
      </c>
      <c r="Q662" s="5">
        <f t="shared" si="259"/>
        <v>0</v>
      </c>
      <c r="R662" s="5">
        <f t="shared" si="260"/>
        <v>-9.8162547506729858</v>
      </c>
      <c r="S662" s="5">
        <f t="shared" si="271"/>
        <v>15.009310779120213</v>
      </c>
      <c r="T662" s="6">
        <f t="shared" si="272"/>
        <v>1499.0552976124982</v>
      </c>
      <c r="U662" s="5">
        <f t="shared" si="261"/>
        <v>0</v>
      </c>
      <c r="V662" s="5">
        <f t="shared" si="262"/>
        <v>8.2067145815894254</v>
      </c>
      <c r="W662" s="5">
        <f t="shared" si="263"/>
        <v>5.3672818282243959</v>
      </c>
      <c r="X662" s="5">
        <f t="shared" si="252"/>
        <v>0</v>
      </c>
      <c r="Y662" s="5">
        <f t="shared" si="253"/>
        <v>-1.6095401690835605</v>
      </c>
      <c r="Z662" s="5">
        <f t="shared" si="254"/>
        <v>-11.797407392655391</v>
      </c>
      <c r="AA662">
        <f t="shared" si="273"/>
        <v>0</v>
      </c>
    </row>
    <row r="663" spans="1:27" x14ac:dyDescent="0.2">
      <c r="A663">
        <f t="shared" si="247"/>
        <v>6.3099999999999099</v>
      </c>
      <c r="B663" s="5">
        <f t="shared" si="264"/>
        <v>0</v>
      </c>
      <c r="C663" s="5">
        <f t="shared" si="265"/>
        <v>447.32168898750029</v>
      </c>
      <c r="D663" s="5">
        <f t="shared" si="266"/>
        <v>-74.291979558539822</v>
      </c>
      <c r="E663" s="2">
        <f t="shared" si="267"/>
        <v>447.32168898750029</v>
      </c>
      <c r="F663" s="2">
        <f t="shared" si="268"/>
        <v>0</v>
      </c>
      <c r="G663" s="3">
        <f t="shared" si="248"/>
        <v>0</v>
      </c>
      <c r="H663" s="3">
        <f t="shared" si="249"/>
        <v>47.962572756866336</v>
      </c>
      <c r="I663" s="3">
        <f t="shared" si="250"/>
        <v>-73.4786151178739</v>
      </c>
      <c r="J663" s="2">
        <f t="shared" si="251"/>
        <v>87.746881797009422</v>
      </c>
      <c r="K663" s="2">
        <f t="shared" si="255"/>
        <v>87.746881797009422</v>
      </c>
      <c r="L663" s="5">
        <f t="shared" si="256"/>
        <v>0.43886266599950918</v>
      </c>
      <c r="M663" s="4">
        <f t="shared" si="269"/>
        <v>0.21651396025111921</v>
      </c>
      <c r="N663" s="4">
        <f t="shared" si="257"/>
        <v>0.23995454698698665</v>
      </c>
      <c r="O663" s="4">
        <f t="shared" si="270"/>
        <v>0</v>
      </c>
      <c r="P663" s="4">
        <f t="shared" si="258"/>
        <v>0</v>
      </c>
      <c r="Q663" s="5">
        <f t="shared" si="259"/>
        <v>0</v>
      </c>
      <c r="R663" s="5">
        <f t="shared" si="260"/>
        <v>-9.8187497043488552</v>
      </c>
      <c r="S663" s="5">
        <f t="shared" si="271"/>
        <v>15.042315059325128</v>
      </c>
      <c r="T663" s="6">
        <f t="shared" si="272"/>
        <v>1499.0537985579501</v>
      </c>
      <c r="U663" s="5">
        <f t="shared" si="261"/>
        <v>0</v>
      </c>
      <c r="V663" s="5">
        <f t="shared" si="262"/>
        <v>8.2246045866656718</v>
      </c>
      <c r="W663" s="5">
        <f t="shared" si="263"/>
        <v>5.3685442390496556</v>
      </c>
      <c r="X663" s="5">
        <f t="shared" si="252"/>
        <v>0</v>
      </c>
      <c r="Y663" s="5">
        <f t="shared" si="253"/>
        <v>-1.5941451176831833</v>
      </c>
      <c r="Z663" s="5">
        <f t="shared" si="254"/>
        <v>-11.763140701625215</v>
      </c>
      <c r="AA663">
        <f t="shared" si="273"/>
        <v>0</v>
      </c>
    </row>
    <row r="664" spans="1:27" x14ac:dyDescent="0.2">
      <c r="A664">
        <f t="shared" si="247"/>
        <v>6.3199999999999097</v>
      </c>
      <c r="B664" s="5">
        <f t="shared" si="264"/>
        <v>0</v>
      </c>
      <c r="C664" s="5">
        <f t="shared" si="265"/>
        <v>447.80123500781303</v>
      </c>
      <c r="D664" s="5">
        <f t="shared" si="266"/>
        <v>-75.027353866753643</v>
      </c>
      <c r="E664" s="2">
        <f t="shared" si="267"/>
        <v>447.80123500781303</v>
      </c>
      <c r="F664" s="2">
        <f t="shared" si="268"/>
        <v>0</v>
      </c>
      <c r="G664" s="3">
        <f t="shared" si="248"/>
        <v>0</v>
      </c>
      <c r="H664" s="3">
        <f t="shared" si="249"/>
        <v>47.946631305689507</v>
      </c>
      <c r="I664" s="3">
        <f t="shared" si="250"/>
        <v>-73.596246524890148</v>
      </c>
      <c r="J664" s="2">
        <f t="shared" si="251"/>
        <v>87.836706200290379</v>
      </c>
      <c r="K664" s="2">
        <f t="shared" si="255"/>
        <v>87.836706200290379</v>
      </c>
      <c r="L664" s="5">
        <f t="shared" si="256"/>
        <v>0.43867115688439251</v>
      </c>
      <c r="M664" s="4">
        <f t="shared" si="269"/>
        <v>0.21629233040479343</v>
      </c>
      <c r="N664" s="4">
        <f t="shared" si="257"/>
        <v>0.23984559831280888</v>
      </c>
      <c r="O664" s="4">
        <f t="shared" si="270"/>
        <v>0</v>
      </c>
      <c r="P664" s="4">
        <f t="shared" si="258"/>
        <v>0</v>
      </c>
      <c r="Q664" s="5">
        <f t="shared" si="259"/>
        <v>0</v>
      </c>
      <c r="R664" s="5">
        <f t="shared" si="260"/>
        <v>-9.8212464735037148</v>
      </c>
      <c r="S664" s="5">
        <f t="shared" si="271"/>
        <v>15.075237966925044</v>
      </c>
      <c r="T664" s="6">
        <f t="shared" si="272"/>
        <v>1499.0522995049009</v>
      </c>
      <c r="U664" s="5">
        <f t="shared" si="261"/>
        <v>0</v>
      </c>
      <c r="V664" s="5">
        <f t="shared" si="262"/>
        <v>8.2424600139324848</v>
      </c>
      <c r="W664" s="5">
        <f t="shared" si="263"/>
        <v>5.3698144946326005</v>
      </c>
      <c r="X664" s="5">
        <f t="shared" si="252"/>
        <v>0</v>
      </c>
      <c r="Y664" s="5">
        <f t="shared" si="253"/>
        <v>-1.57878645957123</v>
      </c>
      <c r="Z664" s="5">
        <f t="shared" si="254"/>
        <v>-11.728947538442355</v>
      </c>
      <c r="AA664">
        <f t="shared" si="273"/>
        <v>0</v>
      </c>
    </row>
    <row r="665" spans="1:27" x14ac:dyDescent="0.2">
      <c r="A665">
        <f t="shared" ref="A665:A728" si="274">A664+dt</f>
        <v>6.3299999999999095</v>
      </c>
      <c r="B665" s="5">
        <f t="shared" si="264"/>
        <v>0</v>
      </c>
      <c r="C665" s="5">
        <f t="shared" si="265"/>
        <v>448.28062238154695</v>
      </c>
      <c r="D665" s="5">
        <f t="shared" si="266"/>
        <v>-75.763902779379464</v>
      </c>
      <c r="E665" s="2">
        <f t="shared" si="267"/>
        <v>448.28062238154695</v>
      </c>
      <c r="F665" s="2">
        <f t="shared" si="268"/>
        <v>0</v>
      </c>
      <c r="G665" s="3">
        <f t="shared" ref="G665:G728" si="275">G664+X664*dt</f>
        <v>0</v>
      </c>
      <c r="H665" s="3">
        <f t="shared" ref="H665:H728" si="276">H664+Y664*dt</f>
        <v>47.930843441093792</v>
      </c>
      <c r="I665" s="3">
        <f t="shared" ref="I665:I728" si="277">I664+Z664*dt</f>
        <v>-73.713536000274573</v>
      </c>
      <c r="J665" s="2">
        <f t="shared" ref="J665:J728" si="278">SQRT(G665^2+H665^2+I665^2)</f>
        <v>87.926396165420201</v>
      </c>
      <c r="K665" s="2">
        <f t="shared" si="255"/>
        <v>87.926396165420201</v>
      </c>
      <c r="L665" s="5">
        <f t="shared" si="256"/>
        <v>0.43847955785984233</v>
      </c>
      <c r="M665" s="4">
        <f t="shared" si="269"/>
        <v>0.21607148375560634</v>
      </c>
      <c r="N665" s="4">
        <f t="shared" si="257"/>
        <v>0.23973691099051692</v>
      </c>
      <c r="O665" s="4">
        <f t="shared" si="270"/>
        <v>0</v>
      </c>
      <c r="P665" s="4">
        <f t="shared" si="258"/>
        <v>0</v>
      </c>
      <c r="Q665" s="5">
        <f t="shared" si="259"/>
        <v>0</v>
      </c>
      <c r="R665" s="5">
        <f t="shared" si="260"/>
        <v>-9.8237450898331318</v>
      </c>
      <c r="S665" s="5">
        <f t="shared" si="271"/>
        <v>15.108079377465886</v>
      </c>
      <c r="T665" s="6">
        <f t="shared" si="272"/>
        <v>1499.050800453351</v>
      </c>
      <c r="U665" s="5">
        <f t="shared" si="261"/>
        <v>0</v>
      </c>
      <c r="V665" s="5">
        <f t="shared" si="262"/>
        <v>8.2602808181788596</v>
      </c>
      <c r="W665" s="5">
        <f t="shared" si="263"/>
        <v>5.3710925856836704</v>
      </c>
      <c r="X665" s="5">
        <f t="shared" ref="X665:X728" si="279">Q665+U665</f>
        <v>0</v>
      </c>
      <c r="Y665" s="5">
        <f t="shared" ref="Y665:Y728" si="280">R665+V665</f>
        <v>-1.5634642716542722</v>
      </c>
      <c r="Z665" s="5">
        <f t="shared" ref="Z665:Z728" si="281">S665+W665-32.174</f>
        <v>-11.694828036850442</v>
      </c>
      <c r="AA665">
        <f t="shared" si="273"/>
        <v>0</v>
      </c>
    </row>
    <row r="666" spans="1:27" x14ac:dyDescent="0.2">
      <c r="A666">
        <f t="shared" si="274"/>
        <v>6.3399999999999093</v>
      </c>
      <c r="B666" s="5">
        <f t="shared" si="264"/>
        <v>0</v>
      </c>
      <c r="C666" s="5">
        <f t="shared" si="265"/>
        <v>448.75985264274431</v>
      </c>
      <c r="D666" s="5">
        <f t="shared" si="266"/>
        <v>-76.501622880784041</v>
      </c>
      <c r="E666" s="2">
        <f t="shared" si="267"/>
        <v>448.75985264274431</v>
      </c>
      <c r="F666" s="2">
        <f t="shared" si="268"/>
        <v>0</v>
      </c>
      <c r="G666" s="3">
        <f t="shared" si="275"/>
        <v>0</v>
      </c>
      <c r="H666" s="3">
        <f t="shared" si="276"/>
        <v>47.91520879837725</v>
      </c>
      <c r="I666" s="3">
        <f t="shared" si="277"/>
        <v>-73.830484280643077</v>
      </c>
      <c r="J666" s="2">
        <f t="shared" si="278"/>
        <v>88.015951073122949</v>
      </c>
      <c r="K666" s="2">
        <f t="shared" si="255"/>
        <v>88.015951073122949</v>
      </c>
      <c r="L666" s="5">
        <f t="shared" si="256"/>
        <v>0.43828787258868074</v>
      </c>
      <c r="M666" s="4">
        <f t="shared" si="269"/>
        <v>0.21585141841601554</v>
      </c>
      <c r="N666" s="4">
        <f t="shared" si="257"/>
        <v>0.23962848519329111</v>
      </c>
      <c r="O666" s="4">
        <f t="shared" si="270"/>
        <v>0</v>
      </c>
      <c r="P666" s="4">
        <f t="shared" si="258"/>
        <v>0</v>
      </c>
      <c r="Q666" s="5">
        <f t="shared" si="259"/>
        <v>0</v>
      </c>
      <c r="R666" s="5">
        <f t="shared" si="260"/>
        <v>-9.8262455856519306</v>
      </c>
      <c r="S666" s="5">
        <f t="shared" si="271"/>
        <v>15.140839170751628</v>
      </c>
      <c r="T666" s="6">
        <f t="shared" si="272"/>
        <v>1499.0493014033002</v>
      </c>
      <c r="U666" s="5">
        <f t="shared" si="261"/>
        <v>0</v>
      </c>
      <c r="V666" s="5">
        <f t="shared" si="262"/>
        <v>8.2780669554308801</v>
      </c>
      <c r="W666" s="5">
        <f t="shared" si="263"/>
        <v>5.3723785030136986</v>
      </c>
      <c r="X666" s="5">
        <f t="shared" si="279"/>
        <v>0</v>
      </c>
      <c r="Y666" s="5">
        <f t="shared" si="280"/>
        <v>-1.5481786302210505</v>
      </c>
      <c r="Z666" s="5">
        <f t="shared" si="281"/>
        <v>-11.660782326234674</v>
      </c>
      <c r="AA666">
        <f t="shared" si="273"/>
        <v>0</v>
      </c>
    </row>
    <row r="667" spans="1:27" x14ac:dyDescent="0.2">
      <c r="A667">
        <f t="shared" si="274"/>
        <v>6.3499999999999091</v>
      </c>
      <c r="B667" s="5">
        <f t="shared" si="264"/>
        <v>0</v>
      </c>
      <c r="C667" s="5">
        <f t="shared" si="265"/>
        <v>449.23892732179655</v>
      </c>
      <c r="D667" s="5">
        <f t="shared" si="266"/>
        <v>-77.240510762706776</v>
      </c>
      <c r="E667" s="2">
        <f t="shared" si="267"/>
        <v>449.23892732179655</v>
      </c>
      <c r="F667" s="2">
        <f t="shared" si="268"/>
        <v>0</v>
      </c>
      <c r="G667" s="3">
        <f t="shared" si="275"/>
        <v>0</v>
      </c>
      <c r="H667" s="3">
        <f t="shared" si="276"/>
        <v>47.89972701207504</v>
      </c>
      <c r="I667" s="3">
        <f t="shared" si="277"/>
        <v>-73.947092103905419</v>
      </c>
      <c r="J667" s="2">
        <f t="shared" si="278"/>
        <v>88.105370315632754</v>
      </c>
      <c r="K667" s="2">
        <f t="shared" si="255"/>
        <v>88.105370315632754</v>
      </c>
      <c r="L667" s="5">
        <f t="shared" si="256"/>
        <v>0.43809610472035393</v>
      </c>
      <c r="M667" s="4">
        <f t="shared" si="269"/>
        <v>0.21563213247897678</v>
      </c>
      <c r="N667" s="4">
        <f t="shared" si="257"/>
        <v>0.23952032107980903</v>
      </c>
      <c r="O667" s="4">
        <f t="shared" si="270"/>
        <v>0</v>
      </c>
      <c r="P667" s="4">
        <f t="shared" si="258"/>
        <v>0</v>
      </c>
      <c r="Q667" s="5">
        <f t="shared" si="259"/>
        <v>0</v>
      </c>
      <c r="R667" s="5">
        <f t="shared" si="260"/>
        <v>-9.8287479938721436</v>
      </c>
      <c r="S667" s="5">
        <f t="shared" si="271"/>
        <v>15.173517230812573</v>
      </c>
      <c r="T667" s="6">
        <f t="shared" si="272"/>
        <v>1499.0478023547482</v>
      </c>
      <c r="U667" s="5">
        <f t="shared" si="261"/>
        <v>0</v>
      </c>
      <c r="V667" s="5">
        <f t="shared" si="262"/>
        <v>8.2958183829416523</v>
      </c>
      <c r="W667" s="5">
        <f t="shared" si="263"/>
        <v>5.3736722375276802</v>
      </c>
      <c r="X667" s="5">
        <f t="shared" si="279"/>
        <v>0</v>
      </c>
      <c r="Y667" s="5">
        <f t="shared" si="280"/>
        <v>-1.5329296109304913</v>
      </c>
      <c r="Z667" s="5">
        <f t="shared" si="281"/>
        <v>-11.626810531659746</v>
      </c>
      <c r="AA667">
        <f t="shared" si="273"/>
        <v>0</v>
      </c>
    </row>
    <row r="668" spans="1:27" x14ac:dyDescent="0.2">
      <c r="A668">
        <f t="shared" si="274"/>
        <v>6.3599999999999088</v>
      </c>
      <c r="B668" s="5">
        <f t="shared" si="264"/>
        <v>0</v>
      </c>
      <c r="C668" s="5">
        <f t="shared" si="265"/>
        <v>449.7178479454368</v>
      </c>
      <c r="D668" s="5">
        <f t="shared" si="266"/>
        <v>-77.980563024272413</v>
      </c>
      <c r="E668" s="2">
        <f t="shared" si="267"/>
        <v>449.7178479454368</v>
      </c>
      <c r="F668" s="2">
        <f t="shared" si="268"/>
        <v>0</v>
      </c>
      <c r="G668" s="3">
        <f t="shared" si="275"/>
        <v>0</v>
      </c>
      <c r="H668" s="3">
        <f t="shared" si="276"/>
        <v>47.884397715965733</v>
      </c>
      <c r="I668" s="3">
        <f t="shared" si="277"/>
        <v>-74.063360209222012</v>
      </c>
      <c r="J668" s="2">
        <f t="shared" si="278"/>
        <v>88.194653296567552</v>
      </c>
      <c r="K668" s="2">
        <f t="shared" si="255"/>
        <v>88.194653296567552</v>
      </c>
      <c r="L668" s="5">
        <f t="shared" si="256"/>
        <v>0.43790425789077658</v>
      </c>
      <c r="M668" s="4">
        <f t="shared" si="269"/>
        <v>0.21541362401851907</v>
      </c>
      <c r="N668" s="4">
        <f t="shared" si="257"/>
        <v>0.23941241879447078</v>
      </c>
      <c r="O668" s="4">
        <f t="shared" si="270"/>
        <v>0</v>
      </c>
      <c r="P668" s="4">
        <f t="shared" si="258"/>
        <v>0</v>
      </c>
      <c r="Q668" s="5">
        <f t="shared" si="259"/>
        <v>0</v>
      </c>
      <c r="R668" s="5">
        <f t="shared" si="260"/>
        <v>-9.831252347981339</v>
      </c>
      <c r="S668" s="5">
        <f t="shared" si="271"/>
        <v>15.206113445873514</v>
      </c>
      <c r="T668" s="6">
        <f t="shared" si="272"/>
        <v>1499.0463033076953</v>
      </c>
      <c r="U668" s="5">
        <f t="shared" si="261"/>
        <v>0</v>
      </c>
      <c r="V668" s="5">
        <f t="shared" si="262"/>
        <v>8.3135350591812145</v>
      </c>
      <c r="W668" s="5">
        <f t="shared" si="263"/>
        <v>5.3749737802186548</v>
      </c>
      <c r="X668" s="5">
        <f t="shared" si="279"/>
        <v>0</v>
      </c>
      <c r="Y668" s="5">
        <f t="shared" si="280"/>
        <v>-1.5177172888001245</v>
      </c>
      <c r="Z668" s="5">
        <f t="shared" si="281"/>
        <v>-11.59291277390783</v>
      </c>
      <c r="AA668">
        <f t="shared" si="273"/>
        <v>0</v>
      </c>
    </row>
    <row r="669" spans="1:27" x14ac:dyDescent="0.2">
      <c r="A669">
        <f t="shared" si="274"/>
        <v>6.3699999999999086</v>
      </c>
      <c r="B669" s="5">
        <f t="shared" si="264"/>
        <v>0</v>
      </c>
      <c r="C669" s="5">
        <f t="shared" si="265"/>
        <v>450.19661603673205</v>
      </c>
      <c r="D669" s="5">
        <f t="shared" si="266"/>
        <v>-78.721776272003325</v>
      </c>
      <c r="E669" s="2">
        <f t="shared" si="267"/>
        <v>450.19661603673205</v>
      </c>
      <c r="F669" s="2">
        <f t="shared" si="268"/>
        <v>0</v>
      </c>
      <c r="G669" s="3">
        <f t="shared" si="275"/>
        <v>0</v>
      </c>
      <c r="H669" s="3">
        <f t="shared" si="276"/>
        <v>47.869220543077731</v>
      </c>
      <c r="I669" s="3">
        <f t="shared" si="277"/>
        <v>-74.179289336961091</v>
      </c>
      <c r="J669" s="2">
        <f t="shared" si="278"/>
        <v>88.283799430803867</v>
      </c>
      <c r="K669" s="2">
        <f t="shared" si="255"/>
        <v>88.283799430803867</v>
      </c>
      <c r="L669" s="5">
        <f t="shared" si="256"/>
        <v>0.43771233572217894</v>
      </c>
      <c r="M669" s="4">
        <f t="shared" si="269"/>
        <v>0.2151958910903102</v>
      </c>
      <c r="N669" s="4">
        <f t="shared" si="257"/>
        <v>0.2393047784676221</v>
      </c>
      <c r="O669" s="4">
        <f t="shared" si="270"/>
        <v>0</v>
      </c>
      <c r="P669" s="4">
        <f t="shared" si="258"/>
        <v>0</v>
      </c>
      <c r="Q669" s="5">
        <f t="shared" si="259"/>
        <v>0</v>
      </c>
      <c r="R669" s="5">
        <f t="shared" si="260"/>
        <v>-9.8337586820212017</v>
      </c>
      <c r="S669" s="5">
        <f t="shared" si="271"/>
        <v>15.238627708321644</v>
      </c>
      <c r="T669" s="6">
        <f t="shared" si="272"/>
        <v>1499.0448042621417</v>
      </c>
      <c r="U669" s="5">
        <f t="shared" si="261"/>
        <v>0</v>
      </c>
      <c r="V669" s="5">
        <f t="shared" si="262"/>
        <v>8.3312169438264725</v>
      </c>
      <c r="W669" s="5">
        <f t="shared" si="263"/>
        <v>5.3762831221617295</v>
      </c>
      <c r="X669" s="5">
        <f t="shared" si="279"/>
        <v>0</v>
      </c>
      <c r="Y669" s="5">
        <f t="shared" si="280"/>
        <v>-1.5025417381947292</v>
      </c>
      <c r="Z669" s="5">
        <f t="shared" si="281"/>
        <v>-11.559089169516625</v>
      </c>
      <c r="AA669">
        <f t="shared" si="273"/>
        <v>0</v>
      </c>
    </row>
    <row r="670" spans="1:27" x14ac:dyDescent="0.2">
      <c r="A670">
        <f t="shared" si="274"/>
        <v>6.3799999999999084</v>
      </c>
      <c r="B670" s="5">
        <f t="shared" si="264"/>
        <v>0</v>
      </c>
      <c r="C670" s="5">
        <f t="shared" si="265"/>
        <v>450.67523311507591</v>
      </c>
      <c r="D670" s="5">
        <f t="shared" si="266"/>
        <v>-79.464147119831409</v>
      </c>
      <c r="E670" s="2">
        <f t="shared" si="267"/>
        <v>450.67523311507591</v>
      </c>
      <c r="F670" s="2">
        <f t="shared" si="268"/>
        <v>0</v>
      </c>
      <c r="G670" s="3">
        <f t="shared" si="275"/>
        <v>0</v>
      </c>
      <c r="H670" s="3">
        <f t="shared" si="276"/>
        <v>47.854195125695782</v>
      </c>
      <c r="I670" s="3">
        <f t="shared" si="277"/>
        <v>-74.294880228656254</v>
      </c>
      <c r="J670" s="2">
        <f t="shared" si="278"/>
        <v>88.372808144352547</v>
      </c>
      <c r="K670" s="2">
        <f t="shared" si="255"/>
        <v>88.372808144352547</v>
      </c>
      <c r="L670" s="5">
        <f t="shared" si="256"/>
        <v>0.43752034182295624</v>
      </c>
      <c r="M670" s="4">
        <f t="shared" si="269"/>
        <v>0.21497893173221241</v>
      </c>
      <c r="N670" s="4">
        <f t="shared" si="257"/>
        <v>0.23919740021577465</v>
      </c>
      <c r="O670" s="4">
        <f t="shared" si="270"/>
        <v>0</v>
      </c>
      <c r="P670" s="4">
        <f t="shared" si="258"/>
        <v>0</v>
      </c>
      <c r="Q670" s="5">
        <f t="shared" si="259"/>
        <v>0</v>
      </c>
      <c r="R670" s="5">
        <f t="shared" si="260"/>
        <v>-9.8362670305664892</v>
      </c>
      <c r="S670" s="5">
        <f t="shared" si="271"/>
        <v>15.271059914674353</v>
      </c>
      <c r="T670" s="6">
        <f t="shared" si="272"/>
        <v>1499.0433052180867</v>
      </c>
      <c r="U670" s="5">
        <f t="shared" si="261"/>
        <v>0</v>
      </c>
      <c r="V670" s="5">
        <f t="shared" si="262"/>
        <v>8.348863997751101</v>
      </c>
      <c r="W670" s="5">
        <f t="shared" si="263"/>
        <v>5.3776002545081951</v>
      </c>
      <c r="X670" s="5">
        <f t="shared" si="279"/>
        <v>0</v>
      </c>
      <c r="Y670" s="5">
        <f t="shared" si="280"/>
        <v>-1.4874030328153882</v>
      </c>
      <c r="Z670" s="5">
        <f t="shared" si="281"/>
        <v>-11.525339830817451</v>
      </c>
      <c r="AA670">
        <f t="shared" si="273"/>
        <v>0</v>
      </c>
    </row>
    <row r="671" spans="1:27" x14ac:dyDescent="0.2">
      <c r="A671">
        <f t="shared" si="274"/>
        <v>6.3899999999999082</v>
      </c>
      <c r="B671" s="5">
        <f t="shared" si="264"/>
        <v>0</v>
      </c>
      <c r="C671" s="5">
        <f t="shared" si="265"/>
        <v>451.1537006961812</v>
      </c>
      <c r="D671" s="5">
        <f t="shared" si="266"/>
        <v>-80.207672189109516</v>
      </c>
      <c r="E671" s="2">
        <f t="shared" si="267"/>
        <v>451.1537006961812</v>
      </c>
      <c r="F671" s="2">
        <f t="shared" si="268"/>
        <v>0</v>
      </c>
      <c r="G671" s="3">
        <f t="shared" si="275"/>
        <v>0</v>
      </c>
      <c r="H671" s="3">
        <f t="shared" si="276"/>
        <v>47.83932109536763</v>
      </c>
      <c r="I671" s="3">
        <f t="shared" si="277"/>
        <v>-74.410133626964424</v>
      </c>
      <c r="J671" s="2">
        <f t="shared" si="278"/>
        <v>88.461678874235645</v>
      </c>
      <c r="K671" s="2">
        <f t="shared" si="255"/>
        <v>88.461678874235645</v>
      </c>
      <c r="L671" s="5">
        <f t="shared" si="256"/>
        <v>0.43732827978752065</v>
      </c>
      <c r="M671" s="4">
        <f t="shared" si="269"/>
        <v>0.21476274396482775</v>
      </c>
      <c r="N671" s="4">
        <f t="shared" si="257"/>
        <v>0.23909028414182412</v>
      </c>
      <c r="O671" s="4">
        <f t="shared" si="270"/>
        <v>0</v>
      </c>
      <c r="P671" s="4">
        <f t="shared" si="258"/>
        <v>0</v>
      </c>
      <c r="Q671" s="5">
        <f t="shared" si="259"/>
        <v>0</v>
      </c>
      <c r="R671" s="5">
        <f t="shared" si="260"/>
        <v>-9.8387774287042777</v>
      </c>
      <c r="S671" s="5">
        <f t="shared" si="271"/>
        <v>15.303409965546894</v>
      </c>
      <c r="T671" s="6">
        <f t="shared" si="272"/>
        <v>1499.0418061755313</v>
      </c>
      <c r="U671" s="5">
        <f t="shared" si="261"/>
        <v>0</v>
      </c>
      <c r="V671" s="5">
        <f t="shared" si="262"/>
        <v>8.3664761830154983</v>
      </c>
      <c r="W671" s="5">
        <f t="shared" si="263"/>
        <v>5.3789251684798014</v>
      </c>
      <c r="X671" s="5">
        <f t="shared" si="279"/>
        <v>0</v>
      </c>
      <c r="Y671" s="5">
        <f t="shared" si="280"/>
        <v>-1.4723012456887794</v>
      </c>
      <c r="Z671" s="5">
        <f t="shared" si="281"/>
        <v>-11.491664865973306</v>
      </c>
      <c r="AA671">
        <f t="shared" si="273"/>
        <v>0</v>
      </c>
    </row>
    <row r="672" spans="1:27" x14ac:dyDescent="0.2">
      <c r="A672">
        <f t="shared" si="274"/>
        <v>6.399999999999908</v>
      </c>
      <c r="B672" s="5">
        <f t="shared" si="264"/>
        <v>0</v>
      </c>
      <c r="C672" s="5">
        <f t="shared" si="265"/>
        <v>451.63202029207264</v>
      </c>
      <c r="D672" s="5">
        <f t="shared" si="266"/>
        <v>-80.952348108622459</v>
      </c>
      <c r="E672" s="2">
        <f t="shared" si="267"/>
        <v>451.63202029207264</v>
      </c>
      <c r="F672" s="2">
        <f t="shared" si="268"/>
        <v>0</v>
      </c>
      <c r="G672" s="3">
        <f t="shared" si="275"/>
        <v>0</v>
      </c>
      <c r="H672" s="3">
        <f t="shared" si="276"/>
        <v>47.82459808291074</v>
      </c>
      <c r="I672" s="3">
        <f t="shared" si="277"/>
        <v>-74.525050275624153</v>
      </c>
      <c r="J672" s="2">
        <f t="shared" si="278"/>
        <v>88.550411068364085</v>
      </c>
      <c r="K672" s="2">
        <f t="shared" ref="K672:K735" si="282">IF(D672&gt;=hwind,SQRT((G672-vxw)^2+(H672-vyw)^2+I672^2),J672)</f>
        <v>88.550411068364085</v>
      </c>
      <c r="L672" s="5">
        <f t="shared" ref="L672:L735" si="283">IF(drag=1,(cda+cdb/(1+EXP(-(K672-vel)/dv))),IF(drag=2,$G$11,0))</f>
        <v>0.43713615319615567</v>
      </c>
      <c r="M672" s="4">
        <f t="shared" si="269"/>
        <v>0.21454732579203453</v>
      </c>
      <c r="N672" s="4">
        <f t="shared" ref="N672:N735" si="284">IF(Magnus=1,(IF(M672&lt;0.1,1.5*M672,0.09+0.6*M672)),IF(Magnus=2,1/(2.32+0.4/M672),0))</f>
        <v>0.2389834303352652</v>
      </c>
      <c r="O672" s="4">
        <f t="shared" si="270"/>
        <v>0</v>
      </c>
      <c r="P672" s="4">
        <f t="shared" ref="P672:P735" si="285">IF(D672&gt;=hwind,vyw,0)</f>
        <v>0</v>
      </c>
      <c r="Q672" s="5">
        <f t="shared" ref="Q672:Q735" si="286">-const*$L672*$K672*(G672-O672)</f>
        <v>0</v>
      </c>
      <c r="R672" s="5">
        <f t="shared" ref="R672:R735" si="287">-const*$L672*$K672*(H672-P672)</f>
        <v>-9.8412899120135062</v>
      </c>
      <c r="S672" s="5">
        <f t="shared" si="271"/>
        <v>15.335677765619838</v>
      </c>
      <c r="T672" s="6">
        <f t="shared" si="272"/>
        <v>1499.0403071344747</v>
      </c>
      <c r="U672" s="5">
        <f t="shared" ref="U672:U735" si="288">const*($N672/omega)*K672*(wy*I672-wz*(H672-P672))</f>
        <v>0</v>
      </c>
      <c r="V672" s="5">
        <f t="shared" ref="V672:V735" si="289">const*($N672/omega)*K672*(wz*(G672-O672)-wx*I672)</f>
        <v>8.3840534628566949</v>
      </c>
      <c r="W672" s="5">
        <f t="shared" ref="W672:W735" si="290">const*($N672/omega)*K672*(wx*(H672-P672)-wy*(G672-O672))</f>
        <v>5.3802578553631086</v>
      </c>
      <c r="X672" s="5">
        <f t="shared" si="279"/>
        <v>0</v>
      </c>
      <c r="Y672" s="5">
        <f t="shared" si="280"/>
        <v>-1.4572364491568113</v>
      </c>
      <c r="Z672" s="5">
        <f t="shared" si="281"/>
        <v>-11.458064379017053</v>
      </c>
      <c r="AA672">
        <f t="shared" si="273"/>
        <v>0</v>
      </c>
    </row>
    <row r="673" spans="1:27" x14ac:dyDescent="0.2">
      <c r="A673">
        <f t="shared" si="274"/>
        <v>6.4099999999999078</v>
      </c>
      <c r="B673" s="5">
        <f t="shared" ref="B673:B736" si="291">B672+G672*dt+0.5*X672*dt*dt</f>
        <v>0</v>
      </c>
      <c r="C673" s="5">
        <f t="shared" ref="C673:C736" si="292">C672+H672*dt+0.5*Y672*dt*dt</f>
        <v>452.11019341107931</v>
      </c>
      <c r="D673" s="5">
        <f t="shared" ref="D673:D736" si="293">D672+I672*dt+0.5*Z672*dt*dt</f>
        <v>-81.698171514597647</v>
      </c>
      <c r="E673" s="2">
        <f t="shared" ref="E673:E736" si="294">SQRT(B673^2+C673^2)</f>
        <v>452.11019341107931</v>
      </c>
      <c r="F673" s="2">
        <f t="shared" ref="F673:F736" si="295">ATAN2(C673,B673)*180/PI()</f>
        <v>0</v>
      </c>
      <c r="G673" s="3">
        <f t="shared" si="275"/>
        <v>0</v>
      </c>
      <c r="H673" s="3">
        <f t="shared" si="276"/>
        <v>47.810025718419169</v>
      </c>
      <c r="I673" s="3">
        <f t="shared" si="277"/>
        <v>-74.63963091941433</v>
      </c>
      <c r="J673" s="2">
        <f t="shared" si="278"/>
        <v>88.639004185416553</v>
      </c>
      <c r="K673" s="2">
        <f t="shared" si="282"/>
        <v>88.639004185416553</v>
      </c>
      <c r="L673" s="5">
        <f t="shared" si="283"/>
        <v>0.43694396561487325</v>
      </c>
      <c r="M673" s="4">
        <f t="shared" ref="M673:M736" si="296">(romega/K673)*EXP(-A673/tau)</f>
        <v>0.21433267520151367</v>
      </c>
      <c r="N673" s="4">
        <f t="shared" si="284"/>
        <v>0.23887683887240455</v>
      </c>
      <c r="O673" s="4">
        <f t="shared" ref="O673:O736" si="297">IF(D673&gt;=hwind,vxw,0)</f>
        <v>0</v>
      </c>
      <c r="P673" s="4">
        <f t="shared" si="285"/>
        <v>0</v>
      </c>
      <c r="Q673" s="5">
        <f t="shared" si="286"/>
        <v>0</v>
      </c>
      <c r="R673" s="5">
        <f t="shared" si="287"/>
        <v>-9.8438045165448624</v>
      </c>
      <c r="S673" s="5">
        <f t="shared" ref="S673:S736" si="298">-const*$L673*$K673*I673</f>
        <v>15.367863223606447</v>
      </c>
      <c r="T673" s="6">
        <f t="shared" ref="T673:T736" si="299">omega*EXP(-A673/tau)*30/PI()</f>
        <v>1499.0388080949169</v>
      </c>
      <c r="U673" s="5">
        <f t="shared" si="288"/>
        <v>0</v>
      </c>
      <c r="V673" s="5">
        <f t="shared" si="289"/>
        <v>8.4015958016783063</v>
      </c>
      <c r="W673" s="5">
        <f t="shared" si="290"/>
        <v>5.3815983065039816</v>
      </c>
      <c r="X673" s="5">
        <f t="shared" si="279"/>
        <v>0</v>
      </c>
      <c r="Y673" s="5">
        <f t="shared" si="280"/>
        <v>-1.4422087148665561</v>
      </c>
      <c r="Z673" s="5">
        <f t="shared" si="281"/>
        <v>-11.424538469889569</v>
      </c>
      <c r="AA673">
        <f t="shared" ref="AA673:AA736" si="300">IF($D673*$D674&lt;0,1,0)</f>
        <v>0</v>
      </c>
    </row>
    <row r="674" spans="1:27" x14ac:dyDescent="0.2">
      <c r="A674">
        <f t="shared" si="274"/>
        <v>6.4199999999999076</v>
      </c>
      <c r="B674" s="5">
        <f t="shared" si="291"/>
        <v>0</v>
      </c>
      <c r="C674" s="5">
        <f t="shared" si="292"/>
        <v>452.58822155782775</v>
      </c>
      <c r="D674" s="5">
        <f t="shared" si="293"/>
        <v>-82.445139050715284</v>
      </c>
      <c r="E674" s="2">
        <f t="shared" si="294"/>
        <v>452.58822155782775</v>
      </c>
      <c r="F674" s="2">
        <f t="shared" si="295"/>
        <v>0</v>
      </c>
      <c r="G674" s="3">
        <f t="shared" si="275"/>
        <v>0</v>
      </c>
      <c r="H674" s="3">
        <f t="shared" si="276"/>
        <v>47.795603631270502</v>
      </c>
      <c r="I674" s="3">
        <f t="shared" si="277"/>
        <v>-74.75387630411322</v>
      </c>
      <c r="J674" s="2">
        <f t="shared" si="278"/>
        <v>88.727457694719149</v>
      </c>
      <c r="K674" s="2">
        <f t="shared" si="282"/>
        <v>88.727457694719149</v>
      </c>
      <c r="L674" s="5">
        <f t="shared" si="283"/>
        <v>0.43675172059527301</v>
      </c>
      <c r="M674" s="4">
        <f t="shared" si="296"/>
        <v>0.21411879016526617</v>
      </c>
      <c r="N674" s="4">
        <f t="shared" si="284"/>
        <v>0.23877050981657105</v>
      </c>
      <c r="O674" s="4">
        <f t="shared" si="297"/>
        <v>0</v>
      </c>
      <c r="P674" s="4">
        <f t="shared" si="285"/>
        <v>0</v>
      </c>
      <c r="Q674" s="5">
        <f t="shared" si="286"/>
        <v>0</v>
      </c>
      <c r="R674" s="5">
        <f t="shared" si="287"/>
        <v>-9.8463212788009482</v>
      </c>
      <c r="S674" s="5">
        <f t="shared" si="298"/>
        <v>15.399966252219887</v>
      </c>
      <c r="T674" s="6">
        <f t="shared" si="299"/>
        <v>1499.0373090568585</v>
      </c>
      <c r="U674" s="5">
        <f t="shared" si="288"/>
        <v>0</v>
      </c>
      <c r="V674" s="5">
        <f t="shared" si="289"/>
        <v>8.4191031650404646</v>
      </c>
      <c r="W674" s="5">
        <f t="shared" si="290"/>
        <v>5.3829465133021834</v>
      </c>
      <c r="X674" s="5">
        <f t="shared" si="279"/>
        <v>0</v>
      </c>
      <c r="Y674" s="5">
        <f t="shared" si="280"/>
        <v>-1.4272181137604836</v>
      </c>
      <c r="Z674" s="5">
        <f t="shared" si="281"/>
        <v>-11.391087234477929</v>
      </c>
      <c r="AA674">
        <f t="shared" si="300"/>
        <v>0</v>
      </c>
    </row>
    <row r="675" spans="1:27" x14ac:dyDescent="0.2">
      <c r="A675">
        <f t="shared" si="274"/>
        <v>6.4299999999999073</v>
      </c>
      <c r="B675" s="5">
        <f t="shared" si="291"/>
        <v>0</v>
      </c>
      <c r="C675" s="5">
        <f t="shared" si="292"/>
        <v>453.06610623323479</v>
      </c>
      <c r="D675" s="5">
        <f t="shared" si="293"/>
        <v>-83.193247368118136</v>
      </c>
      <c r="E675" s="2">
        <f t="shared" si="294"/>
        <v>453.06610623323479</v>
      </c>
      <c r="F675" s="2">
        <f t="shared" si="295"/>
        <v>0</v>
      </c>
      <c r="G675" s="3">
        <f t="shared" si="275"/>
        <v>0</v>
      </c>
      <c r="H675" s="3">
        <f t="shared" si="276"/>
        <v>47.781331450132896</v>
      </c>
      <c r="I675" s="3">
        <f t="shared" si="277"/>
        <v>-74.867787176457995</v>
      </c>
      <c r="J675" s="2">
        <f t="shared" si="278"/>
        <v>88.815771076126268</v>
      </c>
      <c r="K675" s="2">
        <f t="shared" si="282"/>
        <v>88.815771076126268</v>
      </c>
      <c r="L675" s="5">
        <f t="shared" si="283"/>
        <v>0.43655942167440442</v>
      </c>
      <c r="M675" s="4">
        <f t="shared" si="296"/>
        <v>0.21390566864012095</v>
      </c>
      <c r="N675" s="4">
        <f t="shared" si="284"/>
        <v>0.2386644432183237</v>
      </c>
      <c r="O675" s="4">
        <f t="shared" si="297"/>
        <v>0</v>
      </c>
      <c r="P675" s="4">
        <f t="shared" si="285"/>
        <v>0</v>
      </c>
      <c r="Q675" s="5">
        <f t="shared" si="286"/>
        <v>0</v>
      </c>
      <c r="R675" s="5">
        <f t="shared" si="287"/>
        <v>-9.8488402357167679</v>
      </c>
      <c r="S675" s="5">
        <f t="shared" si="298"/>
        <v>15.431986768140353</v>
      </c>
      <c r="T675" s="6">
        <f t="shared" si="299"/>
        <v>1499.0358100202991</v>
      </c>
      <c r="U675" s="5">
        <f t="shared" si="288"/>
        <v>0</v>
      </c>
      <c r="V675" s="5">
        <f t="shared" si="289"/>
        <v>8.4365755196498036</v>
      </c>
      <c r="W675" s="5">
        <f t="shared" si="290"/>
        <v>5.3843024672061057</v>
      </c>
      <c r="X675" s="5">
        <f t="shared" si="279"/>
        <v>0</v>
      </c>
      <c r="Y675" s="5">
        <f t="shared" si="280"/>
        <v>-1.4122647160669644</v>
      </c>
      <c r="Z675" s="5">
        <f t="shared" si="281"/>
        <v>-11.35771076465354</v>
      </c>
      <c r="AA675">
        <f t="shared" si="300"/>
        <v>0</v>
      </c>
    </row>
    <row r="676" spans="1:27" x14ac:dyDescent="0.2">
      <c r="A676">
        <f t="shared" si="274"/>
        <v>6.4399999999999071</v>
      </c>
      <c r="B676" s="5">
        <f t="shared" si="291"/>
        <v>0</v>
      </c>
      <c r="C676" s="5">
        <f t="shared" si="292"/>
        <v>453.54384893450032</v>
      </c>
      <c r="D676" s="5">
        <f t="shared" si="293"/>
        <v>-83.942493125420953</v>
      </c>
      <c r="E676" s="2">
        <f t="shared" si="294"/>
        <v>453.54384893450032</v>
      </c>
      <c r="F676" s="2">
        <f t="shared" si="295"/>
        <v>0</v>
      </c>
      <c r="G676" s="3">
        <f t="shared" si="275"/>
        <v>0</v>
      </c>
      <c r="H676" s="3">
        <f t="shared" si="276"/>
        <v>47.767208802972227</v>
      </c>
      <c r="I676" s="3">
        <f t="shared" si="277"/>
        <v>-74.981364284104529</v>
      </c>
      <c r="J676" s="2">
        <f t="shared" si="278"/>
        <v>88.903943819902238</v>
      </c>
      <c r="K676" s="2">
        <f t="shared" si="282"/>
        <v>88.903943819902238</v>
      </c>
      <c r="L676" s="5">
        <f t="shared" si="283"/>
        <v>0.43636707237463124</v>
      </c>
      <c r="M676" s="4">
        <f t="shared" si="296"/>
        <v>0.21369330856823396</v>
      </c>
      <c r="N676" s="4">
        <f t="shared" si="284"/>
        <v>0.23855863911565683</v>
      </c>
      <c r="O676" s="4">
        <f t="shared" si="297"/>
        <v>0</v>
      </c>
      <c r="P676" s="4">
        <f t="shared" si="285"/>
        <v>0</v>
      </c>
      <c r="Q676" s="5">
        <f t="shared" si="286"/>
        <v>0</v>
      </c>
      <c r="R676" s="5">
        <f t="shared" si="287"/>
        <v>-9.8513614246404995</v>
      </c>
      <c r="S676" s="5">
        <f t="shared" si="298"/>
        <v>15.463924691982044</v>
      </c>
      <c r="T676" s="6">
        <f t="shared" si="299"/>
        <v>1499.0343109852386</v>
      </c>
      <c r="U676" s="5">
        <f t="shared" si="288"/>
        <v>0</v>
      </c>
      <c r="V676" s="5">
        <f t="shared" si="289"/>
        <v>8.4540128333494007</v>
      </c>
      <c r="W676" s="5">
        <f t="shared" si="290"/>
        <v>5.3856661597075712</v>
      </c>
      <c r="X676" s="5">
        <f t="shared" si="279"/>
        <v>0</v>
      </c>
      <c r="Y676" s="5">
        <f t="shared" si="280"/>
        <v>-1.3973485912910988</v>
      </c>
      <c r="Z676" s="5">
        <f t="shared" si="281"/>
        <v>-11.324409148310384</v>
      </c>
      <c r="AA676">
        <f t="shared" si="300"/>
        <v>0</v>
      </c>
    </row>
    <row r="677" spans="1:27" x14ac:dyDescent="0.2">
      <c r="A677">
        <f t="shared" si="274"/>
        <v>6.4499999999999069</v>
      </c>
      <c r="B677" s="5">
        <f t="shared" si="291"/>
        <v>0</v>
      </c>
      <c r="C677" s="5">
        <f t="shared" si="292"/>
        <v>454.02145115510052</v>
      </c>
      <c r="D677" s="5">
        <f t="shared" si="293"/>
        <v>-84.692872988719415</v>
      </c>
      <c r="E677" s="2">
        <f t="shared" si="294"/>
        <v>454.02145115510052</v>
      </c>
      <c r="F677" s="2">
        <f t="shared" si="295"/>
        <v>0</v>
      </c>
      <c r="G677" s="3">
        <f t="shared" si="275"/>
        <v>0</v>
      </c>
      <c r="H677" s="3">
        <f t="shared" si="276"/>
        <v>47.753235317059314</v>
      </c>
      <c r="I677" s="3">
        <f t="shared" si="277"/>
        <v>-75.09460837558764</v>
      </c>
      <c r="J677" s="2">
        <f t="shared" si="278"/>
        <v>88.991975426604156</v>
      </c>
      <c r="K677" s="2">
        <f t="shared" si="282"/>
        <v>88.991975426604156</v>
      </c>
      <c r="L677" s="5">
        <f t="shared" si="283"/>
        <v>0.43617467620349848</v>
      </c>
      <c r="M677" s="4">
        <f t="shared" si="296"/>
        <v>0.21348170787757798</v>
      </c>
      <c r="N677" s="4">
        <f t="shared" si="284"/>
        <v>0.23845309753420299</v>
      </c>
      <c r="O677" s="4">
        <f t="shared" si="297"/>
        <v>0</v>
      </c>
      <c r="P677" s="4">
        <f t="shared" si="285"/>
        <v>0</v>
      </c>
      <c r="Q677" s="5">
        <f t="shared" si="286"/>
        <v>0</v>
      </c>
      <c r="R677" s="5">
        <f t="shared" si="287"/>
        <v>-9.8538848833145973</v>
      </c>
      <c r="S677" s="5">
        <f t="shared" si="298"/>
        <v>15.495779948260081</v>
      </c>
      <c r="T677" s="6">
        <f t="shared" si="299"/>
        <v>1499.0328119516769</v>
      </c>
      <c r="U677" s="5">
        <f t="shared" si="288"/>
        <v>0</v>
      </c>
      <c r="V677" s="5">
        <f t="shared" si="289"/>
        <v>8.47141507510878</v>
      </c>
      <c r="W677" s="5">
        <f t="shared" si="290"/>
        <v>5.3870375823367844</v>
      </c>
      <c r="X677" s="5">
        <f t="shared" si="279"/>
        <v>0</v>
      </c>
      <c r="Y677" s="5">
        <f t="shared" si="280"/>
        <v>-1.3824698082058173</v>
      </c>
      <c r="Z677" s="5">
        <f t="shared" si="281"/>
        <v>-11.291182469403132</v>
      </c>
      <c r="AA677">
        <f t="shared" si="300"/>
        <v>0</v>
      </c>
    </row>
    <row r="678" spans="1:27" x14ac:dyDescent="0.2">
      <c r="A678">
        <f t="shared" si="274"/>
        <v>6.4599999999999067</v>
      </c>
      <c r="B678" s="5">
        <f t="shared" si="291"/>
        <v>0</v>
      </c>
      <c r="C678" s="5">
        <f t="shared" si="292"/>
        <v>454.49891438478073</v>
      </c>
      <c r="D678" s="5">
        <f t="shared" si="293"/>
        <v>-85.444383631598768</v>
      </c>
      <c r="E678" s="2">
        <f t="shared" si="294"/>
        <v>454.49891438478073</v>
      </c>
      <c r="F678" s="2">
        <f t="shared" si="295"/>
        <v>0</v>
      </c>
      <c r="G678" s="3">
        <f t="shared" si="275"/>
        <v>0</v>
      </c>
      <c r="H678" s="3">
        <f t="shared" si="276"/>
        <v>47.739410618977253</v>
      </c>
      <c r="I678" s="3">
        <f t="shared" si="277"/>
        <v>-75.207520200281678</v>
      </c>
      <c r="J678" s="2">
        <f t="shared" si="278"/>
        <v>89.079865406965538</v>
      </c>
      <c r="K678" s="2">
        <f t="shared" si="282"/>
        <v>89.079865406965538</v>
      </c>
      <c r="L678" s="5">
        <f t="shared" si="283"/>
        <v>0.4359822366536017</v>
      </c>
      <c r="M678" s="4">
        <f t="shared" si="296"/>
        <v>0.21327086448242383</v>
      </c>
      <c r="N678" s="4">
        <f t="shared" si="284"/>
        <v>0.23834781848743367</v>
      </c>
      <c r="O678" s="4">
        <f t="shared" si="297"/>
        <v>0</v>
      </c>
      <c r="P678" s="4">
        <f t="shared" si="285"/>
        <v>0</v>
      </c>
      <c r="Q678" s="5">
        <f t="shared" si="286"/>
        <v>0</v>
      </c>
      <c r="R678" s="5">
        <f t="shared" si="287"/>
        <v>-9.8564106498571551</v>
      </c>
      <c r="S678" s="5">
        <f t="shared" si="298"/>
        <v>15.527552465357275</v>
      </c>
      <c r="T678" s="6">
        <f t="shared" si="299"/>
        <v>1499.0313129196145</v>
      </c>
      <c r="U678" s="5">
        <f t="shared" si="288"/>
        <v>0</v>
      </c>
      <c r="V678" s="5">
        <f t="shared" si="289"/>
        <v>8.4887822150139076</v>
      </c>
      <c r="W678" s="5">
        <f t="shared" si="290"/>
        <v>5.3884167266573746</v>
      </c>
      <c r="X678" s="5">
        <f t="shared" si="279"/>
        <v>0</v>
      </c>
      <c r="Y678" s="5">
        <f t="shared" si="280"/>
        <v>-1.3676284348432475</v>
      </c>
      <c r="Z678" s="5">
        <f t="shared" si="281"/>
        <v>-11.258030807985349</v>
      </c>
      <c r="AA678">
        <f t="shared" si="300"/>
        <v>0</v>
      </c>
    </row>
    <row r="679" spans="1:27" x14ac:dyDescent="0.2">
      <c r="A679">
        <f t="shared" si="274"/>
        <v>6.4699999999999065</v>
      </c>
      <c r="B679" s="5">
        <f t="shared" si="291"/>
        <v>0</v>
      </c>
      <c r="C679" s="5">
        <f t="shared" si="292"/>
        <v>454.97624010954877</v>
      </c>
      <c r="D679" s="5">
        <f t="shared" si="293"/>
        <v>-86.197021735141988</v>
      </c>
      <c r="E679" s="2">
        <f t="shared" si="294"/>
        <v>454.97624010954877</v>
      </c>
      <c r="F679" s="2">
        <f t="shared" si="295"/>
        <v>0</v>
      </c>
      <c r="G679" s="3">
        <f t="shared" si="275"/>
        <v>0</v>
      </c>
      <c r="H679" s="3">
        <f t="shared" si="276"/>
        <v>47.725734334628818</v>
      </c>
      <c r="I679" s="3">
        <f t="shared" si="277"/>
        <v>-75.320100508361534</v>
      </c>
      <c r="J679" s="2">
        <f t="shared" si="278"/>
        <v>89.16761328178103</v>
      </c>
      <c r="K679" s="2">
        <f t="shared" si="282"/>
        <v>89.16761328178103</v>
      </c>
      <c r="L679" s="5">
        <f t="shared" si="283"/>
        <v>0.4357897572024596</v>
      </c>
      <c r="M679" s="4">
        <f t="shared" si="296"/>
        <v>0.21306077628381298</v>
      </c>
      <c r="N679" s="4">
        <f t="shared" si="284"/>
        <v>0.23824280197685707</v>
      </c>
      <c r="O679" s="4">
        <f t="shared" si="297"/>
        <v>0</v>
      </c>
      <c r="P679" s="4">
        <f t="shared" si="285"/>
        <v>0</v>
      </c>
      <c r="Q679" s="5">
        <f t="shared" si="286"/>
        <v>0</v>
      </c>
      <c r="R679" s="5">
        <f t="shared" si="287"/>
        <v>-9.8589387627435912</v>
      </c>
      <c r="S679" s="5">
        <f t="shared" si="298"/>
        <v>15.559242175490857</v>
      </c>
      <c r="T679" s="6">
        <f t="shared" si="299"/>
        <v>1499.029813889051</v>
      </c>
      <c r="U679" s="5">
        <f t="shared" si="288"/>
        <v>0</v>
      </c>
      <c r="V679" s="5">
        <f t="shared" si="289"/>
        <v>8.5061142242571961</v>
      </c>
      <c r="W679" s="5">
        <f t="shared" si="290"/>
        <v>5.3898035842615375</v>
      </c>
      <c r="X679" s="5">
        <f t="shared" si="279"/>
        <v>0</v>
      </c>
      <c r="Y679" s="5">
        <f t="shared" si="280"/>
        <v>-1.3528245384863951</v>
      </c>
      <c r="Z679" s="5">
        <f t="shared" si="281"/>
        <v>-11.224954240247605</v>
      </c>
      <c r="AA679">
        <f t="shared" si="300"/>
        <v>0</v>
      </c>
    </row>
    <row r="680" spans="1:27" x14ac:dyDescent="0.2">
      <c r="A680">
        <f t="shared" si="274"/>
        <v>6.4799999999999063</v>
      </c>
      <c r="B680" s="5">
        <f t="shared" si="291"/>
        <v>0</v>
      </c>
      <c r="C680" s="5">
        <f t="shared" si="292"/>
        <v>455.45342981166817</v>
      </c>
      <c r="D680" s="5">
        <f t="shared" si="293"/>
        <v>-86.950783987937612</v>
      </c>
      <c r="E680" s="2">
        <f t="shared" si="294"/>
        <v>455.45342981166817</v>
      </c>
      <c r="F680" s="2">
        <f t="shared" si="295"/>
        <v>0</v>
      </c>
      <c r="G680" s="3">
        <f t="shared" si="275"/>
        <v>0</v>
      </c>
      <c r="H680" s="3">
        <f t="shared" si="276"/>
        <v>47.712206089243956</v>
      </c>
      <c r="I680" s="3">
        <f t="shared" si="277"/>
        <v>-75.432350050764015</v>
      </c>
      <c r="J680" s="2">
        <f t="shared" si="278"/>
        <v>89.255218581792093</v>
      </c>
      <c r="K680" s="2">
        <f t="shared" si="282"/>
        <v>89.255218581792093</v>
      </c>
      <c r="L680" s="5">
        <f t="shared" si="283"/>
        <v>0.43559724131238797</v>
      </c>
      <c r="M680" s="4">
        <f t="shared" si="296"/>
        <v>0.21285144117002108</v>
      </c>
      <c r="N680" s="4">
        <f t="shared" si="284"/>
        <v>0.23813804799221402</v>
      </c>
      <c r="O680" s="4">
        <f t="shared" si="297"/>
        <v>0</v>
      </c>
      <c r="P680" s="4">
        <f t="shared" si="285"/>
        <v>0</v>
      </c>
      <c r="Q680" s="5">
        <f t="shared" si="286"/>
        <v>0</v>
      </c>
      <c r="R680" s="5">
        <f t="shared" si="287"/>
        <v>-9.8614692607886116</v>
      </c>
      <c r="S680" s="5">
        <f t="shared" si="298"/>
        <v>15.590849014679105</v>
      </c>
      <c r="T680" s="6">
        <f t="shared" si="299"/>
        <v>1499.0283148599867</v>
      </c>
      <c r="U680" s="5">
        <f t="shared" si="288"/>
        <v>0</v>
      </c>
      <c r="V680" s="5">
        <f t="shared" si="289"/>
        <v>8.5234110751275498</v>
      </c>
      <c r="W680" s="5">
        <f t="shared" si="290"/>
        <v>5.3911981467652961</v>
      </c>
      <c r="X680" s="5">
        <f t="shared" si="279"/>
        <v>0</v>
      </c>
      <c r="Y680" s="5">
        <f t="shared" si="280"/>
        <v>-1.3380581856610618</v>
      </c>
      <c r="Z680" s="5">
        <f t="shared" si="281"/>
        <v>-11.191952838555601</v>
      </c>
      <c r="AA680">
        <f t="shared" si="300"/>
        <v>0</v>
      </c>
    </row>
    <row r="681" spans="1:27" x14ac:dyDescent="0.2">
      <c r="A681">
        <f t="shared" si="274"/>
        <v>6.4899999999999061</v>
      </c>
      <c r="B681" s="5">
        <f t="shared" si="291"/>
        <v>0</v>
      </c>
      <c r="C681" s="5">
        <f t="shared" si="292"/>
        <v>455.93048496965133</v>
      </c>
      <c r="D681" s="5">
        <f t="shared" si="293"/>
        <v>-87.705667086087175</v>
      </c>
      <c r="E681" s="2">
        <f t="shared" si="294"/>
        <v>455.93048496965133</v>
      </c>
      <c r="F681" s="2">
        <f t="shared" si="295"/>
        <v>0</v>
      </c>
      <c r="G681" s="3">
        <f t="shared" si="275"/>
        <v>0</v>
      </c>
      <c r="H681" s="3">
        <f t="shared" si="276"/>
        <v>47.698825507387347</v>
      </c>
      <c r="I681" s="3">
        <f t="shared" si="277"/>
        <v>-75.544269579149571</v>
      </c>
      <c r="J681" s="2">
        <f t="shared" si="278"/>
        <v>89.342680847573675</v>
      </c>
      <c r="K681" s="2">
        <f t="shared" si="282"/>
        <v>89.342680847573675</v>
      </c>
      <c r="L681" s="5">
        <f t="shared" si="283"/>
        <v>0.43540469243037677</v>
      </c>
      <c r="M681" s="4">
        <f t="shared" si="296"/>
        <v>0.21264285701701355</v>
      </c>
      <c r="N681" s="4">
        <f t="shared" si="284"/>
        <v>0.23803355651167124</v>
      </c>
      <c r="O681" s="4">
        <f t="shared" si="297"/>
        <v>0</v>
      </c>
      <c r="P681" s="4">
        <f t="shared" si="285"/>
        <v>0</v>
      </c>
      <c r="Q681" s="5">
        <f t="shared" si="286"/>
        <v>0</v>
      </c>
      <c r="R681" s="5">
        <f t="shared" si="287"/>
        <v>-9.8640021831284663</v>
      </c>
      <c r="S681" s="5">
        <f t="shared" si="298"/>
        <v>15.622372922707894</v>
      </c>
      <c r="T681" s="6">
        <f t="shared" si="299"/>
        <v>1499.0268158324213</v>
      </c>
      <c r="U681" s="5">
        <f t="shared" si="288"/>
        <v>0</v>
      </c>
      <c r="V681" s="5">
        <f t="shared" si="289"/>
        <v>8.5406727410004244</v>
      </c>
      <c r="W681" s="5">
        <f t="shared" si="290"/>
        <v>5.3926004058038695</v>
      </c>
      <c r="X681" s="5">
        <f t="shared" si="279"/>
        <v>0</v>
      </c>
      <c r="Y681" s="5">
        <f t="shared" si="280"/>
        <v>-1.3233294421280419</v>
      </c>
      <c r="Z681" s="5">
        <f t="shared" si="281"/>
        <v>-11.159026671488235</v>
      </c>
      <c r="AA681">
        <f t="shared" si="300"/>
        <v>0</v>
      </c>
    </row>
    <row r="682" spans="1:27" x14ac:dyDescent="0.2">
      <c r="A682">
        <f t="shared" si="274"/>
        <v>6.4999999999999059</v>
      </c>
      <c r="B682" s="5">
        <f t="shared" si="291"/>
        <v>0</v>
      </c>
      <c r="C682" s="5">
        <f t="shared" si="292"/>
        <v>456.40740705825311</v>
      </c>
      <c r="D682" s="5">
        <f t="shared" si="293"/>
        <v>-88.461667733212252</v>
      </c>
      <c r="E682" s="2">
        <f t="shared" si="294"/>
        <v>456.40740705825311</v>
      </c>
      <c r="F682" s="2">
        <f t="shared" si="295"/>
        <v>0</v>
      </c>
      <c r="G682" s="3">
        <f t="shared" si="275"/>
        <v>0</v>
      </c>
      <c r="H682" s="3">
        <f t="shared" si="276"/>
        <v>47.685592212966064</v>
      </c>
      <c r="I682" s="3">
        <f t="shared" si="277"/>
        <v>-75.655859845864455</v>
      </c>
      <c r="J682" s="2">
        <f t="shared" si="278"/>
        <v>89.429999629421758</v>
      </c>
      <c r="K682" s="2">
        <f t="shared" si="282"/>
        <v>89.429999629421758</v>
      </c>
      <c r="L682" s="5">
        <f t="shared" si="283"/>
        <v>0.43521211398797</v>
      </c>
      <c r="M682" s="4">
        <f t="shared" si="296"/>
        <v>0.21243502168889267</v>
      </c>
      <c r="N682" s="4">
        <f t="shared" si="284"/>
        <v>0.23792932750201246</v>
      </c>
      <c r="O682" s="4">
        <f t="shared" si="297"/>
        <v>0</v>
      </c>
      <c r="P682" s="4">
        <f t="shared" si="285"/>
        <v>0</v>
      </c>
      <c r="Q682" s="5">
        <f t="shared" si="286"/>
        <v>0</v>
      </c>
      <c r="R682" s="5">
        <f t="shared" si="287"/>
        <v>-9.8665375692034978</v>
      </c>
      <c r="S682" s="5">
        <f t="shared" si="298"/>
        <v>15.653813843097195</v>
      </c>
      <c r="T682" s="6">
        <f t="shared" si="299"/>
        <v>1499.025316806355</v>
      </c>
      <c r="U682" s="5">
        <f t="shared" si="288"/>
        <v>0</v>
      </c>
      <c r="V682" s="5">
        <f t="shared" si="289"/>
        <v>8.5578991963278845</v>
      </c>
      <c r="W682" s="5">
        <f t="shared" si="290"/>
        <v>5.3940103530271184</v>
      </c>
      <c r="X682" s="5">
        <f t="shared" si="279"/>
        <v>0</v>
      </c>
      <c r="Y682" s="5">
        <f t="shared" si="280"/>
        <v>-1.3086383728756132</v>
      </c>
      <c r="Z682" s="5">
        <f t="shared" si="281"/>
        <v>-11.126175803875686</v>
      </c>
      <c r="AA682">
        <f t="shared" si="300"/>
        <v>0</v>
      </c>
    </row>
    <row r="683" spans="1:27" x14ac:dyDescent="0.2">
      <c r="A683">
        <f t="shared" si="274"/>
        <v>6.5099999999999056</v>
      </c>
      <c r="B683" s="5">
        <f t="shared" si="291"/>
        <v>0</v>
      </c>
      <c r="C683" s="5">
        <f t="shared" si="292"/>
        <v>456.88419754846416</v>
      </c>
      <c r="D683" s="5">
        <f t="shared" si="293"/>
        <v>-89.218782640461086</v>
      </c>
      <c r="E683" s="2">
        <f t="shared" si="294"/>
        <v>456.88419754846416</v>
      </c>
      <c r="F683" s="2">
        <f t="shared" si="295"/>
        <v>0</v>
      </c>
      <c r="G683" s="3">
        <f t="shared" si="275"/>
        <v>0</v>
      </c>
      <c r="H683" s="3">
        <f t="shared" si="276"/>
        <v>47.672505829237309</v>
      </c>
      <c r="I683" s="3">
        <f t="shared" si="277"/>
        <v>-75.767121603903206</v>
      </c>
      <c r="J683" s="2">
        <f t="shared" si="278"/>
        <v>89.517174487241945</v>
      </c>
      <c r="K683" s="2">
        <f t="shared" si="282"/>
        <v>89.517174487241945</v>
      </c>
      <c r="L683" s="5">
        <f t="shared" si="283"/>
        <v>0.43501950940114753</v>
      </c>
      <c r="M683" s="4">
        <f t="shared" si="296"/>
        <v>0.21222793303833642</v>
      </c>
      <c r="N683" s="4">
        <f t="shared" si="284"/>
        <v>0.23782536091882694</v>
      </c>
      <c r="O683" s="4">
        <f t="shared" si="297"/>
        <v>0</v>
      </c>
      <c r="P683" s="4">
        <f t="shared" si="285"/>
        <v>0</v>
      </c>
      <c r="Q683" s="5">
        <f t="shared" si="286"/>
        <v>0</v>
      </c>
      <c r="R683" s="5">
        <f t="shared" si="287"/>
        <v>-9.8690754587409693</v>
      </c>
      <c r="S683" s="5">
        <f t="shared" si="298"/>
        <v>15.685171723067505</v>
      </c>
      <c r="T683" s="6">
        <f t="shared" si="299"/>
        <v>1499.0238177817878</v>
      </c>
      <c r="U683" s="5">
        <f t="shared" si="288"/>
        <v>0</v>
      </c>
      <c r="V683" s="5">
        <f t="shared" si="289"/>
        <v>8.5750904166287203</v>
      </c>
      <c r="W683" s="5">
        <f t="shared" si="290"/>
        <v>5.3954279800951319</v>
      </c>
      <c r="X683" s="5">
        <f t="shared" si="279"/>
        <v>0</v>
      </c>
      <c r="Y683" s="5">
        <f t="shared" si="280"/>
        <v>-1.293985042112249</v>
      </c>
      <c r="Z683" s="5">
        <f t="shared" si="281"/>
        <v>-11.093400296837363</v>
      </c>
      <c r="AA683">
        <f t="shared" si="300"/>
        <v>0</v>
      </c>
    </row>
    <row r="684" spans="1:27" x14ac:dyDescent="0.2">
      <c r="A684">
        <f t="shared" si="274"/>
        <v>6.5199999999999054</v>
      </c>
      <c r="B684" s="5">
        <f t="shared" si="291"/>
        <v>0</v>
      </c>
      <c r="C684" s="5">
        <f t="shared" si="292"/>
        <v>457.3608579075044</v>
      </c>
      <c r="D684" s="5">
        <f t="shared" si="293"/>
        <v>-89.97700852651495</v>
      </c>
      <c r="E684" s="2">
        <f t="shared" si="294"/>
        <v>457.3608579075044</v>
      </c>
      <c r="F684" s="2">
        <f t="shared" si="295"/>
        <v>0</v>
      </c>
      <c r="G684" s="3">
        <f t="shared" si="275"/>
        <v>0</v>
      </c>
      <c r="H684" s="3">
        <f t="shared" si="276"/>
        <v>47.65956597881619</v>
      </c>
      <c r="I684" s="3">
        <f t="shared" si="277"/>
        <v>-75.878055606871584</v>
      </c>
      <c r="J684" s="2">
        <f t="shared" si="278"/>
        <v>89.604204990439086</v>
      </c>
      <c r="K684" s="2">
        <f t="shared" si="282"/>
        <v>89.604204990439086</v>
      </c>
      <c r="L684" s="5">
        <f t="shared" si="283"/>
        <v>0.43482688207020959</v>
      </c>
      <c r="M684" s="4">
        <f t="shared" si="296"/>
        <v>0.21202158890702918</v>
      </c>
      <c r="N684" s="4">
        <f t="shared" si="284"/>
        <v>0.23772165670669593</v>
      </c>
      <c r="O684" s="4">
        <f t="shared" si="297"/>
        <v>0</v>
      </c>
      <c r="P684" s="4">
        <f t="shared" si="285"/>
        <v>0</v>
      </c>
      <c r="Q684" s="5">
        <f t="shared" si="286"/>
        <v>0</v>
      </c>
      <c r="R684" s="5">
        <f t="shared" si="287"/>
        <v>-9.8716158917381751</v>
      </c>
      <c r="S684" s="5">
        <f t="shared" si="298"/>
        <v>15.716446513506245</v>
      </c>
      <c r="T684" s="6">
        <f t="shared" si="299"/>
        <v>1499.0223187587192</v>
      </c>
      <c r="U684" s="5">
        <f t="shared" si="288"/>
        <v>0</v>
      </c>
      <c r="V684" s="5">
        <f t="shared" si="289"/>
        <v>8.5922463784785528</v>
      </c>
      <c r="W684" s="5">
        <f t="shared" si="290"/>
        <v>5.396853278673869</v>
      </c>
      <c r="X684" s="5">
        <f t="shared" si="279"/>
        <v>0</v>
      </c>
      <c r="Y684" s="5">
        <f t="shared" si="280"/>
        <v>-1.2793695132596223</v>
      </c>
      <c r="Z684" s="5">
        <f t="shared" si="281"/>
        <v>-11.060700207819885</v>
      </c>
      <c r="AA684">
        <f t="shared" si="300"/>
        <v>0</v>
      </c>
    </row>
    <row r="685" spans="1:27" x14ac:dyDescent="0.2">
      <c r="A685">
        <f t="shared" si="274"/>
        <v>6.5299999999999052</v>
      </c>
      <c r="B685" s="5">
        <f t="shared" si="291"/>
        <v>0</v>
      </c>
      <c r="C685" s="5">
        <f t="shared" si="292"/>
        <v>457.83738959881691</v>
      </c>
      <c r="D685" s="5">
        <f t="shared" si="293"/>
        <v>-90.736342117594049</v>
      </c>
      <c r="E685" s="2">
        <f t="shared" si="294"/>
        <v>457.83738959881691</v>
      </c>
      <c r="F685" s="2">
        <f t="shared" si="295"/>
        <v>0</v>
      </c>
      <c r="G685" s="3">
        <f t="shared" si="275"/>
        <v>0</v>
      </c>
      <c r="H685" s="3">
        <f t="shared" si="276"/>
        <v>47.646772283683596</v>
      </c>
      <c r="I685" s="3">
        <f t="shared" si="277"/>
        <v>-75.988662608949781</v>
      </c>
      <c r="J685" s="2">
        <f t="shared" si="278"/>
        <v>89.691090717807654</v>
      </c>
      <c r="K685" s="2">
        <f t="shared" si="282"/>
        <v>89.691090717807654</v>
      </c>
      <c r="L685" s="5">
        <f t="shared" si="283"/>
        <v>0.43463423537966384</v>
      </c>
      <c r="M685" s="4">
        <f t="shared" si="296"/>
        <v>0.2118159871260846</v>
      </c>
      <c r="N685" s="4">
        <f t="shared" si="284"/>
        <v>0.23761821479937695</v>
      </c>
      <c r="O685" s="4">
        <f t="shared" si="297"/>
        <v>0</v>
      </c>
      <c r="P685" s="4">
        <f t="shared" si="285"/>
        <v>0</v>
      </c>
      <c r="Q685" s="5">
        <f t="shared" si="286"/>
        <v>0</v>
      </c>
      <c r="R685" s="5">
        <f t="shared" si="287"/>
        <v>-9.8741589084458319</v>
      </c>
      <c r="S685" s="5">
        <f t="shared" si="298"/>
        <v>15.747638168934079</v>
      </c>
      <c r="T685" s="6">
        <f t="shared" si="299"/>
        <v>1499.0208197371501</v>
      </c>
      <c r="U685" s="5">
        <f t="shared" si="288"/>
        <v>0</v>
      </c>
      <c r="V685" s="5">
        <f t="shared" si="289"/>
        <v>8.6093670594999949</v>
      </c>
      <c r="W685" s="5">
        <f t="shared" si="290"/>
        <v>5.3982862404309433</v>
      </c>
      <c r="X685" s="5">
        <f t="shared" si="279"/>
        <v>0</v>
      </c>
      <c r="Y685" s="5">
        <f t="shared" si="280"/>
        <v>-1.264791848945837</v>
      </c>
      <c r="Z685" s="5">
        <f t="shared" si="281"/>
        <v>-11.028075590634977</v>
      </c>
      <c r="AA685">
        <f t="shared" si="300"/>
        <v>0</v>
      </c>
    </row>
    <row r="686" spans="1:27" x14ac:dyDescent="0.2">
      <c r="A686">
        <f t="shared" si="274"/>
        <v>6.539999999999905</v>
      </c>
      <c r="B686" s="5">
        <f t="shared" si="291"/>
        <v>0</v>
      </c>
      <c r="C686" s="5">
        <f t="shared" si="292"/>
        <v>458.31379408206129</v>
      </c>
      <c r="D686" s="5">
        <f t="shared" si="293"/>
        <v>-91.49678014746307</v>
      </c>
      <c r="E686" s="2">
        <f t="shared" si="294"/>
        <v>458.31379408206129</v>
      </c>
      <c r="F686" s="2">
        <f t="shared" si="295"/>
        <v>0</v>
      </c>
      <c r="G686" s="3">
        <f t="shared" si="275"/>
        <v>0</v>
      </c>
      <c r="H686" s="3">
        <f t="shared" si="276"/>
        <v>47.63412436519414</v>
      </c>
      <c r="I686" s="3">
        <f t="shared" si="277"/>
        <v>-76.098943364856126</v>
      </c>
      <c r="J686" s="2">
        <f t="shared" si="278"/>
        <v>89.777831257423244</v>
      </c>
      <c r="K686" s="2">
        <f t="shared" si="282"/>
        <v>89.777831257423244</v>
      </c>
      <c r="L686" s="5">
        <f t="shared" si="283"/>
        <v>0.43444157269811495</v>
      </c>
      <c r="M686" s="4">
        <f t="shared" si="296"/>
        <v>0.21161112551646066</v>
      </c>
      <c r="N686" s="4">
        <f t="shared" si="284"/>
        <v>0.23751503511998534</v>
      </c>
      <c r="O686" s="4">
        <f t="shared" si="297"/>
        <v>0</v>
      </c>
      <c r="P686" s="4">
        <f t="shared" si="285"/>
        <v>0</v>
      </c>
      <c r="Q686" s="5">
        <f t="shared" si="286"/>
        <v>0</v>
      </c>
      <c r="R686" s="5">
        <f t="shared" si="287"/>
        <v>-9.8767045493517411</v>
      </c>
      <c r="S686" s="5">
        <f t="shared" si="298"/>
        <v>15.778746647471236</v>
      </c>
      <c r="T686" s="6">
        <f t="shared" si="299"/>
        <v>1499.0193207170798</v>
      </c>
      <c r="U686" s="5">
        <f t="shared" si="288"/>
        <v>0</v>
      </c>
      <c r="V686" s="5">
        <f t="shared" si="289"/>
        <v>8.626452438352807</v>
      </c>
      <c r="W686" s="5">
        <f t="shared" si="290"/>
        <v>5.3997268570314629</v>
      </c>
      <c r="X686" s="5">
        <f t="shared" si="279"/>
        <v>0</v>
      </c>
      <c r="Y686" s="5">
        <f t="shared" si="280"/>
        <v>-1.2502521109989342</v>
      </c>
      <c r="Z686" s="5">
        <f t="shared" si="281"/>
        <v>-10.995526495497302</v>
      </c>
      <c r="AA686">
        <f t="shared" si="300"/>
        <v>0</v>
      </c>
    </row>
    <row r="687" spans="1:27" x14ac:dyDescent="0.2">
      <c r="A687">
        <f t="shared" si="274"/>
        <v>6.5499999999999048</v>
      </c>
      <c r="B687" s="5">
        <f t="shared" si="291"/>
        <v>0</v>
      </c>
      <c r="C687" s="5">
        <f t="shared" si="292"/>
        <v>458.79007281310766</v>
      </c>
      <c r="D687" s="5">
        <f t="shared" si="293"/>
        <v>-92.258319357436406</v>
      </c>
      <c r="E687" s="2">
        <f t="shared" si="294"/>
        <v>458.79007281310766</v>
      </c>
      <c r="F687" s="2">
        <f t="shared" si="295"/>
        <v>0</v>
      </c>
      <c r="G687" s="3">
        <f t="shared" si="275"/>
        <v>0</v>
      </c>
      <c r="H687" s="3">
        <f t="shared" si="276"/>
        <v>47.621621844084153</v>
      </c>
      <c r="I687" s="3">
        <f t="shared" si="277"/>
        <v>-76.208898629811102</v>
      </c>
      <c r="J687" s="2">
        <f t="shared" si="278"/>
        <v>89.864426206535015</v>
      </c>
      <c r="K687" s="2">
        <f t="shared" si="282"/>
        <v>89.864426206535015</v>
      </c>
      <c r="L687" s="5">
        <f t="shared" si="283"/>
        <v>0.43424889737815642</v>
      </c>
      <c r="M687" s="4">
        <f t="shared" si="296"/>
        <v>0.21140700188936662</v>
      </c>
      <c r="N687" s="4">
        <f t="shared" si="284"/>
        <v>0.23741211758117411</v>
      </c>
      <c r="O687" s="4">
        <f t="shared" si="297"/>
        <v>0</v>
      </c>
      <c r="P687" s="4">
        <f t="shared" si="285"/>
        <v>0</v>
      </c>
      <c r="Q687" s="5">
        <f t="shared" si="286"/>
        <v>0</v>
      </c>
      <c r="R687" s="5">
        <f t="shared" si="287"/>
        <v>-9.8792528551647418</v>
      </c>
      <c r="S687" s="5">
        <f t="shared" si="298"/>
        <v>15.809771910803789</v>
      </c>
      <c r="T687" s="6">
        <f t="shared" si="299"/>
        <v>1499.0178216985089</v>
      </c>
      <c r="U687" s="5">
        <f t="shared" si="288"/>
        <v>0</v>
      </c>
      <c r="V687" s="5">
        <f t="shared" si="289"/>
        <v>8.6435024947241175</v>
      </c>
      <c r="W687" s="5">
        <f t="shared" si="290"/>
        <v>5.4011751201340017</v>
      </c>
      <c r="X687" s="5">
        <f t="shared" si="279"/>
        <v>0</v>
      </c>
      <c r="Y687" s="5">
        <f t="shared" si="280"/>
        <v>-1.2357503604406244</v>
      </c>
      <c r="Z687" s="5">
        <f t="shared" si="281"/>
        <v>-10.963052969062208</v>
      </c>
      <c r="AA687">
        <f t="shared" si="300"/>
        <v>0</v>
      </c>
    </row>
    <row r="688" spans="1:27" x14ac:dyDescent="0.2">
      <c r="A688">
        <f t="shared" si="274"/>
        <v>6.5599999999999046</v>
      </c>
      <c r="B688" s="5">
        <f t="shared" si="291"/>
        <v>0</v>
      </c>
      <c r="C688" s="5">
        <f t="shared" si="292"/>
        <v>459.26622724403052</v>
      </c>
      <c r="D688" s="5">
        <f t="shared" si="293"/>
        <v>-93.020956496382965</v>
      </c>
      <c r="E688" s="2">
        <f t="shared" si="294"/>
        <v>459.26622724403052</v>
      </c>
      <c r="F688" s="2">
        <f t="shared" si="295"/>
        <v>0</v>
      </c>
      <c r="G688" s="3">
        <f t="shared" si="275"/>
        <v>0</v>
      </c>
      <c r="H688" s="3">
        <f t="shared" si="276"/>
        <v>47.609264340479747</v>
      </c>
      <c r="I688" s="3">
        <f t="shared" si="277"/>
        <v>-76.318529159501722</v>
      </c>
      <c r="J688" s="2">
        <f t="shared" si="278"/>
        <v>89.950875171458961</v>
      </c>
      <c r="K688" s="2">
        <f t="shared" si="282"/>
        <v>89.950875171458961</v>
      </c>
      <c r="L688" s="5">
        <f t="shared" si="283"/>
        <v>0.43405621275626527</v>
      </c>
      <c r="M688" s="4">
        <f t="shared" si="296"/>
        <v>0.21120361404666291</v>
      </c>
      <c r="N688" s="4">
        <f t="shared" si="284"/>
        <v>0.23730946208531123</v>
      </c>
      <c r="O688" s="4">
        <f t="shared" si="297"/>
        <v>0</v>
      </c>
      <c r="P688" s="4">
        <f t="shared" si="285"/>
        <v>0</v>
      </c>
      <c r="Q688" s="5">
        <f t="shared" si="286"/>
        <v>0</v>
      </c>
      <c r="R688" s="5">
        <f t="shared" si="287"/>
        <v>-9.8818038667989185</v>
      </c>
      <c r="S688" s="5">
        <f t="shared" si="298"/>
        <v>15.840713924149886</v>
      </c>
      <c r="T688" s="6">
        <f t="shared" si="299"/>
        <v>1499.0163226814363</v>
      </c>
      <c r="U688" s="5">
        <f t="shared" si="288"/>
        <v>0</v>
      </c>
      <c r="V688" s="5">
        <f t="shared" si="289"/>
        <v>8.6605172093186429</v>
      </c>
      <c r="W688" s="5">
        <f t="shared" si="290"/>
        <v>5.4026310213866449</v>
      </c>
      <c r="X688" s="5">
        <f t="shared" si="279"/>
        <v>0</v>
      </c>
      <c r="Y688" s="5">
        <f t="shared" si="280"/>
        <v>-1.2212866574802757</v>
      </c>
      <c r="Z688" s="5">
        <f t="shared" si="281"/>
        <v>-10.930655054463468</v>
      </c>
      <c r="AA688">
        <f t="shared" si="300"/>
        <v>0</v>
      </c>
    </row>
    <row r="689" spans="1:27" x14ac:dyDescent="0.2">
      <c r="A689">
        <f t="shared" si="274"/>
        <v>6.5699999999999044</v>
      </c>
      <c r="B689" s="5">
        <f t="shared" si="291"/>
        <v>0</v>
      </c>
      <c r="C689" s="5">
        <f t="shared" si="292"/>
        <v>459.74225882310242</v>
      </c>
      <c r="D689" s="5">
        <f t="shared" si="293"/>
        <v>-93.784688320730709</v>
      </c>
      <c r="E689" s="2">
        <f t="shared" si="294"/>
        <v>459.74225882310242</v>
      </c>
      <c r="F689" s="2">
        <f t="shared" si="295"/>
        <v>0</v>
      </c>
      <c r="G689" s="3">
        <f t="shared" si="275"/>
        <v>0</v>
      </c>
      <c r="H689" s="3">
        <f t="shared" si="276"/>
        <v>47.597051473904948</v>
      </c>
      <c r="I689" s="3">
        <f t="shared" si="277"/>
        <v>-76.427835710046352</v>
      </c>
      <c r="J689" s="2">
        <f t="shared" si="278"/>
        <v>90.037177767472215</v>
      </c>
      <c r="K689" s="2">
        <f t="shared" si="282"/>
        <v>90.037177767472215</v>
      </c>
      <c r="L689" s="5">
        <f t="shared" si="283"/>
        <v>0.43386352215269891</v>
      </c>
      <c r="M689" s="4">
        <f t="shared" si="296"/>
        <v>0.21100095978125319</v>
      </c>
      <c r="N689" s="4">
        <f t="shared" si="284"/>
        <v>0.23720706852465487</v>
      </c>
      <c r="O689" s="4">
        <f t="shared" si="297"/>
        <v>0</v>
      </c>
      <c r="P689" s="4">
        <f t="shared" si="285"/>
        <v>0</v>
      </c>
      <c r="Q689" s="5">
        <f t="shared" si="286"/>
        <v>0</v>
      </c>
      <c r="R689" s="5">
        <f t="shared" si="287"/>
        <v>-9.8843576253580885</v>
      </c>
      <c r="S689" s="5">
        <f t="shared" si="298"/>
        <v>15.871572656226016</v>
      </c>
      <c r="T689" s="6">
        <f t="shared" si="299"/>
        <v>1499.0148236658633</v>
      </c>
      <c r="U689" s="5">
        <f t="shared" si="288"/>
        <v>0</v>
      </c>
      <c r="V689" s="5">
        <f t="shared" si="289"/>
        <v>8.6774965638489405</v>
      </c>
      <c r="W689" s="5">
        <f t="shared" si="290"/>
        <v>5.4040945524231283</v>
      </c>
      <c r="X689" s="5">
        <f t="shared" si="279"/>
        <v>0</v>
      </c>
      <c r="Y689" s="5">
        <f t="shared" si="280"/>
        <v>-1.206861061509148</v>
      </c>
      <c r="Z689" s="5">
        <f t="shared" si="281"/>
        <v>-10.898332791350853</v>
      </c>
      <c r="AA689">
        <f t="shared" si="300"/>
        <v>0</v>
      </c>
    </row>
    <row r="690" spans="1:27" x14ac:dyDescent="0.2">
      <c r="A690">
        <f t="shared" si="274"/>
        <v>6.5799999999999041</v>
      </c>
      <c r="B690" s="5">
        <f t="shared" si="291"/>
        <v>0</v>
      </c>
      <c r="C690" s="5">
        <f t="shared" si="292"/>
        <v>460.21816899478841</v>
      </c>
      <c r="D690" s="5">
        <f t="shared" si="293"/>
        <v>-94.549511594470744</v>
      </c>
      <c r="E690" s="2">
        <f t="shared" si="294"/>
        <v>460.21816899478841</v>
      </c>
      <c r="F690" s="2">
        <f t="shared" si="295"/>
        <v>0</v>
      </c>
      <c r="G690" s="3">
        <f t="shared" si="275"/>
        <v>0</v>
      </c>
      <c r="H690" s="3">
        <f t="shared" si="276"/>
        <v>47.584982863289859</v>
      </c>
      <c r="I690" s="3">
        <f t="shared" si="277"/>
        <v>-76.536819037959859</v>
      </c>
      <c r="J690" s="2">
        <f t="shared" si="278"/>
        <v>90.123333618708344</v>
      </c>
      <c r="K690" s="2">
        <f t="shared" si="282"/>
        <v>90.123333618708344</v>
      </c>
      <c r="L690" s="5">
        <f t="shared" si="283"/>
        <v>0.43367082887139419</v>
      </c>
      <c r="M690" s="4">
        <f t="shared" si="296"/>
        <v>0.21079903687746882</v>
      </c>
      <c r="N690" s="4">
        <f t="shared" si="284"/>
        <v>0.23710493678152644</v>
      </c>
      <c r="O690" s="4">
        <f t="shared" si="297"/>
        <v>0</v>
      </c>
      <c r="P690" s="4">
        <f t="shared" si="285"/>
        <v>0</v>
      </c>
      <c r="Q690" s="5">
        <f t="shared" si="286"/>
        <v>0</v>
      </c>
      <c r="R690" s="5">
        <f t="shared" si="287"/>
        <v>-9.8869141721205462</v>
      </c>
      <c r="S690" s="5">
        <f t="shared" si="298"/>
        <v>15.90234807921321</v>
      </c>
      <c r="T690" s="6">
        <f t="shared" si="299"/>
        <v>1499.0133246517892</v>
      </c>
      <c r="U690" s="5">
        <f t="shared" si="288"/>
        <v>0</v>
      </c>
      <c r="V690" s="5">
        <f t="shared" si="289"/>
        <v>8.6944405410257168</v>
      </c>
      <c r="W690" s="5">
        <f t="shared" si="290"/>
        <v>5.4055657048590797</v>
      </c>
      <c r="X690" s="5">
        <f t="shared" si="279"/>
        <v>0</v>
      </c>
      <c r="Y690" s="5">
        <f t="shared" si="280"/>
        <v>-1.1924736310948294</v>
      </c>
      <c r="Z690" s="5">
        <f t="shared" si="281"/>
        <v>-10.866086215927709</v>
      </c>
      <c r="AA690">
        <f t="shared" si="300"/>
        <v>0</v>
      </c>
    </row>
    <row r="691" spans="1:27" x14ac:dyDescent="0.2">
      <c r="A691">
        <f t="shared" si="274"/>
        <v>6.5899999999999039</v>
      </c>
      <c r="B691" s="5">
        <f t="shared" si="291"/>
        <v>0</v>
      </c>
      <c r="C691" s="5">
        <f t="shared" si="292"/>
        <v>460.69395919973971</v>
      </c>
      <c r="D691" s="5">
        <f t="shared" si="293"/>
        <v>-95.315423089161143</v>
      </c>
      <c r="E691" s="2">
        <f t="shared" si="294"/>
        <v>460.69395919973971</v>
      </c>
      <c r="F691" s="2">
        <f t="shared" si="295"/>
        <v>0</v>
      </c>
      <c r="G691" s="3">
        <f t="shared" si="275"/>
        <v>0</v>
      </c>
      <c r="H691" s="3">
        <f t="shared" si="276"/>
        <v>47.573058126978914</v>
      </c>
      <c r="I691" s="3">
        <f t="shared" si="277"/>
        <v>-76.645479900119142</v>
      </c>
      <c r="J691" s="2">
        <f t="shared" si="278"/>
        <v>90.209342358053362</v>
      </c>
      <c r="K691" s="2">
        <f t="shared" si="282"/>
        <v>90.209342358053362</v>
      </c>
      <c r="L691" s="5">
        <f t="shared" si="283"/>
        <v>0.43347813619987002</v>
      </c>
      <c r="M691" s="4">
        <f t="shared" si="296"/>
        <v>0.21059784311144658</v>
      </c>
      <c r="N691" s="4">
        <f t="shared" si="284"/>
        <v>0.23700306672848132</v>
      </c>
      <c r="O691" s="4">
        <f t="shared" si="297"/>
        <v>0</v>
      </c>
      <c r="P691" s="4">
        <f t="shared" si="285"/>
        <v>0</v>
      </c>
      <c r="Q691" s="5">
        <f t="shared" si="286"/>
        <v>0</v>
      </c>
      <c r="R691" s="5">
        <f t="shared" si="287"/>
        <v>-9.8894735485240801</v>
      </c>
      <c r="S691" s="5">
        <f t="shared" si="298"/>
        <v>15.933040168723275</v>
      </c>
      <c r="T691" s="6">
        <f t="shared" si="299"/>
        <v>1499.0118256392141</v>
      </c>
      <c r="U691" s="5">
        <f t="shared" si="288"/>
        <v>0</v>
      </c>
      <c r="V691" s="5">
        <f t="shared" si="289"/>
        <v>8.7113491245481356</v>
      </c>
      <c r="W691" s="5">
        <f t="shared" si="290"/>
        <v>5.4070444702883407</v>
      </c>
      <c r="X691" s="5">
        <f t="shared" si="279"/>
        <v>0</v>
      </c>
      <c r="Y691" s="5">
        <f t="shared" si="280"/>
        <v>-1.1781244239759445</v>
      </c>
      <c r="Z691" s="5">
        <f t="shared" si="281"/>
        <v>-10.833915360988385</v>
      </c>
      <c r="AA691">
        <f t="shared" si="300"/>
        <v>0</v>
      </c>
    </row>
    <row r="692" spans="1:27" x14ac:dyDescent="0.2">
      <c r="A692">
        <f t="shared" si="274"/>
        <v>6.5999999999999037</v>
      </c>
      <c r="B692" s="5">
        <f t="shared" si="291"/>
        <v>0</v>
      </c>
      <c r="C692" s="5">
        <f t="shared" si="292"/>
        <v>461.16963087478825</v>
      </c>
      <c r="D692" s="5">
        <f t="shared" si="293"/>
        <v>-96.082419583930388</v>
      </c>
      <c r="E692" s="2">
        <f t="shared" si="294"/>
        <v>461.16963087478825</v>
      </c>
      <c r="F692" s="2">
        <f t="shared" si="295"/>
        <v>0</v>
      </c>
      <c r="G692" s="3">
        <f t="shared" si="275"/>
        <v>0</v>
      </c>
      <c r="H692" s="3">
        <f t="shared" si="276"/>
        <v>47.561276882739158</v>
      </c>
      <c r="I692" s="3">
        <f t="shared" si="277"/>
        <v>-76.753819053729032</v>
      </c>
      <c r="J692" s="2">
        <f t="shared" si="278"/>
        <v>90.29520362704298</v>
      </c>
      <c r="K692" s="2">
        <f t="shared" si="282"/>
        <v>90.29520362704298</v>
      </c>
      <c r="L692" s="5">
        <f t="shared" si="283"/>
        <v>0.43328544740913089</v>
      </c>
      <c r="M692" s="4">
        <f t="shared" si="296"/>
        <v>0.21039737625149885</v>
      </c>
      <c r="N692" s="4">
        <f t="shared" si="284"/>
        <v>0.23690145822847772</v>
      </c>
      <c r="O692" s="4">
        <f t="shared" si="297"/>
        <v>0</v>
      </c>
      <c r="P692" s="4">
        <f t="shared" si="285"/>
        <v>0</v>
      </c>
      <c r="Q692" s="5">
        <f t="shared" si="286"/>
        <v>0</v>
      </c>
      <c r="R692" s="5">
        <f t="shared" si="287"/>
        <v>-9.8920357961512604</v>
      </c>
      <c r="S692" s="5">
        <f t="shared" si="298"/>
        <v>15.963648903765035</v>
      </c>
      <c r="T692" s="6">
        <f t="shared" si="299"/>
        <v>1499.010326628138</v>
      </c>
      <c r="U692" s="5">
        <f t="shared" si="288"/>
        <v>0</v>
      </c>
      <c r="V692" s="5">
        <f t="shared" si="289"/>
        <v>8.7282222990941829</v>
      </c>
      <c r="W692" s="5">
        <f t="shared" si="290"/>
        <v>5.4085308402793801</v>
      </c>
      <c r="X692" s="5">
        <f t="shared" si="279"/>
        <v>0</v>
      </c>
      <c r="Y692" s="5">
        <f t="shared" si="280"/>
        <v>-1.1638134970570775</v>
      </c>
      <c r="Z692" s="5">
        <f t="shared" si="281"/>
        <v>-10.801820255955583</v>
      </c>
      <c r="AA692">
        <f t="shared" si="300"/>
        <v>0</v>
      </c>
    </row>
    <row r="693" spans="1:27" x14ac:dyDescent="0.2">
      <c r="A693">
        <f t="shared" si="274"/>
        <v>6.6099999999999035</v>
      </c>
      <c r="B693" s="5">
        <f t="shared" si="291"/>
        <v>0</v>
      </c>
      <c r="C693" s="5">
        <f t="shared" si="292"/>
        <v>461.64518545294078</v>
      </c>
      <c r="D693" s="5">
        <f t="shared" si="293"/>
        <v>-96.850497865480477</v>
      </c>
      <c r="E693" s="2">
        <f t="shared" si="294"/>
        <v>461.64518545294078</v>
      </c>
      <c r="F693" s="2">
        <f t="shared" si="295"/>
        <v>0</v>
      </c>
      <c r="G693" s="3">
        <f t="shared" si="275"/>
        <v>0</v>
      </c>
      <c r="H693" s="3">
        <f t="shared" si="276"/>
        <v>47.54963874776859</v>
      </c>
      <c r="I693" s="3">
        <f t="shared" si="277"/>
        <v>-76.861837256288581</v>
      </c>
      <c r="J693" s="2">
        <f t="shared" si="278"/>
        <v>90.380917075760451</v>
      </c>
      <c r="K693" s="2">
        <f t="shared" si="282"/>
        <v>90.380917075760451</v>
      </c>
      <c r="L693" s="5">
        <f t="shared" si="283"/>
        <v>0.43309276575357403</v>
      </c>
      <c r="M693" s="4">
        <f t="shared" si="296"/>
        <v>0.2101976340584768</v>
      </c>
      <c r="N693" s="4">
        <f t="shared" si="284"/>
        <v>0.23680011113504329</v>
      </c>
      <c r="O693" s="4">
        <f t="shared" si="297"/>
        <v>0</v>
      </c>
      <c r="P693" s="4">
        <f t="shared" si="285"/>
        <v>0</v>
      </c>
      <c r="Q693" s="5">
        <f t="shared" si="286"/>
        <v>0</v>
      </c>
      <c r="R693" s="5">
        <f t="shared" si="287"/>
        <v>-9.8946009567149549</v>
      </c>
      <c r="S693" s="5">
        <f t="shared" si="298"/>
        <v>15.994174266710527</v>
      </c>
      <c r="T693" s="6">
        <f t="shared" si="299"/>
        <v>1499.0088276185606</v>
      </c>
      <c r="U693" s="5">
        <f t="shared" si="288"/>
        <v>0</v>
      </c>
      <c r="V693" s="5">
        <f t="shared" si="289"/>
        <v>8.74506005031105</v>
      </c>
      <c r="W693" s="5">
        <f t="shared" si="290"/>
        <v>5.4100248063718004</v>
      </c>
      <c r="X693" s="5">
        <f t="shared" si="279"/>
        <v>0</v>
      </c>
      <c r="Y693" s="5">
        <f t="shared" si="280"/>
        <v>-1.1495409064039048</v>
      </c>
      <c r="Z693" s="5">
        <f t="shared" si="281"/>
        <v>-10.769800926917672</v>
      </c>
      <c r="AA693">
        <f t="shared" si="300"/>
        <v>0</v>
      </c>
    </row>
    <row r="694" spans="1:27" x14ac:dyDescent="0.2">
      <c r="A694">
        <f t="shared" si="274"/>
        <v>6.6199999999999033</v>
      </c>
      <c r="B694" s="5">
        <f t="shared" si="291"/>
        <v>0</v>
      </c>
      <c r="C694" s="5">
        <f t="shared" si="292"/>
        <v>462.12062436337311</v>
      </c>
      <c r="D694" s="5">
        <f t="shared" si="293"/>
        <v>-97.619654728089714</v>
      </c>
      <c r="E694" s="2">
        <f t="shared" si="294"/>
        <v>462.12062436337311</v>
      </c>
      <c r="F694" s="2">
        <f t="shared" si="295"/>
        <v>0</v>
      </c>
      <c r="G694" s="3">
        <f t="shared" si="275"/>
        <v>0</v>
      </c>
      <c r="H694" s="3">
        <f t="shared" si="276"/>
        <v>47.53814333870455</v>
      </c>
      <c r="I694" s="3">
        <f t="shared" si="277"/>
        <v>-76.969535265557752</v>
      </c>
      <c r="J694" s="2">
        <f t="shared" si="278"/>
        <v>90.466482362735633</v>
      </c>
      <c r="K694" s="2">
        <f t="shared" si="282"/>
        <v>90.466482362735633</v>
      </c>
      <c r="L694" s="5">
        <f t="shared" si="283"/>
        <v>0.43290009447089856</v>
      </c>
      <c r="M694" s="4">
        <f t="shared" si="296"/>
        <v>0.20999861428612665</v>
      </c>
      <c r="N694" s="4">
        <f t="shared" si="284"/>
        <v>0.23669902529243955</v>
      </c>
      <c r="O694" s="4">
        <f t="shared" si="297"/>
        <v>0</v>
      </c>
      <c r="P694" s="4">
        <f t="shared" si="285"/>
        <v>0</v>
      </c>
      <c r="Q694" s="5">
        <f t="shared" si="286"/>
        <v>0</v>
      </c>
      <c r="R694" s="5">
        <f t="shared" si="287"/>
        <v>-9.8971690720441394</v>
      </c>
      <c r="S694" s="5">
        <f t="shared" si="298"/>
        <v>16.024616243261299</v>
      </c>
      <c r="T694" s="6">
        <f t="shared" si="299"/>
        <v>1499.0073286104828</v>
      </c>
      <c r="U694" s="5">
        <f t="shared" si="288"/>
        <v>0</v>
      </c>
      <c r="V694" s="5">
        <f t="shared" si="289"/>
        <v>8.7618623648055749</v>
      </c>
      <c r="W694" s="5">
        <f t="shared" si="290"/>
        <v>5.4115263600729238</v>
      </c>
      <c r="X694" s="5">
        <f t="shared" si="279"/>
        <v>0</v>
      </c>
      <c r="Y694" s="5">
        <f t="shared" si="280"/>
        <v>-1.1353067072385645</v>
      </c>
      <c r="Z694" s="5">
        <f t="shared" si="281"/>
        <v>-10.737857396665778</v>
      </c>
      <c r="AA694">
        <f t="shared" si="300"/>
        <v>0</v>
      </c>
    </row>
    <row r="695" spans="1:27" x14ac:dyDescent="0.2">
      <c r="A695">
        <f t="shared" si="274"/>
        <v>6.6299999999999031</v>
      </c>
      <c r="B695" s="5">
        <f t="shared" si="291"/>
        <v>0</v>
      </c>
      <c r="C695" s="5">
        <f t="shared" si="292"/>
        <v>462.59594903142477</v>
      </c>
      <c r="D695" s="5">
        <f t="shared" si="293"/>
        <v>-98.38988697361512</v>
      </c>
      <c r="E695" s="2">
        <f t="shared" si="294"/>
        <v>462.59594903142477</v>
      </c>
      <c r="F695" s="2">
        <f t="shared" si="295"/>
        <v>0</v>
      </c>
      <c r="G695" s="3">
        <f t="shared" si="275"/>
        <v>0</v>
      </c>
      <c r="H695" s="3">
        <f t="shared" si="276"/>
        <v>47.526790271632166</v>
      </c>
      <c r="I695" s="3">
        <f t="shared" si="277"/>
        <v>-77.076913839524408</v>
      </c>
      <c r="J695" s="2">
        <f t="shared" si="278"/>
        <v>90.551899154844776</v>
      </c>
      <c r="K695" s="2">
        <f t="shared" si="282"/>
        <v>90.551899154844776</v>
      </c>
      <c r="L695" s="5">
        <f t="shared" si="283"/>
        <v>0.43270743678201695</v>
      </c>
      <c r="M695" s="4">
        <f t="shared" si="296"/>
        <v>0.20980031468143898</v>
      </c>
      <c r="N695" s="4">
        <f t="shared" si="284"/>
        <v>0.23659820053582425</v>
      </c>
      <c r="O695" s="4">
        <f t="shared" si="297"/>
        <v>0</v>
      </c>
      <c r="P695" s="4">
        <f t="shared" si="285"/>
        <v>0</v>
      </c>
      <c r="Q695" s="5">
        <f t="shared" si="286"/>
        <v>0</v>
      </c>
      <c r="R695" s="5">
        <f t="shared" si="287"/>
        <v>-9.8997401840699411</v>
      </c>
      <c r="S695" s="5">
        <f t="shared" si="298"/>
        <v>16.054974822414657</v>
      </c>
      <c r="T695" s="6">
        <f t="shared" si="299"/>
        <v>1499.0058296039037</v>
      </c>
      <c r="U695" s="5">
        <f t="shared" si="288"/>
        <v>0</v>
      </c>
      <c r="V695" s="5">
        <f t="shared" si="289"/>
        <v>8.7786292301346904</v>
      </c>
      <c r="W695" s="5">
        <f t="shared" si="290"/>
        <v>5.4130354928544655</v>
      </c>
      <c r="X695" s="5">
        <f t="shared" si="279"/>
        <v>0</v>
      </c>
      <c r="Y695" s="5">
        <f t="shared" si="280"/>
        <v>-1.1211109539352506</v>
      </c>
      <c r="Z695" s="5">
        <f t="shared" si="281"/>
        <v>-10.705989684730877</v>
      </c>
      <c r="AA695">
        <f t="shared" si="300"/>
        <v>0</v>
      </c>
    </row>
    <row r="696" spans="1:27" x14ac:dyDescent="0.2">
      <c r="A696">
        <f t="shared" si="274"/>
        <v>6.6399999999999029</v>
      </c>
      <c r="B696" s="5">
        <f t="shared" si="291"/>
        <v>0</v>
      </c>
      <c r="C696" s="5">
        <f t="shared" si="292"/>
        <v>463.07116087859339</v>
      </c>
      <c r="D696" s="5">
        <f t="shared" si="293"/>
        <v>-99.161191411494599</v>
      </c>
      <c r="E696" s="2">
        <f t="shared" si="294"/>
        <v>463.07116087859339</v>
      </c>
      <c r="F696" s="2">
        <f t="shared" si="295"/>
        <v>0</v>
      </c>
      <c r="G696" s="3">
        <f t="shared" si="275"/>
        <v>0</v>
      </c>
      <c r="H696" s="3">
        <f t="shared" si="276"/>
        <v>47.515579162092813</v>
      </c>
      <c r="I696" s="3">
        <f t="shared" si="277"/>
        <v>-77.183973736371712</v>
      </c>
      <c r="J696" s="2">
        <f t="shared" si="278"/>
        <v>90.637167127211271</v>
      </c>
      <c r="K696" s="2">
        <f t="shared" si="282"/>
        <v>90.637167127211271</v>
      </c>
      <c r="L696" s="5">
        <f t="shared" si="283"/>
        <v>0.43251479589096903</v>
      </c>
      <c r="M696" s="4">
        <f t="shared" si="296"/>
        <v>0.2096027329849916</v>
      </c>
      <c r="N696" s="4">
        <f t="shared" si="284"/>
        <v>0.23649763669141191</v>
      </c>
      <c r="O696" s="4">
        <f t="shared" si="297"/>
        <v>0</v>
      </c>
      <c r="P696" s="4">
        <f t="shared" si="285"/>
        <v>0</v>
      </c>
      <c r="Q696" s="5">
        <f t="shared" si="286"/>
        <v>0</v>
      </c>
      <c r="R696" s="5">
        <f t="shared" si="287"/>
        <v>-9.9023143348119245</v>
      </c>
      <c r="S696" s="5">
        <f t="shared" si="298"/>
        <v>16.085249996429955</v>
      </c>
      <c r="T696" s="6">
        <f t="shared" si="299"/>
        <v>1499.0043305988236</v>
      </c>
      <c r="U696" s="5">
        <f t="shared" si="288"/>
        <v>0</v>
      </c>
      <c r="V696" s="5">
        <f t="shared" si="289"/>
        <v>8.7953606347959337</v>
      </c>
      <c r="W696" s="5">
        <f t="shared" si="290"/>
        <v>5.4145521961492955</v>
      </c>
      <c r="X696" s="5">
        <f t="shared" si="279"/>
        <v>0</v>
      </c>
      <c r="Y696" s="5">
        <f t="shared" si="280"/>
        <v>-1.1069537000159908</v>
      </c>
      <c r="Z696" s="5">
        <f t="shared" si="281"/>
        <v>-10.67419780742075</v>
      </c>
      <c r="AA696">
        <f t="shared" si="300"/>
        <v>0</v>
      </c>
    </row>
    <row r="697" spans="1:27" x14ac:dyDescent="0.2">
      <c r="A697">
        <f t="shared" si="274"/>
        <v>6.6499999999999027</v>
      </c>
      <c r="B697" s="5">
        <f t="shared" si="291"/>
        <v>0</v>
      </c>
      <c r="C697" s="5">
        <f t="shared" si="292"/>
        <v>463.54626132252929</v>
      </c>
      <c r="D697" s="5">
        <f t="shared" si="293"/>
        <v>-99.933564858748696</v>
      </c>
      <c r="E697" s="2">
        <f t="shared" si="294"/>
        <v>463.54626132252929</v>
      </c>
      <c r="F697" s="2">
        <f t="shared" si="295"/>
        <v>0</v>
      </c>
      <c r="G697" s="3">
        <f t="shared" si="275"/>
        <v>0</v>
      </c>
      <c r="H697" s="3">
        <f t="shared" si="276"/>
        <v>47.504509625092652</v>
      </c>
      <c r="I697" s="3">
        <f t="shared" si="277"/>
        <v>-77.290715714445923</v>
      </c>
      <c r="J697" s="2">
        <f t="shared" si="278"/>
        <v>90.722285963107311</v>
      </c>
      <c r="K697" s="2">
        <f t="shared" si="282"/>
        <v>90.722285963107311</v>
      </c>
      <c r="L697" s="5">
        <f t="shared" si="283"/>
        <v>0.4323221749848386</v>
      </c>
      <c r="M697" s="4">
        <f t="shared" si="296"/>
        <v>0.20940586693128554</v>
      </c>
      <c r="N697" s="4">
        <f t="shared" si="284"/>
        <v>0.23639733357663209</v>
      </c>
      <c r="O697" s="4">
        <f t="shared" si="297"/>
        <v>0</v>
      </c>
      <c r="P697" s="4">
        <f t="shared" si="285"/>
        <v>0</v>
      </c>
      <c r="Q697" s="5">
        <f t="shared" si="286"/>
        <v>0</v>
      </c>
      <c r="R697" s="5">
        <f t="shared" si="287"/>
        <v>-9.9048915663646557</v>
      </c>
      <c r="S697" s="5">
        <f t="shared" si="298"/>
        <v>16.115441760794948</v>
      </c>
      <c r="T697" s="6">
        <f t="shared" si="299"/>
        <v>1499.0028315952425</v>
      </c>
      <c r="U697" s="5">
        <f t="shared" si="288"/>
        <v>0</v>
      </c>
      <c r="V697" s="5">
        <f t="shared" si="289"/>
        <v>8.8120565682179794</v>
      </c>
      <c r="W697" s="5">
        <f t="shared" si="290"/>
        <v>5.4160764613482764</v>
      </c>
      <c r="X697" s="5">
        <f t="shared" si="279"/>
        <v>0</v>
      </c>
      <c r="Y697" s="5">
        <f t="shared" si="280"/>
        <v>-1.0928349981466763</v>
      </c>
      <c r="Z697" s="5">
        <f t="shared" si="281"/>
        <v>-10.642481777856776</v>
      </c>
      <c r="AA697">
        <f t="shared" si="300"/>
        <v>0</v>
      </c>
    </row>
    <row r="698" spans="1:27" x14ac:dyDescent="0.2">
      <c r="A698">
        <f t="shared" si="274"/>
        <v>6.6599999999999024</v>
      </c>
      <c r="B698" s="5">
        <f t="shared" si="291"/>
        <v>0</v>
      </c>
      <c r="C698" s="5">
        <f t="shared" si="292"/>
        <v>464.02125177703033</v>
      </c>
      <c r="D698" s="5">
        <f t="shared" si="293"/>
        <v>-100.70700413998205</v>
      </c>
      <c r="E698" s="2">
        <f t="shared" si="294"/>
        <v>464.02125177703033</v>
      </c>
      <c r="F698" s="2">
        <f t="shared" si="295"/>
        <v>0</v>
      </c>
      <c r="G698" s="3">
        <f t="shared" si="275"/>
        <v>0</v>
      </c>
      <c r="H698" s="3">
        <f t="shared" si="276"/>
        <v>47.493581275111183</v>
      </c>
      <c r="I698" s="3">
        <f t="shared" si="277"/>
        <v>-77.397140532224498</v>
      </c>
      <c r="J698" s="2">
        <f t="shared" si="278"/>
        <v>90.807255353856505</v>
      </c>
      <c r="K698" s="2">
        <f t="shared" si="282"/>
        <v>90.807255353856505</v>
      </c>
      <c r="L698" s="5">
        <f t="shared" si="283"/>
        <v>0.4321295772336719</v>
      </c>
      <c r="M698" s="4">
        <f t="shared" si="296"/>
        <v>0.20920971424907425</v>
      </c>
      <c r="N698" s="4">
        <f t="shared" si="284"/>
        <v>0.23629729100028535</v>
      </c>
      <c r="O698" s="4">
        <f t="shared" si="297"/>
        <v>0</v>
      </c>
      <c r="P698" s="4">
        <f t="shared" si="285"/>
        <v>0</v>
      </c>
      <c r="Q698" s="5">
        <f t="shared" si="286"/>
        <v>0</v>
      </c>
      <c r="R698" s="5">
        <f t="shared" si="287"/>
        <v>-9.9074719208844844</v>
      </c>
      <c r="S698" s="5">
        <f t="shared" si="298"/>
        <v>16.14555011419213</v>
      </c>
      <c r="T698" s="6">
        <f t="shared" si="299"/>
        <v>1499.0013325931602</v>
      </c>
      <c r="U698" s="5">
        <f t="shared" si="288"/>
        <v>0</v>
      </c>
      <c r="V698" s="5">
        <f t="shared" si="289"/>
        <v>8.8287170207512204</v>
      </c>
      <c r="W698" s="5">
        <f t="shared" si="290"/>
        <v>5.4176082797971823</v>
      </c>
      <c r="X698" s="5">
        <f t="shared" si="279"/>
        <v>0</v>
      </c>
      <c r="Y698" s="5">
        <f t="shared" si="280"/>
        <v>-1.0787549001332639</v>
      </c>
      <c r="Z698" s="5">
        <f t="shared" si="281"/>
        <v>-10.610841606010688</v>
      </c>
      <c r="AA698">
        <f t="shared" si="300"/>
        <v>0</v>
      </c>
    </row>
    <row r="699" spans="1:27" x14ac:dyDescent="0.2">
      <c r="A699">
        <f t="shared" si="274"/>
        <v>6.6699999999999022</v>
      </c>
      <c r="B699" s="5">
        <f t="shared" si="291"/>
        <v>0</v>
      </c>
      <c r="C699" s="5">
        <f t="shared" si="292"/>
        <v>464.49613365203641</v>
      </c>
      <c r="D699" s="5">
        <f t="shared" si="293"/>
        <v>-101.48150608738459</v>
      </c>
      <c r="E699" s="2">
        <f t="shared" si="294"/>
        <v>464.49613365203641</v>
      </c>
      <c r="F699" s="2">
        <f t="shared" si="295"/>
        <v>0</v>
      </c>
      <c r="G699" s="3">
        <f t="shared" si="275"/>
        <v>0</v>
      </c>
      <c r="H699" s="3">
        <f t="shared" si="276"/>
        <v>47.482793726109847</v>
      </c>
      <c r="I699" s="3">
        <f t="shared" si="277"/>
        <v>-77.503248948284607</v>
      </c>
      <c r="J699" s="2">
        <f t="shared" si="278"/>
        <v>90.892074998737243</v>
      </c>
      <c r="K699" s="2">
        <f t="shared" si="282"/>
        <v>90.892074998737243</v>
      </c>
      <c r="L699" s="5">
        <f t="shared" si="283"/>
        <v>0.43193700579039906</v>
      </c>
      <c r="M699" s="4">
        <f t="shared" si="296"/>
        <v>0.20901427266168723</v>
      </c>
      <c r="N699" s="4">
        <f t="shared" si="284"/>
        <v>0.23619750876269832</v>
      </c>
      <c r="O699" s="4">
        <f t="shared" si="297"/>
        <v>0</v>
      </c>
      <c r="P699" s="4">
        <f t="shared" si="285"/>
        <v>0</v>
      </c>
      <c r="Q699" s="5">
        <f t="shared" si="286"/>
        <v>0</v>
      </c>
      <c r="R699" s="5">
        <f t="shared" si="287"/>
        <v>-9.9100554405765866</v>
      </c>
      <c r="S699" s="5">
        <f t="shared" si="298"/>
        <v>16.175575058465181</v>
      </c>
      <c r="T699" s="6">
        <f t="shared" si="299"/>
        <v>1498.9998335925773</v>
      </c>
      <c r="U699" s="5">
        <f t="shared" si="288"/>
        <v>0</v>
      </c>
      <c r="V699" s="5">
        <f t="shared" si="289"/>
        <v>8.8453419836583915</v>
      </c>
      <c r="W699" s="5">
        <f t="shared" si="290"/>
        <v>5.4191476427937113</v>
      </c>
      <c r="X699" s="5">
        <f t="shared" si="279"/>
        <v>0</v>
      </c>
      <c r="Y699" s="5">
        <f t="shared" si="280"/>
        <v>-1.0647134569181951</v>
      </c>
      <c r="Z699" s="5">
        <f t="shared" si="281"/>
        <v>-10.579277298741108</v>
      </c>
      <c r="AA699">
        <f t="shared" si="300"/>
        <v>0</v>
      </c>
    </row>
    <row r="700" spans="1:27" x14ac:dyDescent="0.2">
      <c r="A700">
        <f t="shared" si="274"/>
        <v>6.679999999999902</v>
      </c>
      <c r="B700" s="5">
        <f t="shared" si="291"/>
        <v>0</v>
      </c>
      <c r="C700" s="5">
        <f t="shared" si="292"/>
        <v>464.97090835362468</v>
      </c>
      <c r="D700" s="5">
        <f t="shared" si="293"/>
        <v>-102.25706754073236</v>
      </c>
      <c r="E700" s="2">
        <f t="shared" si="294"/>
        <v>464.97090835362468</v>
      </c>
      <c r="F700" s="2">
        <f t="shared" si="295"/>
        <v>0</v>
      </c>
      <c r="G700" s="3">
        <f t="shared" si="275"/>
        <v>0</v>
      </c>
      <c r="H700" s="3">
        <f t="shared" si="276"/>
        <v>47.472146591540664</v>
      </c>
      <c r="I700" s="3">
        <f t="shared" si="277"/>
        <v>-77.609041721272021</v>
      </c>
      <c r="J700" s="2">
        <f t="shared" si="278"/>
        <v>90.976744604887173</v>
      </c>
      <c r="K700" s="2">
        <f t="shared" si="282"/>
        <v>90.976744604887173</v>
      </c>
      <c r="L700" s="5">
        <f t="shared" si="283"/>
        <v>0.43174446379075737</v>
      </c>
      <c r="M700" s="4">
        <f t="shared" si="296"/>
        <v>0.20881953988734622</v>
      </c>
      <c r="N700" s="4">
        <f t="shared" si="284"/>
        <v>0.23609798665587525</v>
      </c>
      <c r="O700" s="4">
        <f t="shared" si="297"/>
        <v>0</v>
      </c>
      <c r="P700" s="4">
        <f t="shared" si="285"/>
        <v>0</v>
      </c>
      <c r="Q700" s="5">
        <f t="shared" si="286"/>
        <v>0</v>
      </c>
      <c r="R700" s="5">
        <f t="shared" si="287"/>
        <v>-9.9126421676822467</v>
      </c>
      <c r="S700" s="5">
        <f t="shared" si="298"/>
        <v>16.205516598585405</v>
      </c>
      <c r="T700" s="6">
        <f t="shared" si="299"/>
        <v>1498.9983345934932</v>
      </c>
      <c r="U700" s="5">
        <f t="shared" si="288"/>
        <v>0</v>
      </c>
      <c r="V700" s="5">
        <f t="shared" si="289"/>
        <v>8.861931449105219</v>
      </c>
      <c r="W700" s="5">
        <f t="shared" si="290"/>
        <v>5.420694541584556</v>
      </c>
      <c r="X700" s="5">
        <f t="shared" si="279"/>
        <v>0</v>
      </c>
      <c r="Y700" s="5">
        <f t="shared" si="280"/>
        <v>-1.0507107185770277</v>
      </c>
      <c r="Z700" s="5">
        <f t="shared" si="281"/>
        <v>-10.547788859830039</v>
      </c>
      <c r="AA700">
        <f t="shared" si="300"/>
        <v>0</v>
      </c>
    </row>
    <row r="701" spans="1:27" x14ac:dyDescent="0.2">
      <c r="A701">
        <f t="shared" si="274"/>
        <v>6.6899999999999018</v>
      </c>
      <c r="B701" s="5">
        <f t="shared" si="291"/>
        <v>0</v>
      </c>
      <c r="C701" s="5">
        <f t="shared" si="292"/>
        <v>465.44557728400417</v>
      </c>
      <c r="D701" s="5">
        <f t="shared" si="293"/>
        <v>-103.03368534738807</v>
      </c>
      <c r="E701" s="2">
        <f t="shared" si="294"/>
        <v>465.44557728400417</v>
      </c>
      <c r="F701" s="2">
        <f t="shared" si="295"/>
        <v>0</v>
      </c>
      <c r="G701" s="3">
        <f t="shared" si="275"/>
        <v>0</v>
      </c>
      <c r="H701" s="3">
        <f t="shared" si="276"/>
        <v>47.46163948435489</v>
      </c>
      <c r="I701" s="3">
        <f t="shared" si="277"/>
        <v>-77.714519609870322</v>
      </c>
      <c r="J701" s="2">
        <f t="shared" si="278"/>
        <v>91.061263887208341</v>
      </c>
      <c r="K701" s="2">
        <f t="shared" si="282"/>
        <v>91.061263887208341</v>
      </c>
      <c r="L701" s="5">
        <f t="shared" si="283"/>
        <v>0.4315519543532173</v>
      </c>
      <c r="M701" s="4">
        <f t="shared" si="296"/>
        <v>0.20862551363947587</v>
      </c>
      <c r="N701" s="4">
        <f t="shared" si="284"/>
        <v>0.23599872446364864</v>
      </c>
      <c r="O701" s="4">
        <f t="shared" si="297"/>
        <v>0</v>
      </c>
      <c r="P701" s="4">
        <f t="shared" si="285"/>
        <v>0</v>
      </c>
      <c r="Q701" s="5">
        <f t="shared" si="286"/>
        <v>0</v>
      </c>
      <c r="R701" s="5">
        <f t="shared" si="287"/>
        <v>-9.9152321444663638</v>
      </c>
      <c r="S701" s="5">
        <f t="shared" si="298"/>
        <v>16.235374742618237</v>
      </c>
      <c r="T701" s="6">
        <f t="shared" si="299"/>
        <v>1498.9968355959081</v>
      </c>
      <c r="U701" s="5">
        <f t="shared" si="288"/>
        <v>0</v>
      </c>
      <c r="V701" s="5">
        <f t="shared" si="289"/>
        <v>8.8784854101511215</v>
      </c>
      <c r="W701" s="5">
        <f t="shared" si="290"/>
        <v>5.4222489673625667</v>
      </c>
      <c r="X701" s="5">
        <f t="shared" si="279"/>
        <v>0</v>
      </c>
      <c r="Y701" s="5">
        <f t="shared" si="280"/>
        <v>-1.0367467343152423</v>
      </c>
      <c r="Z701" s="5">
        <f t="shared" si="281"/>
        <v>-10.516376290019195</v>
      </c>
      <c r="AA701">
        <f t="shared" si="300"/>
        <v>0</v>
      </c>
    </row>
    <row r="702" spans="1:27" x14ac:dyDescent="0.2">
      <c r="A702">
        <f t="shared" si="274"/>
        <v>6.6999999999999016</v>
      </c>
      <c r="B702" s="5">
        <f t="shared" si="291"/>
        <v>0</v>
      </c>
      <c r="C702" s="5">
        <f t="shared" si="292"/>
        <v>465.920141841511</v>
      </c>
      <c r="D702" s="5">
        <f t="shared" si="293"/>
        <v>-103.81135636230127</v>
      </c>
      <c r="E702" s="2">
        <f t="shared" si="294"/>
        <v>465.920141841511</v>
      </c>
      <c r="F702" s="2">
        <f t="shared" si="295"/>
        <v>0</v>
      </c>
      <c r="G702" s="3">
        <f t="shared" si="275"/>
        <v>0</v>
      </c>
      <c r="H702" s="3">
        <f t="shared" si="276"/>
        <v>47.451272017011739</v>
      </c>
      <c r="I702" s="3">
        <f t="shared" si="277"/>
        <v>-77.819683372770513</v>
      </c>
      <c r="J702" s="2">
        <f t="shared" si="278"/>
        <v>91.145632568273385</v>
      </c>
      <c r="K702" s="2">
        <f t="shared" si="282"/>
        <v>91.145632568273385</v>
      </c>
      <c r="L702" s="5">
        <f t="shared" si="283"/>
        <v>0.43135948057891083</v>
      </c>
      <c r="M702" s="4">
        <f t="shared" si="296"/>
        <v>0.20843219162700827</v>
      </c>
      <c r="N702" s="4">
        <f t="shared" si="284"/>
        <v>0.23589972196182782</v>
      </c>
      <c r="O702" s="4">
        <f t="shared" si="297"/>
        <v>0</v>
      </c>
      <c r="P702" s="4">
        <f t="shared" si="285"/>
        <v>0</v>
      </c>
      <c r="Q702" s="5">
        <f t="shared" si="286"/>
        <v>0</v>
      </c>
      <c r="R702" s="5">
        <f t="shared" si="287"/>
        <v>-9.9178254132052324</v>
      </c>
      <c r="S702" s="5">
        <f t="shared" si="298"/>
        <v>16.265149501689852</v>
      </c>
      <c r="T702" s="6">
        <f t="shared" si="299"/>
        <v>1498.9953365998219</v>
      </c>
      <c r="U702" s="5">
        <f t="shared" si="288"/>
        <v>0</v>
      </c>
      <c r="V702" s="5">
        <f t="shared" si="289"/>
        <v>8.8950038607399637</v>
      </c>
      <c r="W702" s="5">
        <f t="shared" si="290"/>
        <v>5.423810911263991</v>
      </c>
      <c r="X702" s="5">
        <f t="shared" si="279"/>
        <v>0</v>
      </c>
      <c r="Y702" s="5">
        <f t="shared" si="280"/>
        <v>-1.0228215524652686</v>
      </c>
      <c r="Z702" s="5">
        <f t="shared" si="281"/>
        <v>-10.485039587046156</v>
      </c>
      <c r="AA702">
        <f t="shared" si="300"/>
        <v>0</v>
      </c>
    </row>
    <row r="703" spans="1:27" x14ac:dyDescent="0.2">
      <c r="A703">
        <f t="shared" si="274"/>
        <v>6.7099999999999014</v>
      </c>
      <c r="B703" s="5">
        <f t="shared" si="291"/>
        <v>0</v>
      </c>
      <c r="C703" s="5">
        <f t="shared" si="292"/>
        <v>466.39460342060352</v>
      </c>
      <c r="D703" s="5">
        <f t="shared" si="293"/>
        <v>-104.59007744800833</v>
      </c>
      <c r="E703" s="2">
        <f t="shared" si="294"/>
        <v>466.39460342060352</v>
      </c>
      <c r="F703" s="2">
        <f t="shared" si="295"/>
        <v>0</v>
      </c>
      <c r="G703" s="3">
        <f t="shared" si="275"/>
        <v>0</v>
      </c>
      <c r="H703" s="3">
        <f t="shared" si="276"/>
        <v>47.441043801487083</v>
      </c>
      <c r="I703" s="3">
        <f t="shared" si="277"/>
        <v>-77.92453376864097</v>
      </c>
      <c r="J703" s="2">
        <f t="shared" si="278"/>
        <v>91.22985037823247</v>
      </c>
      <c r="K703" s="2">
        <f t="shared" si="282"/>
        <v>91.22985037823247</v>
      </c>
      <c r="L703" s="5">
        <f t="shared" si="283"/>
        <v>0.43116704555156177</v>
      </c>
      <c r="M703" s="4">
        <f t="shared" si="296"/>
        <v>0.20823957155468106</v>
      </c>
      <c r="N703" s="4">
        <f t="shared" si="284"/>
        <v>0.23580097891834523</v>
      </c>
      <c r="O703" s="4">
        <f t="shared" si="297"/>
        <v>0</v>
      </c>
      <c r="P703" s="4">
        <f t="shared" si="285"/>
        <v>0</v>
      </c>
      <c r="Q703" s="5">
        <f t="shared" si="286"/>
        <v>0</v>
      </c>
      <c r="R703" s="5">
        <f t="shared" si="287"/>
        <v>-9.9204220161744932</v>
      </c>
      <c r="S703" s="5">
        <f t="shared" si="298"/>
        <v>16.29484088995375</v>
      </c>
      <c r="T703" s="6">
        <f t="shared" si="299"/>
        <v>1498.9938376052348</v>
      </c>
      <c r="U703" s="5">
        <f t="shared" si="288"/>
        <v>0</v>
      </c>
      <c r="V703" s="5">
        <f t="shared" si="289"/>
        <v>8.9114867956908412</v>
      </c>
      <c r="W703" s="5">
        <f t="shared" si="290"/>
        <v>5.4253803643657816</v>
      </c>
      <c r="X703" s="5">
        <f t="shared" si="279"/>
        <v>0</v>
      </c>
      <c r="Y703" s="5">
        <f t="shared" si="280"/>
        <v>-1.0089352204836519</v>
      </c>
      <c r="Z703" s="5">
        <f t="shared" si="281"/>
        <v>-10.453778745680466</v>
      </c>
      <c r="AA703">
        <f t="shared" si="300"/>
        <v>0</v>
      </c>
    </row>
    <row r="704" spans="1:27" x14ac:dyDescent="0.2">
      <c r="A704">
        <f t="shared" si="274"/>
        <v>6.7199999999999012</v>
      </c>
      <c r="B704" s="5">
        <f t="shared" si="291"/>
        <v>0</v>
      </c>
      <c r="C704" s="5">
        <f t="shared" si="292"/>
        <v>466.86896341185735</v>
      </c>
      <c r="D704" s="5">
        <f t="shared" si="293"/>
        <v>-105.36984547463202</v>
      </c>
      <c r="E704" s="2">
        <f t="shared" si="294"/>
        <v>466.86896341185735</v>
      </c>
      <c r="F704" s="2">
        <f t="shared" si="295"/>
        <v>0</v>
      </c>
      <c r="G704" s="3">
        <f t="shared" si="275"/>
        <v>0</v>
      </c>
      <c r="H704" s="3">
        <f t="shared" si="276"/>
        <v>47.430954449282247</v>
      </c>
      <c r="I704" s="3">
        <f t="shared" si="277"/>
        <v>-78.029071556097776</v>
      </c>
      <c r="J704" s="2">
        <f t="shared" si="278"/>
        <v>91.313917054721259</v>
      </c>
      <c r="K704" s="2">
        <f t="shared" si="282"/>
        <v>91.313917054721259</v>
      </c>
      <c r="L704" s="5">
        <f t="shared" si="283"/>
        <v>0.43097465233741866</v>
      </c>
      <c r="M704" s="4">
        <f t="shared" si="296"/>
        <v>0.20804765112332987</v>
      </c>
      <c r="N704" s="4">
        <f t="shared" si="284"/>
        <v>0.23570249509340105</v>
      </c>
      <c r="O704" s="4">
        <f t="shared" si="297"/>
        <v>0</v>
      </c>
      <c r="P704" s="4">
        <f t="shared" si="285"/>
        <v>0</v>
      </c>
      <c r="Q704" s="5">
        <f t="shared" si="286"/>
        <v>0</v>
      </c>
      <c r="R704" s="5">
        <f t="shared" si="287"/>
        <v>-9.9230219956373915</v>
      </c>
      <c r="S704" s="5">
        <f t="shared" si="298"/>
        <v>16.324448924557515</v>
      </c>
      <c r="T704" s="6">
        <f t="shared" si="299"/>
        <v>1498.9923386121468</v>
      </c>
      <c r="U704" s="5">
        <f t="shared" si="288"/>
        <v>0</v>
      </c>
      <c r="V704" s="5">
        <f t="shared" si="289"/>
        <v>8.9279342106888979</v>
      </c>
      <c r="W704" s="5">
        <f t="shared" si="290"/>
        <v>5.4269573176829811</v>
      </c>
      <c r="X704" s="5">
        <f t="shared" si="279"/>
        <v>0</v>
      </c>
      <c r="Y704" s="5">
        <f t="shared" si="280"/>
        <v>-0.99508778494849359</v>
      </c>
      <c r="Z704" s="5">
        <f t="shared" si="281"/>
        <v>-10.422593757759504</v>
      </c>
      <c r="AA704">
        <f t="shared" si="300"/>
        <v>0</v>
      </c>
    </row>
    <row r="705" spans="1:27" x14ac:dyDescent="0.2">
      <c r="A705">
        <f t="shared" si="274"/>
        <v>6.729999999999901</v>
      </c>
      <c r="B705" s="5">
        <f t="shared" si="291"/>
        <v>0</v>
      </c>
      <c r="C705" s="5">
        <f t="shared" si="292"/>
        <v>467.34322320196094</v>
      </c>
      <c r="D705" s="5">
        <f t="shared" si="293"/>
        <v>-106.15065731988088</v>
      </c>
      <c r="E705" s="2">
        <f t="shared" si="294"/>
        <v>467.34322320196094</v>
      </c>
      <c r="F705" s="2">
        <f t="shared" si="295"/>
        <v>0</v>
      </c>
      <c r="G705" s="3">
        <f t="shared" si="275"/>
        <v>0</v>
      </c>
      <c r="H705" s="3">
        <f t="shared" si="276"/>
        <v>47.421003571432763</v>
      </c>
      <c r="I705" s="3">
        <f t="shared" si="277"/>
        <v>-78.133297493675371</v>
      </c>
      <c r="J705" s="2">
        <f t="shared" si="278"/>
        <v>91.397832342769576</v>
      </c>
      <c r="K705" s="2">
        <f t="shared" si="282"/>
        <v>91.397832342769576</v>
      </c>
      <c r="L705" s="5">
        <f t="shared" si="283"/>
        <v>0.43078230398519007</v>
      </c>
      <c r="M705" s="4">
        <f t="shared" si="296"/>
        <v>0.20785642803017484</v>
      </c>
      <c r="N705" s="4">
        <f t="shared" si="284"/>
        <v>0.23560427023960603</v>
      </c>
      <c r="O705" s="4">
        <f t="shared" si="297"/>
        <v>0</v>
      </c>
      <c r="P705" s="4">
        <f t="shared" si="285"/>
        <v>0</v>
      </c>
      <c r="Q705" s="5">
        <f t="shared" si="286"/>
        <v>0</v>
      </c>
      <c r="R705" s="5">
        <f t="shared" si="287"/>
        <v>-9.9256253938331991</v>
      </c>
      <c r="S705" s="5">
        <f t="shared" si="298"/>
        <v>16.353973625609559</v>
      </c>
      <c r="T705" s="6">
        <f t="shared" si="299"/>
        <v>1498.9908396205576</v>
      </c>
      <c r="U705" s="5">
        <f t="shared" si="288"/>
        <v>0</v>
      </c>
      <c r="V705" s="5">
        <f t="shared" si="289"/>
        <v>8.944346102276219</v>
      </c>
      <c r="W705" s="5">
        <f t="shared" si="290"/>
        <v>5.4285417621661862</v>
      </c>
      <c r="X705" s="5">
        <f t="shared" si="279"/>
        <v>0</v>
      </c>
      <c r="Y705" s="5">
        <f t="shared" si="280"/>
        <v>-0.98127929155698013</v>
      </c>
      <c r="Z705" s="5">
        <f t="shared" si="281"/>
        <v>-10.391484612224254</v>
      </c>
      <c r="AA705">
        <f t="shared" si="300"/>
        <v>0</v>
      </c>
    </row>
    <row r="706" spans="1:27" x14ac:dyDescent="0.2">
      <c r="A706">
        <f t="shared" si="274"/>
        <v>6.7399999999999007</v>
      </c>
      <c r="B706" s="5">
        <f t="shared" si="291"/>
        <v>0</v>
      </c>
      <c r="C706" s="5">
        <f t="shared" si="292"/>
        <v>467.81738417371071</v>
      </c>
      <c r="D706" s="5">
        <f t="shared" si="293"/>
        <v>-106.93250986904825</v>
      </c>
      <c r="E706" s="2">
        <f t="shared" si="294"/>
        <v>467.81738417371071</v>
      </c>
      <c r="F706" s="2">
        <f t="shared" si="295"/>
        <v>0</v>
      </c>
      <c r="G706" s="3">
        <f t="shared" si="275"/>
        <v>0</v>
      </c>
      <c r="H706" s="3">
        <f t="shared" si="276"/>
        <v>47.411190778517195</v>
      </c>
      <c r="I706" s="3">
        <f t="shared" si="277"/>
        <v>-78.237212339797608</v>
      </c>
      <c r="J706" s="2">
        <f t="shared" si="278"/>
        <v>91.481595994711057</v>
      </c>
      <c r="K706" s="2">
        <f t="shared" si="282"/>
        <v>91.481595994711057</v>
      </c>
      <c r="L706" s="5">
        <f t="shared" si="283"/>
        <v>0.43059000352598192</v>
      </c>
      <c r="M706" s="4">
        <f t="shared" si="296"/>
        <v>0.20766589996910137</v>
      </c>
      <c r="N706" s="4">
        <f t="shared" si="284"/>
        <v>0.235506304102122</v>
      </c>
      <c r="O706" s="4">
        <f t="shared" si="297"/>
        <v>0</v>
      </c>
      <c r="P706" s="4">
        <f t="shared" si="285"/>
        <v>0</v>
      </c>
      <c r="Q706" s="5">
        <f t="shared" si="286"/>
        <v>0</v>
      </c>
      <c r="R706" s="5">
        <f t="shared" si="287"/>
        <v>-9.9282322529659019</v>
      </c>
      <c r="S706" s="5">
        <f t="shared" si="298"/>
        <v>16.383415016145982</v>
      </c>
      <c r="T706" s="6">
        <f t="shared" si="299"/>
        <v>1498.9893406304675</v>
      </c>
      <c r="U706" s="5">
        <f t="shared" si="288"/>
        <v>0</v>
      </c>
      <c r="V706" s="5">
        <f t="shared" si="289"/>
        <v>8.960722467842734</v>
      </c>
      <c r="W706" s="5">
        <f t="shared" si="290"/>
        <v>5.4301336886990663</v>
      </c>
      <c r="X706" s="5">
        <f t="shared" si="279"/>
        <v>0</v>
      </c>
      <c r="Y706" s="5">
        <f t="shared" si="280"/>
        <v>-0.96750978512316799</v>
      </c>
      <c r="Z706" s="5">
        <f t="shared" si="281"/>
        <v>-10.360451295154952</v>
      </c>
      <c r="AA706">
        <f t="shared" si="300"/>
        <v>0</v>
      </c>
    </row>
    <row r="707" spans="1:27" x14ac:dyDescent="0.2">
      <c r="A707">
        <f t="shared" si="274"/>
        <v>6.7499999999999005</v>
      </c>
      <c r="B707" s="5">
        <f t="shared" si="291"/>
        <v>0</v>
      </c>
      <c r="C707" s="5">
        <f t="shared" si="292"/>
        <v>468.29144770600664</v>
      </c>
      <c r="D707" s="5">
        <f t="shared" si="293"/>
        <v>-107.71540001501099</v>
      </c>
      <c r="E707" s="2">
        <f t="shared" si="294"/>
        <v>468.29144770600664</v>
      </c>
      <c r="F707" s="2">
        <f t="shared" si="295"/>
        <v>0</v>
      </c>
      <c r="G707" s="3">
        <f t="shared" si="275"/>
        <v>0</v>
      </c>
      <c r="H707" s="3">
        <f t="shared" si="276"/>
        <v>47.401515680665966</v>
      </c>
      <c r="I707" s="3">
        <f t="shared" si="277"/>
        <v>-78.340816852749157</v>
      </c>
      <c r="J707" s="2">
        <f t="shared" si="278"/>
        <v>91.565207770093593</v>
      </c>
      <c r="K707" s="2">
        <f t="shared" si="282"/>
        <v>91.565207770093593</v>
      </c>
      <c r="L707" s="5">
        <f t="shared" si="283"/>
        <v>0.43039775397323726</v>
      </c>
      <c r="M707" s="4">
        <f t="shared" si="296"/>
        <v>0.20747606463093518</v>
      </c>
      <c r="N707" s="4">
        <f t="shared" si="284"/>
        <v>0.23540859641880127</v>
      </c>
      <c r="O707" s="4">
        <f t="shared" si="297"/>
        <v>0</v>
      </c>
      <c r="P707" s="4">
        <f t="shared" si="285"/>
        <v>0</v>
      </c>
      <c r="Q707" s="5">
        <f t="shared" si="286"/>
        <v>0</v>
      </c>
      <c r="R707" s="5">
        <f t="shared" si="287"/>
        <v>-9.9308426151931037</v>
      </c>
      <c r="S707" s="5">
        <f t="shared" si="298"/>
        <v>16.412773122097541</v>
      </c>
      <c r="T707" s="6">
        <f t="shared" si="299"/>
        <v>1498.9878416418762</v>
      </c>
      <c r="U707" s="5">
        <f t="shared" si="288"/>
        <v>0</v>
      </c>
      <c r="V707" s="5">
        <f t="shared" si="289"/>
        <v>8.9770633056172038</v>
      </c>
      <c r="W707" s="5">
        <f t="shared" si="290"/>
        <v>5.4317330880959815</v>
      </c>
      <c r="X707" s="5">
        <f t="shared" si="279"/>
        <v>0</v>
      </c>
      <c r="Y707" s="5">
        <f t="shared" si="280"/>
        <v>-0.95377930957589996</v>
      </c>
      <c r="Z707" s="5">
        <f t="shared" si="281"/>
        <v>-10.329493789806477</v>
      </c>
      <c r="AA707">
        <f t="shared" si="300"/>
        <v>0</v>
      </c>
    </row>
    <row r="708" spans="1:27" x14ac:dyDescent="0.2">
      <c r="A708">
        <f t="shared" si="274"/>
        <v>6.7599999999999003</v>
      </c>
      <c r="B708" s="5">
        <f t="shared" si="291"/>
        <v>0</v>
      </c>
      <c r="C708" s="5">
        <f t="shared" si="292"/>
        <v>468.76541517384783</v>
      </c>
      <c r="D708" s="5">
        <f t="shared" si="293"/>
        <v>-108.49932465822796</v>
      </c>
      <c r="E708" s="2">
        <f t="shared" si="294"/>
        <v>468.76541517384783</v>
      </c>
      <c r="F708" s="2">
        <f t="shared" si="295"/>
        <v>0</v>
      </c>
      <c r="G708" s="3">
        <f t="shared" si="275"/>
        <v>0</v>
      </c>
      <c r="H708" s="3">
        <f t="shared" si="276"/>
        <v>47.391977887570206</v>
      </c>
      <c r="I708" s="3">
        <f t="shared" si="277"/>
        <v>-78.444111790647227</v>
      </c>
      <c r="J708" s="2">
        <f t="shared" si="278"/>
        <v>91.648667435590696</v>
      </c>
      <c r="K708" s="2">
        <f t="shared" si="282"/>
        <v>91.648667435590696</v>
      </c>
      <c r="L708" s="5">
        <f t="shared" si="283"/>
        <v>0.43020555832267815</v>
      </c>
      <c r="M708" s="4">
        <f t="shared" si="296"/>
        <v>0.20728691970371188</v>
      </c>
      <c r="N708" s="4">
        <f t="shared" si="284"/>
        <v>0.23531114692032346</v>
      </c>
      <c r="O708" s="4">
        <f t="shared" si="297"/>
        <v>0</v>
      </c>
      <c r="P708" s="4">
        <f t="shared" si="285"/>
        <v>0</v>
      </c>
      <c r="Q708" s="5">
        <f t="shared" si="286"/>
        <v>0</v>
      </c>
      <c r="R708" s="5">
        <f t="shared" si="287"/>
        <v>-9.9334565226151312</v>
      </c>
      <c r="S708" s="5">
        <f t="shared" si="298"/>
        <v>16.442047972256642</v>
      </c>
      <c r="T708" s="6">
        <f t="shared" si="299"/>
        <v>1498.9863426547843</v>
      </c>
      <c r="U708" s="5">
        <f t="shared" si="288"/>
        <v>0</v>
      </c>
      <c r="V708" s="5">
        <f t="shared" si="289"/>
        <v>8.9933686146582179</v>
      </c>
      <c r="W708" s="5">
        <f t="shared" si="290"/>
        <v>5.4333399510996436</v>
      </c>
      <c r="X708" s="5">
        <f t="shared" si="279"/>
        <v>0</v>
      </c>
      <c r="Y708" s="5">
        <f t="shared" si="280"/>
        <v>-0.94008790795691333</v>
      </c>
      <c r="Z708" s="5">
        <f t="shared" si="281"/>
        <v>-10.298612076643714</v>
      </c>
      <c r="AA708">
        <f t="shared" si="300"/>
        <v>0</v>
      </c>
    </row>
    <row r="709" spans="1:27" x14ac:dyDescent="0.2">
      <c r="A709">
        <f t="shared" si="274"/>
        <v>6.7699999999999001</v>
      </c>
      <c r="B709" s="5">
        <f t="shared" si="291"/>
        <v>0</v>
      </c>
      <c r="C709" s="5">
        <f t="shared" si="292"/>
        <v>469.23928794832813</v>
      </c>
      <c r="D709" s="5">
        <f t="shared" si="293"/>
        <v>-109.28428070673826</v>
      </c>
      <c r="E709" s="2">
        <f t="shared" si="294"/>
        <v>469.23928794832813</v>
      </c>
      <c r="F709" s="2">
        <f t="shared" si="295"/>
        <v>0</v>
      </c>
      <c r="G709" s="3">
        <f t="shared" si="275"/>
        <v>0</v>
      </c>
      <c r="H709" s="3">
        <f t="shared" si="276"/>
        <v>47.382577008490635</v>
      </c>
      <c r="I709" s="3">
        <f t="shared" si="277"/>
        <v>-78.547097911413658</v>
      </c>
      <c r="J709" s="2">
        <f t="shared" si="278"/>
        <v>91.731974764913616</v>
      </c>
      <c r="K709" s="2">
        <f t="shared" si="282"/>
        <v>91.731974764913616</v>
      </c>
      <c r="L709" s="5">
        <f t="shared" si="283"/>
        <v>0.43001341955224992</v>
      </c>
      <c r="M709" s="4">
        <f t="shared" si="296"/>
        <v>0.20709846287294087</v>
      </c>
      <c r="N709" s="4">
        <f t="shared" si="284"/>
        <v>0.23521395533033085</v>
      </c>
      <c r="O709" s="4">
        <f t="shared" si="297"/>
        <v>0</v>
      </c>
      <c r="P709" s="4">
        <f t="shared" si="285"/>
        <v>0</v>
      </c>
      <c r="Q709" s="5">
        <f t="shared" si="286"/>
        <v>0</v>
      </c>
      <c r="R709" s="5">
        <f t="shared" si="287"/>
        <v>-9.9360740172643904</v>
      </c>
      <c r="S709" s="5">
        <f t="shared" si="298"/>
        <v>16.47123959824448</v>
      </c>
      <c r="T709" s="6">
        <f t="shared" si="299"/>
        <v>1498.9848436691909</v>
      </c>
      <c r="U709" s="5">
        <f t="shared" si="288"/>
        <v>0</v>
      </c>
      <c r="V709" s="5">
        <f t="shared" si="289"/>
        <v>9.0096383948452576</v>
      </c>
      <c r="W709" s="5">
        <f t="shared" si="290"/>
        <v>5.4349542683788528</v>
      </c>
      <c r="X709" s="5">
        <f t="shared" si="279"/>
        <v>0</v>
      </c>
      <c r="Y709" s="5">
        <f t="shared" si="280"/>
        <v>-0.9264356224191328</v>
      </c>
      <c r="Z709" s="5">
        <f t="shared" si="281"/>
        <v>-10.267806133376666</v>
      </c>
      <c r="AA709">
        <f t="shared" si="300"/>
        <v>0</v>
      </c>
    </row>
    <row r="710" spans="1:27" x14ac:dyDescent="0.2">
      <c r="A710">
        <f t="shared" si="274"/>
        <v>6.7799999999998999</v>
      </c>
      <c r="B710" s="5">
        <f t="shared" si="291"/>
        <v>0</v>
      </c>
      <c r="C710" s="5">
        <f t="shared" si="292"/>
        <v>469.71306739663191</v>
      </c>
      <c r="D710" s="5">
        <f t="shared" si="293"/>
        <v>-110.07026507615906</v>
      </c>
      <c r="E710" s="2">
        <f t="shared" si="294"/>
        <v>469.71306739663191</v>
      </c>
      <c r="F710" s="2">
        <f t="shared" si="295"/>
        <v>0</v>
      </c>
      <c r="G710" s="3">
        <f t="shared" si="275"/>
        <v>0</v>
      </c>
      <c r="H710" s="3">
        <f t="shared" si="276"/>
        <v>47.373312652266442</v>
      </c>
      <c r="I710" s="3">
        <f t="shared" si="277"/>
        <v>-78.64977597274742</v>
      </c>
      <c r="J710" s="2">
        <f t="shared" si="278"/>
        <v>91.81512953872442</v>
      </c>
      <c r="K710" s="2">
        <f t="shared" si="282"/>
        <v>91.81512953872442</v>
      </c>
      <c r="L710" s="5">
        <f t="shared" si="283"/>
        <v>0.42982134062206773</v>
      </c>
      <c r="M710" s="4">
        <f t="shared" si="296"/>
        <v>0.20691069182186411</v>
      </c>
      <c r="N710" s="4">
        <f t="shared" si="284"/>
        <v>0.23511702136556226</v>
      </c>
      <c r="O710" s="4">
        <f t="shared" si="297"/>
        <v>0</v>
      </c>
      <c r="P710" s="4">
        <f t="shared" si="285"/>
        <v>0</v>
      </c>
      <c r="Q710" s="5">
        <f t="shared" si="286"/>
        <v>0</v>
      </c>
      <c r="R710" s="5">
        <f t="shared" si="287"/>
        <v>-9.938695141094918</v>
      </c>
      <c r="S710" s="5">
        <f t="shared" si="298"/>
        <v>16.500348034478261</v>
      </c>
      <c r="T710" s="6">
        <f t="shared" si="299"/>
        <v>1498.9833446850967</v>
      </c>
      <c r="U710" s="5">
        <f t="shared" si="288"/>
        <v>0</v>
      </c>
      <c r="V710" s="5">
        <f t="shared" si="289"/>
        <v>9.0258726468698232</v>
      </c>
      <c r="W710" s="5">
        <f t="shared" si="290"/>
        <v>5.4365760305263233</v>
      </c>
      <c r="X710" s="5">
        <f t="shared" si="279"/>
        <v>0</v>
      </c>
      <c r="Y710" s="5">
        <f t="shared" si="280"/>
        <v>-0.91282249422509487</v>
      </c>
      <c r="Z710" s="5">
        <f t="shared" si="281"/>
        <v>-10.237075934995417</v>
      </c>
      <c r="AA710">
        <f t="shared" si="300"/>
        <v>0</v>
      </c>
    </row>
    <row r="711" spans="1:27" x14ac:dyDescent="0.2">
      <c r="A711">
        <f t="shared" si="274"/>
        <v>6.7899999999998997</v>
      </c>
      <c r="B711" s="5">
        <f t="shared" si="291"/>
        <v>0</v>
      </c>
      <c r="C711" s="5">
        <f t="shared" si="292"/>
        <v>470.1867548820299</v>
      </c>
      <c r="D711" s="5">
        <f t="shared" si="293"/>
        <v>-110.85727468968328</v>
      </c>
      <c r="E711" s="2">
        <f t="shared" si="294"/>
        <v>470.1867548820299</v>
      </c>
      <c r="F711" s="2">
        <f t="shared" si="295"/>
        <v>0</v>
      </c>
      <c r="G711" s="3">
        <f t="shared" si="275"/>
        <v>0</v>
      </c>
      <c r="H711" s="3">
        <f t="shared" si="276"/>
        <v>47.36418442732419</v>
      </c>
      <c r="I711" s="3">
        <f t="shared" si="277"/>
        <v>-78.752146732097373</v>
      </c>
      <c r="J711" s="2">
        <f t="shared" si="278"/>
        <v>91.89813154454977</v>
      </c>
      <c r="K711" s="2">
        <f t="shared" si="282"/>
        <v>91.89813154454977</v>
      </c>
      <c r="L711" s="5">
        <f t="shared" si="283"/>
        <v>0.42962932447436503</v>
      </c>
      <c r="M711" s="4">
        <f t="shared" si="296"/>
        <v>0.20672360423170932</v>
      </c>
      <c r="N711" s="4">
        <f t="shared" si="284"/>
        <v>0.23502034473598443</v>
      </c>
      <c r="O711" s="4">
        <f t="shared" si="297"/>
        <v>0</v>
      </c>
      <c r="P711" s="4">
        <f t="shared" si="285"/>
        <v>0</v>
      </c>
      <c r="Q711" s="5">
        <f t="shared" si="286"/>
        <v>0</v>
      </c>
      <c r="R711" s="5">
        <f t="shared" si="287"/>
        <v>-9.9413199359721514</v>
      </c>
      <c r="S711" s="5">
        <f t="shared" si="298"/>
        <v>16.529373318138504</v>
      </c>
      <c r="T711" s="6">
        <f t="shared" si="299"/>
        <v>1498.9818457025015</v>
      </c>
      <c r="U711" s="5">
        <f t="shared" si="288"/>
        <v>0</v>
      </c>
      <c r="V711" s="5">
        <f t="shared" si="289"/>
        <v>9.042071372226566</v>
      </c>
      <c r="W711" s="5">
        <f t="shared" si="290"/>
        <v>5.4382052280565363</v>
      </c>
      <c r="X711" s="5">
        <f t="shared" si="279"/>
        <v>0</v>
      </c>
      <c r="Y711" s="5">
        <f t="shared" si="280"/>
        <v>-0.89924856374558537</v>
      </c>
      <c r="Z711" s="5">
        <f t="shared" si="281"/>
        <v>-10.20642145380496</v>
      </c>
      <c r="AA711">
        <f t="shared" si="300"/>
        <v>0</v>
      </c>
    </row>
    <row r="712" spans="1:27" x14ac:dyDescent="0.2">
      <c r="A712">
        <f t="shared" si="274"/>
        <v>6.7999999999998995</v>
      </c>
      <c r="B712" s="5">
        <f t="shared" si="291"/>
        <v>0</v>
      </c>
      <c r="C712" s="5">
        <f t="shared" si="292"/>
        <v>470.66035176387493</v>
      </c>
      <c r="D712" s="5">
        <f t="shared" si="293"/>
        <v>-111.64530647807695</v>
      </c>
      <c r="E712" s="2">
        <f t="shared" si="294"/>
        <v>470.66035176387493</v>
      </c>
      <c r="F712" s="2">
        <f t="shared" si="295"/>
        <v>0</v>
      </c>
      <c r="G712" s="3">
        <f t="shared" si="275"/>
        <v>0</v>
      </c>
      <c r="H712" s="3">
        <f t="shared" si="276"/>
        <v>47.355191941686734</v>
      </c>
      <c r="I712" s="3">
        <f t="shared" si="277"/>
        <v>-78.854210946635419</v>
      </c>
      <c r="J712" s="2">
        <f t="shared" si="278"/>
        <v>91.980980576695686</v>
      </c>
      <c r="K712" s="2">
        <f t="shared" si="282"/>
        <v>91.980980576695686</v>
      </c>
      <c r="L712" s="5">
        <f t="shared" si="283"/>
        <v>0.42943737403344434</v>
      </c>
      <c r="M712" s="4">
        <f t="shared" si="296"/>
        <v>0.20653719778193794</v>
      </c>
      <c r="N712" s="4">
        <f t="shared" si="284"/>
        <v>0.23492392514492216</v>
      </c>
      <c r="O712" s="4">
        <f t="shared" si="297"/>
        <v>0</v>
      </c>
      <c r="P712" s="4">
        <f t="shared" si="285"/>
        <v>0</v>
      </c>
      <c r="Q712" s="5">
        <f t="shared" si="286"/>
        <v>0</v>
      </c>
      <c r="R712" s="5">
        <f t="shared" si="287"/>
        <v>-9.9439484436629026</v>
      </c>
      <c r="S712" s="5">
        <f t="shared" si="298"/>
        <v>16.558315489136458</v>
      </c>
      <c r="T712" s="6">
        <f t="shared" si="299"/>
        <v>1498.9803467214053</v>
      </c>
      <c r="U712" s="5">
        <f t="shared" si="288"/>
        <v>0</v>
      </c>
      <c r="V712" s="5">
        <f t="shared" si="289"/>
        <v>9.0582345732045031</v>
      </c>
      <c r="W712" s="5">
        <f t="shared" si="290"/>
        <v>5.4398418514036857</v>
      </c>
      <c r="X712" s="5">
        <f t="shared" si="279"/>
        <v>0</v>
      </c>
      <c r="Y712" s="5">
        <f t="shared" si="280"/>
        <v>-0.88571387045839955</v>
      </c>
      <c r="Z712" s="5">
        <f t="shared" si="281"/>
        <v>-10.175842659459857</v>
      </c>
      <c r="AA712">
        <f t="shared" si="300"/>
        <v>0</v>
      </c>
    </row>
    <row r="713" spans="1:27" x14ac:dyDescent="0.2">
      <c r="A713">
        <f t="shared" si="274"/>
        <v>6.8099999999998992</v>
      </c>
      <c r="B713" s="5">
        <f t="shared" si="291"/>
        <v>0</v>
      </c>
      <c r="C713" s="5">
        <f t="shared" si="292"/>
        <v>471.13385939759826</v>
      </c>
      <c r="D713" s="5">
        <f t="shared" si="293"/>
        <v>-112.43435737967627</v>
      </c>
      <c r="E713" s="2">
        <f t="shared" si="294"/>
        <v>471.13385939759826</v>
      </c>
      <c r="F713" s="2">
        <f t="shared" si="295"/>
        <v>0</v>
      </c>
      <c r="G713" s="3">
        <f t="shared" si="275"/>
        <v>0</v>
      </c>
      <c r="H713" s="3">
        <f t="shared" si="276"/>
        <v>47.346334802982149</v>
      </c>
      <c r="I713" s="3">
        <f t="shared" si="277"/>
        <v>-78.955969373230019</v>
      </c>
      <c r="J713" s="2">
        <f t="shared" si="278"/>
        <v>92.063676436163007</v>
      </c>
      <c r="K713" s="2">
        <f t="shared" si="282"/>
        <v>92.063676436163007</v>
      </c>
      <c r="L713" s="5">
        <f t="shared" si="283"/>
        <v>0.42924549220563063</v>
      </c>
      <c r="M713" s="4">
        <f t="shared" si="296"/>
        <v>0.20635147015048838</v>
      </c>
      <c r="N713" s="4">
        <f t="shared" si="284"/>
        <v>0.23482776228918684</v>
      </c>
      <c r="O713" s="4">
        <f t="shared" si="297"/>
        <v>0</v>
      </c>
      <c r="P713" s="4">
        <f t="shared" si="285"/>
        <v>0</v>
      </c>
      <c r="Q713" s="5">
        <f t="shared" si="286"/>
        <v>0</v>
      </c>
      <c r="R713" s="5">
        <f t="shared" si="287"/>
        <v>-9.9465807058255731</v>
      </c>
      <c r="S713" s="5">
        <f t="shared" si="298"/>
        <v>16.587174590081663</v>
      </c>
      <c r="T713" s="6">
        <f t="shared" si="299"/>
        <v>1498.9788477418081</v>
      </c>
      <c r="U713" s="5">
        <f t="shared" si="288"/>
        <v>0</v>
      </c>
      <c r="V713" s="5">
        <f t="shared" si="289"/>
        <v>9.0743622528782897</v>
      </c>
      <c r="W713" s="5">
        <f t="shared" si="290"/>
        <v>5.4414858909196973</v>
      </c>
      <c r="X713" s="5">
        <f t="shared" si="279"/>
        <v>0</v>
      </c>
      <c r="Y713" s="5">
        <f t="shared" si="280"/>
        <v>-0.8722184529472834</v>
      </c>
      <c r="Z713" s="5">
        <f t="shared" si="281"/>
        <v>-10.14533951899864</v>
      </c>
      <c r="AA713">
        <f t="shared" si="300"/>
        <v>0</v>
      </c>
    </row>
    <row r="714" spans="1:27" x14ac:dyDescent="0.2">
      <c r="A714">
        <f t="shared" si="274"/>
        <v>6.819999999999899</v>
      </c>
      <c r="B714" s="5">
        <f t="shared" si="291"/>
        <v>0</v>
      </c>
      <c r="C714" s="5">
        <f t="shared" si="292"/>
        <v>471.60727913470544</v>
      </c>
      <c r="D714" s="5">
        <f t="shared" si="293"/>
        <v>-113.22442434038452</v>
      </c>
      <c r="E714" s="2">
        <f t="shared" si="294"/>
        <v>471.60727913470544</v>
      </c>
      <c r="F714" s="2">
        <f t="shared" si="295"/>
        <v>0</v>
      </c>
      <c r="G714" s="3">
        <f t="shared" si="275"/>
        <v>0</v>
      </c>
      <c r="H714" s="3">
        <f t="shared" si="276"/>
        <v>47.337612618452674</v>
      </c>
      <c r="I714" s="3">
        <f t="shared" si="277"/>
        <v>-79.057422768420011</v>
      </c>
      <c r="J714" s="2">
        <f t="shared" si="278"/>
        <v>92.146218930563748</v>
      </c>
      <c r="K714" s="2">
        <f t="shared" si="282"/>
        <v>92.146218930563748</v>
      </c>
      <c r="L714" s="5">
        <f t="shared" si="283"/>
        <v>0.4290536818792261</v>
      </c>
      <c r="M714" s="4">
        <f t="shared" si="296"/>
        <v>0.20616641901401353</v>
      </c>
      <c r="N714" s="4">
        <f t="shared" si="284"/>
        <v>0.23473185585920259</v>
      </c>
      <c r="O714" s="4">
        <f t="shared" si="297"/>
        <v>0</v>
      </c>
      <c r="P714" s="4">
        <f t="shared" si="285"/>
        <v>0</v>
      </c>
      <c r="Q714" s="5">
        <f t="shared" si="286"/>
        <v>0</v>
      </c>
      <c r="R714" s="5">
        <f t="shared" si="287"/>
        <v>-9.9492167640005267</v>
      </c>
      <c r="S714" s="5">
        <f t="shared" si="298"/>
        <v>16.615950666249539</v>
      </c>
      <c r="T714" s="6">
        <f t="shared" si="299"/>
        <v>1498.9773487637101</v>
      </c>
      <c r="U714" s="5">
        <f t="shared" si="288"/>
        <v>0</v>
      </c>
      <c r="V714" s="5">
        <f t="shared" si="289"/>
        <v>9.0904544150995008</v>
      </c>
      <c r="W714" s="5">
        <f t="shared" si="290"/>
        <v>5.4431373368722706</v>
      </c>
      <c r="X714" s="5">
        <f t="shared" si="279"/>
        <v>0</v>
      </c>
      <c r="Y714" s="5">
        <f t="shared" si="280"/>
        <v>-0.85876234890102587</v>
      </c>
      <c r="Z714" s="5">
        <f t="shared" si="281"/>
        <v>-10.114911996878192</v>
      </c>
      <c r="AA714">
        <f t="shared" si="300"/>
        <v>0</v>
      </c>
    </row>
    <row r="715" spans="1:27" x14ac:dyDescent="0.2">
      <c r="A715">
        <f t="shared" si="274"/>
        <v>6.8299999999998988</v>
      </c>
      <c r="B715" s="5">
        <f t="shared" si="291"/>
        <v>0</v>
      </c>
      <c r="C715" s="5">
        <f t="shared" si="292"/>
        <v>472.08061232277254</v>
      </c>
      <c r="D715" s="5">
        <f t="shared" si="293"/>
        <v>-114.01550431366856</v>
      </c>
      <c r="E715" s="2">
        <f t="shared" si="294"/>
        <v>472.08061232277254</v>
      </c>
      <c r="F715" s="2">
        <f t="shared" si="295"/>
        <v>0</v>
      </c>
      <c r="G715" s="3">
        <f t="shared" si="275"/>
        <v>0</v>
      </c>
      <c r="H715" s="3">
        <f t="shared" si="276"/>
        <v>47.32902499496366</v>
      </c>
      <c r="I715" s="3">
        <f t="shared" si="277"/>
        <v>-79.158571888388792</v>
      </c>
      <c r="J715" s="2">
        <f t="shared" si="278"/>
        <v>92.228607874038246</v>
      </c>
      <c r="K715" s="2">
        <f t="shared" si="282"/>
        <v>92.228607874038246</v>
      </c>
      <c r="L715" s="5">
        <f t="shared" si="283"/>
        <v>0.42886194592446775</v>
      </c>
      <c r="M715" s="4">
        <f t="shared" si="296"/>
        <v>0.20598204204811379</v>
      </c>
      <c r="N715" s="4">
        <f t="shared" si="284"/>
        <v>0.23463620553913137</v>
      </c>
      <c r="O715" s="4">
        <f t="shared" si="297"/>
        <v>0</v>
      </c>
      <c r="P715" s="4">
        <f t="shared" si="285"/>
        <v>0</v>
      </c>
      <c r="Q715" s="5">
        <f t="shared" si="286"/>
        <v>0</v>
      </c>
      <c r="R715" s="5">
        <f t="shared" si="287"/>
        <v>-9.9518566596007076</v>
      </c>
      <c r="S715" s="5">
        <f t="shared" si="298"/>
        <v>16.644643765549183</v>
      </c>
      <c r="T715" s="6">
        <f t="shared" si="299"/>
        <v>1498.9758497871107</v>
      </c>
      <c r="U715" s="5">
        <f t="shared" si="288"/>
        <v>0</v>
      </c>
      <c r="V715" s="5">
        <f t="shared" si="289"/>
        <v>9.1065110644879983</v>
      </c>
      <c r="W715" s="5">
        <f t="shared" si="290"/>
        <v>5.4447961794430286</v>
      </c>
      <c r="X715" s="5">
        <f t="shared" si="279"/>
        <v>0</v>
      </c>
      <c r="Y715" s="5">
        <f t="shared" si="280"/>
        <v>-0.84534559511270935</v>
      </c>
      <c r="Z715" s="5">
        <f t="shared" si="281"/>
        <v>-10.084560055007788</v>
      </c>
      <c r="AA715">
        <f t="shared" si="300"/>
        <v>0</v>
      </c>
    </row>
    <row r="716" spans="1:27" x14ac:dyDescent="0.2">
      <c r="A716">
        <f t="shared" si="274"/>
        <v>6.8399999999998986</v>
      </c>
      <c r="B716" s="5">
        <f t="shared" si="291"/>
        <v>0</v>
      </c>
      <c r="C716" s="5">
        <f t="shared" si="292"/>
        <v>472.55386030544241</v>
      </c>
      <c r="D716" s="5">
        <f t="shared" si="293"/>
        <v>-114.80759426055521</v>
      </c>
      <c r="E716" s="2">
        <f t="shared" si="294"/>
        <v>472.55386030544241</v>
      </c>
      <c r="F716" s="2">
        <f t="shared" si="295"/>
        <v>0</v>
      </c>
      <c r="G716" s="3">
        <f t="shared" si="275"/>
        <v>0</v>
      </c>
      <c r="H716" s="3">
        <f t="shared" si="276"/>
        <v>47.320571539012533</v>
      </c>
      <c r="I716" s="3">
        <f t="shared" si="277"/>
        <v>-79.259417488938865</v>
      </c>
      <c r="J716" s="2">
        <f t="shared" si="278"/>
        <v>92.310843087173197</v>
      </c>
      <c r="K716" s="2">
        <f t="shared" si="282"/>
        <v>92.310843087173197</v>
      </c>
      <c r="L716" s="5">
        <f t="shared" si="283"/>
        <v>0.42867028719348665</v>
      </c>
      <c r="M716" s="4">
        <f t="shared" si="296"/>
        <v>0.20579833692756505</v>
      </c>
      <c r="N716" s="4">
        <f t="shared" si="284"/>
        <v>0.23454081100699611</v>
      </c>
      <c r="O716" s="4">
        <f t="shared" si="297"/>
        <v>0</v>
      </c>
      <c r="P716" s="4">
        <f t="shared" si="285"/>
        <v>0</v>
      </c>
      <c r="Q716" s="5">
        <f t="shared" si="286"/>
        <v>0</v>
      </c>
      <c r="R716" s="5">
        <f t="shared" si="287"/>
        <v>-9.9545004339024441</v>
      </c>
      <c r="S716" s="5">
        <f t="shared" si="298"/>
        <v>16.673253938491236</v>
      </c>
      <c r="T716" s="6">
        <f t="shared" si="299"/>
        <v>1498.9743508120105</v>
      </c>
      <c r="U716" s="5">
        <f t="shared" si="288"/>
        <v>0</v>
      </c>
      <c r="V716" s="5">
        <f t="shared" si="289"/>
        <v>9.1225322064233456</v>
      </c>
      <c r="W716" s="5">
        <f t="shared" si="290"/>
        <v>5.4464624087256981</v>
      </c>
      <c r="X716" s="5">
        <f t="shared" si="279"/>
        <v>0</v>
      </c>
      <c r="Y716" s="5">
        <f t="shared" si="280"/>
        <v>-0.83196822747909849</v>
      </c>
      <c r="Z716" s="5">
        <f t="shared" si="281"/>
        <v>-10.054283652783067</v>
      </c>
      <c r="AA716">
        <f t="shared" si="300"/>
        <v>0</v>
      </c>
    </row>
    <row r="717" spans="1:27" x14ac:dyDescent="0.2">
      <c r="A717">
        <f t="shared" si="274"/>
        <v>6.8499999999998984</v>
      </c>
      <c r="B717" s="5">
        <f t="shared" si="291"/>
        <v>0</v>
      </c>
      <c r="C717" s="5">
        <f t="shared" si="292"/>
        <v>473.02702442242116</v>
      </c>
      <c r="D717" s="5">
        <f t="shared" si="293"/>
        <v>-115.60069114962724</v>
      </c>
      <c r="E717" s="2">
        <f t="shared" si="294"/>
        <v>473.02702442242116</v>
      </c>
      <c r="F717" s="2">
        <f t="shared" si="295"/>
        <v>0</v>
      </c>
      <c r="G717" s="3">
        <f t="shared" si="275"/>
        <v>0</v>
      </c>
      <c r="H717" s="3">
        <f t="shared" si="276"/>
        <v>47.312251856737745</v>
      </c>
      <c r="I717" s="3">
        <f t="shared" si="277"/>
        <v>-79.359960325466702</v>
      </c>
      <c r="J717" s="2">
        <f t="shared" si="278"/>
        <v>92.392924396920307</v>
      </c>
      <c r="K717" s="2">
        <f t="shared" si="282"/>
        <v>92.392924396920307</v>
      </c>
      <c r="L717" s="5">
        <f t="shared" si="283"/>
        <v>0.42847870852026981</v>
      </c>
      <c r="M717" s="4">
        <f t="shared" si="296"/>
        <v>0.20561530132654188</v>
      </c>
      <c r="N717" s="4">
        <f t="shared" si="284"/>
        <v>0.2344456719348024</v>
      </c>
      <c r="O717" s="4">
        <f t="shared" si="297"/>
        <v>0</v>
      </c>
      <c r="P717" s="4">
        <f t="shared" si="285"/>
        <v>0</v>
      </c>
      <c r="Q717" s="5">
        <f t="shared" si="286"/>
        <v>0</v>
      </c>
      <c r="R717" s="5">
        <f t="shared" si="287"/>
        <v>-9.9571481280364544</v>
      </c>
      <c r="S717" s="5">
        <f t="shared" si="298"/>
        <v>16.701781238155878</v>
      </c>
      <c r="T717" s="6">
        <f t="shared" si="299"/>
        <v>1498.972851838409</v>
      </c>
      <c r="U717" s="5">
        <f t="shared" si="288"/>
        <v>0</v>
      </c>
      <c r="V717" s="5">
        <f t="shared" si="289"/>
        <v>9.1385178470362565</v>
      </c>
      <c r="W717" s="5">
        <f t="shared" si="290"/>
        <v>5.4481360147243683</v>
      </c>
      <c r="X717" s="5">
        <f t="shared" si="279"/>
        <v>0</v>
      </c>
      <c r="Y717" s="5">
        <f t="shared" si="280"/>
        <v>-0.81863028100019797</v>
      </c>
      <c r="Z717" s="5">
        <f t="shared" si="281"/>
        <v>-10.024082747119753</v>
      </c>
      <c r="AA717">
        <f t="shared" si="300"/>
        <v>0</v>
      </c>
    </row>
    <row r="718" spans="1:27" x14ac:dyDescent="0.2">
      <c r="A718">
        <f t="shared" si="274"/>
        <v>6.8599999999998982</v>
      </c>
      <c r="B718" s="5">
        <f t="shared" si="291"/>
        <v>0</v>
      </c>
      <c r="C718" s="5">
        <f t="shared" si="292"/>
        <v>473.50010600947451</v>
      </c>
      <c r="D718" s="5">
        <f t="shared" si="293"/>
        <v>-116.39479195701925</v>
      </c>
      <c r="E718" s="2">
        <f t="shared" si="294"/>
        <v>473.50010600947451</v>
      </c>
      <c r="F718" s="2">
        <f t="shared" si="295"/>
        <v>0</v>
      </c>
      <c r="G718" s="3">
        <f t="shared" si="275"/>
        <v>0</v>
      </c>
      <c r="H718" s="3">
        <f t="shared" si="276"/>
        <v>47.304065553927742</v>
      </c>
      <c r="I718" s="3">
        <f t="shared" si="277"/>
        <v>-79.460201152937898</v>
      </c>
      <c r="J718" s="2">
        <f t="shared" si="278"/>
        <v>92.474851636515993</v>
      </c>
      <c r="K718" s="2">
        <f t="shared" si="282"/>
        <v>92.474851636515993</v>
      </c>
      <c r="L718" s="5">
        <f t="shared" si="283"/>
        <v>0.42828721272062331</v>
      </c>
      <c r="M718" s="4">
        <f t="shared" si="296"/>
        <v>0.20543293291883574</v>
      </c>
      <c r="N718" s="4">
        <f t="shared" si="284"/>
        <v>0.23435078798865791</v>
      </c>
      <c r="O718" s="4">
        <f t="shared" si="297"/>
        <v>0</v>
      </c>
      <c r="P718" s="4">
        <f t="shared" si="285"/>
        <v>0</v>
      </c>
      <c r="Q718" s="5">
        <f t="shared" si="286"/>
        <v>0</v>
      </c>
      <c r="R718" s="5">
        <f t="shared" si="287"/>
        <v>-9.9597997829790401</v>
      </c>
      <c r="S718" s="5">
        <f t="shared" si="298"/>
        <v>16.730225720160952</v>
      </c>
      <c r="T718" s="6">
        <f t="shared" si="299"/>
        <v>1498.9713528663069</v>
      </c>
      <c r="U718" s="5">
        <f t="shared" si="288"/>
        <v>0</v>
      </c>
      <c r="V718" s="5">
        <f t="shared" si="289"/>
        <v>9.1544679932001056</v>
      </c>
      <c r="W718" s="5">
        <f t="shared" si="290"/>
        <v>5.449816987351789</v>
      </c>
      <c r="X718" s="5">
        <f t="shared" si="279"/>
        <v>0</v>
      </c>
      <c r="Y718" s="5">
        <f t="shared" si="280"/>
        <v>-0.80533178977893449</v>
      </c>
      <c r="Z718" s="5">
        <f t="shared" si="281"/>
        <v>-9.9939572924872593</v>
      </c>
      <c r="AA718">
        <f t="shared" si="300"/>
        <v>0</v>
      </c>
    </row>
    <row r="719" spans="1:27" x14ac:dyDescent="0.2">
      <c r="A719">
        <f t="shared" si="274"/>
        <v>6.869999999999898</v>
      </c>
      <c r="B719" s="5">
        <f t="shared" si="291"/>
        <v>0</v>
      </c>
      <c r="C719" s="5">
        <f t="shared" si="292"/>
        <v>473.97310639842425</v>
      </c>
      <c r="D719" s="5">
        <f t="shared" si="293"/>
        <v>-117.18989366641325</v>
      </c>
      <c r="E719" s="2">
        <f t="shared" si="294"/>
        <v>473.97310639842425</v>
      </c>
      <c r="F719" s="2">
        <f t="shared" si="295"/>
        <v>0</v>
      </c>
      <c r="G719" s="3">
        <f t="shared" si="275"/>
        <v>0</v>
      </c>
      <c r="H719" s="3">
        <f t="shared" si="276"/>
        <v>47.296012236029952</v>
      </c>
      <c r="I719" s="3">
        <f t="shared" si="277"/>
        <v>-79.560140725862766</v>
      </c>
      <c r="J719" s="2">
        <f t="shared" si="278"/>
        <v>92.556624645401698</v>
      </c>
      <c r="K719" s="2">
        <f t="shared" si="282"/>
        <v>92.556624645401698</v>
      </c>
      <c r="L719" s="5">
        <f t="shared" si="283"/>
        <v>0.42809580259213859</v>
      </c>
      <c r="M719" s="4">
        <f t="shared" si="296"/>
        <v>0.20525122937806908</v>
      </c>
      <c r="N719" s="4">
        <f t="shared" si="284"/>
        <v>0.234256158828891</v>
      </c>
      <c r="O719" s="4">
        <f t="shared" si="297"/>
        <v>0</v>
      </c>
      <c r="P719" s="4">
        <f t="shared" si="285"/>
        <v>0</v>
      </c>
      <c r="Q719" s="5">
        <f t="shared" si="286"/>
        <v>0</v>
      </c>
      <c r="R719" s="5">
        <f t="shared" si="287"/>
        <v>-9.9624554395434899</v>
      </c>
      <c r="S719" s="5">
        <f t="shared" si="298"/>
        <v>16.758587442630226</v>
      </c>
      <c r="T719" s="6">
        <f t="shared" si="299"/>
        <v>1498.9698538957034</v>
      </c>
      <c r="U719" s="5">
        <f t="shared" si="288"/>
        <v>0</v>
      </c>
      <c r="V719" s="5">
        <f t="shared" si="289"/>
        <v>9.1703826525224983</v>
      </c>
      <c r="W719" s="5">
        <f t="shared" si="290"/>
        <v>5.4515053164277516</v>
      </c>
      <c r="X719" s="5">
        <f t="shared" si="279"/>
        <v>0</v>
      </c>
      <c r="Y719" s="5">
        <f t="shared" si="280"/>
        <v>-0.7920727870209916</v>
      </c>
      <c r="Z719" s="5">
        <f t="shared" si="281"/>
        <v>-9.9639072409420208</v>
      </c>
      <c r="AA719">
        <f t="shared" si="300"/>
        <v>0</v>
      </c>
    </row>
    <row r="720" spans="1:27" x14ac:dyDescent="0.2">
      <c r="A720">
        <f t="shared" si="274"/>
        <v>6.8799999999998978</v>
      </c>
      <c r="B720" s="5">
        <f t="shared" si="291"/>
        <v>0</v>
      </c>
      <c r="C720" s="5">
        <f t="shared" si="292"/>
        <v>474.44602691714522</v>
      </c>
      <c r="D720" s="5">
        <f t="shared" si="293"/>
        <v>-117.98599326903393</v>
      </c>
      <c r="E720" s="2">
        <f t="shared" si="294"/>
        <v>474.44602691714522</v>
      </c>
      <c r="F720" s="2">
        <f t="shared" si="295"/>
        <v>0</v>
      </c>
      <c r="G720" s="3">
        <f t="shared" si="275"/>
        <v>0</v>
      </c>
      <c r="H720" s="3">
        <f t="shared" si="276"/>
        <v>47.288091508159745</v>
      </c>
      <c r="I720" s="3">
        <f t="shared" si="277"/>
        <v>-79.659779798272183</v>
      </c>
      <c r="J720" s="2">
        <f t="shared" si="278"/>
        <v>92.638243269145079</v>
      </c>
      <c r="K720" s="2">
        <f t="shared" si="282"/>
        <v>92.638243269145079</v>
      </c>
      <c r="L720" s="5">
        <f t="shared" si="283"/>
        <v>0.42790448091415983</v>
      </c>
      <c r="M720" s="4">
        <f t="shared" si="296"/>
        <v>0.20507018837790411</v>
      </c>
      <c r="N720" s="4">
        <f t="shared" si="284"/>
        <v>0.23416178411016725</v>
      </c>
      <c r="O720" s="4">
        <f t="shared" si="297"/>
        <v>0</v>
      </c>
      <c r="P720" s="4">
        <f t="shared" si="285"/>
        <v>0</v>
      </c>
      <c r="Q720" s="5">
        <f t="shared" si="286"/>
        <v>0</v>
      </c>
      <c r="R720" s="5">
        <f t="shared" si="287"/>
        <v>-9.9651151383716723</v>
      </c>
      <c r="S720" s="5">
        <f t="shared" si="298"/>
        <v>16.786866466161772</v>
      </c>
      <c r="T720" s="6">
        <f t="shared" si="299"/>
        <v>1498.9683549265992</v>
      </c>
      <c r="U720" s="5">
        <f t="shared" si="288"/>
        <v>0</v>
      </c>
      <c r="V720" s="5">
        <f t="shared" si="289"/>
        <v>9.186261833336884</v>
      </c>
      <c r="W720" s="5">
        <f t="shared" si="290"/>
        <v>5.4532009916775097</v>
      </c>
      <c r="X720" s="5">
        <f t="shared" si="279"/>
        <v>0</v>
      </c>
      <c r="Y720" s="5">
        <f t="shared" si="280"/>
        <v>-0.77885330503478833</v>
      </c>
      <c r="Z720" s="5">
        <f t="shared" si="281"/>
        <v>-9.9339325421607185</v>
      </c>
      <c r="AA720">
        <f t="shared" si="300"/>
        <v>0</v>
      </c>
    </row>
    <row r="721" spans="1:27" x14ac:dyDescent="0.2">
      <c r="A721">
        <f t="shared" si="274"/>
        <v>6.8899999999998975</v>
      </c>
      <c r="B721" s="5">
        <f t="shared" si="291"/>
        <v>0</v>
      </c>
      <c r="C721" s="5">
        <f t="shared" si="292"/>
        <v>474.91886888956157</v>
      </c>
      <c r="D721" s="5">
        <f t="shared" si="293"/>
        <v>-118.78308776364376</v>
      </c>
      <c r="E721" s="2">
        <f t="shared" si="294"/>
        <v>474.91886888956157</v>
      </c>
      <c r="F721" s="2">
        <f t="shared" si="295"/>
        <v>0</v>
      </c>
      <c r="G721" s="3">
        <f t="shared" si="275"/>
        <v>0</v>
      </c>
      <c r="H721" s="3">
        <f t="shared" si="276"/>
        <v>47.2803029751094</v>
      </c>
      <c r="I721" s="3">
        <f t="shared" si="277"/>
        <v>-79.759119123693793</v>
      </c>
      <c r="J721" s="2">
        <f t="shared" si="278"/>
        <v>92.719707359361934</v>
      </c>
      <c r="K721" s="2">
        <f t="shared" si="282"/>
        <v>92.719707359361934</v>
      </c>
      <c r="L721" s="5">
        <f t="shared" si="283"/>
        <v>0.42771325044775405</v>
      </c>
      <c r="M721" s="4">
        <f t="shared" si="296"/>
        <v>0.20488980759224779</v>
      </c>
      <c r="N721" s="4">
        <f t="shared" si="284"/>
        <v>0.23406766348160443</v>
      </c>
      <c r="O721" s="4">
        <f t="shared" si="297"/>
        <v>0</v>
      </c>
      <c r="P721" s="4">
        <f t="shared" si="285"/>
        <v>0</v>
      </c>
      <c r="Q721" s="5">
        <f t="shared" si="286"/>
        <v>0</v>
      </c>
      <c r="R721" s="5">
        <f t="shared" si="287"/>
        <v>-9.9677789199258076</v>
      </c>
      <c r="S721" s="5">
        <f t="shared" si="298"/>
        <v>16.815062853796505</v>
      </c>
      <c r="T721" s="6">
        <f t="shared" si="299"/>
        <v>1498.9668559589934</v>
      </c>
      <c r="U721" s="5">
        <f t="shared" si="288"/>
        <v>0</v>
      </c>
      <c r="V721" s="5">
        <f t="shared" si="289"/>
        <v>9.2021055446942253</v>
      </c>
      <c r="W721" s="5">
        <f t="shared" si="290"/>
        <v>5.4549040027302613</v>
      </c>
      <c r="X721" s="5">
        <f t="shared" si="279"/>
        <v>0</v>
      </c>
      <c r="Y721" s="5">
        <f t="shared" si="280"/>
        <v>-0.7656733752315823</v>
      </c>
      <c r="Z721" s="5">
        <f t="shared" si="281"/>
        <v>-9.9040331434732352</v>
      </c>
      <c r="AA721">
        <f t="shared" si="300"/>
        <v>0</v>
      </c>
    </row>
    <row r="722" spans="1:27" x14ac:dyDescent="0.2">
      <c r="A722">
        <f t="shared" si="274"/>
        <v>6.8999999999998973</v>
      </c>
      <c r="B722" s="5">
        <f t="shared" si="291"/>
        <v>0</v>
      </c>
      <c r="C722" s="5">
        <f t="shared" si="292"/>
        <v>475.39163363564393</v>
      </c>
      <c r="D722" s="5">
        <f t="shared" si="293"/>
        <v>-119.58117415653787</v>
      </c>
      <c r="E722" s="2">
        <f t="shared" si="294"/>
        <v>475.39163363564393</v>
      </c>
      <c r="F722" s="2">
        <f t="shared" si="295"/>
        <v>0</v>
      </c>
      <c r="G722" s="3">
        <f t="shared" si="275"/>
        <v>0</v>
      </c>
      <c r="H722" s="3">
        <f t="shared" si="276"/>
        <v>47.272646241357087</v>
      </c>
      <c r="I722" s="3">
        <f t="shared" si="277"/>
        <v>-79.858159455128529</v>
      </c>
      <c r="J722" s="2">
        <f t="shared" si="278"/>
        <v>92.801016773638992</v>
      </c>
      <c r="K722" s="2">
        <f t="shared" si="282"/>
        <v>92.801016773638992</v>
      </c>
      <c r="L722" s="5">
        <f t="shared" si="283"/>
        <v>0.42752211393568273</v>
      </c>
      <c r="M722" s="4">
        <f t="shared" si="296"/>
        <v>0.20471008469545185</v>
      </c>
      <c r="N722" s="4">
        <f t="shared" si="284"/>
        <v>0.23397379658688602</v>
      </c>
      <c r="O722" s="4">
        <f t="shared" si="297"/>
        <v>0</v>
      </c>
      <c r="P722" s="4">
        <f t="shared" si="285"/>
        <v>0</v>
      </c>
      <c r="Q722" s="5">
        <f t="shared" si="286"/>
        <v>0</v>
      </c>
      <c r="R722" s="5">
        <f t="shared" si="287"/>
        <v>-9.9704468244804474</v>
      </c>
      <c r="S722" s="5">
        <f t="shared" si="298"/>
        <v>16.843176670986839</v>
      </c>
      <c r="T722" s="6">
        <f t="shared" si="299"/>
        <v>1498.9653569928871</v>
      </c>
      <c r="U722" s="5">
        <f t="shared" si="288"/>
        <v>0</v>
      </c>
      <c r="V722" s="5">
        <f t="shared" si="289"/>
        <v>9.2179137963547078</v>
      </c>
      <c r="W722" s="5">
        <f t="shared" si="290"/>
        <v>5.4566143391176869</v>
      </c>
      <c r="X722" s="5">
        <f t="shared" si="279"/>
        <v>0</v>
      </c>
      <c r="Y722" s="5">
        <f t="shared" si="280"/>
        <v>-0.75253302812573963</v>
      </c>
      <c r="Z722" s="5">
        <f t="shared" si="281"/>
        <v>-9.8742089898954717</v>
      </c>
      <c r="AA722">
        <f t="shared" si="300"/>
        <v>0</v>
      </c>
    </row>
    <row r="723" spans="1:27" x14ac:dyDescent="0.2">
      <c r="A723">
        <f t="shared" si="274"/>
        <v>6.9099999999998971</v>
      </c>
      <c r="B723" s="5">
        <f t="shared" si="291"/>
        <v>0</v>
      </c>
      <c r="C723" s="5">
        <f t="shared" si="292"/>
        <v>475.86432247140607</v>
      </c>
      <c r="D723" s="5">
        <f t="shared" si="293"/>
        <v>-120.38024946153864</v>
      </c>
      <c r="E723" s="2">
        <f t="shared" si="294"/>
        <v>475.86432247140607</v>
      </c>
      <c r="F723" s="2">
        <f t="shared" si="295"/>
        <v>0</v>
      </c>
      <c r="G723" s="3">
        <f t="shared" si="275"/>
        <v>0</v>
      </c>
      <c r="H723" s="3">
        <f t="shared" si="276"/>
        <v>47.265120911075833</v>
      </c>
      <c r="I723" s="3">
        <f t="shared" si="277"/>
        <v>-79.956901545027478</v>
      </c>
      <c r="J723" s="2">
        <f t="shared" si="278"/>
        <v>92.882171375457389</v>
      </c>
      <c r="K723" s="2">
        <f t="shared" si="282"/>
        <v>92.882171375457389</v>
      </c>
      <c r="L723" s="5">
        <f t="shared" si="283"/>
        <v>0.4273310741023757</v>
      </c>
      <c r="M723" s="4">
        <f t="shared" si="296"/>
        <v>0.20453101736250867</v>
      </c>
      <c r="N723" s="4">
        <f t="shared" si="284"/>
        <v>0.233880183064373</v>
      </c>
      <c r="O723" s="4">
        <f t="shared" si="297"/>
        <v>0</v>
      </c>
      <c r="P723" s="4">
        <f t="shared" si="285"/>
        <v>0</v>
      </c>
      <c r="Q723" s="5">
        <f t="shared" si="286"/>
        <v>0</v>
      </c>
      <c r="R723" s="5">
        <f t="shared" si="287"/>
        <v>-9.9731188921146092</v>
      </c>
      <c r="S723" s="5">
        <f t="shared" si="298"/>
        <v>16.871207985565494</v>
      </c>
      <c r="T723" s="6">
        <f t="shared" si="299"/>
        <v>1498.9638580282797</v>
      </c>
      <c r="U723" s="5">
        <f t="shared" si="288"/>
        <v>0</v>
      </c>
      <c r="V723" s="5">
        <f t="shared" si="289"/>
        <v>9.2336865987795314</v>
      </c>
      <c r="W723" s="5">
        <f t="shared" si="290"/>
        <v>5.4583319902725371</v>
      </c>
      <c r="X723" s="5">
        <f t="shared" si="279"/>
        <v>0</v>
      </c>
      <c r="Y723" s="5">
        <f t="shared" si="280"/>
        <v>-0.73943229333507787</v>
      </c>
      <c r="Z723" s="5">
        <f t="shared" si="281"/>
        <v>-9.8444600241619682</v>
      </c>
      <c r="AA723">
        <f t="shared" si="300"/>
        <v>0</v>
      </c>
    </row>
    <row r="724" spans="1:27" x14ac:dyDescent="0.2">
      <c r="A724">
        <f t="shared" si="274"/>
        <v>6.9199999999998969</v>
      </c>
      <c r="B724" s="5">
        <f t="shared" si="291"/>
        <v>0</v>
      </c>
      <c r="C724" s="5">
        <f t="shared" si="292"/>
        <v>476.33693670890216</v>
      </c>
      <c r="D724" s="5">
        <f t="shared" si="293"/>
        <v>-121.18031069999012</v>
      </c>
      <c r="E724" s="2">
        <f t="shared" si="294"/>
        <v>476.33693670890216</v>
      </c>
      <c r="F724" s="2">
        <f t="shared" si="295"/>
        <v>0</v>
      </c>
      <c r="G724" s="3">
        <f t="shared" si="275"/>
        <v>0</v>
      </c>
      <c r="H724" s="3">
        <f t="shared" si="276"/>
        <v>47.257726588142482</v>
      </c>
      <c r="I724" s="3">
        <f t="shared" si="277"/>
        <v>-80.055346145269098</v>
      </c>
      <c r="J724" s="2">
        <f t="shared" si="278"/>
        <v>92.963171034116954</v>
      </c>
      <c r="K724" s="2">
        <f t="shared" si="282"/>
        <v>92.963171034116954</v>
      </c>
      <c r="L724" s="5">
        <f t="shared" si="283"/>
        <v>0.42714013365390713</v>
      </c>
      <c r="M724" s="4">
        <f t="shared" si="296"/>
        <v>0.20435260326924287</v>
      </c>
      <c r="N724" s="4">
        <f t="shared" si="284"/>
        <v>0.2337868225472142</v>
      </c>
      <c r="O724" s="4">
        <f t="shared" si="297"/>
        <v>0</v>
      </c>
      <c r="P724" s="4">
        <f t="shared" si="285"/>
        <v>0</v>
      </c>
      <c r="Q724" s="5">
        <f t="shared" si="286"/>
        <v>0</v>
      </c>
      <c r="R724" s="5">
        <f t="shared" si="287"/>
        <v>-9.9757951627041308</v>
      </c>
      <c r="S724" s="5">
        <f t="shared" si="298"/>
        <v>16.89915686771446</v>
      </c>
      <c r="T724" s="6">
        <f t="shared" si="299"/>
        <v>1498.9623590651709</v>
      </c>
      <c r="U724" s="5">
        <f t="shared" si="288"/>
        <v>0</v>
      </c>
      <c r="V724" s="5">
        <f t="shared" si="289"/>
        <v>9.2494239631227355</v>
      </c>
      <c r="W724" s="5">
        <f t="shared" si="290"/>
        <v>5.4600569455272856</v>
      </c>
      <c r="X724" s="5">
        <f t="shared" si="279"/>
        <v>0</v>
      </c>
      <c r="Y724" s="5">
        <f t="shared" si="280"/>
        <v>-0.72637119958139529</v>
      </c>
      <c r="Z724" s="5">
        <f t="shared" si="281"/>
        <v>-9.8147861867582549</v>
      </c>
      <c r="AA724">
        <f t="shared" si="300"/>
        <v>0</v>
      </c>
    </row>
    <row r="725" spans="1:27" x14ac:dyDescent="0.2">
      <c r="A725">
        <f t="shared" si="274"/>
        <v>6.9299999999998967</v>
      </c>
      <c r="B725" s="5">
        <f t="shared" si="291"/>
        <v>0</v>
      </c>
      <c r="C725" s="5">
        <f t="shared" si="292"/>
        <v>476.80947765622358</v>
      </c>
      <c r="D725" s="5">
        <f t="shared" si="293"/>
        <v>-121.98135490075215</v>
      </c>
      <c r="E725" s="2">
        <f t="shared" si="294"/>
        <v>476.80947765622358</v>
      </c>
      <c r="F725" s="2">
        <f t="shared" si="295"/>
        <v>0</v>
      </c>
      <c r="G725" s="3">
        <f t="shared" si="275"/>
        <v>0</v>
      </c>
      <c r="H725" s="3">
        <f t="shared" si="276"/>
        <v>47.250462876146671</v>
      </c>
      <c r="I725" s="3">
        <f t="shared" si="277"/>
        <v>-80.153494007136686</v>
      </c>
      <c r="J725" s="2">
        <f t="shared" si="278"/>
        <v>93.04401562466127</v>
      </c>
      <c r="K725" s="2">
        <f t="shared" si="282"/>
        <v>93.04401562466127</v>
      </c>
      <c r="L725" s="5">
        <f t="shared" si="283"/>
        <v>0.4269492952779731</v>
      </c>
      <c r="M725" s="4">
        <f t="shared" si="296"/>
        <v>0.20417484009249867</v>
      </c>
      <c r="N725" s="4">
        <f t="shared" si="284"/>
        <v>0.23369371466345529</v>
      </c>
      <c r="O725" s="4">
        <f t="shared" si="297"/>
        <v>0</v>
      </c>
      <c r="P725" s="4">
        <f t="shared" si="285"/>
        <v>0</v>
      </c>
      <c r="Q725" s="5">
        <f t="shared" si="286"/>
        <v>0</v>
      </c>
      <c r="R725" s="5">
        <f t="shared" si="287"/>
        <v>-9.9784756759141846</v>
      </c>
      <c r="S725" s="5">
        <f t="shared" si="298"/>
        <v>16.927023389934082</v>
      </c>
      <c r="T725" s="6">
        <f t="shared" si="299"/>
        <v>1498.9608601035616</v>
      </c>
      <c r="U725" s="5">
        <f t="shared" si="288"/>
        <v>0</v>
      </c>
      <c r="V725" s="5">
        <f t="shared" si="289"/>
        <v>9.2651259012230796</v>
      </c>
      <c r="W725" s="5">
        <f t="shared" si="290"/>
        <v>5.4617891941128232</v>
      </c>
      <c r="X725" s="5">
        <f t="shared" si="279"/>
        <v>0</v>
      </c>
      <c r="Y725" s="5">
        <f t="shared" si="280"/>
        <v>-0.71334977469110505</v>
      </c>
      <c r="Z725" s="5">
        <f t="shared" si="281"/>
        <v>-9.7851874159530965</v>
      </c>
      <c r="AA725">
        <f t="shared" si="300"/>
        <v>0</v>
      </c>
    </row>
    <row r="726" spans="1:27" x14ac:dyDescent="0.2">
      <c r="A726">
        <f t="shared" si="274"/>
        <v>6.9399999999998965</v>
      </c>
      <c r="B726" s="5">
        <f t="shared" si="291"/>
        <v>0</v>
      </c>
      <c r="C726" s="5">
        <f t="shared" si="292"/>
        <v>477.28194661749626</v>
      </c>
      <c r="D726" s="5">
        <f t="shared" si="293"/>
        <v>-122.78337910019431</v>
      </c>
      <c r="E726" s="2">
        <f t="shared" si="294"/>
        <v>477.28194661749626</v>
      </c>
      <c r="F726" s="2">
        <f t="shared" si="295"/>
        <v>0</v>
      </c>
      <c r="G726" s="3">
        <f t="shared" si="275"/>
        <v>0</v>
      </c>
      <c r="H726" s="3">
        <f t="shared" si="276"/>
        <v>47.243329378399757</v>
      </c>
      <c r="I726" s="3">
        <f t="shared" si="277"/>
        <v>-80.251345881296217</v>
      </c>
      <c r="J726" s="2">
        <f t="shared" si="278"/>
        <v>93.124705027803486</v>
      </c>
      <c r="K726" s="2">
        <f t="shared" si="282"/>
        <v>93.124705027803486</v>
      </c>
      <c r="L726" s="5">
        <f t="shared" si="283"/>
        <v>0.42675856164387149</v>
      </c>
      <c r="M726" s="4">
        <f t="shared" si="296"/>
        <v>0.203997725510323</v>
      </c>
      <c r="N726" s="4">
        <f t="shared" si="284"/>
        <v>0.2336008590361458</v>
      </c>
      <c r="O726" s="4">
        <f t="shared" si="297"/>
        <v>0</v>
      </c>
      <c r="P726" s="4">
        <f t="shared" si="285"/>
        <v>0</v>
      </c>
      <c r="Q726" s="5">
        <f t="shared" si="286"/>
        <v>0</v>
      </c>
      <c r="R726" s="5">
        <f t="shared" si="287"/>
        <v>-9.9811604711919628</v>
      </c>
      <c r="S726" s="5">
        <f t="shared" si="298"/>
        <v>16.954807627012325</v>
      </c>
      <c r="T726" s="6">
        <f t="shared" si="299"/>
        <v>1498.9593611434507</v>
      </c>
      <c r="U726" s="5">
        <f t="shared" si="288"/>
        <v>0</v>
      </c>
      <c r="V726" s="5">
        <f t="shared" si="289"/>
        <v>9.2807924255959762</v>
      </c>
      <c r="W726" s="5">
        <f t="shared" si="290"/>
        <v>5.4635287251572064</v>
      </c>
      <c r="X726" s="5">
        <f t="shared" si="279"/>
        <v>0</v>
      </c>
      <c r="Y726" s="5">
        <f t="shared" si="280"/>
        <v>-0.70036804559598664</v>
      </c>
      <c r="Z726" s="5">
        <f t="shared" si="281"/>
        <v>-9.7556636478304668</v>
      </c>
      <c r="AA726">
        <f t="shared" si="300"/>
        <v>0</v>
      </c>
    </row>
    <row r="727" spans="1:27" x14ac:dyDescent="0.2">
      <c r="A727">
        <f t="shared" si="274"/>
        <v>6.9499999999998963</v>
      </c>
      <c r="B727" s="5">
        <f t="shared" si="291"/>
        <v>0</v>
      </c>
      <c r="C727" s="5">
        <f t="shared" si="292"/>
        <v>477.75434489287795</v>
      </c>
      <c r="D727" s="5">
        <f t="shared" si="293"/>
        <v>-123.58638034218967</v>
      </c>
      <c r="E727" s="2">
        <f t="shared" si="294"/>
        <v>477.75434489287795</v>
      </c>
      <c r="F727" s="2">
        <f t="shared" si="295"/>
        <v>0</v>
      </c>
      <c r="G727" s="3">
        <f t="shared" si="275"/>
        <v>0</v>
      </c>
      <c r="H727" s="3">
        <f t="shared" si="276"/>
        <v>47.236325697943798</v>
      </c>
      <c r="I727" s="3">
        <f t="shared" si="277"/>
        <v>-80.348902517774519</v>
      </c>
      <c r="J727" s="2">
        <f t="shared" si="278"/>
        <v>93.20523912985287</v>
      </c>
      <c r="K727" s="2">
        <f t="shared" si="282"/>
        <v>93.20523912985287</v>
      </c>
      <c r="L727" s="5">
        <f t="shared" si="283"/>
        <v>0.42656793540248361</v>
      </c>
      <c r="M727" s="4">
        <f t="shared" si="296"/>
        <v>0.20382125720214461</v>
      </c>
      <c r="N727" s="4">
        <f t="shared" si="284"/>
        <v>0.2335082552834451</v>
      </c>
      <c r="O727" s="4">
        <f t="shared" si="297"/>
        <v>0</v>
      </c>
      <c r="P727" s="4">
        <f t="shared" si="285"/>
        <v>0</v>
      </c>
      <c r="Q727" s="5">
        <f t="shared" si="286"/>
        <v>0</v>
      </c>
      <c r="R727" s="5">
        <f t="shared" si="287"/>
        <v>-9.9838495877595665</v>
      </c>
      <c r="S727" s="5">
        <f t="shared" si="298"/>
        <v>16.982509655994182</v>
      </c>
      <c r="T727" s="6">
        <f t="shared" si="299"/>
        <v>1498.9578621848389</v>
      </c>
      <c r="U727" s="5">
        <f t="shared" si="288"/>
        <v>0</v>
      </c>
      <c r="V727" s="5">
        <f t="shared" si="289"/>
        <v>9.2964235494254908</v>
      </c>
      <c r="W727" s="5">
        <f t="shared" si="290"/>
        <v>5.465275527684458</v>
      </c>
      <c r="X727" s="5">
        <f t="shared" si="279"/>
        <v>0</v>
      </c>
      <c r="Y727" s="5">
        <f t="shared" si="280"/>
        <v>-0.68742603833407578</v>
      </c>
      <c r="Z727" s="5">
        <f t="shared" si="281"/>
        <v>-9.7262148163213595</v>
      </c>
      <c r="AA727">
        <f t="shared" si="300"/>
        <v>0</v>
      </c>
    </row>
    <row r="728" spans="1:27" x14ac:dyDescent="0.2">
      <c r="A728">
        <f t="shared" si="274"/>
        <v>6.959999999999896</v>
      </c>
      <c r="B728" s="5">
        <f t="shared" si="291"/>
        <v>0</v>
      </c>
      <c r="C728" s="5">
        <f t="shared" si="292"/>
        <v>478.22667377855549</v>
      </c>
      <c r="D728" s="5">
        <f t="shared" si="293"/>
        <v>-124.39035567810822</v>
      </c>
      <c r="E728" s="2">
        <f t="shared" si="294"/>
        <v>478.22667377855549</v>
      </c>
      <c r="F728" s="2">
        <f t="shared" si="295"/>
        <v>0</v>
      </c>
      <c r="G728" s="3">
        <f t="shared" si="275"/>
        <v>0</v>
      </c>
      <c r="H728" s="3">
        <f t="shared" si="276"/>
        <v>47.229451437560456</v>
      </c>
      <c r="I728" s="3">
        <f t="shared" si="277"/>
        <v>-80.446164665937729</v>
      </c>
      <c r="J728" s="2">
        <f t="shared" si="278"/>
        <v>93.285617822642152</v>
      </c>
      <c r="K728" s="2">
        <f t="shared" si="282"/>
        <v>93.285617822642152</v>
      </c>
      <c r="L728" s="5">
        <f t="shared" si="283"/>
        <v>0.4263774191862576</v>
      </c>
      <c r="M728" s="4">
        <f t="shared" si="296"/>
        <v>0.20364543284894923</v>
      </c>
      <c r="N728" s="4">
        <f t="shared" si="284"/>
        <v>0.23341590301872672</v>
      </c>
      <c r="O728" s="4">
        <f t="shared" si="297"/>
        <v>0</v>
      </c>
      <c r="P728" s="4">
        <f t="shared" si="285"/>
        <v>0</v>
      </c>
      <c r="Q728" s="5">
        <f t="shared" si="286"/>
        <v>0</v>
      </c>
      <c r="R728" s="5">
        <f t="shared" si="287"/>
        <v>-9.9865430646070354</v>
      </c>
      <c r="S728" s="5">
        <f t="shared" si="298"/>
        <v>17.01012955615122</v>
      </c>
      <c r="T728" s="6">
        <f t="shared" si="299"/>
        <v>1498.9563632277263</v>
      </c>
      <c r="U728" s="5">
        <f t="shared" si="288"/>
        <v>0</v>
      </c>
      <c r="V728" s="5">
        <f t="shared" si="289"/>
        <v>9.312019286556394</v>
      </c>
      <c r="W728" s="5">
        <f t="shared" si="290"/>
        <v>5.4670295906134223</v>
      </c>
      <c r="X728" s="5">
        <f t="shared" si="279"/>
        <v>0</v>
      </c>
      <c r="Y728" s="5">
        <f t="shared" si="280"/>
        <v>-0.67452377805064145</v>
      </c>
      <c r="Z728" s="5">
        <f t="shared" si="281"/>
        <v>-9.6968408532353578</v>
      </c>
      <c r="AA728">
        <f t="shared" si="300"/>
        <v>0</v>
      </c>
    </row>
    <row r="729" spans="1:27" x14ac:dyDescent="0.2">
      <c r="A729">
        <f t="shared" ref="A729:A745" si="301">A728+dt</f>
        <v>6.9699999999998958</v>
      </c>
      <c r="B729" s="5">
        <f t="shared" si="291"/>
        <v>0</v>
      </c>
      <c r="C729" s="5">
        <f t="shared" si="292"/>
        <v>478.6989345667422</v>
      </c>
      <c r="D729" s="5">
        <f t="shared" si="293"/>
        <v>-125.19530216681027</v>
      </c>
      <c r="E729" s="2">
        <f t="shared" si="294"/>
        <v>478.6989345667422</v>
      </c>
      <c r="F729" s="2">
        <f t="shared" si="295"/>
        <v>0</v>
      </c>
      <c r="G729" s="3">
        <f t="shared" ref="G729:G745" si="302">G728+X728*dt</f>
        <v>0</v>
      </c>
      <c r="H729" s="3">
        <f t="shared" ref="H729:H745" si="303">H728+Y728*dt</f>
        <v>47.22270619977995</v>
      </c>
      <c r="I729" s="3">
        <f t="shared" ref="I729:I745" si="304">I728+Z728*dt</f>
        <v>-80.543133074470077</v>
      </c>
      <c r="J729" s="2">
        <f t="shared" ref="J729:J745" si="305">SQRT(G729^2+H729^2+I729^2)</f>
        <v>93.3658410034555</v>
      </c>
      <c r="K729" s="2">
        <f t="shared" si="282"/>
        <v>93.3658410034555</v>
      </c>
      <c r="L729" s="5">
        <f t="shared" si="283"/>
        <v>0.42618701560919425</v>
      </c>
      <c r="M729" s="4">
        <f t="shared" si="296"/>
        <v>0.20347025013345088</v>
      </c>
      <c r="N729" s="4">
        <f t="shared" si="284"/>
        <v>0.2333238018506813</v>
      </c>
      <c r="O729" s="4">
        <f t="shared" si="297"/>
        <v>0</v>
      </c>
      <c r="P729" s="4">
        <f t="shared" si="285"/>
        <v>0</v>
      </c>
      <c r="Q729" s="5">
        <f t="shared" si="286"/>
        <v>0</v>
      </c>
      <c r="R729" s="5">
        <f t="shared" si="287"/>
        <v>-9.9892409404855798</v>
      </c>
      <c r="S729" s="5">
        <f t="shared" si="298"/>
        <v>17.037667408951329</v>
      </c>
      <c r="T729" s="6">
        <f t="shared" si="299"/>
        <v>1498.9548642721127</v>
      </c>
      <c r="U729" s="5">
        <f t="shared" si="288"/>
        <v>0</v>
      </c>
      <c r="V729" s="5">
        <f t="shared" si="289"/>
        <v>9.327579651486241</v>
      </c>
      <c r="W729" s="5">
        <f t="shared" si="290"/>
        <v>5.4687909027566555</v>
      </c>
      <c r="X729" s="5">
        <f t="shared" ref="X729:X745" si="306">Q729+U729</f>
        <v>0</v>
      </c>
      <c r="Y729" s="5">
        <f t="shared" ref="Y729:Y745" si="307">R729+V729</f>
        <v>-0.66166128899933874</v>
      </c>
      <c r="Z729" s="5">
        <f t="shared" ref="Z729:Z745" si="308">S729+W729-32.174</f>
        <v>-9.6675416882920153</v>
      </c>
      <c r="AA729">
        <f t="shared" si="300"/>
        <v>0</v>
      </c>
    </row>
    <row r="730" spans="1:27" x14ac:dyDescent="0.2">
      <c r="A730">
        <f t="shared" si="301"/>
        <v>6.9799999999998956</v>
      </c>
      <c r="B730" s="5">
        <f t="shared" si="291"/>
        <v>0</v>
      </c>
      <c r="C730" s="5">
        <f t="shared" si="292"/>
        <v>479.17112854567551</v>
      </c>
      <c r="D730" s="5">
        <f t="shared" si="293"/>
        <v>-126.00121687463938</v>
      </c>
      <c r="E730" s="2">
        <f t="shared" si="294"/>
        <v>479.17112854567551</v>
      </c>
      <c r="F730" s="2">
        <f t="shared" si="295"/>
        <v>0</v>
      </c>
      <c r="G730" s="3">
        <f t="shared" si="302"/>
        <v>0</v>
      </c>
      <c r="H730" s="3">
        <f t="shared" si="303"/>
        <v>47.216089586889957</v>
      </c>
      <c r="I730" s="3">
        <f t="shared" si="304"/>
        <v>-80.639808491352994</v>
      </c>
      <c r="J730" s="2">
        <f t="shared" si="305"/>
        <v>93.445908574957443</v>
      </c>
      <c r="K730" s="2">
        <f t="shared" si="282"/>
        <v>93.445908574957443</v>
      </c>
      <c r="L730" s="5">
        <f t="shared" si="283"/>
        <v>0.42599672726683385</v>
      </c>
      <c r="M730" s="4">
        <f t="shared" si="296"/>
        <v>0.20329570674025865</v>
      </c>
      <c r="N730" s="4">
        <f t="shared" si="284"/>
        <v>0.23323195138341768</v>
      </c>
      <c r="O730" s="4">
        <f t="shared" si="297"/>
        <v>0</v>
      </c>
      <c r="P730" s="4">
        <f t="shared" si="285"/>
        <v>0</v>
      </c>
      <c r="Q730" s="5">
        <f t="shared" si="286"/>
        <v>0</v>
      </c>
      <c r="R730" s="5">
        <f t="shared" si="287"/>
        <v>-9.9919432539009634</v>
      </c>
      <c r="S730" s="5">
        <f t="shared" si="298"/>
        <v>17.065123298028574</v>
      </c>
      <c r="T730" s="6">
        <f t="shared" si="299"/>
        <v>1498.9533653179976</v>
      </c>
      <c r="U730" s="5">
        <f t="shared" si="288"/>
        <v>0</v>
      </c>
      <c r="V730" s="5">
        <f t="shared" si="289"/>
        <v>9.3431046593575644</v>
      </c>
      <c r="W730" s="5">
        <f t="shared" si="290"/>
        <v>5.4705594528193817</v>
      </c>
      <c r="X730" s="5">
        <f t="shared" si="306"/>
        <v>0</v>
      </c>
      <c r="Y730" s="5">
        <f t="shared" si="307"/>
        <v>-0.64883859454339898</v>
      </c>
      <c r="Z730" s="5">
        <f t="shared" si="308"/>
        <v>-9.6383172491520455</v>
      </c>
      <c r="AA730">
        <f t="shared" si="300"/>
        <v>0</v>
      </c>
    </row>
    <row r="731" spans="1:27" x14ac:dyDescent="0.2">
      <c r="A731">
        <f t="shared" si="301"/>
        <v>6.9899999999998954</v>
      </c>
      <c r="B731" s="5">
        <f t="shared" si="291"/>
        <v>0</v>
      </c>
      <c r="C731" s="5">
        <f t="shared" si="292"/>
        <v>479.64325699961472</v>
      </c>
      <c r="D731" s="5">
        <f t="shared" si="293"/>
        <v>-126.80809687541536</v>
      </c>
      <c r="E731" s="2">
        <f t="shared" si="294"/>
        <v>479.64325699961472</v>
      </c>
      <c r="F731" s="2">
        <f t="shared" si="295"/>
        <v>0</v>
      </c>
      <c r="G731" s="3">
        <f t="shared" si="302"/>
        <v>0</v>
      </c>
      <c r="H731" s="3">
        <f t="shared" si="303"/>
        <v>47.209601200944526</v>
      </c>
      <c r="I731" s="3">
        <f t="shared" si="304"/>
        <v>-80.736191663844508</v>
      </c>
      <c r="J731" s="2">
        <f t="shared" si="305"/>
        <v>93.525820445122307</v>
      </c>
      <c r="K731" s="2">
        <f t="shared" si="282"/>
        <v>93.525820445122307</v>
      </c>
      <c r="L731" s="5">
        <f t="shared" si="283"/>
        <v>0.42580655673624568</v>
      </c>
      <c r="M731" s="4">
        <f t="shared" si="296"/>
        <v>0.20312180035604069</v>
      </c>
      <c r="N731" s="4">
        <f t="shared" si="284"/>
        <v>0.23314035121656335</v>
      </c>
      <c r="O731" s="4">
        <f t="shared" si="297"/>
        <v>0</v>
      </c>
      <c r="P731" s="4">
        <f t="shared" si="285"/>
        <v>0</v>
      </c>
      <c r="Q731" s="5">
        <f t="shared" si="286"/>
        <v>0</v>
      </c>
      <c r="R731" s="5">
        <f t="shared" si="287"/>
        <v>-9.9946500431070628</v>
      </c>
      <c r="S731" s="5">
        <f t="shared" si="298"/>
        <v>17.092497309153277</v>
      </c>
      <c r="T731" s="6">
        <f t="shared" si="299"/>
        <v>1498.9518663653821</v>
      </c>
      <c r="U731" s="5">
        <f t="shared" si="288"/>
        <v>0</v>
      </c>
      <c r="V731" s="5">
        <f t="shared" si="289"/>
        <v>9.3585943259500528</v>
      </c>
      <c r="W731" s="5">
        <f t="shared" si="290"/>
        <v>5.4723352293984808</v>
      </c>
      <c r="X731" s="5">
        <f t="shared" si="306"/>
        <v>0</v>
      </c>
      <c r="Y731" s="5">
        <f t="shared" si="307"/>
        <v>-0.63605571715701004</v>
      </c>
      <c r="Z731" s="5">
        <f t="shared" si="308"/>
        <v>-9.6091674614482407</v>
      </c>
      <c r="AA731">
        <f t="shared" si="300"/>
        <v>0</v>
      </c>
    </row>
    <row r="732" spans="1:27" x14ac:dyDescent="0.2">
      <c r="A732">
        <f t="shared" si="301"/>
        <v>6.9999999999998952</v>
      </c>
      <c r="B732" s="5">
        <f t="shared" si="291"/>
        <v>0</v>
      </c>
      <c r="C732" s="5">
        <f t="shared" si="292"/>
        <v>480.11532120883828</v>
      </c>
      <c r="D732" s="5">
        <f t="shared" si="293"/>
        <v>-127.61593925042688</v>
      </c>
      <c r="E732" s="2">
        <f t="shared" si="294"/>
        <v>480.11532120883828</v>
      </c>
      <c r="F732" s="2">
        <f t="shared" si="295"/>
        <v>0</v>
      </c>
      <c r="G732" s="3">
        <f t="shared" si="302"/>
        <v>0</v>
      </c>
      <c r="H732" s="3">
        <f t="shared" si="303"/>
        <v>47.203240643772958</v>
      </c>
      <c r="I732" s="3">
        <f t="shared" si="304"/>
        <v>-80.832283338458993</v>
      </c>
      <c r="J732" s="2">
        <f t="shared" si="305"/>
        <v>93.60557652716453</v>
      </c>
      <c r="K732" s="2">
        <f t="shared" si="282"/>
        <v>93.60557652716453</v>
      </c>
      <c r="L732" s="5">
        <f t="shared" si="283"/>
        <v>0.42561650657601896</v>
      </c>
      <c r="M732" s="4">
        <f t="shared" si="296"/>
        <v>0.2029485286696836</v>
      </c>
      <c r="N732" s="4">
        <f t="shared" si="284"/>
        <v>0.23304900094536274</v>
      </c>
      <c r="O732" s="4">
        <f t="shared" si="297"/>
        <v>0</v>
      </c>
      <c r="P732" s="4">
        <f t="shared" si="285"/>
        <v>0</v>
      </c>
      <c r="Q732" s="5">
        <f t="shared" si="286"/>
        <v>0</v>
      </c>
      <c r="R732" s="5">
        <f t="shared" si="287"/>
        <v>-9.9973613460995807</v>
      </c>
      <c r="S732" s="5">
        <f t="shared" si="298"/>
        <v>17.119789530202198</v>
      </c>
      <c r="T732" s="6">
        <f t="shared" si="299"/>
        <v>1498.9503674142652</v>
      </c>
      <c r="U732" s="5">
        <f t="shared" si="288"/>
        <v>0</v>
      </c>
      <c r="V732" s="5">
        <f t="shared" si="289"/>
        <v>9.3740486676728523</v>
      </c>
      <c r="W732" s="5">
        <f t="shared" si="290"/>
        <v>5.4741182209815404</v>
      </c>
      <c r="X732" s="5">
        <f t="shared" si="306"/>
        <v>0</v>
      </c>
      <c r="Y732" s="5">
        <f t="shared" si="307"/>
        <v>-0.62331267842672844</v>
      </c>
      <c r="Z732" s="5">
        <f t="shared" si="308"/>
        <v>-9.5800922488162605</v>
      </c>
      <c r="AA732">
        <f t="shared" si="300"/>
        <v>0</v>
      </c>
    </row>
    <row r="733" spans="1:27" x14ac:dyDescent="0.2">
      <c r="A733">
        <f t="shared" si="301"/>
        <v>7.009999999999895</v>
      </c>
      <c r="B733" s="5">
        <f t="shared" si="291"/>
        <v>0</v>
      </c>
      <c r="C733" s="5">
        <f t="shared" si="292"/>
        <v>480.5873224496421</v>
      </c>
      <c r="D733" s="5">
        <f t="shared" si="293"/>
        <v>-128.4247410884239</v>
      </c>
      <c r="E733" s="2">
        <f t="shared" si="294"/>
        <v>480.5873224496421</v>
      </c>
      <c r="F733" s="2">
        <f t="shared" si="295"/>
        <v>0</v>
      </c>
      <c r="G733" s="3">
        <f t="shared" si="302"/>
        <v>0</v>
      </c>
      <c r="H733" s="3">
        <f t="shared" si="303"/>
        <v>47.197007516988691</v>
      </c>
      <c r="I733" s="3">
        <f t="shared" si="304"/>
        <v>-80.928084260947159</v>
      </c>
      <c r="J733" s="2">
        <f t="shared" si="305"/>
        <v>93.685176739469568</v>
      </c>
      <c r="K733" s="2">
        <f t="shared" si="282"/>
        <v>93.685176739469568</v>
      </c>
      <c r="L733" s="5">
        <f t="shared" si="283"/>
        <v>0.42542657932625566</v>
      </c>
      <c r="M733" s="4">
        <f t="shared" si="296"/>
        <v>0.20277588937244864</v>
      </c>
      <c r="N733" s="4">
        <f t="shared" si="284"/>
        <v>0.23295790016077456</v>
      </c>
      <c r="O733" s="4">
        <f t="shared" si="297"/>
        <v>0</v>
      </c>
      <c r="P733" s="4">
        <f t="shared" si="285"/>
        <v>0</v>
      </c>
      <c r="Q733" s="5">
        <f t="shared" si="286"/>
        <v>0</v>
      </c>
      <c r="R733" s="5">
        <f t="shared" si="287"/>
        <v>-10.000077200609944</v>
      </c>
      <c r="S733" s="5">
        <f t="shared" si="298"/>
        <v>17.147000051128941</v>
      </c>
      <c r="T733" s="6">
        <f t="shared" si="299"/>
        <v>1498.9488684646469</v>
      </c>
      <c r="U733" s="5">
        <f t="shared" si="288"/>
        <v>0</v>
      </c>
      <c r="V733" s="5">
        <f t="shared" si="289"/>
        <v>9.3894677015568533</v>
      </c>
      <c r="W733" s="5">
        <f t="shared" si="290"/>
        <v>5.4759084159459226</v>
      </c>
      <c r="X733" s="5">
        <f t="shared" si="306"/>
        <v>0</v>
      </c>
      <c r="Y733" s="5">
        <f t="shared" si="307"/>
        <v>-0.61060949905309059</v>
      </c>
      <c r="Z733" s="5">
        <f t="shared" si="308"/>
        <v>-9.5510915329251347</v>
      </c>
      <c r="AA733">
        <f t="shared" si="300"/>
        <v>0</v>
      </c>
    </row>
    <row r="734" spans="1:27" x14ac:dyDescent="0.2">
      <c r="A734">
        <f t="shared" si="301"/>
        <v>7.0199999999998948</v>
      </c>
      <c r="B734" s="5">
        <f t="shared" si="291"/>
        <v>0</v>
      </c>
      <c r="C734" s="5">
        <f t="shared" si="292"/>
        <v>481.05926199433708</v>
      </c>
      <c r="D734" s="5">
        <f t="shared" si="293"/>
        <v>-129.23449948561</v>
      </c>
      <c r="E734" s="2">
        <f t="shared" si="294"/>
        <v>481.05926199433708</v>
      </c>
      <c r="F734" s="2">
        <f t="shared" si="295"/>
        <v>0</v>
      </c>
      <c r="G734" s="3">
        <f t="shared" si="302"/>
        <v>0</v>
      </c>
      <c r="H734" s="3">
        <f t="shared" si="303"/>
        <v>47.190901421998163</v>
      </c>
      <c r="I734" s="3">
        <f t="shared" si="304"/>
        <v>-81.023595176276416</v>
      </c>
      <c r="J734" s="2">
        <f t="shared" si="305"/>
        <v>93.764621005525697</v>
      </c>
      <c r="K734" s="2">
        <f t="shared" si="282"/>
        <v>93.764621005525697</v>
      </c>
      <c r="L734" s="5">
        <f t="shared" si="283"/>
        <v>0.42523677750856492</v>
      </c>
      <c r="M734" s="4">
        <f t="shared" si="296"/>
        <v>0.202603880158124</v>
      </c>
      <c r="N734" s="4">
        <f t="shared" si="284"/>
        <v>0.23286704844956729</v>
      </c>
      <c r="O734" s="4">
        <f t="shared" si="297"/>
        <v>0</v>
      </c>
      <c r="P734" s="4">
        <f t="shared" si="285"/>
        <v>0</v>
      </c>
      <c r="Q734" s="5">
        <f t="shared" si="286"/>
        <v>0</v>
      </c>
      <c r="R734" s="5">
        <f t="shared" si="287"/>
        <v>-10.002797644099331</v>
      </c>
      <c r="S734" s="5">
        <f t="shared" si="298"/>
        <v>17.174128963934486</v>
      </c>
      <c r="T734" s="6">
        <f t="shared" si="299"/>
        <v>1498.9473695165282</v>
      </c>
      <c r="U734" s="5">
        <f t="shared" si="288"/>
        <v>0</v>
      </c>
      <c r="V734" s="5">
        <f t="shared" si="289"/>
        <v>9.4048514452471075</v>
      </c>
      <c r="W734" s="5">
        <f t="shared" si="290"/>
        <v>5.4777058025579191</v>
      </c>
      <c r="X734" s="5">
        <f t="shared" si="306"/>
        <v>0</v>
      </c>
      <c r="Y734" s="5">
        <f t="shared" si="307"/>
        <v>-0.59794619885222389</v>
      </c>
      <c r="Z734" s="5">
        <f t="shared" si="308"/>
        <v>-9.522165233507593</v>
      </c>
      <c r="AA734">
        <f t="shared" si="300"/>
        <v>0</v>
      </c>
    </row>
    <row r="735" spans="1:27" x14ac:dyDescent="0.2">
      <c r="A735">
        <f t="shared" si="301"/>
        <v>7.0299999999998946</v>
      </c>
      <c r="B735" s="5">
        <f t="shared" si="291"/>
        <v>0</v>
      </c>
      <c r="C735" s="5">
        <f t="shared" si="292"/>
        <v>481.53114111124711</v>
      </c>
      <c r="D735" s="5">
        <f t="shared" si="293"/>
        <v>-130.04521154563443</v>
      </c>
      <c r="E735" s="2">
        <f t="shared" si="294"/>
        <v>481.53114111124711</v>
      </c>
      <c r="F735" s="2">
        <f t="shared" si="295"/>
        <v>0</v>
      </c>
      <c r="G735" s="3">
        <f t="shared" si="302"/>
        <v>0</v>
      </c>
      <c r="H735" s="3">
        <f t="shared" si="303"/>
        <v>47.184921960009639</v>
      </c>
      <c r="I735" s="3">
        <f t="shared" si="304"/>
        <v>-81.118816828611486</v>
      </c>
      <c r="J735" s="2">
        <f t="shared" si="305"/>
        <v>93.843909253856324</v>
      </c>
      <c r="K735" s="2">
        <f t="shared" si="282"/>
        <v>93.843909253856324</v>
      </c>
      <c r="L735" s="5">
        <f t="shared" si="283"/>
        <v>0.42504710362605957</v>
      </c>
      <c r="M735" s="4">
        <f t="shared" si="296"/>
        <v>0.20243249872317379</v>
      </c>
      <c r="N735" s="4">
        <f t="shared" si="284"/>
        <v>0.23277644539441422</v>
      </c>
      <c r="O735" s="4">
        <f t="shared" si="297"/>
        <v>0</v>
      </c>
      <c r="P735" s="4">
        <f t="shared" si="285"/>
        <v>0</v>
      </c>
      <c r="Q735" s="5">
        <f t="shared" si="286"/>
        <v>0</v>
      </c>
      <c r="R735" s="5">
        <f t="shared" si="287"/>
        <v>-10.005522713752892</v>
      </c>
      <c r="S735" s="5">
        <f t="shared" si="298"/>
        <v>17.201176362637916</v>
      </c>
      <c r="T735" s="6">
        <f t="shared" si="299"/>
        <v>1498.945870569908</v>
      </c>
      <c r="U735" s="5">
        <f t="shared" si="288"/>
        <v>0</v>
      </c>
      <c r="V735" s="5">
        <f t="shared" si="289"/>
        <v>9.4201999169952391</v>
      </c>
      <c r="W735" s="5">
        <f t="shared" si="290"/>
        <v>5.4795103689719094</v>
      </c>
      <c r="X735" s="5">
        <f t="shared" si="306"/>
        <v>0</v>
      </c>
      <c r="Y735" s="5">
        <f t="shared" si="307"/>
        <v>-0.58532279675765331</v>
      </c>
      <c r="Z735" s="5">
        <f t="shared" si="308"/>
        <v>-9.4933132683901746</v>
      </c>
      <c r="AA735">
        <f t="shared" si="300"/>
        <v>0</v>
      </c>
    </row>
    <row r="736" spans="1:27" x14ac:dyDescent="0.2">
      <c r="A736">
        <f t="shared" si="301"/>
        <v>7.0399999999998943</v>
      </c>
      <c r="B736" s="5">
        <f t="shared" si="291"/>
        <v>0</v>
      </c>
      <c r="C736" s="5">
        <f t="shared" si="292"/>
        <v>482.00296106470734</v>
      </c>
      <c r="D736" s="5">
        <f t="shared" si="293"/>
        <v>-130.85687437958399</v>
      </c>
      <c r="E736" s="2">
        <f t="shared" si="294"/>
        <v>482.00296106470734</v>
      </c>
      <c r="F736" s="2">
        <f t="shared" si="295"/>
        <v>0</v>
      </c>
      <c r="G736" s="3">
        <f t="shared" si="302"/>
        <v>0</v>
      </c>
      <c r="H736" s="3">
        <f t="shared" si="303"/>
        <v>47.179068732042062</v>
      </c>
      <c r="I736" s="3">
        <f t="shared" si="304"/>
        <v>-81.213749961295392</v>
      </c>
      <c r="J736" s="2">
        <f t="shared" si="305"/>
        <v>93.923041417953229</v>
      </c>
      <c r="K736" s="2">
        <f t="shared" ref="K736:K799" si="309">IF(D736&gt;=hwind,SQRT((G736-vxw)^2+(H736-vyw)^2+I736^2),J736)</f>
        <v>93.923041417953229</v>
      </c>
      <c r="L736" s="5">
        <f t="shared" ref="L736:L799" si="310">IF(drag=1,(cda+cdb/(1+EXP(-(K736-vel)/dv))),IF(drag=2,$G$11,0))</f>
        <v>0.4248575601633543</v>
      </c>
      <c r="M736" s="4">
        <f t="shared" si="296"/>
        <v>0.20226174276688308</v>
      </c>
      <c r="N736" s="4">
        <f t="shared" ref="N736:N799" si="311">IF(Magnus=1,(IF(M736&lt;0.1,1.5*M736,0.09+0.6*M736)),IF(Magnus=2,1/(2.32+0.4/M736),0))</f>
        <v>0.23268609057398593</v>
      </c>
      <c r="O736" s="4">
        <f t="shared" si="297"/>
        <v>0</v>
      </c>
      <c r="P736" s="4">
        <f t="shared" ref="P736:P799" si="312">IF(D736&gt;=hwind,vyw,0)</f>
        <v>0</v>
      </c>
      <c r="Q736" s="5">
        <f t="shared" ref="Q736:Q799" si="313">-const*$L736*$K736*(G736-O736)</f>
        <v>0</v>
      </c>
      <c r="R736" s="5">
        <f t="shared" ref="R736:R799" si="314">-const*$L736*$K736*(H736-P736)</f>
        <v>-10.008252446474105</v>
      </c>
      <c r="S736" s="5">
        <f t="shared" si="298"/>
        <v>17.228142343247349</v>
      </c>
      <c r="T736" s="6">
        <f t="shared" si="299"/>
        <v>1498.944371624787</v>
      </c>
      <c r="U736" s="5">
        <f t="shared" ref="U736:U799" si="315">const*($N736/omega)*K736*(wy*I736-wz*(H736-P736))</f>
        <v>0</v>
      </c>
      <c r="V736" s="5">
        <f t="shared" ref="V736:V799" si="316">const*($N736/omega)*K736*(wz*(G736-O736)-wx*I736)</f>
        <v>9.4355131356519646</v>
      </c>
      <c r="W736" s="5">
        <f t="shared" ref="W736:W799" si="317">const*($N736/omega)*K736*(wx*(H736-P736)-wy*(G736-O736))</f>
        <v>5.4813221032295916</v>
      </c>
      <c r="X736" s="5">
        <f t="shared" si="306"/>
        <v>0</v>
      </c>
      <c r="Y736" s="5">
        <f t="shared" si="307"/>
        <v>-0.57273931082213991</v>
      </c>
      <c r="Z736" s="5">
        <f t="shared" si="308"/>
        <v>-9.46453555352306</v>
      </c>
      <c r="AA736">
        <f t="shared" si="300"/>
        <v>0</v>
      </c>
    </row>
    <row r="737" spans="1:27" x14ac:dyDescent="0.2">
      <c r="A737">
        <f t="shared" si="301"/>
        <v>7.0499999999998941</v>
      </c>
      <c r="B737" s="5">
        <f t="shared" ref="B737:B800" si="318">B736+G736*dt+0.5*X736*dt*dt</f>
        <v>0</v>
      </c>
      <c r="C737" s="5">
        <f t="shared" ref="C737:C800" si="319">C736+H736*dt+0.5*Y736*dt*dt</f>
        <v>482.4747231150622</v>
      </c>
      <c r="D737" s="5">
        <f t="shared" ref="D737:D800" si="320">D736+I736*dt+0.5*Z736*dt*dt</f>
        <v>-131.66948510597462</v>
      </c>
      <c r="E737" s="2">
        <f t="shared" ref="E737:E800" si="321">SQRT(B737^2+C737^2)</f>
        <v>482.4747231150622</v>
      </c>
      <c r="F737" s="2">
        <f t="shared" ref="F737:F800" si="322">ATAN2(C737,B737)*180/PI()</f>
        <v>0</v>
      </c>
      <c r="G737" s="3">
        <f t="shared" si="302"/>
        <v>0</v>
      </c>
      <c r="H737" s="3">
        <f t="shared" si="303"/>
        <v>47.173341338933838</v>
      </c>
      <c r="I737" s="3">
        <f t="shared" si="304"/>
        <v>-81.308395316830627</v>
      </c>
      <c r="J737" s="2">
        <f t="shared" si="305"/>
        <v>94.00201743621021</v>
      </c>
      <c r="K737" s="2">
        <f t="shared" si="309"/>
        <v>94.00201743621021</v>
      </c>
      <c r="L737" s="5">
        <f t="shared" si="310"/>
        <v>0.42466814958656524</v>
      </c>
      <c r="M737" s="4">
        <f t="shared" ref="M737:M800" si="323">(romega/K737)*EXP(-A737/tau)</f>
        <v>0.20209160999150047</v>
      </c>
      <c r="N737" s="4">
        <f t="shared" si="311"/>
        <v>0.23259598356304251</v>
      </c>
      <c r="O737" s="4">
        <f t="shared" ref="O737:O800" si="324">IF(D737&gt;=hwind,vxw,0)</f>
        <v>0</v>
      </c>
      <c r="P737" s="4">
        <f t="shared" si="312"/>
        <v>0</v>
      </c>
      <c r="Q737" s="5">
        <f t="shared" si="313"/>
        <v>0</v>
      </c>
      <c r="R737" s="5">
        <f t="shared" si="314"/>
        <v>-10.01098687887928</v>
      </c>
      <c r="S737" s="5">
        <f t="shared" ref="S737:S800" si="325">-const*$L737*$K737*I737</f>
        <v>17.255027003730948</v>
      </c>
      <c r="T737" s="6">
        <f t="shared" ref="T737:T800" si="326">omega*EXP(-A737/tau)*30/PI()</f>
        <v>1498.9428726811648</v>
      </c>
      <c r="U737" s="5">
        <f t="shared" si="315"/>
        <v>0</v>
      </c>
      <c r="V737" s="5">
        <f t="shared" si="316"/>
        <v>9.4507911206596109</v>
      </c>
      <c r="W737" s="5">
        <f t="shared" si="317"/>
        <v>5.4831409932592301</v>
      </c>
      <c r="X737" s="5">
        <f t="shared" si="306"/>
        <v>0</v>
      </c>
      <c r="Y737" s="5">
        <f t="shared" si="307"/>
        <v>-0.5601957582196686</v>
      </c>
      <c r="Z737" s="5">
        <f t="shared" si="308"/>
        <v>-9.4358320030098213</v>
      </c>
      <c r="AA737">
        <f t="shared" ref="AA737:AA800" si="327">IF($D737*$D738&lt;0,1,0)</f>
        <v>0</v>
      </c>
    </row>
    <row r="738" spans="1:27" x14ac:dyDescent="0.2">
      <c r="A738">
        <f t="shared" si="301"/>
        <v>7.0599999999998939</v>
      </c>
      <c r="B738" s="5">
        <f t="shared" si="318"/>
        <v>0</v>
      </c>
      <c r="C738" s="5">
        <f t="shared" si="319"/>
        <v>482.94642851866365</v>
      </c>
      <c r="D738" s="5">
        <f t="shared" si="320"/>
        <v>-132.48304085074307</v>
      </c>
      <c r="E738" s="2">
        <f t="shared" si="321"/>
        <v>482.94642851866365</v>
      </c>
      <c r="F738" s="2">
        <f t="shared" si="322"/>
        <v>0</v>
      </c>
      <c r="G738" s="3">
        <f t="shared" si="302"/>
        <v>0</v>
      </c>
      <c r="H738" s="3">
        <f t="shared" si="303"/>
        <v>47.167739381351645</v>
      </c>
      <c r="I738" s="3">
        <f t="shared" si="304"/>
        <v>-81.402753636860723</v>
      </c>
      <c r="J738" s="2">
        <f t="shared" si="305"/>
        <v>94.080837251857787</v>
      </c>
      <c r="K738" s="2">
        <f t="shared" si="309"/>
        <v>94.080837251857787</v>
      </c>
      <c r="L738" s="5">
        <f t="shared" si="310"/>
        <v>0.42447887434331177</v>
      </c>
      <c r="M738" s="4">
        <f t="shared" si="323"/>
        <v>0.20192209810237571</v>
      </c>
      <c r="N738" s="4">
        <f t="shared" si="311"/>
        <v>0.2325061239325236</v>
      </c>
      <c r="O738" s="4">
        <f t="shared" si="324"/>
        <v>0</v>
      </c>
      <c r="P738" s="4">
        <f t="shared" si="312"/>
        <v>0</v>
      </c>
      <c r="Q738" s="5">
        <f t="shared" si="313"/>
        <v>0</v>
      </c>
      <c r="R738" s="5">
        <f t="shared" si="314"/>
        <v>-10.013726047292247</v>
      </c>
      <c r="S738" s="5">
        <f t="shared" si="325"/>
        <v>17.281830443988241</v>
      </c>
      <c r="T738" s="6">
        <f t="shared" si="326"/>
        <v>1498.9413737390416</v>
      </c>
      <c r="U738" s="5">
        <f t="shared" si="315"/>
        <v>0</v>
      </c>
      <c r="V738" s="5">
        <f t="shared" si="316"/>
        <v>9.466033892044738</v>
      </c>
      <c r="W738" s="5">
        <f t="shared" si="317"/>
        <v>5.4849670268749744</v>
      </c>
      <c r="X738" s="5">
        <f t="shared" si="306"/>
        <v>0</v>
      </c>
      <c r="Y738" s="5">
        <f t="shared" si="307"/>
        <v>-0.54769215524750869</v>
      </c>
      <c r="Z738" s="5">
        <f t="shared" si="308"/>
        <v>-9.4072025291367822</v>
      </c>
      <c r="AA738">
        <f t="shared" si="327"/>
        <v>0</v>
      </c>
    </row>
    <row r="739" spans="1:27" x14ac:dyDescent="0.2">
      <c r="A739">
        <f t="shared" si="301"/>
        <v>7.0699999999998937</v>
      </c>
      <c r="B739" s="5">
        <f t="shared" si="318"/>
        <v>0</v>
      </c>
      <c r="C739" s="5">
        <f t="shared" si="319"/>
        <v>483.4180785278694</v>
      </c>
      <c r="D739" s="5">
        <f t="shared" si="320"/>
        <v>-133.29753874723812</v>
      </c>
      <c r="E739" s="2">
        <f t="shared" si="321"/>
        <v>483.4180785278694</v>
      </c>
      <c r="F739" s="2">
        <f t="shared" si="322"/>
        <v>0</v>
      </c>
      <c r="G739" s="3">
        <f t="shared" si="302"/>
        <v>0</v>
      </c>
      <c r="H739" s="3">
        <f t="shared" si="303"/>
        <v>47.162262459799166</v>
      </c>
      <c r="I739" s="3">
        <f t="shared" si="304"/>
        <v>-81.496825662152091</v>
      </c>
      <c r="J739" s="2">
        <f t="shared" si="305"/>
        <v>94.159500812898287</v>
      </c>
      <c r="K739" s="2">
        <f t="shared" si="309"/>
        <v>94.159500812898287</v>
      </c>
      <c r="L739" s="5">
        <f t="shared" si="310"/>
        <v>0.42428973686271948</v>
      </c>
      <c r="M739" s="4">
        <f t="shared" si="323"/>
        <v>0.20175320480809567</v>
      </c>
      <c r="N739" s="4">
        <f t="shared" si="311"/>
        <v>0.23241651124963786</v>
      </c>
      <c r="O739" s="4">
        <f t="shared" si="324"/>
        <v>0</v>
      </c>
      <c r="P739" s="4">
        <f t="shared" si="312"/>
        <v>0</v>
      </c>
      <c r="Q739" s="5">
        <f t="shared" si="313"/>
        <v>0</v>
      </c>
      <c r="R739" s="5">
        <f t="shared" si="314"/>
        <v>-10.016469987739153</v>
      </c>
      <c r="S739" s="5">
        <f t="shared" si="325"/>
        <v>17.308552765821503</v>
      </c>
      <c r="T739" s="6">
        <f t="shared" si="326"/>
        <v>1498.9398747984173</v>
      </c>
      <c r="U739" s="5">
        <f t="shared" si="315"/>
        <v>0</v>
      </c>
      <c r="V739" s="5">
        <f t="shared" si="316"/>
        <v>9.4812414704108043</v>
      </c>
      <c r="W739" s="5">
        <f t="shared" si="317"/>
        <v>5.4868001917761866</v>
      </c>
      <c r="X739" s="5">
        <f t="shared" si="306"/>
        <v>0</v>
      </c>
      <c r="Y739" s="5">
        <f t="shared" si="307"/>
        <v>-0.53522851732834908</v>
      </c>
      <c r="Z739" s="5">
        <f t="shared" si="308"/>
        <v>-9.3786470424023101</v>
      </c>
      <c r="AA739">
        <f t="shared" si="327"/>
        <v>0</v>
      </c>
    </row>
    <row r="740" spans="1:27" x14ac:dyDescent="0.2">
      <c r="A740">
        <f t="shared" si="301"/>
        <v>7.0799999999998935</v>
      </c>
      <c r="B740" s="5">
        <f t="shared" si="318"/>
        <v>0</v>
      </c>
      <c r="C740" s="5">
        <f t="shared" si="319"/>
        <v>483.88967439104152</v>
      </c>
      <c r="D740" s="5">
        <f t="shared" si="320"/>
        <v>-134.11297593621174</v>
      </c>
      <c r="E740" s="2">
        <f t="shared" si="321"/>
        <v>483.88967439104152</v>
      </c>
      <c r="F740" s="2">
        <f t="shared" si="322"/>
        <v>0</v>
      </c>
      <c r="G740" s="3">
        <f t="shared" si="302"/>
        <v>0</v>
      </c>
      <c r="H740" s="3">
        <f t="shared" si="303"/>
        <v>47.156910174625885</v>
      </c>
      <c r="I740" s="3">
        <f t="shared" si="304"/>
        <v>-81.590612132576112</v>
      </c>
      <c r="J740" s="2">
        <f t="shared" si="305"/>
        <v>94.238008072041779</v>
      </c>
      <c r="K740" s="2">
        <f t="shared" si="309"/>
        <v>94.238008072041779</v>
      </c>
      <c r="L740" s="5">
        <f t="shared" si="310"/>
        <v>0.42410073955542532</v>
      </c>
      <c r="M740" s="4">
        <f t="shared" si="323"/>
        <v>0.20158492782061596</v>
      </c>
      <c r="N740" s="4">
        <f t="shared" si="311"/>
        <v>0.23232714507795074</v>
      </c>
      <c r="O740" s="4">
        <f t="shared" si="324"/>
        <v>0</v>
      </c>
      <c r="P740" s="4">
        <f t="shared" si="312"/>
        <v>0</v>
      </c>
      <c r="Q740" s="5">
        <f t="shared" si="313"/>
        <v>0</v>
      </c>
      <c r="R740" s="5">
        <f t="shared" si="314"/>
        <v>-10.019218735943451</v>
      </c>
      <c r="S740" s="5">
        <f t="shared" si="325"/>
        <v>17.335194072907406</v>
      </c>
      <c r="T740" s="6">
        <f t="shared" si="326"/>
        <v>1498.9383758592919</v>
      </c>
      <c r="U740" s="5">
        <f t="shared" si="315"/>
        <v>0</v>
      </c>
      <c r="V740" s="5">
        <f t="shared" si="316"/>
        <v>9.4964138769308821</v>
      </c>
      <c r="W740" s="5">
        <f t="shared" si="317"/>
        <v>5.4886404755468394</v>
      </c>
      <c r="X740" s="5">
        <f t="shared" si="306"/>
        <v>0</v>
      </c>
      <c r="Y740" s="5">
        <f t="shared" si="307"/>
        <v>-0.52280485901256846</v>
      </c>
      <c r="Z740" s="5">
        <f t="shared" si="308"/>
        <v>-9.350165451545756</v>
      </c>
      <c r="AA740">
        <f t="shared" si="327"/>
        <v>0</v>
      </c>
    </row>
    <row r="741" spans="1:27" x14ac:dyDescent="0.2">
      <c r="A741">
        <f t="shared" si="301"/>
        <v>7.0899999999998933</v>
      </c>
      <c r="B741" s="5">
        <f t="shared" si="318"/>
        <v>0</v>
      </c>
      <c r="C741" s="5">
        <f t="shared" si="319"/>
        <v>484.36121735254483</v>
      </c>
      <c r="D741" s="5">
        <f t="shared" si="320"/>
        <v>-134.92934956581007</v>
      </c>
      <c r="E741" s="2">
        <f t="shared" si="321"/>
        <v>484.36121735254483</v>
      </c>
      <c r="F741" s="2">
        <f t="shared" si="322"/>
        <v>0</v>
      </c>
      <c r="G741" s="3">
        <f t="shared" si="302"/>
        <v>0</v>
      </c>
      <c r="H741" s="3">
        <f t="shared" si="303"/>
        <v>47.151682126035759</v>
      </c>
      <c r="I741" s="3">
        <f t="shared" si="304"/>
        <v>-81.684113787091576</v>
      </c>
      <c r="J741" s="2">
        <f t="shared" si="305"/>
        <v>94.316358986642626</v>
      </c>
      <c r="K741" s="2">
        <f t="shared" si="309"/>
        <v>94.316358986642626</v>
      </c>
      <c r="L741" s="5">
        <f t="shared" si="310"/>
        <v>0.42391188481358399</v>
      </c>
      <c r="M741" s="4">
        <f t="shared" si="323"/>
        <v>0.20141726485538969</v>
      </c>
      <c r="N741" s="4">
        <f t="shared" si="311"/>
        <v>0.23223802497747098</v>
      </c>
      <c r="O741" s="4">
        <f t="shared" si="324"/>
        <v>0</v>
      </c>
      <c r="P741" s="4">
        <f t="shared" si="312"/>
        <v>0</v>
      </c>
      <c r="Q741" s="5">
        <f t="shared" si="313"/>
        <v>0</v>
      </c>
      <c r="R741" s="5">
        <f t="shared" si="314"/>
        <v>-10.021972327320979</v>
      </c>
      <c r="S741" s="5">
        <f t="shared" si="325"/>
        <v>17.361754470768783</v>
      </c>
      <c r="T741" s="6">
        <f t="shared" si="326"/>
        <v>1498.9368769216658</v>
      </c>
      <c r="U741" s="5">
        <f t="shared" si="315"/>
        <v>0</v>
      </c>
      <c r="V741" s="5">
        <f t="shared" si="316"/>
        <v>9.5115511333404221</v>
      </c>
      <c r="W741" s="5">
        <f t="shared" si="317"/>
        <v>5.4904878656549272</v>
      </c>
      <c r="X741" s="5">
        <f t="shared" si="306"/>
        <v>0</v>
      </c>
      <c r="Y741" s="5">
        <f t="shared" si="307"/>
        <v>-0.51042119398055696</v>
      </c>
      <c r="Z741" s="5">
        <f t="shared" si="308"/>
        <v>-9.3217576635762889</v>
      </c>
      <c r="AA741">
        <f t="shared" si="327"/>
        <v>0</v>
      </c>
    </row>
    <row r="742" spans="1:27" x14ac:dyDescent="0.2">
      <c r="A742">
        <f t="shared" si="301"/>
        <v>7.0999999999998931</v>
      </c>
      <c r="B742" s="5">
        <f t="shared" si="318"/>
        <v>0</v>
      </c>
      <c r="C742" s="5">
        <f t="shared" si="319"/>
        <v>484.83270865274551</v>
      </c>
      <c r="D742" s="5">
        <f t="shared" si="320"/>
        <v>-135.74665679156416</v>
      </c>
      <c r="E742" s="2">
        <f t="shared" si="321"/>
        <v>484.83270865274551</v>
      </c>
      <c r="F742" s="2">
        <f t="shared" si="322"/>
        <v>0</v>
      </c>
      <c r="G742" s="3">
        <f t="shared" si="302"/>
        <v>0</v>
      </c>
      <c r="H742" s="3">
        <f t="shared" si="303"/>
        <v>47.14657791409595</v>
      </c>
      <c r="I742" s="3">
        <f t="shared" si="304"/>
        <v>-81.777331363727342</v>
      </c>
      <c r="J742" s="2">
        <f t="shared" si="305"/>
        <v>94.394553518636783</v>
      </c>
      <c r="K742" s="2">
        <f t="shared" si="309"/>
        <v>94.394553518636783</v>
      </c>
      <c r="L742" s="5">
        <f t="shared" si="310"/>
        <v>0.42372317501087609</v>
      </c>
      <c r="M742" s="4">
        <f t="shared" si="323"/>
        <v>0.20125021363149298</v>
      </c>
      <c r="N742" s="4">
        <f t="shared" si="311"/>
        <v>0.23214915050473578</v>
      </c>
      <c r="O742" s="4">
        <f t="shared" si="324"/>
        <v>0</v>
      </c>
      <c r="P742" s="4">
        <f t="shared" si="312"/>
        <v>0</v>
      </c>
      <c r="Q742" s="5">
        <f t="shared" si="313"/>
        <v>0</v>
      </c>
      <c r="R742" s="5">
        <f t="shared" si="314"/>
        <v>-10.024730796975255</v>
      </c>
      <c r="S742" s="5">
        <f t="shared" si="325"/>
        <v>17.388234066746641</v>
      </c>
      <c r="T742" s="6">
        <f t="shared" si="326"/>
        <v>1498.9353779855383</v>
      </c>
      <c r="U742" s="5">
        <f t="shared" si="315"/>
        <v>0</v>
      </c>
      <c r="V742" s="5">
        <f t="shared" si="316"/>
        <v>9.5266532619300968</v>
      </c>
      <c r="W742" s="5">
        <f t="shared" si="317"/>
        <v>5.4923423494519348</v>
      </c>
      <c r="X742" s="5">
        <f t="shared" si="306"/>
        <v>0</v>
      </c>
      <c r="Y742" s="5">
        <f t="shared" si="307"/>
        <v>-0.49807753504515873</v>
      </c>
      <c r="Z742" s="5">
        <f t="shared" si="308"/>
        <v>-9.2934235838014239</v>
      </c>
      <c r="AA742">
        <f t="shared" si="327"/>
        <v>0</v>
      </c>
    </row>
    <row r="743" spans="1:27" x14ac:dyDescent="0.2">
      <c r="A743">
        <f t="shared" si="301"/>
        <v>7.1099999999998929</v>
      </c>
      <c r="B743" s="5">
        <f t="shared" si="318"/>
        <v>0</v>
      </c>
      <c r="C743" s="5">
        <f t="shared" si="319"/>
        <v>485.3041495280097</v>
      </c>
      <c r="D743" s="5">
        <f t="shared" si="320"/>
        <v>-136.56489477638064</v>
      </c>
      <c r="E743" s="2">
        <f t="shared" si="321"/>
        <v>485.3041495280097</v>
      </c>
      <c r="F743" s="2">
        <f t="shared" si="322"/>
        <v>0</v>
      </c>
      <c r="G743" s="3">
        <f t="shared" si="302"/>
        <v>0</v>
      </c>
      <c r="H743" s="3">
        <f t="shared" si="303"/>
        <v>47.141597138745496</v>
      </c>
      <c r="I743" s="3">
        <f t="shared" si="304"/>
        <v>-81.870265599565357</v>
      </c>
      <c r="J743" s="2">
        <f t="shared" si="305"/>
        <v>94.472591634479642</v>
      </c>
      <c r="K743" s="2">
        <f t="shared" si="309"/>
        <v>94.472591634479642</v>
      </c>
      <c r="L743" s="5">
        <f t="shared" si="310"/>
        <v>0.423534612502518</v>
      </c>
      <c r="M743" s="4">
        <f t="shared" si="323"/>
        <v>0.20108377187174772</v>
      </c>
      <c r="N743" s="4">
        <f t="shared" si="311"/>
        <v>0.23206052121289544</v>
      </c>
      <c r="O743" s="4">
        <f t="shared" si="324"/>
        <v>0</v>
      </c>
      <c r="P743" s="4">
        <f t="shared" si="312"/>
        <v>0</v>
      </c>
      <c r="Q743" s="5">
        <f t="shared" si="313"/>
        <v>0</v>
      </c>
      <c r="R743" s="5">
        <f t="shared" si="314"/>
        <v>-10.027494179692852</v>
      </c>
      <c r="S743" s="5">
        <f t="shared" si="325"/>
        <v>17.414632969972306</v>
      </c>
      <c r="T743" s="6">
        <f t="shared" si="326"/>
        <v>1498.9338790509096</v>
      </c>
      <c r="U743" s="5">
        <f t="shared" si="315"/>
        <v>0</v>
      </c>
      <c r="V743" s="5">
        <f t="shared" si="316"/>
        <v>9.5417202855386947</v>
      </c>
      <c r="W743" s="5">
        <f t="shared" si="317"/>
        <v>5.4942039141723367</v>
      </c>
      <c r="X743" s="5">
        <f t="shared" si="306"/>
        <v>0</v>
      </c>
      <c r="Y743" s="5">
        <f t="shared" si="307"/>
        <v>-0.48577389415415695</v>
      </c>
      <c r="Z743" s="5">
        <f t="shared" si="308"/>
        <v>-9.2651631158553585</v>
      </c>
      <c r="AA743">
        <f t="shared" si="327"/>
        <v>0</v>
      </c>
    </row>
    <row r="744" spans="1:27" x14ac:dyDescent="0.2">
      <c r="A744">
        <f t="shared" si="301"/>
        <v>7.1199999999998926</v>
      </c>
      <c r="B744" s="5">
        <f t="shared" si="318"/>
        <v>0</v>
      </c>
      <c r="C744" s="5">
        <f t="shared" si="319"/>
        <v>485.77554121070244</v>
      </c>
      <c r="D744" s="5">
        <f t="shared" si="320"/>
        <v>-137.3840606905321</v>
      </c>
      <c r="E744" s="2">
        <f t="shared" si="321"/>
        <v>485.77554121070244</v>
      </c>
      <c r="F744" s="2">
        <f t="shared" si="322"/>
        <v>0</v>
      </c>
      <c r="G744" s="3">
        <f t="shared" si="302"/>
        <v>0</v>
      </c>
      <c r="H744" s="3">
        <f t="shared" si="303"/>
        <v>47.136739399803957</v>
      </c>
      <c r="I744" s="3">
        <f t="shared" si="304"/>
        <v>-81.962917230723917</v>
      </c>
      <c r="J744" s="2">
        <f t="shared" si="305"/>
        <v>94.55047330508468</v>
      </c>
      <c r="K744" s="2">
        <f t="shared" si="309"/>
        <v>94.55047330508468</v>
      </c>
      <c r="L744" s="5">
        <f t="shared" si="310"/>
        <v>0.42334619962527303</v>
      </c>
      <c r="M744" s="4">
        <f t="shared" si="323"/>
        <v>0.20091793730284074</v>
      </c>
      <c r="N744" s="4">
        <f t="shared" si="311"/>
        <v>0.23197213665179547</v>
      </c>
      <c r="O744" s="4">
        <f t="shared" si="324"/>
        <v>0</v>
      </c>
      <c r="P744" s="4">
        <f t="shared" si="312"/>
        <v>0</v>
      </c>
      <c r="Q744" s="5">
        <f t="shared" si="313"/>
        <v>0</v>
      </c>
      <c r="R744" s="5">
        <f t="shared" si="314"/>
        <v>-10.030262509938931</v>
      </c>
      <c r="S744" s="5">
        <f t="shared" si="325"/>
        <v>17.440951291339786</v>
      </c>
      <c r="T744" s="6">
        <f t="shared" si="326"/>
        <v>1498.93238011778</v>
      </c>
      <c r="U744" s="5">
        <f t="shared" si="315"/>
        <v>0</v>
      </c>
      <c r="V744" s="5">
        <f t="shared" si="316"/>
        <v>9.5567522275460455</v>
      </c>
      <c r="W744" s="5">
        <f t="shared" si="317"/>
        <v>5.496072546933128</v>
      </c>
      <c r="X744" s="5">
        <f t="shared" si="306"/>
        <v>0</v>
      </c>
      <c r="Y744" s="5">
        <f t="shared" si="307"/>
        <v>-0.47351028239288517</v>
      </c>
      <c r="Z744" s="5">
        <f t="shared" si="308"/>
        <v>-9.2369761617270854</v>
      </c>
      <c r="AA744">
        <f t="shared" si="327"/>
        <v>0</v>
      </c>
    </row>
    <row r="745" spans="1:27" x14ac:dyDescent="0.2">
      <c r="A745">
        <f t="shared" si="301"/>
        <v>7.1299999999998924</v>
      </c>
      <c r="B745" s="5">
        <f t="shared" si="318"/>
        <v>0</v>
      </c>
      <c r="C745" s="5">
        <f t="shared" si="319"/>
        <v>486.24688492918636</v>
      </c>
      <c r="D745" s="5">
        <f t="shared" si="320"/>
        <v>-138.2041517116474</v>
      </c>
      <c r="E745" s="2">
        <f t="shared" si="321"/>
        <v>486.24688492918636</v>
      </c>
      <c r="F745" s="2">
        <f t="shared" si="322"/>
        <v>0</v>
      </c>
      <c r="G745" s="3">
        <f t="shared" si="302"/>
        <v>0</v>
      </c>
      <c r="H745" s="3">
        <f t="shared" si="303"/>
        <v>47.132004296980028</v>
      </c>
      <c r="I745" s="3">
        <f t="shared" si="304"/>
        <v>-82.055286992341195</v>
      </c>
      <c r="J745" s="2">
        <f t="shared" si="305"/>
        <v>94.628198505762654</v>
      </c>
      <c r="K745" s="2">
        <f t="shared" si="309"/>
        <v>94.628198505762654</v>
      </c>
      <c r="L745" s="5">
        <f t="shared" si="310"/>
        <v>0.42315793869746454</v>
      </c>
      <c r="M745" s="4">
        <f t="shared" si="323"/>
        <v>0.2007527076554404</v>
      </c>
      <c r="N745" s="4">
        <f t="shared" si="311"/>
        <v>0.23188399636805879</v>
      </c>
      <c r="O745" s="4">
        <f t="shared" si="324"/>
        <v>0</v>
      </c>
      <c r="P745" s="4">
        <f t="shared" si="312"/>
        <v>0</v>
      </c>
      <c r="Q745" s="5">
        <f t="shared" si="313"/>
        <v>0</v>
      </c>
      <c r="R745" s="5">
        <f t="shared" si="314"/>
        <v>-10.033035821852936</v>
      </c>
      <c r="S745" s="5">
        <f t="shared" si="325"/>
        <v>17.467189143478308</v>
      </c>
      <c r="T745" s="6">
        <f t="shared" si="326"/>
        <v>1498.9308811861492</v>
      </c>
      <c r="U745" s="5">
        <f t="shared" si="315"/>
        <v>0</v>
      </c>
      <c r="V745" s="5">
        <f t="shared" si="316"/>
        <v>9.5717491118660423</v>
      </c>
      <c r="W745" s="5">
        <f t="shared" si="317"/>
        <v>5.4979482347334026</v>
      </c>
      <c r="X745" s="5">
        <f t="shared" si="306"/>
        <v>0</v>
      </c>
      <c r="Y745" s="5">
        <f t="shared" si="307"/>
        <v>-0.46128670998689358</v>
      </c>
      <c r="Z745" s="5">
        <f t="shared" si="308"/>
        <v>-9.2088626217882883</v>
      </c>
      <c r="AA745">
        <f t="shared" si="327"/>
        <v>0</v>
      </c>
    </row>
    <row r="746" spans="1:27" x14ac:dyDescent="0.2">
      <c r="A746">
        <f t="shared" ref="A746:A809" si="328">A745+dt</f>
        <v>7.1399999999998922</v>
      </c>
      <c r="B746" s="5">
        <f t="shared" si="318"/>
        <v>0</v>
      </c>
      <c r="C746" s="5">
        <f t="shared" si="319"/>
        <v>486.71818190782068</v>
      </c>
      <c r="D746" s="5">
        <f t="shared" si="320"/>
        <v>-139.02516502470189</v>
      </c>
      <c r="E746" s="2">
        <f t="shared" si="321"/>
        <v>486.71818190782068</v>
      </c>
      <c r="F746" s="2">
        <f t="shared" si="322"/>
        <v>0</v>
      </c>
      <c r="G746" s="3">
        <f t="shared" ref="G746:G809" si="329">G745+X745*dt</f>
        <v>0</v>
      </c>
      <c r="H746" s="3">
        <f t="shared" ref="H746:H809" si="330">H745+Y745*dt</f>
        <v>47.127391429880163</v>
      </c>
      <c r="I746" s="3">
        <f t="shared" ref="I746:I809" si="331">I745+Z745*dt</f>
        <v>-82.147375618559082</v>
      </c>
      <c r="J746" s="2">
        <f t="shared" ref="J746:J809" si="332">SQRT(G746^2+H746^2+I746^2)</f>
        <v>94.705767216161533</v>
      </c>
      <c r="K746" s="2">
        <f t="shared" si="309"/>
        <v>94.705767216161533</v>
      </c>
      <c r="L746" s="5">
        <f t="shared" si="310"/>
        <v>0.4229698320189903</v>
      </c>
      <c r="M746" s="4">
        <f t="shared" si="323"/>
        <v>0.20058808066431008</v>
      </c>
      <c r="N746" s="4">
        <f t="shared" si="311"/>
        <v>0.23179609990516586</v>
      </c>
      <c r="O746" s="4">
        <f t="shared" si="324"/>
        <v>0</v>
      </c>
      <c r="P746" s="4">
        <f t="shared" si="312"/>
        <v>0</v>
      </c>
      <c r="Q746" s="5">
        <f t="shared" si="313"/>
        <v>0</v>
      </c>
      <c r="R746" s="5">
        <f t="shared" si="314"/>
        <v>-10.035814149244404</v>
      </c>
      <c r="S746" s="5">
        <f t="shared" si="325"/>
        <v>17.493346640725076</v>
      </c>
      <c r="T746" s="6">
        <f t="shared" si="326"/>
        <v>1498.9293822560176</v>
      </c>
      <c r="U746" s="5">
        <f t="shared" si="315"/>
        <v>0</v>
      </c>
      <c r="V746" s="5">
        <f t="shared" si="316"/>
        <v>9.5867109629396747</v>
      </c>
      <c r="W746" s="5">
        <f t="shared" si="317"/>
        <v>5.4998309644539596</v>
      </c>
      <c r="X746" s="5">
        <f t="shared" ref="X746:X809" si="333">Q746+U746</f>
        <v>0</v>
      </c>
      <c r="Y746" s="5">
        <f t="shared" ref="Y746:Y809" si="334">R746+V746</f>
        <v>-0.44910318630472901</v>
      </c>
      <c r="Z746" s="5">
        <f t="shared" ref="Z746:Z809" si="335">S746+W746-32.174</f>
        <v>-9.1808223948209644</v>
      </c>
      <c r="AA746">
        <f t="shared" si="327"/>
        <v>0</v>
      </c>
    </row>
    <row r="747" spans="1:27" x14ac:dyDescent="0.2">
      <c r="A747">
        <f t="shared" si="328"/>
        <v>7.149999999999892</v>
      </c>
      <c r="B747" s="5">
        <f t="shared" si="318"/>
        <v>0</v>
      </c>
      <c r="C747" s="5">
        <f t="shared" si="319"/>
        <v>487.1894333669602</v>
      </c>
      <c r="D747" s="5">
        <f t="shared" si="320"/>
        <v>-139.84709782200721</v>
      </c>
      <c r="E747" s="2">
        <f t="shared" si="321"/>
        <v>487.1894333669602</v>
      </c>
      <c r="F747" s="2">
        <f t="shared" si="322"/>
        <v>0</v>
      </c>
      <c r="G747" s="3">
        <f t="shared" si="329"/>
        <v>0</v>
      </c>
      <c r="H747" s="3">
        <f t="shared" si="330"/>
        <v>47.122900398017116</v>
      </c>
      <c r="I747" s="3">
        <f t="shared" si="331"/>
        <v>-82.239183842507288</v>
      </c>
      <c r="J747" s="2">
        <f t="shared" si="332"/>
        <v>94.78317942020702</v>
      </c>
      <c r="K747" s="2">
        <f t="shared" si="309"/>
        <v>94.78317942020702</v>
      </c>
      <c r="L747" s="5">
        <f t="shared" si="310"/>
        <v>0.42278188187133836</v>
      </c>
      <c r="M747" s="4">
        <f t="shared" si="323"/>
        <v>0.20042405406841871</v>
      </c>
      <c r="N747" s="4">
        <f t="shared" si="311"/>
        <v>0.23170844680353397</v>
      </c>
      <c r="O747" s="4">
        <f t="shared" si="324"/>
        <v>0</v>
      </c>
      <c r="P747" s="4">
        <f t="shared" si="312"/>
        <v>0</v>
      </c>
      <c r="Q747" s="5">
        <f t="shared" si="313"/>
        <v>0</v>
      </c>
      <c r="R747" s="5">
        <f t="shared" si="314"/>
        <v>-10.038597525588889</v>
      </c>
      <c r="S747" s="5">
        <f t="shared" si="325"/>
        <v>17.519423899098161</v>
      </c>
      <c r="T747" s="6">
        <f t="shared" si="326"/>
        <v>1498.927883327385</v>
      </c>
      <c r="U747" s="5">
        <f t="shared" si="315"/>
        <v>0</v>
      </c>
      <c r="V747" s="5">
        <f t="shared" si="316"/>
        <v>9.6016378057281813</v>
      </c>
      <c r="W747" s="5">
        <f t="shared" si="317"/>
        <v>5.5017207228569491</v>
      </c>
      <c r="X747" s="5">
        <f t="shared" si="333"/>
        <v>0</v>
      </c>
      <c r="Y747" s="5">
        <f t="shared" si="334"/>
        <v>-0.43695971986070781</v>
      </c>
      <c r="Z747" s="5">
        <f t="shared" si="335"/>
        <v>-9.1528553780448902</v>
      </c>
      <c r="AA747">
        <f t="shared" si="327"/>
        <v>0</v>
      </c>
    </row>
    <row r="748" spans="1:27" x14ac:dyDescent="0.2">
      <c r="A748">
        <f t="shared" si="328"/>
        <v>7.1599999999998918</v>
      </c>
      <c r="B748" s="5">
        <f t="shared" si="318"/>
        <v>0</v>
      </c>
      <c r="C748" s="5">
        <f t="shared" si="319"/>
        <v>487.6606405229544</v>
      </c>
      <c r="D748" s="5">
        <f t="shared" si="320"/>
        <v>-140.66994730320118</v>
      </c>
      <c r="E748" s="2">
        <f t="shared" si="321"/>
        <v>487.6606405229544</v>
      </c>
      <c r="F748" s="2">
        <f t="shared" si="322"/>
        <v>0</v>
      </c>
      <c r="G748" s="3">
        <f t="shared" si="329"/>
        <v>0</v>
      </c>
      <c r="H748" s="3">
        <f t="shared" si="330"/>
        <v>47.118530800818512</v>
      </c>
      <c r="I748" s="3">
        <f t="shared" si="331"/>
        <v>-82.330712396287737</v>
      </c>
      <c r="J748" s="2">
        <f t="shared" si="332"/>
        <v>94.86043510604371</v>
      </c>
      <c r="K748" s="2">
        <f t="shared" si="309"/>
        <v>94.86043510604371</v>
      </c>
      <c r="L748" s="5">
        <f t="shared" si="310"/>
        <v>0.42259409051760483</v>
      </c>
      <c r="M748" s="4">
        <f t="shared" si="323"/>
        <v>0.20026062561104899</v>
      </c>
      <c r="N748" s="4">
        <f t="shared" si="311"/>
        <v>0.23162103660059566</v>
      </c>
      <c r="O748" s="4">
        <f t="shared" si="324"/>
        <v>0</v>
      </c>
      <c r="P748" s="4">
        <f t="shared" si="312"/>
        <v>0</v>
      </c>
      <c r="Q748" s="5">
        <f t="shared" si="313"/>
        <v>0</v>
      </c>
      <c r="R748" s="5">
        <f t="shared" si="314"/>
        <v>-10.041385984024068</v>
      </c>
      <c r="S748" s="5">
        <f t="shared" si="325"/>
        <v>17.545421036269644</v>
      </c>
      <c r="T748" s="6">
        <f t="shared" si="326"/>
        <v>1498.9263844002512</v>
      </c>
      <c r="U748" s="5">
        <f t="shared" si="315"/>
        <v>0</v>
      </c>
      <c r="V748" s="5">
        <f t="shared" si="316"/>
        <v>9.6165296657061852</v>
      </c>
      <c r="W748" s="5">
        <f t="shared" si="317"/>
        <v>5.503617496585548</v>
      </c>
      <c r="X748" s="5">
        <f t="shared" si="333"/>
        <v>0</v>
      </c>
      <c r="Y748" s="5">
        <f t="shared" si="334"/>
        <v>-0.4248563183178824</v>
      </c>
      <c r="Z748" s="5">
        <f t="shared" si="335"/>
        <v>-9.1249614671448072</v>
      </c>
      <c r="AA748">
        <f t="shared" si="327"/>
        <v>0</v>
      </c>
    </row>
    <row r="749" spans="1:27" x14ac:dyDescent="0.2">
      <c r="A749">
        <f t="shared" si="328"/>
        <v>7.1699999999998916</v>
      </c>
      <c r="B749" s="5">
        <f t="shared" si="318"/>
        <v>0</v>
      </c>
      <c r="C749" s="5">
        <f t="shared" si="319"/>
        <v>488.13180458814662</v>
      </c>
      <c r="D749" s="5">
        <f t="shared" si="320"/>
        <v>-141.49371067523742</v>
      </c>
      <c r="E749" s="2">
        <f t="shared" si="321"/>
        <v>488.13180458814662</v>
      </c>
      <c r="F749" s="2">
        <f t="shared" si="322"/>
        <v>0</v>
      </c>
      <c r="G749" s="3">
        <f t="shared" si="329"/>
        <v>0</v>
      </c>
      <c r="H749" s="3">
        <f t="shared" si="330"/>
        <v>47.114282237635329</v>
      </c>
      <c r="I749" s="3">
        <f t="shared" si="331"/>
        <v>-82.421962010959192</v>
      </c>
      <c r="J749" s="2">
        <f t="shared" si="332"/>
        <v>94.937534265977007</v>
      </c>
      <c r="K749" s="2">
        <f t="shared" si="309"/>
        <v>94.937534265977007</v>
      </c>
      <c r="L749" s="5">
        <f t="shared" si="310"/>
        <v>0.42240646020251249</v>
      </c>
      <c r="M749" s="4">
        <f t="shared" si="323"/>
        <v>0.20009779303990172</v>
      </c>
      <c r="N749" s="4">
        <f t="shared" si="311"/>
        <v>0.2315338688308749</v>
      </c>
      <c r="O749" s="4">
        <f t="shared" si="324"/>
        <v>0</v>
      </c>
      <c r="P749" s="4">
        <f t="shared" si="312"/>
        <v>0</v>
      </c>
      <c r="Q749" s="5">
        <f t="shared" si="313"/>
        <v>0</v>
      </c>
      <c r="R749" s="5">
        <f t="shared" si="314"/>
        <v>-10.044179557345938</v>
      </c>
      <c r="S749" s="5">
        <f t="shared" si="325"/>
        <v>17.571338171538923</v>
      </c>
      <c r="T749" s="6">
        <f t="shared" si="326"/>
        <v>1498.9248854746161</v>
      </c>
      <c r="U749" s="5">
        <f t="shared" si="315"/>
        <v>0</v>
      </c>
      <c r="V749" s="5">
        <f t="shared" si="316"/>
        <v>9.6313865688549427</v>
      </c>
      <c r="W749" s="5">
        <f t="shared" si="317"/>
        <v>5.5055212721636719</v>
      </c>
      <c r="X749" s="5">
        <f t="shared" si="333"/>
        <v>0</v>
      </c>
      <c r="Y749" s="5">
        <f t="shared" si="334"/>
        <v>-0.41279298849099533</v>
      </c>
      <c r="Z749" s="5">
        <f t="shared" si="335"/>
        <v>-9.0971405562974041</v>
      </c>
      <c r="AA749">
        <f t="shared" si="327"/>
        <v>0</v>
      </c>
    </row>
    <row r="750" spans="1:27" x14ac:dyDescent="0.2">
      <c r="A750">
        <f t="shared" si="328"/>
        <v>7.1799999999998914</v>
      </c>
      <c r="B750" s="5">
        <f t="shared" si="318"/>
        <v>0</v>
      </c>
      <c r="C750" s="5">
        <f t="shared" si="319"/>
        <v>488.60292677087352</v>
      </c>
      <c r="D750" s="5">
        <f t="shared" si="320"/>
        <v>-142.31838515237484</v>
      </c>
      <c r="E750" s="2">
        <f t="shared" si="321"/>
        <v>488.60292677087352</v>
      </c>
      <c r="F750" s="2">
        <f t="shared" si="322"/>
        <v>0</v>
      </c>
      <c r="G750" s="3">
        <f t="shared" si="329"/>
        <v>0</v>
      </c>
      <c r="H750" s="3">
        <f t="shared" si="330"/>
        <v>47.11015430775042</v>
      </c>
      <c r="I750" s="3">
        <f t="shared" si="331"/>
        <v>-82.512933416522159</v>
      </c>
      <c r="J750" s="2">
        <f t="shared" si="332"/>
        <v>95.014476896415502</v>
      </c>
      <c r="K750" s="2">
        <f t="shared" si="309"/>
        <v>95.014476896415502</v>
      </c>
      <c r="L750" s="5">
        <f t="shared" si="310"/>
        <v>0.42221899315243133</v>
      </c>
      <c r="M750" s="4">
        <f t="shared" si="323"/>
        <v>0.19993555410719868</v>
      </c>
      <c r="N750" s="4">
        <f t="shared" si="311"/>
        <v>0.23144694302606364</v>
      </c>
      <c r="O750" s="4">
        <f t="shared" si="324"/>
        <v>0</v>
      </c>
      <c r="P750" s="4">
        <f t="shared" si="312"/>
        <v>0</v>
      </c>
      <c r="Q750" s="5">
        <f t="shared" si="313"/>
        <v>0</v>
      </c>
      <c r="R750" s="5">
        <f t="shared" si="314"/>
        <v>-10.046978278005154</v>
      </c>
      <c r="S750" s="5">
        <f t="shared" si="325"/>
        <v>17.597175425806199</v>
      </c>
      <c r="T750" s="6">
        <f t="shared" si="326"/>
        <v>1498.9233865504802</v>
      </c>
      <c r="U750" s="5">
        <f t="shared" si="315"/>
        <v>0</v>
      </c>
      <c r="V750" s="5">
        <f t="shared" si="316"/>
        <v>9.6462085416556089</v>
      </c>
      <c r="W750" s="5">
        <f t="shared" si="317"/>
        <v>5.5074320359957207</v>
      </c>
      <c r="X750" s="5">
        <f t="shared" si="333"/>
        <v>0</v>
      </c>
      <c r="Y750" s="5">
        <f t="shared" si="334"/>
        <v>-0.40076973634954527</v>
      </c>
      <c r="Z750" s="5">
        <f t="shared" si="335"/>
        <v>-9.0693925381980804</v>
      </c>
      <c r="AA750">
        <f t="shared" si="327"/>
        <v>0</v>
      </c>
    </row>
    <row r="751" spans="1:27" x14ac:dyDescent="0.2">
      <c r="A751">
        <f t="shared" si="328"/>
        <v>7.1899999999998911</v>
      </c>
      <c r="B751" s="5">
        <f t="shared" si="318"/>
        <v>0</v>
      </c>
      <c r="C751" s="5">
        <f t="shared" si="319"/>
        <v>489.07400827546422</v>
      </c>
      <c r="D751" s="5">
        <f t="shared" si="320"/>
        <v>-143.14396795616696</v>
      </c>
      <c r="E751" s="2">
        <f t="shared" si="321"/>
        <v>489.07400827546422</v>
      </c>
      <c r="F751" s="2">
        <f t="shared" si="322"/>
        <v>0</v>
      </c>
      <c r="G751" s="3">
        <f t="shared" si="329"/>
        <v>0</v>
      </c>
      <c r="H751" s="3">
        <f t="shared" si="330"/>
        <v>47.106146610386922</v>
      </c>
      <c r="I751" s="3">
        <f t="shared" si="331"/>
        <v>-82.603627341904144</v>
      </c>
      <c r="J751" s="2">
        <f t="shared" si="332"/>
        <v>95.091262997814056</v>
      </c>
      <c r="K751" s="2">
        <f t="shared" si="309"/>
        <v>95.091262997814056</v>
      </c>
      <c r="L751" s="5">
        <f t="shared" si="310"/>
        <v>0.42203169157540066</v>
      </c>
      <c r="M751" s="4">
        <f t="shared" si="323"/>
        <v>0.199773906569782</v>
      </c>
      <c r="N751" s="4">
        <f t="shared" si="311"/>
        <v>0.23136025871509602</v>
      </c>
      <c r="O751" s="4">
        <f t="shared" si="324"/>
        <v>0</v>
      </c>
      <c r="P751" s="4">
        <f t="shared" si="312"/>
        <v>0</v>
      </c>
      <c r="Q751" s="5">
        <f t="shared" si="313"/>
        <v>0</v>
      </c>
      <c r="R751" s="5">
        <f t="shared" si="314"/>
        <v>-10.04978217810349</v>
      </c>
      <c r="S751" s="5">
        <f t="shared" si="325"/>
        <v>17.622932921546216</v>
      </c>
      <c r="T751" s="6">
        <f t="shared" si="326"/>
        <v>1498.921887627843</v>
      </c>
      <c r="U751" s="5">
        <f t="shared" si="315"/>
        <v>0</v>
      </c>
      <c r="V751" s="5">
        <f t="shared" si="316"/>
        <v>9.6609956110826101</v>
      </c>
      <c r="W751" s="5">
        <f t="shared" si="317"/>
        <v>5.5093497743663544</v>
      </c>
      <c r="X751" s="5">
        <f t="shared" si="333"/>
        <v>0</v>
      </c>
      <c r="Y751" s="5">
        <f t="shared" si="334"/>
        <v>-0.38878656702087966</v>
      </c>
      <c r="Z751" s="5">
        <f t="shared" si="335"/>
        <v>-9.0417173040874275</v>
      </c>
      <c r="AA751">
        <f t="shared" si="327"/>
        <v>0</v>
      </c>
    </row>
    <row r="752" spans="1:27" x14ac:dyDescent="0.2">
      <c r="A752">
        <f t="shared" si="328"/>
        <v>7.1999999999998909</v>
      </c>
      <c r="B752" s="5">
        <f t="shared" si="318"/>
        <v>0</v>
      </c>
      <c r="C752" s="5">
        <f t="shared" si="319"/>
        <v>489.54505030223976</v>
      </c>
      <c r="D752" s="5">
        <f t="shared" si="320"/>
        <v>-143.9704563154512</v>
      </c>
      <c r="E752" s="2">
        <f t="shared" si="321"/>
        <v>489.54505030223976</v>
      </c>
      <c r="F752" s="2">
        <f t="shared" si="322"/>
        <v>0</v>
      </c>
      <c r="G752" s="3">
        <f t="shared" si="329"/>
        <v>0</v>
      </c>
      <c r="H752" s="3">
        <f t="shared" si="330"/>
        <v>47.102258744716714</v>
      </c>
      <c r="I752" s="3">
        <f t="shared" si="331"/>
        <v>-82.69404451494502</v>
      </c>
      <c r="J752" s="2">
        <f t="shared" si="332"/>
        <v>95.167892574617582</v>
      </c>
      <c r="K752" s="2">
        <f t="shared" si="309"/>
        <v>95.167892574617582</v>
      </c>
      <c r="L752" s="5">
        <f t="shared" si="310"/>
        <v>0.42184455766115181</v>
      </c>
      <c r="M752" s="4">
        <f t="shared" si="323"/>
        <v>0.19961284818921099</v>
      </c>
      <c r="N752" s="4">
        <f t="shared" si="311"/>
        <v>0.23127381542422176</v>
      </c>
      <c r="O752" s="4">
        <f t="shared" si="324"/>
        <v>0</v>
      </c>
      <c r="P752" s="4">
        <f t="shared" si="312"/>
        <v>0</v>
      </c>
      <c r="Q752" s="5">
        <f t="shared" si="313"/>
        <v>0</v>
      </c>
      <c r="R752" s="5">
        <f t="shared" si="314"/>
        <v>-10.052591289390426</v>
      </c>
      <c r="S752" s="5">
        <f t="shared" si="325"/>
        <v>17.648610782782111</v>
      </c>
      <c r="T752" s="6">
        <f t="shared" si="326"/>
        <v>1498.9203887067051</v>
      </c>
      <c r="U752" s="5">
        <f t="shared" si="315"/>
        <v>0</v>
      </c>
      <c r="V752" s="5">
        <f t="shared" si="316"/>
        <v>9.6757478045969965</v>
      </c>
      <c r="W752" s="5">
        <f t="shared" si="317"/>
        <v>5.5112744734403005</v>
      </c>
      <c r="X752" s="5">
        <f t="shared" si="333"/>
        <v>0</v>
      </c>
      <c r="Y752" s="5">
        <f t="shared" si="334"/>
        <v>-0.37684348479342944</v>
      </c>
      <c r="Z752" s="5">
        <f t="shared" si="335"/>
        <v>-9.0141147437775899</v>
      </c>
      <c r="AA752">
        <f t="shared" si="327"/>
        <v>0</v>
      </c>
    </row>
    <row r="753" spans="1:27" x14ac:dyDescent="0.2">
      <c r="A753">
        <f t="shared" si="328"/>
        <v>7.2099999999998907</v>
      </c>
      <c r="B753" s="5">
        <f t="shared" si="318"/>
        <v>0</v>
      </c>
      <c r="C753" s="5">
        <f t="shared" si="319"/>
        <v>490.01605404751268</v>
      </c>
      <c r="D753" s="5">
        <f t="shared" si="320"/>
        <v>-144.79784746633786</v>
      </c>
      <c r="E753" s="2">
        <f t="shared" si="321"/>
        <v>490.01605404751268</v>
      </c>
      <c r="F753" s="2">
        <f t="shared" si="322"/>
        <v>0</v>
      </c>
      <c r="G753" s="3">
        <f t="shared" si="329"/>
        <v>0</v>
      </c>
      <c r="H753" s="3">
        <f t="shared" si="330"/>
        <v>47.098490309868779</v>
      </c>
      <c r="I753" s="3">
        <f t="shared" si="331"/>
        <v>-82.784185662382797</v>
      </c>
      <c r="J753" s="2">
        <f t="shared" si="332"/>
        <v>95.244365635205256</v>
      </c>
      <c r="K753" s="2">
        <f t="shared" si="309"/>
        <v>95.244365635205256</v>
      </c>
      <c r="L753" s="5">
        <f t="shared" si="310"/>
        <v>0.42165759358113364</v>
      </c>
      <c r="M753" s="4">
        <f t="shared" si="323"/>
        <v>0.1994523767318569</v>
      </c>
      <c r="N753" s="4">
        <f t="shared" si="311"/>
        <v>0.23118761267707924</v>
      </c>
      <c r="O753" s="4">
        <f t="shared" si="324"/>
        <v>0</v>
      </c>
      <c r="P753" s="4">
        <f t="shared" si="312"/>
        <v>0</v>
      </c>
      <c r="Q753" s="5">
        <f t="shared" si="313"/>
        <v>0</v>
      </c>
      <c r="R753" s="5">
        <f t="shared" si="314"/>
        <v>-10.055405643259867</v>
      </c>
      <c r="S753" s="5">
        <f t="shared" si="325"/>
        <v>17.674209135059552</v>
      </c>
      <c r="T753" s="6">
        <f t="shared" si="326"/>
        <v>1498.9188897870656</v>
      </c>
      <c r="U753" s="5">
        <f t="shared" si="315"/>
        <v>0</v>
      </c>
      <c r="V753" s="5">
        <f t="shared" si="316"/>
        <v>9.6904651501399339</v>
      </c>
      <c r="W753" s="5">
        <f t="shared" si="317"/>
        <v>5.5132061192621977</v>
      </c>
      <c r="X753" s="5">
        <f t="shared" si="333"/>
        <v>0</v>
      </c>
      <c r="Y753" s="5">
        <f t="shared" si="334"/>
        <v>-0.36494049311993315</v>
      </c>
      <c r="Z753" s="5">
        <f t="shared" si="335"/>
        <v>-8.9865847456782504</v>
      </c>
      <c r="AA753">
        <f t="shared" si="327"/>
        <v>0</v>
      </c>
    </row>
    <row r="754" spans="1:27" x14ac:dyDescent="0.2">
      <c r="A754">
        <f t="shared" si="328"/>
        <v>7.2199999999998905</v>
      </c>
      <c r="B754" s="5">
        <f t="shared" si="318"/>
        <v>0</v>
      </c>
      <c r="C754" s="5">
        <f t="shared" si="319"/>
        <v>490.48702070358667</v>
      </c>
      <c r="D754" s="5">
        <f t="shared" si="320"/>
        <v>-145.62613865219896</v>
      </c>
      <c r="E754" s="2">
        <f t="shared" si="321"/>
        <v>490.48702070358667</v>
      </c>
      <c r="F754" s="2">
        <f t="shared" si="322"/>
        <v>0</v>
      </c>
      <c r="G754" s="3">
        <f t="shared" si="329"/>
        <v>0</v>
      </c>
      <c r="H754" s="3">
        <f t="shared" si="330"/>
        <v>47.094840904937577</v>
      </c>
      <c r="I754" s="3">
        <f t="shared" si="331"/>
        <v>-82.874051509839575</v>
      </c>
      <c r="J754" s="2">
        <f t="shared" si="332"/>
        <v>95.320682191835601</v>
      </c>
      <c r="K754" s="2">
        <f t="shared" si="309"/>
        <v>95.320682191835601</v>
      </c>
      <c r="L754" s="5">
        <f t="shared" si="310"/>
        <v>0.42147080148853755</v>
      </c>
      <c r="M754" s="4">
        <f t="shared" si="323"/>
        <v>0.19929248996899429</v>
      </c>
      <c r="N754" s="4">
        <f t="shared" si="311"/>
        <v>0.2311016499947661</v>
      </c>
      <c r="O754" s="4">
        <f t="shared" si="324"/>
        <v>0</v>
      </c>
      <c r="P754" s="4">
        <f t="shared" si="312"/>
        <v>0</v>
      </c>
      <c r="Q754" s="5">
        <f t="shared" si="313"/>
        <v>0</v>
      </c>
      <c r="R754" s="5">
        <f t="shared" si="314"/>
        <v>-10.058225270746963</v>
      </c>
      <c r="S754" s="5">
        <f t="shared" si="325"/>
        <v>17.699728105420995</v>
      </c>
      <c r="T754" s="6">
        <f t="shared" si="326"/>
        <v>1498.9173908689252</v>
      </c>
      <c r="U754" s="5">
        <f t="shared" si="315"/>
        <v>0</v>
      </c>
      <c r="V754" s="5">
        <f t="shared" si="316"/>
        <v>9.7051476761261988</v>
      </c>
      <c r="W754" s="5">
        <f t="shared" si="317"/>
        <v>5.5151446977564653</v>
      </c>
      <c r="X754" s="5">
        <f t="shared" si="333"/>
        <v>0</v>
      </c>
      <c r="Y754" s="5">
        <f t="shared" si="334"/>
        <v>-0.35307759462076405</v>
      </c>
      <c r="Z754" s="5">
        <f t="shared" si="335"/>
        <v>-8.9591271968225392</v>
      </c>
      <c r="AA754">
        <f t="shared" si="327"/>
        <v>0</v>
      </c>
    </row>
    <row r="755" spans="1:27" x14ac:dyDescent="0.2">
      <c r="A755">
        <f t="shared" si="328"/>
        <v>7.2299999999998903</v>
      </c>
      <c r="B755" s="5">
        <f t="shared" si="318"/>
        <v>0</v>
      </c>
      <c r="C755" s="5">
        <f t="shared" si="319"/>
        <v>490.95795145875627</v>
      </c>
      <c r="D755" s="5">
        <f t="shared" si="320"/>
        <v>-146.45532712365718</v>
      </c>
      <c r="E755" s="2">
        <f t="shared" si="321"/>
        <v>490.95795145875627</v>
      </c>
      <c r="F755" s="2">
        <f t="shared" si="322"/>
        <v>0</v>
      </c>
      <c r="G755" s="3">
        <f t="shared" si="329"/>
        <v>0</v>
      </c>
      <c r="H755" s="3">
        <f t="shared" si="330"/>
        <v>47.091310128991367</v>
      </c>
      <c r="I755" s="3">
        <f t="shared" si="331"/>
        <v>-82.963642781807806</v>
      </c>
      <c r="J755" s="2">
        <f t="shared" si="332"/>
        <v>95.39684226059191</v>
      </c>
      <c r="K755" s="2">
        <f t="shared" si="309"/>
        <v>95.39684226059191</v>
      </c>
      <c r="L755" s="5">
        <f t="shared" si="310"/>
        <v>0.42128418351832586</v>
      </c>
      <c r="M755" s="4">
        <f t="shared" si="323"/>
        <v>0.19913318567689053</v>
      </c>
      <c r="N755" s="4">
        <f t="shared" si="311"/>
        <v>0.23101592689590977</v>
      </c>
      <c r="O755" s="4">
        <f t="shared" si="324"/>
        <v>0</v>
      </c>
      <c r="P755" s="4">
        <f t="shared" si="312"/>
        <v>0</v>
      </c>
      <c r="Q755" s="5">
        <f t="shared" si="313"/>
        <v>0</v>
      </c>
      <c r="R755" s="5">
        <f t="shared" si="314"/>
        <v>-10.061050202525067</v>
      </c>
      <c r="S755" s="5">
        <f t="shared" si="325"/>
        <v>17.725167822380204</v>
      </c>
      <c r="T755" s="6">
        <f t="shared" si="326"/>
        <v>1498.9158919522838</v>
      </c>
      <c r="U755" s="5">
        <f t="shared" si="315"/>
        <v>0</v>
      </c>
      <c r="V755" s="5">
        <f t="shared" si="316"/>
        <v>9.7197954114377385</v>
      </c>
      <c r="W755" s="5">
        <f t="shared" si="317"/>
        <v>5.5170901947271984</v>
      </c>
      <c r="X755" s="5">
        <f t="shared" si="333"/>
        <v>0</v>
      </c>
      <c r="Y755" s="5">
        <f t="shared" si="334"/>
        <v>-0.34125479108732826</v>
      </c>
      <c r="Z755" s="5">
        <f t="shared" si="335"/>
        <v>-8.9317419828925964</v>
      </c>
      <c r="AA755">
        <f t="shared" si="327"/>
        <v>0</v>
      </c>
    </row>
    <row r="756" spans="1:27" x14ac:dyDescent="0.2">
      <c r="A756">
        <f t="shared" si="328"/>
        <v>7.2399999999998901</v>
      </c>
      <c r="B756" s="5">
        <f t="shared" si="318"/>
        <v>0</v>
      </c>
      <c r="C756" s="5">
        <f t="shared" si="319"/>
        <v>491.42884749730661</v>
      </c>
      <c r="D756" s="5">
        <f t="shared" si="320"/>
        <v>-147.28541013857441</v>
      </c>
      <c r="E756" s="2">
        <f t="shared" si="321"/>
        <v>491.42884749730661</v>
      </c>
      <c r="F756" s="2">
        <f t="shared" si="322"/>
        <v>0</v>
      </c>
      <c r="G756" s="3">
        <f t="shared" si="329"/>
        <v>0</v>
      </c>
      <c r="H756" s="3">
        <f t="shared" si="330"/>
        <v>47.08789758108049</v>
      </c>
      <c r="I756" s="3">
        <f t="shared" si="331"/>
        <v>-83.052960201636736</v>
      </c>
      <c r="J756" s="2">
        <f t="shared" si="332"/>
        <v>95.472845861328452</v>
      </c>
      <c r="K756" s="2">
        <f t="shared" si="309"/>
        <v>95.472845861328452</v>
      </c>
      <c r="L756" s="5">
        <f t="shared" si="310"/>
        <v>0.42109774178725989</v>
      </c>
      <c r="M756" s="4">
        <f t="shared" si="323"/>
        <v>0.19897446163689286</v>
      </c>
      <c r="N756" s="4">
        <f t="shared" si="311"/>
        <v>0.23093044289673692</v>
      </c>
      <c r="O756" s="4">
        <f t="shared" si="324"/>
        <v>0</v>
      </c>
      <c r="P756" s="4">
        <f t="shared" si="312"/>
        <v>0</v>
      </c>
      <c r="Q756" s="5">
        <f t="shared" si="313"/>
        <v>0</v>
      </c>
      <c r="R756" s="5">
        <f t="shared" si="314"/>
        <v>-10.063880468902799</v>
      </c>
      <c r="S756" s="5">
        <f t="shared" si="325"/>
        <v>17.750528415896927</v>
      </c>
      <c r="T756" s="6">
        <f t="shared" si="326"/>
        <v>1498.9143930371415</v>
      </c>
      <c r="U756" s="5">
        <f t="shared" si="315"/>
        <v>0</v>
      </c>
      <c r="V756" s="5">
        <f t="shared" si="316"/>
        <v>9.7344083854172982</v>
      </c>
      <c r="W756" s="5">
        <f t="shared" si="317"/>
        <v>5.5190425958581022</v>
      </c>
      <c r="X756" s="5">
        <f t="shared" si="333"/>
        <v>0</v>
      </c>
      <c r="Y756" s="5">
        <f t="shared" si="334"/>
        <v>-0.32947208348550028</v>
      </c>
      <c r="Z756" s="5">
        <f t="shared" si="335"/>
        <v>-8.9044289882449696</v>
      </c>
      <c r="AA756">
        <f t="shared" si="327"/>
        <v>0</v>
      </c>
    </row>
    <row r="757" spans="1:27" x14ac:dyDescent="0.2">
      <c r="A757">
        <f t="shared" si="328"/>
        <v>7.2499999999998899</v>
      </c>
      <c r="B757" s="5">
        <f t="shared" si="318"/>
        <v>0</v>
      </c>
      <c r="C757" s="5">
        <f t="shared" si="319"/>
        <v>491.89970999951328</v>
      </c>
      <c r="D757" s="5">
        <f t="shared" si="320"/>
        <v>-148.11638496204017</v>
      </c>
      <c r="E757" s="2">
        <f t="shared" si="321"/>
        <v>491.89970999951328</v>
      </c>
      <c r="F757" s="2">
        <f t="shared" si="322"/>
        <v>0</v>
      </c>
      <c r="G757" s="3">
        <f t="shared" si="329"/>
        <v>0</v>
      </c>
      <c r="H757" s="3">
        <f t="shared" si="330"/>
        <v>47.084602860245639</v>
      </c>
      <c r="I757" s="3">
        <f t="shared" si="331"/>
        <v>-83.142004491519188</v>
      </c>
      <c r="J757" s="2">
        <f t="shared" si="332"/>
        <v>95.548693017617197</v>
      </c>
      <c r="K757" s="2">
        <f t="shared" si="309"/>
        <v>95.548693017617197</v>
      </c>
      <c r="L757" s="5">
        <f t="shared" si="310"/>
        <v>0.4209114783939305</v>
      </c>
      <c r="M757" s="4">
        <f t="shared" si="323"/>
        <v>0.19881631563551255</v>
      </c>
      <c r="N757" s="4">
        <f t="shared" si="311"/>
        <v>0.23084519751114119</v>
      </c>
      <c r="O757" s="4">
        <f t="shared" si="324"/>
        <v>0</v>
      </c>
      <c r="P757" s="4">
        <f t="shared" si="312"/>
        <v>0</v>
      </c>
      <c r="Q757" s="5">
        <f t="shared" si="313"/>
        <v>0</v>
      </c>
      <c r="R757" s="5">
        <f t="shared" si="314"/>
        <v>-10.066716099821228</v>
      </c>
      <c r="S757" s="5">
        <f t="shared" si="325"/>
        <v>17.775810017351787</v>
      </c>
      <c r="T757" s="6">
        <f t="shared" si="326"/>
        <v>1498.9128941234976</v>
      </c>
      <c r="U757" s="5">
        <f t="shared" si="315"/>
        <v>0</v>
      </c>
      <c r="V757" s="5">
        <f t="shared" si="316"/>
        <v>9.7489866278621005</v>
      </c>
      <c r="W757" s="5">
        <f t="shared" si="317"/>
        <v>5.5210018867124484</v>
      </c>
      <c r="X757" s="5">
        <f t="shared" si="333"/>
        <v>0</v>
      </c>
      <c r="Y757" s="5">
        <f t="shared" si="334"/>
        <v>-0.31772947195912771</v>
      </c>
      <c r="Z757" s="5">
        <f t="shared" si="335"/>
        <v>-8.8771880959357645</v>
      </c>
      <c r="AA757">
        <f t="shared" si="327"/>
        <v>0</v>
      </c>
    </row>
    <row r="758" spans="1:27" x14ac:dyDescent="0.2">
      <c r="A758">
        <f t="shared" si="328"/>
        <v>7.2599999999998897</v>
      </c>
      <c r="B758" s="5">
        <f t="shared" si="318"/>
        <v>0</v>
      </c>
      <c r="C758" s="5">
        <f t="shared" si="319"/>
        <v>492.37054014164215</v>
      </c>
      <c r="D758" s="5">
        <f t="shared" si="320"/>
        <v>-148.94824886636016</v>
      </c>
      <c r="E758" s="2">
        <f t="shared" si="321"/>
        <v>492.37054014164215</v>
      </c>
      <c r="F758" s="2">
        <f t="shared" si="322"/>
        <v>0</v>
      </c>
      <c r="G758" s="3">
        <f t="shared" si="329"/>
        <v>0</v>
      </c>
      <c r="H758" s="3">
        <f t="shared" si="330"/>
        <v>47.081425565526047</v>
      </c>
      <c r="I758" s="3">
        <f t="shared" si="331"/>
        <v>-83.230776372478545</v>
      </c>
      <c r="J758" s="2">
        <f t="shared" si="332"/>
        <v>95.624383756695153</v>
      </c>
      <c r="K758" s="2">
        <f t="shared" si="309"/>
        <v>95.624383756695153</v>
      </c>
      <c r="L758" s="5">
        <f t="shared" si="310"/>
        <v>0.42072539541878906</v>
      </c>
      <c r="M758" s="4">
        <f t="shared" si="323"/>
        <v>0.19865874546450726</v>
      </c>
      <c r="N758" s="4">
        <f t="shared" si="311"/>
        <v>0.23076019025075054</v>
      </c>
      <c r="O758" s="4">
        <f t="shared" si="324"/>
        <v>0</v>
      </c>
      <c r="P758" s="4">
        <f t="shared" si="312"/>
        <v>0</v>
      </c>
      <c r="Q758" s="5">
        <f t="shared" si="313"/>
        <v>0</v>
      </c>
      <c r="R758" s="5">
        <f t="shared" si="314"/>
        <v>-10.069557124851164</v>
      </c>
      <c r="S758" s="5">
        <f t="shared" si="325"/>
        <v>17.801012759521377</v>
      </c>
      <c r="T758" s="6">
        <f t="shared" si="326"/>
        <v>1498.9113952113532</v>
      </c>
      <c r="U758" s="5">
        <f t="shared" si="315"/>
        <v>0</v>
      </c>
      <c r="V758" s="5">
        <f t="shared" si="316"/>
        <v>9.7635301690175638</v>
      </c>
      <c r="W758" s="5">
        <f t="shared" si="317"/>
        <v>5.5229680527330567</v>
      </c>
      <c r="X758" s="5">
        <f t="shared" si="333"/>
        <v>0</v>
      </c>
      <c r="Y758" s="5">
        <f t="shared" si="334"/>
        <v>-0.30602695583359996</v>
      </c>
      <c r="Z758" s="5">
        <f t="shared" si="335"/>
        <v>-8.8500191877455663</v>
      </c>
      <c r="AA758">
        <f t="shared" si="327"/>
        <v>0</v>
      </c>
    </row>
    <row r="759" spans="1:27" x14ac:dyDescent="0.2">
      <c r="A759">
        <f t="shared" si="328"/>
        <v>7.2699999999998894</v>
      </c>
      <c r="B759" s="5">
        <f t="shared" si="318"/>
        <v>0</v>
      </c>
      <c r="C759" s="5">
        <f t="shared" si="319"/>
        <v>492.84133909594965</v>
      </c>
      <c r="D759" s="5">
        <f t="shared" si="320"/>
        <v>-149.78099913104435</v>
      </c>
      <c r="E759" s="2">
        <f t="shared" si="321"/>
        <v>492.84133909594965</v>
      </c>
      <c r="F759" s="2">
        <f t="shared" si="322"/>
        <v>0</v>
      </c>
      <c r="G759" s="3">
        <f t="shared" si="329"/>
        <v>0</v>
      </c>
      <c r="H759" s="3">
        <f t="shared" si="330"/>
        <v>47.078365295967714</v>
      </c>
      <c r="I759" s="3">
        <f t="shared" si="331"/>
        <v>-83.319276564356002</v>
      </c>
      <c r="J759" s="2">
        <f t="shared" si="332"/>
        <v>95.699918109412295</v>
      </c>
      <c r="K759" s="2">
        <f t="shared" si="309"/>
        <v>95.699918109412295</v>
      </c>
      <c r="L759" s="5">
        <f t="shared" si="310"/>
        <v>0.42053949492418025</v>
      </c>
      <c r="M759" s="4">
        <f t="shared" si="323"/>
        <v>0.19850174892096059</v>
      </c>
      <c r="N759" s="4">
        <f t="shared" si="311"/>
        <v>0.23067542062499316</v>
      </c>
      <c r="O759" s="4">
        <f t="shared" si="324"/>
        <v>0</v>
      </c>
      <c r="P759" s="4">
        <f t="shared" si="312"/>
        <v>0</v>
      </c>
      <c r="Q759" s="5">
        <f t="shared" si="313"/>
        <v>0</v>
      </c>
      <c r="R759" s="5">
        <f t="shared" si="314"/>
        <v>-10.072403573190567</v>
      </c>
      <c r="S759" s="5">
        <f t="shared" si="325"/>
        <v>17.82613677655355</v>
      </c>
      <c r="T759" s="6">
        <f t="shared" si="326"/>
        <v>1498.9098963007073</v>
      </c>
      <c r="U759" s="5">
        <f t="shared" si="315"/>
        <v>0</v>
      </c>
      <c r="V759" s="5">
        <f t="shared" si="316"/>
        <v>9.778039039571107</v>
      </c>
      <c r="W759" s="5">
        <f t="shared" si="317"/>
        <v>5.5249410792423133</v>
      </c>
      <c r="X759" s="5">
        <f t="shared" si="333"/>
        <v>0</v>
      </c>
      <c r="Y759" s="5">
        <f t="shared" si="334"/>
        <v>-0.29436453361945958</v>
      </c>
      <c r="Z759" s="5">
        <f t="shared" si="335"/>
        <v>-8.822922144204135</v>
      </c>
      <c r="AA759">
        <f t="shared" si="327"/>
        <v>0</v>
      </c>
    </row>
    <row r="760" spans="1:27" x14ac:dyDescent="0.2">
      <c r="A760">
        <f t="shared" si="328"/>
        <v>7.2799999999998892</v>
      </c>
      <c r="B760" s="5">
        <f t="shared" si="318"/>
        <v>0</v>
      </c>
      <c r="C760" s="5">
        <f t="shared" si="319"/>
        <v>493.31210803068262</v>
      </c>
      <c r="D760" s="5">
        <f t="shared" si="320"/>
        <v>-150.61463304279513</v>
      </c>
      <c r="E760" s="2">
        <f t="shared" si="321"/>
        <v>493.31210803068262</v>
      </c>
      <c r="F760" s="2">
        <f t="shared" si="322"/>
        <v>0</v>
      </c>
      <c r="G760" s="3">
        <f t="shared" si="329"/>
        <v>0</v>
      </c>
      <c r="H760" s="3">
        <f t="shared" si="330"/>
        <v>47.075421650631519</v>
      </c>
      <c r="I760" s="3">
        <f t="shared" si="331"/>
        <v>-83.407505785798037</v>
      </c>
      <c r="J760" s="2">
        <f t="shared" si="332"/>
        <v>95.775296110180108</v>
      </c>
      <c r="K760" s="2">
        <f t="shared" si="309"/>
        <v>95.775296110180108</v>
      </c>
      <c r="L760" s="5">
        <f t="shared" si="310"/>
        <v>0.42035377895437592</v>
      </c>
      <c r="M760" s="4">
        <f t="shared" si="323"/>
        <v>0.1983453238073597</v>
      </c>
      <c r="N760" s="4">
        <f t="shared" si="311"/>
        <v>0.23059088814116277</v>
      </c>
      <c r="O760" s="4">
        <f t="shared" si="324"/>
        <v>0</v>
      </c>
      <c r="P760" s="4">
        <f t="shared" si="312"/>
        <v>0</v>
      </c>
      <c r="Q760" s="5">
        <f t="shared" si="313"/>
        <v>0</v>
      </c>
      <c r="R760" s="5">
        <f t="shared" si="314"/>
        <v>-10.075255473662072</v>
      </c>
      <c r="S760" s="5">
        <f t="shared" si="325"/>
        <v>17.851182203942919</v>
      </c>
      <c r="T760" s="6">
        <f t="shared" si="326"/>
        <v>1498.9083973915606</v>
      </c>
      <c r="U760" s="5">
        <f t="shared" si="315"/>
        <v>0</v>
      </c>
      <c r="V760" s="5">
        <f t="shared" si="316"/>
        <v>9.7925132706459888</v>
      </c>
      <c r="W760" s="5">
        <f t="shared" si="317"/>
        <v>5.5269209514422108</v>
      </c>
      <c r="X760" s="5">
        <f t="shared" si="333"/>
        <v>0</v>
      </c>
      <c r="Y760" s="5">
        <f t="shared" si="334"/>
        <v>-0.28274220301608288</v>
      </c>
      <c r="Z760" s="5">
        <f t="shared" si="335"/>
        <v>-8.7958968446148695</v>
      </c>
      <c r="AA760">
        <f t="shared" si="327"/>
        <v>0</v>
      </c>
    </row>
    <row r="761" spans="1:27" x14ac:dyDescent="0.2">
      <c r="A761">
        <f t="shared" si="328"/>
        <v>7.289999999999889</v>
      </c>
      <c r="B761" s="5">
        <f t="shared" si="318"/>
        <v>0</v>
      </c>
      <c r="C761" s="5">
        <f t="shared" si="319"/>
        <v>493.78284811007876</v>
      </c>
      <c r="D761" s="5">
        <f t="shared" si="320"/>
        <v>-151.44914789549534</v>
      </c>
      <c r="E761" s="2">
        <f t="shared" si="321"/>
        <v>493.78284811007876</v>
      </c>
      <c r="F761" s="2">
        <f t="shared" si="322"/>
        <v>0</v>
      </c>
      <c r="G761" s="3">
        <f t="shared" si="329"/>
        <v>0</v>
      </c>
      <c r="H761" s="3">
        <f t="shared" si="330"/>
        <v>47.072594228601361</v>
      </c>
      <c r="I761" s="3">
        <f t="shared" si="331"/>
        <v>-83.495464754244182</v>
      </c>
      <c r="J761" s="2">
        <f t="shared" si="332"/>
        <v>95.85051779692057</v>
      </c>
      <c r="K761" s="2">
        <f t="shared" si="309"/>
        <v>95.85051779692057</v>
      </c>
      <c r="L761" s="5">
        <f t="shared" si="310"/>
        <v>0.42016824953561038</v>
      </c>
      <c r="M761" s="4">
        <f t="shared" si="323"/>
        <v>0.19818946793167058</v>
      </c>
      <c r="N761" s="4">
        <f t="shared" si="311"/>
        <v>0.23050659230448259</v>
      </c>
      <c r="O761" s="4">
        <f t="shared" si="324"/>
        <v>0</v>
      </c>
      <c r="P761" s="4">
        <f t="shared" si="312"/>
        <v>0</v>
      </c>
      <c r="Q761" s="5">
        <f t="shared" si="313"/>
        <v>0</v>
      </c>
      <c r="R761" s="5">
        <f t="shared" si="314"/>
        <v>-10.078112854710602</v>
      </c>
      <c r="S761" s="5">
        <f t="shared" si="325"/>
        <v>17.876149178506548</v>
      </c>
      <c r="T761" s="6">
        <f t="shared" si="326"/>
        <v>1498.9068984839125</v>
      </c>
      <c r="U761" s="5">
        <f t="shared" si="315"/>
        <v>0</v>
      </c>
      <c r="V761" s="5">
        <f t="shared" si="316"/>
        <v>9.8069528937952075</v>
      </c>
      <c r="W761" s="5">
        <f t="shared" si="317"/>
        <v>5.5289076544144153</v>
      </c>
      <c r="X761" s="5">
        <f t="shared" si="333"/>
        <v>0</v>
      </c>
      <c r="Y761" s="5">
        <f t="shared" si="334"/>
        <v>-0.27115996091539429</v>
      </c>
      <c r="Z761" s="5">
        <f t="shared" si="335"/>
        <v>-8.768943167079037</v>
      </c>
      <c r="AA761">
        <f t="shared" si="327"/>
        <v>0</v>
      </c>
    </row>
    <row r="762" spans="1:27" x14ac:dyDescent="0.2">
      <c r="A762">
        <f t="shared" si="328"/>
        <v>7.2999999999998888</v>
      </c>
      <c r="B762" s="5">
        <f t="shared" si="318"/>
        <v>0</v>
      </c>
      <c r="C762" s="5">
        <f t="shared" si="319"/>
        <v>494.25356049436675</v>
      </c>
      <c r="D762" s="5">
        <f t="shared" si="320"/>
        <v>-152.28454099019615</v>
      </c>
      <c r="E762" s="2">
        <f t="shared" si="321"/>
        <v>494.25356049436675</v>
      </c>
      <c r="F762" s="2">
        <f t="shared" si="322"/>
        <v>0</v>
      </c>
      <c r="G762" s="3">
        <f t="shared" si="329"/>
        <v>0</v>
      </c>
      <c r="H762" s="3">
        <f t="shared" si="330"/>
        <v>47.069882628992204</v>
      </c>
      <c r="I762" s="3">
        <f t="shared" si="331"/>
        <v>-83.583154185914978</v>
      </c>
      <c r="J762" s="2">
        <f t="shared" si="332"/>
        <v>95.925583211015919</v>
      </c>
      <c r="K762" s="2">
        <f t="shared" si="309"/>
        <v>95.925583211015919</v>
      </c>
      <c r="L762" s="5">
        <f t="shared" si="310"/>
        <v>0.41998290867611632</v>
      </c>
      <c r="M762" s="4">
        <f t="shared" si="323"/>
        <v>0.19803417910741103</v>
      </c>
      <c r="N762" s="4">
        <f t="shared" si="311"/>
        <v>0.23042253261816814</v>
      </c>
      <c r="O762" s="4">
        <f t="shared" si="324"/>
        <v>0</v>
      </c>
      <c r="P762" s="4">
        <f t="shared" si="312"/>
        <v>0</v>
      </c>
      <c r="Q762" s="5">
        <f t="shared" si="313"/>
        <v>0</v>
      </c>
      <c r="R762" s="5">
        <f t="shared" si="314"/>
        <v>-10.080975744401105</v>
      </c>
      <c r="S762" s="5">
        <f t="shared" si="325"/>
        <v>17.901037838359851</v>
      </c>
      <c r="T762" s="6">
        <f t="shared" si="326"/>
        <v>1498.9053995777635</v>
      </c>
      <c r="U762" s="5">
        <f t="shared" si="315"/>
        <v>0</v>
      </c>
      <c r="V762" s="5">
        <f t="shared" si="316"/>
        <v>9.8213579409954335</v>
      </c>
      <c r="W762" s="5">
        <f t="shared" si="317"/>
        <v>5.5309011731203412</v>
      </c>
      <c r="X762" s="5">
        <f t="shared" si="333"/>
        <v>0</v>
      </c>
      <c r="Y762" s="5">
        <f t="shared" si="334"/>
        <v>-0.25961780340567131</v>
      </c>
      <c r="Z762" s="5">
        <f t="shared" si="335"/>
        <v>-8.7420609885198068</v>
      </c>
      <c r="AA762">
        <f t="shared" si="327"/>
        <v>0</v>
      </c>
    </row>
    <row r="763" spans="1:27" x14ac:dyDescent="0.2">
      <c r="A763">
        <f t="shared" si="328"/>
        <v>7.3099999999998886</v>
      </c>
      <c r="B763" s="5">
        <f t="shared" si="318"/>
        <v>0</v>
      </c>
      <c r="C763" s="5">
        <f t="shared" si="319"/>
        <v>494.72424633976652</v>
      </c>
      <c r="D763" s="5">
        <f t="shared" si="320"/>
        <v>-153.12080963510471</v>
      </c>
      <c r="E763" s="2">
        <f t="shared" si="321"/>
        <v>494.72424633976652</v>
      </c>
      <c r="F763" s="2">
        <f t="shared" si="322"/>
        <v>0</v>
      </c>
      <c r="G763" s="3">
        <f t="shared" si="329"/>
        <v>0</v>
      </c>
      <c r="H763" s="3">
        <f t="shared" si="330"/>
        <v>47.06728645095815</v>
      </c>
      <c r="I763" s="3">
        <f t="shared" si="331"/>
        <v>-83.670574795800178</v>
      </c>
      <c r="J763" s="2">
        <f t="shared" si="332"/>
        <v>96.000492397258782</v>
      </c>
      <c r="K763" s="2">
        <f t="shared" si="309"/>
        <v>96.000492397258782</v>
      </c>
      <c r="L763" s="5">
        <f t="shared" si="310"/>
        <v>0.41979775836616295</v>
      </c>
      <c r="M763" s="4">
        <f t="shared" si="323"/>
        <v>0.19787945515372155</v>
      </c>
      <c r="N763" s="4">
        <f t="shared" si="311"/>
        <v>0.23033870858348968</v>
      </c>
      <c r="O763" s="4">
        <f t="shared" si="324"/>
        <v>0</v>
      </c>
      <c r="P763" s="4">
        <f t="shared" si="312"/>
        <v>0</v>
      </c>
      <c r="Q763" s="5">
        <f t="shared" si="313"/>
        <v>0</v>
      </c>
      <c r="R763" s="5">
        <f t="shared" si="314"/>
        <v>-10.083844170416395</v>
      </c>
      <c r="S763" s="5">
        <f t="shared" si="325"/>
        <v>17.925848322892701</v>
      </c>
      <c r="T763" s="6">
        <f t="shared" si="326"/>
        <v>1498.9039006731136</v>
      </c>
      <c r="U763" s="5">
        <f t="shared" si="315"/>
        <v>0</v>
      </c>
      <c r="V763" s="5">
        <f t="shared" si="316"/>
        <v>9.8357284446410489</v>
      </c>
      <c r="W763" s="5">
        <f t="shared" si="317"/>
        <v>5.5329014924012991</v>
      </c>
      <c r="X763" s="5">
        <f t="shared" si="333"/>
        <v>0</v>
      </c>
      <c r="Y763" s="5">
        <f t="shared" si="334"/>
        <v>-0.24811572577534591</v>
      </c>
      <c r="Z763" s="5">
        <f t="shared" si="335"/>
        <v>-8.7152501847060009</v>
      </c>
      <c r="AA763">
        <f t="shared" si="327"/>
        <v>0</v>
      </c>
    </row>
    <row r="764" spans="1:27" x14ac:dyDescent="0.2">
      <c r="A764">
        <f t="shared" si="328"/>
        <v>7.3199999999998884</v>
      </c>
      <c r="B764" s="5">
        <f t="shared" si="318"/>
        <v>0</v>
      </c>
      <c r="C764" s="5">
        <f t="shared" si="319"/>
        <v>495.19490679848985</v>
      </c>
      <c r="D764" s="5">
        <f t="shared" si="320"/>
        <v>-153.95795114557194</v>
      </c>
      <c r="E764" s="2">
        <f t="shared" si="321"/>
        <v>495.19490679848985</v>
      </c>
      <c r="F764" s="2">
        <f t="shared" si="322"/>
        <v>0</v>
      </c>
      <c r="G764" s="3">
        <f t="shared" si="329"/>
        <v>0</v>
      </c>
      <c r="H764" s="3">
        <f t="shared" si="330"/>
        <v>47.064805293700395</v>
      </c>
      <c r="I764" s="3">
        <f t="shared" si="331"/>
        <v>-83.757727297647236</v>
      </c>
      <c r="J764" s="2">
        <f t="shared" si="332"/>
        <v>96.075245403803009</v>
      </c>
      <c r="K764" s="2">
        <f t="shared" si="309"/>
        <v>96.075245403803009</v>
      </c>
      <c r="L764" s="5">
        <f t="shared" si="310"/>
        <v>0.41961280057809425</v>
      </c>
      <c r="M764" s="4">
        <f t="shared" si="323"/>
        <v>0.19772529389543431</v>
      </c>
      <c r="N764" s="4">
        <f t="shared" si="311"/>
        <v>0.23025511969983348</v>
      </c>
      <c r="O764" s="4">
        <f t="shared" si="324"/>
        <v>0</v>
      </c>
      <c r="P764" s="4">
        <f t="shared" si="312"/>
        <v>0</v>
      </c>
      <c r="Q764" s="5">
        <f t="shared" si="313"/>
        <v>0</v>
      </c>
      <c r="R764" s="5">
        <f t="shared" si="314"/>
        <v>-10.086718160055081</v>
      </c>
      <c r="S764" s="5">
        <f t="shared" si="325"/>
        <v>17.950580772745727</v>
      </c>
      <c r="T764" s="6">
        <f t="shared" si="326"/>
        <v>1498.9024017699621</v>
      </c>
      <c r="U764" s="5">
        <f t="shared" si="315"/>
        <v>0</v>
      </c>
      <c r="V764" s="5">
        <f t="shared" si="316"/>
        <v>9.8500644375382045</v>
      </c>
      <c r="W764" s="5">
        <f t="shared" si="317"/>
        <v>5.5349085969786138</v>
      </c>
      <c r="X764" s="5">
        <f t="shared" si="333"/>
        <v>0</v>
      </c>
      <c r="Y764" s="5">
        <f t="shared" si="334"/>
        <v>-0.236653722516877</v>
      </c>
      <c r="Z764" s="5">
        <f t="shared" si="335"/>
        <v>-8.6885106302756583</v>
      </c>
      <c r="AA764">
        <f t="shared" si="327"/>
        <v>0</v>
      </c>
    </row>
    <row r="765" spans="1:27" x14ac:dyDescent="0.2">
      <c r="A765">
        <f t="shared" si="328"/>
        <v>7.3299999999998882</v>
      </c>
      <c r="B765" s="5">
        <f t="shared" si="318"/>
        <v>0</v>
      </c>
      <c r="C765" s="5">
        <f t="shared" si="319"/>
        <v>495.66554301874072</v>
      </c>
      <c r="D765" s="5">
        <f t="shared" si="320"/>
        <v>-154.79596284407992</v>
      </c>
      <c r="E765" s="2">
        <f t="shared" si="321"/>
        <v>495.66554301874072</v>
      </c>
      <c r="F765" s="2">
        <f t="shared" si="322"/>
        <v>0</v>
      </c>
      <c r="G765" s="3">
        <f t="shared" si="329"/>
        <v>0</v>
      </c>
      <c r="H765" s="3">
        <f t="shared" si="330"/>
        <v>47.062438756475224</v>
      </c>
      <c r="I765" s="3">
        <f t="shared" si="331"/>
        <v>-83.844612403949995</v>
      </c>
      <c r="J765" s="2">
        <f t="shared" si="332"/>
        <v>96.149842282114975</v>
      </c>
      <c r="K765" s="2">
        <f t="shared" si="309"/>
        <v>96.149842282114975</v>
      </c>
      <c r="L765" s="5">
        <f t="shared" si="310"/>
        <v>0.41942803726636879</v>
      </c>
      <c r="M765" s="4">
        <f t="shared" si="323"/>
        <v>0.19757169316313963</v>
      </c>
      <c r="N765" s="4">
        <f t="shared" si="311"/>
        <v>0.23017176546476148</v>
      </c>
      <c r="O765" s="4">
        <f t="shared" si="324"/>
        <v>0</v>
      </c>
      <c r="P765" s="4">
        <f t="shared" si="312"/>
        <v>0</v>
      </c>
      <c r="Q765" s="5">
        <f t="shared" si="313"/>
        <v>0</v>
      </c>
      <c r="R765" s="5">
        <f t="shared" si="314"/>
        <v>-10.089597740229609</v>
      </c>
      <c r="S765" s="5">
        <f t="shared" si="325"/>
        <v>17.975235329786805</v>
      </c>
      <c r="T765" s="6">
        <f t="shared" si="326"/>
        <v>1498.9009028683101</v>
      </c>
      <c r="U765" s="5">
        <f t="shared" si="315"/>
        <v>0</v>
      </c>
      <c r="V765" s="5">
        <f t="shared" si="316"/>
        <v>9.8643659528989112</v>
      </c>
      <c r="W765" s="5">
        <f t="shared" si="317"/>
        <v>5.5369224714537957</v>
      </c>
      <c r="X765" s="5">
        <f t="shared" si="333"/>
        <v>0</v>
      </c>
      <c r="Y765" s="5">
        <f t="shared" si="334"/>
        <v>-0.22523178733069749</v>
      </c>
      <c r="Z765" s="5">
        <f t="shared" si="335"/>
        <v>-8.6618421987593983</v>
      </c>
      <c r="AA765">
        <f t="shared" si="327"/>
        <v>0</v>
      </c>
    </row>
    <row r="766" spans="1:27" x14ac:dyDescent="0.2">
      <c r="A766">
        <f t="shared" si="328"/>
        <v>7.3399999999998879</v>
      </c>
      <c r="B766" s="5">
        <f t="shared" si="318"/>
        <v>0</v>
      </c>
      <c r="C766" s="5">
        <f t="shared" si="319"/>
        <v>496.1361561447161</v>
      </c>
      <c r="D766" s="5">
        <f t="shared" si="320"/>
        <v>-155.63484206022937</v>
      </c>
      <c r="E766" s="2">
        <f t="shared" si="321"/>
        <v>496.1361561447161</v>
      </c>
      <c r="F766" s="2">
        <f t="shared" si="322"/>
        <v>0</v>
      </c>
      <c r="G766" s="3">
        <f t="shared" si="329"/>
        <v>0</v>
      </c>
      <c r="H766" s="3">
        <f t="shared" si="330"/>
        <v>47.060186438601917</v>
      </c>
      <c r="I766" s="3">
        <f t="shared" si="331"/>
        <v>-83.93123082593759</v>
      </c>
      <c r="J766" s="2">
        <f t="shared" si="332"/>
        <v>96.224283086925553</v>
      </c>
      <c r="K766" s="2">
        <f t="shared" si="309"/>
        <v>96.224283086925553</v>
      </c>
      <c r="L766" s="5">
        <f t="shared" si="310"/>
        <v>0.41924347036760107</v>
      </c>
      <c r="M766" s="4">
        <f t="shared" si="323"/>
        <v>0.19741865079325063</v>
      </c>
      <c r="N766" s="4">
        <f t="shared" si="311"/>
        <v>0.23008864537407098</v>
      </c>
      <c r="O766" s="4">
        <f t="shared" si="324"/>
        <v>0</v>
      </c>
      <c r="P766" s="4">
        <f t="shared" si="312"/>
        <v>0</v>
      </c>
      <c r="Q766" s="5">
        <f t="shared" si="313"/>
        <v>0</v>
      </c>
      <c r="R766" s="5">
        <f t="shared" si="314"/>
        <v>-10.092482937464414</v>
      </c>
      <c r="S766" s="5">
        <f t="shared" si="325"/>
        <v>17.999812137087819</v>
      </c>
      <c r="T766" s="6">
        <f t="shared" si="326"/>
        <v>1498.8994039681565</v>
      </c>
      <c r="U766" s="5">
        <f t="shared" si="315"/>
        <v>0</v>
      </c>
      <c r="V766" s="5">
        <f t="shared" si="316"/>
        <v>9.8786330243352438</v>
      </c>
      <c r="W766" s="5">
        <f t="shared" si="317"/>
        <v>5.5389431003087308</v>
      </c>
      <c r="X766" s="5">
        <f t="shared" si="333"/>
        <v>0</v>
      </c>
      <c r="Y766" s="5">
        <f t="shared" si="334"/>
        <v>-0.21384991312917023</v>
      </c>
      <c r="Z766" s="5">
        <f t="shared" si="335"/>
        <v>-8.635244762603449</v>
      </c>
      <c r="AA766">
        <f t="shared" si="327"/>
        <v>0</v>
      </c>
    </row>
    <row r="767" spans="1:27" x14ac:dyDescent="0.2">
      <c r="A767">
        <f t="shared" si="328"/>
        <v>7.3499999999998877</v>
      </c>
      <c r="B767" s="5">
        <f t="shared" si="318"/>
        <v>0</v>
      </c>
      <c r="C767" s="5">
        <f t="shared" si="319"/>
        <v>496.60674731660646</v>
      </c>
      <c r="D767" s="5">
        <f t="shared" si="320"/>
        <v>-156.47458613072686</v>
      </c>
      <c r="E767" s="2">
        <f t="shared" si="321"/>
        <v>496.60674731660646</v>
      </c>
      <c r="F767" s="2">
        <f t="shared" si="322"/>
        <v>0</v>
      </c>
      <c r="G767" s="3">
        <f t="shared" si="329"/>
        <v>0</v>
      </c>
      <c r="H767" s="3">
        <f t="shared" si="330"/>
        <v>47.058047939470626</v>
      </c>
      <c r="I767" s="3">
        <f t="shared" si="331"/>
        <v>-84.017583273563631</v>
      </c>
      <c r="J767" s="2">
        <f t="shared" si="332"/>
        <v>96.298567876182432</v>
      </c>
      <c r="K767" s="2">
        <f t="shared" si="309"/>
        <v>96.298567876182432</v>
      </c>
      <c r="L767" s="5">
        <f t="shared" si="310"/>
        <v>0.41905910180060346</v>
      </c>
      <c r="M767" s="4">
        <f t="shared" si="323"/>
        <v>0.19726616462806618</v>
      </c>
      <c r="N767" s="4">
        <f t="shared" si="311"/>
        <v>0.23000575892185271</v>
      </c>
      <c r="O767" s="4">
        <f t="shared" si="324"/>
        <v>0</v>
      </c>
      <c r="P767" s="4">
        <f t="shared" si="312"/>
        <v>0</v>
      </c>
      <c r="Q767" s="5">
        <f t="shared" si="313"/>
        <v>0</v>
      </c>
      <c r="R767" s="5">
        <f t="shared" si="314"/>
        <v>-10.095373777894149</v>
      </c>
      <c r="S767" s="5">
        <f t="shared" si="325"/>
        <v>18.024311338901533</v>
      </c>
      <c r="T767" s="6">
        <f t="shared" si="326"/>
        <v>1498.897905069502</v>
      </c>
      <c r="U767" s="5">
        <f t="shared" si="315"/>
        <v>0</v>
      </c>
      <c r="V767" s="5">
        <f t="shared" si="316"/>
        <v>9.8928656858535575</v>
      </c>
      <c r="W767" s="5">
        <f t="shared" si="317"/>
        <v>5.5409704679058978</v>
      </c>
      <c r="X767" s="5">
        <f t="shared" si="333"/>
        <v>0</v>
      </c>
      <c r="Y767" s="5">
        <f t="shared" si="334"/>
        <v>-0.20250809204059195</v>
      </c>
      <c r="Z767" s="5">
        <f t="shared" si="335"/>
        <v>-8.6087181931925691</v>
      </c>
      <c r="AA767">
        <f t="shared" si="327"/>
        <v>0</v>
      </c>
    </row>
    <row r="768" spans="1:27" x14ac:dyDescent="0.2">
      <c r="A768">
        <f t="shared" si="328"/>
        <v>7.3599999999998875</v>
      </c>
      <c r="B768" s="5">
        <f t="shared" si="318"/>
        <v>0</v>
      </c>
      <c r="C768" s="5">
        <f t="shared" si="319"/>
        <v>497.07731767059653</v>
      </c>
      <c r="D768" s="5">
        <f t="shared" si="320"/>
        <v>-157.31519239937217</v>
      </c>
      <c r="E768" s="2">
        <f t="shared" si="321"/>
        <v>497.07731767059653</v>
      </c>
      <c r="F768" s="2">
        <f t="shared" si="322"/>
        <v>0</v>
      </c>
      <c r="G768" s="3">
        <f t="shared" si="329"/>
        <v>0</v>
      </c>
      <c r="H768" s="3">
        <f t="shared" si="330"/>
        <v>47.056022858550222</v>
      </c>
      <c r="I768" s="3">
        <f t="shared" si="331"/>
        <v>-84.103670455495561</v>
      </c>
      <c r="J768" s="2">
        <f t="shared" si="332"/>
        <v>96.372696711003144</v>
      </c>
      <c r="K768" s="2">
        <f t="shared" si="309"/>
        <v>96.372696711003144</v>
      </c>
      <c r="L768" s="5">
        <f t="shared" si="310"/>
        <v>0.4188749334664294</v>
      </c>
      <c r="M768" s="4">
        <f t="shared" si="323"/>
        <v>0.19711423251583129</v>
      </c>
      <c r="N768" s="4">
        <f t="shared" si="311"/>
        <v>0.22992310560054857</v>
      </c>
      <c r="O768" s="4">
        <f t="shared" si="324"/>
        <v>0</v>
      </c>
      <c r="P768" s="4">
        <f t="shared" si="312"/>
        <v>0</v>
      </c>
      <c r="Q768" s="5">
        <f t="shared" si="313"/>
        <v>0</v>
      </c>
      <c r="R768" s="5">
        <f t="shared" si="314"/>
        <v>-10.098270287262006</v>
      </c>
      <c r="S768" s="5">
        <f t="shared" si="325"/>
        <v>18.048733080638701</v>
      </c>
      <c r="T768" s="6">
        <f t="shared" si="326"/>
        <v>1498.8964061723464</v>
      </c>
      <c r="U768" s="5">
        <f t="shared" si="315"/>
        <v>0</v>
      </c>
      <c r="V768" s="5">
        <f t="shared" si="316"/>
        <v>9.9070639718487534</v>
      </c>
      <c r="W768" s="5">
        <f t="shared" si="317"/>
        <v>5.543004558488593</v>
      </c>
      <c r="X768" s="5">
        <f t="shared" si="333"/>
        <v>0</v>
      </c>
      <c r="Y768" s="5">
        <f t="shared" si="334"/>
        <v>-0.19120631541325217</v>
      </c>
      <c r="Z768" s="5">
        <f t="shared" si="335"/>
        <v>-8.5822623608727042</v>
      </c>
      <c r="AA768">
        <f t="shared" si="327"/>
        <v>0</v>
      </c>
    </row>
    <row r="769" spans="1:27" x14ac:dyDescent="0.2">
      <c r="A769">
        <f t="shared" si="328"/>
        <v>7.3699999999998873</v>
      </c>
      <c r="B769" s="5">
        <f t="shared" si="318"/>
        <v>0</v>
      </c>
      <c r="C769" s="5">
        <f t="shared" si="319"/>
        <v>497.54786833886624</v>
      </c>
      <c r="D769" s="5">
        <f t="shared" si="320"/>
        <v>-158.15665821704516</v>
      </c>
      <c r="E769" s="2">
        <f t="shared" si="321"/>
        <v>497.54786833886624</v>
      </c>
      <c r="F769" s="2">
        <f t="shared" si="322"/>
        <v>0</v>
      </c>
      <c r="G769" s="3">
        <f t="shared" si="329"/>
        <v>0</v>
      </c>
      <c r="H769" s="3">
        <f t="shared" si="330"/>
        <v>47.054110795396092</v>
      </c>
      <c r="I769" s="3">
        <f t="shared" si="331"/>
        <v>-84.189493079104281</v>
      </c>
      <c r="J769" s="2">
        <f t="shared" si="332"/>
        <v>96.446669655628639</v>
      </c>
      <c r="K769" s="2">
        <f t="shared" si="309"/>
        <v>96.446669655628639</v>
      </c>
      <c r="L769" s="5">
        <f t="shared" si="310"/>
        <v>0.41869096724841781</v>
      </c>
      <c r="M769" s="4">
        <f t="shared" si="323"/>
        <v>0.19696285231079597</v>
      </c>
      <c r="N769" s="4">
        <f t="shared" si="311"/>
        <v>0.22984068490100762</v>
      </c>
      <c r="O769" s="4">
        <f t="shared" si="324"/>
        <v>0</v>
      </c>
      <c r="P769" s="4">
        <f t="shared" si="312"/>
        <v>0</v>
      </c>
      <c r="Q769" s="5">
        <f t="shared" si="313"/>
        <v>0</v>
      </c>
      <c r="R769" s="5">
        <f t="shared" si="314"/>
        <v>-10.101172490918179</v>
      </c>
      <c r="S769" s="5">
        <f t="shared" si="325"/>
        <v>18.07307750884544</v>
      </c>
      <c r="T769" s="6">
        <f t="shared" si="326"/>
        <v>1498.8949072766898</v>
      </c>
      <c r="U769" s="5">
        <f t="shared" si="315"/>
        <v>0</v>
      </c>
      <c r="V769" s="5">
        <f t="shared" si="316"/>
        <v>9.9212279170986335</v>
      </c>
      <c r="W769" s="5">
        <f t="shared" si="317"/>
        <v>5.545045356181193</v>
      </c>
      <c r="X769" s="5">
        <f t="shared" si="333"/>
        <v>0</v>
      </c>
      <c r="Y769" s="5">
        <f t="shared" si="334"/>
        <v>-0.17994457381954554</v>
      </c>
      <c r="Z769" s="5">
        <f t="shared" si="335"/>
        <v>-8.5558771349733647</v>
      </c>
      <c r="AA769">
        <f t="shared" si="327"/>
        <v>0</v>
      </c>
    </row>
    <row r="770" spans="1:27" x14ac:dyDescent="0.2">
      <c r="A770">
        <f t="shared" si="328"/>
        <v>7.3799999999998871</v>
      </c>
      <c r="B770" s="5">
        <f t="shared" si="318"/>
        <v>0</v>
      </c>
      <c r="C770" s="5">
        <f t="shared" si="319"/>
        <v>498.01840044959152</v>
      </c>
      <c r="D770" s="5">
        <f t="shared" si="320"/>
        <v>-158.99898094169296</v>
      </c>
      <c r="E770" s="2">
        <f t="shared" si="321"/>
        <v>498.01840044959152</v>
      </c>
      <c r="F770" s="2">
        <f t="shared" si="322"/>
        <v>0</v>
      </c>
      <c r="G770" s="3">
        <f t="shared" si="329"/>
        <v>0</v>
      </c>
      <c r="H770" s="3">
        <f t="shared" si="330"/>
        <v>47.052311349657899</v>
      </c>
      <c r="I770" s="3">
        <f t="shared" si="331"/>
        <v>-84.27505185045402</v>
      </c>
      <c r="J770" s="2">
        <f t="shared" si="332"/>
        <v>96.520486777377258</v>
      </c>
      <c r="K770" s="2">
        <f t="shared" si="309"/>
        <v>96.520486777377258</v>
      </c>
      <c r="L770" s="5">
        <f t="shared" si="310"/>
        <v>0.41850720501223809</v>
      </c>
      <c r="M770" s="4">
        <f t="shared" si="323"/>
        <v>0.19681202187327226</v>
      </c>
      <c r="N770" s="4">
        <f t="shared" si="311"/>
        <v>0.22975849631254228</v>
      </c>
      <c r="O770" s="4">
        <f t="shared" si="324"/>
        <v>0</v>
      </c>
      <c r="P770" s="4">
        <f t="shared" si="312"/>
        <v>0</v>
      </c>
      <c r="Q770" s="5">
        <f t="shared" si="313"/>
        <v>0</v>
      </c>
      <c r="R770" s="5">
        <f t="shared" si="314"/>
        <v>-10.104080413818348</v>
      </c>
      <c r="S770" s="5">
        <f t="shared" si="325"/>
        <v>18.097344771180712</v>
      </c>
      <c r="T770" s="6">
        <f t="shared" si="326"/>
        <v>1498.8934083825318</v>
      </c>
      <c r="U770" s="5">
        <f t="shared" si="315"/>
        <v>0</v>
      </c>
      <c r="V770" s="5">
        <f t="shared" si="316"/>
        <v>9.935357556758289</v>
      </c>
      <c r="W770" s="5">
        <f t="shared" si="317"/>
        <v>5.5470928449894386</v>
      </c>
      <c r="X770" s="5">
        <f t="shared" si="333"/>
        <v>0</v>
      </c>
      <c r="Y770" s="5">
        <f t="shared" si="334"/>
        <v>-0.16872285706005918</v>
      </c>
      <c r="Z770" s="5">
        <f t="shared" si="335"/>
        <v>-8.5295623838298482</v>
      </c>
      <c r="AA770">
        <f t="shared" si="327"/>
        <v>0</v>
      </c>
    </row>
    <row r="771" spans="1:27" x14ac:dyDescent="0.2">
      <c r="A771">
        <f t="shared" si="328"/>
        <v>7.3899999999998869</v>
      </c>
      <c r="B771" s="5">
        <f t="shared" si="318"/>
        <v>0</v>
      </c>
      <c r="C771" s="5">
        <f t="shared" si="319"/>
        <v>498.48891512694524</v>
      </c>
      <c r="D771" s="5">
        <f t="shared" si="320"/>
        <v>-159.84215793831669</v>
      </c>
      <c r="E771" s="2">
        <f t="shared" si="321"/>
        <v>498.48891512694524</v>
      </c>
      <c r="F771" s="2">
        <f t="shared" si="322"/>
        <v>0</v>
      </c>
      <c r="G771" s="3">
        <f t="shared" si="329"/>
        <v>0</v>
      </c>
      <c r="H771" s="3">
        <f t="shared" si="330"/>
        <v>47.050624121087296</v>
      </c>
      <c r="I771" s="3">
        <f t="shared" si="331"/>
        <v>-84.360347474292311</v>
      </c>
      <c r="J771" s="2">
        <f t="shared" si="332"/>
        <v>96.594148146599323</v>
      </c>
      <c r="K771" s="2">
        <f t="shared" si="309"/>
        <v>96.594148146599323</v>
      </c>
      <c r="L771" s="5">
        <f t="shared" si="310"/>
        <v>0.41832364860593707</v>
      </c>
      <c r="M771" s="4">
        <f t="shared" si="323"/>
        <v>0.19666173906968903</v>
      </c>
      <c r="N771" s="4">
        <f t="shared" si="311"/>
        <v>0.22967653932298243</v>
      </c>
      <c r="O771" s="4">
        <f t="shared" si="324"/>
        <v>0</v>
      </c>
      <c r="P771" s="4">
        <f t="shared" si="312"/>
        <v>0</v>
      </c>
      <c r="Q771" s="5">
        <f t="shared" si="313"/>
        <v>0</v>
      </c>
      <c r="R771" s="5">
        <f t="shared" si="314"/>
        <v>-10.106994080522318</v>
      </c>
      <c r="S771" s="5">
        <f t="shared" si="325"/>
        <v>18.121535016394056</v>
      </c>
      <c r="T771" s="6">
        <f t="shared" si="326"/>
        <v>1498.8919094898729</v>
      </c>
      <c r="U771" s="5">
        <f t="shared" si="315"/>
        <v>0</v>
      </c>
      <c r="V771" s="5">
        <f t="shared" si="316"/>
        <v>9.9494529263545015</v>
      </c>
      <c r="W771" s="5">
        <f t="shared" si="317"/>
        <v>5.54914700880071</v>
      </c>
      <c r="X771" s="5">
        <f t="shared" si="333"/>
        <v>0</v>
      </c>
      <c r="Y771" s="5">
        <f t="shared" si="334"/>
        <v>-0.15754115416781644</v>
      </c>
      <c r="Z771" s="5">
        <f t="shared" si="335"/>
        <v>-8.5033179748052348</v>
      </c>
      <c r="AA771">
        <f t="shared" si="327"/>
        <v>0</v>
      </c>
    </row>
    <row r="772" spans="1:27" x14ac:dyDescent="0.2">
      <c r="A772">
        <f t="shared" si="328"/>
        <v>7.3999999999998867</v>
      </c>
      <c r="B772" s="5">
        <f t="shared" si="318"/>
        <v>0</v>
      </c>
      <c r="C772" s="5">
        <f t="shared" si="319"/>
        <v>498.95941349109842</v>
      </c>
      <c r="D772" s="5">
        <f t="shared" si="320"/>
        <v>-160.68618657895837</v>
      </c>
      <c r="E772" s="2">
        <f t="shared" si="321"/>
        <v>498.95941349109842</v>
      </c>
      <c r="F772" s="2">
        <f t="shared" si="322"/>
        <v>0</v>
      </c>
      <c r="G772" s="3">
        <f t="shared" si="329"/>
        <v>0</v>
      </c>
      <c r="H772" s="3">
        <f t="shared" si="330"/>
        <v>47.049048709545616</v>
      </c>
      <c r="I772" s="3">
        <f t="shared" si="331"/>
        <v>-84.445380654040363</v>
      </c>
      <c r="J772" s="2">
        <f t="shared" si="332"/>
        <v>96.667653836632297</v>
      </c>
      <c r="K772" s="2">
        <f t="shared" si="309"/>
        <v>96.667653836632297</v>
      </c>
      <c r="L772" s="5">
        <f t="shared" si="310"/>
        <v>0.41814029985998585</v>
      </c>
      <c r="M772" s="4">
        <f t="shared" si="323"/>
        <v>0.19651200177264525</v>
      </c>
      <c r="N772" s="4">
        <f t="shared" si="311"/>
        <v>0.22959481341872989</v>
      </c>
      <c r="O772" s="4">
        <f t="shared" si="324"/>
        <v>0</v>
      </c>
      <c r="P772" s="4">
        <f t="shared" si="312"/>
        <v>0</v>
      </c>
      <c r="Q772" s="5">
        <f t="shared" si="313"/>
        <v>0</v>
      </c>
      <c r="R772" s="5">
        <f t="shared" si="314"/>
        <v>-10.109913515192721</v>
      </c>
      <c r="S772" s="5">
        <f t="shared" si="325"/>
        <v>18.145648394303564</v>
      </c>
      <c r="T772" s="6">
        <f t="shared" si="326"/>
        <v>1498.8904105987128</v>
      </c>
      <c r="U772" s="5">
        <f t="shared" si="315"/>
        <v>0</v>
      </c>
      <c r="V772" s="5">
        <f t="shared" si="316"/>
        <v>9.9635140617803071</v>
      </c>
      <c r="W772" s="5">
        <f t="shared" si="317"/>
        <v>5.5512078313843851</v>
      </c>
      <c r="X772" s="5">
        <f t="shared" si="333"/>
        <v>0</v>
      </c>
      <c r="Y772" s="5">
        <f t="shared" si="334"/>
        <v>-0.146399453412414</v>
      </c>
      <c r="Z772" s="5">
        <f t="shared" si="335"/>
        <v>-8.4771437743120508</v>
      </c>
      <c r="AA772">
        <f t="shared" si="327"/>
        <v>0</v>
      </c>
    </row>
    <row r="773" spans="1:27" x14ac:dyDescent="0.2">
      <c r="A773">
        <f t="shared" si="328"/>
        <v>7.4099999999998865</v>
      </c>
      <c r="B773" s="5">
        <f t="shared" si="318"/>
        <v>0</v>
      </c>
      <c r="C773" s="5">
        <f t="shared" si="319"/>
        <v>499.4298966582212</v>
      </c>
      <c r="D773" s="5">
        <f t="shared" si="320"/>
        <v>-161.53106424268748</v>
      </c>
      <c r="E773" s="2">
        <f t="shared" si="321"/>
        <v>499.4298966582212</v>
      </c>
      <c r="F773" s="2">
        <f t="shared" si="322"/>
        <v>0</v>
      </c>
      <c r="G773" s="3">
        <f t="shared" si="329"/>
        <v>0</v>
      </c>
      <c r="H773" s="3">
        <f t="shared" si="330"/>
        <v>47.047584715011489</v>
      </c>
      <c r="I773" s="3">
        <f t="shared" si="331"/>
        <v>-84.530152091783478</v>
      </c>
      <c r="J773" s="2">
        <f t="shared" si="332"/>
        <v>96.741003923756296</v>
      </c>
      <c r="K773" s="2">
        <f t="shared" si="309"/>
        <v>96.741003923756296</v>
      </c>
      <c r="L773" s="5">
        <f t="shared" si="310"/>
        <v>0.41795716058732857</v>
      </c>
      <c r="M773" s="4">
        <f t="shared" si="323"/>
        <v>0.1963628078609615</v>
      </c>
      <c r="N773" s="4">
        <f t="shared" si="311"/>
        <v>0.2295133180848109</v>
      </c>
      <c r="O773" s="4">
        <f t="shared" si="324"/>
        <v>0</v>
      </c>
      <c r="P773" s="4">
        <f t="shared" si="312"/>
        <v>0</v>
      </c>
      <c r="Q773" s="5">
        <f t="shared" si="313"/>
        <v>0</v>
      </c>
      <c r="R773" s="5">
        <f t="shared" si="314"/>
        <v>-10.112838741593793</v>
      </c>
      <c r="S773" s="5">
        <f t="shared" si="325"/>
        <v>18.169685055773957</v>
      </c>
      <c r="T773" s="6">
        <f t="shared" si="326"/>
        <v>1498.8889117090516</v>
      </c>
      <c r="U773" s="5">
        <f t="shared" si="315"/>
        <v>0</v>
      </c>
      <c r="V773" s="5">
        <f t="shared" si="316"/>
        <v>9.9775409992894701</v>
      </c>
      <c r="W773" s="5">
        <f t="shared" si="317"/>
        <v>5.5532752963921412</v>
      </c>
      <c r="X773" s="5">
        <f t="shared" si="333"/>
        <v>0</v>
      </c>
      <c r="Y773" s="5">
        <f t="shared" si="334"/>
        <v>-0.13529774230432245</v>
      </c>
      <c r="Z773" s="5">
        <f t="shared" si="335"/>
        <v>-8.4510396478339018</v>
      </c>
      <c r="AA773">
        <f t="shared" si="327"/>
        <v>0</v>
      </c>
    </row>
    <row r="774" spans="1:27" x14ac:dyDescent="0.2">
      <c r="A774">
        <f t="shared" si="328"/>
        <v>7.4199999999998862</v>
      </c>
      <c r="B774" s="5">
        <f t="shared" si="318"/>
        <v>0</v>
      </c>
      <c r="C774" s="5">
        <f t="shared" si="319"/>
        <v>499.90036574048418</v>
      </c>
      <c r="D774" s="5">
        <f t="shared" si="320"/>
        <v>-162.3767883155877</v>
      </c>
      <c r="E774" s="2">
        <f t="shared" si="321"/>
        <v>499.90036574048418</v>
      </c>
      <c r="F774" s="2">
        <f t="shared" si="322"/>
        <v>0</v>
      </c>
      <c r="G774" s="3">
        <f t="shared" si="329"/>
        <v>0</v>
      </c>
      <c r="H774" s="3">
        <f t="shared" si="330"/>
        <v>47.046231737588442</v>
      </c>
      <c r="I774" s="3">
        <f t="shared" si="331"/>
        <v>-84.614662488261814</v>
      </c>
      <c r="J774" s="2">
        <f t="shared" si="332"/>
        <v>96.814198487150293</v>
      </c>
      <c r="K774" s="2">
        <f t="shared" si="309"/>
        <v>96.814198487150293</v>
      </c>
      <c r="L774" s="5">
        <f t="shared" si="310"/>
        <v>0.41777423258343183</v>
      </c>
      <c r="M774" s="4">
        <f t="shared" si="323"/>
        <v>0.19621415521972954</v>
      </c>
      <c r="N774" s="4">
        <f t="shared" si="311"/>
        <v>0.22943205280492862</v>
      </c>
      <c r="O774" s="4">
        <f t="shared" si="324"/>
        <v>0</v>
      </c>
      <c r="P774" s="4">
        <f t="shared" si="312"/>
        <v>0</v>
      </c>
      <c r="Q774" s="5">
        <f t="shared" si="313"/>
        <v>0</v>
      </c>
      <c r="R774" s="5">
        <f t="shared" si="314"/>
        <v>-10.11576978309027</v>
      </c>
      <c r="S774" s="5">
        <f t="shared" si="325"/>
        <v>18.19364515269498</v>
      </c>
      <c r="T774" s="6">
        <f t="shared" si="326"/>
        <v>1498.8874128208893</v>
      </c>
      <c r="U774" s="5">
        <f t="shared" si="315"/>
        <v>0</v>
      </c>
      <c r="V774" s="5">
        <f t="shared" si="316"/>
        <v>9.9915337754911366</v>
      </c>
      <c r="W774" s="5">
        <f t="shared" si="317"/>
        <v>5.5553493873583397</v>
      </c>
      <c r="X774" s="5">
        <f t="shared" si="333"/>
        <v>0</v>
      </c>
      <c r="Y774" s="5">
        <f t="shared" si="334"/>
        <v>-0.12423600759913356</v>
      </c>
      <c r="Z774" s="5">
        <f t="shared" si="335"/>
        <v>-8.4250054599466786</v>
      </c>
      <c r="AA774">
        <f t="shared" si="327"/>
        <v>0</v>
      </c>
    </row>
    <row r="775" spans="1:27" x14ac:dyDescent="0.2">
      <c r="A775">
        <f t="shared" si="328"/>
        <v>7.429999999999886</v>
      </c>
      <c r="B775" s="5">
        <f t="shared" si="318"/>
        <v>0</v>
      </c>
      <c r="C775" s="5">
        <f t="shared" si="319"/>
        <v>500.3708218460597</v>
      </c>
      <c r="D775" s="5">
        <f t="shared" si="320"/>
        <v>-163.22335619074332</v>
      </c>
      <c r="E775" s="2">
        <f t="shared" si="321"/>
        <v>500.3708218460597</v>
      </c>
      <c r="F775" s="2">
        <f t="shared" si="322"/>
        <v>0</v>
      </c>
      <c r="G775" s="3">
        <f t="shared" si="329"/>
        <v>0</v>
      </c>
      <c r="H775" s="3">
        <f t="shared" si="330"/>
        <v>47.044989377512451</v>
      </c>
      <c r="I775" s="3">
        <f t="shared" si="331"/>
        <v>-84.698912542861279</v>
      </c>
      <c r="J775" s="2">
        <f t="shared" si="332"/>
        <v>96.887237608848793</v>
      </c>
      <c r="K775" s="2">
        <f t="shared" si="309"/>
        <v>96.887237608848793</v>
      </c>
      <c r="L775" s="5">
        <f t="shared" si="310"/>
        <v>0.41759151762633445</v>
      </c>
      <c r="M775" s="4">
        <f t="shared" si="323"/>
        <v>0.19606604174036016</v>
      </c>
      <c r="N775" s="4">
        <f t="shared" si="311"/>
        <v>0.22935101706151428</v>
      </c>
      <c r="O775" s="4">
        <f t="shared" si="324"/>
        <v>0</v>
      </c>
      <c r="P775" s="4">
        <f t="shared" si="312"/>
        <v>0</v>
      </c>
      <c r="Q775" s="5">
        <f t="shared" si="313"/>
        <v>0</v>
      </c>
      <c r="R775" s="5">
        <f t="shared" si="314"/>
        <v>-10.118706662646343</v>
      </c>
      <c r="S775" s="5">
        <f t="shared" si="325"/>
        <v>18.217528837959904</v>
      </c>
      <c r="T775" s="6">
        <f t="shared" si="326"/>
        <v>1498.885913934226</v>
      </c>
      <c r="U775" s="5">
        <f t="shared" si="315"/>
        <v>0</v>
      </c>
      <c r="V775" s="5">
        <f t="shared" si="316"/>
        <v>10.005492427344459</v>
      </c>
      <c r="W775" s="5">
        <f t="shared" si="317"/>
        <v>5.557430087700391</v>
      </c>
      <c r="X775" s="5">
        <f t="shared" si="333"/>
        <v>0</v>
      </c>
      <c r="Y775" s="5">
        <f t="shared" si="334"/>
        <v>-0.1132142353018839</v>
      </c>
      <c r="Z775" s="5">
        <f t="shared" si="335"/>
        <v>-8.3990410743397064</v>
      </c>
      <c r="AA775">
        <f t="shared" si="327"/>
        <v>0</v>
      </c>
    </row>
    <row r="776" spans="1:27" x14ac:dyDescent="0.2">
      <c r="A776">
        <f t="shared" si="328"/>
        <v>7.4399999999998858</v>
      </c>
      <c r="B776" s="5">
        <f t="shared" si="318"/>
        <v>0</v>
      </c>
      <c r="C776" s="5">
        <f t="shared" si="319"/>
        <v>500.84126607912305</v>
      </c>
      <c r="D776" s="5">
        <f t="shared" si="320"/>
        <v>-164.07076526822564</v>
      </c>
      <c r="E776" s="2">
        <f t="shared" si="321"/>
        <v>500.84126607912305</v>
      </c>
      <c r="F776" s="2">
        <f t="shared" si="322"/>
        <v>0</v>
      </c>
      <c r="G776" s="3">
        <f t="shared" si="329"/>
        <v>0</v>
      </c>
      <c r="H776" s="3">
        <f t="shared" si="330"/>
        <v>47.043857235159429</v>
      </c>
      <c r="I776" s="3">
        <f t="shared" si="331"/>
        <v>-84.782902953604676</v>
      </c>
      <c r="J776" s="2">
        <f t="shared" si="332"/>
        <v>96.96012137369884</v>
      </c>
      <c r="K776" s="2">
        <f t="shared" si="309"/>
        <v>96.96012137369884</v>
      </c>
      <c r="L776" s="5">
        <f t="shared" si="310"/>
        <v>0.41740901747669967</v>
      </c>
      <c r="M776" s="4">
        <f t="shared" si="323"/>
        <v>0.19591846532062973</v>
      </c>
      <c r="N776" s="4">
        <f t="shared" si="311"/>
        <v>0.22927021033577774</v>
      </c>
      <c r="O776" s="4">
        <f t="shared" si="324"/>
        <v>0</v>
      </c>
      <c r="P776" s="4">
        <f t="shared" si="312"/>
        <v>0</v>
      </c>
      <c r="Q776" s="5">
        <f t="shared" si="313"/>
        <v>0</v>
      </c>
      <c r="R776" s="5">
        <f t="shared" si="314"/>
        <v>-10.121649402824705</v>
      </c>
      <c r="S776" s="5">
        <f t="shared" si="325"/>
        <v>18.241336265444296</v>
      </c>
      <c r="T776" s="6">
        <f t="shared" si="326"/>
        <v>1498.8844150490615</v>
      </c>
      <c r="U776" s="5">
        <f t="shared" si="315"/>
        <v>0</v>
      </c>
      <c r="V776" s="5">
        <f t="shared" si="316"/>
        <v>10.019416992153314</v>
      </c>
      <c r="W776" s="5">
        <f t="shared" si="317"/>
        <v>5.5595173807191598</v>
      </c>
      <c r="X776" s="5">
        <f t="shared" si="333"/>
        <v>0</v>
      </c>
      <c r="Y776" s="5">
        <f t="shared" si="334"/>
        <v>-0.10223241067139099</v>
      </c>
      <c r="Z776" s="5">
        <f t="shared" si="335"/>
        <v>-8.3731463538365425</v>
      </c>
      <c r="AA776">
        <f t="shared" si="327"/>
        <v>0</v>
      </c>
    </row>
    <row r="777" spans="1:27" x14ac:dyDescent="0.2">
      <c r="A777">
        <f t="shared" si="328"/>
        <v>7.4499999999998856</v>
      </c>
      <c r="B777" s="5">
        <f t="shared" si="318"/>
        <v>0</v>
      </c>
      <c r="C777" s="5">
        <f t="shared" si="319"/>
        <v>501.31169953985415</v>
      </c>
      <c r="D777" s="5">
        <f t="shared" si="320"/>
        <v>-164.91901295507938</v>
      </c>
      <c r="E777" s="2">
        <f t="shared" si="321"/>
        <v>501.31169953985415</v>
      </c>
      <c r="F777" s="2">
        <f t="shared" si="322"/>
        <v>0</v>
      </c>
      <c r="G777" s="3">
        <f t="shared" si="329"/>
        <v>0</v>
      </c>
      <c r="H777" s="3">
        <f t="shared" si="330"/>
        <v>47.042834911052715</v>
      </c>
      <c r="I777" s="3">
        <f t="shared" si="331"/>
        <v>-84.866634417143047</v>
      </c>
      <c r="J777" s="2">
        <f t="shared" si="332"/>
        <v>97.032849869317815</v>
      </c>
      <c r="K777" s="2">
        <f t="shared" si="309"/>
        <v>97.032849869317815</v>
      </c>
      <c r="L777" s="5">
        <f t="shared" si="310"/>
        <v>0.41722673387786663</v>
      </c>
      <c r="M777" s="4">
        <f t="shared" si="323"/>
        <v>0.1957714238647244</v>
      </c>
      <c r="N777" s="4">
        <f t="shared" si="311"/>
        <v>0.22918963210775695</v>
      </c>
      <c r="O777" s="4">
        <f t="shared" si="324"/>
        <v>0</v>
      </c>
      <c r="P777" s="4">
        <f t="shared" si="312"/>
        <v>0</v>
      </c>
      <c r="Q777" s="5">
        <f t="shared" si="313"/>
        <v>0</v>
      </c>
      <c r="R777" s="5">
        <f t="shared" si="314"/>
        <v>-10.124598025785689</v>
      </c>
      <c r="S777" s="5">
        <f t="shared" si="325"/>
        <v>18.265067589984969</v>
      </c>
      <c r="T777" s="6">
        <f t="shared" si="326"/>
        <v>1498.8829161653957</v>
      </c>
      <c r="U777" s="5">
        <f t="shared" si="315"/>
        <v>0</v>
      </c>
      <c r="V777" s="5">
        <f t="shared" si="316"/>
        <v>10.033307507561037</v>
      </c>
      <c r="W777" s="5">
        <f t="shared" si="317"/>
        <v>5.5616112495993679</v>
      </c>
      <c r="X777" s="5">
        <f t="shared" si="333"/>
        <v>0</v>
      </c>
      <c r="Y777" s="5">
        <f t="shared" si="334"/>
        <v>-9.1290518224651507E-2</v>
      </c>
      <c r="Z777" s="5">
        <f t="shared" si="335"/>
        <v>-8.3473211604156603</v>
      </c>
      <c r="AA777">
        <f t="shared" si="327"/>
        <v>0</v>
      </c>
    </row>
    <row r="778" spans="1:27" x14ac:dyDescent="0.2">
      <c r="A778">
        <f t="shared" si="328"/>
        <v>7.4599999999998854</v>
      </c>
      <c r="B778" s="5">
        <f t="shared" si="318"/>
        <v>0</v>
      </c>
      <c r="C778" s="5">
        <f t="shared" si="319"/>
        <v>501.78212332443877</v>
      </c>
      <c r="D778" s="5">
        <f t="shared" si="320"/>
        <v>-165.76809666530883</v>
      </c>
      <c r="E778" s="2">
        <f t="shared" si="321"/>
        <v>501.78212332443877</v>
      </c>
      <c r="F778" s="2">
        <f t="shared" si="322"/>
        <v>0</v>
      </c>
      <c r="G778" s="3">
        <f t="shared" si="329"/>
        <v>0</v>
      </c>
      <c r="H778" s="3">
        <f t="shared" si="330"/>
        <v>47.041922005870468</v>
      </c>
      <c r="I778" s="3">
        <f t="shared" si="331"/>
        <v>-84.950107628747205</v>
      </c>
      <c r="J778" s="2">
        <f t="shared" si="332"/>
        <v>97.105423186051425</v>
      </c>
      <c r="K778" s="2">
        <f t="shared" si="309"/>
        <v>97.105423186051425</v>
      </c>
      <c r="L778" s="5">
        <f t="shared" si="310"/>
        <v>0.41704466855590383</v>
      </c>
      <c r="M778" s="4">
        <f t="shared" si="323"/>
        <v>0.19562491528328352</v>
      </c>
      <c r="N778" s="4">
        <f t="shared" si="311"/>
        <v>0.22910928185636725</v>
      </c>
      <c r="O778" s="4">
        <f t="shared" si="324"/>
        <v>0</v>
      </c>
      <c r="P778" s="4">
        <f t="shared" si="312"/>
        <v>0</v>
      </c>
      <c r="Q778" s="5">
        <f t="shared" si="313"/>
        <v>0</v>
      </c>
      <c r="R778" s="5">
        <f t="shared" si="314"/>
        <v>-10.127552553286476</v>
      </c>
      <c r="S778" s="5">
        <f t="shared" si="325"/>
        <v>18.288722967359121</v>
      </c>
      <c r="T778" s="6">
        <f t="shared" si="326"/>
        <v>1498.8814172832292</v>
      </c>
      <c r="U778" s="5">
        <f t="shared" si="315"/>
        <v>0</v>
      </c>
      <c r="V778" s="5">
        <f t="shared" si="316"/>
        <v>10.047164011545261</v>
      </c>
      <c r="W778" s="5">
        <f t="shared" si="317"/>
        <v>5.5637116774100432</v>
      </c>
      <c r="X778" s="5">
        <f t="shared" si="333"/>
        <v>0</v>
      </c>
      <c r="Y778" s="5">
        <f t="shared" si="334"/>
        <v>-8.0388541741214681E-2</v>
      </c>
      <c r="Z778" s="5">
        <f t="shared" si="335"/>
        <v>-8.3215653552308346</v>
      </c>
      <c r="AA778">
        <f t="shared" si="327"/>
        <v>0</v>
      </c>
    </row>
    <row r="779" spans="1:27" x14ac:dyDescent="0.2">
      <c r="A779">
        <f t="shared" si="328"/>
        <v>7.4699999999998852</v>
      </c>
      <c r="B779" s="5">
        <f t="shared" si="318"/>
        <v>0</v>
      </c>
      <c r="C779" s="5">
        <f t="shared" si="319"/>
        <v>502.25253852507041</v>
      </c>
      <c r="D779" s="5">
        <f t="shared" si="320"/>
        <v>-166.61801381986407</v>
      </c>
      <c r="E779" s="2">
        <f t="shared" si="321"/>
        <v>502.25253852507041</v>
      </c>
      <c r="F779" s="2">
        <f t="shared" si="322"/>
        <v>0</v>
      </c>
      <c r="G779" s="3">
        <f t="shared" si="329"/>
        <v>0</v>
      </c>
      <c r="H779" s="3">
        <f t="shared" si="330"/>
        <v>47.041118120453056</v>
      </c>
      <c r="I779" s="3">
        <f t="shared" si="331"/>
        <v>-85.03332328229952</v>
      </c>
      <c r="J779" s="2">
        <f t="shared" si="332"/>
        <v>97.17784141693248</v>
      </c>
      <c r="K779" s="2">
        <f t="shared" si="309"/>
        <v>97.17784141693248</v>
      </c>
      <c r="L779" s="5">
        <f t="shared" si="310"/>
        <v>0.41686282321966306</v>
      </c>
      <c r="M779" s="4">
        <f t="shared" si="323"/>
        <v>0.1954789374934405</v>
      </c>
      <c r="N779" s="4">
        <f t="shared" si="311"/>
        <v>0.22902915905944904</v>
      </c>
      <c r="O779" s="4">
        <f t="shared" si="324"/>
        <v>0</v>
      </c>
      <c r="P779" s="4">
        <f t="shared" si="312"/>
        <v>0</v>
      </c>
      <c r="Q779" s="5">
        <f t="shared" si="313"/>
        <v>0</v>
      </c>
      <c r="R779" s="5">
        <f t="shared" si="314"/>
        <v>-10.130513006680387</v>
      </c>
      <c r="S779" s="5">
        <f t="shared" si="325"/>
        <v>18.312302554263709</v>
      </c>
      <c r="T779" s="6">
        <f t="shared" si="326"/>
        <v>1498.8799184025615</v>
      </c>
      <c r="U779" s="5">
        <f t="shared" si="315"/>
        <v>0</v>
      </c>
      <c r="V779" s="5">
        <f t="shared" si="316"/>
        <v>10.060986542412756</v>
      </c>
      <c r="W779" s="5">
        <f t="shared" si="317"/>
        <v>5.56581864710496</v>
      </c>
      <c r="X779" s="5">
        <f t="shared" si="333"/>
        <v>0</v>
      </c>
      <c r="Y779" s="5">
        <f t="shared" si="334"/>
        <v>-6.9526464267630317E-2</v>
      </c>
      <c r="Z779" s="5">
        <f t="shared" si="335"/>
        <v>-8.2958787986313283</v>
      </c>
      <c r="AA779">
        <f t="shared" si="327"/>
        <v>0</v>
      </c>
    </row>
    <row r="780" spans="1:27" x14ac:dyDescent="0.2">
      <c r="A780">
        <f t="shared" si="328"/>
        <v>7.479999999999885</v>
      </c>
      <c r="B780" s="5">
        <f t="shared" si="318"/>
        <v>0</v>
      </c>
      <c r="C780" s="5">
        <f t="shared" si="319"/>
        <v>502.72294622995173</v>
      </c>
      <c r="D780" s="5">
        <f t="shared" si="320"/>
        <v>-167.46876184662702</v>
      </c>
      <c r="E780" s="2">
        <f t="shared" si="321"/>
        <v>502.72294622995173</v>
      </c>
      <c r="F780" s="2">
        <f t="shared" si="322"/>
        <v>0</v>
      </c>
      <c r="G780" s="3">
        <f t="shared" si="329"/>
        <v>0</v>
      </c>
      <c r="H780" s="3">
        <f t="shared" si="330"/>
        <v>47.040422855810377</v>
      </c>
      <c r="I780" s="3">
        <f t="shared" si="331"/>
        <v>-85.116282070285834</v>
      </c>
      <c r="J780" s="2">
        <f t="shared" si="332"/>
        <v>97.250104657639866</v>
      </c>
      <c r="K780" s="2">
        <f t="shared" si="309"/>
        <v>97.250104657639866</v>
      </c>
      <c r="L780" s="5">
        <f t="shared" si="310"/>
        <v>0.41668119956083433</v>
      </c>
      <c r="M780" s="4">
        <f t="shared" si="323"/>
        <v>0.19533348841886319</v>
      </c>
      <c r="N780" s="4">
        <f t="shared" si="311"/>
        <v>0.22894926319381512</v>
      </c>
      <c r="O780" s="4">
        <f t="shared" si="324"/>
        <v>0</v>
      </c>
      <c r="P780" s="4">
        <f t="shared" si="312"/>
        <v>0</v>
      </c>
      <c r="Q780" s="5">
        <f t="shared" si="313"/>
        <v>0</v>
      </c>
      <c r="R780" s="5">
        <f t="shared" si="314"/>
        <v>-10.133479406916244</v>
      </c>
      <c r="S780" s="5">
        <f t="shared" si="325"/>
        <v>18.335806508294979</v>
      </c>
      <c r="T780" s="6">
        <f t="shared" si="326"/>
        <v>1498.8784195233925</v>
      </c>
      <c r="U780" s="5">
        <f t="shared" si="315"/>
        <v>0</v>
      </c>
      <c r="V780" s="5">
        <f t="shared" si="316"/>
        <v>10.074775138794337</v>
      </c>
      <c r="W780" s="5">
        <f t="shared" si="317"/>
        <v>5.5679321415231051</v>
      </c>
      <c r="X780" s="5">
        <f t="shared" si="333"/>
        <v>0</v>
      </c>
      <c r="Y780" s="5">
        <f t="shared" si="334"/>
        <v>-5.8704268121907432E-2</v>
      </c>
      <c r="Z780" s="5">
        <f t="shared" si="335"/>
        <v>-8.2702613501819151</v>
      </c>
      <c r="AA780">
        <f t="shared" si="327"/>
        <v>0</v>
      </c>
    </row>
    <row r="781" spans="1:27" x14ac:dyDescent="0.2">
      <c r="A781">
        <f t="shared" si="328"/>
        <v>7.4899999999998847</v>
      </c>
      <c r="B781" s="5">
        <f t="shared" si="318"/>
        <v>0</v>
      </c>
      <c r="C781" s="5">
        <f t="shared" si="319"/>
        <v>503.19334752329644</v>
      </c>
      <c r="D781" s="5">
        <f t="shared" si="320"/>
        <v>-168.32033818039739</v>
      </c>
      <c r="E781" s="2">
        <f t="shared" si="321"/>
        <v>503.19334752329644</v>
      </c>
      <c r="F781" s="2">
        <f t="shared" si="322"/>
        <v>0</v>
      </c>
      <c r="G781" s="3">
        <f t="shared" si="329"/>
        <v>0</v>
      </c>
      <c r="H781" s="3">
        <f t="shared" si="330"/>
        <v>47.039835813129159</v>
      </c>
      <c r="I781" s="3">
        <f t="shared" si="331"/>
        <v>-85.198984683787657</v>
      </c>
      <c r="J781" s="2">
        <f t="shared" si="332"/>
        <v>97.322213006458256</v>
      </c>
      <c r="K781" s="2">
        <f t="shared" si="309"/>
        <v>97.322213006458256</v>
      </c>
      <c r="L781" s="5">
        <f t="shared" si="310"/>
        <v>0.41649979925400138</v>
      </c>
      <c r="M781" s="4">
        <f t="shared" si="323"/>
        <v>0.19518856598979162</v>
      </c>
      <c r="N781" s="4">
        <f t="shared" si="311"/>
        <v>0.22886959373529744</v>
      </c>
      <c r="O781" s="4">
        <f t="shared" si="324"/>
        <v>0</v>
      </c>
      <c r="P781" s="4">
        <f t="shared" si="312"/>
        <v>0</v>
      </c>
      <c r="Q781" s="5">
        <f t="shared" si="313"/>
        <v>0</v>
      </c>
      <c r="R781" s="5">
        <f t="shared" si="314"/>
        <v>-10.136451774537832</v>
      </c>
      <c r="S781" s="5">
        <f t="shared" si="325"/>
        <v>18.359234987928247</v>
      </c>
      <c r="T781" s="6">
        <f t="shared" si="326"/>
        <v>1498.8769206457223</v>
      </c>
      <c r="U781" s="5">
        <f t="shared" si="315"/>
        <v>0</v>
      </c>
      <c r="V781" s="5">
        <f t="shared" si="316"/>
        <v>10.088529839639843</v>
      </c>
      <c r="W781" s="5">
        <f t="shared" si="317"/>
        <v>5.5700521433891694</v>
      </c>
      <c r="X781" s="5">
        <f t="shared" si="333"/>
        <v>0</v>
      </c>
      <c r="Y781" s="5">
        <f t="shared" si="334"/>
        <v>-4.7921934897988905E-2</v>
      </c>
      <c r="Z781" s="5">
        <f t="shared" si="335"/>
        <v>-8.2447128686825835</v>
      </c>
      <c r="AA781">
        <f t="shared" si="327"/>
        <v>0</v>
      </c>
    </row>
    <row r="782" spans="1:27" x14ac:dyDescent="0.2">
      <c r="A782">
        <f t="shared" si="328"/>
        <v>7.4999999999998845</v>
      </c>
      <c r="B782" s="5">
        <f t="shared" si="318"/>
        <v>0</v>
      </c>
      <c r="C782" s="5">
        <f t="shared" si="319"/>
        <v>503.663743485331</v>
      </c>
      <c r="D782" s="5">
        <f t="shared" si="320"/>
        <v>-169.1727402628787</v>
      </c>
      <c r="E782" s="2">
        <f t="shared" si="321"/>
        <v>503.663743485331</v>
      </c>
      <c r="F782" s="2">
        <f t="shared" si="322"/>
        <v>0</v>
      </c>
      <c r="G782" s="3">
        <f t="shared" si="329"/>
        <v>0</v>
      </c>
      <c r="H782" s="3">
        <f t="shared" si="330"/>
        <v>47.039356593780177</v>
      </c>
      <c r="I782" s="3">
        <f t="shared" si="331"/>
        <v>-85.28143181247448</v>
      </c>
      <c r="J782" s="2">
        <f t="shared" si="332"/>
        <v>97.394166564238049</v>
      </c>
      <c r="K782" s="2">
        <f t="shared" si="309"/>
        <v>97.394166564238049</v>
      </c>
      <c r="L782" s="5">
        <f t="shared" si="310"/>
        <v>0.41631862395669872</v>
      </c>
      <c r="M782" s="4">
        <f t="shared" si="323"/>
        <v>0.1950441681430754</v>
      </c>
      <c r="N782" s="4">
        <f t="shared" si="311"/>
        <v>0.22879015015879264</v>
      </c>
      <c r="O782" s="4">
        <f t="shared" si="324"/>
        <v>0</v>
      </c>
      <c r="P782" s="4">
        <f t="shared" si="312"/>
        <v>0</v>
      </c>
      <c r="Q782" s="5">
        <f t="shared" si="313"/>
        <v>0</v>
      </c>
      <c r="R782" s="5">
        <f t="shared" si="314"/>
        <v>-10.139430129683412</v>
      </c>
      <c r="S782" s="5">
        <f t="shared" si="325"/>
        <v>18.382588152497849</v>
      </c>
      <c r="T782" s="6">
        <f t="shared" si="326"/>
        <v>1498.8754217695514</v>
      </c>
      <c r="U782" s="5">
        <f t="shared" si="315"/>
        <v>0</v>
      </c>
      <c r="V782" s="5">
        <f t="shared" si="316"/>
        <v>10.102250684213125</v>
      </c>
      <c r="W782" s="5">
        <f t="shared" si="317"/>
        <v>5.5721786353140352</v>
      </c>
      <c r="X782" s="5">
        <f t="shared" si="333"/>
        <v>0</v>
      </c>
      <c r="Y782" s="5">
        <f t="shared" si="334"/>
        <v>-3.717944547028651E-2</v>
      </c>
      <c r="Z782" s="5">
        <f t="shared" si="335"/>
        <v>-8.2192332121881151</v>
      </c>
      <c r="AA782">
        <f t="shared" si="327"/>
        <v>0</v>
      </c>
    </row>
    <row r="783" spans="1:27" x14ac:dyDescent="0.2">
      <c r="A783">
        <f t="shared" si="328"/>
        <v>7.5099999999998843</v>
      </c>
      <c r="B783" s="5">
        <f t="shared" si="318"/>
        <v>0</v>
      </c>
      <c r="C783" s="5">
        <f t="shared" si="319"/>
        <v>504.13413519229653</v>
      </c>
      <c r="D783" s="5">
        <f t="shared" si="320"/>
        <v>-170.02596554266407</v>
      </c>
      <c r="E783" s="2">
        <f t="shared" si="321"/>
        <v>504.13413519229653</v>
      </c>
      <c r="F783" s="2">
        <f t="shared" si="322"/>
        <v>0</v>
      </c>
      <c r="G783" s="3">
        <f t="shared" si="329"/>
        <v>0</v>
      </c>
      <c r="H783" s="3">
        <f t="shared" si="330"/>
        <v>47.038984799325476</v>
      </c>
      <c r="I783" s="3">
        <f t="shared" si="331"/>
        <v>-85.363624144596358</v>
      </c>
      <c r="J783" s="2">
        <f t="shared" si="332"/>
        <v>97.46596543435605</v>
      </c>
      <c r="K783" s="2">
        <f t="shared" si="309"/>
        <v>97.46596543435605</v>
      </c>
      <c r="L783" s="5">
        <f t="shared" si="310"/>
        <v>0.41613767530946827</v>
      </c>
      <c r="M783" s="4">
        <f t="shared" si="323"/>
        <v>0.19490029282220839</v>
      </c>
      <c r="N783" s="4">
        <f t="shared" si="311"/>
        <v>0.22871093193830702</v>
      </c>
      <c r="O783" s="4">
        <f t="shared" si="324"/>
        <v>0</v>
      </c>
      <c r="P783" s="4">
        <f t="shared" si="312"/>
        <v>0</v>
      </c>
      <c r="Q783" s="5">
        <f t="shared" si="313"/>
        <v>0</v>
      </c>
      <c r="R783" s="5">
        <f t="shared" si="314"/>
        <v>-10.142414492085303</v>
      </c>
      <c r="S783" s="5">
        <f t="shared" si="325"/>
        <v>18.405866162177297</v>
      </c>
      <c r="T783" s="6">
        <f t="shared" si="326"/>
        <v>1498.8739228948787</v>
      </c>
      <c r="U783" s="5">
        <f t="shared" si="315"/>
        <v>0</v>
      </c>
      <c r="V783" s="5">
        <f t="shared" si="316"/>
        <v>10.115937712087131</v>
      </c>
      <c r="W783" s="5">
        <f t="shared" si="317"/>
        <v>5.5743115997953039</v>
      </c>
      <c r="X783" s="5">
        <f t="shared" si="333"/>
        <v>0</v>
      </c>
      <c r="Y783" s="5">
        <f t="shared" si="334"/>
        <v>-2.6476779998171551E-2</v>
      </c>
      <c r="Z783" s="5">
        <f t="shared" si="335"/>
        <v>-8.1938222380273977</v>
      </c>
      <c r="AA783">
        <f t="shared" si="327"/>
        <v>0</v>
      </c>
    </row>
    <row r="784" spans="1:27" x14ac:dyDescent="0.2">
      <c r="A784">
        <f t="shared" si="328"/>
        <v>7.5199999999998841</v>
      </c>
      <c r="B784" s="5">
        <f t="shared" si="318"/>
        <v>0</v>
      </c>
      <c r="C784" s="5">
        <f t="shared" si="319"/>
        <v>504.60452371645079</v>
      </c>
      <c r="D784" s="5">
        <f t="shared" si="320"/>
        <v>-170.88001147522195</v>
      </c>
      <c r="E784" s="2">
        <f t="shared" si="321"/>
        <v>504.60452371645079</v>
      </c>
      <c r="F784" s="2">
        <f t="shared" si="322"/>
        <v>0</v>
      </c>
      <c r="G784" s="3">
        <f t="shared" si="329"/>
        <v>0</v>
      </c>
      <c r="H784" s="3">
        <f t="shared" si="330"/>
        <v>47.038720031525493</v>
      </c>
      <c r="I784" s="3">
        <f t="shared" si="331"/>
        <v>-85.445562366976631</v>
      </c>
      <c r="J784" s="2">
        <f t="shared" si="332"/>
        <v>97.537609722676365</v>
      </c>
      <c r="K784" s="2">
        <f t="shared" si="309"/>
        <v>97.537609722676365</v>
      </c>
      <c r="L784" s="5">
        <f t="shared" si="310"/>
        <v>0.41595695493591839</v>
      </c>
      <c r="M784" s="4">
        <f t="shared" si="323"/>
        <v>0.19475693797736313</v>
      </c>
      <c r="N784" s="4">
        <f t="shared" si="311"/>
        <v>0.22863193854700095</v>
      </c>
      <c r="O784" s="4">
        <f t="shared" si="324"/>
        <v>0</v>
      </c>
      <c r="P784" s="4">
        <f t="shared" si="312"/>
        <v>0</v>
      </c>
      <c r="Q784" s="5">
        <f t="shared" si="313"/>
        <v>0</v>
      </c>
      <c r="R784" s="5">
        <f t="shared" si="314"/>
        <v>-10.145404881069572</v>
      </c>
      <c r="S784" s="5">
        <f t="shared" si="325"/>
        <v>18.42906917795964</v>
      </c>
      <c r="T784" s="6">
        <f t="shared" si="326"/>
        <v>1498.8724240217052</v>
      </c>
      <c r="U784" s="5">
        <f t="shared" si="315"/>
        <v>0</v>
      </c>
      <c r="V784" s="5">
        <f t="shared" si="316"/>
        <v>10.129590963139005</v>
      </c>
      <c r="W784" s="5">
        <f t="shared" si="317"/>
        <v>5.5764510192178172</v>
      </c>
      <c r="X784" s="5">
        <f t="shared" si="333"/>
        <v>0</v>
      </c>
      <c r="Y784" s="5">
        <f t="shared" si="334"/>
        <v>-1.5813917930566745E-2</v>
      </c>
      <c r="Z784" s="5">
        <f t="shared" si="335"/>
        <v>-8.1684798028225423</v>
      </c>
      <c r="AA784">
        <f t="shared" si="327"/>
        <v>0</v>
      </c>
    </row>
    <row r="785" spans="1:27" x14ac:dyDescent="0.2">
      <c r="A785">
        <f t="shared" si="328"/>
        <v>7.5299999999998839</v>
      </c>
      <c r="B785" s="5">
        <f t="shared" si="318"/>
        <v>0</v>
      </c>
      <c r="C785" s="5">
        <f t="shared" si="319"/>
        <v>505.07491012607017</v>
      </c>
      <c r="D785" s="5">
        <f t="shared" si="320"/>
        <v>-171.73487552288185</v>
      </c>
      <c r="E785" s="2">
        <f t="shared" si="321"/>
        <v>505.07491012607017</v>
      </c>
      <c r="F785" s="2">
        <f t="shared" si="322"/>
        <v>0</v>
      </c>
      <c r="G785" s="3">
        <f t="shared" si="329"/>
        <v>0</v>
      </c>
      <c r="H785" s="3">
        <f t="shared" si="330"/>
        <v>47.038561892346188</v>
      </c>
      <c r="I785" s="3">
        <f t="shared" si="331"/>
        <v>-85.527247165004852</v>
      </c>
      <c r="J785" s="2">
        <f t="shared" si="332"/>
        <v>97.609099537511938</v>
      </c>
      <c r="K785" s="2">
        <f t="shared" si="309"/>
        <v>97.609099537511938</v>
      </c>
      <c r="L785" s="5">
        <f t="shared" si="310"/>
        <v>0.4157764644427821</v>
      </c>
      <c r="M785" s="4">
        <f t="shared" si="323"/>
        <v>0.19461410156542289</v>
      </c>
      <c r="N785" s="4">
        <f t="shared" si="311"/>
        <v>0.22855316945723234</v>
      </c>
      <c r="O785" s="4">
        <f t="shared" si="324"/>
        <v>0</v>
      </c>
      <c r="P785" s="4">
        <f t="shared" si="312"/>
        <v>0</v>
      </c>
      <c r="Q785" s="5">
        <f t="shared" si="313"/>
        <v>0</v>
      </c>
      <c r="R785" s="5">
        <f t="shared" si="314"/>
        <v>-10.148401315555759</v>
      </c>
      <c r="S785" s="5">
        <f t="shared" si="325"/>
        <v>18.452197361638035</v>
      </c>
      <c r="T785" s="6">
        <f t="shared" si="326"/>
        <v>1498.8709251500306</v>
      </c>
      <c r="U785" s="5">
        <f t="shared" si="315"/>
        <v>0</v>
      </c>
      <c r="V785" s="5">
        <f t="shared" si="316"/>
        <v>10.143210477545262</v>
      </c>
      <c r="W785" s="5">
        <f t="shared" si="317"/>
        <v>5.5785968758542124</v>
      </c>
      <c r="X785" s="5">
        <f t="shared" si="333"/>
        <v>0</v>
      </c>
      <c r="Y785" s="5">
        <f t="shared" si="334"/>
        <v>-5.1908380104972451E-3</v>
      </c>
      <c r="Z785" s="5">
        <f t="shared" si="335"/>
        <v>-8.1432057625077512</v>
      </c>
      <c r="AA785">
        <f t="shared" si="327"/>
        <v>0</v>
      </c>
    </row>
    <row r="786" spans="1:27" x14ac:dyDescent="0.2">
      <c r="A786">
        <f t="shared" si="328"/>
        <v>7.5399999999998837</v>
      </c>
      <c r="B786" s="5">
        <f t="shared" si="318"/>
        <v>0</v>
      </c>
      <c r="C786" s="5">
        <f t="shared" si="319"/>
        <v>505.54529548545173</v>
      </c>
      <c r="D786" s="5">
        <f t="shared" si="320"/>
        <v>-172.59055515482001</v>
      </c>
      <c r="E786" s="2">
        <f t="shared" si="321"/>
        <v>505.54529548545173</v>
      </c>
      <c r="F786" s="2">
        <f t="shared" si="322"/>
        <v>0</v>
      </c>
      <c r="G786" s="3">
        <f t="shared" si="329"/>
        <v>0</v>
      </c>
      <c r="H786" s="3">
        <f t="shared" si="330"/>
        <v>47.03850998396608</v>
      </c>
      <c r="I786" s="3">
        <f t="shared" si="331"/>
        <v>-85.608679222629931</v>
      </c>
      <c r="J786" s="2">
        <f t="shared" si="332"/>
        <v>97.680434989586459</v>
      </c>
      <c r="K786" s="2">
        <f t="shared" si="309"/>
        <v>97.680434989586459</v>
      </c>
      <c r="L786" s="5">
        <f t="shared" si="310"/>
        <v>0.41559620541997727</v>
      </c>
      <c r="M786" s="4">
        <f t="shared" si="323"/>
        <v>0.19447178155001302</v>
      </c>
      <c r="N786" s="4">
        <f t="shared" si="311"/>
        <v>0.22847462414059927</v>
      </c>
      <c r="O786" s="4">
        <f t="shared" si="324"/>
        <v>0</v>
      </c>
      <c r="P786" s="4">
        <f t="shared" si="312"/>
        <v>0</v>
      </c>
      <c r="Q786" s="5">
        <f t="shared" si="313"/>
        <v>0</v>
      </c>
      <c r="R786" s="5">
        <f t="shared" si="314"/>
        <v>-10.151403814056684</v>
      </c>
      <c r="S786" s="5">
        <f t="shared" si="325"/>
        <v>18.475250875786486</v>
      </c>
      <c r="T786" s="6">
        <f t="shared" si="326"/>
        <v>1498.8694262798549</v>
      </c>
      <c r="U786" s="5">
        <f t="shared" si="315"/>
        <v>0</v>
      </c>
      <c r="V786" s="5">
        <f t="shared" si="316"/>
        <v>10.156796295776982</v>
      </c>
      <c r="W786" s="5">
        <f t="shared" si="317"/>
        <v>5.580749151865473</v>
      </c>
      <c r="X786" s="5">
        <f t="shared" si="333"/>
        <v>0</v>
      </c>
      <c r="Y786" s="5">
        <f t="shared" si="334"/>
        <v>5.3924817202979369E-3</v>
      </c>
      <c r="Z786" s="5">
        <f t="shared" si="335"/>
        <v>-8.1179999723480414</v>
      </c>
      <c r="AA786">
        <f t="shared" si="327"/>
        <v>0</v>
      </c>
    </row>
    <row r="787" spans="1:27" x14ac:dyDescent="0.2">
      <c r="A787">
        <f t="shared" si="328"/>
        <v>7.5499999999998835</v>
      </c>
      <c r="B787" s="5">
        <f t="shared" si="318"/>
        <v>0</v>
      </c>
      <c r="C787" s="5">
        <f t="shared" si="319"/>
        <v>506.0156808549155</v>
      </c>
      <c r="D787" s="5">
        <f t="shared" si="320"/>
        <v>-173.44704784704493</v>
      </c>
      <c r="E787" s="2">
        <f t="shared" si="321"/>
        <v>506.0156808549155</v>
      </c>
      <c r="F787" s="2">
        <f t="shared" si="322"/>
        <v>0</v>
      </c>
      <c r="G787" s="3">
        <f t="shared" si="329"/>
        <v>0</v>
      </c>
      <c r="H787" s="3">
        <f t="shared" si="330"/>
        <v>47.038563908783281</v>
      </c>
      <c r="I787" s="3">
        <f t="shared" si="331"/>
        <v>-85.689859222353405</v>
      </c>
      <c r="J787" s="2">
        <f t="shared" si="332"/>
        <v>97.751616191996717</v>
      </c>
      <c r="K787" s="2">
        <f t="shared" si="309"/>
        <v>97.751616191996717</v>
      </c>
      <c r="L787" s="5">
        <f t="shared" si="310"/>
        <v>0.41541617944066689</v>
      </c>
      <c r="M787" s="4">
        <f t="shared" si="323"/>
        <v>0.19432997590153059</v>
      </c>
      <c r="N787" s="4">
        <f t="shared" si="311"/>
        <v>0.22839630206798228</v>
      </c>
      <c r="O787" s="4">
        <f t="shared" si="324"/>
        <v>0</v>
      </c>
      <c r="P787" s="4">
        <f t="shared" si="312"/>
        <v>0</v>
      </c>
      <c r="Q787" s="5">
        <f t="shared" si="313"/>
        <v>0</v>
      </c>
      <c r="R787" s="5">
        <f t="shared" si="314"/>
        <v>-10.154412394678335</v>
      </c>
      <c r="S787" s="5">
        <f t="shared" si="325"/>
        <v>18.498229883740816</v>
      </c>
      <c r="T787" s="6">
        <f t="shared" si="326"/>
        <v>1498.867927411178</v>
      </c>
      <c r="U787" s="5">
        <f t="shared" si="315"/>
        <v>0</v>
      </c>
      <c r="V787" s="5">
        <f t="shared" si="316"/>
        <v>10.170348458595079</v>
      </c>
      <c r="W787" s="5">
        <f t="shared" si="317"/>
        <v>5.5829078293015009</v>
      </c>
      <c r="X787" s="5">
        <f t="shared" si="333"/>
        <v>0</v>
      </c>
      <c r="Y787" s="5">
        <f t="shared" si="334"/>
        <v>1.5936063916743848E-2</v>
      </c>
      <c r="Z787" s="5">
        <f t="shared" si="335"/>
        <v>-8.0928622869576827</v>
      </c>
      <c r="AA787">
        <f t="shared" si="327"/>
        <v>0</v>
      </c>
    </row>
    <row r="788" spans="1:27" x14ac:dyDescent="0.2">
      <c r="A788">
        <f t="shared" si="328"/>
        <v>7.5599999999998833</v>
      </c>
      <c r="B788" s="5">
        <f t="shared" si="318"/>
        <v>0</v>
      </c>
      <c r="C788" s="5">
        <f t="shared" si="319"/>
        <v>506.48606729080655</v>
      </c>
      <c r="D788" s="5">
        <f t="shared" si="320"/>
        <v>-174.30435108238279</v>
      </c>
      <c r="E788" s="2">
        <f t="shared" si="321"/>
        <v>506.48606729080655</v>
      </c>
      <c r="F788" s="2">
        <f t="shared" si="322"/>
        <v>0</v>
      </c>
      <c r="G788" s="3">
        <f t="shared" si="329"/>
        <v>0</v>
      </c>
      <c r="H788" s="3">
        <f t="shared" si="330"/>
        <v>47.038723269422448</v>
      </c>
      <c r="I788" s="3">
        <f t="shared" si="331"/>
        <v>-85.770787845222983</v>
      </c>
      <c r="J788" s="2">
        <f t="shared" si="332"/>
        <v>97.822643260175482</v>
      </c>
      <c r="K788" s="2">
        <f t="shared" si="309"/>
        <v>97.822643260175482</v>
      </c>
      <c r="L788" s="5">
        <f t="shared" si="310"/>
        <v>0.41523638806132018</v>
      </c>
      <c r="M788" s="4">
        <f t="shared" si="323"/>
        <v>0.19418868259717267</v>
      </c>
      <c r="N788" s="4">
        <f t="shared" si="311"/>
        <v>0.22831820270958561</v>
      </c>
      <c r="O788" s="4">
        <f t="shared" si="324"/>
        <v>0</v>
      </c>
      <c r="P788" s="4">
        <f t="shared" si="312"/>
        <v>0</v>
      </c>
      <c r="Q788" s="5">
        <f t="shared" si="313"/>
        <v>0</v>
      </c>
      <c r="R788" s="5">
        <f t="shared" si="314"/>
        <v>-10.157427075119795</v>
      </c>
      <c r="S788" s="5">
        <f t="shared" si="325"/>
        <v>18.521134549579809</v>
      </c>
      <c r="T788" s="6">
        <f t="shared" si="326"/>
        <v>1498.8664285440002</v>
      </c>
      <c r="U788" s="5">
        <f t="shared" si="315"/>
        <v>0</v>
      </c>
      <c r="V788" s="5">
        <f t="shared" si="316"/>
        <v>10.183867007045626</v>
      </c>
      <c r="W788" s="5">
        <f t="shared" si="317"/>
        <v>5.5850728901017153</v>
      </c>
      <c r="X788" s="5">
        <f t="shared" si="333"/>
        <v>0</v>
      </c>
      <c r="Y788" s="5">
        <f t="shared" si="334"/>
        <v>2.6439931925830606E-2</v>
      </c>
      <c r="Z788" s="5">
        <f t="shared" si="335"/>
        <v>-8.0677925603184732</v>
      </c>
      <c r="AA788">
        <f t="shared" si="327"/>
        <v>0</v>
      </c>
    </row>
    <row r="789" spans="1:27" x14ac:dyDescent="0.2">
      <c r="A789">
        <f t="shared" si="328"/>
        <v>7.569999999999883</v>
      </c>
      <c r="B789" s="5">
        <f t="shared" si="318"/>
        <v>0</v>
      </c>
      <c r="C789" s="5">
        <f t="shared" si="319"/>
        <v>506.95645584549737</v>
      </c>
      <c r="D789" s="5">
        <f t="shared" si="320"/>
        <v>-175.16246235046304</v>
      </c>
      <c r="E789" s="2">
        <f t="shared" si="321"/>
        <v>506.95645584549737</v>
      </c>
      <c r="F789" s="2">
        <f t="shared" si="322"/>
        <v>0</v>
      </c>
      <c r="G789" s="3">
        <f t="shared" si="329"/>
        <v>0</v>
      </c>
      <c r="H789" s="3">
        <f t="shared" si="330"/>
        <v>47.038987668741704</v>
      </c>
      <c r="I789" s="3">
        <f t="shared" si="331"/>
        <v>-85.851465770826167</v>
      </c>
      <c r="J789" s="2">
        <f t="shared" si="332"/>
        <v>97.893516311854754</v>
      </c>
      <c r="K789" s="2">
        <f t="shared" si="309"/>
        <v>97.893516311854754</v>
      </c>
      <c r="L789" s="5">
        <f t="shared" si="310"/>
        <v>0.4150568328217748</v>
      </c>
      <c r="M789" s="4">
        <f t="shared" si="323"/>
        <v>0.1940478996209635</v>
      </c>
      <c r="N789" s="4">
        <f t="shared" si="311"/>
        <v>0.22824032553497781</v>
      </c>
      <c r="O789" s="4">
        <f t="shared" si="324"/>
        <v>0</v>
      </c>
      <c r="P789" s="4">
        <f t="shared" si="312"/>
        <v>0</v>
      </c>
      <c r="Q789" s="5">
        <f t="shared" si="313"/>
        <v>0</v>
      </c>
      <c r="R789" s="5">
        <f t="shared" si="314"/>
        <v>-10.160447872673268</v>
      </c>
      <c r="S789" s="5">
        <f t="shared" si="325"/>
        <v>18.543965038106581</v>
      </c>
      <c r="T789" s="6">
        <f t="shared" si="326"/>
        <v>1498.864929678321</v>
      </c>
      <c r="U789" s="5">
        <f t="shared" si="315"/>
        <v>0</v>
      </c>
      <c r="V789" s="5">
        <f t="shared" si="316"/>
        <v>10.197351982455178</v>
      </c>
      <c r="W789" s="5">
        <f t="shared" si="317"/>
        <v>5.5872443160956395</v>
      </c>
      <c r="X789" s="5">
        <f t="shared" si="333"/>
        <v>0</v>
      </c>
      <c r="Y789" s="5">
        <f t="shared" si="334"/>
        <v>3.6904109781909611E-2</v>
      </c>
      <c r="Z789" s="5">
        <f t="shared" si="335"/>
        <v>-8.0427906457977798</v>
      </c>
      <c r="AA789">
        <f t="shared" si="327"/>
        <v>0</v>
      </c>
    </row>
    <row r="790" spans="1:27" x14ac:dyDescent="0.2">
      <c r="A790">
        <f t="shared" si="328"/>
        <v>7.5799999999998828</v>
      </c>
      <c r="B790" s="5">
        <f t="shared" si="318"/>
        <v>0</v>
      </c>
      <c r="C790" s="5">
        <f t="shared" si="319"/>
        <v>507.42684756739027</v>
      </c>
      <c r="D790" s="5">
        <f t="shared" si="320"/>
        <v>-176.02137914770361</v>
      </c>
      <c r="E790" s="2">
        <f t="shared" si="321"/>
        <v>507.42684756739027</v>
      </c>
      <c r="F790" s="2">
        <f t="shared" si="322"/>
        <v>0</v>
      </c>
      <c r="G790" s="3">
        <f t="shared" si="329"/>
        <v>0</v>
      </c>
      <c r="H790" s="3">
        <f t="shared" si="330"/>
        <v>47.039356709839524</v>
      </c>
      <c r="I790" s="3">
        <f t="shared" si="331"/>
        <v>-85.931893677284151</v>
      </c>
      <c r="J790" s="2">
        <f t="shared" si="332"/>
        <v>97.964235467029468</v>
      </c>
      <c r="K790" s="2">
        <f t="shared" si="309"/>
        <v>97.964235467029468</v>
      </c>
      <c r="L790" s="5">
        <f t="shared" si="310"/>
        <v>0.41487751524529903</v>
      </c>
      <c r="M790" s="4">
        <f t="shared" si="323"/>
        <v>0.19390762496378031</v>
      </c>
      <c r="N790" s="4">
        <f t="shared" si="311"/>
        <v>0.22816267001313198</v>
      </c>
      <c r="O790" s="4">
        <f t="shared" si="324"/>
        <v>0</v>
      </c>
      <c r="P790" s="4">
        <f t="shared" si="312"/>
        <v>0</v>
      </c>
      <c r="Q790" s="5">
        <f t="shared" si="313"/>
        <v>0</v>
      </c>
      <c r="R790" s="5">
        <f t="shared" si="314"/>
        <v>-10.163474804224141</v>
      </c>
      <c r="S790" s="5">
        <f t="shared" si="325"/>
        <v>18.566721514830103</v>
      </c>
      <c r="T790" s="6">
        <f t="shared" si="326"/>
        <v>1498.8634308141409</v>
      </c>
      <c r="U790" s="5">
        <f t="shared" si="315"/>
        <v>0</v>
      </c>
      <c r="V790" s="5">
        <f t="shared" si="316"/>
        <v>10.210803426426226</v>
      </c>
      <c r="W790" s="5">
        <f t="shared" si="317"/>
        <v>5.5894220890035315</v>
      </c>
      <c r="X790" s="5">
        <f t="shared" si="333"/>
        <v>0</v>
      </c>
      <c r="Y790" s="5">
        <f t="shared" si="334"/>
        <v>4.7328622202085668E-2</v>
      </c>
      <c r="Z790" s="5">
        <f t="shared" si="335"/>
        <v>-8.0178563961663656</v>
      </c>
      <c r="AA790">
        <f t="shared" si="327"/>
        <v>0</v>
      </c>
    </row>
    <row r="791" spans="1:27" x14ac:dyDescent="0.2">
      <c r="A791">
        <f t="shared" si="328"/>
        <v>7.5899999999998826</v>
      </c>
      <c r="B791" s="5">
        <f t="shared" si="318"/>
        <v>0</v>
      </c>
      <c r="C791" s="5">
        <f t="shared" si="319"/>
        <v>507.89724350091973</v>
      </c>
      <c r="D791" s="5">
        <f t="shared" si="320"/>
        <v>-176.88109897729626</v>
      </c>
      <c r="E791" s="2">
        <f t="shared" si="321"/>
        <v>507.89724350091973</v>
      </c>
      <c r="F791" s="2">
        <f t="shared" si="322"/>
        <v>0</v>
      </c>
      <c r="G791" s="3">
        <f t="shared" si="329"/>
        <v>0</v>
      </c>
      <c r="H791" s="3">
        <f t="shared" si="330"/>
        <v>47.039829996061542</v>
      </c>
      <c r="I791" s="3">
        <f t="shared" si="331"/>
        <v>-86.012072241245818</v>
      </c>
      <c r="J791" s="2">
        <f t="shared" si="332"/>
        <v>98.034800847921659</v>
      </c>
      <c r="K791" s="2">
        <f t="shared" si="309"/>
        <v>98.034800847921659</v>
      </c>
      <c r="L791" s="5">
        <f t="shared" si="310"/>
        <v>0.41469843683865537</v>
      </c>
      <c r="M791" s="4">
        <f t="shared" si="323"/>
        <v>0.19376785662337781</v>
      </c>
      <c r="N791" s="4">
        <f t="shared" si="311"/>
        <v>0.22808523561246491</v>
      </c>
      <c r="O791" s="4">
        <f t="shared" si="324"/>
        <v>0</v>
      </c>
      <c r="P791" s="4">
        <f t="shared" si="312"/>
        <v>0</v>
      </c>
      <c r="Q791" s="5">
        <f t="shared" si="313"/>
        <v>0</v>
      </c>
      <c r="R791" s="5">
        <f t="shared" si="314"/>
        <v>-10.166507886251122</v>
      </c>
      <c r="S791" s="5">
        <f t="shared" si="325"/>
        <v>18.589404145946965</v>
      </c>
      <c r="T791" s="6">
        <f t="shared" si="326"/>
        <v>1498.8619319514594</v>
      </c>
      <c r="U791" s="5">
        <f t="shared" si="315"/>
        <v>0</v>
      </c>
      <c r="V791" s="5">
        <f t="shared" si="316"/>
        <v>10.224221380832619</v>
      </c>
      <c r="W791" s="5">
        <f t="shared" si="317"/>
        <v>5.5916061904369929</v>
      </c>
      <c r="X791" s="5">
        <f t="shared" si="333"/>
        <v>0</v>
      </c>
      <c r="Y791" s="5">
        <f t="shared" si="334"/>
        <v>5.7713494581497216E-2</v>
      </c>
      <c r="Z791" s="5">
        <f t="shared" si="335"/>
        <v>-7.9929896636160436</v>
      </c>
      <c r="AA791">
        <f t="shared" si="327"/>
        <v>0</v>
      </c>
    </row>
    <row r="792" spans="1:27" x14ac:dyDescent="0.2">
      <c r="A792">
        <f t="shared" si="328"/>
        <v>7.5999999999998824</v>
      </c>
      <c r="B792" s="5">
        <f t="shared" si="318"/>
        <v>0</v>
      </c>
      <c r="C792" s="5">
        <f t="shared" si="319"/>
        <v>508.36764468655508</v>
      </c>
      <c r="D792" s="5">
        <f t="shared" si="320"/>
        <v>-177.74161934919189</v>
      </c>
      <c r="E792" s="2">
        <f t="shared" si="321"/>
        <v>508.36764468655508</v>
      </c>
      <c r="F792" s="2">
        <f t="shared" si="322"/>
        <v>0</v>
      </c>
      <c r="G792" s="3">
        <f t="shared" si="329"/>
        <v>0</v>
      </c>
      <c r="H792" s="3">
        <f t="shared" si="330"/>
        <v>47.040407131007356</v>
      </c>
      <c r="I792" s="3">
        <f t="shared" si="331"/>
        <v>-86.092002137881977</v>
      </c>
      <c r="J792" s="2">
        <f t="shared" si="332"/>
        <v>98.105212578945071</v>
      </c>
      <c r="K792" s="2">
        <f t="shared" si="309"/>
        <v>98.105212578945071</v>
      </c>
      <c r="L792" s="5">
        <f t="shared" si="310"/>
        <v>0.4145195990921644</v>
      </c>
      <c r="M792" s="4">
        <f t="shared" si="323"/>
        <v>0.19362859260441154</v>
      </c>
      <c r="N792" s="4">
        <f t="shared" si="311"/>
        <v>0.22800802180087559</v>
      </c>
      <c r="O792" s="4">
        <f t="shared" si="324"/>
        <v>0</v>
      </c>
      <c r="P792" s="4">
        <f t="shared" si="312"/>
        <v>0</v>
      </c>
      <c r="Q792" s="5">
        <f t="shared" si="313"/>
        <v>0</v>
      </c>
      <c r="R792" s="5">
        <f t="shared" si="314"/>
        <v>-10.169547134826452</v>
      </c>
      <c r="S792" s="5">
        <f t="shared" si="325"/>
        <v>18.612013098323317</v>
      </c>
      <c r="T792" s="6">
        <f t="shared" si="326"/>
        <v>1498.860433090277</v>
      </c>
      <c r="U792" s="5">
        <f t="shared" si="315"/>
        <v>0</v>
      </c>
      <c r="V792" s="5">
        <f t="shared" si="316"/>
        <v>10.237605887815072</v>
      </c>
      <c r="W792" s="5">
        <f t="shared" si="317"/>
        <v>5.5937966018996201</v>
      </c>
      <c r="X792" s="5">
        <f t="shared" si="333"/>
        <v>0</v>
      </c>
      <c r="Y792" s="5">
        <f t="shared" si="334"/>
        <v>6.8058752988619631E-2</v>
      </c>
      <c r="Z792" s="5">
        <f t="shared" si="335"/>
        <v>-7.9681902997770635</v>
      </c>
      <c r="AA792">
        <f t="shared" si="327"/>
        <v>0</v>
      </c>
    </row>
    <row r="793" spans="1:27" x14ac:dyDescent="0.2">
      <c r="A793">
        <f t="shared" si="328"/>
        <v>7.6099999999998822</v>
      </c>
      <c r="B793" s="5">
        <f t="shared" si="318"/>
        <v>0</v>
      </c>
      <c r="C793" s="5">
        <f t="shared" si="319"/>
        <v>508.83805216080282</v>
      </c>
      <c r="D793" s="5">
        <f t="shared" si="320"/>
        <v>-178.60293778008571</v>
      </c>
      <c r="E793" s="2">
        <f t="shared" si="321"/>
        <v>508.83805216080282</v>
      </c>
      <c r="F793" s="2">
        <f t="shared" si="322"/>
        <v>0</v>
      </c>
      <c r="G793" s="3">
        <f t="shared" si="329"/>
        <v>0</v>
      </c>
      <c r="H793" s="3">
        <f t="shared" si="330"/>
        <v>47.041087718537241</v>
      </c>
      <c r="I793" s="3">
        <f t="shared" si="331"/>
        <v>-86.171684040879754</v>
      </c>
      <c r="J793" s="2">
        <f t="shared" si="332"/>
        <v>98.175470786670161</v>
      </c>
      <c r="K793" s="2">
        <f t="shared" si="309"/>
        <v>98.175470786670161</v>
      </c>
      <c r="L793" s="5">
        <f t="shared" si="310"/>
        <v>0.41434100347976915</v>
      </c>
      <c r="M793" s="4">
        <f t="shared" si="323"/>
        <v>0.19348983091845984</v>
      </c>
      <c r="N793" s="4">
        <f t="shared" si="311"/>
        <v>0.22793102804578336</v>
      </c>
      <c r="O793" s="4">
        <f t="shared" si="324"/>
        <v>0</v>
      </c>
      <c r="P793" s="4">
        <f t="shared" si="312"/>
        <v>0</v>
      </c>
      <c r="Q793" s="5">
        <f t="shared" si="313"/>
        <v>0</v>
      </c>
      <c r="R793" s="5">
        <f t="shared" si="314"/>
        <v>-10.172592565616153</v>
      </c>
      <c r="S793" s="5">
        <f t="shared" si="325"/>
        <v>18.634548539476999</v>
      </c>
      <c r="T793" s="6">
        <f t="shared" si="326"/>
        <v>1498.8589342305931</v>
      </c>
      <c r="U793" s="5">
        <f t="shared" si="315"/>
        <v>0</v>
      </c>
      <c r="V793" s="5">
        <f t="shared" si="316"/>
        <v>10.250956989776727</v>
      </c>
      <c r="W793" s="5">
        <f t="shared" si="317"/>
        <v>5.5959933047876449</v>
      </c>
      <c r="X793" s="5">
        <f t="shared" si="333"/>
        <v>0</v>
      </c>
      <c r="Y793" s="5">
        <f t="shared" si="334"/>
        <v>7.8364424160573876E-2</v>
      </c>
      <c r="Z793" s="5">
        <f t="shared" si="335"/>
        <v>-7.9434581557353567</v>
      </c>
      <c r="AA793">
        <f t="shared" si="327"/>
        <v>0</v>
      </c>
    </row>
    <row r="794" spans="1:27" x14ac:dyDescent="0.2">
      <c r="A794">
        <f t="shared" si="328"/>
        <v>7.619999999999882</v>
      </c>
      <c r="B794" s="5">
        <f t="shared" si="318"/>
        <v>0</v>
      </c>
      <c r="C794" s="5">
        <f t="shared" si="319"/>
        <v>509.30846695620937</v>
      </c>
      <c r="D794" s="5">
        <f t="shared" si="320"/>
        <v>-179.4650517934023</v>
      </c>
      <c r="E794" s="2">
        <f t="shared" si="321"/>
        <v>509.30846695620937</v>
      </c>
      <c r="F794" s="2">
        <f t="shared" si="322"/>
        <v>0</v>
      </c>
      <c r="G794" s="3">
        <f t="shared" si="329"/>
        <v>0</v>
      </c>
      <c r="H794" s="3">
        <f t="shared" si="330"/>
        <v>47.041871362778849</v>
      </c>
      <c r="I794" s="3">
        <f t="shared" si="331"/>
        <v>-86.251118622437104</v>
      </c>
      <c r="J794" s="2">
        <f t="shared" si="332"/>
        <v>98.245575599789476</v>
      </c>
      <c r="K794" s="2">
        <f t="shared" si="309"/>
        <v>98.245575599789476</v>
      </c>
      <c r="L794" s="5">
        <f t="shared" si="310"/>
        <v>0.41416265145910064</v>
      </c>
      <c r="M794" s="4">
        <f t="shared" si="323"/>
        <v>0.19335156958404512</v>
      </c>
      <c r="N794" s="4">
        <f t="shared" si="311"/>
        <v>0.22785425381416527</v>
      </c>
      <c r="O794" s="4">
        <f t="shared" si="324"/>
        <v>0</v>
      </c>
      <c r="P794" s="4">
        <f t="shared" si="312"/>
        <v>0</v>
      </c>
      <c r="Q794" s="5">
        <f t="shared" si="313"/>
        <v>0</v>
      </c>
      <c r="R794" s="5">
        <f t="shared" si="314"/>
        <v>-10.175644193880343</v>
      </c>
      <c r="S794" s="5">
        <f t="shared" si="325"/>
        <v>18.657010637559846</v>
      </c>
      <c r="T794" s="6">
        <f t="shared" si="326"/>
        <v>1498.8574353724084</v>
      </c>
      <c r="U794" s="5">
        <f t="shared" si="315"/>
        <v>0</v>
      </c>
      <c r="V794" s="5">
        <f t="shared" si="316"/>
        <v>10.264274729378744</v>
      </c>
      <c r="W794" s="5">
        <f t="shared" si="317"/>
        <v>5.5981962803906082</v>
      </c>
      <c r="X794" s="5">
        <f t="shared" si="333"/>
        <v>0</v>
      </c>
      <c r="Y794" s="5">
        <f t="shared" si="334"/>
        <v>8.8630535498401386E-2</v>
      </c>
      <c r="Z794" s="5">
        <f t="shared" si="335"/>
        <v>-7.9187930820495467</v>
      </c>
      <c r="AA794">
        <f t="shared" si="327"/>
        <v>0</v>
      </c>
    </row>
    <row r="795" spans="1:27" x14ac:dyDescent="0.2">
      <c r="A795">
        <f t="shared" si="328"/>
        <v>7.6299999999998818</v>
      </c>
      <c r="B795" s="5">
        <f t="shared" si="318"/>
        <v>0</v>
      </c>
      <c r="C795" s="5">
        <f t="shared" si="319"/>
        <v>509.77889010136391</v>
      </c>
      <c r="D795" s="5">
        <f t="shared" si="320"/>
        <v>-180.32795891928077</v>
      </c>
      <c r="E795" s="2">
        <f t="shared" si="321"/>
        <v>509.77889010136391</v>
      </c>
      <c r="F795" s="2">
        <f t="shared" si="322"/>
        <v>0</v>
      </c>
      <c r="G795" s="3">
        <f t="shared" si="329"/>
        <v>0</v>
      </c>
      <c r="H795" s="3">
        <f t="shared" si="330"/>
        <v>47.042757668133831</v>
      </c>
      <c r="I795" s="3">
        <f t="shared" si="331"/>
        <v>-86.3303065532576</v>
      </c>
      <c r="J795" s="2">
        <f t="shared" si="332"/>
        <v>98.315527149083607</v>
      </c>
      <c r="K795" s="2">
        <f t="shared" si="309"/>
        <v>98.315527149083607</v>
      </c>
      <c r="L795" s="5">
        <f t="shared" si="310"/>
        <v>0.41398454447154337</v>
      </c>
      <c r="M795" s="4">
        <f t="shared" si="323"/>
        <v>0.19321380662665319</v>
      </c>
      <c r="N795" s="4">
        <f t="shared" si="311"/>
        <v>0.22777769857259267</v>
      </c>
      <c r="O795" s="4">
        <f t="shared" si="324"/>
        <v>0</v>
      </c>
      <c r="P795" s="4">
        <f t="shared" si="312"/>
        <v>0</v>
      </c>
      <c r="Q795" s="5">
        <f t="shared" si="313"/>
        <v>0</v>
      </c>
      <c r="R795" s="5">
        <f t="shared" si="314"/>
        <v>-10.178702034473631</v>
      </c>
      <c r="S795" s="5">
        <f t="shared" si="325"/>
        <v>18.679399561340261</v>
      </c>
      <c r="T795" s="6">
        <f t="shared" si="326"/>
        <v>1498.8559365157225</v>
      </c>
      <c r="U795" s="5">
        <f t="shared" si="315"/>
        <v>0</v>
      </c>
      <c r="V795" s="5">
        <f t="shared" si="316"/>
        <v>10.277559149535948</v>
      </c>
      <c r="W795" s="5">
        <f t="shared" si="317"/>
        <v>5.6004055098920213</v>
      </c>
      <c r="X795" s="5">
        <f t="shared" si="333"/>
        <v>0</v>
      </c>
      <c r="Y795" s="5">
        <f t="shared" si="334"/>
        <v>9.8857115062317646E-2</v>
      </c>
      <c r="Z795" s="5">
        <f t="shared" si="335"/>
        <v>-7.8941949287677176</v>
      </c>
      <c r="AA795">
        <f t="shared" si="327"/>
        <v>0</v>
      </c>
    </row>
    <row r="796" spans="1:27" x14ac:dyDescent="0.2">
      <c r="A796">
        <f t="shared" si="328"/>
        <v>7.6399999999998816</v>
      </c>
      <c r="B796" s="5">
        <f t="shared" si="318"/>
        <v>0</v>
      </c>
      <c r="C796" s="5">
        <f t="shared" si="319"/>
        <v>510.24932262090101</v>
      </c>
      <c r="D796" s="5">
        <f t="shared" si="320"/>
        <v>-181.19165669455978</v>
      </c>
      <c r="E796" s="2">
        <f t="shared" si="321"/>
        <v>510.24932262090101</v>
      </c>
      <c r="F796" s="2">
        <f t="shared" si="322"/>
        <v>0</v>
      </c>
      <c r="G796" s="3">
        <f t="shared" si="329"/>
        <v>0</v>
      </c>
      <c r="H796" s="3">
        <f t="shared" si="330"/>
        <v>47.043746239284452</v>
      </c>
      <c r="I796" s="3">
        <f t="shared" si="331"/>
        <v>-86.409248502545282</v>
      </c>
      <c r="J796" s="2">
        <f t="shared" si="332"/>
        <v>98.385325567387412</v>
      </c>
      <c r="K796" s="2">
        <f t="shared" si="309"/>
        <v>98.385325567387412</v>
      </c>
      <c r="L796" s="5">
        <f t="shared" si="310"/>
        <v>0.41380668394230197</v>
      </c>
      <c r="M796" s="4">
        <f t="shared" si="323"/>
        <v>0.19307654007875219</v>
      </c>
      <c r="N796" s="4">
        <f t="shared" si="311"/>
        <v>0.22770136178726719</v>
      </c>
      <c r="O796" s="4">
        <f t="shared" si="324"/>
        <v>0</v>
      </c>
      <c r="P796" s="4">
        <f t="shared" si="312"/>
        <v>0</v>
      </c>
      <c r="Q796" s="5">
        <f t="shared" si="313"/>
        <v>0</v>
      </c>
      <c r="R796" s="5">
        <f t="shared" si="314"/>
        <v>-10.18176610184554</v>
      </c>
      <c r="S796" s="5">
        <f t="shared" si="325"/>
        <v>18.701715480185893</v>
      </c>
      <c r="T796" s="6">
        <f t="shared" si="326"/>
        <v>1498.8544376605353</v>
      </c>
      <c r="U796" s="5">
        <f t="shared" si="315"/>
        <v>0</v>
      </c>
      <c r="V796" s="5">
        <f t="shared" si="316"/>
        <v>10.290810293412521</v>
      </c>
      <c r="W796" s="5">
        <f t="shared" si="317"/>
        <v>5.6026209743700619</v>
      </c>
      <c r="X796" s="5">
        <f t="shared" si="333"/>
        <v>0</v>
      </c>
      <c r="Y796" s="5">
        <f t="shared" si="334"/>
        <v>0.10904419156698175</v>
      </c>
      <c r="Z796" s="5">
        <f t="shared" si="335"/>
        <v>-7.8696635454440447</v>
      </c>
      <c r="AA796">
        <f t="shared" si="327"/>
        <v>0</v>
      </c>
    </row>
    <row r="797" spans="1:27" x14ac:dyDescent="0.2">
      <c r="A797">
        <f t="shared" si="328"/>
        <v>7.6499999999998813</v>
      </c>
      <c r="B797" s="5">
        <f t="shared" si="318"/>
        <v>0</v>
      </c>
      <c r="C797" s="5">
        <f t="shared" si="319"/>
        <v>510.71976553550343</v>
      </c>
      <c r="D797" s="5">
        <f t="shared" si="320"/>
        <v>-182.05614266276251</v>
      </c>
      <c r="E797" s="2">
        <f t="shared" si="321"/>
        <v>510.71976553550343</v>
      </c>
      <c r="F797" s="2">
        <f t="shared" si="322"/>
        <v>0</v>
      </c>
      <c r="G797" s="3">
        <f t="shared" si="329"/>
        <v>0</v>
      </c>
      <c r="H797" s="3">
        <f t="shared" si="330"/>
        <v>47.044836681200124</v>
      </c>
      <c r="I797" s="3">
        <f t="shared" si="331"/>
        <v>-86.487945137999716</v>
      </c>
      <c r="J797" s="2">
        <f t="shared" si="332"/>
        <v>98.454970989556656</v>
      </c>
      <c r="K797" s="2">
        <f t="shared" si="309"/>
        <v>98.454970989556656</v>
      </c>
      <c r="L797" s="5">
        <f t="shared" si="310"/>
        <v>0.41362907128046811</v>
      </c>
      <c r="M797" s="4">
        <f t="shared" si="323"/>
        <v>0.19293976797981016</v>
      </c>
      <c r="N797" s="4">
        <f t="shared" si="311"/>
        <v>0.22762524292405636</v>
      </c>
      <c r="O797" s="4">
        <f t="shared" si="324"/>
        <v>0</v>
      </c>
      <c r="P797" s="4">
        <f t="shared" si="312"/>
        <v>0</v>
      </c>
      <c r="Q797" s="5">
        <f t="shared" si="313"/>
        <v>0</v>
      </c>
      <c r="R797" s="5">
        <f t="shared" si="314"/>
        <v>-10.184836410040996</v>
      </c>
      <c r="S797" s="5">
        <f t="shared" si="325"/>
        <v>18.723958564046537</v>
      </c>
      <c r="T797" s="6">
        <f t="shared" si="326"/>
        <v>1498.8529388068471</v>
      </c>
      <c r="U797" s="5">
        <f t="shared" si="315"/>
        <v>0</v>
      </c>
      <c r="V797" s="5">
        <f t="shared" si="316"/>
        <v>10.304028204417737</v>
      </c>
      <c r="W797" s="5">
        <f t="shared" si="317"/>
        <v>5.6048426547982553</v>
      </c>
      <c r="X797" s="5">
        <f t="shared" si="333"/>
        <v>0</v>
      </c>
      <c r="Y797" s="5">
        <f t="shared" si="334"/>
        <v>0.1191917943767411</v>
      </c>
      <c r="Z797" s="5">
        <f t="shared" si="335"/>
        <v>-7.845198781155208</v>
      </c>
      <c r="AA797">
        <f t="shared" si="327"/>
        <v>0</v>
      </c>
    </row>
    <row r="798" spans="1:27" x14ac:dyDescent="0.2">
      <c r="A798">
        <f t="shared" si="328"/>
        <v>7.6599999999998811</v>
      </c>
      <c r="B798" s="5">
        <f t="shared" si="318"/>
        <v>0</v>
      </c>
      <c r="C798" s="5">
        <f t="shared" si="319"/>
        <v>511.19021986190512</v>
      </c>
      <c r="D798" s="5">
        <f t="shared" si="320"/>
        <v>-182.92141437408156</v>
      </c>
      <c r="E798" s="2">
        <f t="shared" si="321"/>
        <v>511.19021986190512</v>
      </c>
      <c r="F798" s="2">
        <f t="shared" si="322"/>
        <v>0</v>
      </c>
      <c r="G798" s="3">
        <f t="shared" si="329"/>
        <v>0</v>
      </c>
      <c r="H798" s="3">
        <f t="shared" si="330"/>
        <v>47.046028599143888</v>
      </c>
      <c r="I798" s="3">
        <f t="shared" si="331"/>
        <v>-86.566397125811264</v>
      </c>
      <c r="J798" s="2">
        <f t="shared" si="332"/>
        <v>98.524463552435179</v>
      </c>
      <c r="K798" s="2">
        <f t="shared" si="309"/>
        <v>98.524463552435179</v>
      </c>
      <c r="L798" s="5">
        <f t="shared" si="310"/>
        <v>0.41345170787908808</v>
      </c>
      <c r="M798" s="4">
        <f t="shared" si="323"/>
        <v>0.19280348837631128</v>
      </c>
      <c r="N798" s="4">
        <f t="shared" si="311"/>
        <v>0.22754934144852829</v>
      </c>
      <c r="O798" s="4">
        <f t="shared" si="324"/>
        <v>0</v>
      </c>
      <c r="P798" s="4">
        <f t="shared" si="312"/>
        <v>0</v>
      </c>
      <c r="Q798" s="5">
        <f t="shared" si="313"/>
        <v>0</v>
      </c>
      <c r="R798" s="5">
        <f t="shared" si="314"/>
        <v>-10.187912972700886</v>
      </c>
      <c r="S798" s="5">
        <f t="shared" si="325"/>
        <v>18.746128983437256</v>
      </c>
      <c r="T798" s="6">
        <f t="shared" si="326"/>
        <v>1498.851439954658</v>
      </c>
      <c r="U798" s="5">
        <f t="shared" si="315"/>
        <v>0</v>
      </c>
      <c r="V798" s="5">
        <f t="shared" si="316"/>
        <v>10.317212926201748</v>
      </c>
      <c r="W798" s="5">
        <f t="shared" si="317"/>
        <v>5.6070705320461904</v>
      </c>
      <c r="X798" s="5">
        <f t="shared" si="333"/>
        <v>0</v>
      </c>
      <c r="Y798" s="5">
        <f t="shared" si="334"/>
        <v>0.12929995350086187</v>
      </c>
      <c r="Z798" s="5">
        <f t="shared" si="335"/>
        <v>-7.8208004845165533</v>
      </c>
      <c r="AA798">
        <f t="shared" si="327"/>
        <v>0</v>
      </c>
    </row>
    <row r="799" spans="1:27" x14ac:dyDescent="0.2">
      <c r="A799">
        <f t="shared" si="328"/>
        <v>7.6699999999998809</v>
      </c>
      <c r="B799" s="5">
        <f t="shared" si="318"/>
        <v>0</v>
      </c>
      <c r="C799" s="5">
        <f t="shared" si="319"/>
        <v>511.66068661289427</v>
      </c>
      <c r="D799" s="5">
        <f t="shared" si="320"/>
        <v>-183.78746938536389</v>
      </c>
      <c r="E799" s="2">
        <f t="shared" si="321"/>
        <v>511.66068661289427</v>
      </c>
      <c r="F799" s="2">
        <f t="shared" si="322"/>
        <v>0</v>
      </c>
      <c r="G799" s="3">
        <f t="shared" si="329"/>
        <v>0</v>
      </c>
      <c r="H799" s="3">
        <f t="shared" si="330"/>
        <v>47.047321598678899</v>
      </c>
      <c r="I799" s="3">
        <f t="shared" si="331"/>
        <v>-86.64460513065643</v>
      </c>
      <c r="J799" s="2">
        <f t="shared" si="332"/>
        <v>98.593803394822388</v>
      </c>
      <c r="K799" s="2">
        <f t="shared" si="309"/>
        <v>98.593803394822388</v>
      </c>
      <c r="L799" s="5">
        <f t="shared" si="310"/>
        <v>0.41327459511523068</v>
      </c>
      <c r="M799" s="4">
        <f t="shared" si="323"/>
        <v>0.1926676993217713</v>
      </c>
      <c r="N799" s="4">
        <f t="shared" si="311"/>
        <v>0.22747365682598583</v>
      </c>
      <c r="O799" s="4">
        <f t="shared" si="324"/>
        <v>0</v>
      </c>
      <c r="P799" s="4">
        <f t="shared" si="312"/>
        <v>0</v>
      </c>
      <c r="Q799" s="5">
        <f t="shared" si="313"/>
        <v>0</v>
      </c>
      <c r="R799" s="5">
        <f t="shared" si="314"/>
        <v>-10.190995803062652</v>
      </c>
      <c r="S799" s="5">
        <f t="shared" si="325"/>
        <v>18.768226909421664</v>
      </c>
      <c r="T799" s="6">
        <f t="shared" si="326"/>
        <v>1498.8499411039672</v>
      </c>
      <c r="U799" s="5">
        <f t="shared" si="315"/>
        <v>0</v>
      </c>
      <c r="V799" s="5">
        <f t="shared" si="316"/>
        <v>10.330364502651419</v>
      </c>
      <c r="W799" s="5">
        <f t="shared" si="317"/>
        <v>5.6093045868802349</v>
      </c>
      <c r="X799" s="5">
        <f t="shared" si="333"/>
        <v>0</v>
      </c>
      <c r="Y799" s="5">
        <f t="shared" si="334"/>
        <v>0.13936869958876663</v>
      </c>
      <c r="Z799" s="5">
        <f t="shared" si="335"/>
        <v>-7.796468503698101</v>
      </c>
      <c r="AA799">
        <f t="shared" si="327"/>
        <v>0</v>
      </c>
    </row>
    <row r="800" spans="1:27" x14ac:dyDescent="0.2">
      <c r="A800">
        <f t="shared" si="328"/>
        <v>7.6799999999998807</v>
      </c>
      <c r="B800" s="5">
        <f t="shared" si="318"/>
        <v>0</v>
      </c>
      <c r="C800" s="5">
        <f t="shared" si="319"/>
        <v>512.13116679731604</v>
      </c>
      <c r="D800" s="5">
        <f t="shared" si="320"/>
        <v>-184.65430526009564</v>
      </c>
      <c r="E800" s="2">
        <f t="shared" si="321"/>
        <v>512.13116679731604</v>
      </c>
      <c r="F800" s="2">
        <f t="shared" si="322"/>
        <v>0</v>
      </c>
      <c r="G800" s="3">
        <f t="shared" si="329"/>
        <v>0</v>
      </c>
      <c r="H800" s="3">
        <f t="shared" si="330"/>
        <v>47.048715285674788</v>
      </c>
      <c r="I800" s="3">
        <f t="shared" si="331"/>
        <v>-86.722569815693404</v>
      </c>
      <c r="J800" s="2">
        <f t="shared" si="332"/>
        <v>98.662990657441071</v>
      </c>
      <c r="K800" s="2">
        <f t="shared" ref="K800:K863" si="336">IF(D800&gt;=hwind,SQRT((G800-vxw)^2+(H800-vyw)^2+I800^2),J800)</f>
        <v>98.662990657441071</v>
      </c>
      <c r="L800" s="5">
        <f t="shared" ref="L800:L863" si="337">IF(drag=1,(cda+cdb/(1+EXP(-(K800-vel)/dv))),IF(drag=2,$G$11,0))</f>
        <v>0.41309773435005614</v>
      </c>
      <c r="M800" s="4">
        <f t="shared" si="323"/>
        <v>0.19253239887675203</v>
      </c>
      <c r="N800" s="4">
        <f t="shared" ref="N800:N863" si="338">IF(Magnus=1,(IF(M800&lt;0.1,1.5*M800,0.09+0.6*M800)),IF(Magnus=2,1/(2.32+0.4/M800),0))</f>
        <v>0.22739818852150037</v>
      </c>
      <c r="O800" s="4">
        <f t="shared" si="324"/>
        <v>0</v>
      </c>
      <c r="P800" s="4">
        <f t="shared" ref="P800:P863" si="339">IF(D800&gt;=hwind,vyw,0)</f>
        <v>0</v>
      </c>
      <c r="Q800" s="5">
        <f t="shared" ref="Q800:Q863" si="340">-const*$L800*$K800*(G800-O800)</f>
        <v>0</v>
      </c>
      <c r="R800" s="5">
        <f t="shared" ref="R800:R863" si="341">-const*$L800*$K800*(H800-P800)</f>
        <v>-10.19408491396093</v>
      </c>
      <c r="S800" s="5">
        <f t="shared" si="325"/>
        <v>18.790252513595373</v>
      </c>
      <c r="T800" s="6">
        <f t="shared" si="326"/>
        <v>1498.8484422547754</v>
      </c>
      <c r="U800" s="5">
        <f t="shared" ref="U800:U863" si="342">const*($N800/omega)*K800*(wy*I800-wz*(H800-P800))</f>
        <v>0</v>
      </c>
      <c r="V800" s="5">
        <f t="shared" ref="V800:V863" si="343">const*($N800/omega)*K800*(wz*(G800-O800)-wx*I800)</f>
        <v>10.343482977886188</v>
      </c>
      <c r="W800" s="5">
        <f t="shared" ref="W800:W863" si="344">const*($N800/omega)*K800*(wx*(H800-P800)-wy*(G800-O800))</f>
        <v>5.6115447999642489</v>
      </c>
      <c r="X800" s="5">
        <f t="shared" si="333"/>
        <v>0</v>
      </c>
      <c r="Y800" s="5">
        <f t="shared" si="334"/>
        <v>0.14939806392525767</v>
      </c>
      <c r="Z800" s="5">
        <f t="shared" si="335"/>
        <v>-7.7722026864403766</v>
      </c>
      <c r="AA800">
        <f t="shared" si="327"/>
        <v>0</v>
      </c>
    </row>
    <row r="801" spans="1:27" x14ac:dyDescent="0.2">
      <c r="A801">
        <f t="shared" si="328"/>
        <v>7.6899999999998805</v>
      </c>
      <c r="B801" s="5">
        <f t="shared" ref="B801:B864" si="345">B800+G800*dt+0.5*X800*dt*dt</f>
        <v>0</v>
      </c>
      <c r="C801" s="5">
        <f t="shared" ref="C801:C864" si="346">C800+H800*dt+0.5*Y800*dt*dt</f>
        <v>512.60166142007597</v>
      </c>
      <c r="D801" s="5">
        <f t="shared" ref="D801:D864" si="347">D800+I800*dt+0.5*Z800*dt*dt</f>
        <v>-185.52191956838689</v>
      </c>
      <c r="E801" s="2">
        <f t="shared" ref="E801:E864" si="348">SQRT(B801^2+C801^2)</f>
        <v>512.60166142007597</v>
      </c>
      <c r="F801" s="2">
        <f t="shared" ref="F801:F864" si="349">ATAN2(C801,B801)*180/PI()</f>
        <v>0</v>
      </c>
      <c r="G801" s="3">
        <f t="shared" si="329"/>
        <v>0</v>
      </c>
      <c r="H801" s="3">
        <f t="shared" si="330"/>
        <v>47.050209266314042</v>
      </c>
      <c r="I801" s="3">
        <f t="shared" si="331"/>
        <v>-86.800291842557812</v>
      </c>
      <c r="J801" s="2">
        <f t="shared" si="332"/>
        <v>98.732025482905769</v>
      </c>
      <c r="K801" s="2">
        <f t="shared" si="336"/>
        <v>98.732025482905769</v>
      </c>
      <c r="L801" s="5">
        <f t="shared" si="337"/>
        <v>0.41292112692888516</v>
      </c>
      <c r="M801" s="4">
        <f t="shared" ref="M801:M864" si="350">(romega/K801)*EXP(-A801/tau)</f>
        <v>0.19239758510887453</v>
      </c>
      <c r="N801" s="4">
        <f t="shared" si="338"/>
        <v>0.2273229359999446</v>
      </c>
      <c r="O801" s="4">
        <f t="shared" ref="O801:O864" si="351">IF(D801&gt;=hwind,vxw,0)</f>
        <v>0</v>
      </c>
      <c r="P801" s="4">
        <f t="shared" si="339"/>
        <v>0</v>
      </c>
      <c r="Q801" s="5">
        <f t="shared" si="340"/>
        <v>0</v>
      </c>
      <c r="R801" s="5">
        <f t="shared" si="341"/>
        <v>-10.197180317828279</v>
      </c>
      <c r="S801" s="5">
        <f t="shared" ref="S801:S864" si="352">-const*$L801*$K801*I801</f>
        <v>18.812205968069694</v>
      </c>
      <c r="T801" s="6">
        <f t="shared" ref="T801:T864" si="353">omega*EXP(-A801/tau)*30/PI()</f>
        <v>1498.8469434070828</v>
      </c>
      <c r="U801" s="5">
        <f t="shared" si="342"/>
        <v>0</v>
      </c>
      <c r="V801" s="5">
        <f t="shared" si="343"/>
        <v>10.356568396254012</v>
      </c>
      <c r="W801" s="5">
        <f t="shared" si="344"/>
        <v>5.6137911518603323</v>
      </c>
      <c r="X801" s="5">
        <f t="shared" si="333"/>
        <v>0</v>
      </c>
      <c r="Y801" s="5">
        <f t="shared" si="334"/>
        <v>0.15938807842573333</v>
      </c>
      <c r="Z801" s="5">
        <f t="shared" si="335"/>
        <v>-7.7480028800699721</v>
      </c>
      <c r="AA801">
        <f t="shared" ref="AA801:AA864" si="354">IF($D801*$D802&lt;0,1,0)</f>
        <v>0</v>
      </c>
    </row>
    <row r="802" spans="1:27" x14ac:dyDescent="0.2">
      <c r="A802">
        <f t="shared" si="328"/>
        <v>7.6999999999998803</v>
      </c>
      <c r="B802" s="5">
        <f t="shared" si="345"/>
        <v>0</v>
      </c>
      <c r="C802" s="5">
        <f t="shared" si="346"/>
        <v>513.07217148214306</v>
      </c>
      <c r="D802" s="5">
        <f t="shared" si="347"/>
        <v>-186.39030988695649</v>
      </c>
      <c r="E802" s="2">
        <f t="shared" si="348"/>
        <v>513.07217148214306</v>
      </c>
      <c r="F802" s="2">
        <f t="shared" si="349"/>
        <v>0</v>
      </c>
      <c r="G802" s="3">
        <f t="shared" si="329"/>
        <v>0</v>
      </c>
      <c r="H802" s="3">
        <f t="shared" si="330"/>
        <v>47.051803147098298</v>
      </c>
      <c r="I802" s="3">
        <f t="shared" si="331"/>
        <v>-86.877771871358505</v>
      </c>
      <c r="J802" s="2">
        <f t="shared" si="332"/>
        <v>98.800908015691334</v>
      </c>
      <c r="K802" s="2">
        <f t="shared" si="336"/>
        <v>98.800908015691334</v>
      </c>
      <c r="L802" s="5">
        <f t="shared" si="337"/>
        <v>0.41274477418126865</v>
      </c>
      <c r="M802" s="4">
        <f t="shared" si="350"/>
        <v>0.19226325609283151</v>
      </c>
      <c r="N802" s="4">
        <f t="shared" si="338"/>
        <v>0.2272478987260251</v>
      </c>
      <c r="O802" s="4">
        <f t="shared" si="351"/>
        <v>0</v>
      </c>
      <c r="P802" s="4">
        <f t="shared" si="339"/>
        <v>0</v>
      </c>
      <c r="Q802" s="5">
        <f t="shared" si="340"/>
        <v>0</v>
      </c>
      <c r="R802" s="5">
        <f t="shared" si="341"/>
        <v>-10.200282026695911</v>
      </c>
      <c r="S802" s="5">
        <f t="shared" si="352"/>
        <v>18.834087445455459</v>
      </c>
      <c r="T802" s="6">
        <f t="shared" si="353"/>
        <v>1498.8454445608886</v>
      </c>
      <c r="U802" s="5">
        <f t="shared" si="342"/>
        <v>0</v>
      </c>
      <c r="V802" s="5">
        <f t="shared" si="343"/>
        <v>10.369620802327292</v>
      </c>
      <c r="W802" s="5">
        <f t="shared" si="344"/>
        <v>5.6160436230295536</v>
      </c>
      <c r="X802" s="5">
        <f t="shared" si="333"/>
        <v>0</v>
      </c>
      <c r="Y802" s="5">
        <f t="shared" si="334"/>
        <v>0.16933877563138111</v>
      </c>
      <c r="Z802" s="5">
        <f t="shared" si="335"/>
        <v>-7.7238689315149855</v>
      </c>
      <c r="AA802">
        <f t="shared" si="354"/>
        <v>0</v>
      </c>
    </row>
    <row r="803" spans="1:27" x14ac:dyDescent="0.2">
      <c r="A803">
        <f t="shared" si="328"/>
        <v>7.7099999999998801</v>
      </c>
      <c r="B803" s="5">
        <f t="shared" si="345"/>
        <v>0</v>
      </c>
      <c r="C803" s="5">
        <f t="shared" si="346"/>
        <v>513.54269798055282</v>
      </c>
      <c r="D803" s="5">
        <f t="shared" si="347"/>
        <v>-187.25947379911665</v>
      </c>
      <c r="E803" s="2">
        <f t="shared" si="348"/>
        <v>513.54269798055282</v>
      </c>
      <c r="F803" s="2">
        <f t="shared" si="349"/>
        <v>0</v>
      </c>
      <c r="G803" s="3">
        <f t="shared" si="329"/>
        <v>0</v>
      </c>
      <c r="H803" s="3">
        <f t="shared" si="330"/>
        <v>47.053496534854609</v>
      </c>
      <c r="I803" s="3">
        <f t="shared" si="331"/>
        <v>-86.955010560673657</v>
      </c>
      <c r="J803" s="2">
        <f t="shared" si="332"/>
        <v>98.869638402102197</v>
      </c>
      <c r="K803" s="2">
        <f t="shared" si="336"/>
        <v>98.869638402102197</v>
      </c>
      <c r="L803" s="5">
        <f t="shared" si="337"/>
        <v>0.41256867742105768</v>
      </c>
      <c r="M803" s="4">
        <f t="shared" si="350"/>
        <v>0.19212940991039851</v>
      </c>
      <c r="N803" s="4">
        <f t="shared" si="338"/>
        <v>0.22717307616431412</v>
      </c>
      <c r="O803" s="4">
        <f t="shared" si="351"/>
        <v>0</v>
      </c>
      <c r="P803" s="4">
        <f t="shared" si="339"/>
        <v>0</v>
      </c>
      <c r="Q803" s="5">
        <f t="shared" si="340"/>
        <v>0</v>
      </c>
      <c r="R803" s="5">
        <f t="shared" si="341"/>
        <v>-10.203390052194516</v>
      </c>
      <c r="S803" s="5">
        <f t="shared" si="352"/>
        <v>18.855897118847093</v>
      </c>
      <c r="T803" s="6">
        <f t="shared" si="353"/>
        <v>1498.8439457161937</v>
      </c>
      <c r="U803" s="5">
        <f t="shared" si="342"/>
        <v>0</v>
      </c>
      <c r="V803" s="5">
        <f t="shared" si="343"/>
        <v>10.382640240898926</v>
      </c>
      <c r="W803" s="5">
        <f t="shared" si="344"/>
        <v>5.6183021938327142</v>
      </c>
      <c r="X803" s="5">
        <f t="shared" si="333"/>
        <v>0</v>
      </c>
      <c r="Y803" s="5">
        <f t="shared" si="334"/>
        <v>0.17925018870441001</v>
      </c>
      <c r="Z803" s="5">
        <f t="shared" si="335"/>
        <v>-7.6998006873201916</v>
      </c>
      <c r="AA803">
        <f t="shared" si="354"/>
        <v>0</v>
      </c>
    </row>
    <row r="804" spans="1:27" x14ac:dyDescent="0.2">
      <c r="A804">
        <f t="shared" si="328"/>
        <v>7.7199999999998798</v>
      </c>
      <c r="B804" s="5">
        <f t="shared" si="345"/>
        <v>0</v>
      </c>
      <c r="C804" s="5">
        <f t="shared" si="346"/>
        <v>514.01324190841081</v>
      </c>
      <c r="D804" s="5">
        <f t="shared" si="347"/>
        <v>-188.12940889475777</v>
      </c>
      <c r="E804" s="2">
        <f t="shared" si="348"/>
        <v>514.01324190841081</v>
      </c>
      <c r="F804" s="2">
        <f t="shared" si="349"/>
        <v>0</v>
      </c>
      <c r="G804" s="3">
        <f t="shared" si="329"/>
        <v>0</v>
      </c>
      <c r="H804" s="3">
        <f t="shared" si="330"/>
        <v>47.055289036741655</v>
      </c>
      <c r="I804" s="3">
        <f t="shared" si="331"/>
        <v>-87.032008567546853</v>
      </c>
      <c r="J804" s="2">
        <f t="shared" si="332"/>
        <v>98.938216790241611</v>
      </c>
      <c r="K804" s="2">
        <f t="shared" si="336"/>
        <v>98.938216790241611</v>
      </c>
      <c r="L804" s="5">
        <f t="shared" si="337"/>
        <v>0.4123928379464743</v>
      </c>
      <c r="M804" s="4">
        <f t="shared" si="350"/>
        <v>0.19199604465044448</v>
      </c>
      <c r="N804" s="4">
        <f t="shared" si="338"/>
        <v>0.22709846777928083</v>
      </c>
      <c r="O804" s="4">
        <f t="shared" si="351"/>
        <v>0</v>
      </c>
      <c r="P804" s="4">
        <f t="shared" si="339"/>
        <v>0</v>
      </c>
      <c r="Q804" s="5">
        <f t="shared" si="340"/>
        <v>0</v>
      </c>
      <c r="R804" s="5">
        <f t="shared" si="341"/>
        <v>-10.206504405555091</v>
      </c>
      <c r="S804" s="5">
        <f t="shared" si="352"/>
        <v>18.877635161806779</v>
      </c>
      <c r="T804" s="6">
        <f t="shared" si="353"/>
        <v>1498.8424468729975</v>
      </c>
      <c r="U804" s="5">
        <f t="shared" si="342"/>
        <v>0</v>
      </c>
      <c r="V804" s="5">
        <f t="shared" si="343"/>
        <v>10.395626756978327</v>
      </c>
      <c r="W804" s="5">
        <f t="shared" si="344"/>
        <v>5.6205668445311003</v>
      </c>
      <c r="X804" s="5">
        <f t="shared" si="333"/>
        <v>0</v>
      </c>
      <c r="Y804" s="5">
        <f t="shared" si="334"/>
        <v>0.18912235142323652</v>
      </c>
      <c r="Z804" s="5">
        <f t="shared" si="335"/>
        <v>-7.675797993662119</v>
      </c>
      <c r="AA804">
        <f t="shared" si="354"/>
        <v>0</v>
      </c>
    </row>
    <row r="805" spans="1:27" x14ac:dyDescent="0.2">
      <c r="A805">
        <f t="shared" si="328"/>
        <v>7.7299999999998796</v>
      </c>
      <c r="B805" s="5">
        <f t="shared" si="345"/>
        <v>0</v>
      </c>
      <c r="C805" s="5">
        <f t="shared" si="346"/>
        <v>514.48380425489586</v>
      </c>
      <c r="D805" s="5">
        <f t="shared" si="347"/>
        <v>-189.00011277033292</v>
      </c>
      <c r="E805" s="2">
        <f t="shared" si="348"/>
        <v>514.48380425489586</v>
      </c>
      <c r="F805" s="2">
        <f t="shared" si="349"/>
        <v>0</v>
      </c>
      <c r="G805" s="3">
        <f t="shared" si="329"/>
        <v>0</v>
      </c>
      <c r="H805" s="3">
        <f t="shared" si="330"/>
        <v>47.05718026025589</v>
      </c>
      <c r="I805" s="3">
        <f t="shared" si="331"/>
        <v>-87.108766547483469</v>
      </c>
      <c r="J805" s="2">
        <f t="shared" si="332"/>
        <v>99.006643329981614</v>
      </c>
      <c r="K805" s="2">
        <f t="shared" si="336"/>
        <v>99.006643329981614</v>
      </c>
      <c r="L805" s="5">
        <f t="shared" si="337"/>
        <v>0.41221725704018225</v>
      </c>
      <c r="M805" s="4">
        <f t="shared" si="350"/>
        <v>0.19186315840894111</v>
      </c>
      <c r="N805" s="4">
        <f t="shared" si="338"/>
        <v>0.22702407303532227</v>
      </c>
      <c r="O805" s="4">
        <f t="shared" si="351"/>
        <v>0</v>
      </c>
      <c r="P805" s="4">
        <f t="shared" si="339"/>
        <v>0</v>
      </c>
      <c r="Q805" s="5">
        <f t="shared" si="340"/>
        <v>0</v>
      </c>
      <c r="R805" s="5">
        <f t="shared" si="341"/>
        <v>-10.209625097609859</v>
      </c>
      <c r="S805" s="5">
        <f t="shared" si="352"/>
        <v>18.89930174834894</v>
      </c>
      <c r="T805" s="6">
        <f t="shared" si="353"/>
        <v>1498.8409480313001</v>
      </c>
      <c r="U805" s="5">
        <f t="shared" si="342"/>
        <v>0</v>
      </c>
      <c r="V805" s="5">
        <f t="shared" si="343"/>
        <v>10.408580395787562</v>
      </c>
      <c r="W805" s="5">
        <f t="shared" si="344"/>
        <v>5.6228375552872629</v>
      </c>
      <c r="X805" s="5">
        <f t="shared" si="333"/>
        <v>0</v>
      </c>
      <c r="Y805" s="5">
        <f t="shared" si="334"/>
        <v>0.19895529817770274</v>
      </c>
      <c r="Z805" s="5">
        <f t="shared" si="335"/>
        <v>-7.6518606963637978</v>
      </c>
      <c r="AA805">
        <f t="shared" si="354"/>
        <v>0</v>
      </c>
    </row>
    <row r="806" spans="1:27" x14ac:dyDescent="0.2">
      <c r="A806">
        <f t="shared" si="328"/>
        <v>7.7399999999998794</v>
      </c>
      <c r="B806" s="5">
        <f t="shared" si="345"/>
        <v>0</v>
      </c>
      <c r="C806" s="5">
        <f t="shared" si="346"/>
        <v>514.95438600526336</v>
      </c>
      <c r="D806" s="5">
        <f t="shared" si="347"/>
        <v>-189.87158302884259</v>
      </c>
      <c r="E806" s="2">
        <f t="shared" si="348"/>
        <v>514.95438600526336</v>
      </c>
      <c r="F806" s="2">
        <f t="shared" si="349"/>
        <v>0</v>
      </c>
      <c r="G806" s="3">
        <f t="shared" si="329"/>
        <v>0</v>
      </c>
      <c r="H806" s="3">
        <f t="shared" si="330"/>
        <v>47.059169813237666</v>
      </c>
      <c r="I806" s="3">
        <f t="shared" si="331"/>
        <v>-87.185285154447101</v>
      </c>
      <c r="J806" s="2">
        <f t="shared" si="332"/>
        <v>99.07491817293311</v>
      </c>
      <c r="K806" s="2">
        <f t="shared" si="336"/>
        <v>99.07491817293311</v>
      </c>
      <c r="L806" s="5">
        <f t="shared" si="337"/>
        <v>0.41204193596935923</v>
      </c>
      <c r="M806" s="4">
        <f t="shared" si="350"/>
        <v>0.19173074928897144</v>
      </c>
      <c r="N806" s="4">
        <f t="shared" si="338"/>
        <v>0.22694989139679311</v>
      </c>
      <c r="O806" s="4">
        <f t="shared" si="351"/>
        <v>0</v>
      </c>
      <c r="P806" s="4">
        <f t="shared" si="339"/>
        <v>0</v>
      </c>
      <c r="Q806" s="5">
        <f t="shared" si="340"/>
        <v>0</v>
      </c>
      <c r="R806" s="5">
        <f t="shared" si="341"/>
        <v>-10.212752138793196</v>
      </c>
      <c r="S806" s="5">
        <f t="shared" si="352"/>
        <v>18.920897052924758</v>
      </c>
      <c r="T806" s="6">
        <f t="shared" si="353"/>
        <v>1498.8394491911013</v>
      </c>
      <c r="U806" s="5">
        <f t="shared" si="342"/>
        <v>0</v>
      </c>
      <c r="V806" s="5">
        <f t="shared" si="343"/>
        <v>10.421501202757428</v>
      </c>
      <c r="W806" s="5">
        <f t="shared" si="344"/>
        <v>5.6251143061657682</v>
      </c>
      <c r="X806" s="5">
        <f t="shared" si="333"/>
        <v>0</v>
      </c>
      <c r="Y806" s="5">
        <f t="shared" si="334"/>
        <v>0.20874906396423221</v>
      </c>
      <c r="Z806" s="5">
        <f t="shared" si="335"/>
        <v>-7.6279886409094715</v>
      </c>
      <c r="AA806">
        <f t="shared" si="354"/>
        <v>0</v>
      </c>
    </row>
    <row r="807" spans="1:27" x14ac:dyDescent="0.2">
      <c r="A807">
        <f t="shared" si="328"/>
        <v>7.7499999999998792</v>
      </c>
      <c r="B807" s="5">
        <f t="shared" si="345"/>
        <v>0</v>
      </c>
      <c r="C807" s="5">
        <f t="shared" si="346"/>
        <v>515.42498814084888</v>
      </c>
      <c r="D807" s="5">
        <f t="shared" si="347"/>
        <v>-190.74381727981913</v>
      </c>
      <c r="E807" s="2">
        <f t="shared" si="348"/>
        <v>515.42498814084888</v>
      </c>
      <c r="F807" s="2">
        <f t="shared" si="349"/>
        <v>0</v>
      </c>
      <c r="G807" s="3">
        <f t="shared" si="329"/>
        <v>0</v>
      </c>
      <c r="H807" s="3">
        <f t="shared" si="330"/>
        <v>47.061257303877312</v>
      </c>
      <c r="I807" s="3">
        <f t="shared" si="331"/>
        <v>-87.261565040856198</v>
      </c>
      <c r="J807" s="2">
        <f t="shared" si="332"/>
        <v>99.143041472416627</v>
      </c>
      <c r="K807" s="2">
        <f t="shared" si="336"/>
        <v>99.143041472416627</v>
      </c>
      <c r="L807" s="5">
        <f t="shared" si="337"/>
        <v>0.41186687598576782</v>
      </c>
      <c r="M807" s="4">
        <f t="shared" si="350"/>
        <v>0.19159881540073734</v>
      </c>
      <c r="N807" s="4">
        <f t="shared" si="338"/>
        <v>0.22687592232803569</v>
      </c>
      <c r="O807" s="4">
        <f t="shared" si="351"/>
        <v>0</v>
      </c>
      <c r="P807" s="4">
        <f t="shared" si="339"/>
        <v>0</v>
      </c>
      <c r="Q807" s="5">
        <f t="shared" si="340"/>
        <v>0</v>
      </c>
      <c r="R807" s="5">
        <f t="shared" si="341"/>
        <v>-10.215885539142642</v>
      </c>
      <c r="S807" s="5">
        <f t="shared" si="352"/>
        <v>18.942421250407016</v>
      </c>
      <c r="T807" s="6">
        <f t="shared" si="353"/>
        <v>1498.8379503524013</v>
      </c>
      <c r="U807" s="5">
        <f t="shared" si="342"/>
        <v>0</v>
      </c>
      <c r="V807" s="5">
        <f t="shared" si="343"/>
        <v>10.434389223523716</v>
      </c>
      <c r="W807" s="5">
        <f t="shared" si="344"/>
        <v>5.6273970771340185</v>
      </c>
      <c r="X807" s="5">
        <f t="shared" si="333"/>
        <v>0</v>
      </c>
      <c r="Y807" s="5">
        <f t="shared" si="334"/>
        <v>0.21850368438107459</v>
      </c>
      <c r="Z807" s="5">
        <f t="shared" si="335"/>
        <v>-7.6041816724589637</v>
      </c>
      <c r="AA807">
        <f t="shared" si="354"/>
        <v>0</v>
      </c>
    </row>
    <row r="808" spans="1:27" x14ac:dyDescent="0.2">
      <c r="A808">
        <f t="shared" si="328"/>
        <v>7.759999999999879</v>
      </c>
      <c r="B808" s="5">
        <f t="shared" si="345"/>
        <v>0</v>
      </c>
      <c r="C808" s="5">
        <f t="shared" si="346"/>
        <v>515.89561163907194</v>
      </c>
      <c r="D808" s="5">
        <f t="shared" si="347"/>
        <v>-191.61681313931132</v>
      </c>
      <c r="E808" s="2">
        <f t="shared" si="348"/>
        <v>515.89561163907194</v>
      </c>
      <c r="F808" s="2">
        <f t="shared" si="349"/>
        <v>0</v>
      </c>
      <c r="G808" s="3">
        <f t="shared" si="329"/>
        <v>0</v>
      </c>
      <c r="H808" s="3">
        <f t="shared" si="330"/>
        <v>47.063442340721124</v>
      </c>
      <c r="I808" s="3">
        <f t="shared" si="331"/>
        <v>-87.337606857580781</v>
      </c>
      <c r="J808" s="2">
        <f t="shared" si="332"/>
        <v>99.211013383433013</v>
      </c>
      <c r="K808" s="2">
        <f t="shared" si="336"/>
        <v>99.211013383433013</v>
      </c>
      <c r="L808" s="5">
        <f t="shared" si="337"/>
        <v>0.41169207832582888</v>
      </c>
      <c r="M808" s="4">
        <f t="shared" si="350"/>
        <v>0.19146735486156655</v>
      </c>
      <c r="N808" s="4">
        <f t="shared" si="338"/>
        <v>0.22680216529340871</v>
      </c>
      <c r="O808" s="4">
        <f t="shared" si="351"/>
        <v>0</v>
      </c>
      <c r="P808" s="4">
        <f t="shared" si="339"/>
        <v>0</v>
      </c>
      <c r="Q808" s="5">
        <f t="shared" si="340"/>
        <v>0</v>
      </c>
      <c r="R808" s="5">
        <f t="shared" si="341"/>
        <v>-10.21902530829991</v>
      </c>
      <c r="S808" s="5">
        <f t="shared" si="352"/>
        <v>18.963874516074984</v>
      </c>
      <c r="T808" s="6">
        <f t="shared" si="353"/>
        <v>1498.8364515152009</v>
      </c>
      <c r="U808" s="5">
        <f t="shared" si="342"/>
        <v>0</v>
      </c>
      <c r="V808" s="5">
        <f t="shared" si="343"/>
        <v>10.447244503923358</v>
      </c>
      <c r="W808" s="5">
        <f t="shared" si="344"/>
        <v>5.6296858480630005</v>
      </c>
      <c r="X808" s="5">
        <f t="shared" si="333"/>
        <v>0</v>
      </c>
      <c r="Y808" s="5">
        <f t="shared" si="334"/>
        <v>0.22821919562344739</v>
      </c>
      <c r="Z808" s="5">
        <f t="shared" si="335"/>
        <v>-7.5804396358620139</v>
      </c>
      <c r="AA808">
        <f t="shared" si="354"/>
        <v>0</v>
      </c>
    </row>
    <row r="809" spans="1:27" x14ac:dyDescent="0.2">
      <c r="A809">
        <f t="shared" si="328"/>
        <v>7.7699999999998788</v>
      </c>
      <c r="B809" s="5">
        <f t="shared" si="345"/>
        <v>0</v>
      </c>
      <c r="C809" s="5">
        <f t="shared" si="346"/>
        <v>516.36625747343896</v>
      </c>
      <c r="D809" s="5">
        <f t="shared" si="347"/>
        <v>-192.4905682298689</v>
      </c>
      <c r="E809" s="2">
        <f t="shared" si="348"/>
        <v>516.36625747343896</v>
      </c>
      <c r="F809" s="2">
        <f t="shared" si="349"/>
        <v>0</v>
      </c>
      <c r="G809" s="3">
        <f t="shared" si="329"/>
        <v>0</v>
      </c>
      <c r="H809" s="3">
        <f t="shared" si="330"/>
        <v>47.065724532677358</v>
      </c>
      <c r="I809" s="3">
        <f t="shared" si="331"/>
        <v>-87.413411253939401</v>
      </c>
      <c r="J809" s="2">
        <f t="shared" si="332"/>
        <v>99.278834062634957</v>
      </c>
      <c r="K809" s="2">
        <f t="shared" si="336"/>
        <v>99.278834062634957</v>
      </c>
      <c r="L809" s="5">
        <f t="shared" si="337"/>
        <v>0.41151754421069342</v>
      </c>
      <c r="M809" s="4">
        <f t="shared" si="350"/>
        <v>0.19133636579591823</v>
      </c>
      <c r="N809" s="4">
        <f t="shared" si="338"/>
        <v>0.22672861975731629</v>
      </c>
      <c r="O809" s="4">
        <f t="shared" si="351"/>
        <v>0</v>
      </c>
      <c r="P809" s="4">
        <f t="shared" si="339"/>
        <v>0</v>
      </c>
      <c r="Q809" s="5">
        <f t="shared" si="340"/>
        <v>0</v>
      </c>
      <c r="R809" s="5">
        <f t="shared" si="341"/>
        <v>-10.222171455511978</v>
      </c>
      <c r="S809" s="5">
        <f t="shared" si="352"/>
        <v>18.985257025599612</v>
      </c>
      <c r="T809" s="6">
        <f t="shared" si="353"/>
        <v>1498.8349526794987</v>
      </c>
      <c r="U809" s="5">
        <f t="shared" si="342"/>
        <v>0</v>
      </c>
      <c r="V809" s="5">
        <f t="shared" si="343"/>
        <v>10.460067089990762</v>
      </c>
      <c r="W809" s="5">
        <f t="shared" si="344"/>
        <v>5.6319805987281226</v>
      </c>
      <c r="X809" s="5">
        <f t="shared" si="333"/>
        <v>0</v>
      </c>
      <c r="Y809" s="5">
        <f t="shared" si="334"/>
        <v>0.23789563447878415</v>
      </c>
      <c r="Z809" s="5">
        <f t="shared" si="335"/>
        <v>-7.5567623756722639</v>
      </c>
      <c r="AA809">
        <f t="shared" si="354"/>
        <v>0</v>
      </c>
    </row>
    <row r="810" spans="1:27" x14ac:dyDescent="0.2">
      <c r="A810">
        <f t="shared" ref="A810:A873" si="355">A809+dt</f>
        <v>7.7799999999998786</v>
      </c>
      <c r="B810" s="5">
        <f t="shared" si="345"/>
        <v>0</v>
      </c>
      <c r="C810" s="5">
        <f t="shared" si="346"/>
        <v>516.83692661354746</v>
      </c>
      <c r="D810" s="5">
        <f t="shared" si="347"/>
        <v>-193.36508018052709</v>
      </c>
      <c r="E810" s="2">
        <f t="shared" si="348"/>
        <v>516.83692661354746</v>
      </c>
      <c r="F810" s="2">
        <f t="shared" si="349"/>
        <v>0</v>
      </c>
      <c r="G810" s="3">
        <f t="shared" ref="G810:G873" si="356">G809+X809*dt</f>
        <v>0</v>
      </c>
      <c r="H810" s="3">
        <f t="shared" ref="H810:H873" si="357">H809+Y809*dt</f>
        <v>47.068103489022143</v>
      </c>
      <c r="I810" s="3">
        <f t="shared" ref="I810:I873" si="358">I809+Z809*dt</f>
        <v>-87.488978877696127</v>
      </c>
      <c r="J810" s="2">
        <f t="shared" ref="J810:J873" si="359">SQRT(G810^2+H810^2+I810^2)</f>
        <v>99.346503668298553</v>
      </c>
      <c r="K810" s="2">
        <f t="shared" si="336"/>
        <v>99.346503668298553</v>
      </c>
      <c r="L810" s="5">
        <f t="shared" si="337"/>
        <v>0.41134327484631628</v>
      </c>
      <c r="M810" s="4">
        <f t="shared" si="350"/>
        <v>0.19120584633538823</v>
      </c>
      <c r="N810" s="4">
        <f t="shared" si="338"/>
        <v>0.2266552851842355</v>
      </c>
      <c r="O810" s="4">
        <f t="shared" si="351"/>
        <v>0</v>
      </c>
      <c r="P810" s="4">
        <f t="shared" si="339"/>
        <v>0</v>
      </c>
      <c r="Q810" s="5">
        <f t="shared" si="340"/>
        <v>0</v>
      </c>
      <c r="R810" s="5">
        <f t="shared" si="341"/>
        <v>-10.225323989632207</v>
      </c>
      <c r="S810" s="5">
        <f t="shared" si="352"/>
        <v>19.006568955028815</v>
      </c>
      <c r="T810" s="6">
        <f t="shared" si="353"/>
        <v>1498.8334538452953</v>
      </c>
      <c r="U810" s="5">
        <f t="shared" si="342"/>
        <v>0</v>
      </c>
      <c r="V810" s="5">
        <f t="shared" si="343"/>
        <v>10.472857027954086</v>
      </c>
      <c r="W810" s="5">
        <f t="shared" si="344"/>
        <v>5.634281308809995</v>
      </c>
      <c r="X810" s="5">
        <f t="shared" ref="X810:X873" si="360">Q810+U810</f>
        <v>0</v>
      </c>
      <c r="Y810" s="5">
        <f t="shared" ref="Y810:Y873" si="361">R810+V810</f>
        <v>0.24753303832187967</v>
      </c>
      <c r="Z810" s="5">
        <f t="shared" ref="Z810:Z873" si="362">S810+W810-32.174</f>
        <v>-7.5331497361611888</v>
      </c>
      <c r="AA810">
        <f t="shared" si="354"/>
        <v>0</v>
      </c>
    </row>
    <row r="811" spans="1:27" x14ac:dyDescent="0.2">
      <c r="A811">
        <f t="shared" si="355"/>
        <v>7.7899999999998784</v>
      </c>
      <c r="B811" s="5">
        <f t="shared" si="345"/>
        <v>0</v>
      </c>
      <c r="C811" s="5">
        <f t="shared" si="346"/>
        <v>517.3076200250897</v>
      </c>
      <c r="D811" s="5">
        <f t="shared" si="347"/>
        <v>-194.24034662679085</v>
      </c>
      <c r="E811" s="2">
        <f t="shared" si="348"/>
        <v>517.3076200250897</v>
      </c>
      <c r="F811" s="2">
        <f t="shared" si="349"/>
        <v>0</v>
      </c>
      <c r="G811" s="3">
        <f t="shared" si="356"/>
        <v>0</v>
      </c>
      <c r="H811" s="3">
        <f t="shared" si="357"/>
        <v>47.070578819405362</v>
      </c>
      <c r="I811" s="3">
        <f t="shared" si="358"/>
        <v>-87.564310375057744</v>
      </c>
      <c r="J811" s="2">
        <f t="shared" si="359"/>
        <v>99.41402236029532</v>
      </c>
      <c r="K811" s="2">
        <f t="shared" si="336"/>
        <v>99.41402236029532</v>
      </c>
      <c r="L811" s="5">
        <f t="shared" si="337"/>
        <v>0.41116927142352966</v>
      </c>
      <c r="M811" s="4">
        <f t="shared" si="350"/>
        <v>0.1910757946187133</v>
      </c>
      <c r="N811" s="4">
        <f t="shared" si="338"/>
        <v>0.22658216103874412</v>
      </c>
      <c r="O811" s="4">
        <f t="shared" si="351"/>
        <v>0</v>
      </c>
      <c r="P811" s="4">
        <f t="shared" si="339"/>
        <v>0</v>
      </c>
      <c r="Q811" s="5">
        <f t="shared" si="340"/>
        <v>0</v>
      </c>
      <c r="R811" s="5">
        <f t="shared" si="341"/>
        <v>-10.2284829191215</v>
      </c>
      <c r="S811" s="5">
        <f t="shared" si="352"/>
        <v>19.027810480772974</v>
      </c>
      <c r="T811" s="6">
        <f t="shared" si="353"/>
        <v>1498.8319550125909</v>
      </c>
      <c r="U811" s="5">
        <f t="shared" si="342"/>
        <v>0</v>
      </c>
      <c r="V811" s="5">
        <f t="shared" si="343"/>
        <v>10.485614364231601</v>
      </c>
      <c r="W811" s="5">
        <f t="shared" si="344"/>
        <v>5.6365879578952507</v>
      </c>
      <c r="X811" s="5">
        <f t="shared" si="360"/>
        <v>0</v>
      </c>
      <c r="Y811" s="5">
        <f t="shared" si="361"/>
        <v>0.257131445110101</v>
      </c>
      <c r="Z811" s="5">
        <f t="shared" si="362"/>
        <v>-7.5096015613317739</v>
      </c>
      <c r="AA811">
        <f t="shared" si="354"/>
        <v>0</v>
      </c>
    </row>
    <row r="812" spans="1:27" x14ac:dyDescent="0.2">
      <c r="A812">
        <f t="shared" si="355"/>
        <v>7.7999999999998781</v>
      </c>
      <c r="B812" s="5">
        <f t="shared" si="345"/>
        <v>0</v>
      </c>
      <c r="C812" s="5">
        <f t="shared" si="346"/>
        <v>517.77833866985611</v>
      </c>
      <c r="D812" s="5">
        <f t="shared" si="347"/>
        <v>-195.11636521061951</v>
      </c>
      <c r="E812" s="2">
        <f t="shared" si="348"/>
        <v>517.77833866985611</v>
      </c>
      <c r="F812" s="2">
        <f t="shared" si="349"/>
        <v>0</v>
      </c>
      <c r="G812" s="3">
        <f t="shared" si="356"/>
        <v>0</v>
      </c>
      <c r="H812" s="3">
        <f t="shared" si="357"/>
        <v>47.073150133856466</v>
      </c>
      <c r="I812" s="3">
        <f t="shared" si="358"/>
        <v>-87.639406390671056</v>
      </c>
      <c r="J812" s="2">
        <f t="shared" si="359"/>
        <v>99.481390300064589</v>
      </c>
      <c r="K812" s="2">
        <f t="shared" si="336"/>
        <v>99.481390300064589</v>
      </c>
      <c r="L812" s="5">
        <f t="shared" si="337"/>
        <v>0.41099553511811665</v>
      </c>
      <c r="M812" s="4">
        <f t="shared" si="350"/>
        <v>0.19094620879177446</v>
      </c>
      <c r="N812" s="4">
        <f t="shared" si="338"/>
        <v>0.22650924678554774</v>
      </c>
      <c r="O812" s="4">
        <f t="shared" si="351"/>
        <v>0</v>
      </c>
      <c r="P812" s="4">
        <f t="shared" si="339"/>
        <v>0</v>
      </c>
      <c r="Q812" s="5">
        <f t="shared" si="340"/>
        <v>0</v>
      </c>
      <c r="R812" s="5">
        <f t="shared" si="341"/>
        <v>-10.231648252049496</v>
      </c>
      <c r="S812" s="5">
        <f t="shared" si="352"/>
        <v>19.048981779590605</v>
      </c>
      <c r="T812" s="6">
        <f t="shared" si="353"/>
        <v>1498.8304561813852</v>
      </c>
      <c r="U812" s="5">
        <f t="shared" si="342"/>
        <v>0</v>
      </c>
      <c r="V812" s="5">
        <f t="shared" si="343"/>
        <v>10.498339145428096</v>
      </c>
      <c r="W812" s="5">
        <f t="shared" si="344"/>
        <v>5.6389005254773625</v>
      </c>
      <c r="X812" s="5">
        <f t="shared" si="360"/>
        <v>0</v>
      </c>
      <c r="Y812" s="5">
        <f t="shared" si="361"/>
        <v>0.26669089337860008</v>
      </c>
      <c r="Z812" s="5">
        <f t="shared" si="362"/>
        <v>-7.4861176949320338</v>
      </c>
      <c r="AA812">
        <f t="shared" si="354"/>
        <v>0</v>
      </c>
    </row>
    <row r="813" spans="1:27" x14ac:dyDescent="0.2">
      <c r="A813">
        <f t="shared" si="355"/>
        <v>7.8099999999998779</v>
      </c>
      <c r="B813" s="5">
        <f t="shared" si="345"/>
        <v>0</v>
      </c>
      <c r="C813" s="5">
        <f t="shared" si="346"/>
        <v>518.24908350573935</v>
      </c>
      <c r="D813" s="5">
        <f t="shared" si="347"/>
        <v>-195.99313358041096</v>
      </c>
      <c r="E813" s="2">
        <f t="shared" si="348"/>
        <v>518.24908350573935</v>
      </c>
      <c r="F813" s="2">
        <f t="shared" si="349"/>
        <v>0</v>
      </c>
      <c r="G813" s="3">
        <f t="shared" si="356"/>
        <v>0</v>
      </c>
      <c r="H813" s="3">
        <f t="shared" si="357"/>
        <v>47.075817042790248</v>
      </c>
      <c r="I813" s="3">
        <f t="shared" si="358"/>
        <v>-87.714267567620382</v>
      </c>
      <c r="J813" s="2">
        <f t="shared" si="359"/>
        <v>99.548607650586263</v>
      </c>
      <c r="K813" s="2">
        <f t="shared" si="336"/>
        <v>99.548607650586263</v>
      </c>
      <c r="L813" s="5">
        <f t="shared" si="337"/>
        <v>0.41082206709088565</v>
      </c>
      <c r="M813" s="4">
        <f t="shared" si="350"/>
        <v>0.19081708700759958</v>
      </c>
      <c r="N813" s="4">
        <f t="shared" si="338"/>
        <v>0.22643654188950599</v>
      </c>
      <c r="O813" s="4">
        <f t="shared" si="351"/>
        <v>0</v>
      </c>
      <c r="P813" s="4">
        <f t="shared" si="339"/>
        <v>0</v>
      </c>
      <c r="Q813" s="5">
        <f t="shared" si="340"/>
        <v>0</v>
      </c>
      <c r="R813" s="5">
        <f t="shared" si="341"/>
        <v>-10.234819996095814</v>
      </c>
      <c r="S813" s="5">
        <f t="shared" si="352"/>
        <v>19.070083028574224</v>
      </c>
      <c r="T813" s="6">
        <f t="shared" si="353"/>
        <v>1498.8289573516784</v>
      </c>
      <c r="U813" s="5">
        <f t="shared" si="342"/>
        <v>0</v>
      </c>
      <c r="V813" s="5">
        <f t="shared" si="343"/>
        <v>10.511031418331292</v>
      </c>
      <c r="W813" s="5">
        <f t="shared" si="344"/>
        <v>5.6412189909574586</v>
      </c>
      <c r="X813" s="5">
        <f t="shared" si="360"/>
        <v>0</v>
      </c>
      <c r="Y813" s="5">
        <f t="shared" si="361"/>
        <v>0.27621142223547857</v>
      </c>
      <c r="Z813" s="5">
        <f t="shared" si="362"/>
        <v>-7.4626979804683167</v>
      </c>
      <c r="AA813">
        <f t="shared" si="354"/>
        <v>0</v>
      </c>
    </row>
    <row r="814" spans="1:27" x14ac:dyDescent="0.2">
      <c r="A814">
        <f t="shared" si="355"/>
        <v>7.8199999999998777</v>
      </c>
      <c r="B814" s="5">
        <f t="shared" si="345"/>
        <v>0</v>
      </c>
      <c r="C814" s="5">
        <f t="shared" si="346"/>
        <v>518.71985548673831</v>
      </c>
      <c r="D814" s="5">
        <f t="shared" si="347"/>
        <v>-196.87064939098619</v>
      </c>
      <c r="E814" s="2">
        <f t="shared" si="348"/>
        <v>518.71985548673831</v>
      </c>
      <c r="F814" s="2">
        <f t="shared" si="349"/>
        <v>0</v>
      </c>
      <c r="G814" s="3">
        <f t="shared" si="356"/>
        <v>0</v>
      </c>
      <c r="H814" s="3">
        <f t="shared" si="357"/>
        <v>47.078579157012605</v>
      </c>
      <c r="I814" s="3">
        <f t="shared" si="358"/>
        <v>-87.788894547425059</v>
      </c>
      <c r="J814" s="2">
        <f t="shared" si="359"/>
        <v>99.615674576353783</v>
      </c>
      <c r="K814" s="2">
        <f t="shared" si="336"/>
        <v>99.615674576353783</v>
      </c>
      <c r="L814" s="5">
        <f t="shared" si="337"/>
        <v>0.41064886848774529</v>
      </c>
      <c r="M814" s="4">
        <f t="shared" si="350"/>
        <v>0.19068842742636552</v>
      </c>
      <c r="N814" s="4">
        <f t="shared" si="338"/>
        <v>0.22636404581565886</v>
      </c>
      <c r="O814" s="4">
        <f t="shared" si="351"/>
        <v>0</v>
      </c>
      <c r="P814" s="4">
        <f t="shared" si="339"/>
        <v>0</v>
      </c>
      <c r="Q814" s="5">
        <f t="shared" si="340"/>
        <v>0</v>
      </c>
      <c r="R814" s="5">
        <f t="shared" si="341"/>
        <v>-10.237998158551335</v>
      </c>
      <c r="S814" s="5">
        <f t="shared" si="352"/>
        <v>19.091114405136345</v>
      </c>
      <c r="T814" s="6">
        <f t="shared" si="353"/>
        <v>1498.8274585234703</v>
      </c>
      <c r="U814" s="5">
        <f t="shared" si="342"/>
        <v>0</v>
      </c>
      <c r="V814" s="5">
        <f t="shared" si="343"/>
        <v>10.523691229908341</v>
      </c>
      <c r="W814" s="5">
        <f t="shared" si="344"/>
        <v>5.6435433336451659</v>
      </c>
      <c r="X814" s="5">
        <f t="shared" si="360"/>
        <v>0</v>
      </c>
      <c r="Y814" s="5">
        <f t="shared" si="361"/>
        <v>0.28569307135700583</v>
      </c>
      <c r="Z814" s="5">
        <f t="shared" si="362"/>
        <v>-7.4393422612184885</v>
      </c>
      <c r="AA814">
        <f t="shared" si="354"/>
        <v>0</v>
      </c>
    </row>
    <row r="815" spans="1:27" x14ac:dyDescent="0.2">
      <c r="A815">
        <f t="shared" si="355"/>
        <v>7.8299999999998775</v>
      </c>
      <c r="B815" s="5">
        <f t="shared" si="345"/>
        <v>0</v>
      </c>
      <c r="C815" s="5">
        <f t="shared" si="346"/>
        <v>519.19065556296209</v>
      </c>
      <c r="D815" s="5">
        <f t="shared" si="347"/>
        <v>-197.7489103035735</v>
      </c>
      <c r="E815" s="2">
        <f t="shared" si="348"/>
        <v>519.19065556296209</v>
      </c>
      <c r="F815" s="2">
        <f t="shared" si="349"/>
        <v>0</v>
      </c>
      <c r="G815" s="3">
        <f t="shared" si="356"/>
        <v>0</v>
      </c>
      <c r="H815" s="3">
        <f t="shared" si="357"/>
        <v>47.081436087726175</v>
      </c>
      <c r="I815" s="3">
        <f t="shared" si="358"/>
        <v>-87.863287970037248</v>
      </c>
      <c r="J815" s="2">
        <f t="shared" si="359"/>
        <v>99.682591243347687</v>
      </c>
      <c r="K815" s="2">
        <f t="shared" si="336"/>
        <v>99.682591243347687</v>
      </c>
      <c r="L815" s="5">
        <f t="shared" si="337"/>
        <v>0.41047594043977842</v>
      </c>
      <c r="M815" s="4">
        <f t="shared" si="350"/>
        <v>0.19056022821539881</v>
      </c>
      <c r="N815" s="4">
        <f t="shared" si="338"/>
        <v>0.22629175802925214</v>
      </c>
      <c r="O815" s="4">
        <f t="shared" si="351"/>
        <v>0</v>
      </c>
      <c r="P815" s="4">
        <f t="shared" si="339"/>
        <v>0</v>
      </c>
      <c r="Q815" s="5">
        <f t="shared" si="340"/>
        <v>0</v>
      </c>
      <c r="R815" s="5">
        <f t="shared" si="341"/>
        <v>-10.241182746319502</v>
      </c>
      <c r="S815" s="5">
        <f t="shared" si="352"/>
        <v>19.112076086995689</v>
      </c>
      <c r="T815" s="6">
        <f t="shared" si="353"/>
        <v>1498.8259596967614</v>
      </c>
      <c r="U815" s="5">
        <f t="shared" si="342"/>
        <v>0</v>
      </c>
      <c r="V815" s="5">
        <f t="shared" si="343"/>
        <v>10.536318627302345</v>
      </c>
      <c r="W815" s="5">
        <f t="shared" si="344"/>
        <v>5.6458735327594392</v>
      </c>
      <c r="X815" s="5">
        <f t="shared" si="360"/>
        <v>0</v>
      </c>
      <c r="Y815" s="5">
        <f t="shared" si="361"/>
        <v>0.29513588098284238</v>
      </c>
      <c r="Z815" s="5">
        <f t="shared" si="362"/>
        <v>-7.4160503802448723</v>
      </c>
      <c r="AA815">
        <f t="shared" si="354"/>
        <v>0</v>
      </c>
    </row>
    <row r="816" spans="1:27" x14ac:dyDescent="0.2">
      <c r="A816">
        <f t="shared" si="355"/>
        <v>7.8399999999998773</v>
      </c>
      <c r="B816" s="5">
        <f t="shared" si="345"/>
        <v>0</v>
      </c>
      <c r="C816" s="5">
        <f t="shared" si="346"/>
        <v>519.66148468063341</v>
      </c>
      <c r="D816" s="5">
        <f t="shared" si="347"/>
        <v>-198.62791398579287</v>
      </c>
      <c r="E816" s="2">
        <f t="shared" si="348"/>
        <v>519.66148468063341</v>
      </c>
      <c r="F816" s="2">
        <f t="shared" si="349"/>
        <v>0</v>
      </c>
      <c r="G816" s="3">
        <f t="shared" si="356"/>
        <v>0</v>
      </c>
      <c r="H816" s="3">
        <f t="shared" si="357"/>
        <v>47.084387446536006</v>
      </c>
      <c r="I816" s="3">
        <f t="shared" si="358"/>
        <v>-87.937448473839694</v>
      </c>
      <c r="J816" s="2">
        <f t="shared" si="359"/>
        <v>99.749357819009177</v>
      </c>
      <c r="K816" s="2">
        <f t="shared" si="336"/>
        <v>99.749357819009177</v>
      </c>
      <c r="L816" s="5">
        <f t="shared" si="337"/>
        <v>0.4103032840633184</v>
      </c>
      <c r="M816" s="4">
        <f t="shared" si="350"/>
        <v>0.19043248754917647</v>
      </c>
      <c r="N816" s="4">
        <f t="shared" si="338"/>
        <v>0.22621967799576229</v>
      </c>
      <c r="O816" s="4">
        <f t="shared" si="351"/>
        <v>0</v>
      </c>
      <c r="P816" s="4">
        <f t="shared" si="339"/>
        <v>0</v>
      </c>
      <c r="Q816" s="5">
        <f t="shared" si="340"/>
        <v>0</v>
      </c>
      <c r="R816" s="5">
        <f t="shared" si="341"/>
        <v>-10.24437376591769</v>
      </c>
      <c r="S816" s="5">
        <f t="shared" si="352"/>
        <v>19.132968252163565</v>
      </c>
      <c r="T816" s="6">
        <f t="shared" si="353"/>
        <v>1498.8244608715511</v>
      </c>
      <c r="U816" s="5">
        <f t="shared" si="342"/>
        <v>0</v>
      </c>
      <c r="V816" s="5">
        <f t="shared" si="343"/>
        <v>10.548913657828887</v>
      </c>
      <c r="W816" s="5">
        <f t="shared" si="344"/>
        <v>5.6482095674293937</v>
      </c>
      <c r="X816" s="5">
        <f t="shared" si="360"/>
        <v>0</v>
      </c>
      <c r="Y816" s="5">
        <f t="shared" si="361"/>
        <v>0.30453989191119746</v>
      </c>
      <c r="Z816" s="5">
        <f t="shared" si="362"/>
        <v>-7.3928221804070411</v>
      </c>
      <c r="AA816">
        <f t="shared" si="354"/>
        <v>0</v>
      </c>
    </row>
    <row r="817" spans="1:27" x14ac:dyDescent="0.2">
      <c r="A817">
        <f t="shared" si="355"/>
        <v>7.8499999999998771</v>
      </c>
      <c r="B817" s="5">
        <f t="shared" si="345"/>
        <v>0</v>
      </c>
      <c r="C817" s="5">
        <f t="shared" si="346"/>
        <v>520.13234378209336</v>
      </c>
      <c r="D817" s="5">
        <f t="shared" si="347"/>
        <v>-199.5076581116403</v>
      </c>
      <c r="E817" s="2">
        <f t="shared" si="348"/>
        <v>520.13234378209336</v>
      </c>
      <c r="F817" s="2">
        <f t="shared" si="349"/>
        <v>0</v>
      </c>
      <c r="G817" s="3">
        <f t="shared" si="356"/>
        <v>0</v>
      </c>
      <c r="H817" s="3">
        <f t="shared" si="357"/>
        <v>47.087432845455119</v>
      </c>
      <c r="I817" s="3">
        <f t="shared" si="358"/>
        <v>-88.011376695643762</v>
      </c>
      <c r="J817" s="2">
        <f t="shared" si="359"/>
        <v>99.815974472214378</v>
      </c>
      <c r="K817" s="2">
        <f t="shared" si="336"/>
        <v>99.815974472214378</v>
      </c>
      <c r="L817" s="5">
        <f t="shared" si="337"/>
        <v>0.41013090046002354</v>
      </c>
      <c r="M817" s="4">
        <f t="shared" si="350"/>
        <v>0.19030520360932524</v>
      </c>
      <c r="N817" s="4">
        <f t="shared" si="338"/>
        <v>0.22614780518092117</v>
      </c>
      <c r="O817" s="4">
        <f t="shared" si="351"/>
        <v>0</v>
      </c>
      <c r="P817" s="4">
        <f t="shared" si="339"/>
        <v>0</v>
      </c>
      <c r="Q817" s="5">
        <f t="shared" si="340"/>
        <v>0</v>
      </c>
      <c r="R817" s="5">
        <f t="shared" si="341"/>
        <v>-10.247571223478577</v>
      </c>
      <c r="S817" s="5">
        <f t="shared" si="352"/>
        <v>19.153791078930386</v>
      </c>
      <c r="T817" s="6">
        <f t="shared" si="353"/>
        <v>1498.8229620478396</v>
      </c>
      <c r="U817" s="5">
        <f t="shared" si="342"/>
        <v>0</v>
      </c>
      <c r="V817" s="5">
        <f t="shared" si="343"/>
        <v>10.561476368972658</v>
      </c>
      <c r="W817" s="5">
        <f t="shared" si="344"/>
        <v>5.6505514166951594</v>
      </c>
      <c r="X817" s="5">
        <f t="shared" si="360"/>
        <v>0</v>
      </c>
      <c r="Y817" s="5">
        <f t="shared" si="361"/>
        <v>0.31390514549408088</v>
      </c>
      <c r="Z817" s="5">
        <f t="shared" si="362"/>
        <v>-7.3696575043744552</v>
      </c>
      <c r="AA817">
        <f t="shared" si="354"/>
        <v>0</v>
      </c>
    </row>
    <row r="818" spans="1:27" x14ac:dyDescent="0.2">
      <c r="A818">
        <f t="shared" si="355"/>
        <v>7.8599999999998769</v>
      </c>
      <c r="B818" s="5">
        <f t="shared" si="345"/>
        <v>0</v>
      </c>
      <c r="C818" s="5">
        <f t="shared" si="346"/>
        <v>520.60323380580519</v>
      </c>
      <c r="D818" s="5">
        <f t="shared" si="347"/>
        <v>-200.38814036147195</v>
      </c>
      <c r="E818" s="2">
        <f t="shared" si="348"/>
        <v>520.60323380580519</v>
      </c>
      <c r="F818" s="2">
        <f t="shared" si="349"/>
        <v>0</v>
      </c>
      <c r="G818" s="3">
        <f t="shared" si="356"/>
        <v>0</v>
      </c>
      <c r="H818" s="3">
        <f t="shared" si="357"/>
        <v>47.090571896910063</v>
      </c>
      <c r="I818" s="3">
        <f t="shared" si="358"/>
        <v>-88.085073270687502</v>
      </c>
      <c r="J818" s="2">
        <f t="shared" si="359"/>
        <v>99.882441373248597</v>
      </c>
      <c r="K818" s="2">
        <f t="shared" si="336"/>
        <v>99.882441373248597</v>
      </c>
      <c r="L818" s="5">
        <f t="shared" si="337"/>
        <v>0.40995879071695385</v>
      </c>
      <c r="M818" s="4">
        <f t="shared" si="350"/>
        <v>0.190178374584621</v>
      </c>
      <c r="N818" s="4">
        <f t="shared" si="338"/>
        <v>0.22607613905074039</v>
      </c>
      <c r="O818" s="4">
        <f t="shared" si="351"/>
        <v>0</v>
      </c>
      <c r="P818" s="4">
        <f t="shared" si="339"/>
        <v>0</v>
      </c>
      <c r="Q818" s="5">
        <f t="shared" si="340"/>
        <v>0</v>
      </c>
      <c r="R818" s="5">
        <f t="shared" si="341"/>
        <v>-10.250775124751572</v>
      </c>
      <c r="S818" s="5">
        <f t="shared" si="352"/>
        <v>19.17454474585243</v>
      </c>
      <c r="T818" s="6">
        <f t="shared" si="353"/>
        <v>1498.821463225627</v>
      </c>
      <c r="U818" s="5">
        <f t="shared" si="342"/>
        <v>0</v>
      </c>
      <c r="V818" s="5">
        <f t="shared" si="343"/>
        <v>10.574006808384087</v>
      </c>
      <c r="W818" s="5">
        <f t="shared" si="344"/>
        <v>5.6528990595087345</v>
      </c>
      <c r="X818" s="5">
        <f t="shared" si="360"/>
        <v>0</v>
      </c>
      <c r="Y818" s="5">
        <f t="shared" si="361"/>
        <v>0.32323168363251575</v>
      </c>
      <c r="Z818" s="5">
        <f t="shared" si="362"/>
        <v>-7.3465561946388362</v>
      </c>
      <c r="AA818">
        <f t="shared" si="354"/>
        <v>0</v>
      </c>
    </row>
    <row r="819" spans="1:27" x14ac:dyDescent="0.2">
      <c r="A819">
        <f t="shared" si="355"/>
        <v>7.8699999999998766</v>
      </c>
      <c r="B819" s="5">
        <f t="shared" si="345"/>
        <v>0</v>
      </c>
      <c r="C819" s="5">
        <f t="shared" si="346"/>
        <v>521.07415568635849</v>
      </c>
      <c r="D819" s="5">
        <f t="shared" si="347"/>
        <v>-201.26935842198856</v>
      </c>
      <c r="E819" s="2">
        <f t="shared" si="348"/>
        <v>521.07415568635849</v>
      </c>
      <c r="F819" s="2">
        <f t="shared" si="349"/>
        <v>0</v>
      </c>
      <c r="G819" s="3">
        <f t="shared" si="356"/>
        <v>0</v>
      </c>
      <c r="H819" s="3">
        <f t="shared" si="357"/>
        <v>47.093804213746388</v>
      </c>
      <c r="I819" s="3">
        <f t="shared" si="358"/>
        <v>-88.158538832633894</v>
      </c>
      <c r="J819" s="2">
        <f t="shared" si="359"/>
        <v>99.948758693781159</v>
      </c>
      <c r="K819" s="2">
        <f t="shared" si="336"/>
        <v>99.948758693781159</v>
      </c>
      <c r="L819" s="5">
        <f t="shared" si="337"/>
        <v>0.40978695590664616</v>
      </c>
      <c r="M819" s="4">
        <f t="shared" si="350"/>
        <v>0.19005199867098671</v>
      </c>
      <c r="N819" s="4">
        <f t="shared" si="338"/>
        <v>0.22600467907153449</v>
      </c>
      <c r="O819" s="4">
        <f t="shared" si="351"/>
        <v>0</v>
      </c>
      <c r="P819" s="4">
        <f t="shared" si="339"/>
        <v>0</v>
      </c>
      <c r="Q819" s="5">
        <f t="shared" si="340"/>
        <v>0</v>
      </c>
      <c r="R819" s="5">
        <f t="shared" si="341"/>
        <v>-10.253985475104262</v>
      </c>
      <c r="S819" s="5">
        <f t="shared" si="352"/>
        <v>19.195229431738664</v>
      </c>
      <c r="T819" s="6">
        <f t="shared" si="353"/>
        <v>1498.8199644049132</v>
      </c>
      <c r="U819" s="5">
        <f t="shared" si="342"/>
        <v>0</v>
      </c>
      <c r="V819" s="5">
        <f t="shared" si="343"/>
        <v>10.586505023876017</v>
      </c>
      <c r="W819" s="5">
        <f t="shared" si="344"/>
        <v>5.6552524747348336</v>
      </c>
      <c r="X819" s="5">
        <f t="shared" si="360"/>
        <v>0</v>
      </c>
      <c r="Y819" s="5">
        <f t="shared" si="361"/>
        <v>0.33251954877175471</v>
      </c>
      <c r="Z819" s="5">
        <f t="shared" si="362"/>
        <v>-7.3235180935265021</v>
      </c>
      <c r="AA819">
        <f t="shared" si="354"/>
        <v>0</v>
      </c>
    </row>
    <row r="820" spans="1:27" x14ac:dyDescent="0.2">
      <c r="A820">
        <f t="shared" si="355"/>
        <v>7.8799999999998764</v>
      </c>
      <c r="B820" s="5">
        <f t="shared" si="345"/>
        <v>0</v>
      </c>
      <c r="C820" s="5">
        <f t="shared" si="346"/>
        <v>521.54511035447342</v>
      </c>
      <c r="D820" s="5">
        <f t="shared" si="347"/>
        <v>-202.15130998621956</v>
      </c>
      <c r="E820" s="2">
        <f t="shared" si="348"/>
        <v>521.54511035447342</v>
      </c>
      <c r="F820" s="2">
        <f t="shared" si="349"/>
        <v>0</v>
      </c>
      <c r="G820" s="3">
        <f t="shared" si="356"/>
        <v>0</v>
      </c>
      <c r="H820" s="3">
        <f t="shared" si="357"/>
        <v>47.097129409234107</v>
      </c>
      <c r="I820" s="3">
        <f t="shared" si="358"/>
        <v>-88.231774013569165</v>
      </c>
      <c r="J820" s="2">
        <f t="shared" si="359"/>
        <v>100.01492660684046</v>
      </c>
      <c r="K820" s="2">
        <f t="shared" si="336"/>
        <v>100.01492660684046</v>
      </c>
      <c r="L820" s="5">
        <f t="shared" si="337"/>
        <v>0.40961539708719108</v>
      </c>
      <c r="M820" s="4">
        <f t="shared" si="350"/>
        <v>0.18992607407148995</v>
      </c>
      <c r="N820" s="4">
        <f t="shared" si="338"/>
        <v>0.2259334247099444</v>
      </c>
      <c r="O820" s="4">
        <f t="shared" si="351"/>
        <v>0</v>
      </c>
      <c r="P820" s="4">
        <f t="shared" si="339"/>
        <v>0</v>
      </c>
      <c r="Q820" s="5">
        <f t="shared" si="340"/>
        <v>0</v>
      </c>
      <c r="R820" s="5">
        <f t="shared" si="341"/>
        <v>-10.257202279523916</v>
      </c>
      <c r="S820" s="5">
        <f t="shared" si="352"/>
        <v>19.215845315637846</v>
      </c>
      <c r="T820" s="6">
        <f t="shared" si="353"/>
        <v>1498.8184655856983</v>
      </c>
      <c r="U820" s="5">
        <f t="shared" si="342"/>
        <v>0</v>
      </c>
      <c r="V820" s="5">
        <f t="shared" si="343"/>
        <v>10.598971063420414</v>
      </c>
      <c r="W820" s="5">
        <f t="shared" si="344"/>
        <v>5.6576116411517443</v>
      </c>
      <c r="X820" s="5">
        <f t="shared" si="360"/>
        <v>0</v>
      </c>
      <c r="Y820" s="5">
        <f t="shared" si="361"/>
        <v>0.34176878389649801</v>
      </c>
      <c r="Z820" s="5">
        <f t="shared" si="362"/>
        <v>-7.3005430432104106</v>
      </c>
      <c r="AA820">
        <f t="shared" si="354"/>
        <v>0</v>
      </c>
    </row>
    <row r="821" spans="1:27" x14ac:dyDescent="0.2">
      <c r="A821">
        <f t="shared" si="355"/>
        <v>7.8899999999998762</v>
      </c>
      <c r="B821" s="5">
        <f t="shared" si="345"/>
        <v>0</v>
      </c>
      <c r="C821" s="5">
        <f t="shared" si="346"/>
        <v>522.016098737005</v>
      </c>
      <c r="D821" s="5">
        <f t="shared" si="347"/>
        <v>-203.03399275350742</v>
      </c>
      <c r="E821" s="2">
        <f t="shared" si="348"/>
        <v>522.016098737005</v>
      </c>
      <c r="F821" s="2">
        <f t="shared" si="349"/>
        <v>0</v>
      </c>
      <c r="G821" s="3">
        <f t="shared" si="356"/>
        <v>0</v>
      </c>
      <c r="H821" s="3">
        <f t="shared" si="357"/>
        <v>47.100547097073068</v>
      </c>
      <c r="I821" s="3">
        <f t="shared" si="358"/>
        <v>-88.304779444001269</v>
      </c>
      <c r="J821" s="2">
        <f t="shared" si="359"/>
        <v>100.08094528678927</v>
      </c>
      <c r="K821" s="2">
        <f t="shared" si="336"/>
        <v>100.08094528678927</v>
      </c>
      <c r="L821" s="5">
        <f t="shared" si="337"/>
        <v>0.40944411530230929</v>
      </c>
      <c r="M821" s="4">
        <f t="shared" si="350"/>
        <v>0.18980059899634016</v>
      </c>
      <c r="N821" s="4">
        <f t="shared" si="338"/>
        <v>0.22586237543296017</v>
      </c>
      <c r="O821" s="4">
        <f t="shared" si="351"/>
        <v>0</v>
      </c>
      <c r="P821" s="4">
        <f t="shared" si="339"/>
        <v>0</v>
      </c>
      <c r="Q821" s="5">
        <f t="shared" si="340"/>
        <v>0</v>
      </c>
      <c r="R821" s="5">
        <f t="shared" si="341"/>
        <v>-10.260425542618986</v>
      </c>
      <c r="S821" s="5">
        <f t="shared" si="352"/>
        <v>19.236392576825718</v>
      </c>
      <c r="T821" s="6">
        <f t="shared" si="353"/>
        <v>1498.816966767982</v>
      </c>
      <c r="U821" s="5">
        <f t="shared" si="342"/>
        <v>0</v>
      </c>
      <c r="V821" s="5">
        <f t="shared" si="343"/>
        <v>10.611404975145124</v>
      </c>
      <c r="W821" s="5">
        <f t="shared" si="344"/>
        <v>5.6599765374521995</v>
      </c>
      <c r="X821" s="5">
        <f t="shared" si="360"/>
        <v>0</v>
      </c>
      <c r="Y821" s="5">
        <f t="shared" si="361"/>
        <v>0.35097943252613817</v>
      </c>
      <c r="Z821" s="5">
        <f t="shared" si="362"/>
        <v>-7.2776308857220826</v>
      </c>
      <c r="AA821">
        <f t="shared" si="354"/>
        <v>0</v>
      </c>
    </row>
    <row r="822" spans="1:27" x14ac:dyDescent="0.2">
      <c r="A822">
        <f t="shared" si="355"/>
        <v>7.899999999999876</v>
      </c>
      <c r="B822" s="5">
        <f t="shared" si="345"/>
        <v>0</v>
      </c>
      <c r="C822" s="5">
        <f t="shared" si="346"/>
        <v>522.48712175694732</v>
      </c>
      <c r="D822" s="5">
        <f t="shared" si="347"/>
        <v>-203.91740442949171</v>
      </c>
      <c r="E822" s="2">
        <f t="shared" si="348"/>
        <v>522.48712175694732</v>
      </c>
      <c r="F822" s="2">
        <f t="shared" si="349"/>
        <v>0</v>
      </c>
      <c r="G822" s="3">
        <f t="shared" si="356"/>
        <v>0</v>
      </c>
      <c r="H822" s="3">
        <f t="shared" si="357"/>
        <v>47.104056891398329</v>
      </c>
      <c r="I822" s="3">
        <f t="shared" si="358"/>
        <v>-88.377555752858484</v>
      </c>
      <c r="J822" s="2">
        <f t="shared" si="359"/>
        <v>100.14681490930055</v>
      </c>
      <c r="K822" s="2">
        <f t="shared" si="336"/>
        <v>100.14681490930055</v>
      </c>
      <c r="L822" s="5">
        <f t="shared" si="337"/>
        <v>0.40927311158142821</v>
      </c>
      <c r="M822" s="4">
        <f t="shared" si="350"/>
        <v>0.18967557166288471</v>
      </c>
      <c r="N822" s="4">
        <f t="shared" si="338"/>
        <v>0.22579153070794347</v>
      </c>
      <c r="O822" s="4">
        <f t="shared" si="351"/>
        <v>0</v>
      </c>
      <c r="P822" s="4">
        <f t="shared" si="339"/>
        <v>0</v>
      </c>
      <c r="Q822" s="5">
        <f t="shared" si="340"/>
        <v>0</v>
      </c>
      <c r="R822" s="5">
        <f t="shared" si="341"/>
        <v>-10.263655268620671</v>
      </c>
      <c r="S822" s="5">
        <f t="shared" si="352"/>
        <v>19.256871394792416</v>
      </c>
      <c r="T822" s="6">
        <f t="shared" si="353"/>
        <v>1498.815467951765</v>
      </c>
      <c r="U822" s="5">
        <f t="shared" si="342"/>
        <v>0</v>
      </c>
      <c r="V822" s="5">
        <f t="shared" si="343"/>
        <v>10.623806807330691</v>
      </c>
      <c r="W822" s="5">
        <f t="shared" si="344"/>
        <v>5.6623471422442453</v>
      </c>
      <c r="X822" s="5">
        <f t="shared" si="360"/>
        <v>0</v>
      </c>
      <c r="Y822" s="5">
        <f t="shared" si="361"/>
        <v>0.3601515387100207</v>
      </c>
      <c r="Z822" s="5">
        <f t="shared" si="362"/>
        <v>-7.2547814629633365</v>
      </c>
      <c r="AA822">
        <f t="shared" si="354"/>
        <v>0</v>
      </c>
    </row>
    <row r="823" spans="1:27" x14ac:dyDescent="0.2">
      <c r="A823">
        <f t="shared" si="355"/>
        <v>7.9099999999998758</v>
      </c>
      <c r="B823" s="5">
        <f t="shared" si="345"/>
        <v>0</v>
      </c>
      <c r="C823" s="5">
        <f t="shared" si="346"/>
        <v>522.95818033343824</v>
      </c>
      <c r="D823" s="5">
        <f t="shared" si="347"/>
        <v>-204.80154272609346</v>
      </c>
      <c r="E823" s="2">
        <f t="shared" si="348"/>
        <v>522.95818033343824</v>
      </c>
      <c r="F823" s="2">
        <f t="shared" si="349"/>
        <v>0</v>
      </c>
      <c r="G823" s="3">
        <f t="shared" si="356"/>
        <v>0</v>
      </c>
      <c r="H823" s="3">
        <f t="shared" si="357"/>
        <v>47.107658406785433</v>
      </c>
      <c r="I823" s="3">
        <f t="shared" si="358"/>
        <v>-88.450103567488114</v>
      </c>
      <c r="J823" s="2">
        <f t="shared" si="359"/>
        <v>100.21253565133334</v>
      </c>
      <c r="K823" s="2">
        <f t="shared" si="336"/>
        <v>100.21253565133334</v>
      </c>
      <c r="L823" s="5">
        <f t="shared" si="337"/>
        <v>0.40910238693975925</v>
      </c>
      <c r="M823" s="4">
        <f t="shared" si="350"/>
        <v>0.18955099029560457</v>
      </c>
      <c r="N823" s="4">
        <f t="shared" si="338"/>
        <v>0.22572089000264889</v>
      </c>
      <c r="O823" s="4">
        <f t="shared" si="351"/>
        <v>0</v>
      </c>
      <c r="P823" s="4">
        <f t="shared" si="339"/>
        <v>0</v>
      </c>
      <c r="Q823" s="5">
        <f t="shared" si="340"/>
        <v>0</v>
      </c>
      <c r="R823" s="5">
        <f t="shared" si="341"/>
        <v>-10.266891461384491</v>
      </c>
      <c r="S823" s="5">
        <f t="shared" si="352"/>
        <v>19.277281949229998</v>
      </c>
      <c r="T823" s="6">
        <f t="shared" si="353"/>
        <v>1498.8139691370461</v>
      </c>
      <c r="U823" s="5">
        <f t="shared" si="342"/>
        <v>0</v>
      </c>
      <c r="V823" s="5">
        <f t="shared" si="343"/>
        <v>10.636176608407141</v>
      </c>
      <c r="W823" s="5">
        <f t="shared" si="344"/>
        <v>5.6647234340521004</v>
      </c>
      <c r="X823" s="5">
        <f t="shared" si="360"/>
        <v>0</v>
      </c>
      <c r="Y823" s="5">
        <f t="shared" si="361"/>
        <v>0.3692851470226497</v>
      </c>
      <c r="Z823" s="5">
        <f t="shared" si="362"/>
        <v>-7.2319946167179019</v>
      </c>
      <c r="AA823">
        <f t="shared" si="354"/>
        <v>0</v>
      </c>
    </row>
    <row r="824" spans="1:27" x14ac:dyDescent="0.2">
      <c r="A824">
        <f t="shared" si="355"/>
        <v>7.9199999999998756</v>
      </c>
      <c r="B824" s="5">
        <f t="shared" si="345"/>
        <v>0</v>
      </c>
      <c r="C824" s="5">
        <f t="shared" si="346"/>
        <v>523.42927538176343</v>
      </c>
      <c r="D824" s="5">
        <f t="shared" si="347"/>
        <v>-205.68640536149917</v>
      </c>
      <c r="E824" s="2">
        <f t="shared" si="348"/>
        <v>523.42927538176343</v>
      </c>
      <c r="F824" s="2">
        <f t="shared" si="349"/>
        <v>0</v>
      </c>
      <c r="G824" s="3">
        <f t="shared" si="356"/>
        <v>0</v>
      </c>
      <c r="H824" s="3">
        <f t="shared" si="357"/>
        <v>47.11135125825566</v>
      </c>
      <c r="I824" s="3">
        <f t="shared" si="358"/>
        <v>-88.522423513655298</v>
      </c>
      <c r="J824" s="2">
        <f t="shared" si="359"/>
        <v>100.27810769110923</v>
      </c>
      <c r="K824" s="2">
        <f t="shared" si="336"/>
        <v>100.27810769110923</v>
      </c>
      <c r="L824" s="5">
        <f t="shared" si="337"/>
        <v>0.40893194237837471</v>
      </c>
      <c r="M824" s="4">
        <f t="shared" si="350"/>
        <v>0.18942685312610949</v>
      </c>
      <c r="N824" s="4">
        <f t="shared" si="338"/>
        <v>0.22565045278524626</v>
      </c>
      <c r="O824" s="4">
        <f t="shared" si="351"/>
        <v>0</v>
      </c>
      <c r="P824" s="4">
        <f t="shared" si="339"/>
        <v>0</v>
      </c>
      <c r="Q824" s="5">
        <f t="shared" si="340"/>
        <v>0</v>
      </c>
      <c r="R824" s="5">
        <f t="shared" si="341"/>
        <v>-10.270134124391896</v>
      </c>
      <c r="S824" s="5">
        <f t="shared" si="352"/>
        <v>19.297624420020181</v>
      </c>
      <c r="T824" s="6">
        <f t="shared" si="353"/>
        <v>1498.8124703238266</v>
      </c>
      <c r="U824" s="5">
        <f t="shared" si="342"/>
        <v>0</v>
      </c>
      <c r="V824" s="5">
        <f t="shared" si="343"/>
        <v>10.648514426950905</v>
      </c>
      <c r="W824" s="5">
        <f t="shared" si="344"/>
        <v>5.6671053913170493</v>
      </c>
      <c r="X824" s="5">
        <f t="shared" si="360"/>
        <v>0</v>
      </c>
      <c r="Y824" s="5">
        <f t="shared" si="361"/>
        <v>0.3783803025590089</v>
      </c>
      <c r="Z824" s="5">
        <f t="shared" si="362"/>
        <v>-7.2092701886627708</v>
      </c>
      <c r="AA824">
        <f t="shared" si="354"/>
        <v>0</v>
      </c>
    </row>
    <row r="825" spans="1:27" x14ac:dyDescent="0.2">
      <c r="A825">
        <f t="shared" si="355"/>
        <v>7.9299999999998754</v>
      </c>
      <c r="B825" s="5">
        <f t="shared" si="345"/>
        <v>0</v>
      </c>
      <c r="C825" s="5">
        <f t="shared" si="346"/>
        <v>523.90040781336108</v>
      </c>
      <c r="D825" s="5">
        <f t="shared" si="347"/>
        <v>-206.57199006014514</v>
      </c>
      <c r="E825" s="2">
        <f t="shared" si="348"/>
        <v>523.90040781336108</v>
      </c>
      <c r="F825" s="2">
        <f t="shared" si="349"/>
        <v>0</v>
      </c>
      <c r="G825" s="3">
        <f t="shared" si="356"/>
        <v>0</v>
      </c>
      <c r="H825" s="3">
        <f t="shared" si="357"/>
        <v>47.115135061281251</v>
      </c>
      <c r="I825" s="3">
        <f t="shared" si="358"/>
        <v>-88.59451621554193</v>
      </c>
      <c r="J825" s="2">
        <f t="shared" si="359"/>
        <v>100.34353120808882</v>
      </c>
      <c r="K825" s="2">
        <f t="shared" si="336"/>
        <v>100.34353120808882</v>
      </c>
      <c r="L825" s="5">
        <f t="shared" si="337"/>
        <v>0.40876177888428544</v>
      </c>
      <c r="M825" s="4">
        <f t="shared" si="350"/>
        <v>0.18930315839313239</v>
      </c>
      <c r="N825" s="4">
        <f t="shared" si="338"/>
        <v>0.22558021852434088</v>
      </c>
      <c r="O825" s="4">
        <f t="shared" si="351"/>
        <v>0</v>
      </c>
      <c r="P825" s="4">
        <f t="shared" si="339"/>
        <v>0</v>
      </c>
      <c r="Q825" s="5">
        <f t="shared" si="340"/>
        <v>0</v>
      </c>
      <c r="R825" s="5">
        <f t="shared" si="341"/>
        <v>-10.273383260751912</v>
      </c>
      <c r="S825" s="5">
        <f t="shared" si="352"/>
        <v>19.3178989872222</v>
      </c>
      <c r="T825" s="6">
        <f t="shared" si="353"/>
        <v>1498.8109715121057</v>
      </c>
      <c r="U825" s="5">
        <f t="shared" si="342"/>
        <v>0</v>
      </c>
      <c r="V825" s="5">
        <f t="shared" si="343"/>
        <v>10.660820311681682</v>
      </c>
      <c r="W825" s="5">
        <f t="shared" si="344"/>
        <v>5.6694929923983048</v>
      </c>
      <c r="X825" s="5">
        <f t="shared" si="360"/>
        <v>0</v>
      </c>
      <c r="Y825" s="5">
        <f t="shared" si="361"/>
        <v>0.38743705092977088</v>
      </c>
      <c r="Z825" s="5">
        <f t="shared" si="362"/>
        <v>-7.1866080203794951</v>
      </c>
      <c r="AA825">
        <f t="shared" si="354"/>
        <v>0</v>
      </c>
    </row>
    <row r="826" spans="1:27" x14ac:dyDescent="0.2">
      <c r="A826">
        <f t="shared" si="355"/>
        <v>7.9399999999998752</v>
      </c>
      <c r="B826" s="5">
        <f t="shared" si="345"/>
        <v>0</v>
      </c>
      <c r="C826" s="5">
        <f t="shared" si="346"/>
        <v>524.37157853582642</v>
      </c>
      <c r="D826" s="5">
        <f t="shared" si="347"/>
        <v>-207.45829455270157</v>
      </c>
      <c r="E826" s="2">
        <f t="shared" si="348"/>
        <v>524.37157853582642</v>
      </c>
      <c r="F826" s="2">
        <f t="shared" si="349"/>
        <v>0</v>
      </c>
      <c r="G826" s="3">
        <f t="shared" si="356"/>
        <v>0</v>
      </c>
      <c r="H826" s="3">
        <f t="shared" si="357"/>
        <v>47.119009431790552</v>
      </c>
      <c r="I826" s="3">
        <f t="shared" si="358"/>
        <v>-88.66638229574572</v>
      </c>
      <c r="J826" s="2">
        <f t="shared" si="359"/>
        <v>100.40880638294878</v>
      </c>
      <c r="K826" s="2">
        <f t="shared" si="336"/>
        <v>100.40880638294878</v>
      </c>
      <c r="L826" s="5">
        <f t="shared" si="337"/>
        <v>0.40859189743051832</v>
      </c>
      <c r="M826" s="4">
        <f t="shared" si="350"/>
        <v>0.18917990434252313</v>
      </c>
      <c r="N826" s="4">
        <f t="shared" si="338"/>
        <v>0.2255101866889945</v>
      </c>
      <c r="O826" s="4">
        <f t="shared" si="351"/>
        <v>0</v>
      </c>
      <c r="P826" s="4">
        <f t="shared" si="339"/>
        <v>0</v>
      </c>
      <c r="Q826" s="5">
        <f t="shared" si="340"/>
        <v>0</v>
      </c>
      <c r="R826" s="5">
        <f t="shared" si="341"/>
        <v>-10.276638873202801</v>
      </c>
      <c r="S826" s="5">
        <f t="shared" si="352"/>
        <v>19.338105831060869</v>
      </c>
      <c r="T826" s="6">
        <f t="shared" si="353"/>
        <v>1498.8094727018836</v>
      </c>
      <c r="U826" s="5">
        <f t="shared" si="342"/>
        <v>0</v>
      </c>
      <c r="V826" s="5">
        <f t="shared" si="343"/>
        <v>10.673094311459407</v>
      </c>
      <c r="W826" s="5">
        <f t="shared" si="344"/>
        <v>5.6718862155738998</v>
      </c>
      <c r="X826" s="5">
        <f t="shared" si="360"/>
        <v>0</v>
      </c>
      <c r="Y826" s="5">
        <f t="shared" si="361"/>
        <v>0.39645543825660567</v>
      </c>
      <c r="Z826" s="5">
        <f t="shared" si="362"/>
        <v>-7.1640079533652319</v>
      </c>
      <c r="AA826">
        <f t="shared" si="354"/>
        <v>0</v>
      </c>
    </row>
    <row r="827" spans="1:27" x14ac:dyDescent="0.2">
      <c r="A827">
        <f t="shared" si="355"/>
        <v>7.9499999999998749</v>
      </c>
      <c r="B827" s="5">
        <f t="shared" si="345"/>
        <v>0</v>
      </c>
      <c r="C827" s="5">
        <f t="shared" si="346"/>
        <v>524.84278845291624</v>
      </c>
      <c r="D827" s="5">
        <f t="shared" si="347"/>
        <v>-208.34531657605669</v>
      </c>
      <c r="E827" s="2">
        <f t="shared" si="348"/>
        <v>524.84278845291624</v>
      </c>
      <c r="F827" s="2">
        <f t="shared" si="349"/>
        <v>0</v>
      </c>
      <c r="G827" s="3">
        <f t="shared" si="356"/>
        <v>0</v>
      </c>
      <c r="H827" s="3">
        <f t="shared" si="357"/>
        <v>47.122973986173115</v>
      </c>
      <c r="I827" s="3">
        <f t="shared" si="358"/>
        <v>-88.738022375279371</v>
      </c>
      <c r="J827" s="2">
        <f t="shared" si="359"/>
        <v>100.47393339755904</v>
      </c>
      <c r="K827" s="2">
        <f t="shared" si="336"/>
        <v>100.47393339755904</v>
      </c>
      <c r="L827" s="5">
        <f t="shared" si="337"/>
        <v>0.40842229897619403</v>
      </c>
      <c r="M827" s="4">
        <f t="shared" si="350"/>
        <v>0.18905708922724199</v>
      </c>
      <c r="N827" s="4">
        <f t="shared" si="338"/>
        <v>0.2254403567487456</v>
      </c>
      <c r="O827" s="4">
        <f t="shared" si="351"/>
        <v>0</v>
      </c>
      <c r="P827" s="4">
        <f t="shared" si="339"/>
        <v>0</v>
      </c>
      <c r="Q827" s="5">
        <f t="shared" si="340"/>
        <v>0</v>
      </c>
      <c r="R827" s="5">
        <f t="shared" si="341"/>
        <v>-10.279900964113759</v>
      </c>
      <c r="S827" s="5">
        <f t="shared" si="352"/>
        <v>19.358245131914785</v>
      </c>
      <c r="T827" s="6">
        <f t="shared" si="353"/>
        <v>1498.8079738931599</v>
      </c>
      <c r="U827" s="5">
        <f t="shared" si="342"/>
        <v>0</v>
      </c>
      <c r="V827" s="5">
        <f t="shared" si="343"/>
        <v>10.685336475281218</v>
      </c>
      <c r="W827" s="5">
        <f t="shared" si="344"/>
        <v>5.6742850390415667</v>
      </c>
      <c r="X827" s="5">
        <f t="shared" si="360"/>
        <v>0</v>
      </c>
      <c r="Y827" s="5">
        <f t="shared" si="361"/>
        <v>0.40543551116745924</v>
      </c>
      <c r="Z827" s="5">
        <f t="shared" si="362"/>
        <v>-7.1414698290436469</v>
      </c>
      <c r="AA827">
        <f t="shared" si="354"/>
        <v>0</v>
      </c>
    </row>
    <row r="828" spans="1:27" x14ac:dyDescent="0.2">
      <c r="A828">
        <f t="shared" si="355"/>
        <v>7.9599999999998747</v>
      </c>
      <c r="B828" s="5">
        <f t="shared" si="345"/>
        <v>0</v>
      </c>
      <c r="C828" s="5">
        <f t="shared" si="346"/>
        <v>525.31403846455362</v>
      </c>
      <c r="D828" s="5">
        <f t="shared" si="347"/>
        <v>-209.23305387330092</v>
      </c>
      <c r="E828" s="2">
        <f t="shared" si="348"/>
        <v>525.31403846455362</v>
      </c>
      <c r="F828" s="2">
        <f t="shared" si="349"/>
        <v>0</v>
      </c>
      <c r="G828" s="3">
        <f t="shared" si="356"/>
        <v>0</v>
      </c>
      <c r="H828" s="3">
        <f t="shared" si="357"/>
        <v>47.127028341284792</v>
      </c>
      <c r="I828" s="3">
        <f t="shared" si="358"/>
        <v>-88.809437073569811</v>
      </c>
      <c r="J828" s="2">
        <f t="shared" si="359"/>
        <v>100.53891243496031</v>
      </c>
      <c r="K828" s="2">
        <f t="shared" si="336"/>
        <v>100.53891243496031</v>
      </c>
      <c r="L828" s="5">
        <f t="shared" si="337"/>
        <v>0.40825298446660496</v>
      </c>
      <c r="M828" s="4">
        <f t="shared" si="350"/>
        <v>0.18893471130735223</v>
      </c>
      <c r="N828" s="4">
        <f t="shared" si="338"/>
        <v>0.22537072817362899</v>
      </c>
      <c r="O828" s="4">
        <f t="shared" si="351"/>
        <v>0</v>
      </c>
      <c r="P828" s="4">
        <f t="shared" si="339"/>
        <v>0</v>
      </c>
      <c r="Q828" s="5">
        <f t="shared" si="340"/>
        <v>0</v>
      </c>
      <c r="R828" s="5">
        <f t="shared" si="341"/>
        <v>-10.283169535486646</v>
      </c>
      <c r="S828" s="5">
        <f t="shared" si="352"/>
        <v>19.378317070304679</v>
      </c>
      <c r="T828" s="6">
        <f t="shared" si="353"/>
        <v>1498.8064750859357</v>
      </c>
      <c r="U828" s="5">
        <f t="shared" si="342"/>
        <v>0</v>
      </c>
      <c r="V828" s="5">
        <f t="shared" si="343"/>
        <v>10.69754685227849</v>
      </c>
      <c r="W828" s="5">
        <f t="shared" si="344"/>
        <v>5.6766894409196338</v>
      </c>
      <c r="X828" s="5">
        <f t="shared" si="360"/>
        <v>0</v>
      </c>
      <c r="Y828" s="5">
        <f t="shared" si="361"/>
        <v>0.41437731679184431</v>
      </c>
      <c r="Z828" s="5">
        <f t="shared" si="362"/>
        <v>-7.1189934887756863</v>
      </c>
      <c r="AA828">
        <f t="shared" si="354"/>
        <v>0</v>
      </c>
    </row>
    <row r="829" spans="1:27" x14ac:dyDescent="0.2">
      <c r="A829">
        <f t="shared" si="355"/>
        <v>7.9699999999998745</v>
      </c>
      <c r="B829" s="5">
        <f t="shared" si="345"/>
        <v>0</v>
      </c>
      <c r="C829" s="5">
        <f t="shared" si="346"/>
        <v>525.78532946683231</v>
      </c>
      <c r="D829" s="5">
        <f t="shared" si="347"/>
        <v>-210.12150419371105</v>
      </c>
      <c r="E829" s="2">
        <f t="shared" si="348"/>
        <v>525.78532946683231</v>
      </c>
      <c r="F829" s="2">
        <f t="shared" si="349"/>
        <v>0</v>
      </c>
      <c r="G829" s="3">
        <f t="shared" si="356"/>
        <v>0</v>
      </c>
      <c r="H829" s="3">
        <f t="shared" si="357"/>
        <v>47.13117211445271</v>
      </c>
      <c r="I829" s="3">
        <f t="shared" si="358"/>
        <v>-88.880627008457566</v>
      </c>
      <c r="J829" s="2">
        <f t="shared" si="359"/>
        <v>100.60374367934187</v>
      </c>
      <c r="K829" s="2">
        <f t="shared" si="336"/>
        <v>100.60374367934187</v>
      </c>
      <c r="L829" s="5">
        <f t="shared" si="337"/>
        <v>0.40808395483329341</v>
      </c>
      <c r="M829" s="4">
        <f t="shared" si="350"/>
        <v>0.18881276885001261</v>
      </c>
      <c r="N829" s="4">
        <f t="shared" si="338"/>
        <v>0.22530130043419541</v>
      </c>
      <c r="O829" s="4">
        <f t="shared" si="351"/>
        <v>0</v>
      </c>
      <c r="P829" s="4">
        <f t="shared" si="339"/>
        <v>0</v>
      </c>
      <c r="Q829" s="5">
        <f t="shared" si="340"/>
        <v>0</v>
      </c>
      <c r="R829" s="5">
        <f t="shared" si="341"/>
        <v>-10.286444588957705</v>
      </c>
      <c r="S829" s="5">
        <f t="shared" si="352"/>
        <v>19.398321826881919</v>
      </c>
      <c r="T829" s="6">
        <f t="shared" si="353"/>
        <v>1498.80497628021</v>
      </c>
      <c r="U829" s="5">
        <f t="shared" si="342"/>
        <v>0</v>
      </c>
      <c r="V829" s="5">
        <f t="shared" si="343"/>
        <v>10.709725491713868</v>
      </c>
      <c r="W829" s="5">
        <f t="shared" si="344"/>
        <v>5.6790993992478995</v>
      </c>
      <c r="X829" s="5">
        <f t="shared" si="360"/>
        <v>0</v>
      </c>
      <c r="Y829" s="5">
        <f t="shared" si="361"/>
        <v>0.42328090275616326</v>
      </c>
      <c r="Z829" s="5">
        <f t="shared" si="362"/>
        <v>-7.0965787738701813</v>
      </c>
      <c r="AA829">
        <f t="shared" si="354"/>
        <v>0</v>
      </c>
    </row>
    <row r="830" spans="1:27" x14ac:dyDescent="0.2">
      <c r="A830">
        <f t="shared" si="355"/>
        <v>7.9799999999998743</v>
      </c>
      <c r="B830" s="5">
        <f t="shared" si="345"/>
        <v>0</v>
      </c>
      <c r="C830" s="5">
        <f t="shared" si="346"/>
        <v>526.25666235202198</v>
      </c>
      <c r="D830" s="5">
        <f t="shared" si="347"/>
        <v>-211.01066529273433</v>
      </c>
      <c r="E830" s="2">
        <f t="shared" si="348"/>
        <v>526.25666235202198</v>
      </c>
      <c r="F830" s="2">
        <f t="shared" si="349"/>
        <v>0</v>
      </c>
      <c r="G830" s="3">
        <f t="shared" si="356"/>
        <v>0</v>
      </c>
      <c r="H830" s="3">
        <f t="shared" si="357"/>
        <v>47.135404923480273</v>
      </c>
      <c r="I830" s="3">
        <f t="shared" si="358"/>
        <v>-88.951592796196266</v>
      </c>
      <c r="J830" s="2">
        <f t="shared" si="359"/>
        <v>100.66842731601982</v>
      </c>
      <c r="K830" s="2">
        <f t="shared" si="336"/>
        <v>100.66842731601982</v>
      </c>
      <c r="L830" s="5">
        <f t="shared" si="337"/>
        <v>0.40791521099412953</v>
      </c>
      <c r="M830" s="4">
        <f t="shared" si="350"/>
        <v>0.18869126012946855</v>
      </c>
      <c r="N830" s="4">
        <f t="shared" si="338"/>
        <v>0.22523207300153034</v>
      </c>
      <c r="O830" s="4">
        <f t="shared" si="351"/>
        <v>0</v>
      </c>
      <c r="P830" s="4">
        <f t="shared" si="339"/>
        <v>0</v>
      </c>
      <c r="Q830" s="5">
        <f t="shared" si="340"/>
        <v>0</v>
      </c>
      <c r="R830" s="5">
        <f t="shared" si="341"/>
        <v>-10.289726125799369</v>
      </c>
      <c r="S830" s="5">
        <f t="shared" si="352"/>
        <v>19.418259582417242</v>
      </c>
      <c r="T830" s="6">
        <f t="shared" si="353"/>
        <v>1498.8034774759831</v>
      </c>
      <c r="U830" s="5">
        <f t="shared" si="342"/>
        <v>0</v>
      </c>
      <c r="V830" s="5">
        <f t="shared" si="343"/>
        <v>10.721872442978373</v>
      </c>
      <c r="W830" s="5">
        <f t="shared" si="344"/>
        <v>5.681514891988547</v>
      </c>
      <c r="X830" s="5">
        <f t="shared" si="360"/>
        <v>0</v>
      </c>
      <c r="Y830" s="5">
        <f t="shared" si="361"/>
        <v>0.43214631717900431</v>
      </c>
      <c r="Z830" s="5">
        <f t="shared" si="362"/>
        <v>-7.0742255255942084</v>
      </c>
      <c r="AA830">
        <f t="shared" si="354"/>
        <v>0</v>
      </c>
    </row>
    <row r="831" spans="1:27" x14ac:dyDescent="0.2">
      <c r="A831">
        <f t="shared" si="355"/>
        <v>7.9899999999998741</v>
      </c>
      <c r="B831" s="5">
        <f t="shared" si="345"/>
        <v>0</v>
      </c>
      <c r="C831" s="5">
        <f t="shared" si="346"/>
        <v>526.72803800857264</v>
      </c>
      <c r="D831" s="5">
        <f t="shared" si="347"/>
        <v>-211.90053493197257</v>
      </c>
      <c r="E831" s="2">
        <f t="shared" si="348"/>
        <v>526.72803800857264</v>
      </c>
      <c r="F831" s="2">
        <f t="shared" si="349"/>
        <v>0</v>
      </c>
      <c r="G831" s="3">
        <f t="shared" si="356"/>
        <v>0</v>
      </c>
      <c r="H831" s="3">
        <f t="shared" si="357"/>
        <v>47.139726386652065</v>
      </c>
      <c r="I831" s="3">
        <f t="shared" si="358"/>
        <v>-89.022335051452202</v>
      </c>
      <c r="J831" s="2">
        <f t="shared" si="359"/>
        <v>100.73296353141527</v>
      </c>
      <c r="K831" s="2">
        <f t="shared" si="336"/>
        <v>100.73296353141527</v>
      </c>
      <c r="L831" s="5">
        <f t="shared" si="337"/>
        <v>0.40774675385339015</v>
      </c>
      <c r="M831" s="4">
        <f t="shared" si="350"/>
        <v>0.18857018342704374</v>
      </c>
      <c r="N831" s="4">
        <f t="shared" si="338"/>
        <v>0.22516304534727277</v>
      </c>
      <c r="O831" s="4">
        <f t="shared" si="351"/>
        <v>0</v>
      </c>
      <c r="P831" s="4">
        <f t="shared" si="339"/>
        <v>0</v>
      </c>
      <c r="Q831" s="5">
        <f t="shared" si="340"/>
        <v>0</v>
      </c>
      <c r="R831" s="5">
        <f t="shared" si="341"/>
        <v>-10.293014146922026</v>
      </c>
      <c r="S831" s="5">
        <f t="shared" si="352"/>
        <v>19.438130517789535</v>
      </c>
      <c r="T831" s="6">
        <f t="shared" si="353"/>
        <v>1498.8019786732548</v>
      </c>
      <c r="U831" s="5">
        <f t="shared" si="342"/>
        <v>0</v>
      </c>
      <c r="V831" s="5">
        <f t="shared" si="343"/>
        <v>10.73398775558851</v>
      </c>
      <c r="W831" s="5">
        <f t="shared" si="344"/>
        <v>5.6839358970270188</v>
      </c>
      <c r="X831" s="5">
        <f t="shared" si="360"/>
        <v>0</v>
      </c>
      <c r="Y831" s="5">
        <f t="shared" si="361"/>
        <v>0.44097360866648394</v>
      </c>
      <c r="Z831" s="5">
        <f t="shared" si="362"/>
        <v>-7.0519335851834448</v>
      </c>
      <c r="AA831">
        <f t="shared" si="354"/>
        <v>0</v>
      </c>
    </row>
    <row r="832" spans="1:27" x14ac:dyDescent="0.2">
      <c r="A832">
        <f t="shared" si="355"/>
        <v>7.9999999999998739</v>
      </c>
      <c r="B832" s="5">
        <f t="shared" si="345"/>
        <v>0</v>
      </c>
      <c r="C832" s="5">
        <f t="shared" si="346"/>
        <v>527.19945732111955</v>
      </c>
      <c r="D832" s="5">
        <f t="shared" si="347"/>
        <v>-212.79111087916635</v>
      </c>
      <c r="E832" s="2">
        <f t="shared" si="348"/>
        <v>527.19945732111955</v>
      </c>
      <c r="F832" s="2">
        <f t="shared" si="349"/>
        <v>0</v>
      </c>
      <c r="G832" s="3">
        <f t="shared" si="356"/>
        <v>0</v>
      </c>
      <c r="H832" s="3">
        <f t="shared" si="357"/>
        <v>47.144136122738729</v>
      </c>
      <c r="I832" s="3">
        <f t="shared" si="358"/>
        <v>-89.092854387304044</v>
      </c>
      <c r="J832" s="2">
        <f t="shared" si="359"/>
        <v>100.7973525130332</v>
      </c>
      <c r="K832" s="2">
        <f t="shared" si="336"/>
        <v>100.7973525130332</v>
      </c>
      <c r="L832" s="5">
        <f t="shared" si="337"/>
        <v>0.40757858430183674</v>
      </c>
      <c r="M832" s="4">
        <f t="shared" si="350"/>
        <v>0.18844953703113054</v>
      </c>
      <c r="N832" s="4">
        <f t="shared" si="338"/>
        <v>0.22509421694363341</v>
      </c>
      <c r="O832" s="4">
        <f t="shared" si="351"/>
        <v>0</v>
      </c>
      <c r="P832" s="4">
        <f t="shared" si="339"/>
        <v>0</v>
      </c>
      <c r="Q832" s="5">
        <f t="shared" si="340"/>
        <v>0</v>
      </c>
      <c r="R832" s="5">
        <f t="shared" si="341"/>
        <v>-10.296308652875855</v>
      </c>
      <c r="S832" s="5">
        <f t="shared" si="352"/>
        <v>19.457934813974848</v>
      </c>
      <c r="T832" s="6">
        <f t="shared" si="353"/>
        <v>1498.8004798720258</v>
      </c>
      <c r="U832" s="5">
        <f t="shared" si="342"/>
        <v>0</v>
      </c>
      <c r="V832" s="5">
        <f t="shared" si="343"/>
        <v>10.746071479183442</v>
      </c>
      <c r="W832" s="5">
        <f t="shared" si="344"/>
        <v>5.6863623921729278</v>
      </c>
      <c r="X832" s="5">
        <f t="shared" si="360"/>
        <v>0</v>
      </c>
      <c r="Y832" s="5">
        <f t="shared" si="361"/>
        <v>0.44976282630758746</v>
      </c>
      <c r="Z832" s="5">
        <f t="shared" si="362"/>
        <v>-7.0297027938522234</v>
      </c>
      <c r="AA832">
        <f t="shared" si="354"/>
        <v>0</v>
      </c>
    </row>
    <row r="833" spans="1:27" x14ac:dyDescent="0.2">
      <c r="A833">
        <f t="shared" si="355"/>
        <v>8.0099999999998737</v>
      </c>
      <c r="B833" s="5">
        <f t="shared" si="345"/>
        <v>0</v>
      </c>
      <c r="C833" s="5">
        <f t="shared" si="346"/>
        <v>527.67092117048821</v>
      </c>
      <c r="D833" s="5">
        <f t="shared" si="347"/>
        <v>-213.68239090817909</v>
      </c>
      <c r="E833" s="2">
        <f t="shared" si="348"/>
        <v>527.67092117048821</v>
      </c>
      <c r="F833" s="2">
        <f t="shared" si="349"/>
        <v>0</v>
      </c>
      <c r="G833" s="3">
        <f t="shared" si="356"/>
        <v>0</v>
      </c>
      <c r="H833" s="3">
        <f t="shared" si="357"/>
        <v>47.148633751001803</v>
      </c>
      <c r="I833" s="3">
        <f t="shared" si="358"/>
        <v>-89.163151415242567</v>
      </c>
      <c r="J833" s="2">
        <f t="shared" si="359"/>
        <v>100.86159444944136</v>
      </c>
      <c r="K833" s="2">
        <f t="shared" si="336"/>
        <v>100.86159444944136</v>
      </c>
      <c r="L833" s="5">
        <f t="shared" si="337"/>
        <v>0.4074107032167944</v>
      </c>
      <c r="M833" s="4">
        <f t="shared" si="350"/>
        <v>0.1883293192371803</v>
      </c>
      <c r="N833" s="4">
        <f t="shared" si="338"/>
        <v>0.22502558726341257</v>
      </c>
      <c r="O833" s="4">
        <f t="shared" si="351"/>
        <v>0</v>
      </c>
      <c r="P833" s="4">
        <f t="shared" si="339"/>
        <v>0</v>
      </c>
      <c r="Q833" s="5">
        <f t="shared" si="340"/>
        <v>0</v>
      </c>
      <c r="R833" s="5">
        <f t="shared" si="341"/>
        <v>-10.299609643852664</v>
      </c>
      <c r="S833" s="5">
        <f t="shared" si="352"/>
        <v>19.47767265203554</v>
      </c>
      <c r="T833" s="6">
        <f t="shared" si="353"/>
        <v>1498.798981072295</v>
      </c>
      <c r="U833" s="5">
        <f t="shared" si="342"/>
        <v>0</v>
      </c>
      <c r="V833" s="5">
        <f t="shared" si="343"/>
        <v>10.758123663522179</v>
      </c>
      <c r="W833" s="5">
        <f t="shared" si="344"/>
        <v>5.688794355160951</v>
      </c>
      <c r="X833" s="5">
        <f t="shared" si="360"/>
        <v>0</v>
      </c>
      <c r="Y833" s="5">
        <f t="shared" si="361"/>
        <v>0.45851401966951499</v>
      </c>
      <c r="Z833" s="5">
        <f t="shared" si="362"/>
        <v>-7.0075329928035082</v>
      </c>
      <c r="AA833">
        <f t="shared" si="354"/>
        <v>0</v>
      </c>
    </row>
    <row r="834" spans="1:27" x14ac:dyDescent="0.2">
      <c r="A834">
        <f t="shared" si="355"/>
        <v>8.0199999999998735</v>
      </c>
      <c r="B834" s="5">
        <f t="shared" si="345"/>
        <v>0</v>
      </c>
      <c r="C834" s="5">
        <f t="shared" si="346"/>
        <v>528.14243043369913</v>
      </c>
      <c r="D834" s="5">
        <f t="shared" si="347"/>
        <v>-214.57437279898116</v>
      </c>
      <c r="E834" s="2">
        <f t="shared" si="348"/>
        <v>528.14243043369913</v>
      </c>
      <c r="F834" s="2">
        <f t="shared" si="349"/>
        <v>0</v>
      </c>
      <c r="G834" s="3">
        <f t="shared" si="356"/>
        <v>0</v>
      </c>
      <c r="H834" s="3">
        <f t="shared" si="357"/>
        <v>47.153218891198499</v>
      </c>
      <c r="I834" s="3">
        <f t="shared" si="358"/>
        <v>-89.233226745170597</v>
      </c>
      <c r="J834" s="2">
        <f t="shared" si="359"/>
        <v>100.92568953024947</v>
      </c>
      <c r="K834" s="2">
        <f t="shared" si="336"/>
        <v>100.92568953024947</v>
      </c>
      <c r="L834" s="5">
        <f t="shared" si="337"/>
        <v>0.40724311146223036</v>
      </c>
      <c r="M834" s="4">
        <f t="shared" si="350"/>
        <v>0.18820952834769278</v>
      </c>
      <c r="N834" s="4">
        <f t="shared" si="338"/>
        <v>0.22495715578001768</v>
      </c>
      <c r="O834" s="4">
        <f t="shared" si="351"/>
        <v>0</v>
      </c>
      <c r="P834" s="4">
        <f t="shared" si="339"/>
        <v>0</v>
      </c>
      <c r="Q834" s="5">
        <f t="shared" si="340"/>
        <v>0</v>
      </c>
      <c r="R834" s="5">
        <f t="shared" si="341"/>
        <v>-10.30291711968775</v>
      </c>
      <c r="S834" s="5">
        <f t="shared" si="352"/>
        <v>19.49734421310955</v>
      </c>
      <c r="T834" s="6">
        <f t="shared" si="353"/>
        <v>1498.7974822740634</v>
      </c>
      <c r="U834" s="5">
        <f t="shared" si="342"/>
        <v>0</v>
      </c>
      <c r="V834" s="5">
        <f t="shared" si="343"/>
        <v>10.770144358480808</v>
      </c>
      <c r="W834" s="5">
        <f t="shared" si="344"/>
        <v>5.6912317636517322</v>
      </c>
      <c r="X834" s="5">
        <f t="shared" si="360"/>
        <v>0</v>
      </c>
      <c r="Y834" s="5">
        <f t="shared" si="361"/>
        <v>0.46722723879305761</v>
      </c>
      <c r="Z834" s="5">
        <f t="shared" si="362"/>
        <v>-6.9854240232387177</v>
      </c>
      <c r="AA834">
        <f t="shared" si="354"/>
        <v>0</v>
      </c>
    </row>
    <row r="835" spans="1:27" x14ac:dyDescent="0.2">
      <c r="A835">
        <f t="shared" si="355"/>
        <v>8.0299999999998732</v>
      </c>
      <c r="B835" s="5">
        <f t="shared" si="345"/>
        <v>0</v>
      </c>
      <c r="C835" s="5">
        <f t="shared" si="346"/>
        <v>528.61398598397307</v>
      </c>
      <c r="D835" s="5">
        <f t="shared" si="347"/>
        <v>-215.46705433763404</v>
      </c>
      <c r="E835" s="2">
        <f t="shared" si="348"/>
        <v>528.61398598397307</v>
      </c>
      <c r="F835" s="2">
        <f t="shared" si="349"/>
        <v>0</v>
      </c>
      <c r="G835" s="3">
        <f t="shared" si="356"/>
        <v>0</v>
      </c>
      <c r="H835" s="3">
        <f t="shared" si="357"/>
        <v>47.157891163586427</v>
      </c>
      <c r="I835" s="3">
        <f t="shared" si="358"/>
        <v>-89.303080985402985</v>
      </c>
      <c r="J835" s="2">
        <f t="shared" si="359"/>
        <v>100.98963794608885</v>
      </c>
      <c r="K835" s="2">
        <f t="shared" si="336"/>
        <v>100.98963794608885</v>
      </c>
      <c r="L835" s="5">
        <f t="shared" si="337"/>
        <v>0.40707580988883274</v>
      </c>
      <c r="M835" s="4">
        <f t="shared" si="350"/>
        <v>0.18809016267220566</v>
      </c>
      <c r="N835" s="4">
        <f t="shared" si="338"/>
        <v>0.22488892196748023</v>
      </c>
      <c r="O835" s="4">
        <f t="shared" si="351"/>
        <v>0</v>
      </c>
      <c r="P835" s="4">
        <f t="shared" si="339"/>
        <v>0</v>
      </c>
      <c r="Q835" s="5">
        <f t="shared" si="340"/>
        <v>0</v>
      </c>
      <c r="R835" s="5">
        <f t="shared" si="341"/>
        <v>-10.306231079861787</v>
      </c>
      <c r="S835" s="5">
        <f t="shared" si="352"/>
        <v>19.516949678399875</v>
      </c>
      <c r="T835" s="6">
        <f t="shared" si="353"/>
        <v>1498.7959834773308</v>
      </c>
      <c r="U835" s="5">
        <f t="shared" si="342"/>
        <v>0</v>
      </c>
      <c r="V835" s="5">
        <f t="shared" si="343"/>
        <v>10.782133614049748</v>
      </c>
      <c r="W835" s="5">
        <f t="shared" si="344"/>
        <v>5.6936745952327827</v>
      </c>
      <c r="X835" s="5">
        <f t="shared" si="360"/>
        <v>0</v>
      </c>
      <c r="Y835" s="5">
        <f t="shared" si="361"/>
        <v>0.47590253418796102</v>
      </c>
      <c r="Z835" s="5">
        <f t="shared" si="362"/>
        <v>-6.9633757263673424</v>
      </c>
      <c r="AA835">
        <f t="shared" si="354"/>
        <v>0</v>
      </c>
    </row>
    <row r="836" spans="1:27" x14ac:dyDescent="0.2">
      <c r="A836">
        <f t="shared" si="355"/>
        <v>8.039999999999873</v>
      </c>
      <c r="B836" s="5">
        <f t="shared" si="345"/>
        <v>0</v>
      </c>
      <c r="C836" s="5">
        <f t="shared" si="346"/>
        <v>529.08558869073568</v>
      </c>
      <c r="D836" s="5">
        <f t="shared" si="347"/>
        <v>-216.3604333162744</v>
      </c>
      <c r="E836" s="2">
        <f t="shared" si="348"/>
        <v>529.08558869073568</v>
      </c>
      <c r="F836" s="2">
        <f t="shared" si="349"/>
        <v>0</v>
      </c>
      <c r="G836" s="3">
        <f t="shared" si="356"/>
        <v>0</v>
      </c>
      <c r="H836" s="3">
        <f t="shared" si="357"/>
        <v>47.162650188928303</v>
      </c>
      <c r="I836" s="3">
        <f t="shared" si="358"/>
        <v>-89.372714742666659</v>
      </c>
      <c r="J836" s="2">
        <f t="shared" si="359"/>
        <v>101.05343988859204</v>
      </c>
      <c r="K836" s="2">
        <f t="shared" si="336"/>
        <v>101.05343988859204</v>
      </c>
      <c r="L836" s="5">
        <f t="shared" si="337"/>
        <v>0.40690879933408969</v>
      </c>
      <c r="M836" s="4">
        <f t="shared" si="350"/>
        <v>0.18797122052728302</v>
      </c>
      <c r="N836" s="4">
        <f t="shared" si="338"/>
        <v>0.22482088530047306</v>
      </c>
      <c r="O836" s="4">
        <f t="shared" si="351"/>
        <v>0</v>
      </c>
      <c r="P836" s="4">
        <f t="shared" si="339"/>
        <v>0</v>
      </c>
      <c r="Q836" s="5">
        <f t="shared" si="340"/>
        <v>0</v>
      </c>
      <c r="R836" s="5">
        <f t="shared" si="341"/>
        <v>-10.309551523502732</v>
      </c>
      <c r="S836" s="5">
        <f t="shared" si="352"/>
        <v>19.536489229164147</v>
      </c>
      <c r="T836" s="6">
        <f t="shared" si="353"/>
        <v>1498.7944846820967</v>
      </c>
      <c r="U836" s="5">
        <f t="shared" si="342"/>
        <v>0</v>
      </c>
      <c r="V836" s="5">
        <f t="shared" si="343"/>
        <v>10.794091480331064</v>
      </c>
      <c r="W836" s="5">
        <f t="shared" si="344"/>
        <v>5.6961228274193916</v>
      </c>
      <c r="X836" s="5">
        <f t="shared" si="360"/>
        <v>0</v>
      </c>
      <c r="Y836" s="5">
        <f t="shared" si="361"/>
        <v>0.48453995682833195</v>
      </c>
      <c r="Z836" s="5">
        <f t="shared" si="362"/>
        <v>-6.941387943416462</v>
      </c>
      <c r="AA836">
        <f t="shared" si="354"/>
        <v>0</v>
      </c>
    </row>
    <row r="837" spans="1:27" x14ac:dyDescent="0.2">
      <c r="A837">
        <f t="shared" si="355"/>
        <v>8.0499999999998728</v>
      </c>
      <c r="B837" s="5">
        <f t="shared" si="345"/>
        <v>0</v>
      </c>
      <c r="C837" s="5">
        <f t="shared" si="346"/>
        <v>529.55723941962287</v>
      </c>
      <c r="D837" s="5">
        <f t="shared" si="347"/>
        <v>-217.25450753309823</v>
      </c>
      <c r="E837" s="2">
        <f t="shared" si="348"/>
        <v>529.55723941962287</v>
      </c>
      <c r="F837" s="2">
        <f t="shared" si="349"/>
        <v>0</v>
      </c>
      <c r="G837" s="3">
        <f t="shared" si="356"/>
        <v>0</v>
      </c>
      <c r="H837" s="3">
        <f t="shared" si="357"/>
        <v>47.167495588496585</v>
      </c>
      <c r="I837" s="3">
        <f t="shared" si="358"/>
        <v>-89.442128622100824</v>
      </c>
      <c r="J837" s="2">
        <f t="shared" si="359"/>
        <v>101.11709555037304</v>
      </c>
      <c r="K837" s="2">
        <f t="shared" si="336"/>
        <v>101.11709555037304</v>
      </c>
      <c r="L837" s="5">
        <f t="shared" si="337"/>
        <v>0.40674208062236794</v>
      </c>
      <c r="M837" s="4">
        <f t="shared" si="350"/>
        <v>0.18785270023650377</v>
      </c>
      <c r="N837" s="4">
        <f t="shared" si="338"/>
        <v>0.2247530452543261</v>
      </c>
      <c r="O837" s="4">
        <f t="shared" si="351"/>
        <v>0</v>
      </c>
      <c r="P837" s="4">
        <f t="shared" si="339"/>
        <v>0</v>
      </c>
      <c r="Q837" s="5">
        <f t="shared" si="340"/>
        <v>0</v>
      </c>
      <c r="R837" s="5">
        <f t="shared" si="341"/>
        <v>-10.312878449387753</v>
      </c>
      <c r="S837" s="5">
        <f t="shared" si="352"/>
        <v>19.555963046704381</v>
      </c>
      <c r="T837" s="6">
        <f t="shared" si="353"/>
        <v>1498.7929858883613</v>
      </c>
      <c r="U837" s="5">
        <f t="shared" si="342"/>
        <v>0</v>
      </c>
      <c r="V837" s="5">
        <f t="shared" si="343"/>
        <v>10.80601800753578</v>
      </c>
      <c r="W837" s="5">
        <f t="shared" si="344"/>
        <v>5.6985764376555244</v>
      </c>
      <c r="X837" s="5">
        <f t="shared" si="360"/>
        <v>0</v>
      </c>
      <c r="Y837" s="5">
        <f t="shared" si="361"/>
        <v>0.49313955814802668</v>
      </c>
      <c r="Z837" s="5">
        <f t="shared" si="362"/>
        <v>-6.9194605156400932</v>
      </c>
      <c r="AA837">
        <f t="shared" si="354"/>
        <v>0</v>
      </c>
    </row>
    <row r="838" spans="1:27" x14ac:dyDescent="0.2">
      <c r="A838">
        <f t="shared" si="355"/>
        <v>8.0599999999998726</v>
      </c>
      <c r="B838" s="5">
        <f t="shared" si="345"/>
        <v>0</v>
      </c>
      <c r="C838" s="5">
        <f t="shared" si="346"/>
        <v>530.02893903248571</v>
      </c>
      <c r="D838" s="5">
        <f t="shared" si="347"/>
        <v>-218.14927479234504</v>
      </c>
      <c r="E838" s="2">
        <f t="shared" si="348"/>
        <v>530.02893903248571</v>
      </c>
      <c r="F838" s="2">
        <f t="shared" si="349"/>
        <v>0</v>
      </c>
      <c r="G838" s="3">
        <f t="shared" si="356"/>
        <v>0</v>
      </c>
      <c r="H838" s="3">
        <f t="shared" si="357"/>
        <v>47.172426984078065</v>
      </c>
      <c r="I838" s="3">
        <f t="shared" si="358"/>
        <v>-89.511323227257222</v>
      </c>
      <c r="J838" s="2">
        <f t="shared" si="359"/>
        <v>101.1806051250075</v>
      </c>
      <c r="K838" s="2">
        <f t="shared" si="336"/>
        <v>101.1806051250075</v>
      </c>
      <c r="L838" s="5">
        <f t="shared" si="337"/>
        <v>0.40657565456499212</v>
      </c>
      <c r="M838" s="4">
        <f t="shared" si="350"/>
        <v>0.18773460013044949</v>
      </c>
      <c r="N838" s="4">
        <f t="shared" si="338"/>
        <v>0.22468540130504311</v>
      </c>
      <c r="O838" s="4">
        <f t="shared" si="351"/>
        <v>0</v>
      </c>
      <c r="P838" s="4">
        <f t="shared" si="339"/>
        <v>0</v>
      </c>
      <c r="Q838" s="5">
        <f t="shared" si="340"/>
        <v>0</v>
      </c>
      <c r="R838" s="5">
        <f t="shared" si="341"/>
        <v>-10.316211855945165</v>
      </c>
      <c r="S838" s="5">
        <f t="shared" si="352"/>
        <v>19.575371312356868</v>
      </c>
      <c r="T838" s="6">
        <f t="shared" si="353"/>
        <v>1498.7914870961249</v>
      </c>
      <c r="U838" s="5">
        <f t="shared" si="342"/>
        <v>0</v>
      </c>
      <c r="V838" s="5">
        <f t="shared" si="343"/>
        <v>10.817913245981263</v>
      </c>
      <c r="W838" s="5">
        <f t="shared" si="344"/>
        <v>5.7010354033147363</v>
      </c>
      <c r="X838" s="5">
        <f t="shared" si="360"/>
        <v>0</v>
      </c>
      <c r="Y838" s="5">
        <f t="shared" si="361"/>
        <v>0.50170139003609826</v>
      </c>
      <c r="Z838" s="5">
        <f t="shared" si="362"/>
        <v>-6.8975932843283942</v>
      </c>
      <c r="AA838">
        <f t="shared" si="354"/>
        <v>0</v>
      </c>
    </row>
    <row r="839" spans="1:27" x14ac:dyDescent="0.2">
      <c r="A839">
        <f t="shared" si="355"/>
        <v>8.0699999999998724</v>
      </c>
      <c r="B839" s="5">
        <f t="shared" si="345"/>
        <v>0</v>
      </c>
      <c r="C839" s="5">
        <f t="shared" si="346"/>
        <v>530.50068838739605</v>
      </c>
      <c r="D839" s="5">
        <f t="shared" si="347"/>
        <v>-219.04473290428183</v>
      </c>
      <c r="E839" s="2">
        <f t="shared" si="348"/>
        <v>530.50068838739605</v>
      </c>
      <c r="F839" s="2">
        <f t="shared" si="349"/>
        <v>0</v>
      </c>
      <c r="G839" s="3">
        <f t="shared" si="356"/>
        <v>0</v>
      </c>
      <c r="H839" s="3">
        <f t="shared" si="357"/>
        <v>47.177443997978429</v>
      </c>
      <c r="I839" s="3">
        <f t="shared" si="358"/>
        <v>-89.580299160100509</v>
      </c>
      <c r="J839" s="2">
        <f t="shared" si="359"/>
        <v>101.24396880701336</v>
      </c>
      <c r="K839" s="2">
        <f t="shared" si="336"/>
        <v>101.24396880701336</v>
      </c>
      <c r="L839" s="5">
        <f t="shared" si="337"/>
        <v>0.40640952196032354</v>
      </c>
      <c r="M839" s="4">
        <f t="shared" si="350"/>
        <v>0.18761691854669194</v>
      </c>
      <c r="N839" s="4">
        <f t="shared" si="338"/>
        <v>0.22461795292931683</v>
      </c>
      <c r="O839" s="4">
        <f t="shared" si="351"/>
        <v>0</v>
      </c>
      <c r="P839" s="4">
        <f t="shared" si="339"/>
        <v>0</v>
      </c>
      <c r="Q839" s="5">
        <f t="shared" si="340"/>
        <v>0</v>
      </c>
      <c r="R839" s="5">
        <f t="shared" si="341"/>
        <v>-10.319551741256399</v>
      </c>
      <c r="S839" s="5">
        <f t="shared" si="352"/>
        <v>19.594714207482212</v>
      </c>
      <c r="T839" s="6">
        <f t="shared" si="353"/>
        <v>1498.7899883053867</v>
      </c>
      <c r="U839" s="5">
        <f t="shared" si="342"/>
        <v>0</v>
      </c>
      <c r="V839" s="5">
        <f t="shared" si="343"/>
        <v>10.829777246088597</v>
      </c>
      <c r="W839" s="5">
        <f t="shared" si="344"/>
        <v>5.7034997017010696</v>
      </c>
      <c r="X839" s="5">
        <f t="shared" si="360"/>
        <v>0</v>
      </c>
      <c r="Y839" s="5">
        <f t="shared" si="361"/>
        <v>0.51022550483219753</v>
      </c>
      <c r="Z839" s="5">
        <f t="shared" si="362"/>
        <v>-6.8757860908167174</v>
      </c>
      <c r="AA839">
        <f t="shared" si="354"/>
        <v>0</v>
      </c>
    </row>
    <row r="840" spans="1:27" x14ac:dyDescent="0.2">
      <c r="A840">
        <f t="shared" si="355"/>
        <v>8.0799999999998722</v>
      </c>
      <c r="B840" s="5">
        <f t="shared" si="345"/>
        <v>0</v>
      </c>
      <c r="C840" s="5">
        <f t="shared" si="346"/>
        <v>530.97248833865103</v>
      </c>
      <c r="D840" s="5">
        <f t="shared" si="347"/>
        <v>-219.94087968518738</v>
      </c>
      <c r="E840" s="2">
        <f t="shared" si="348"/>
        <v>530.97248833865103</v>
      </c>
      <c r="F840" s="2">
        <f t="shared" si="349"/>
        <v>0</v>
      </c>
      <c r="G840" s="3">
        <f t="shared" si="356"/>
        <v>0</v>
      </c>
      <c r="H840" s="3">
        <f t="shared" si="357"/>
        <v>47.18254625302675</v>
      </c>
      <c r="I840" s="3">
        <f t="shared" si="358"/>
        <v>-89.649057021008673</v>
      </c>
      <c r="J840" s="2">
        <f t="shared" si="359"/>
        <v>101.30718679183167</v>
      </c>
      <c r="K840" s="2">
        <f t="shared" si="336"/>
        <v>101.30718679183167</v>
      </c>
      <c r="L840" s="5">
        <f t="shared" si="337"/>
        <v>0.40624368359383972</v>
      </c>
      <c r="M840" s="4">
        <f t="shared" si="350"/>
        <v>0.18749965382977996</v>
      </c>
      <c r="N840" s="4">
        <f t="shared" si="338"/>
        <v>0.22455069960454488</v>
      </c>
      <c r="O840" s="4">
        <f t="shared" si="351"/>
        <v>0</v>
      </c>
      <c r="P840" s="4">
        <f t="shared" si="339"/>
        <v>0</v>
      </c>
      <c r="Q840" s="5">
        <f t="shared" si="340"/>
        <v>0</v>
      </c>
      <c r="R840" s="5">
        <f t="shared" si="341"/>
        <v>-10.322898103057993</v>
      </c>
      <c r="S840" s="5">
        <f t="shared" si="352"/>
        <v>19.613991913455532</v>
      </c>
      <c r="T840" s="6">
        <f t="shared" si="353"/>
        <v>1498.788489516148</v>
      </c>
      <c r="U840" s="5">
        <f t="shared" si="342"/>
        <v>0</v>
      </c>
      <c r="V840" s="5">
        <f t="shared" si="343"/>
        <v>10.841610058380027</v>
      </c>
      <c r="W840" s="5">
        <f t="shared" si="344"/>
        <v>5.7059693100499738</v>
      </c>
      <c r="X840" s="5">
        <f t="shared" si="360"/>
        <v>0</v>
      </c>
      <c r="Y840" s="5">
        <f t="shared" si="361"/>
        <v>0.51871195532203451</v>
      </c>
      <c r="Z840" s="5">
        <f t="shared" si="362"/>
        <v>-6.8540387764944946</v>
      </c>
      <c r="AA840">
        <f t="shared" si="354"/>
        <v>0</v>
      </c>
    </row>
    <row r="841" spans="1:27" x14ac:dyDescent="0.2">
      <c r="A841">
        <f t="shared" si="355"/>
        <v>8.089999999999872</v>
      </c>
      <c r="B841" s="5">
        <f t="shared" si="345"/>
        <v>0</v>
      </c>
      <c r="C841" s="5">
        <f t="shared" si="346"/>
        <v>531.44433973677917</v>
      </c>
      <c r="D841" s="5">
        <f t="shared" si="347"/>
        <v>-220.83771295733629</v>
      </c>
      <c r="E841" s="2">
        <f t="shared" si="348"/>
        <v>531.44433973677917</v>
      </c>
      <c r="F841" s="2">
        <f t="shared" si="349"/>
        <v>0</v>
      </c>
      <c r="G841" s="3">
        <f t="shared" si="356"/>
        <v>0</v>
      </c>
      <c r="H841" s="3">
        <f t="shared" si="357"/>
        <v>47.18773337257997</v>
      </c>
      <c r="I841" s="3">
        <f t="shared" si="358"/>
        <v>-89.717597408773614</v>
      </c>
      <c r="J841" s="2">
        <f t="shared" si="359"/>
        <v>101.37025927580771</v>
      </c>
      <c r="K841" s="2">
        <f t="shared" si="336"/>
        <v>101.37025927580771</v>
      </c>
      <c r="L841" s="5">
        <f t="shared" si="337"/>
        <v>0.40607814023821309</v>
      </c>
      <c r="M841" s="4">
        <f t="shared" si="350"/>
        <v>0.18738280433122614</v>
      </c>
      <c r="N841" s="4">
        <f t="shared" si="338"/>
        <v>0.22448364080884453</v>
      </c>
      <c r="O841" s="4">
        <f t="shared" si="351"/>
        <v>0</v>
      </c>
      <c r="P841" s="4">
        <f t="shared" si="339"/>
        <v>0</v>
      </c>
      <c r="Q841" s="5">
        <f t="shared" si="340"/>
        <v>0</v>
      </c>
      <c r="R841" s="5">
        <f t="shared" si="341"/>
        <v>-10.326250938743575</v>
      </c>
      <c r="S841" s="5">
        <f t="shared" si="352"/>
        <v>19.633204611656762</v>
      </c>
      <c r="T841" s="6">
        <f t="shared" si="353"/>
        <v>1498.7869907284082</v>
      </c>
      <c r="U841" s="5">
        <f t="shared" si="342"/>
        <v>0</v>
      </c>
      <c r="V841" s="5">
        <f t="shared" si="343"/>
        <v>10.853411733476424</v>
      </c>
      <c r="W841" s="5">
        <f t="shared" si="344"/>
        <v>5.7084442055292124</v>
      </c>
      <c r="X841" s="5">
        <f t="shared" si="360"/>
        <v>0</v>
      </c>
      <c r="Y841" s="5">
        <f t="shared" si="361"/>
        <v>0.52716079473284871</v>
      </c>
      <c r="Z841" s="5">
        <f t="shared" si="362"/>
        <v>-6.8323511828140262</v>
      </c>
      <c r="AA841">
        <f t="shared" si="354"/>
        <v>0</v>
      </c>
    </row>
    <row r="842" spans="1:27" x14ac:dyDescent="0.2">
      <c r="A842">
        <f t="shared" si="355"/>
        <v>8.0999999999998717</v>
      </c>
      <c r="B842" s="5">
        <f t="shared" si="345"/>
        <v>0</v>
      </c>
      <c r="C842" s="5">
        <f t="shared" si="346"/>
        <v>531.9162434285447</v>
      </c>
      <c r="D842" s="5">
        <f t="shared" si="347"/>
        <v>-221.73523054898317</v>
      </c>
      <c r="E842" s="2">
        <f t="shared" si="348"/>
        <v>531.9162434285447</v>
      </c>
      <c r="F842" s="2">
        <f t="shared" si="349"/>
        <v>0</v>
      </c>
      <c r="G842" s="3">
        <f t="shared" si="356"/>
        <v>0</v>
      </c>
      <c r="H842" s="3">
        <f t="shared" si="357"/>
        <v>47.193004980527299</v>
      </c>
      <c r="I842" s="3">
        <f t="shared" si="358"/>
        <v>-89.785920920601754</v>
      </c>
      <c r="J842" s="2">
        <f t="shared" si="359"/>
        <v>101.43318645617235</v>
      </c>
      <c r="K842" s="2">
        <f t="shared" si="336"/>
        <v>101.43318645617235</v>
      </c>
      <c r="L842" s="5">
        <f t="shared" si="337"/>
        <v>0.40591289265339037</v>
      </c>
      <c r="M842" s="4">
        <f t="shared" si="350"/>
        <v>0.18726636840949312</v>
      </c>
      <c r="N842" s="4">
        <f t="shared" si="338"/>
        <v>0.22441677602106755</v>
      </c>
      <c r="O842" s="4">
        <f t="shared" si="351"/>
        <v>0</v>
      </c>
      <c r="P842" s="4">
        <f t="shared" si="339"/>
        <v>0</v>
      </c>
      <c r="Q842" s="5">
        <f t="shared" si="340"/>
        <v>0</v>
      </c>
      <c r="R842" s="5">
        <f t="shared" si="341"/>
        <v>-10.329610245365892</v>
      </c>
      <c r="S842" s="5">
        <f t="shared" si="352"/>
        <v>19.65235248346114</v>
      </c>
      <c r="T842" s="6">
        <f t="shared" si="353"/>
        <v>1498.7854919421668</v>
      </c>
      <c r="U842" s="5">
        <f t="shared" si="342"/>
        <v>0</v>
      </c>
      <c r="V842" s="5">
        <f t="shared" si="343"/>
        <v>10.865182322094769</v>
      </c>
      <c r="W842" s="5">
        <f t="shared" si="344"/>
        <v>5.7109243652397685</v>
      </c>
      <c r="X842" s="5">
        <f t="shared" si="360"/>
        <v>0</v>
      </c>
      <c r="Y842" s="5">
        <f t="shared" si="361"/>
        <v>0.53557207672887763</v>
      </c>
      <c r="Z842" s="5">
        <f t="shared" si="362"/>
        <v>-6.81072315129909</v>
      </c>
      <c r="AA842">
        <f t="shared" si="354"/>
        <v>0</v>
      </c>
    </row>
    <row r="843" spans="1:27" x14ac:dyDescent="0.2">
      <c r="A843">
        <f t="shared" si="355"/>
        <v>8.1099999999998715</v>
      </c>
      <c r="B843" s="5">
        <f t="shared" si="345"/>
        <v>0</v>
      </c>
      <c r="C843" s="5">
        <f t="shared" si="346"/>
        <v>532.38820025695372</v>
      </c>
      <c r="D843" s="5">
        <f t="shared" si="347"/>
        <v>-222.63343029434674</v>
      </c>
      <c r="E843" s="2">
        <f t="shared" si="348"/>
        <v>532.38820025695372</v>
      </c>
      <c r="F843" s="2">
        <f t="shared" si="349"/>
        <v>0</v>
      </c>
      <c r="G843" s="3">
        <f t="shared" si="356"/>
        <v>0</v>
      </c>
      <c r="H843" s="3">
        <f t="shared" si="357"/>
        <v>47.19836070129459</v>
      </c>
      <c r="I843" s="3">
        <f t="shared" si="358"/>
        <v>-89.854028152114751</v>
      </c>
      <c r="J843" s="2">
        <f t="shared" si="359"/>
        <v>101.49596853102364</v>
      </c>
      <c r="K843" s="2">
        <f t="shared" si="336"/>
        <v>101.49596853102364</v>
      </c>
      <c r="L843" s="5">
        <f t="shared" si="337"/>
        <v>0.4057479415866716</v>
      </c>
      <c r="M843" s="4">
        <f t="shared" si="350"/>
        <v>0.18715034442997927</v>
      </c>
      <c r="N843" s="4">
        <f t="shared" si="338"/>
        <v>0.22435010472081449</v>
      </c>
      <c r="O843" s="4">
        <f t="shared" si="351"/>
        <v>0</v>
      </c>
      <c r="P843" s="4">
        <f t="shared" si="339"/>
        <v>0</v>
      </c>
      <c r="Q843" s="5">
        <f t="shared" si="340"/>
        <v>0</v>
      </c>
      <c r="R843" s="5">
        <f t="shared" si="341"/>
        <v>-10.332976019638831</v>
      </c>
      <c r="S843" s="5">
        <f t="shared" si="352"/>
        <v>19.671435710229822</v>
      </c>
      <c r="T843" s="6">
        <f t="shared" si="353"/>
        <v>1498.7839931574242</v>
      </c>
      <c r="U843" s="5">
        <f t="shared" si="342"/>
        <v>0</v>
      </c>
      <c r="V843" s="5">
        <f t="shared" si="343"/>
        <v>10.876921875045694</v>
      </c>
      <c r="W843" s="5">
        <f t="shared" si="344"/>
        <v>5.7134097662167598</v>
      </c>
      <c r="X843" s="5">
        <f t="shared" si="360"/>
        <v>0</v>
      </c>
      <c r="Y843" s="5">
        <f t="shared" si="361"/>
        <v>0.54394585540686258</v>
      </c>
      <c r="Z843" s="5">
        <f t="shared" si="362"/>
        <v>-6.7891545235534174</v>
      </c>
      <c r="AA843">
        <f t="shared" si="354"/>
        <v>0</v>
      </c>
    </row>
    <row r="844" spans="1:27" x14ac:dyDescent="0.2">
      <c r="A844">
        <f t="shared" si="355"/>
        <v>8.1199999999998713</v>
      </c>
      <c r="B844" s="5">
        <f t="shared" si="345"/>
        <v>0</v>
      </c>
      <c r="C844" s="5">
        <f t="shared" si="346"/>
        <v>532.86021106125941</v>
      </c>
      <c r="D844" s="5">
        <f t="shared" si="347"/>
        <v>-223.53231003359406</v>
      </c>
      <c r="E844" s="2">
        <f t="shared" si="348"/>
        <v>532.86021106125941</v>
      </c>
      <c r="F844" s="2">
        <f t="shared" si="349"/>
        <v>0</v>
      </c>
      <c r="G844" s="3">
        <f t="shared" si="356"/>
        <v>0</v>
      </c>
      <c r="H844" s="3">
        <f t="shared" si="357"/>
        <v>47.203800159848662</v>
      </c>
      <c r="I844" s="3">
        <f t="shared" si="358"/>
        <v>-89.92191969735029</v>
      </c>
      <c r="J844" s="2">
        <f t="shared" si="359"/>
        <v>101.55860569930863</v>
      </c>
      <c r="K844" s="2">
        <f t="shared" si="336"/>
        <v>101.55860569930863</v>
      </c>
      <c r="L844" s="5">
        <f t="shared" si="337"/>
        <v>0.40558328777278962</v>
      </c>
      <c r="M844" s="4">
        <f t="shared" si="350"/>
        <v>0.18703473076500451</v>
      </c>
      <c r="N844" s="4">
        <f t="shared" si="338"/>
        <v>0.22428362638844912</v>
      </c>
      <c r="O844" s="4">
        <f t="shared" si="351"/>
        <v>0</v>
      </c>
      <c r="P844" s="4">
        <f t="shared" si="339"/>
        <v>0</v>
      </c>
      <c r="Q844" s="5">
        <f t="shared" si="340"/>
        <v>0</v>
      </c>
      <c r="R844" s="5">
        <f t="shared" si="341"/>
        <v>-10.336348257939482</v>
      </c>
      <c r="S844" s="5">
        <f t="shared" si="352"/>
        <v>19.690454473300623</v>
      </c>
      <c r="T844" s="6">
        <f t="shared" si="353"/>
        <v>1498.7824943741807</v>
      </c>
      <c r="U844" s="5">
        <f t="shared" si="342"/>
        <v>0</v>
      </c>
      <c r="V844" s="5">
        <f t="shared" si="343"/>
        <v>10.888630443231017</v>
      </c>
      <c r="W844" s="5">
        <f t="shared" si="344"/>
        <v>5.7159003854303476</v>
      </c>
      <c r="X844" s="5">
        <f t="shared" si="360"/>
        <v>0</v>
      </c>
      <c r="Y844" s="5">
        <f t="shared" si="361"/>
        <v>0.55228218529153494</v>
      </c>
      <c r="Z844" s="5">
        <f t="shared" si="362"/>
        <v>-6.7676451412690284</v>
      </c>
      <c r="AA844">
        <f t="shared" si="354"/>
        <v>0</v>
      </c>
    </row>
    <row r="845" spans="1:27" x14ac:dyDescent="0.2">
      <c r="A845">
        <f t="shared" si="355"/>
        <v>8.1299999999998711</v>
      </c>
      <c r="B845" s="5">
        <f t="shared" si="345"/>
        <v>0</v>
      </c>
      <c r="C845" s="5">
        <f t="shared" si="346"/>
        <v>533.33227667696713</v>
      </c>
      <c r="D845" s="5">
        <f t="shared" si="347"/>
        <v>-224.43186761282462</v>
      </c>
      <c r="E845" s="2">
        <f t="shared" si="348"/>
        <v>533.33227667696713</v>
      </c>
      <c r="F845" s="2">
        <f t="shared" si="349"/>
        <v>0</v>
      </c>
      <c r="G845" s="3">
        <f t="shared" si="356"/>
        <v>0</v>
      </c>
      <c r="H845" s="3">
        <f t="shared" si="357"/>
        <v>47.209322981701575</v>
      </c>
      <c r="I845" s="3">
        <f t="shared" si="358"/>
        <v>-89.989596148762985</v>
      </c>
      <c r="J845" s="2">
        <f t="shared" si="359"/>
        <v>101.62109816080553</v>
      </c>
      <c r="K845" s="2">
        <f t="shared" si="336"/>
        <v>101.62109816080553</v>
      </c>
      <c r="L845" s="5">
        <f t="shared" si="337"/>
        <v>0.40541893193398904</v>
      </c>
      <c r="M845" s="4">
        <f t="shared" si="350"/>
        <v>0.18691952579379498</v>
      </c>
      <c r="N845" s="4">
        <f t="shared" si="338"/>
        <v>0.22421734050511172</v>
      </c>
      <c r="O845" s="4">
        <f t="shared" si="351"/>
        <v>0</v>
      </c>
      <c r="P845" s="4">
        <f t="shared" si="339"/>
        <v>0</v>
      </c>
      <c r="Q845" s="5">
        <f t="shared" si="340"/>
        <v>0</v>
      </c>
      <c r="R845" s="5">
        <f t="shared" si="341"/>
        <v>-10.339726956310185</v>
      </c>
      <c r="S845" s="5">
        <f t="shared" si="352"/>
        <v>19.709408953978919</v>
      </c>
      <c r="T845" s="6">
        <f t="shared" si="353"/>
        <v>1498.7809955924356</v>
      </c>
      <c r="U845" s="5">
        <f t="shared" si="342"/>
        <v>0</v>
      </c>
      <c r="V845" s="5">
        <f t="shared" si="343"/>
        <v>10.900308077641352</v>
      </c>
      <c r="W845" s="5">
        <f t="shared" si="344"/>
        <v>5.7183961997866444</v>
      </c>
      <c r="X845" s="5">
        <f t="shared" si="360"/>
        <v>0</v>
      </c>
      <c r="Y845" s="5">
        <f t="shared" si="361"/>
        <v>0.56058112133116644</v>
      </c>
      <c r="Z845" s="5">
        <f t="shared" si="362"/>
        <v>-6.7461948462344381</v>
      </c>
      <c r="AA845">
        <f t="shared" si="354"/>
        <v>0</v>
      </c>
    </row>
    <row r="846" spans="1:27" x14ac:dyDescent="0.2">
      <c r="A846">
        <f t="shared" si="355"/>
        <v>8.1399999999998709</v>
      </c>
      <c r="B846" s="5">
        <f t="shared" si="345"/>
        <v>0</v>
      </c>
      <c r="C846" s="5">
        <f t="shared" si="346"/>
        <v>533.80439793584014</v>
      </c>
      <c r="D846" s="5">
        <f t="shared" si="347"/>
        <v>-225.33210088405457</v>
      </c>
      <c r="E846" s="2">
        <f t="shared" si="348"/>
        <v>533.80439793584014</v>
      </c>
      <c r="F846" s="2">
        <f t="shared" si="349"/>
        <v>0</v>
      </c>
      <c r="G846" s="3">
        <f t="shared" si="356"/>
        <v>0</v>
      </c>
      <c r="H846" s="3">
        <f t="shared" si="357"/>
        <v>47.21492879291489</v>
      </c>
      <c r="I846" s="3">
        <f t="shared" si="358"/>
        <v>-90.057058097225323</v>
      </c>
      <c r="J846" s="2">
        <f t="shared" si="359"/>
        <v>101.68344611610604</v>
      </c>
      <c r="K846" s="2">
        <f t="shared" si="336"/>
        <v>101.68344611610604</v>
      </c>
      <c r="L846" s="5">
        <f t="shared" si="337"/>
        <v>0.40525487478010536</v>
      </c>
      <c r="M846" s="4">
        <f t="shared" si="350"/>
        <v>0.18680472790246827</v>
      </c>
      <c r="N846" s="4">
        <f t="shared" si="338"/>
        <v>0.22415124655273297</v>
      </c>
      <c r="O846" s="4">
        <f t="shared" si="351"/>
        <v>0</v>
      </c>
      <c r="P846" s="4">
        <f t="shared" si="339"/>
        <v>0</v>
      </c>
      <c r="Q846" s="5">
        <f t="shared" si="340"/>
        <v>0</v>
      </c>
      <c r="R846" s="5">
        <f t="shared" si="341"/>
        <v>-10.343112110460622</v>
      </c>
      <c r="S846" s="5">
        <f t="shared" si="352"/>
        <v>19.728299333528682</v>
      </c>
      <c r="T846" s="6">
        <f t="shared" si="353"/>
        <v>1498.7794968121893</v>
      </c>
      <c r="U846" s="5">
        <f t="shared" si="342"/>
        <v>0</v>
      </c>
      <c r="V846" s="5">
        <f t="shared" si="343"/>
        <v>10.911954829353714</v>
      </c>
      <c r="W846" s="5">
        <f t="shared" si="344"/>
        <v>5.7208971861286351</v>
      </c>
      <c r="X846" s="5">
        <f t="shared" si="360"/>
        <v>0</v>
      </c>
      <c r="Y846" s="5">
        <f t="shared" si="361"/>
        <v>0.56884271889309268</v>
      </c>
      <c r="Z846" s="5">
        <f t="shared" si="362"/>
        <v>-6.7248034803426826</v>
      </c>
      <c r="AA846">
        <f t="shared" si="354"/>
        <v>0</v>
      </c>
    </row>
    <row r="847" spans="1:27" x14ac:dyDescent="0.2">
      <c r="A847">
        <f t="shared" si="355"/>
        <v>8.1499999999998707</v>
      </c>
      <c r="B847" s="5">
        <f t="shared" si="345"/>
        <v>0</v>
      </c>
      <c r="C847" s="5">
        <f t="shared" si="346"/>
        <v>534.27657566590528</v>
      </c>
      <c r="D847" s="5">
        <f t="shared" si="347"/>
        <v>-226.23300770520083</v>
      </c>
      <c r="E847" s="2">
        <f t="shared" si="348"/>
        <v>534.27657566590528</v>
      </c>
      <c r="F847" s="2">
        <f t="shared" si="349"/>
        <v>0</v>
      </c>
      <c r="G847" s="3">
        <f t="shared" si="356"/>
        <v>0</v>
      </c>
      <c r="H847" s="3">
        <f t="shared" si="357"/>
        <v>47.220617220103819</v>
      </c>
      <c r="I847" s="3">
        <f t="shared" si="358"/>
        <v>-90.12430613202875</v>
      </c>
      <c r="J847" s="2">
        <f t="shared" si="359"/>
        <v>101.74564976659788</v>
      </c>
      <c r="K847" s="2">
        <f t="shared" si="336"/>
        <v>101.74564976659788</v>
      </c>
      <c r="L847" s="5">
        <f t="shared" si="337"/>
        <v>0.40509111700864436</v>
      </c>
      <c r="M847" s="4">
        <f t="shared" si="350"/>
        <v>0.18669033548401742</v>
      </c>
      <c r="N847" s="4">
        <f t="shared" si="338"/>
        <v>0.22408534401404698</v>
      </c>
      <c r="O847" s="4">
        <f t="shared" si="351"/>
        <v>0</v>
      </c>
      <c r="P847" s="4">
        <f t="shared" si="339"/>
        <v>0</v>
      </c>
      <c r="Q847" s="5">
        <f t="shared" si="340"/>
        <v>0</v>
      </c>
      <c r="R847" s="5">
        <f t="shared" si="341"/>
        <v>-10.346503715769897</v>
      </c>
      <c r="S847" s="5">
        <f t="shared" si="352"/>
        <v>19.747125793163637</v>
      </c>
      <c r="T847" s="6">
        <f t="shared" si="353"/>
        <v>1498.7779980334417</v>
      </c>
      <c r="U847" s="5">
        <f t="shared" si="342"/>
        <v>0</v>
      </c>
      <c r="V847" s="5">
        <f t="shared" si="343"/>
        <v>10.923570749529189</v>
      </c>
      <c r="W847" s="5">
        <f t="shared" si="344"/>
        <v>5.7234033212370763</v>
      </c>
      <c r="X847" s="5">
        <f t="shared" si="360"/>
        <v>0</v>
      </c>
      <c r="Y847" s="5">
        <f t="shared" si="361"/>
        <v>0.5770670337592918</v>
      </c>
      <c r="Z847" s="5">
        <f t="shared" si="362"/>
        <v>-6.7034708855992875</v>
      </c>
      <c r="AA847">
        <f t="shared" si="354"/>
        <v>0</v>
      </c>
    </row>
    <row r="848" spans="1:27" x14ac:dyDescent="0.2">
      <c r="A848">
        <f t="shared" si="355"/>
        <v>8.1599999999998705</v>
      </c>
      <c r="B848" s="5">
        <f t="shared" si="345"/>
        <v>0</v>
      </c>
      <c r="C848" s="5">
        <f t="shared" si="346"/>
        <v>534.74881069145795</v>
      </c>
      <c r="D848" s="5">
        <f t="shared" si="347"/>
        <v>-227.13458594006539</v>
      </c>
      <c r="E848" s="2">
        <f t="shared" si="348"/>
        <v>534.74881069145795</v>
      </c>
      <c r="F848" s="2">
        <f t="shared" si="349"/>
        <v>0</v>
      </c>
      <c r="G848" s="3">
        <f t="shared" si="356"/>
        <v>0</v>
      </c>
      <c r="H848" s="3">
        <f t="shared" si="357"/>
        <v>47.226387890441409</v>
      </c>
      <c r="I848" s="3">
        <f t="shared" si="358"/>
        <v>-90.191340840884749</v>
      </c>
      <c r="J848" s="2">
        <f t="shared" si="359"/>
        <v>101.80770931444768</v>
      </c>
      <c r="K848" s="2">
        <f t="shared" si="336"/>
        <v>101.80770931444768</v>
      </c>
      <c r="L848" s="5">
        <f t="shared" si="337"/>
        <v>0.40492765930486108</v>
      </c>
      <c r="M848" s="4">
        <f t="shared" si="350"/>
        <v>0.18657634693829525</v>
      </c>
      <c r="N848" s="4">
        <f t="shared" si="338"/>
        <v>0.22401963237260411</v>
      </c>
      <c r="O848" s="4">
        <f t="shared" si="351"/>
        <v>0</v>
      </c>
      <c r="P848" s="4">
        <f t="shared" si="339"/>
        <v>0</v>
      </c>
      <c r="Q848" s="5">
        <f t="shared" si="340"/>
        <v>0</v>
      </c>
      <c r="R848" s="5">
        <f t="shared" si="341"/>
        <v>-10.349901767288644</v>
      </c>
      <c r="S848" s="5">
        <f t="shared" si="352"/>
        <v>19.765888514038561</v>
      </c>
      <c r="T848" s="6">
        <f t="shared" si="353"/>
        <v>1498.7764992561931</v>
      </c>
      <c r="U848" s="5">
        <f t="shared" si="342"/>
        <v>0</v>
      </c>
      <c r="V848" s="5">
        <f t="shared" si="343"/>
        <v>10.93515588941059</v>
      </c>
      <c r="W848" s="5">
        <f t="shared" si="344"/>
        <v>5.7259145818314163</v>
      </c>
      <c r="X848" s="5">
        <f t="shared" si="360"/>
        <v>0</v>
      </c>
      <c r="Y848" s="5">
        <f t="shared" si="361"/>
        <v>0.58525412212194539</v>
      </c>
      <c r="Z848" s="5">
        <f t="shared" si="362"/>
        <v>-6.6821969041300235</v>
      </c>
      <c r="AA848">
        <f t="shared" si="354"/>
        <v>0</v>
      </c>
    </row>
    <row r="849" spans="1:27" x14ac:dyDescent="0.2">
      <c r="A849">
        <f t="shared" si="355"/>
        <v>8.1699999999998703</v>
      </c>
      <c r="B849" s="5">
        <f t="shared" si="345"/>
        <v>0</v>
      </c>
      <c r="C849" s="5">
        <f t="shared" si="346"/>
        <v>535.22110383306847</v>
      </c>
      <c r="D849" s="5">
        <f t="shared" si="347"/>
        <v>-228.03683345831945</v>
      </c>
      <c r="E849" s="2">
        <f t="shared" si="348"/>
        <v>535.22110383306847</v>
      </c>
      <c r="F849" s="2">
        <f t="shared" si="349"/>
        <v>0</v>
      </c>
      <c r="G849" s="3">
        <f t="shared" si="356"/>
        <v>0</v>
      </c>
      <c r="H849" s="3">
        <f t="shared" si="357"/>
        <v>47.232240431662625</v>
      </c>
      <c r="I849" s="3">
        <f t="shared" si="358"/>
        <v>-90.258162809926048</v>
      </c>
      <c r="J849" s="2">
        <f t="shared" si="359"/>
        <v>101.86962496258393</v>
      </c>
      <c r="K849" s="2">
        <f t="shared" si="336"/>
        <v>101.86962496258393</v>
      </c>
      <c r="L849" s="5">
        <f t="shared" si="337"/>
        <v>0.40476450234183897</v>
      </c>
      <c r="M849" s="4">
        <f t="shared" si="350"/>
        <v>0.18646276067199827</v>
      </c>
      <c r="N849" s="4">
        <f t="shared" si="338"/>
        <v>0.22395411111278374</v>
      </c>
      <c r="O849" s="4">
        <f t="shared" si="351"/>
        <v>0</v>
      </c>
      <c r="P849" s="4">
        <f t="shared" si="339"/>
        <v>0</v>
      </c>
      <c r="Q849" s="5">
        <f t="shared" si="340"/>
        <v>0</v>
      </c>
      <c r="R849" s="5">
        <f t="shared" si="341"/>
        <v>-10.353306259741153</v>
      </c>
      <c r="S849" s="5">
        <f t="shared" si="352"/>
        <v>19.784587677240722</v>
      </c>
      <c r="T849" s="6">
        <f t="shared" si="353"/>
        <v>1498.7750004804432</v>
      </c>
      <c r="U849" s="5">
        <f t="shared" si="342"/>
        <v>0</v>
      </c>
      <c r="V849" s="5">
        <f t="shared" si="343"/>
        <v>10.946710300320182</v>
      </c>
      <c r="W849" s="5">
        <f t="shared" si="344"/>
        <v>5.7284309445706985</v>
      </c>
      <c r="X849" s="5">
        <f t="shared" si="360"/>
        <v>0</v>
      </c>
      <c r="Y849" s="5">
        <f t="shared" si="361"/>
        <v>0.59340404057902951</v>
      </c>
      <c r="Z849" s="5">
        <f t="shared" si="362"/>
        <v>-6.6609813781885805</v>
      </c>
      <c r="AA849">
        <f t="shared" si="354"/>
        <v>0</v>
      </c>
    </row>
    <row r="850" spans="1:27" x14ac:dyDescent="0.2">
      <c r="A850">
        <f t="shared" si="355"/>
        <v>8.17999999999987</v>
      </c>
      <c r="B850" s="5">
        <f t="shared" si="345"/>
        <v>0</v>
      </c>
      <c r="C850" s="5">
        <f t="shared" si="346"/>
        <v>535.69345590758712</v>
      </c>
      <c r="D850" s="5">
        <f t="shared" si="347"/>
        <v>-228.9397481354876</v>
      </c>
      <c r="E850" s="2">
        <f t="shared" si="348"/>
        <v>535.69345590758712</v>
      </c>
      <c r="F850" s="2">
        <f t="shared" si="349"/>
        <v>0</v>
      </c>
      <c r="G850" s="3">
        <f t="shared" si="356"/>
        <v>0</v>
      </c>
      <c r="H850" s="3">
        <f t="shared" si="357"/>
        <v>47.238174472068415</v>
      </c>
      <c r="I850" s="3">
        <f t="shared" si="358"/>
        <v>-90.324772623707929</v>
      </c>
      <c r="J850" s="2">
        <f t="shared" si="359"/>
        <v>101.93139691468039</v>
      </c>
      <c r="K850" s="2">
        <f t="shared" si="336"/>
        <v>101.93139691468039</v>
      </c>
      <c r="L850" s="5">
        <f t="shared" si="337"/>
        <v>0.40460164678056898</v>
      </c>
      <c r="M850" s="4">
        <f t="shared" si="350"/>
        <v>0.18634957509864972</v>
      </c>
      <c r="N850" s="4">
        <f t="shared" si="338"/>
        <v>0.22388877971980614</v>
      </c>
      <c r="O850" s="4">
        <f t="shared" si="351"/>
        <v>0</v>
      </c>
      <c r="P850" s="4">
        <f t="shared" si="339"/>
        <v>0</v>
      </c>
      <c r="Q850" s="5">
        <f t="shared" si="340"/>
        <v>0</v>
      </c>
      <c r="R850" s="5">
        <f t="shared" si="341"/>
        <v>-10.356717187527494</v>
      </c>
      <c r="S850" s="5">
        <f t="shared" si="352"/>
        <v>19.803223463781485</v>
      </c>
      <c r="T850" s="6">
        <f t="shared" si="353"/>
        <v>1498.7735017061923</v>
      </c>
      <c r="U850" s="5">
        <f t="shared" si="342"/>
        <v>0</v>
      </c>
      <c r="V850" s="5">
        <f t="shared" si="343"/>
        <v>10.958234033657419</v>
      </c>
      <c r="W850" s="5">
        <f t="shared" si="344"/>
        <v>5.7309523860544784</v>
      </c>
      <c r="X850" s="5">
        <f t="shared" si="360"/>
        <v>0</v>
      </c>
      <c r="Y850" s="5">
        <f t="shared" si="361"/>
        <v>0.6015168461299254</v>
      </c>
      <c r="Z850" s="5">
        <f t="shared" si="362"/>
        <v>-6.6398241501640349</v>
      </c>
      <c r="AA850">
        <f t="shared" si="354"/>
        <v>0</v>
      </c>
    </row>
    <row r="851" spans="1:27" x14ac:dyDescent="0.2">
      <c r="A851">
        <f t="shared" si="355"/>
        <v>8.1899999999998698</v>
      </c>
      <c r="B851" s="5">
        <f t="shared" si="345"/>
        <v>0</v>
      </c>
      <c r="C851" s="5">
        <f t="shared" si="346"/>
        <v>536.16586772815015</v>
      </c>
      <c r="D851" s="5">
        <f t="shared" si="347"/>
        <v>-229.84332785293219</v>
      </c>
      <c r="E851" s="2">
        <f t="shared" si="348"/>
        <v>536.16586772815015</v>
      </c>
      <c r="F851" s="2">
        <f t="shared" si="349"/>
        <v>0</v>
      </c>
      <c r="G851" s="3">
        <f t="shared" si="356"/>
        <v>0</v>
      </c>
      <c r="H851" s="3">
        <f t="shared" si="357"/>
        <v>47.244189640529711</v>
      </c>
      <c r="I851" s="3">
        <f t="shared" si="358"/>
        <v>-90.391170865209574</v>
      </c>
      <c r="J851" s="2">
        <f t="shared" si="359"/>
        <v>101.99302537513948</v>
      </c>
      <c r="K851" s="2">
        <f t="shared" si="336"/>
        <v>101.99302537513948</v>
      </c>
      <c r="L851" s="5">
        <f t="shared" si="337"/>
        <v>0.40443909327002864</v>
      </c>
      <c r="M851" s="4">
        <f t="shared" si="350"/>
        <v>0.18623678863858315</v>
      </c>
      <c r="N851" s="4">
        <f t="shared" si="338"/>
        <v>0.22382363767974511</v>
      </c>
      <c r="O851" s="4">
        <f t="shared" si="351"/>
        <v>0</v>
      </c>
      <c r="P851" s="4">
        <f t="shared" si="339"/>
        <v>0</v>
      </c>
      <c r="Q851" s="5">
        <f t="shared" si="340"/>
        <v>0</v>
      </c>
      <c r="R851" s="5">
        <f t="shared" si="341"/>
        <v>-10.360134544725648</v>
      </c>
      <c r="S851" s="5">
        <f t="shared" si="352"/>
        <v>19.821796054587939</v>
      </c>
      <c r="T851" s="6">
        <f t="shared" si="353"/>
        <v>1498.77200293344</v>
      </c>
      <c r="U851" s="5">
        <f t="shared" si="342"/>
        <v>0</v>
      </c>
      <c r="V851" s="5">
        <f t="shared" si="343"/>
        <v>10.969727140896717</v>
      </c>
      <c r="W851" s="5">
        <f t="shared" si="344"/>
        <v>5.733478882823726</v>
      </c>
      <c r="X851" s="5">
        <f t="shared" si="360"/>
        <v>0</v>
      </c>
      <c r="Y851" s="5">
        <f t="shared" si="361"/>
        <v>0.60959259617106909</v>
      </c>
      <c r="Z851" s="5">
        <f t="shared" si="362"/>
        <v>-6.6187250625883358</v>
      </c>
      <c r="AA851">
        <f t="shared" si="354"/>
        <v>0</v>
      </c>
    </row>
    <row r="852" spans="1:27" x14ac:dyDescent="0.2">
      <c r="A852">
        <f t="shared" si="355"/>
        <v>8.1999999999998696</v>
      </c>
      <c r="B852" s="5">
        <f t="shared" si="345"/>
        <v>0</v>
      </c>
      <c r="C852" s="5">
        <f t="shared" si="346"/>
        <v>536.6383401041852</v>
      </c>
      <c r="D852" s="5">
        <f t="shared" si="347"/>
        <v>-230.74757049783742</v>
      </c>
      <c r="E852" s="2">
        <f t="shared" si="348"/>
        <v>536.6383401041852</v>
      </c>
      <c r="F852" s="2">
        <f t="shared" si="349"/>
        <v>0</v>
      </c>
      <c r="G852" s="3">
        <f t="shared" si="356"/>
        <v>0</v>
      </c>
      <c r="H852" s="3">
        <f t="shared" si="357"/>
        <v>47.250285566491421</v>
      </c>
      <c r="I852" s="3">
        <f t="shared" si="358"/>
        <v>-90.457358115835461</v>
      </c>
      <c r="J852" s="2">
        <f t="shared" si="359"/>
        <v>102.05451054907613</v>
      </c>
      <c r="K852" s="2">
        <f t="shared" si="336"/>
        <v>102.05451054907613</v>
      </c>
      <c r="L852" s="5">
        <f t="shared" si="337"/>
        <v>0.40427684244726086</v>
      </c>
      <c r="M852" s="4">
        <f t="shared" si="350"/>
        <v>0.18612439971892492</v>
      </c>
      <c r="N852" s="4">
        <f t="shared" si="338"/>
        <v>0.22375868447953914</v>
      </c>
      <c r="O852" s="4">
        <f t="shared" si="351"/>
        <v>0</v>
      </c>
      <c r="P852" s="4">
        <f t="shared" si="339"/>
        <v>0</v>
      </c>
      <c r="Q852" s="5">
        <f t="shared" si="340"/>
        <v>0</v>
      </c>
      <c r="R852" s="5">
        <f t="shared" si="341"/>
        <v>-10.363558325093683</v>
      </c>
      <c r="S852" s="5">
        <f t="shared" si="352"/>
        <v>19.840305630494807</v>
      </c>
      <c r="T852" s="6">
        <f t="shared" si="353"/>
        <v>1498.7705041621864</v>
      </c>
      <c r="U852" s="5">
        <f t="shared" si="342"/>
        <v>0</v>
      </c>
      <c r="V852" s="5">
        <f t="shared" si="343"/>
        <v>10.981189673585249</v>
      </c>
      <c r="W852" s="5">
        <f t="shared" si="344"/>
        <v>5.7360104113617405</v>
      </c>
      <c r="X852" s="5">
        <f t="shared" si="360"/>
        <v>0</v>
      </c>
      <c r="Y852" s="5">
        <f t="shared" si="361"/>
        <v>0.61763134849156565</v>
      </c>
      <c r="Z852" s="5">
        <f t="shared" si="362"/>
        <v>-6.5976839581434525</v>
      </c>
      <c r="AA852">
        <f t="shared" si="354"/>
        <v>0</v>
      </c>
    </row>
    <row r="853" spans="1:27" x14ac:dyDescent="0.2">
      <c r="A853">
        <f t="shared" si="355"/>
        <v>8.2099999999998694</v>
      </c>
      <c r="B853" s="5">
        <f t="shared" si="345"/>
        <v>0</v>
      </c>
      <c r="C853" s="5">
        <f t="shared" si="346"/>
        <v>537.11087384141763</v>
      </c>
      <c r="D853" s="5">
        <f t="shared" si="347"/>
        <v>-231.65247396319367</v>
      </c>
      <c r="E853" s="2">
        <f t="shared" si="348"/>
        <v>537.11087384141763</v>
      </c>
      <c r="F853" s="2">
        <f t="shared" si="349"/>
        <v>0</v>
      </c>
      <c r="G853" s="3">
        <f t="shared" si="356"/>
        <v>0</v>
      </c>
      <c r="H853" s="3">
        <f t="shared" si="357"/>
        <v>47.256461879976335</v>
      </c>
      <c r="I853" s="3">
        <f t="shared" si="358"/>
        <v>-90.5233349554169</v>
      </c>
      <c r="J853" s="2">
        <f t="shared" si="359"/>
        <v>102.11585264230162</v>
      </c>
      <c r="K853" s="2">
        <f t="shared" si="336"/>
        <v>102.11585264230162</v>
      </c>
      <c r="L853" s="5">
        <f t="shared" si="337"/>
        <v>0.40411489493745295</v>
      </c>
      <c r="M853" s="4">
        <f t="shared" si="350"/>
        <v>0.18601240677357714</v>
      </c>
      <c r="N853" s="4">
        <f t="shared" si="338"/>
        <v>0.22369391960700319</v>
      </c>
      <c r="O853" s="4">
        <f t="shared" si="351"/>
        <v>0</v>
      </c>
      <c r="P853" s="4">
        <f t="shared" si="339"/>
        <v>0</v>
      </c>
      <c r="Q853" s="5">
        <f t="shared" si="340"/>
        <v>0</v>
      </c>
      <c r="R853" s="5">
        <f t="shared" si="341"/>
        <v>-10.366988522071896</v>
      </c>
      <c r="S853" s="5">
        <f t="shared" si="352"/>
        <v>19.858752372236349</v>
      </c>
      <c r="T853" s="6">
        <f t="shared" si="353"/>
        <v>1498.7690053924316</v>
      </c>
      <c r="U853" s="5">
        <f t="shared" si="342"/>
        <v>0</v>
      </c>
      <c r="V853" s="5">
        <f t="shared" si="343"/>
        <v>10.992621683340769</v>
      </c>
      <c r="W853" s="5">
        <f t="shared" si="344"/>
        <v>5.7385469480950588</v>
      </c>
      <c r="X853" s="5">
        <f t="shared" si="360"/>
        <v>0</v>
      </c>
      <c r="Y853" s="5">
        <f t="shared" si="361"/>
        <v>0.62563316126887258</v>
      </c>
      <c r="Z853" s="5">
        <f t="shared" si="362"/>
        <v>-6.5767006796685905</v>
      </c>
      <c r="AA853">
        <f t="shared" si="354"/>
        <v>0</v>
      </c>
    </row>
    <row r="854" spans="1:27" x14ac:dyDescent="0.2">
      <c r="A854">
        <f t="shared" si="355"/>
        <v>8.2199999999998692</v>
      </c>
      <c r="B854" s="5">
        <f t="shared" si="345"/>
        <v>0</v>
      </c>
      <c r="C854" s="5">
        <f t="shared" si="346"/>
        <v>537.58346974187543</v>
      </c>
      <c r="D854" s="5">
        <f t="shared" si="347"/>
        <v>-232.55803614778185</v>
      </c>
      <c r="E854" s="2">
        <f t="shared" si="348"/>
        <v>537.58346974187543</v>
      </c>
      <c r="F854" s="2">
        <f t="shared" si="349"/>
        <v>0</v>
      </c>
      <c r="G854" s="3">
        <f t="shared" si="356"/>
        <v>0</v>
      </c>
      <c r="H854" s="3">
        <f t="shared" si="357"/>
        <v>47.262718211589025</v>
      </c>
      <c r="I854" s="3">
        <f t="shared" si="358"/>
        <v>-90.58910196221359</v>
      </c>
      <c r="J854" s="2">
        <f t="shared" si="359"/>
        <v>102.17705186130787</v>
      </c>
      <c r="K854" s="2">
        <f t="shared" si="336"/>
        <v>102.17705186130787</v>
      </c>
      <c r="L854" s="5">
        <f t="shared" si="337"/>
        <v>0.40395325135401544</v>
      </c>
      <c r="M854" s="4">
        <f t="shared" si="350"/>
        <v>0.18590080824319952</v>
      </c>
      <c r="N854" s="4">
        <f t="shared" si="338"/>
        <v>0.2236293425508396</v>
      </c>
      <c r="O854" s="4">
        <f t="shared" si="351"/>
        <v>0</v>
      </c>
      <c r="P854" s="4">
        <f t="shared" si="339"/>
        <v>0</v>
      </c>
      <c r="Q854" s="5">
        <f t="shared" si="340"/>
        <v>0</v>
      </c>
      <c r="R854" s="5">
        <f t="shared" si="341"/>
        <v>-10.370425128785003</v>
      </c>
      <c r="S854" s="5">
        <f t="shared" si="352"/>
        <v>19.877136460438496</v>
      </c>
      <c r="T854" s="6">
        <f t="shared" si="353"/>
        <v>1498.7675066241757</v>
      </c>
      <c r="U854" s="5">
        <f t="shared" si="342"/>
        <v>0</v>
      </c>
      <c r="V854" s="5">
        <f t="shared" si="343"/>
        <v>11.004023221849478</v>
      </c>
      <c r="W854" s="5">
        <f t="shared" si="344"/>
        <v>5.7410884693943531</v>
      </c>
      <c r="X854" s="5">
        <f t="shared" si="360"/>
        <v>0</v>
      </c>
      <c r="Y854" s="5">
        <f t="shared" si="361"/>
        <v>0.63359809306447445</v>
      </c>
      <c r="Z854" s="5">
        <f t="shared" si="362"/>
        <v>-6.5557750701671509</v>
      </c>
      <c r="AA854">
        <f t="shared" si="354"/>
        <v>0</v>
      </c>
    </row>
    <row r="855" spans="1:27" x14ac:dyDescent="0.2">
      <c r="A855">
        <f t="shared" si="355"/>
        <v>8.229999999999869</v>
      </c>
      <c r="B855" s="5">
        <f t="shared" si="345"/>
        <v>0</v>
      </c>
      <c r="C855" s="5">
        <f t="shared" si="346"/>
        <v>538.0561286038959</v>
      </c>
      <c r="D855" s="5">
        <f t="shared" si="347"/>
        <v>-233.4642549561575</v>
      </c>
      <c r="E855" s="2">
        <f t="shared" si="348"/>
        <v>538.0561286038959</v>
      </c>
      <c r="F855" s="2">
        <f t="shared" si="349"/>
        <v>0</v>
      </c>
      <c r="G855" s="3">
        <f t="shared" si="356"/>
        <v>0</v>
      </c>
      <c r="H855" s="3">
        <f t="shared" si="357"/>
        <v>47.269054192519668</v>
      </c>
      <c r="I855" s="3">
        <f t="shared" si="358"/>
        <v>-90.654659712915262</v>
      </c>
      <c r="J855" s="2">
        <f t="shared" si="359"/>
        <v>102.23810841325177</v>
      </c>
      <c r="K855" s="2">
        <f t="shared" si="336"/>
        <v>102.23810841325177</v>
      </c>
      <c r="L855" s="5">
        <f t="shared" si="337"/>
        <v>0.40379191229866096</v>
      </c>
      <c r="M855" s="4">
        <f t="shared" si="350"/>
        <v>0.18578960257519181</v>
      </c>
      <c r="N855" s="4">
        <f t="shared" si="338"/>
        <v>0.22356495280064939</v>
      </c>
      <c r="O855" s="4">
        <f t="shared" si="351"/>
        <v>0</v>
      </c>
      <c r="P855" s="4">
        <f t="shared" si="339"/>
        <v>0</v>
      </c>
      <c r="Q855" s="5">
        <f t="shared" si="340"/>
        <v>0</v>
      </c>
      <c r="R855" s="5">
        <f t="shared" si="341"/>
        <v>-10.373868138044315</v>
      </c>
      <c r="S855" s="5">
        <f t="shared" si="352"/>
        <v>19.895458075611039</v>
      </c>
      <c r="T855" s="6">
        <f t="shared" si="353"/>
        <v>1498.7660078574181</v>
      </c>
      <c r="U855" s="5">
        <f t="shared" si="342"/>
        <v>0</v>
      </c>
      <c r="V855" s="5">
        <f t="shared" si="343"/>
        <v>11.015394340863896</v>
      </c>
      <c r="W855" s="5">
        <f t="shared" si="344"/>
        <v>5.7436349515753511</v>
      </c>
      <c r="X855" s="5">
        <f t="shared" si="360"/>
        <v>0</v>
      </c>
      <c r="Y855" s="5">
        <f t="shared" si="361"/>
        <v>0.6415262028195805</v>
      </c>
      <c r="Z855" s="5">
        <f t="shared" si="362"/>
        <v>-6.5349069728136087</v>
      </c>
      <c r="AA855">
        <f t="shared" si="354"/>
        <v>0</v>
      </c>
    </row>
    <row r="856" spans="1:27" x14ac:dyDescent="0.2">
      <c r="A856">
        <f t="shared" si="355"/>
        <v>8.2399999999998688</v>
      </c>
      <c r="B856" s="5">
        <f t="shared" si="345"/>
        <v>0</v>
      </c>
      <c r="C856" s="5">
        <f t="shared" si="346"/>
        <v>538.52885122213127</v>
      </c>
      <c r="D856" s="5">
        <f t="shared" si="347"/>
        <v>-234.37112829863531</v>
      </c>
      <c r="E856" s="2">
        <f t="shared" si="348"/>
        <v>538.52885122213127</v>
      </c>
      <c r="F856" s="2">
        <f t="shared" si="349"/>
        <v>0</v>
      </c>
      <c r="G856" s="3">
        <f t="shared" si="356"/>
        <v>0</v>
      </c>
      <c r="H856" s="3">
        <f t="shared" si="357"/>
        <v>47.275469454547867</v>
      </c>
      <c r="I856" s="3">
        <f t="shared" si="358"/>
        <v>-90.720008782643404</v>
      </c>
      <c r="J856" s="2">
        <f t="shared" si="359"/>
        <v>102.29902250593983</v>
      </c>
      <c r="K856" s="2">
        <f t="shared" si="336"/>
        <v>102.29902250593983</v>
      </c>
      <c r="L856" s="5">
        <f t="shared" si="337"/>
        <v>0.40363087836148259</v>
      </c>
      <c r="M856" s="4">
        <f t="shared" si="350"/>
        <v>0.1856787882236752</v>
      </c>
      <c r="N856" s="4">
        <f t="shared" si="338"/>
        <v>0.22350074984694243</v>
      </c>
      <c r="O856" s="4">
        <f t="shared" si="351"/>
        <v>0</v>
      </c>
      <c r="P856" s="4">
        <f t="shared" si="339"/>
        <v>0</v>
      </c>
      <c r="Q856" s="5">
        <f t="shared" si="340"/>
        <v>0</v>
      </c>
      <c r="R856" s="5">
        <f t="shared" si="341"/>
        <v>-10.377317542349926</v>
      </c>
      <c r="S856" s="5">
        <f t="shared" si="352"/>
        <v>19.913717398139976</v>
      </c>
      <c r="T856" s="6">
        <f t="shared" si="353"/>
        <v>1498.7645090921599</v>
      </c>
      <c r="U856" s="5">
        <f t="shared" si="342"/>
        <v>0</v>
      </c>
      <c r="V856" s="5">
        <f t="shared" si="343"/>
        <v>11.02673509220079</v>
      </c>
      <c r="W856" s="5">
        <f t="shared" si="344"/>
        <v>5.7461863708997321</v>
      </c>
      <c r="X856" s="5">
        <f t="shared" si="360"/>
        <v>0</v>
      </c>
      <c r="Y856" s="5">
        <f t="shared" si="361"/>
        <v>0.6494175498508632</v>
      </c>
      <c r="Z856" s="5">
        <f t="shared" si="362"/>
        <v>-6.5140962309602912</v>
      </c>
      <c r="AA856">
        <f t="shared" si="354"/>
        <v>0</v>
      </c>
    </row>
    <row r="857" spans="1:27" x14ac:dyDescent="0.2">
      <c r="A857">
        <f t="shared" si="355"/>
        <v>8.2499999999998685</v>
      </c>
      <c r="B857" s="5">
        <f t="shared" si="345"/>
        <v>0</v>
      </c>
      <c r="C857" s="5">
        <f t="shared" si="346"/>
        <v>539.00163838755429</v>
      </c>
      <c r="D857" s="5">
        <f t="shared" si="347"/>
        <v>-235.2786540912733</v>
      </c>
      <c r="E857" s="2">
        <f t="shared" si="348"/>
        <v>539.00163838755429</v>
      </c>
      <c r="F857" s="2">
        <f t="shared" si="349"/>
        <v>0</v>
      </c>
      <c r="G857" s="3">
        <f t="shared" si="356"/>
        <v>0</v>
      </c>
      <c r="H857" s="3">
        <f t="shared" si="357"/>
        <v>47.281963630046377</v>
      </c>
      <c r="I857" s="3">
        <f t="shared" si="358"/>
        <v>-90.785149744953003</v>
      </c>
      <c r="J857" s="2">
        <f t="shared" si="359"/>
        <v>102.35979434781298</v>
      </c>
      <c r="K857" s="2">
        <f t="shared" si="336"/>
        <v>102.35979434781298</v>
      </c>
      <c r="L857" s="5">
        <f t="shared" si="337"/>
        <v>0.40347015012103282</v>
      </c>
      <c r="M857" s="4">
        <f t="shared" si="350"/>
        <v>0.18556836364947416</v>
      </c>
      <c r="N857" s="4">
        <f t="shared" si="338"/>
        <v>0.22343673318114823</v>
      </c>
      <c r="O857" s="4">
        <f t="shared" si="351"/>
        <v>0</v>
      </c>
      <c r="P857" s="4">
        <f t="shared" si="339"/>
        <v>0</v>
      </c>
      <c r="Q857" s="5">
        <f t="shared" si="340"/>
        <v>0</v>
      </c>
      <c r="R857" s="5">
        <f t="shared" si="341"/>
        <v>-10.380773333892929</v>
      </c>
      <c r="S857" s="5">
        <f t="shared" si="352"/>
        <v>19.931914608279989</v>
      </c>
      <c r="T857" s="6">
        <f t="shared" si="353"/>
        <v>1498.7630103284002</v>
      </c>
      <c r="U857" s="5">
        <f t="shared" si="342"/>
        <v>0</v>
      </c>
      <c r="V857" s="5">
        <f t="shared" si="343"/>
        <v>11.038045527739094</v>
      </c>
      <c r="W857" s="5">
        <f t="shared" si="344"/>
        <v>5.7487427035760295</v>
      </c>
      <c r="X857" s="5">
        <f t="shared" si="360"/>
        <v>0</v>
      </c>
      <c r="Y857" s="5">
        <f t="shared" si="361"/>
        <v>0.65727219384616475</v>
      </c>
      <c r="Z857" s="5">
        <f t="shared" si="362"/>
        <v>-6.4933426881439829</v>
      </c>
      <c r="AA857">
        <f t="shared" si="354"/>
        <v>0</v>
      </c>
    </row>
    <row r="858" spans="1:27" x14ac:dyDescent="0.2">
      <c r="A858">
        <f t="shared" si="355"/>
        <v>8.2599999999998683</v>
      </c>
      <c r="B858" s="5">
        <f t="shared" si="345"/>
        <v>0</v>
      </c>
      <c r="C858" s="5">
        <f t="shared" si="346"/>
        <v>539.47449088746441</v>
      </c>
      <c r="D858" s="5">
        <f t="shared" si="347"/>
        <v>-236.18683025585725</v>
      </c>
      <c r="E858" s="2">
        <f t="shared" si="348"/>
        <v>539.47449088746441</v>
      </c>
      <c r="F858" s="2">
        <f t="shared" si="349"/>
        <v>0</v>
      </c>
      <c r="G858" s="3">
        <f t="shared" si="356"/>
        <v>0</v>
      </c>
      <c r="H858" s="3">
        <f t="shared" si="357"/>
        <v>47.288536351984838</v>
      </c>
      <c r="I858" s="3">
        <f t="shared" si="358"/>
        <v>-90.850083171834441</v>
      </c>
      <c r="J858" s="2">
        <f t="shared" si="359"/>
        <v>102.42042414793168</v>
      </c>
      <c r="K858" s="2">
        <f t="shared" si="336"/>
        <v>102.42042414793168</v>
      </c>
      <c r="L858" s="5">
        <f t="shared" si="337"/>
        <v>0.40330972814440169</v>
      </c>
      <c r="M858" s="4">
        <f t="shared" si="350"/>
        <v>0.18545832732009723</v>
      </c>
      <c r="N858" s="4">
        <f t="shared" si="338"/>
        <v>0.22337290229562587</v>
      </c>
      <c r="O858" s="4">
        <f t="shared" si="351"/>
        <v>0</v>
      </c>
      <c r="P858" s="4">
        <f t="shared" si="339"/>
        <v>0</v>
      </c>
      <c r="Q858" s="5">
        <f t="shared" si="340"/>
        <v>0</v>
      </c>
      <c r="R858" s="5">
        <f t="shared" si="341"/>
        <v>-10.384235504557616</v>
      </c>
      <c r="S858" s="5">
        <f t="shared" si="352"/>
        <v>19.950049886147045</v>
      </c>
      <c r="T858" s="6">
        <f t="shared" si="353"/>
        <v>1498.761511566139</v>
      </c>
      <c r="U858" s="5">
        <f t="shared" si="342"/>
        <v>0</v>
      </c>
      <c r="V858" s="5">
        <f t="shared" si="343"/>
        <v>11.049325699417903</v>
      </c>
      <c r="W858" s="5">
        <f t="shared" si="344"/>
        <v>5.7513039257605492</v>
      </c>
      <c r="X858" s="5">
        <f t="shared" si="360"/>
        <v>0</v>
      </c>
      <c r="Y858" s="5">
        <f t="shared" si="361"/>
        <v>0.6650901948602872</v>
      </c>
      <c r="Z858" s="5">
        <f t="shared" si="362"/>
        <v>-6.4726461880924049</v>
      </c>
      <c r="AA858">
        <f t="shared" si="354"/>
        <v>0</v>
      </c>
    </row>
    <row r="859" spans="1:27" x14ac:dyDescent="0.2">
      <c r="A859">
        <f t="shared" si="355"/>
        <v>8.2699999999998681</v>
      </c>
      <c r="B859" s="5">
        <f t="shared" si="345"/>
        <v>0</v>
      </c>
      <c r="C859" s="5">
        <f t="shared" si="346"/>
        <v>539.94740950549397</v>
      </c>
      <c r="D859" s="5">
        <f t="shared" si="347"/>
        <v>-237.095654719885</v>
      </c>
      <c r="E859" s="2">
        <f t="shared" si="348"/>
        <v>539.94740950549397</v>
      </c>
      <c r="F859" s="2">
        <f t="shared" si="349"/>
        <v>0</v>
      </c>
      <c r="G859" s="3">
        <f t="shared" si="356"/>
        <v>0</v>
      </c>
      <c r="H859" s="3">
        <f t="shared" si="357"/>
        <v>47.295187253933442</v>
      </c>
      <c r="I859" s="3">
        <f t="shared" si="358"/>
        <v>-90.914809633715365</v>
      </c>
      <c r="J859" s="2">
        <f t="shared" si="359"/>
        <v>102.48091211596105</v>
      </c>
      <c r="K859" s="2">
        <f t="shared" si="336"/>
        <v>102.48091211596105</v>
      </c>
      <c r="L859" s="5">
        <f t="shared" si="337"/>
        <v>0.40314961298729551</v>
      </c>
      <c r="M859" s="4">
        <f t="shared" si="350"/>
        <v>0.18534867770971858</v>
      </c>
      <c r="N859" s="4">
        <f t="shared" si="338"/>
        <v>0.22330925668367377</v>
      </c>
      <c r="O859" s="4">
        <f t="shared" si="351"/>
        <v>0</v>
      </c>
      <c r="P859" s="4">
        <f t="shared" si="339"/>
        <v>0</v>
      </c>
      <c r="Q859" s="5">
        <f t="shared" si="340"/>
        <v>0</v>
      </c>
      <c r="R859" s="5">
        <f t="shared" si="341"/>
        <v>-10.387704045923693</v>
      </c>
      <c r="S859" s="5">
        <f t="shared" si="352"/>
        <v>19.968123411711073</v>
      </c>
      <c r="T859" s="6">
        <f t="shared" si="353"/>
        <v>1498.7600128053771</v>
      </c>
      <c r="U859" s="5">
        <f t="shared" si="342"/>
        <v>0</v>
      </c>
      <c r="V859" s="5">
        <f t="shared" si="343"/>
        <v>11.060575659234436</v>
      </c>
      <c r="W859" s="5">
        <f t="shared" si="344"/>
        <v>5.7538700135582435</v>
      </c>
      <c r="X859" s="5">
        <f t="shared" si="360"/>
        <v>0</v>
      </c>
      <c r="Y859" s="5">
        <f t="shared" si="361"/>
        <v>0.6728716133107433</v>
      </c>
      <c r="Z859" s="5">
        <f t="shared" si="362"/>
        <v>-6.4520065747306816</v>
      </c>
      <c r="AA859">
        <f t="shared" si="354"/>
        <v>0</v>
      </c>
    </row>
    <row r="860" spans="1:27" x14ac:dyDescent="0.2">
      <c r="A860">
        <f t="shared" si="355"/>
        <v>8.2799999999998679</v>
      </c>
      <c r="B860" s="5">
        <f t="shared" si="345"/>
        <v>0</v>
      </c>
      <c r="C860" s="5">
        <f t="shared" si="346"/>
        <v>540.4203950216139</v>
      </c>
      <c r="D860" s="5">
        <f t="shared" si="347"/>
        <v>-238.0051254165509</v>
      </c>
      <c r="E860" s="2">
        <f t="shared" si="348"/>
        <v>540.4203950216139</v>
      </c>
      <c r="F860" s="2">
        <f t="shared" si="349"/>
        <v>0</v>
      </c>
      <c r="G860" s="3">
        <f t="shared" si="356"/>
        <v>0</v>
      </c>
      <c r="H860" s="3">
        <f t="shared" si="357"/>
        <v>47.301915970066553</v>
      </c>
      <c r="I860" s="3">
        <f t="shared" si="358"/>
        <v>-90.979329699462667</v>
      </c>
      <c r="J860" s="2">
        <f t="shared" si="359"/>
        <v>102.54125846215642</v>
      </c>
      <c r="K860" s="2">
        <f t="shared" si="336"/>
        <v>102.54125846215642</v>
      </c>
      <c r="L860" s="5">
        <f t="shared" si="337"/>
        <v>0.40298980519411481</v>
      </c>
      <c r="M860" s="4">
        <f t="shared" si="350"/>
        <v>0.18523941329915827</v>
      </c>
      <c r="N860" s="4">
        <f t="shared" si="338"/>
        <v>0.22324579583953971</v>
      </c>
      <c r="O860" s="4">
        <f t="shared" si="351"/>
        <v>0</v>
      </c>
      <c r="P860" s="4">
        <f t="shared" si="339"/>
        <v>0</v>
      </c>
      <c r="Q860" s="5">
        <f t="shared" si="340"/>
        <v>0</v>
      </c>
      <c r="R860" s="5">
        <f t="shared" si="341"/>
        <v>-10.391178949268518</v>
      </c>
      <c r="S860" s="5">
        <f t="shared" si="352"/>
        <v>19.986135364788829</v>
      </c>
      <c r="T860" s="6">
        <f t="shared" si="353"/>
        <v>1498.7585140461138</v>
      </c>
      <c r="U860" s="5">
        <f t="shared" si="342"/>
        <v>0</v>
      </c>
      <c r="V860" s="5">
        <f t="shared" si="343"/>
        <v>11.071795459242081</v>
      </c>
      <c r="W860" s="5">
        <f t="shared" si="344"/>
        <v>5.7564409430236374</v>
      </c>
      <c r="X860" s="5">
        <f t="shared" si="360"/>
        <v>0</v>
      </c>
      <c r="Y860" s="5">
        <f t="shared" si="361"/>
        <v>0.6806165099735626</v>
      </c>
      <c r="Z860" s="5">
        <f t="shared" si="362"/>
        <v>-6.4314236921875327</v>
      </c>
      <c r="AA860">
        <f t="shared" si="354"/>
        <v>0</v>
      </c>
    </row>
    <row r="861" spans="1:27" x14ac:dyDescent="0.2">
      <c r="A861">
        <f t="shared" si="355"/>
        <v>8.2899999999998677</v>
      </c>
      <c r="B861" s="5">
        <f t="shared" si="345"/>
        <v>0</v>
      </c>
      <c r="C861" s="5">
        <f t="shared" si="346"/>
        <v>540.89344821214013</v>
      </c>
      <c r="D861" s="5">
        <f t="shared" si="347"/>
        <v>-238.91524028473012</v>
      </c>
      <c r="E861" s="2">
        <f t="shared" si="348"/>
        <v>540.89344821214013</v>
      </c>
      <c r="F861" s="2">
        <f t="shared" si="349"/>
        <v>0</v>
      </c>
      <c r="G861" s="3">
        <f t="shared" si="356"/>
        <v>0</v>
      </c>
      <c r="H861" s="3">
        <f t="shared" si="357"/>
        <v>47.308722135166285</v>
      </c>
      <c r="I861" s="3">
        <f t="shared" si="358"/>
        <v>-91.043643936384541</v>
      </c>
      <c r="J861" s="2">
        <f t="shared" si="359"/>
        <v>102.60146339734898</v>
      </c>
      <c r="K861" s="2">
        <f t="shared" si="336"/>
        <v>102.60146339734898</v>
      </c>
      <c r="L861" s="5">
        <f t="shared" si="337"/>
        <v>0.40283030529803265</v>
      </c>
      <c r="M861" s="4">
        <f t="shared" si="350"/>
        <v>0.18513053257586315</v>
      </c>
      <c r="N861" s="4">
        <f t="shared" si="338"/>
        <v>0.22318251925842963</v>
      </c>
      <c r="O861" s="4">
        <f t="shared" si="351"/>
        <v>0</v>
      </c>
      <c r="P861" s="4">
        <f t="shared" si="339"/>
        <v>0</v>
      </c>
      <c r="Q861" s="5">
        <f t="shared" si="340"/>
        <v>0</v>
      </c>
      <c r="R861" s="5">
        <f t="shared" si="341"/>
        <v>-10.394660205569323</v>
      </c>
      <c r="S861" s="5">
        <f t="shared" si="352"/>
        <v>20.004085925036854</v>
      </c>
      <c r="T861" s="6">
        <f t="shared" si="353"/>
        <v>1498.7570152883488</v>
      </c>
      <c r="U861" s="5">
        <f t="shared" si="342"/>
        <v>0</v>
      </c>
      <c r="V861" s="5">
        <f t="shared" si="343"/>
        <v>11.082985151548433</v>
      </c>
      <c r="W861" s="5">
        <f t="shared" si="344"/>
        <v>5.7590166901617108</v>
      </c>
      <c r="X861" s="5">
        <f t="shared" si="360"/>
        <v>0</v>
      </c>
      <c r="Y861" s="5">
        <f t="shared" si="361"/>
        <v>0.68832494597910987</v>
      </c>
      <c r="Z861" s="5">
        <f t="shared" si="362"/>
        <v>-6.4108973848014337</v>
      </c>
      <c r="AA861">
        <f t="shared" si="354"/>
        <v>0</v>
      </c>
    </row>
    <row r="862" spans="1:27" x14ac:dyDescent="0.2">
      <c r="A862">
        <f t="shared" si="355"/>
        <v>8.2999999999998675</v>
      </c>
      <c r="B862" s="5">
        <f t="shared" si="345"/>
        <v>0</v>
      </c>
      <c r="C862" s="5">
        <f t="shared" si="346"/>
        <v>541.36656984973911</v>
      </c>
      <c r="D862" s="5">
        <f t="shared" si="347"/>
        <v>-239.82599726896322</v>
      </c>
      <c r="E862" s="2">
        <f t="shared" si="348"/>
        <v>541.36656984973911</v>
      </c>
      <c r="F862" s="2">
        <f t="shared" si="349"/>
        <v>0</v>
      </c>
      <c r="G862" s="3">
        <f t="shared" si="356"/>
        <v>0</v>
      </c>
      <c r="H862" s="3">
        <f t="shared" si="357"/>
        <v>47.315605384626075</v>
      </c>
      <c r="I862" s="3">
        <f t="shared" si="358"/>
        <v>-91.107752910232549</v>
      </c>
      <c r="J862" s="2">
        <f t="shared" si="359"/>
        <v>102.66152713293155</v>
      </c>
      <c r="K862" s="2">
        <f t="shared" si="336"/>
        <v>102.66152713293155</v>
      </c>
      <c r="L862" s="5">
        <f t="shared" si="337"/>
        <v>0.40267111382107279</v>
      </c>
      <c r="M862" s="4">
        <f t="shared" si="350"/>
        <v>0.18502203403388703</v>
      </c>
      <c r="N862" s="4">
        <f t="shared" si="338"/>
        <v>0.22311942643651736</v>
      </c>
      <c r="O862" s="4">
        <f t="shared" si="351"/>
        <v>0</v>
      </c>
      <c r="P862" s="4">
        <f t="shared" si="339"/>
        <v>0</v>
      </c>
      <c r="Q862" s="5">
        <f t="shared" si="340"/>
        <v>0</v>
      </c>
      <c r="R862" s="5">
        <f t="shared" si="341"/>
        <v>-10.398147805505456</v>
      </c>
      <c r="S862" s="5">
        <f t="shared" si="352"/>
        <v>20.021975271944513</v>
      </c>
      <c r="T862" s="6">
        <f t="shared" si="353"/>
        <v>1498.755516532083</v>
      </c>
      <c r="U862" s="5">
        <f t="shared" si="342"/>
        <v>0</v>
      </c>
      <c r="V862" s="5">
        <f t="shared" si="343"/>
        <v>11.094144788313368</v>
      </c>
      <c r="W862" s="5">
        <f t="shared" si="344"/>
        <v>5.7615972309288024</v>
      </c>
      <c r="X862" s="5">
        <f t="shared" si="360"/>
        <v>0</v>
      </c>
      <c r="Y862" s="5">
        <f t="shared" si="361"/>
        <v>0.69599698280791245</v>
      </c>
      <c r="Z862" s="5">
        <f t="shared" si="362"/>
        <v>-6.3904274971266837</v>
      </c>
      <c r="AA862">
        <f t="shared" si="354"/>
        <v>0</v>
      </c>
    </row>
    <row r="863" spans="1:27" x14ac:dyDescent="0.2">
      <c r="A863">
        <f t="shared" si="355"/>
        <v>8.3099999999998673</v>
      </c>
      <c r="B863" s="5">
        <f t="shared" si="345"/>
        <v>0</v>
      </c>
      <c r="C863" s="5">
        <f t="shared" si="346"/>
        <v>541.83976070343454</v>
      </c>
      <c r="D863" s="5">
        <f t="shared" si="347"/>
        <v>-240.7373943194404</v>
      </c>
      <c r="E863" s="2">
        <f t="shared" si="348"/>
        <v>541.83976070343454</v>
      </c>
      <c r="F863" s="2">
        <f t="shared" si="349"/>
        <v>0</v>
      </c>
      <c r="G863" s="3">
        <f t="shared" si="356"/>
        <v>0</v>
      </c>
      <c r="H863" s="3">
        <f t="shared" si="357"/>
        <v>47.322565354454156</v>
      </c>
      <c r="I863" s="3">
        <f t="shared" si="358"/>
        <v>-91.171657185203813</v>
      </c>
      <c r="J863" s="2">
        <f t="shared" si="359"/>
        <v>102.7214498808448</v>
      </c>
      <c r="K863" s="2">
        <f t="shared" si="336"/>
        <v>102.7214498808448</v>
      </c>
      <c r="L863" s="5">
        <f t="shared" si="337"/>
        <v>0.40251223127418712</v>
      </c>
      <c r="M863" s="4">
        <f t="shared" si="350"/>
        <v>0.18491391617387085</v>
      </c>
      <c r="N863" s="4">
        <f t="shared" si="338"/>
        <v>0.2230565168709531</v>
      </c>
      <c r="O863" s="4">
        <f t="shared" si="351"/>
        <v>0</v>
      </c>
      <c r="P863" s="4">
        <f t="shared" si="339"/>
        <v>0</v>
      </c>
      <c r="Q863" s="5">
        <f t="shared" si="340"/>
        <v>0</v>
      </c>
      <c r="R863" s="5">
        <f t="shared" si="341"/>
        <v>-10.401641739460631</v>
      </c>
      <c r="S863" s="5">
        <f t="shared" si="352"/>
        <v>20.03980358482724</v>
      </c>
      <c r="T863" s="6">
        <f t="shared" si="353"/>
        <v>1498.754017777316</v>
      </c>
      <c r="U863" s="5">
        <f t="shared" si="342"/>
        <v>0</v>
      </c>
      <c r="V863" s="5">
        <f t="shared" si="343"/>
        <v>11.105274421747152</v>
      </c>
      <c r="W863" s="5">
        <f t="shared" si="344"/>
        <v>5.7641825412335015</v>
      </c>
      <c r="X863" s="5">
        <f t="shared" si="360"/>
        <v>0</v>
      </c>
      <c r="Y863" s="5">
        <f t="shared" si="361"/>
        <v>0.70363268228652132</v>
      </c>
      <c r="Z863" s="5">
        <f t="shared" si="362"/>
        <v>-6.3700138739392571</v>
      </c>
      <c r="AA863">
        <f t="shared" si="354"/>
        <v>0</v>
      </c>
    </row>
    <row r="864" spans="1:27" x14ac:dyDescent="0.2">
      <c r="A864">
        <f t="shared" si="355"/>
        <v>8.3199999999998671</v>
      </c>
      <c r="B864" s="5">
        <f t="shared" si="345"/>
        <v>0</v>
      </c>
      <c r="C864" s="5">
        <f t="shared" si="346"/>
        <v>542.31302153861316</v>
      </c>
      <c r="D864" s="5">
        <f t="shared" si="347"/>
        <v>-241.64942939198613</v>
      </c>
      <c r="E864" s="2">
        <f t="shared" si="348"/>
        <v>542.31302153861316</v>
      </c>
      <c r="F864" s="2">
        <f t="shared" si="349"/>
        <v>0</v>
      </c>
      <c r="G864" s="3">
        <f t="shared" si="356"/>
        <v>0</v>
      </c>
      <c r="H864" s="3">
        <f t="shared" si="357"/>
        <v>47.329601681277019</v>
      </c>
      <c r="I864" s="3">
        <f t="shared" si="358"/>
        <v>-91.235357323943205</v>
      </c>
      <c r="J864" s="2">
        <f t="shared" si="359"/>
        <v>102.78123185356331</v>
      </c>
      <c r="K864" s="2">
        <f t="shared" ref="K864:K927" si="363">IF(D864&gt;=hwind,SQRT((G864-vxw)^2+(H864-vyw)^2+I864^2),J864)</f>
        <v>102.78123185356331</v>
      </c>
      <c r="L864" s="5">
        <f t="shared" ref="L864:L927" si="364">IF(drag=1,(cda+cdb/(1+EXP(-(K864-vel)/dv))),IF(drag=2,$G$11,0))</f>
        <v>0.40235365815733404</v>
      </c>
      <c r="M864" s="4">
        <f t="shared" si="350"/>
        <v>0.18480617750302253</v>
      </c>
      <c r="N864" s="4">
        <f t="shared" ref="N864:N927" si="365">IF(Magnus=1,(IF(M864&lt;0.1,1.5*M864,0.09+0.6*M864)),IF(Magnus=2,1/(2.32+0.4/M864),0))</f>
        <v>0.22299379005987247</v>
      </c>
      <c r="O864" s="4">
        <f t="shared" si="351"/>
        <v>0</v>
      </c>
      <c r="P864" s="4">
        <f t="shared" ref="P864:P927" si="366">IF(D864&gt;=hwind,vyw,0)</f>
        <v>0</v>
      </c>
      <c r="Q864" s="5">
        <f t="shared" ref="Q864:Q927" si="367">-const*$L864*$K864*(G864-O864)</f>
        <v>0</v>
      </c>
      <c r="R864" s="5">
        <f t="shared" ref="R864:R927" si="368">-const*$L864*$K864*(H864-P864)</f>
        <v>-10.405141997525169</v>
      </c>
      <c r="S864" s="5">
        <f t="shared" si="352"/>
        <v>20.057571042819795</v>
      </c>
      <c r="T864" s="6">
        <f t="shared" si="353"/>
        <v>1498.7525190240474</v>
      </c>
      <c r="U864" s="5">
        <f t="shared" ref="U864:U927" si="369">const*($N864/omega)*K864*(wy*I864-wz*(H864-P864))</f>
        <v>0</v>
      </c>
      <c r="V864" s="5">
        <f t="shared" ref="V864:V927" si="370">const*($N864/omega)*K864*(wz*(G864-O864)-wx*I864)</f>
        <v>11.116374104108557</v>
      </c>
      <c r="W864" s="5">
        <f t="shared" ref="W864:W927" si="371">const*($N864/omega)*K864*(wx*(H864-P864)-wy*(G864-O864))</f>
        <v>5.7667725969375434</v>
      </c>
      <c r="X864" s="5">
        <f t="shared" si="360"/>
        <v>0</v>
      </c>
      <c r="Y864" s="5">
        <f t="shared" si="361"/>
        <v>0.7112321065833882</v>
      </c>
      <c r="Z864" s="5">
        <f t="shared" si="362"/>
        <v>-6.3496563602426619</v>
      </c>
      <c r="AA864">
        <f t="shared" si="354"/>
        <v>0</v>
      </c>
    </row>
    <row r="865" spans="1:27" x14ac:dyDescent="0.2">
      <c r="A865">
        <f t="shared" si="355"/>
        <v>8.3299999999998668</v>
      </c>
      <c r="B865" s="5">
        <f t="shared" ref="B865:B928" si="372">B864+G864*dt+0.5*X864*dt*dt</f>
        <v>0</v>
      </c>
      <c r="C865" s="5">
        <f t="shared" ref="C865:C928" si="373">C864+H864*dt+0.5*Y864*dt*dt</f>
        <v>542.78635311703124</v>
      </c>
      <c r="D865" s="5">
        <f t="shared" ref="D865:D928" si="374">D864+I864*dt+0.5*Z864*dt*dt</f>
        <v>-242.56210044804359</v>
      </c>
      <c r="E865" s="2">
        <f t="shared" ref="E865:E928" si="375">SQRT(B865^2+C865^2)</f>
        <v>542.78635311703124</v>
      </c>
      <c r="F865" s="2">
        <f t="shared" ref="F865:F928" si="376">ATAN2(C865,B865)*180/PI()</f>
        <v>0</v>
      </c>
      <c r="G865" s="3">
        <f t="shared" si="356"/>
        <v>0</v>
      </c>
      <c r="H865" s="3">
        <f t="shared" si="357"/>
        <v>47.336714002342852</v>
      </c>
      <c r="I865" s="3">
        <f t="shared" si="358"/>
        <v>-91.298853887545633</v>
      </c>
      <c r="J865" s="2">
        <f t="shared" si="359"/>
        <v>102.84087326408216</v>
      </c>
      <c r="K865" s="2">
        <f t="shared" si="363"/>
        <v>102.84087326408216</v>
      </c>
      <c r="L865" s="5">
        <f t="shared" si="364"/>
        <v>0.40219539495955553</v>
      </c>
      <c r="M865" s="4">
        <f t="shared" ref="M865:M928" si="377">(romega/K865)*EXP(-A865/tau)</f>
        <v>0.18469881653509684</v>
      </c>
      <c r="N865" s="4">
        <f t="shared" si="365"/>
        <v>0.22293124550240451</v>
      </c>
      <c r="O865" s="4">
        <f t="shared" ref="O865:O928" si="378">IF(D865&gt;=hwind,vxw,0)</f>
        <v>0</v>
      </c>
      <c r="P865" s="4">
        <f t="shared" si="366"/>
        <v>0</v>
      </c>
      <c r="Q865" s="5">
        <f t="shared" si="367"/>
        <v>0</v>
      </c>
      <c r="R865" s="5">
        <f t="shared" si="368"/>
        <v>-10.408648569498258</v>
      </c>
      <c r="S865" s="5">
        <f t="shared" ref="S865:S928" si="379">-const*$L865*$K865*I865</f>
        <v>20.075277824869698</v>
      </c>
      <c r="T865" s="6">
        <f t="shared" ref="T865:T928" si="380">omega*EXP(-A865/tau)*30/PI()</f>
        <v>1498.7510202722776</v>
      </c>
      <c r="U865" s="5">
        <f t="shared" si="369"/>
        <v>0</v>
      </c>
      <c r="V865" s="5">
        <f t="shared" si="370"/>
        <v>11.127443887703009</v>
      </c>
      <c r="W865" s="5">
        <f t="shared" si="371"/>
        <v>5.7693673738566957</v>
      </c>
      <c r="X865" s="5">
        <f t="shared" si="360"/>
        <v>0</v>
      </c>
      <c r="Y865" s="5">
        <f t="shared" si="361"/>
        <v>0.71879531820475151</v>
      </c>
      <c r="Z865" s="5">
        <f t="shared" si="362"/>
        <v>-6.3293548012736061</v>
      </c>
      <c r="AA865">
        <f t="shared" ref="AA865:AA928" si="381">IF($D865*$D866&lt;0,1,0)</f>
        <v>0</v>
      </c>
    </row>
    <row r="866" spans="1:27" x14ac:dyDescent="0.2">
      <c r="A866">
        <f t="shared" si="355"/>
        <v>8.3399999999998666</v>
      </c>
      <c r="B866" s="5">
        <f t="shared" si="372"/>
        <v>0</v>
      </c>
      <c r="C866" s="5">
        <f t="shared" si="373"/>
        <v>543.2597561968206</v>
      </c>
      <c r="D866" s="5">
        <f t="shared" si="374"/>
        <v>-243.47540545465912</v>
      </c>
      <c r="E866" s="2">
        <f t="shared" si="375"/>
        <v>543.2597561968206</v>
      </c>
      <c r="F866" s="2">
        <f t="shared" si="376"/>
        <v>0</v>
      </c>
      <c r="G866" s="3">
        <f t="shared" si="356"/>
        <v>0</v>
      </c>
      <c r="H866" s="3">
        <f t="shared" si="357"/>
        <v>47.343901955524899</v>
      </c>
      <c r="I866" s="3">
        <f t="shared" si="358"/>
        <v>-91.36214743555837</v>
      </c>
      <c r="J866" s="2">
        <f t="shared" si="359"/>
        <v>102.9003743259035</v>
      </c>
      <c r="K866" s="2">
        <f t="shared" si="363"/>
        <v>102.9003743259035</v>
      </c>
      <c r="L866" s="5">
        <f t="shared" si="364"/>
        <v>0.40203744215905507</v>
      </c>
      <c r="M866" s="4">
        <f t="shared" si="377"/>
        <v>0.18459183179037467</v>
      </c>
      <c r="N866" s="4">
        <f t="shared" si="365"/>
        <v>0.22286888269868022</v>
      </c>
      <c r="O866" s="4">
        <f t="shared" si="378"/>
        <v>0</v>
      </c>
      <c r="P866" s="4">
        <f t="shared" si="366"/>
        <v>0</v>
      </c>
      <c r="Q866" s="5">
        <f t="shared" si="367"/>
        <v>0</v>
      </c>
      <c r="R866" s="5">
        <f t="shared" si="368"/>
        <v>-10.412161444890218</v>
      </c>
      <c r="S866" s="5">
        <f t="shared" si="379"/>
        <v>20.092924109730781</v>
      </c>
      <c r="T866" s="6">
        <f t="shared" si="380"/>
        <v>1498.7495215220069</v>
      </c>
      <c r="U866" s="5">
        <f t="shared" si="369"/>
        <v>0</v>
      </c>
      <c r="V866" s="5">
        <f t="shared" si="370"/>
        <v>11.138483824880771</v>
      </c>
      <c r="W866" s="5">
        <f t="shared" si="371"/>
        <v>5.7719668477616528</v>
      </c>
      <c r="X866" s="5">
        <f t="shared" si="360"/>
        <v>0</v>
      </c>
      <c r="Y866" s="5">
        <f t="shared" si="361"/>
        <v>0.72632237999055249</v>
      </c>
      <c r="Z866" s="5">
        <f t="shared" si="362"/>
        <v>-6.3091090425075649</v>
      </c>
      <c r="AA866">
        <f t="shared" si="381"/>
        <v>0</v>
      </c>
    </row>
    <row r="867" spans="1:27" x14ac:dyDescent="0.2">
      <c r="A867">
        <f t="shared" si="355"/>
        <v>8.3499999999998664</v>
      </c>
      <c r="B867" s="5">
        <f t="shared" si="372"/>
        <v>0</v>
      </c>
      <c r="C867" s="5">
        <f t="shared" si="373"/>
        <v>543.73323153249487</v>
      </c>
      <c r="D867" s="5">
        <f t="shared" si="374"/>
        <v>-244.38934238446683</v>
      </c>
      <c r="E867" s="2">
        <f t="shared" si="375"/>
        <v>543.73323153249487</v>
      </c>
      <c r="F867" s="2">
        <f t="shared" si="376"/>
        <v>0</v>
      </c>
      <c r="G867" s="3">
        <f t="shared" si="356"/>
        <v>0</v>
      </c>
      <c r="H867" s="3">
        <f t="shared" si="357"/>
        <v>47.351165179324802</v>
      </c>
      <c r="I867" s="3">
        <f t="shared" si="358"/>
        <v>-91.425238525983445</v>
      </c>
      <c r="J867" s="2">
        <f t="shared" si="359"/>
        <v>102.9597352530234</v>
      </c>
      <c r="K867" s="2">
        <f t="shared" si="363"/>
        <v>102.9597352530234</v>
      </c>
      <c r="L867" s="5">
        <f t="shared" si="364"/>
        <v>0.40187980022327463</v>
      </c>
      <c r="M867" s="4">
        <f t="shared" si="377"/>
        <v>0.18448522179564272</v>
      </c>
      <c r="N867" s="4">
        <f t="shared" si="365"/>
        <v>0.22280670114984058</v>
      </c>
      <c r="O867" s="4">
        <f t="shared" si="378"/>
        <v>0</v>
      </c>
      <c r="P867" s="4">
        <f t="shared" si="366"/>
        <v>0</v>
      </c>
      <c r="Q867" s="5">
        <f t="shared" si="367"/>
        <v>0</v>
      </c>
      <c r="R867" s="5">
        <f t="shared" si="368"/>
        <v>-10.415680612924767</v>
      </c>
      <c r="S867" s="5">
        <f t="shared" si="379"/>
        <v>20.110510075956846</v>
      </c>
      <c r="T867" s="6">
        <f t="shared" si="380"/>
        <v>1498.7480227732344</v>
      </c>
      <c r="U867" s="5">
        <f t="shared" si="369"/>
        <v>0</v>
      </c>
      <c r="V867" s="5">
        <f t="shared" si="370"/>
        <v>11.149493968035157</v>
      </c>
      <c r="W867" s="5">
        <f t="shared" si="371"/>
        <v>5.7745709943789212</v>
      </c>
      <c r="X867" s="5">
        <f t="shared" si="360"/>
        <v>0</v>
      </c>
      <c r="Y867" s="5">
        <f t="shared" si="361"/>
        <v>0.73381335511039048</v>
      </c>
      <c r="Z867" s="5">
        <f t="shared" si="362"/>
        <v>-6.2889189296642343</v>
      </c>
      <c r="AA867">
        <f t="shared" si="381"/>
        <v>0</v>
      </c>
    </row>
    <row r="868" spans="1:27" x14ac:dyDescent="0.2">
      <c r="A868">
        <f t="shared" si="355"/>
        <v>8.3599999999998662</v>
      </c>
      <c r="B868" s="5">
        <f t="shared" si="372"/>
        <v>0</v>
      </c>
      <c r="C868" s="5">
        <f t="shared" si="373"/>
        <v>544.20677987495594</v>
      </c>
      <c r="D868" s="5">
        <f t="shared" si="374"/>
        <v>-245.30390921567314</v>
      </c>
      <c r="E868" s="2">
        <f t="shared" si="375"/>
        <v>544.20677987495594</v>
      </c>
      <c r="F868" s="2">
        <f t="shared" si="376"/>
        <v>0</v>
      </c>
      <c r="G868" s="3">
        <f t="shared" si="356"/>
        <v>0</v>
      </c>
      <c r="H868" s="3">
        <f t="shared" si="357"/>
        <v>47.358503312875904</v>
      </c>
      <c r="I868" s="3">
        <f t="shared" si="358"/>
        <v>-91.488127715280086</v>
      </c>
      <c r="J868" s="2">
        <f t="shared" si="359"/>
        <v>103.01895625991887</v>
      </c>
      <c r="K868" s="2">
        <f t="shared" si="363"/>
        <v>103.01895625991887</v>
      </c>
      <c r="L868" s="5">
        <f t="shared" si="364"/>
        <v>0.40172246960897184</v>
      </c>
      <c r="M868" s="4">
        <f t="shared" si="377"/>
        <v>0.18437898508417228</v>
      </c>
      <c r="N868" s="4">
        <f t="shared" si="365"/>
        <v>0.22274470035804411</v>
      </c>
      <c r="O868" s="4">
        <f t="shared" si="378"/>
        <v>0</v>
      </c>
      <c r="P868" s="4">
        <f t="shared" si="366"/>
        <v>0</v>
      </c>
      <c r="Q868" s="5">
        <f t="shared" si="367"/>
        <v>0</v>
      </c>
      <c r="R868" s="5">
        <f t="shared" si="368"/>
        <v>-10.419206062541281</v>
      </c>
      <c r="S868" s="5">
        <f t="shared" si="379"/>
        <v>20.128035901895377</v>
      </c>
      <c r="T868" s="6">
        <f t="shared" si="380"/>
        <v>1498.7465240259612</v>
      </c>
      <c r="U868" s="5">
        <f t="shared" si="369"/>
        <v>0</v>
      </c>
      <c r="V868" s="5">
        <f t="shared" si="370"/>
        <v>11.160474369600735</v>
      </c>
      <c r="W868" s="5">
        <f t="shared" si="371"/>
        <v>5.7771797893917025</v>
      </c>
      <c r="X868" s="5">
        <f t="shared" si="360"/>
        <v>0</v>
      </c>
      <c r="Y868" s="5">
        <f t="shared" si="361"/>
        <v>0.74126830705945324</v>
      </c>
      <c r="Z868" s="5">
        <f t="shared" si="362"/>
        <v>-6.2687843087129203</v>
      </c>
      <c r="AA868">
        <f t="shared" si="381"/>
        <v>0</v>
      </c>
    </row>
    <row r="869" spans="1:27" x14ac:dyDescent="0.2">
      <c r="A869">
        <f t="shared" si="355"/>
        <v>8.369999999999866</v>
      </c>
      <c r="B869" s="5">
        <f t="shared" si="372"/>
        <v>0</v>
      </c>
      <c r="C869" s="5">
        <f t="shared" si="373"/>
        <v>544.68040197150003</v>
      </c>
      <c r="D869" s="5">
        <f t="shared" si="374"/>
        <v>-246.21910393204138</v>
      </c>
      <c r="E869" s="2">
        <f t="shared" si="375"/>
        <v>544.68040197150003</v>
      </c>
      <c r="F869" s="2">
        <f t="shared" si="376"/>
        <v>0</v>
      </c>
      <c r="G869" s="3">
        <f t="shared" si="356"/>
        <v>0</v>
      </c>
      <c r="H869" s="3">
        <f t="shared" si="357"/>
        <v>47.365915995946501</v>
      </c>
      <c r="I869" s="3">
        <f t="shared" si="358"/>
        <v>-91.550815558367219</v>
      </c>
      <c r="J869" s="2">
        <f t="shared" si="359"/>
        <v>103.07803756153506</v>
      </c>
      <c r="K869" s="2">
        <f t="shared" si="363"/>
        <v>103.07803756153506</v>
      </c>
      <c r="L869" s="5">
        <f t="shared" si="364"/>
        <v>0.40156545076229727</v>
      </c>
      <c r="M869" s="4">
        <f t="shared" si="377"/>
        <v>0.18427312019569853</v>
      </c>
      <c r="N869" s="4">
        <f t="shared" si="365"/>
        <v>0.22268287982647456</v>
      </c>
      <c r="O869" s="4">
        <f t="shared" si="378"/>
        <v>0</v>
      </c>
      <c r="P869" s="4">
        <f t="shared" si="366"/>
        <v>0</v>
      </c>
      <c r="Q869" s="5">
        <f t="shared" si="367"/>
        <v>0</v>
      </c>
      <c r="R869" s="5">
        <f t="shared" si="368"/>
        <v>-10.42273778239708</v>
      </c>
      <c r="S869" s="5">
        <f t="shared" si="379"/>
        <v>20.14550176568147</v>
      </c>
      <c r="T869" s="6">
        <f t="shared" si="380"/>
        <v>1498.7450252801866</v>
      </c>
      <c r="U869" s="5">
        <f t="shared" si="369"/>
        <v>0</v>
      </c>
      <c r="V869" s="5">
        <f t="shared" si="370"/>
        <v>11.171425082051584</v>
      </c>
      <c r="W869" s="5">
        <f t="shared" si="371"/>
        <v>5.7797932084407764</v>
      </c>
      <c r="X869" s="5">
        <f t="shared" si="360"/>
        <v>0</v>
      </c>
      <c r="Y869" s="5">
        <f t="shared" si="361"/>
        <v>0.7486872996545042</v>
      </c>
      <c r="Z869" s="5">
        <f t="shared" si="362"/>
        <v>-6.2487050258777543</v>
      </c>
      <c r="AA869">
        <f t="shared" si="381"/>
        <v>0</v>
      </c>
    </row>
    <row r="870" spans="1:27" x14ac:dyDescent="0.2">
      <c r="A870">
        <f t="shared" si="355"/>
        <v>8.3799999999998658</v>
      </c>
      <c r="B870" s="5">
        <f t="shared" si="372"/>
        <v>0</v>
      </c>
      <c r="C870" s="5">
        <f t="shared" si="373"/>
        <v>545.15409856582448</v>
      </c>
      <c r="D870" s="5">
        <f t="shared" si="374"/>
        <v>-247.13492452287633</v>
      </c>
      <c r="E870" s="2">
        <f t="shared" si="375"/>
        <v>545.15409856582448</v>
      </c>
      <c r="F870" s="2">
        <f t="shared" si="376"/>
        <v>0</v>
      </c>
      <c r="G870" s="3">
        <f t="shared" si="356"/>
        <v>0</v>
      </c>
      <c r="H870" s="3">
        <f t="shared" si="357"/>
        <v>47.373402868943046</v>
      </c>
      <c r="I870" s="3">
        <f t="shared" si="358"/>
        <v>-91.613302608626</v>
      </c>
      <c r="J870" s="2">
        <f t="shared" si="359"/>
        <v>103.13697937327261</v>
      </c>
      <c r="K870" s="2">
        <f t="shared" si="363"/>
        <v>103.13697937327261</v>
      </c>
      <c r="L870" s="5">
        <f t="shared" si="364"/>
        <v>0.40140874411887095</v>
      </c>
      <c r="M870" s="4">
        <f t="shared" si="377"/>
        <v>0.18416762567639916</v>
      </c>
      <c r="N870" s="4">
        <f t="shared" si="365"/>
        <v>0.22262123905934827</v>
      </c>
      <c r="O870" s="4">
        <f t="shared" si="378"/>
        <v>0</v>
      </c>
      <c r="P870" s="4">
        <f t="shared" si="366"/>
        <v>0</v>
      </c>
      <c r="Q870" s="5">
        <f t="shared" si="367"/>
        <v>0</v>
      </c>
      <c r="R870" s="5">
        <f t="shared" si="368"/>
        <v>-10.426275760869691</v>
      </c>
      <c r="S870" s="5">
        <f t="shared" si="379"/>
        <v>20.162907845231778</v>
      </c>
      <c r="T870" s="6">
        <f t="shared" si="380"/>
        <v>1498.7435265359106</v>
      </c>
      <c r="U870" s="5">
        <f t="shared" si="369"/>
        <v>0</v>
      </c>
      <c r="V870" s="5">
        <f t="shared" si="370"/>
        <v>11.18234615789958</v>
      </c>
      <c r="W870" s="5">
        <f t="shared" si="371"/>
        <v>5.7824112271253831</v>
      </c>
      <c r="X870" s="5">
        <f t="shared" si="360"/>
        <v>0</v>
      </c>
      <c r="Y870" s="5">
        <f t="shared" si="361"/>
        <v>0.75607039702988921</v>
      </c>
      <c r="Z870" s="5">
        <f t="shared" si="362"/>
        <v>-6.2286809276428379</v>
      </c>
      <c r="AA870">
        <f t="shared" si="381"/>
        <v>0</v>
      </c>
    </row>
    <row r="871" spans="1:27" x14ac:dyDescent="0.2">
      <c r="A871">
        <f t="shared" si="355"/>
        <v>8.3899999999998656</v>
      </c>
      <c r="B871" s="5">
        <f t="shared" si="372"/>
        <v>0</v>
      </c>
      <c r="C871" s="5">
        <f t="shared" si="373"/>
        <v>545.62787039803379</v>
      </c>
      <c r="D871" s="5">
        <f t="shared" si="374"/>
        <v>-248.05136898300898</v>
      </c>
      <c r="E871" s="2">
        <f t="shared" si="375"/>
        <v>545.62787039803379</v>
      </c>
      <c r="F871" s="2">
        <f t="shared" si="376"/>
        <v>0</v>
      </c>
      <c r="G871" s="3">
        <f t="shared" si="356"/>
        <v>0</v>
      </c>
      <c r="H871" s="3">
        <f t="shared" si="357"/>
        <v>47.380963572913345</v>
      </c>
      <c r="I871" s="3">
        <f t="shared" si="358"/>
        <v>-91.67558941790243</v>
      </c>
      <c r="J871" s="2">
        <f t="shared" si="359"/>
        <v>103.19578191097524</v>
      </c>
      <c r="K871" s="2">
        <f t="shared" si="363"/>
        <v>103.19578191097524</v>
      </c>
      <c r="L871" s="5">
        <f t="shared" si="364"/>
        <v>0.40125235010385918</v>
      </c>
      <c r="M871" s="4">
        <f t="shared" si="377"/>
        <v>0.18406250007887315</v>
      </c>
      <c r="N871" s="4">
        <f t="shared" si="365"/>
        <v>0.22255977756192122</v>
      </c>
      <c r="O871" s="4">
        <f t="shared" si="378"/>
        <v>0</v>
      </c>
      <c r="P871" s="4">
        <f t="shared" si="366"/>
        <v>0</v>
      </c>
      <c r="Q871" s="5">
        <f t="shared" si="367"/>
        <v>0</v>
      </c>
      <c r="R871" s="5">
        <f t="shared" si="368"/>
        <v>-10.429819986059142</v>
      </c>
      <c r="S871" s="5">
        <f t="shared" si="379"/>
        <v>20.180254318238607</v>
      </c>
      <c r="T871" s="6">
        <f t="shared" si="380"/>
        <v>1498.7420277931333</v>
      </c>
      <c r="U871" s="5">
        <f t="shared" si="369"/>
        <v>0</v>
      </c>
      <c r="V871" s="5">
        <f t="shared" si="370"/>
        <v>11.193237649692678</v>
      </c>
      <c r="W871" s="5">
        <f t="shared" si="371"/>
        <v>5.7850338210040979</v>
      </c>
      <c r="X871" s="5">
        <f t="shared" si="360"/>
        <v>0</v>
      </c>
      <c r="Y871" s="5">
        <f t="shared" si="361"/>
        <v>0.76341766363353614</v>
      </c>
      <c r="Z871" s="5">
        <f t="shared" si="362"/>
        <v>-6.208711860757294</v>
      </c>
      <c r="AA871">
        <f t="shared" si="381"/>
        <v>0</v>
      </c>
    </row>
    <row r="872" spans="1:27" x14ac:dyDescent="0.2">
      <c r="A872">
        <f t="shared" si="355"/>
        <v>8.3999999999998654</v>
      </c>
      <c r="B872" s="5">
        <f t="shared" si="372"/>
        <v>0</v>
      </c>
      <c r="C872" s="5">
        <f t="shared" si="373"/>
        <v>546.10171820464609</v>
      </c>
      <c r="D872" s="5">
        <f t="shared" si="374"/>
        <v>-248.96843531278105</v>
      </c>
      <c r="E872" s="2">
        <f t="shared" si="375"/>
        <v>546.10171820464609</v>
      </c>
      <c r="F872" s="2">
        <f t="shared" si="376"/>
        <v>0</v>
      </c>
      <c r="G872" s="3">
        <f t="shared" si="356"/>
        <v>0</v>
      </c>
      <c r="H872" s="3">
        <f t="shared" si="357"/>
        <v>47.388597749549682</v>
      </c>
      <c r="I872" s="3">
        <f t="shared" si="358"/>
        <v>-91.737676536510008</v>
      </c>
      <c r="J872" s="2">
        <f t="shared" si="359"/>
        <v>103.2544453909175</v>
      </c>
      <c r="K872" s="2">
        <f t="shared" si="363"/>
        <v>103.2544453909175</v>
      </c>
      <c r="L872" s="5">
        <f t="shared" si="364"/>
        <v>0.40109626913205104</v>
      </c>
      <c r="M872" s="4">
        <f t="shared" si="377"/>
        <v>0.18395774196211928</v>
      </c>
      <c r="N872" s="4">
        <f t="shared" si="365"/>
        <v>0.22249849484049622</v>
      </c>
      <c r="O872" s="4">
        <f t="shared" si="378"/>
        <v>0</v>
      </c>
      <c r="P872" s="4">
        <f t="shared" si="366"/>
        <v>0</v>
      </c>
      <c r="Q872" s="5">
        <f t="shared" si="367"/>
        <v>0</v>
      </c>
      <c r="R872" s="5">
        <f t="shared" si="368"/>
        <v>-10.433370445790231</v>
      </c>
      <c r="S872" s="5">
        <f t="shared" si="379"/>
        <v>20.197541362164124</v>
      </c>
      <c r="T872" s="6">
        <f t="shared" si="380"/>
        <v>1498.7405290518552</v>
      </c>
      <c r="U872" s="5">
        <f t="shared" si="369"/>
        <v>0</v>
      </c>
      <c r="V872" s="5">
        <f t="shared" si="370"/>
        <v>11.204099610013253</v>
      </c>
      <c r="W872" s="5">
        <f t="shared" si="371"/>
        <v>5.7876609655957107</v>
      </c>
      <c r="X872" s="5">
        <f t="shared" si="360"/>
        <v>0</v>
      </c>
      <c r="Y872" s="5">
        <f t="shared" si="361"/>
        <v>0.77072916422302207</v>
      </c>
      <c r="Z872" s="5">
        <f t="shared" si="362"/>
        <v>-6.1887976722401632</v>
      </c>
      <c r="AA872">
        <f t="shared" si="381"/>
        <v>0</v>
      </c>
    </row>
    <row r="873" spans="1:27" x14ac:dyDescent="0.2">
      <c r="A873">
        <f t="shared" si="355"/>
        <v>8.4099999999998651</v>
      </c>
      <c r="B873" s="5">
        <f t="shared" si="372"/>
        <v>0</v>
      </c>
      <c r="C873" s="5">
        <f t="shared" si="373"/>
        <v>546.57564271859974</v>
      </c>
      <c r="D873" s="5">
        <f t="shared" si="374"/>
        <v>-249.88612151802977</v>
      </c>
      <c r="E873" s="2">
        <f t="shared" si="375"/>
        <v>546.57564271859974</v>
      </c>
      <c r="F873" s="2">
        <f t="shared" si="376"/>
        <v>0</v>
      </c>
      <c r="G873" s="3">
        <f t="shared" si="356"/>
        <v>0</v>
      </c>
      <c r="H873" s="3">
        <f t="shared" si="357"/>
        <v>47.396305041191908</v>
      </c>
      <c r="I873" s="3">
        <f t="shared" si="358"/>
        <v>-91.799564513232411</v>
      </c>
      <c r="J873" s="2">
        <f t="shared" si="359"/>
        <v>103.31297002979264</v>
      </c>
      <c r="K873" s="2">
        <f t="shared" si="363"/>
        <v>103.31297002979264</v>
      </c>
      <c r="L873" s="5">
        <f t="shared" si="364"/>
        <v>0.40094050160793443</v>
      </c>
      <c r="M873" s="4">
        <f t="shared" si="377"/>
        <v>0.18385334989151447</v>
      </c>
      <c r="N873" s="4">
        <f t="shared" si="365"/>
        <v>0.22243739040242935</v>
      </c>
      <c r="O873" s="4">
        <f t="shared" si="378"/>
        <v>0</v>
      </c>
      <c r="P873" s="4">
        <f t="shared" si="366"/>
        <v>0</v>
      </c>
      <c r="Q873" s="5">
        <f t="shared" si="367"/>
        <v>0</v>
      </c>
      <c r="R873" s="5">
        <f t="shared" si="368"/>
        <v>-10.436927127614823</v>
      </c>
      <c r="S873" s="5">
        <f t="shared" si="379"/>
        <v>20.214769154234649</v>
      </c>
      <c r="T873" s="6">
        <f t="shared" si="380"/>
        <v>1498.7390303120758</v>
      </c>
      <c r="U873" s="5">
        <f t="shared" si="369"/>
        <v>0</v>
      </c>
      <c r="V873" s="5">
        <f t="shared" si="370"/>
        <v>11.214932091476424</v>
      </c>
      <c r="W873" s="5">
        <f t="shared" si="371"/>
        <v>5.7902926363800935</v>
      </c>
      <c r="X873" s="5">
        <f t="shared" si="360"/>
        <v>0</v>
      </c>
      <c r="Y873" s="5">
        <f t="shared" si="361"/>
        <v>0.77800496386160134</v>
      </c>
      <c r="Z873" s="5">
        <f t="shared" si="362"/>
        <v>-6.1689382093852565</v>
      </c>
      <c r="AA873">
        <f t="shared" si="381"/>
        <v>0</v>
      </c>
    </row>
    <row r="874" spans="1:27" x14ac:dyDescent="0.2">
      <c r="A874">
        <f t="shared" ref="A874:A937" si="382">A873+dt</f>
        <v>8.4199999999998649</v>
      </c>
      <c r="B874" s="5">
        <f t="shared" si="372"/>
        <v>0</v>
      </c>
      <c r="C874" s="5">
        <f t="shared" si="373"/>
        <v>547.04964466925992</v>
      </c>
      <c r="D874" s="5">
        <f t="shared" si="374"/>
        <v>-250.80442561007257</v>
      </c>
      <c r="E874" s="2">
        <f t="shared" si="375"/>
        <v>547.04964466925992</v>
      </c>
      <c r="F874" s="2">
        <f t="shared" si="376"/>
        <v>0</v>
      </c>
      <c r="G874" s="3">
        <f t="shared" ref="G874:G937" si="383">G873+X873*dt</f>
        <v>0</v>
      </c>
      <c r="H874" s="3">
        <f t="shared" ref="H874:H937" si="384">H873+Y873*dt</f>
        <v>47.404085090830527</v>
      </c>
      <c r="I874" s="3">
        <f t="shared" ref="I874:I937" si="385">I873+Z873*dt</f>
        <v>-91.861253895326257</v>
      </c>
      <c r="J874" s="2">
        <f t="shared" ref="J874:J937" si="386">SQRT(G874^2+H874^2+I874^2)</f>
        <v>103.37135604470078</v>
      </c>
      <c r="K874" s="2">
        <f t="shared" si="363"/>
        <v>103.37135604470078</v>
      </c>
      <c r="L874" s="5">
        <f t="shared" si="364"/>
        <v>0.40078504792577241</v>
      </c>
      <c r="M874" s="4">
        <f t="shared" si="377"/>
        <v>0.18374932243879188</v>
      </c>
      <c r="N874" s="4">
        <f t="shared" si="365"/>
        <v>0.22237646375613665</v>
      </c>
      <c r="O874" s="4">
        <f t="shared" si="378"/>
        <v>0</v>
      </c>
      <c r="P874" s="4">
        <f t="shared" si="366"/>
        <v>0</v>
      </c>
      <c r="Q874" s="5">
        <f t="shared" si="367"/>
        <v>0</v>
      </c>
      <c r="R874" s="5">
        <f t="shared" si="368"/>
        <v>-10.440490018814126</v>
      </c>
      <c r="S874" s="5">
        <f t="shared" si="379"/>
        <v>20.231937871435054</v>
      </c>
      <c r="T874" s="6">
        <f t="shared" si="380"/>
        <v>1498.7375315737945</v>
      </c>
      <c r="U874" s="5">
        <f t="shared" si="369"/>
        <v>0</v>
      </c>
      <c r="V874" s="5">
        <f t="shared" si="370"/>
        <v>11.225735146728438</v>
      </c>
      <c r="W874" s="5">
        <f t="shared" si="371"/>
        <v>5.7929288087990756</v>
      </c>
      <c r="X874" s="5">
        <f t="shared" ref="X874:X937" si="387">Q874+U874</f>
        <v>0</v>
      </c>
      <c r="Y874" s="5">
        <f t="shared" ref="Y874:Y937" si="388">R874+V874</f>
        <v>0.78524512791431178</v>
      </c>
      <c r="Z874" s="5">
        <f t="shared" ref="Z874:Z937" si="389">S874+W874-32.174</f>
        <v>-6.1491333197658697</v>
      </c>
      <c r="AA874">
        <f t="shared" si="381"/>
        <v>0</v>
      </c>
    </row>
    <row r="875" spans="1:27" x14ac:dyDescent="0.2">
      <c r="A875">
        <f t="shared" si="382"/>
        <v>8.4299999999998647</v>
      </c>
      <c r="B875" s="5">
        <f t="shared" si="372"/>
        <v>0</v>
      </c>
      <c r="C875" s="5">
        <f t="shared" si="373"/>
        <v>547.52372478242467</v>
      </c>
      <c r="D875" s="5">
        <f t="shared" si="374"/>
        <v>-251.7233456056918</v>
      </c>
      <c r="E875" s="2">
        <f t="shared" si="375"/>
        <v>547.52372478242467</v>
      </c>
      <c r="F875" s="2">
        <f t="shared" si="376"/>
        <v>0</v>
      </c>
      <c r="G875" s="3">
        <f t="shared" si="383"/>
        <v>0</v>
      </c>
      <c r="H875" s="3">
        <f t="shared" si="384"/>
        <v>47.411937542109669</v>
      </c>
      <c r="I875" s="3">
        <f t="shared" si="385"/>
        <v>-91.922745228523922</v>
      </c>
      <c r="J875" s="2">
        <f t="shared" si="386"/>
        <v>103.42960365313708</v>
      </c>
      <c r="K875" s="2">
        <f t="shared" si="363"/>
        <v>103.42960365313708</v>
      </c>
      <c r="L875" s="5">
        <f t="shared" si="364"/>
        <v>0.40062990846967911</v>
      </c>
      <c r="M875" s="4">
        <f t="shared" si="377"/>
        <v>0.18364565818201931</v>
      </c>
      <c r="N875" s="4">
        <f t="shared" si="365"/>
        <v>0.22231571441110048</v>
      </c>
      <c r="O875" s="4">
        <f t="shared" si="378"/>
        <v>0</v>
      </c>
      <c r="P875" s="4">
        <f t="shared" si="366"/>
        <v>0</v>
      </c>
      <c r="Q875" s="5">
        <f t="shared" si="367"/>
        <v>0</v>
      </c>
      <c r="R875" s="5">
        <f t="shared" si="368"/>
        <v>-10.444059106400983</v>
      </c>
      <c r="S875" s="5">
        <f t="shared" si="379"/>
        <v>20.249047690503307</v>
      </c>
      <c r="T875" s="6">
        <f t="shared" si="380"/>
        <v>1498.7360328370123</v>
      </c>
      <c r="U875" s="5">
        <f t="shared" si="369"/>
        <v>0</v>
      </c>
      <c r="V875" s="5">
        <f t="shared" si="370"/>
        <v>11.236508828445066</v>
      </c>
      <c r="W875" s="5">
        <f t="shared" si="371"/>
        <v>5.7955694582573125</v>
      </c>
      <c r="X875" s="5">
        <f t="shared" si="387"/>
        <v>0</v>
      </c>
      <c r="Y875" s="5">
        <f t="shared" si="388"/>
        <v>0.7924497220440827</v>
      </c>
      <c r="Z875" s="5">
        <f t="shared" si="389"/>
        <v>-6.1293828512393809</v>
      </c>
      <c r="AA875">
        <f t="shared" si="381"/>
        <v>0</v>
      </c>
    </row>
    <row r="876" spans="1:27" x14ac:dyDescent="0.2">
      <c r="A876">
        <f t="shared" si="382"/>
        <v>8.4399999999998645</v>
      </c>
      <c r="B876" s="5">
        <f t="shared" si="372"/>
        <v>0</v>
      </c>
      <c r="C876" s="5">
        <f t="shared" si="373"/>
        <v>547.9978837803319</v>
      </c>
      <c r="D876" s="5">
        <f t="shared" si="374"/>
        <v>-252.64287952711962</v>
      </c>
      <c r="E876" s="2">
        <f t="shared" si="375"/>
        <v>547.9978837803319</v>
      </c>
      <c r="F876" s="2">
        <f t="shared" si="376"/>
        <v>0</v>
      </c>
      <c r="G876" s="3">
        <f t="shared" si="383"/>
        <v>0</v>
      </c>
      <c r="H876" s="3">
        <f t="shared" si="384"/>
        <v>47.419862039330113</v>
      </c>
      <c r="I876" s="3">
        <f t="shared" si="385"/>
        <v>-91.984039057036313</v>
      </c>
      <c r="J876" s="2">
        <f t="shared" si="386"/>
        <v>103.48771307298024</v>
      </c>
      <c r="K876" s="2">
        <f t="shared" si="363"/>
        <v>103.48771307298024</v>
      </c>
      <c r="L876" s="5">
        <f t="shared" si="364"/>
        <v>0.4004750836136951</v>
      </c>
      <c r="M876" s="4">
        <f t="shared" si="377"/>
        <v>0.18354235570557678</v>
      </c>
      <c r="N876" s="4">
        <f t="shared" si="365"/>
        <v>0.22225514187787559</v>
      </c>
      <c r="O876" s="4">
        <f t="shared" si="378"/>
        <v>0</v>
      </c>
      <c r="P876" s="4">
        <f t="shared" si="366"/>
        <v>0</v>
      </c>
      <c r="Q876" s="5">
        <f t="shared" si="367"/>
        <v>0</v>
      </c>
      <c r="R876" s="5">
        <f t="shared" si="368"/>
        <v>-10.447634377122172</v>
      </c>
      <c r="S876" s="5">
        <f t="shared" si="379"/>
        <v>20.266098787925049</v>
      </c>
      <c r="T876" s="6">
        <f t="shared" si="380"/>
        <v>1498.734534101729</v>
      </c>
      <c r="U876" s="5">
        <f t="shared" si="369"/>
        <v>0</v>
      </c>
      <c r="V876" s="5">
        <f t="shared" si="370"/>
        <v>11.247253189329985</v>
      </c>
      <c r="W876" s="5">
        <f t="shared" si="371"/>
        <v>5.7982145601231396</v>
      </c>
      <c r="X876" s="5">
        <f t="shared" si="387"/>
        <v>0</v>
      </c>
      <c r="Y876" s="5">
        <f t="shared" si="388"/>
        <v>0.79961881220781272</v>
      </c>
      <c r="Z876" s="5">
        <f t="shared" si="389"/>
        <v>-6.1096866519518116</v>
      </c>
      <c r="AA876">
        <f t="shared" si="381"/>
        <v>0</v>
      </c>
    </row>
    <row r="877" spans="1:27" x14ac:dyDescent="0.2">
      <c r="A877">
        <f t="shared" si="382"/>
        <v>8.4499999999998643</v>
      </c>
      <c r="B877" s="5">
        <f t="shared" si="372"/>
        <v>0</v>
      </c>
      <c r="C877" s="5">
        <f t="shared" si="373"/>
        <v>548.47212238166583</v>
      </c>
      <c r="D877" s="5">
        <f t="shared" si="374"/>
        <v>-253.56302540202256</v>
      </c>
      <c r="E877" s="2">
        <f t="shared" si="375"/>
        <v>548.47212238166583</v>
      </c>
      <c r="F877" s="2">
        <f t="shared" si="376"/>
        <v>0</v>
      </c>
      <c r="G877" s="3">
        <f t="shared" si="383"/>
        <v>0</v>
      </c>
      <c r="H877" s="3">
        <f t="shared" si="384"/>
        <v>47.427858227452191</v>
      </c>
      <c r="I877" s="3">
        <f t="shared" si="385"/>
        <v>-92.045135923555833</v>
      </c>
      <c r="J877" s="2">
        <f t="shared" si="386"/>
        <v>103.54568452248105</v>
      </c>
      <c r="K877" s="2">
        <f t="shared" si="363"/>
        <v>103.54568452248105</v>
      </c>
      <c r="L877" s="5">
        <f t="shared" si="364"/>
        <v>0.40032057372186336</v>
      </c>
      <c r="M877" s="4">
        <f t="shared" si="377"/>
        <v>0.18343941360013463</v>
      </c>
      <c r="N877" s="4">
        <f t="shared" si="365"/>
        <v>0.22219474566809522</v>
      </c>
      <c r="O877" s="4">
        <f t="shared" si="378"/>
        <v>0</v>
      </c>
      <c r="P877" s="4">
        <f t="shared" si="366"/>
        <v>0</v>
      </c>
      <c r="Q877" s="5">
        <f t="shared" si="367"/>
        <v>0</v>
      </c>
      <c r="R877" s="5">
        <f t="shared" si="368"/>
        <v>-10.451215817460666</v>
      </c>
      <c r="S877" s="5">
        <f t="shared" si="379"/>
        <v>20.283091339928319</v>
      </c>
      <c r="T877" s="6">
        <f t="shared" si="380"/>
        <v>1498.7330353679442</v>
      </c>
      <c r="U877" s="5">
        <f t="shared" si="369"/>
        <v>0</v>
      </c>
      <c r="V877" s="5">
        <f t="shared" si="370"/>
        <v>11.257968282113252</v>
      </c>
      <c r="W877" s="5">
        <f t="shared" si="371"/>
        <v>5.8008640897294459</v>
      </c>
      <c r="X877" s="5">
        <f t="shared" si="387"/>
        <v>0</v>
      </c>
      <c r="Y877" s="5">
        <f t="shared" si="388"/>
        <v>0.8067524646525861</v>
      </c>
      <c r="Z877" s="5">
        <f t="shared" si="389"/>
        <v>-6.0900445703422363</v>
      </c>
      <c r="AA877">
        <f t="shared" si="381"/>
        <v>0</v>
      </c>
    </row>
    <row r="878" spans="1:27" x14ac:dyDescent="0.2">
      <c r="A878">
        <f t="shared" si="382"/>
        <v>8.4599999999998641</v>
      </c>
      <c r="B878" s="5">
        <f t="shared" si="372"/>
        <v>0</v>
      </c>
      <c r="C878" s="5">
        <f t="shared" si="373"/>
        <v>548.9464413015636</v>
      </c>
      <c r="D878" s="5">
        <f t="shared" si="374"/>
        <v>-254.48378126348663</v>
      </c>
      <c r="E878" s="2">
        <f t="shared" si="375"/>
        <v>548.9464413015636</v>
      </c>
      <c r="F878" s="2">
        <f t="shared" si="376"/>
        <v>0</v>
      </c>
      <c r="G878" s="3">
        <f t="shared" si="383"/>
        <v>0</v>
      </c>
      <c r="H878" s="3">
        <f t="shared" si="384"/>
        <v>47.435925752098719</v>
      </c>
      <c r="I878" s="3">
        <f t="shared" si="385"/>
        <v>-92.106036369259257</v>
      </c>
      <c r="J878" s="2">
        <f t="shared" si="386"/>
        <v>103.60351822025125</v>
      </c>
      <c r="K878" s="2">
        <f t="shared" si="363"/>
        <v>103.60351822025125</v>
      </c>
      <c r="L878" s="5">
        <f t="shared" si="364"/>
        <v>0.40016637914830411</v>
      </c>
      <c r="M878" s="4">
        <f t="shared" si="377"/>
        <v>0.18333683046263102</v>
      </c>
      <c r="N878" s="4">
        <f t="shared" si="365"/>
        <v>0.22213452529447669</v>
      </c>
      <c r="O878" s="4">
        <f t="shared" si="378"/>
        <v>0</v>
      </c>
      <c r="P878" s="4">
        <f t="shared" si="366"/>
        <v>0</v>
      </c>
      <c r="Q878" s="5">
        <f t="shared" si="367"/>
        <v>0</v>
      </c>
      <c r="R878" s="5">
        <f t="shared" si="368"/>
        <v>-10.454803413637963</v>
      </c>
      <c r="S878" s="5">
        <f t="shared" si="379"/>
        <v>20.300025522478393</v>
      </c>
      <c r="T878" s="6">
        <f t="shared" si="380"/>
        <v>1498.7315366356584</v>
      </c>
      <c r="U878" s="5">
        <f t="shared" si="369"/>
        <v>0</v>
      </c>
      <c r="V878" s="5">
        <f t="shared" si="370"/>
        <v>11.268654159549747</v>
      </c>
      <c r="W878" s="5">
        <f t="shared" si="371"/>
        <v>5.803518022374532</v>
      </c>
      <c r="X878" s="5">
        <f t="shared" si="387"/>
        <v>0</v>
      </c>
      <c r="Y878" s="5">
        <f t="shared" si="388"/>
        <v>0.8138507459117843</v>
      </c>
      <c r="Z878" s="5">
        <f t="shared" si="389"/>
        <v>-6.0704564551470739</v>
      </c>
      <c r="AA878">
        <f t="shared" si="381"/>
        <v>0</v>
      </c>
    </row>
    <row r="879" spans="1:27" x14ac:dyDescent="0.2">
      <c r="A879">
        <f t="shared" si="382"/>
        <v>8.4699999999998639</v>
      </c>
      <c r="B879" s="5">
        <f t="shared" si="372"/>
        <v>0</v>
      </c>
      <c r="C879" s="5">
        <f t="shared" si="373"/>
        <v>549.42084125162182</v>
      </c>
      <c r="D879" s="5">
        <f t="shared" si="374"/>
        <v>-255.40514515000197</v>
      </c>
      <c r="E879" s="2">
        <f t="shared" si="375"/>
        <v>549.42084125162182</v>
      </c>
      <c r="F879" s="2">
        <f t="shared" si="376"/>
        <v>0</v>
      </c>
      <c r="G879" s="3">
        <f t="shared" si="383"/>
        <v>0</v>
      </c>
      <c r="H879" s="3">
        <f t="shared" si="384"/>
        <v>47.444064259557834</v>
      </c>
      <c r="I879" s="3">
        <f t="shared" si="385"/>
        <v>-92.166740933810729</v>
      </c>
      <c r="J879" s="2">
        <f t="shared" si="386"/>
        <v>103.66121438525228</v>
      </c>
      <c r="K879" s="2">
        <f t="shared" si="363"/>
        <v>103.66121438525228</v>
      </c>
      <c r="L879" s="5">
        <f t="shared" si="364"/>
        <v>0.40001250023729024</v>
      </c>
      <c r="M879" s="4">
        <f t="shared" si="377"/>
        <v>0.18323460489624979</v>
      </c>
      <c r="N879" s="4">
        <f t="shared" si="365"/>
        <v>0.22207448027082721</v>
      </c>
      <c r="O879" s="4">
        <f t="shared" si="378"/>
        <v>0</v>
      </c>
      <c r="P879" s="4">
        <f t="shared" si="366"/>
        <v>0</v>
      </c>
      <c r="Q879" s="5">
        <f t="shared" si="367"/>
        <v>0</v>
      </c>
      <c r="R879" s="5">
        <f t="shared" si="368"/>
        <v>-10.458397151616346</v>
      </c>
      <c r="S879" s="5">
        <f t="shared" si="379"/>
        <v>20.316901511272661</v>
      </c>
      <c r="T879" s="6">
        <f t="shared" si="380"/>
        <v>1498.7300379048706</v>
      </c>
      <c r="U879" s="5">
        <f t="shared" si="369"/>
        <v>0</v>
      </c>
      <c r="V879" s="5">
        <f t="shared" si="370"/>
        <v>11.279310874417648</v>
      </c>
      <c r="W879" s="5">
        <f t="shared" si="371"/>
        <v>5.8061763333229601</v>
      </c>
      <c r="X879" s="5">
        <f t="shared" si="387"/>
        <v>0</v>
      </c>
      <c r="Y879" s="5">
        <f t="shared" si="388"/>
        <v>0.82091372280130237</v>
      </c>
      <c r="Z879" s="5">
        <f t="shared" si="389"/>
        <v>-6.0509221554043791</v>
      </c>
      <c r="AA879">
        <f t="shared" si="381"/>
        <v>0</v>
      </c>
    </row>
    <row r="880" spans="1:27" x14ac:dyDescent="0.2">
      <c r="A880">
        <f t="shared" si="382"/>
        <v>8.4799999999998636</v>
      </c>
      <c r="B880" s="5">
        <f t="shared" si="372"/>
        <v>0</v>
      </c>
      <c r="C880" s="5">
        <f t="shared" si="373"/>
        <v>549.89532293990351</v>
      </c>
      <c r="D880" s="5">
        <f t="shared" si="374"/>
        <v>-256.32711510544783</v>
      </c>
      <c r="E880" s="2">
        <f t="shared" si="375"/>
        <v>549.89532293990351</v>
      </c>
      <c r="F880" s="2">
        <f t="shared" si="376"/>
        <v>0</v>
      </c>
      <c r="G880" s="3">
        <f t="shared" si="383"/>
        <v>0</v>
      </c>
      <c r="H880" s="3">
        <f t="shared" si="384"/>
        <v>47.452273396785849</v>
      </c>
      <c r="I880" s="3">
        <f t="shared" si="385"/>
        <v>-92.227250155364771</v>
      </c>
      <c r="J880" s="2">
        <f t="shared" si="386"/>
        <v>103.71877323678459</v>
      </c>
      <c r="K880" s="2">
        <f t="shared" si="363"/>
        <v>103.71877323678459</v>
      </c>
      <c r="L880" s="5">
        <f t="shared" si="364"/>
        <v>0.39985893732332201</v>
      </c>
      <c r="M880" s="4">
        <f t="shared" si="377"/>
        <v>0.18313273551039766</v>
      </c>
      <c r="N880" s="4">
        <f t="shared" si="365"/>
        <v>0.22201461011204915</v>
      </c>
      <c r="O880" s="4">
        <f t="shared" si="378"/>
        <v>0</v>
      </c>
      <c r="P880" s="4">
        <f t="shared" si="366"/>
        <v>0</v>
      </c>
      <c r="Q880" s="5">
        <f t="shared" si="367"/>
        <v>0</v>
      </c>
      <c r="R880" s="5">
        <f t="shared" si="368"/>
        <v>-10.461997017101197</v>
      </c>
      <c r="S880" s="5">
        <f t="shared" si="379"/>
        <v>20.333719481735681</v>
      </c>
      <c r="T880" s="6">
        <f t="shared" si="380"/>
        <v>1498.7285391755825</v>
      </c>
      <c r="U880" s="5">
        <f t="shared" si="369"/>
        <v>0</v>
      </c>
      <c r="V880" s="5">
        <f t="shared" si="370"/>
        <v>11.289938479516939</v>
      </c>
      <c r="W880" s="5">
        <f t="shared" si="371"/>
        <v>5.8088389978064141</v>
      </c>
      <c r="X880" s="5">
        <f t="shared" si="387"/>
        <v>0</v>
      </c>
      <c r="Y880" s="5">
        <f t="shared" si="388"/>
        <v>0.82794146241574218</v>
      </c>
      <c r="Z880" s="5">
        <f t="shared" si="389"/>
        <v>-6.0314415204579035</v>
      </c>
      <c r="AA880">
        <f t="shared" si="381"/>
        <v>0</v>
      </c>
    </row>
    <row r="881" spans="1:27" x14ac:dyDescent="0.2">
      <c r="A881">
        <f t="shared" si="382"/>
        <v>8.4899999999998634</v>
      </c>
      <c r="B881" s="5">
        <f t="shared" si="372"/>
        <v>0</v>
      </c>
      <c r="C881" s="5">
        <f t="shared" si="373"/>
        <v>550.36988707094451</v>
      </c>
      <c r="D881" s="5">
        <f t="shared" si="374"/>
        <v>-257.24968917907751</v>
      </c>
      <c r="E881" s="2">
        <f t="shared" si="375"/>
        <v>550.36988707094451</v>
      </c>
      <c r="F881" s="2">
        <f t="shared" si="376"/>
        <v>0</v>
      </c>
      <c r="G881" s="3">
        <f t="shared" si="383"/>
        <v>0</v>
      </c>
      <c r="H881" s="3">
        <f t="shared" si="384"/>
        <v>47.460552811410004</v>
      </c>
      <c r="I881" s="3">
        <f t="shared" si="385"/>
        <v>-92.287564570569344</v>
      </c>
      <c r="J881" s="2">
        <f t="shared" si="386"/>
        <v>103.77619499447667</v>
      </c>
      <c r="K881" s="2">
        <f t="shared" si="363"/>
        <v>103.77619499447667</v>
      </c>
      <c r="L881" s="5">
        <f t="shared" si="364"/>
        <v>0.39970569073120171</v>
      </c>
      <c r="M881" s="4">
        <f t="shared" si="377"/>
        <v>0.18303122092068186</v>
      </c>
      <c r="N881" s="4">
        <f t="shared" si="365"/>
        <v>0.22195491433414546</v>
      </c>
      <c r="O881" s="4">
        <f t="shared" si="378"/>
        <v>0</v>
      </c>
      <c r="P881" s="4">
        <f t="shared" si="366"/>
        <v>0</v>
      </c>
      <c r="Q881" s="5">
        <f t="shared" si="367"/>
        <v>0</v>
      </c>
      <c r="R881" s="5">
        <f t="shared" si="368"/>
        <v>-10.465602995543268</v>
      </c>
      <c r="S881" s="5">
        <f t="shared" si="379"/>
        <v>20.350479609014254</v>
      </c>
      <c r="T881" s="6">
        <f t="shared" si="380"/>
        <v>1498.7270404477927</v>
      </c>
      <c r="U881" s="5">
        <f t="shared" si="369"/>
        <v>0</v>
      </c>
      <c r="V881" s="5">
        <f t="shared" si="370"/>
        <v>11.300537027667934</v>
      </c>
      <c r="W881" s="5">
        <f t="shared" si="371"/>
        <v>5.8115059910245437</v>
      </c>
      <c r="X881" s="5">
        <f t="shared" si="387"/>
        <v>0</v>
      </c>
      <c r="Y881" s="5">
        <f t="shared" si="388"/>
        <v>0.8349340321246661</v>
      </c>
      <c r="Z881" s="5">
        <f t="shared" si="389"/>
        <v>-6.0120143999612026</v>
      </c>
      <c r="AA881">
        <f t="shared" si="381"/>
        <v>0</v>
      </c>
    </row>
    <row r="882" spans="1:27" x14ac:dyDescent="0.2">
      <c r="A882">
        <f t="shared" si="382"/>
        <v>8.4999999999998632</v>
      </c>
      <c r="B882" s="5">
        <f t="shared" si="372"/>
        <v>0</v>
      </c>
      <c r="C882" s="5">
        <f t="shared" si="373"/>
        <v>550.84453434576028</v>
      </c>
      <c r="D882" s="5">
        <f t="shared" si="374"/>
        <v>-258.17286542550318</v>
      </c>
      <c r="E882" s="2">
        <f t="shared" si="375"/>
        <v>550.84453434576028</v>
      </c>
      <c r="F882" s="2">
        <f t="shared" si="376"/>
        <v>0</v>
      </c>
      <c r="G882" s="3">
        <f t="shared" si="383"/>
        <v>0</v>
      </c>
      <c r="H882" s="3">
        <f t="shared" si="384"/>
        <v>47.46890215173125</v>
      </c>
      <c r="I882" s="3">
        <f t="shared" si="385"/>
        <v>-92.347684714568956</v>
      </c>
      <c r="J882" s="2">
        <f t="shared" si="386"/>
        <v>103.83347987827466</v>
      </c>
      <c r="K882" s="2">
        <f t="shared" si="363"/>
        <v>103.83347987827466</v>
      </c>
      <c r="L882" s="5">
        <f t="shared" si="364"/>
        <v>0.39955276077610796</v>
      </c>
      <c r="M882" s="4">
        <f t="shared" si="377"/>
        <v>0.18293005974888701</v>
      </c>
      <c r="N882" s="4">
        <f t="shared" si="365"/>
        <v>0.22189539245422435</v>
      </c>
      <c r="O882" s="4">
        <f t="shared" si="378"/>
        <v>0</v>
      </c>
      <c r="P882" s="4">
        <f t="shared" si="366"/>
        <v>0</v>
      </c>
      <c r="Q882" s="5">
        <f t="shared" si="367"/>
        <v>0</v>
      </c>
      <c r="R882" s="5">
        <f t="shared" si="368"/>
        <v>-10.469215072140988</v>
      </c>
      <c r="S882" s="5">
        <f t="shared" si="379"/>
        <v>20.367182067972653</v>
      </c>
      <c r="T882" s="6">
        <f t="shared" si="380"/>
        <v>1498.7255417215017</v>
      </c>
      <c r="U882" s="5">
        <f t="shared" si="369"/>
        <v>0</v>
      </c>
      <c r="V882" s="5">
        <f t="shared" si="370"/>
        <v>11.311106571709811</v>
      </c>
      <c r="W882" s="5">
        <f t="shared" si="371"/>
        <v>5.8141772881458156</v>
      </c>
      <c r="X882" s="5">
        <f t="shared" si="387"/>
        <v>0</v>
      </c>
      <c r="Y882" s="5">
        <f t="shared" si="388"/>
        <v>0.84189149956882225</v>
      </c>
      <c r="Z882" s="5">
        <f t="shared" si="389"/>
        <v>-5.9926406438815292</v>
      </c>
      <c r="AA882">
        <f t="shared" si="381"/>
        <v>0</v>
      </c>
    </row>
    <row r="883" spans="1:27" x14ac:dyDescent="0.2">
      <c r="A883">
        <f t="shared" si="382"/>
        <v>8.509999999999863</v>
      </c>
      <c r="B883" s="5">
        <f t="shared" si="372"/>
        <v>0</v>
      </c>
      <c r="C883" s="5">
        <f t="shared" si="373"/>
        <v>551.31926546185252</v>
      </c>
      <c r="D883" s="5">
        <f t="shared" si="374"/>
        <v>-259.09664190468106</v>
      </c>
      <c r="E883" s="2">
        <f t="shared" si="375"/>
        <v>551.31926546185252</v>
      </c>
      <c r="F883" s="2">
        <f t="shared" si="376"/>
        <v>0</v>
      </c>
      <c r="G883" s="3">
        <f t="shared" si="383"/>
        <v>0</v>
      </c>
      <c r="H883" s="3">
        <f t="shared" si="384"/>
        <v>47.477321066726937</v>
      </c>
      <c r="I883" s="3">
        <f t="shared" si="385"/>
        <v>-92.407611121007776</v>
      </c>
      <c r="J883" s="2">
        <f t="shared" si="386"/>
        <v>103.89062810843178</v>
      </c>
      <c r="K883" s="2">
        <f t="shared" si="363"/>
        <v>103.89062810843178</v>
      </c>
      <c r="L883" s="5">
        <f t="shared" si="364"/>
        <v>0.39940014776367</v>
      </c>
      <c r="M883" s="4">
        <f t="shared" si="377"/>
        <v>0.1828292506229528</v>
      </c>
      <c r="N883" s="4">
        <f t="shared" si="365"/>
        <v>0.22183604399050466</v>
      </c>
      <c r="O883" s="4">
        <f t="shared" si="378"/>
        <v>0</v>
      </c>
      <c r="P883" s="4">
        <f t="shared" si="366"/>
        <v>0</v>
      </c>
      <c r="Q883" s="5">
        <f t="shared" si="367"/>
        <v>0</v>
      </c>
      <c r="R883" s="5">
        <f t="shared" si="368"/>
        <v>-10.472833231842742</v>
      </c>
      <c r="S883" s="5">
        <f t="shared" si="379"/>
        <v>20.383827033187924</v>
      </c>
      <c r="T883" s="6">
        <f t="shared" si="380"/>
        <v>1498.7240429967094</v>
      </c>
      <c r="U883" s="5">
        <f t="shared" si="369"/>
        <v>0</v>
      </c>
      <c r="V883" s="5">
        <f t="shared" si="370"/>
        <v>11.321647164499197</v>
      </c>
      <c r="W883" s="5">
        <f t="shared" si="371"/>
        <v>5.816852864308359</v>
      </c>
      <c r="X883" s="5">
        <f t="shared" si="387"/>
        <v>0</v>
      </c>
      <c r="Y883" s="5">
        <f t="shared" si="388"/>
        <v>0.84881393265645499</v>
      </c>
      <c r="Z883" s="5">
        <f t="shared" si="389"/>
        <v>-5.9733201025037168</v>
      </c>
      <c r="AA883">
        <f t="shared" si="381"/>
        <v>0</v>
      </c>
    </row>
    <row r="884" spans="1:27" x14ac:dyDescent="0.2">
      <c r="A884">
        <f t="shared" si="382"/>
        <v>8.5199999999998628</v>
      </c>
      <c r="B884" s="5">
        <f t="shared" si="372"/>
        <v>0</v>
      </c>
      <c r="C884" s="5">
        <f t="shared" si="373"/>
        <v>551.79408111321652</v>
      </c>
      <c r="D884" s="5">
        <f t="shared" si="374"/>
        <v>-260.02101668189624</v>
      </c>
      <c r="E884" s="2">
        <f t="shared" si="375"/>
        <v>551.79408111321652</v>
      </c>
      <c r="F884" s="2">
        <f t="shared" si="376"/>
        <v>0</v>
      </c>
      <c r="G884" s="3">
        <f t="shared" si="383"/>
        <v>0</v>
      </c>
      <c r="H884" s="3">
        <f t="shared" si="384"/>
        <v>47.485809206053503</v>
      </c>
      <c r="I884" s="3">
        <f t="shared" si="385"/>
        <v>-92.467344322032815</v>
      </c>
      <c r="J884" s="2">
        <f t="shared" si="386"/>
        <v>103.94763990549805</v>
      </c>
      <c r="K884" s="2">
        <f t="shared" si="363"/>
        <v>103.94763990549805</v>
      </c>
      <c r="L884" s="5">
        <f t="shared" si="364"/>
        <v>0.39924785199004181</v>
      </c>
      <c r="M884" s="4">
        <f t="shared" si="377"/>
        <v>0.18272879217695082</v>
      </c>
      <c r="N884" s="4">
        <f t="shared" si="365"/>
        <v>0.22177686846232045</v>
      </c>
      <c r="O884" s="4">
        <f t="shared" si="378"/>
        <v>0</v>
      </c>
      <c r="P884" s="4">
        <f t="shared" si="366"/>
        <v>0</v>
      </c>
      <c r="Q884" s="5">
        <f t="shared" si="367"/>
        <v>0</v>
      </c>
      <c r="R884" s="5">
        <f t="shared" si="368"/>
        <v>-10.476457459349161</v>
      </c>
      <c r="S884" s="5">
        <f t="shared" si="379"/>
        <v>20.400414678945264</v>
      </c>
      <c r="T884" s="6">
        <f t="shared" si="380"/>
        <v>1498.7225442734157</v>
      </c>
      <c r="U884" s="5">
        <f t="shared" si="369"/>
        <v>0</v>
      </c>
      <c r="V884" s="5">
        <f t="shared" si="370"/>
        <v>11.332158858908731</v>
      </c>
      <c r="W884" s="5">
        <f t="shared" si="371"/>
        <v>5.8195326946208006</v>
      </c>
      <c r="X884" s="5">
        <f t="shared" si="387"/>
        <v>0</v>
      </c>
      <c r="Y884" s="5">
        <f t="shared" si="388"/>
        <v>0.85570139955956925</v>
      </c>
      <c r="Z884" s="5">
        <f t="shared" si="389"/>
        <v>-5.9540526264339348</v>
      </c>
      <c r="AA884">
        <f t="shared" si="381"/>
        <v>0</v>
      </c>
    </row>
    <row r="885" spans="1:27" x14ac:dyDescent="0.2">
      <c r="A885">
        <f t="shared" si="382"/>
        <v>8.5299999999998626</v>
      </c>
      <c r="B885" s="5">
        <f t="shared" si="372"/>
        <v>0</v>
      </c>
      <c r="C885" s="5">
        <f t="shared" si="373"/>
        <v>552.26898199034702</v>
      </c>
      <c r="D885" s="5">
        <f t="shared" si="374"/>
        <v>-260.9459878277479</v>
      </c>
      <c r="E885" s="2">
        <f t="shared" si="375"/>
        <v>552.26898199034702</v>
      </c>
      <c r="F885" s="2">
        <f t="shared" si="376"/>
        <v>0</v>
      </c>
      <c r="G885" s="3">
        <f t="shared" si="383"/>
        <v>0</v>
      </c>
      <c r="H885" s="3">
        <f t="shared" si="384"/>
        <v>47.494366220049102</v>
      </c>
      <c r="I885" s="3">
        <f t="shared" si="385"/>
        <v>-92.526884848297158</v>
      </c>
      <c r="J885" s="2">
        <f t="shared" si="386"/>
        <v>104.00451549031025</v>
      </c>
      <c r="K885" s="2">
        <f t="shared" si="363"/>
        <v>104.00451549031025</v>
      </c>
      <c r="L885" s="5">
        <f t="shared" si="364"/>
        <v>0.39909587374197536</v>
      </c>
      <c r="M885" s="4">
        <f t="shared" si="377"/>
        <v>0.18262868305106142</v>
      </c>
      <c r="N885" s="4">
        <f t="shared" si="365"/>
        <v>0.22171786539012525</v>
      </c>
      <c r="O885" s="4">
        <f t="shared" si="378"/>
        <v>0</v>
      </c>
      <c r="P885" s="4">
        <f t="shared" si="366"/>
        <v>0</v>
      </c>
      <c r="Q885" s="5">
        <f t="shared" si="367"/>
        <v>0</v>
      </c>
      <c r="R885" s="5">
        <f t="shared" si="368"/>
        <v>-10.48008773911541</v>
      </c>
      <c r="S885" s="5">
        <f t="shared" si="379"/>
        <v>20.416945179233512</v>
      </c>
      <c r="T885" s="6">
        <f t="shared" si="380"/>
        <v>1498.7210455516204</v>
      </c>
      <c r="U885" s="5">
        <f t="shared" si="369"/>
        <v>0</v>
      </c>
      <c r="V885" s="5">
        <f t="shared" si="370"/>
        <v>11.342641707825683</v>
      </c>
      <c r="W885" s="5">
        <f t="shared" si="371"/>
        <v>5.8222167541631071</v>
      </c>
      <c r="X885" s="5">
        <f t="shared" si="387"/>
        <v>0</v>
      </c>
      <c r="Y885" s="5">
        <f t="shared" si="388"/>
        <v>0.86255396871027301</v>
      </c>
      <c r="Z885" s="5">
        <f t="shared" si="389"/>
        <v>-5.9348380666033798</v>
      </c>
      <c r="AA885">
        <f t="shared" si="381"/>
        <v>0</v>
      </c>
    </row>
    <row r="886" spans="1:27" x14ac:dyDescent="0.2">
      <c r="A886">
        <f t="shared" si="382"/>
        <v>8.5399999999998624</v>
      </c>
      <c r="B886" s="5">
        <f t="shared" si="372"/>
        <v>0</v>
      </c>
      <c r="C886" s="5">
        <f t="shared" si="373"/>
        <v>552.74396878024595</v>
      </c>
      <c r="D886" s="5">
        <f t="shared" si="374"/>
        <v>-261.87155341813423</v>
      </c>
      <c r="E886" s="2">
        <f t="shared" si="375"/>
        <v>552.74396878024595</v>
      </c>
      <c r="F886" s="2">
        <f t="shared" si="376"/>
        <v>0</v>
      </c>
      <c r="G886" s="3">
        <f t="shared" si="383"/>
        <v>0</v>
      </c>
      <c r="H886" s="3">
        <f t="shared" si="384"/>
        <v>47.502991759736204</v>
      </c>
      <c r="I886" s="3">
        <f t="shared" si="385"/>
        <v>-92.586233228963195</v>
      </c>
      <c r="J886" s="2">
        <f t="shared" si="386"/>
        <v>104.06125508398182</v>
      </c>
      <c r="K886" s="2">
        <f t="shared" si="363"/>
        <v>104.06125508398182</v>
      </c>
      <c r="L886" s="5">
        <f t="shared" si="364"/>
        <v>0.39894421329689467</v>
      </c>
      <c r="M886" s="4">
        <f t="shared" si="377"/>
        <v>0.18252892189155101</v>
      </c>
      <c r="N886" s="4">
        <f t="shared" si="365"/>
        <v>0.22165903429549699</v>
      </c>
      <c r="O886" s="4">
        <f t="shared" si="378"/>
        <v>0</v>
      </c>
      <c r="P886" s="4">
        <f t="shared" si="366"/>
        <v>0</v>
      </c>
      <c r="Q886" s="5">
        <f t="shared" si="367"/>
        <v>0</v>
      </c>
      <c r="R886" s="5">
        <f t="shared" si="368"/>
        <v>-10.483724055353484</v>
      </c>
      <c r="S886" s="5">
        <f t="shared" si="379"/>
        <v>20.433418707740771</v>
      </c>
      <c r="T886" s="6">
        <f t="shared" si="380"/>
        <v>1498.7195468313246</v>
      </c>
      <c r="U886" s="5">
        <f t="shared" si="369"/>
        <v>0</v>
      </c>
      <c r="V886" s="5">
        <f t="shared" si="370"/>
        <v>11.353095764150583</v>
      </c>
      <c r="W886" s="5">
        <f t="shared" si="371"/>
        <v>5.824905017987418</v>
      </c>
      <c r="X886" s="5">
        <f t="shared" si="387"/>
        <v>0</v>
      </c>
      <c r="Y886" s="5">
        <f t="shared" si="388"/>
        <v>0.86937170879709846</v>
      </c>
      <c r="Z886" s="5">
        <f t="shared" si="389"/>
        <v>-5.9156762742718101</v>
      </c>
      <c r="AA886">
        <f t="shared" si="381"/>
        <v>0</v>
      </c>
    </row>
    <row r="887" spans="1:27" x14ac:dyDescent="0.2">
      <c r="A887">
        <f t="shared" si="382"/>
        <v>8.5499999999998622</v>
      </c>
      <c r="B887" s="5">
        <f t="shared" si="372"/>
        <v>0</v>
      </c>
      <c r="C887" s="5">
        <f t="shared" si="373"/>
        <v>553.21904216642872</v>
      </c>
      <c r="D887" s="5">
        <f t="shared" si="374"/>
        <v>-262.79771153423758</v>
      </c>
      <c r="E887" s="2">
        <f t="shared" si="375"/>
        <v>553.21904216642872</v>
      </c>
      <c r="F887" s="2">
        <f t="shared" si="376"/>
        <v>0</v>
      </c>
      <c r="G887" s="3">
        <f t="shared" si="383"/>
        <v>0</v>
      </c>
      <c r="H887" s="3">
        <f t="shared" si="384"/>
        <v>47.511685476824177</v>
      </c>
      <c r="I887" s="3">
        <f t="shared" si="385"/>
        <v>-92.645389991705912</v>
      </c>
      <c r="J887" s="2">
        <f t="shared" si="386"/>
        <v>104.11785890789317</v>
      </c>
      <c r="K887" s="2">
        <f t="shared" si="363"/>
        <v>104.11785890789317</v>
      </c>
      <c r="L887" s="5">
        <f t="shared" si="364"/>
        <v>0.39879287092296822</v>
      </c>
      <c r="M887" s="4">
        <f t="shared" si="377"/>
        <v>0.18242950735074837</v>
      </c>
      <c r="N887" s="4">
        <f t="shared" si="365"/>
        <v>0.2216003747011418</v>
      </c>
      <c r="O887" s="4">
        <f t="shared" si="378"/>
        <v>0</v>
      </c>
      <c r="P887" s="4">
        <f t="shared" si="366"/>
        <v>0</v>
      </c>
      <c r="Q887" s="5">
        <f t="shared" si="367"/>
        <v>0</v>
      </c>
      <c r="R887" s="5">
        <f t="shared" si="368"/>
        <v>-10.487366392034467</v>
      </c>
      <c r="S887" s="5">
        <f t="shared" si="379"/>
        <v>20.449835437850012</v>
      </c>
      <c r="T887" s="6">
        <f t="shared" si="380"/>
        <v>1498.7180481125267</v>
      </c>
      <c r="U887" s="5">
        <f t="shared" si="369"/>
        <v>0</v>
      </c>
      <c r="V887" s="5">
        <f t="shared" si="370"/>
        <v>11.363521080795859</v>
      </c>
      <c r="W887" s="5">
        <f t="shared" si="371"/>
        <v>5.8275974611188808</v>
      </c>
      <c r="X887" s="5">
        <f t="shared" si="387"/>
        <v>0</v>
      </c>
      <c r="Y887" s="5">
        <f t="shared" si="388"/>
        <v>0.87615468876139246</v>
      </c>
      <c r="Z887" s="5">
        <f t="shared" si="389"/>
        <v>-5.8965671010311063</v>
      </c>
      <c r="AA887">
        <f t="shared" si="381"/>
        <v>0</v>
      </c>
    </row>
    <row r="888" spans="1:27" x14ac:dyDescent="0.2">
      <c r="A888">
        <f t="shared" si="382"/>
        <v>8.5599999999998619</v>
      </c>
      <c r="B888" s="5">
        <f t="shared" si="372"/>
        <v>0</v>
      </c>
      <c r="C888" s="5">
        <f t="shared" si="373"/>
        <v>553.69420282893134</v>
      </c>
      <c r="D888" s="5">
        <f t="shared" si="374"/>
        <v>-263.72446026250969</v>
      </c>
      <c r="E888" s="2">
        <f t="shared" si="375"/>
        <v>553.69420282893134</v>
      </c>
      <c r="F888" s="2">
        <f t="shared" si="376"/>
        <v>0</v>
      </c>
      <c r="G888" s="3">
        <f t="shared" si="383"/>
        <v>0</v>
      </c>
      <c r="H888" s="3">
        <f t="shared" si="384"/>
        <v>47.520447023711789</v>
      </c>
      <c r="I888" s="3">
        <f t="shared" si="385"/>
        <v>-92.704355662716225</v>
      </c>
      <c r="J888" s="2">
        <f t="shared" si="386"/>
        <v>104.1743271836818</v>
      </c>
      <c r="K888" s="2">
        <f t="shared" si="363"/>
        <v>104.1743271836818</v>
      </c>
      <c r="L888" s="5">
        <f t="shared" si="364"/>
        <v>0.39864184687918303</v>
      </c>
      <c r="M888" s="4">
        <f t="shared" si="377"/>
        <v>0.18233043808702201</v>
      </c>
      <c r="N888" s="4">
        <f t="shared" si="365"/>
        <v>0.22154188613089834</v>
      </c>
      <c r="O888" s="4">
        <f t="shared" si="378"/>
        <v>0</v>
      </c>
      <c r="P888" s="4">
        <f t="shared" si="366"/>
        <v>0</v>
      </c>
      <c r="Q888" s="5">
        <f t="shared" si="367"/>
        <v>0</v>
      </c>
      <c r="R888" s="5">
        <f t="shared" si="368"/>
        <v>-10.491014732890834</v>
      </c>
      <c r="S888" s="5">
        <f t="shared" si="379"/>
        <v>20.466195542634892</v>
      </c>
      <c r="T888" s="6">
        <f t="shared" si="380"/>
        <v>1498.7165493952277</v>
      </c>
      <c r="U888" s="5">
        <f t="shared" si="369"/>
        <v>0</v>
      </c>
      <c r="V888" s="5">
        <f t="shared" si="370"/>
        <v>11.373917710684502</v>
      </c>
      <c r="W888" s="5">
        <f t="shared" si="371"/>
        <v>5.8302940585564684</v>
      </c>
      <c r="X888" s="5">
        <f t="shared" si="387"/>
        <v>0</v>
      </c>
      <c r="Y888" s="5">
        <f t="shared" si="388"/>
        <v>0.88290297779366789</v>
      </c>
      <c r="Z888" s="5">
        <f t="shared" si="389"/>
        <v>-5.8775103988086386</v>
      </c>
      <c r="AA888">
        <f t="shared" si="381"/>
        <v>0</v>
      </c>
    </row>
    <row r="889" spans="1:27" x14ac:dyDescent="0.2">
      <c r="A889">
        <f t="shared" si="382"/>
        <v>8.5699999999998617</v>
      </c>
      <c r="B889" s="5">
        <f t="shared" si="372"/>
        <v>0</v>
      </c>
      <c r="C889" s="5">
        <f t="shared" si="373"/>
        <v>554.16945144431736</v>
      </c>
      <c r="D889" s="5">
        <f t="shared" si="374"/>
        <v>-264.65179769465681</v>
      </c>
      <c r="E889" s="2">
        <f t="shared" si="375"/>
        <v>554.16945144431736</v>
      </c>
      <c r="F889" s="2">
        <f t="shared" si="376"/>
        <v>0</v>
      </c>
      <c r="G889" s="3">
        <f t="shared" si="383"/>
        <v>0</v>
      </c>
      <c r="H889" s="3">
        <f t="shared" si="384"/>
        <v>47.529276053489724</v>
      </c>
      <c r="I889" s="3">
        <f t="shared" si="385"/>
        <v>-92.763130766704307</v>
      </c>
      <c r="J889" s="2">
        <f t="shared" si="386"/>
        <v>104.23066013323294</v>
      </c>
      <c r="K889" s="2">
        <f t="shared" si="363"/>
        <v>104.23066013323294</v>
      </c>
      <c r="L889" s="5">
        <f t="shared" si="364"/>
        <v>0.39849114141541625</v>
      </c>
      <c r="M889" s="4">
        <f t="shared" si="377"/>
        <v>0.18223171276475642</v>
      </c>
      <c r="N889" s="4">
        <f t="shared" si="365"/>
        <v>0.22148356810974171</v>
      </c>
      <c r="O889" s="4">
        <f t="shared" si="378"/>
        <v>0</v>
      </c>
      <c r="P889" s="4">
        <f t="shared" si="366"/>
        <v>0</v>
      </c>
      <c r="Q889" s="5">
        <f t="shared" si="367"/>
        <v>0</v>
      </c>
      <c r="R889" s="5">
        <f t="shared" si="368"/>
        <v>-10.494669061418726</v>
      </c>
      <c r="S889" s="5">
        <f t="shared" si="379"/>
        <v>20.482499194855567</v>
      </c>
      <c r="T889" s="6">
        <f t="shared" si="380"/>
        <v>1498.7150506794283</v>
      </c>
      <c r="U889" s="5">
        <f t="shared" si="369"/>
        <v>0</v>
      </c>
      <c r="V889" s="5">
        <f t="shared" si="370"/>
        <v>11.384285706748761</v>
      </c>
      <c r="W889" s="5">
        <f t="shared" si="371"/>
        <v>5.8329947852738151</v>
      </c>
      <c r="X889" s="5">
        <f t="shared" si="387"/>
        <v>0</v>
      </c>
      <c r="Y889" s="5">
        <f t="shared" si="388"/>
        <v>0.88961664533003493</v>
      </c>
      <c r="Z889" s="5">
        <f t="shared" si="389"/>
        <v>-5.8585060198706174</v>
      </c>
      <c r="AA889">
        <f t="shared" si="381"/>
        <v>0</v>
      </c>
    </row>
    <row r="890" spans="1:27" x14ac:dyDescent="0.2">
      <c r="A890">
        <f t="shared" si="382"/>
        <v>8.5799999999998615</v>
      </c>
      <c r="B890" s="5">
        <f t="shared" si="372"/>
        <v>0</v>
      </c>
      <c r="C890" s="5">
        <f t="shared" si="373"/>
        <v>554.64478868568449</v>
      </c>
      <c r="D890" s="5">
        <f t="shared" si="374"/>
        <v>-265.57972192762486</v>
      </c>
      <c r="E890" s="2">
        <f t="shared" si="375"/>
        <v>554.64478868568449</v>
      </c>
      <c r="F890" s="2">
        <f t="shared" si="376"/>
        <v>0</v>
      </c>
      <c r="G890" s="3">
        <f t="shared" si="383"/>
        <v>0</v>
      </c>
      <c r="H890" s="3">
        <f t="shared" si="384"/>
        <v>47.538172219943021</v>
      </c>
      <c r="I890" s="3">
        <f t="shared" si="385"/>
        <v>-92.821715826903016</v>
      </c>
      <c r="J890" s="2">
        <f t="shared" si="386"/>
        <v>104.28685797867007</v>
      </c>
      <c r="K890" s="2">
        <f t="shared" si="363"/>
        <v>104.28685797867007</v>
      </c>
      <c r="L890" s="5">
        <f t="shared" si="364"/>
        <v>0.39834075477250847</v>
      </c>
      <c r="M890" s="4">
        <f t="shared" si="377"/>
        <v>0.1821333300543288</v>
      </c>
      <c r="N890" s="4">
        <f t="shared" si="365"/>
        <v>0.22142542016378713</v>
      </c>
      <c r="O890" s="4">
        <f t="shared" si="378"/>
        <v>0</v>
      </c>
      <c r="P890" s="4">
        <f t="shared" si="366"/>
        <v>0</v>
      </c>
      <c r="Q890" s="5">
        <f t="shared" si="367"/>
        <v>0</v>
      </c>
      <c r="R890" s="5">
        <f t="shared" si="368"/>
        <v>-10.498329360880218</v>
      </c>
      <c r="S890" s="5">
        <f t="shared" si="379"/>
        <v>20.498746566954651</v>
      </c>
      <c r="T890" s="6">
        <f t="shared" si="380"/>
        <v>1498.713551965127</v>
      </c>
      <c r="U890" s="5">
        <f t="shared" si="369"/>
        <v>0</v>
      </c>
      <c r="V890" s="5">
        <f t="shared" si="370"/>
        <v>11.394625121928843</v>
      </c>
      <c r="W890" s="5">
        <f t="shared" si="371"/>
        <v>5.8356996162200305</v>
      </c>
      <c r="X890" s="5">
        <f t="shared" si="387"/>
        <v>0</v>
      </c>
      <c r="Y890" s="5">
        <f t="shared" si="388"/>
        <v>0.89629576104862529</v>
      </c>
      <c r="Z890" s="5">
        <f t="shared" si="389"/>
        <v>-5.8395538168253189</v>
      </c>
      <c r="AA890">
        <f t="shared" si="381"/>
        <v>0</v>
      </c>
    </row>
    <row r="891" spans="1:27" x14ac:dyDescent="0.2">
      <c r="A891">
        <f t="shared" si="382"/>
        <v>8.5899999999998613</v>
      </c>
      <c r="B891" s="5">
        <f t="shared" si="372"/>
        <v>0</v>
      </c>
      <c r="C891" s="5">
        <f t="shared" si="373"/>
        <v>555.12021522267196</v>
      </c>
      <c r="D891" s="5">
        <f t="shared" si="374"/>
        <v>-266.50823106358473</v>
      </c>
      <c r="E891" s="2">
        <f t="shared" si="375"/>
        <v>555.12021522267196</v>
      </c>
      <c r="F891" s="2">
        <f t="shared" si="376"/>
        <v>0</v>
      </c>
      <c r="G891" s="3">
        <f t="shared" si="383"/>
        <v>0</v>
      </c>
      <c r="H891" s="3">
        <f t="shared" si="384"/>
        <v>47.547135177553507</v>
      </c>
      <c r="I891" s="3">
        <f t="shared" si="385"/>
        <v>-92.880111365071272</v>
      </c>
      <c r="J891" s="2">
        <f t="shared" si="386"/>
        <v>104.34292094234561</v>
      </c>
      <c r="K891" s="2">
        <f t="shared" si="363"/>
        <v>104.34292094234561</v>
      </c>
      <c r="L891" s="5">
        <f t="shared" si="364"/>
        <v>0.39819068718233541</v>
      </c>
      <c r="M891" s="4">
        <f t="shared" si="377"/>
        <v>0.1820352886320859</v>
      </c>
      <c r="N891" s="4">
        <f t="shared" si="365"/>
        <v>0.22136744182029366</v>
      </c>
      <c r="O891" s="4">
        <f t="shared" si="378"/>
        <v>0</v>
      </c>
      <c r="P891" s="4">
        <f t="shared" si="366"/>
        <v>0</v>
      </c>
      <c r="Q891" s="5">
        <f t="shared" si="367"/>
        <v>0</v>
      </c>
      <c r="R891" s="5">
        <f t="shared" si="368"/>
        <v>-10.501995614305592</v>
      </c>
      <c r="S891" s="5">
        <f t="shared" si="379"/>
        <v>20.514937831053214</v>
      </c>
      <c r="T891" s="6">
        <f t="shared" si="380"/>
        <v>1498.7120532523243</v>
      </c>
      <c r="U891" s="5">
        <f t="shared" si="369"/>
        <v>0</v>
      </c>
      <c r="V891" s="5">
        <f t="shared" si="370"/>
        <v>11.404936009171632</v>
      </c>
      <c r="W891" s="5">
        <f t="shared" si="371"/>
        <v>5.8384085263205163</v>
      </c>
      <c r="X891" s="5">
        <f t="shared" si="387"/>
        <v>0</v>
      </c>
      <c r="Y891" s="5">
        <f t="shared" si="388"/>
        <v>0.9029403948660395</v>
      </c>
      <c r="Z891" s="5">
        <f t="shared" si="389"/>
        <v>-5.8206536426262687</v>
      </c>
      <c r="AA891">
        <f t="shared" si="381"/>
        <v>0</v>
      </c>
    </row>
    <row r="892" spans="1:27" x14ac:dyDescent="0.2">
      <c r="A892">
        <f t="shared" si="382"/>
        <v>8.5999999999998611</v>
      </c>
      <c r="B892" s="5">
        <f t="shared" si="372"/>
        <v>0</v>
      </c>
      <c r="C892" s="5">
        <f t="shared" si="373"/>
        <v>555.59573172146725</v>
      </c>
      <c r="D892" s="5">
        <f t="shared" si="374"/>
        <v>-267.43732320991757</v>
      </c>
      <c r="E892" s="2">
        <f t="shared" si="375"/>
        <v>555.59573172146725</v>
      </c>
      <c r="F892" s="2">
        <f t="shared" si="376"/>
        <v>0</v>
      </c>
      <c r="G892" s="3">
        <f t="shared" si="383"/>
        <v>0</v>
      </c>
      <c r="H892" s="3">
        <f t="shared" si="384"/>
        <v>47.556164581502166</v>
      </c>
      <c r="I892" s="3">
        <f t="shared" si="385"/>
        <v>-92.938317901497541</v>
      </c>
      <c r="J892" s="2">
        <f t="shared" si="386"/>
        <v>104.39884924683193</v>
      </c>
      <c r="K892" s="2">
        <f t="shared" si="363"/>
        <v>104.39884924683193</v>
      </c>
      <c r="L892" s="5">
        <f t="shared" si="364"/>
        <v>0.39804093886788028</v>
      </c>
      <c r="M892" s="4">
        <f t="shared" si="377"/>
        <v>0.18193758718031999</v>
      </c>
      <c r="N892" s="4">
        <f t="shared" si="365"/>
        <v>0.22130963260766764</v>
      </c>
      <c r="O892" s="4">
        <f t="shared" si="378"/>
        <v>0</v>
      </c>
      <c r="P892" s="4">
        <f t="shared" si="366"/>
        <v>0</v>
      </c>
      <c r="Q892" s="5">
        <f t="shared" si="367"/>
        <v>0</v>
      </c>
      <c r="R892" s="5">
        <f t="shared" si="368"/>
        <v>-10.505667804495626</v>
      </c>
      <c r="S892" s="5">
        <f t="shared" si="379"/>
        <v>20.531073158946938</v>
      </c>
      <c r="T892" s="6">
        <f t="shared" si="380"/>
        <v>1498.71055454102</v>
      </c>
      <c r="U892" s="5">
        <f t="shared" si="369"/>
        <v>0</v>
      </c>
      <c r="V892" s="5">
        <f t="shared" si="370"/>
        <v>11.415218421429429</v>
      </c>
      <c r="W892" s="5">
        <f t="shared" si="371"/>
        <v>5.8411214904777831</v>
      </c>
      <c r="X892" s="5">
        <f t="shared" si="387"/>
        <v>0</v>
      </c>
      <c r="Y892" s="5">
        <f t="shared" si="388"/>
        <v>0.90955061693380301</v>
      </c>
      <c r="Z892" s="5">
        <f t="shared" si="389"/>
        <v>-5.8018053505752789</v>
      </c>
      <c r="AA892">
        <f t="shared" si="381"/>
        <v>0</v>
      </c>
    </row>
    <row r="893" spans="1:27" x14ac:dyDescent="0.2">
      <c r="A893">
        <f t="shared" si="382"/>
        <v>8.6099999999998609</v>
      </c>
      <c r="B893" s="5">
        <f t="shared" si="372"/>
        <v>0</v>
      </c>
      <c r="C893" s="5">
        <f t="shared" si="373"/>
        <v>556.07133884481311</v>
      </c>
      <c r="D893" s="5">
        <f t="shared" si="374"/>
        <v>-268.36699647920005</v>
      </c>
      <c r="E893" s="2">
        <f t="shared" si="375"/>
        <v>556.07133884481311</v>
      </c>
      <c r="F893" s="2">
        <f t="shared" si="376"/>
        <v>0</v>
      </c>
      <c r="G893" s="3">
        <f t="shared" si="383"/>
        <v>0</v>
      </c>
      <c r="H893" s="3">
        <f t="shared" si="384"/>
        <v>47.565260087671504</v>
      </c>
      <c r="I893" s="3">
        <f t="shared" si="385"/>
        <v>-92.996335955003289</v>
      </c>
      <c r="J893" s="2">
        <f t="shared" si="386"/>
        <v>104.45464311491219</v>
      </c>
      <c r="K893" s="2">
        <f t="shared" si="363"/>
        <v>104.45464311491219</v>
      </c>
      <c r="L893" s="5">
        <f t="shared" si="364"/>
        <v>0.39789151004330514</v>
      </c>
      <c r="M893" s="4">
        <f t="shared" si="377"/>
        <v>0.18184022438724598</v>
      </c>
      <c r="N893" s="4">
        <f t="shared" si="365"/>
        <v>0.22125199205546628</v>
      </c>
      <c r="O893" s="4">
        <f t="shared" si="378"/>
        <v>0</v>
      </c>
      <c r="P893" s="4">
        <f t="shared" si="366"/>
        <v>0</v>
      </c>
      <c r="Q893" s="5">
        <f t="shared" si="367"/>
        <v>0</v>
      </c>
      <c r="R893" s="5">
        <f t="shared" si="368"/>
        <v>-10.509345914023829</v>
      </c>
      <c r="S893" s="5">
        <f t="shared" si="379"/>
        <v>20.547152722102251</v>
      </c>
      <c r="T893" s="6">
        <f t="shared" si="380"/>
        <v>1498.709055831215</v>
      </c>
      <c r="U893" s="5">
        <f t="shared" si="369"/>
        <v>0</v>
      </c>
      <c r="V893" s="5">
        <f t="shared" si="370"/>
        <v>11.42547241165874</v>
      </c>
      <c r="W893" s="5">
        <f t="shared" si="371"/>
        <v>5.8438384835722648</v>
      </c>
      <c r="X893" s="5">
        <f t="shared" si="387"/>
        <v>0</v>
      </c>
      <c r="Y893" s="5">
        <f t="shared" si="388"/>
        <v>0.91612649763491127</v>
      </c>
      <c r="Z893" s="5">
        <f t="shared" si="389"/>
        <v>-5.7830087943254824</v>
      </c>
      <c r="AA893">
        <f t="shared" si="381"/>
        <v>0</v>
      </c>
    </row>
    <row r="894" spans="1:27" x14ac:dyDescent="0.2">
      <c r="A894">
        <f t="shared" si="382"/>
        <v>8.6199999999998607</v>
      </c>
      <c r="B894" s="5">
        <f t="shared" si="372"/>
        <v>0</v>
      </c>
      <c r="C894" s="5">
        <f t="shared" si="373"/>
        <v>556.54703725201477</v>
      </c>
      <c r="D894" s="5">
        <f t="shared" si="374"/>
        <v>-269.29724898918977</v>
      </c>
      <c r="E894" s="2">
        <f t="shared" si="375"/>
        <v>556.54703725201477</v>
      </c>
      <c r="F894" s="2">
        <f t="shared" si="376"/>
        <v>0</v>
      </c>
      <c r="G894" s="3">
        <f t="shared" si="383"/>
        <v>0</v>
      </c>
      <c r="H894" s="3">
        <f t="shared" si="384"/>
        <v>47.574421352647853</v>
      </c>
      <c r="I894" s="3">
        <f t="shared" si="385"/>
        <v>-93.054166042946548</v>
      </c>
      <c r="J894" s="2">
        <f t="shared" si="386"/>
        <v>104.51030276957168</v>
      </c>
      <c r="K894" s="2">
        <f t="shared" si="363"/>
        <v>104.51030276957168</v>
      </c>
      <c r="L894" s="5">
        <f t="shared" si="364"/>
        <v>0.39774240091402235</v>
      </c>
      <c r="M894" s="4">
        <f t="shared" si="377"/>
        <v>0.18174319894697719</v>
      </c>
      <c r="N894" s="4">
        <f t="shared" si="365"/>
        <v>0.22119451969440032</v>
      </c>
      <c r="O894" s="4">
        <f t="shared" si="378"/>
        <v>0</v>
      </c>
      <c r="P894" s="4">
        <f t="shared" si="366"/>
        <v>0</v>
      </c>
      <c r="Q894" s="5">
        <f t="shared" si="367"/>
        <v>0</v>
      </c>
      <c r="R894" s="5">
        <f t="shared" si="368"/>
        <v>-10.51302992523873</v>
      </c>
      <c r="S894" s="5">
        <f t="shared" si="379"/>
        <v>20.563176691652654</v>
      </c>
      <c r="T894" s="6">
        <f t="shared" si="380"/>
        <v>1498.7075571229086</v>
      </c>
      <c r="U894" s="5">
        <f t="shared" si="369"/>
        <v>0</v>
      </c>
      <c r="V894" s="5">
        <f t="shared" si="370"/>
        <v>11.435698032819014</v>
      </c>
      <c r="W894" s="5">
        <f t="shared" si="371"/>
        <v>5.8465594804631147</v>
      </c>
      <c r="X894" s="5">
        <f t="shared" si="387"/>
        <v>0</v>
      </c>
      <c r="Y894" s="5">
        <f t="shared" si="388"/>
        <v>0.92266810758028406</v>
      </c>
      <c r="Z894" s="5">
        <f t="shared" si="389"/>
        <v>-5.764263827884232</v>
      </c>
      <c r="AA894">
        <f t="shared" si="381"/>
        <v>0</v>
      </c>
    </row>
    <row r="895" spans="1:27" x14ac:dyDescent="0.2">
      <c r="A895">
        <f t="shared" si="382"/>
        <v>8.6299999999998604</v>
      </c>
      <c r="B895" s="5">
        <f t="shared" si="372"/>
        <v>0</v>
      </c>
      <c r="C895" s="5">
        <f t="shared" si="373"/>
        <v>557.02282759894661</v>
      </c>
      <c r="D895" s="5">
        <f t="shared" si="374"/>
        <v>-270.22807886281061</v>
      </c>
      <c r="E895" s="2">
        <f t="shared" si="375"/>
        <v>557.02282759894661</v>
      </c>
      <c r="F895" s="2">
        <f t="shared" si="376"/>
        <v>0</v>
      </c>
      <c r="G895" s="3">
        <f t="shared" si="383"/>
        <v>0</v>
      </c>
      <c r="H895" s="3">
        <f t="shared" si="384"/>
        <v>47.583648033723655</v>
      </c>
      <c r="I895" s="3">
        <f t="shared" si="385"/>
        <v>-93.111808681225384</v>
      </c>
      <c r="J895" s="2">
        <f t="shared" si="386"/>
        <v>104.56582843398894</v>
      </c>
      <c r="K895" s="2">
        <f t="shared" si="363"/>
        <v>104.56582843398894</v>
      </c>
      <c r="L895" s="5">
        <f t="shared" si="364"/>
        <v>0.39759361167676599</v>
      </c>
      <c r="M895" s="4">
        <f t="shared" si="377"/>
        <v>0.18164650955950215</v>
      </c>
      <c r="N895" s="4">
        <f t="shared" si="365"/>
        <v>0.22113721505633765</v>
      </c>
      <c r="O895" s="4">
        <f t="shared" si="378"/>
        <v>0</v>
      </c>
      <c r="P895" s="4">
        <f t="shared" si="366"/>
        <v>0</v>
      </c>
      <c r="Q895" s="5">
        <f t="shared" si="367"/>
        <v>0</v>
      </c>
      <c r="R895" s="5">
        <f t="shared" si="368"/>
        <v>-10.516719820266125</v>
      </c>
      <c r="S895" s="5">
        <f t="shared" si="379"/>
        <v>20.579145238395057</v>
      </c>
      <c r="T895" s="6">
        <f t="shared" si="380"/>
        <v>1498.7060584161009</v>
      </c>
      <c r="U895" s="5">
        <f t="shared" si="369"/>
        <v>0</v>
      </c>
      <c r="V895" s="5">
        <f t="shared" si="370"/>
        <v>11.445895337871466</v>
      </c>
      <c r="W895" s="5">
        <f t="shared" si="371"/>
        <v>5.8492844559890118</v>
      </c>
      <c r="X895" s="5">
        <f t="shared" si="387"/>
        <v>0</v>
      </c>
      <c r="Y895" s="5">
        <f t="shared" si="388"/>
        <v>0.92917551760534067</v>
      </c>
      <c r="Z895" s="5">
        <f t="shared" si="389"/>
        <v>-5.7455703056159315</v>
      </c>
      <c r="AA895">
        <f t="shared" si="381"/>
        <v>0</v>
      </c>
    </row>
    <row r="896" spans="1:27" x14ac:dyDescent="0.2">
      <c r="A896">
        <f t="shared" si="382"/>
        <v>8.6399999999998602</v>
      </c>
      <c r="B896" s="5">
        <f t="shared" si="372"/>
        <v>0</v>
      </c>
      <c r="C896" s="5">
        <f t="shared" si="373"/>
        <v>557.49871053805964</v>
      </c>
      <c r="D896" s="5">
        <f t="shared" si="374"/>
        <v>-271.15948422813813</v>
      </c>
      <c r="E896" s="2">
        <f t="shared" si="375"/>
        <v>557.49871053805964</v>
      </c>
      <c r="F896" s="2">
        <f t="shared" si="376"/>
        <v>0</v>
      </c>
      <c r="G896" s="3">
        <f t="shared" si="383"/>
        <v>0</v>
      </c>
      <c r="H896" s="3">
        <f t="shared" si="384"/>
        <v>47.592939788899706</v>
      </c>
      <c r="I896" s="3">
        <f t="shared" si="385"/>
        <v>-93.169264384281547</v>
      </c>
      <c r="J896" s="2">
        <f t="shared" si="386"/>
        <v>104.62122033152733</v>
      </c>
      <c r="K896" s="2">
        <f t="shared" si="363"/>
        <v>104.62122033152733</v>
      </c>
      <c r="L896" s="5">
        <f t="shared" si="364"/>
        <v>0.39744514251966234</v>
      </c>
      <c r="M896" s="4">
        <f t="shared" si="377"/>
        <v>0.18155015493066073</v>
      </c>
      <c r="N896" s="4">
        <f t="shared" si="365"/>
        <v>0.22108007767430593</v>
      </c>
      <c r="O896" s="4">
        <f t="shared" si="378"/>
        <v>0</v>
      </c>
      <c r="P896" s="4">
        <f t="shared" si="366"/>
        <v>0</v>
      </c>
      <c r="Q896" s="5">
        <f t="shared" si="367"/>
        <v>0</v>
      </c>
      <c r="R896" s="5">
        <f t="shared" si="368"/>
        <v>-10.52041558101133</v>
      </c>
      <c r="S896" s="5">
        <f t="shared" si="379"/>
        <v>20.595058532786219</v>
      </c>
      <c r="T896" s="6">
        <f t="shared" si="380"/>
        <v>1498.704559710792</v>
      </c>
      <c r="U896" s="5">
        <f t="shared" si="369"/>
        <v>0</v>
      </c>
      <c r="V896" s="5">
        <f t="shared" si="370"/>
        <v>11.456064379777899</v>
      </c>
      <c r="W896" s="5">
        <f t="shared" si="371"/>
        <v>5.8520133849689682</v>
      </c>
      <c r="X896" s="5">
        <f t="shared" si="387"/>
        <v>0</v>
      </c>
      <c r="Y896" s="5">
        <f t="shared" si="388"/>
        <v>0.93564879876656981</v>
      </c>
      <c r="Z896" s="5">
        <f t="shared" si="389"/>
        <v>-5.726928082244811</v>
      </c>
      <c r="AA896">
        <f t="shared" si="381"/>
        <v>0</v>
      </c>
    </row>
    <row r="897" spans="1:27" x14ac:dyDescent="0.2">
      <c r="A897">
        <f t="shared" si="382"/>
        <v>8.64999999999986</v>
      </c>
      <c r="B897" s="5">
        <f t="shared" si="372"/>
        <v>0</v>
      </c>
      <c r="C897" s="5">
        <f t="shared" si="373"/>
        <v>557.97468671838863</v>
      </c>
      <c r="D897" s="5">
        <f t="shared" si="374"/>
        <v>-272.09146321838506</v>
      </c>
      <c r="E897" s="2">
        <f t="shared" si="375"/>
        <v>557.97468671838863</v>
      </c>
      <c r="F897" s="2">
        <f t="shared" si="376"/>
        <v>0</v>
      </c>
      <c r="G897" s="3">
        <f t="shared" si="383"/>
        <v>0</v>
      </c>
      <c r="H897" s="3">
        <f t="shared" si="384"/>
        <v>47.602296276887373</v>
      </c>
      <c r="I897" s="3">
        <f t="shared" si="385"/>
        <v>-93.226533665104</v>
      </c>
      <c r="J897" s="2">
        <f t="shared" si="386"/>
        <v>104.67647868572641</v>
      </c>
      <c r="K897" s="2">
        <f t="shared" si="363"/>
        <v>104.67647868572641</v>
      </c>
      <c r="L897" s="5">
        <f t="shared" si="364"/>
        <v>0.39729699362230092</v>
      </c>
      <c r="M897" s="4">
        <f t="shared" si="377"/>
        <v>0.18145413377212044</v>
      </c>
      <c r="N897" s="4">
        <f t="shared" si="365"/>
        <v>0.22102310708249548</v>
      </c>
      <c r="O897" s="4">
        <f t="shared" si="378"/>
        <v>0</v>
      </c>
      <c r="P897" s="4">
        <f t="shared" si="366"/>
        <v>0</v>
      </c>
      <c r="Q897" s="5">
        <f t="shared" si="367"/>
        <v>0</v>
      </c>
      <c r="R897" s="5">
        <f t="shared" si="368"/>
        <v>-10.524117189161439</v>
      </c>
      <c r="S897" s="5">
        <f t="shared" si="379"/>
        <v>20.610916744939278</v>
      </c>
      <c r="T897" s="6">
        <f t="shared" si="380"/>
        <v>1498.7030610069812</v>
      </c>
      <c r="U897" s="5">
        <f t="shared" si="369"/>
        <v>0</v>
      </c>
      <c r="V897" s="5">
        <f t="shared" si="370"/>
        <v>11.46620521149951</v>
      </c>
      <c r="W897" s="5">
        <f t="shared" si="371"/>
        <v>5.8547462422031131</v>
      </c>
      <c r="X897" s="5">
        <f t="shared" si="387"/>
        <v>0</v>
      </c>
      <c r="Y897" s="5">
        <f t="shared" si="388"/>
        <v>0.94208802233807099</v>
      </c>
      <c r="Z897" s="5">
        <f t="shared" si="389"/>
        <v>-5.7083370128576085</v>
      </c>
      <c r="AA897">
        <f t="shared" si="381"/>
        <v>0</v>
      </c>
    </row>
    <row r="898" spans="1:27" x14ac:dyDescent="0.2">
      <c r="A898">
        <f t="shared" si="382"/>
        <v>8.6599999999998598</v>
      </c>
      <c r="B898" s="5">
        <f t="shared" si="372"/>
        <v>0</v>
      </c>
      <c r="C898" s="5">
        <f t="shared" si="373"/>
        <v>558.45075678555861</v>
      </c>
      <c r="D898" s="5">
        <f t="shared" si="374"/>
        <v>-273.02401397188675</v>
      </c>
      <c r="E898" s="2">
        <f t="shared" si="375"/>
        <v>558.45075678555861</v>
      </c>
      <c r="F898" s="2">
        <f t="shared" si="376"/>
        <v>0</v>
      </c>
      <c r="G898" s="3">
        <f t="shared" si="383"/>
        <v>0</v>
      </c>
      <c r="H898" s="3">
        <f t="shared" si="384"/>
        <v>47.611717157110753</v>
      </c>
      <c r="I898" s="3">
        <f t="shared" si="385"/>
        <v>-93.283617035232581</v>
      </c>
      <c r="J898" s="2">
        <f t="shared" si="386"/>
        <v>104.73160372029375</v>
      </c>
      <c r="K898" s="2">
        <f t="shared" si="363"/>
        <v>104.73160372029375</v>
      </c>
      <c r="L898" s="5">
        <f t="shared" si="364"/>
        <v>0.39714916515580445</v>
      </c>
      <c r="M898" s="4">
        <f t="shared" si="377"/>
        <v>0.18135844480135274</v>
      </c>
      <c r="N898" s="4">
        <f t="shared" si="365"/>
        <v>0.22096630281626198</v>
      </c>
      <c r="O898" s="4">
        <f t="shared" si="378"/>
        <v>0</v>
      </c>
      <c r="P898" s="4">
        <f t="shared" si="366"/>
        <v>0</v>
      </c>
      <c r="Q898" s="5">
        <f t="shared" si="367"/>
        <v>0</v>
      </c>
      <c r="R898" s="5">
        <f t="shared" si="368"/>
        <v>-10.527824626187568</v>
      </c>
      <c r="S898" s="5">
        <f t="shared" si="379"/>
        <v>20.626720044620363</v>
      </c>
      <c r="T898" s="6">
        <f t="shared" si="380"/>
        <v>1498.7015623046696</v>
      </c>
      <c r="U898" s="5">
        <f t="shared" si="369"/>
        <v>0</v>
      </c>
      <c r="V898" s="5">
        <f t="shared" si="370"/>
        <v>11.476317885995766</v>
      </c>
      <c r="W898" s="5">
        <f t="shared" si="371"/>
        <v>5.8574830024734927</v>
      </c>
      <c r="X898" s="5">
        <f t="shared" si="387"/>
        <v>0</v>
      </c>
      <c r="Y898" s="5">
        <f t="shared" si="388"/>
        <v>0.94849325980819721</v>
      </c>
      <c r="Z898" s="5">
        <f t="shared" si="389"/>
        <v>-5.6897969529061427</v>
      </c>
      <c r="AA898">
        <f t="shared" si="381"/>
        <v>0</v>
      </c>
    </row>
    <row r="899" spans="1:27" x14ac:dyDescent="0.2">
      <c r="A899">
        <f t="shared" si="382"/>
        <v>8.6699999999998596</v>
      </c>
      <c r="B899" s="5">
        <f t="shared" si="372"/>
        <v>0</v>
      </c>
      <c r="C899" s="5">
        <f t="shared" si="373"/>
        <v>558.92692138179268</v>
      </c>
      <c r="D899" s="5">
        <f t="shared" si="374"/>
        <v>-273.95713463208676</v>
      </c>
      <c r="E899" s="2">
        <f t="shared" si="375"/>
        <v>558.92692138179268</v>
      </c>
      <c r="F899" s="2">
        <f t="shared" si="376"/>
        <v>0</v>
      </c>
      <c r="G899" s="3">
        <f t="shared" si="383"/>
        <v>0</v>
      </c>
      <c r="H899" s="3">
        <f t="shared" si="384"/>
        <v>47.621202089708838</v>
      </c>
      <c r="I899" s="3">
        <f t="shared" si="385"/>
        <v>-93.340515004761642</v>
      </c>
      <c r="J899" s="2">
        <f t="shared" si="386"/>
        <v>104.78659565909669</v>
      </c>
      <c r="K899" s="2">
        <f t="shared" si="363"/>
        <v>104.78659565909669</v>
      </c>
      <c r="L899" s="5">
        <f t="shared" si="364"/>
        <v>0.39700165728289905</v>
      </c>
      <c r="M899" s="4">
        <f t="shared" si="377"/>
        <v>0.18126308674160913</v>
      </c>
      <c r="N899" s="4">
        <f t="shared" si="365"/>
        <v>0.22090966441212898</v>
      </c>
      <c r="O899" s="4">
        <f t="shared" si="378"/>
        <v>0</v>
      </c>
      <c r="P899" s="4">
        <f t="shared" si="366"/>
        <v>0</v>
      </c>
      <c r="Q899" s="5">
        <f t="shared" si="367"/>
        <v>0</v>
      </c>
      <c r="R899" s="5">
        <f t="shared" si="368"/>
        <v>-10.531537873347087</v>
      </c>
      <c r="S899" s="5">
        <f t="shared" si="379"/>
        <v>20.642468601245248</v>
      </c>
      <c r="T899" s="6">
        <f t="shared" si="380"/>
        <v>1498.7000636038565</v>
      </c>
      <c r="U899" s="5">
        <f t="shared" si="369"/>
        <v>0</v>
      </c>
      <c r="V899" s="5">
        <f t="shared" si="370"/>
        <v>11.486402456223262</v>
      </c>
      <c r="W899" s="5">
        <f t="shared" si="371"/>
        <v>5.8602236405448558</v>
      </c>
      <c r="X899" s="5">
        <f t="shared" si="387"/>
        <v>0</v>
      </c>
      <c r="Y899" s="5">
        <f t="shared" si="388"/>
        <v>0.95486458287617459</v>
      </c>
      <c r="Z899" s="5">
        <f t="shared" si="389"/>
        <v>-5.6713077582098954</v>
      </c>
      <c r="AA899">
        <f t="shared" si="381"/>
        <v>0</v>
      </c>
    </row>
    <row r="900" spans="1:27" x14ac:dyDescent="0.2">
      <c r="A900">
        <f t="shared" si="382"/>
        <v>8.6799999999998594</v>
      </c>
      <c r="B900" s="5">
        <f t="shared" si="372"/>
        <v>0</v>
      </c>
      <c r="C900" s="5">
        <f t="shared" si="373"/>
        <v>559.40318114591889</v>
      </c>
      <c r="D900" s="5">
        <f t="shared" si="374"/>
        <v>-274.89082334752231</v>
      </c>
      <c r="E900" s="2">
        <f t="shared" si="375"/>
        <v>559.40318114591889</v>
      </c>
      <c r="F900" s="2">
        <f t="shared" si="376"/>
        <v>0</v>
      </c>
      <c r="G900" s="3">
        <f t="shared" si="383"/>
        <v>0</v>
      </c>
      <c r="H900" s="3">
        <f t="shared" si="384"/>
        <v>47.630750735537603</v>
      </c>
      <c r="I900" s="3">
        <f t="shared" si="385"/>
        <v>-93.397228082343744</v>
      </c>
      <c r="J900" s="2">
        <f t="shared" si="386"/>
        <v>104.84145472615427</v>
      </c>
      <c r="K900" s="2">
        <f t="shared" si="363"/>
        <v>104.84145472615427</v>
      </c>
      <c r="L900" s="5">
        <f t="shared" si="364"/>
        <v>0.39685447015798392</v>
      </c>
      <c r="M900" s="4">
        <f t="shared" si="377"/>
        <v>0.18116805832189745</v>
      </c>
      <c r="N900" s="4">
        <f t="shared" si="365"/>
        <v>0.22085319140779014</v>
      </c>
      <c r="O900" s="4">
        <f t="shared" si="378"/>
        <v>0</v>
      </c>
      <c r="P900" s="4">
        <f t="shared" si="366"/>
        <v>0</v>
      </c>
      <c r="Q900" s="5">
        <f t="shared" si="367"/>
        <v>0</v>
      </c>
      <c r="R900" s="5">
        <f t="shared" si="368"/>
        <v>-10.53525691168587</v>
      </c>
      <c r="S900" s="5">
        <f t="shared" si="379"/>
        <v>20.658162583876134</v>
      </c>
      <c r="T900" s="6">
        <f t="shared" si="380"/>
        <v>1498.6985649045425</v>
      </c>
      <c r="U900" s="5">
        <f t="shared" si="369"/>
        <v>0</v>
      </c>
      <c r="V900" s="5">
        <f t="shared" si="370"/>
        <v>11.49645897513461</v>
      </c>
      <c r="W900" s="5">
        <f t="shared" si="371"/>
        <v>5.8629681311654336</v>
      </c>
      <c r="X900" s="5">
        <f t="shared" si="387"/>
        <v>0</v>
      </c>
      <c r="Y900" s="5">
        <f t="shared" si="388"/>
        <v>0.96120206344873971</v>
      </c>
      <c r="Z900" s="5">
        <f t="shared" si="389"/>
        <v>-5.652869284958431</v>
      </c>
      <c r="AA900">
        <f t="shared" si="381"/>
        <v>0</v>
      </c>
    </row>
    <row r="901" spans="1:27" x14ac:dyDescent="0.2">
      <c r="A901">
        <f t="shared" si="382"/>
        <v>8.6899999999998592</v>
      </c>
      <c r="B901" s="5">
        <f t="shared" si="372"/>
        <v>0</v>
      </c>
      <c r="C901" s="5">
        <f t="shared" si="373"/>
        <v>559.87953671337743</v>
      </c>
      <c r="D901" s="5">
        <f t="shared" si="374"/>
        <v>-275.82507827180996</v>
      </c>
      <c r="E901" s="2">
        <f t="shared" si="375"/>
        <v>559.87953671337743</v>
      </c>
      <c r="F901" s="2">
        <f t="shared" si="376"/>
        <v>0</v>
      </c>
      <c r="G901" s="3">
        <f t="shared" si="383"/>
        <v>0</v>
      </c>
      <c r="H901" s="3">
        <f t="shared" si="384"/>
        <v>47.640362756172088</v>
      </c>
      <c r="I901" s="3">
        <f t="shared" si="385"/>
        <v>-93.453756775193327</v>
      </c>
      <c r="J901" s="2">
        <f t="shared" si="386"/>
        <v>104.89618114562923</v>
      </c>
      <c r="K901" s="2">
        <f t="shared" si="363"/>
        <v>104.89618114562923</v>
      </c>
      <c r="L901" s="5">
        <f t="shared" si="364"/>
        <v>0.396707603927201</v>
      </c>
      <c r="M901" s="4">
        <f t="shared" si="377"/>
        <v>0.18107335827695795</v>
      </c>
      <c r="N901" s="4">
        <f t="shared" si="365"/>
        <v>0.22079688334211181</v>
      </c>
      <c r="O901" s="4">
        <f t="shared" si="378"/>
        <v>0</v>
      </c>
      <c r="P901" s="4">
        <f t="shared" si="366"/>
        <v>0</v>
      </c>
      <c r="Q901" s="5">
        <f t="shared" si="367"/>
        <v>0</v>
      </c>
      <c r="R901" s="5">
        <f t="shared" si="368"/>
        <v>-10.538981722040516</v>
      </c>
      <c r="S901" s="5">
        <f t="shared" si="379"/>
        <v>20.673802161218472</v>
      </c>
      <c r="T901" s="6">
        <f t="shared" si="380"/>
        <v>1498.6970662067272</v>
      </c>
      <c r="U901" s="5">
        <f t="shared" si="369"/>
        <v>0</v>
      </c>
      <c r="V901" s="5">
        <f t="shared" si="370"/>
        <v>11.506487495677332</v>
      </c>
      <c r="W901" s="5">
        <f t="shared" si="371"/>
        <v>5.8657164490677287</v>
      </c>
      <c r="X901" s="5">
        <f t="shared" si="387"/>
        <v>0</v>
      </c>
      <c r="Y901" s="5">
        <f t="shared" si="388"/>
        <v>0.967505773636816</v>
      </c>
      <c r="Z901" s="5">
        <f t="shared" si="389"/>
        <v>-5.6344813897137982</v>
      </c>
      <c r="AA901">
        <f t="shared" si="381"/>
        <v>0</v>
      </c>
    </row>
    <row r="902" spans="1:27" x14ac:dyDescent="0.2">
      <c r="A902">
        <f t="shared" si="382"/>
        <v>8.699999999999859</v>
      </c>
      <c r="B902" s="5">
        <f t="shared" si="372"/>
        <v>0</v>
      </c>
      <c r="C902" s="5">
        <f t="shared" si="373"/>
        <v>560.35598871622778</v>
      </c>
      <c r="D902" s="5">
        <f t="shared" si="374"/>
        <v>-276.7598975636314</v>
      </c>
      <c r="E902" s="2">
        <f t="shared" si="375"/>
        <v>560.35598871622778</v>
      </c>
      <c r="F902" s="2">
        <f t="shared" si="376"/>
        <v>0</v>
      </c>
      <c r="G902" s="3">
        <f t="shared" si="383"/>
        <v>0</v>
      </c>
      <c r="H902" s="3">
        <f t="shared" si="384"/>
        <v>47.650037813908455</v>
      </c>
      <c r="I902" s="3">
        <f t="shared" si="385"/>
        <v>-93.510101589090468</v>
      </c>
      <c r="J902" s="2">
        <f t="shared" si="386"/>
        <v>104.95077514182029</v>
      </c>
      <c r="K902" s="2">
        <f t="shared" si="363"/>
        <v>104.95077514182029</v>
      </c>
      <c r="L902" s="5">
        <f t="shared" si="364"/>
        <v>0.39656105872850395</v>
      </c>
      <c r="M902" s="4">
        <f t="shared" si="377"/>
        <v>0.18097898534723936</v>
      </c>
      <c r="N902" s="4">
        <f t="shared" si="365"/>
        <v>0.220740739755135</v>
      </c>
      <c r="O902" s="4">
        <f t="shared" si="378"/>
        <v>0</v>
      </c>
      <c r="P902" s="4">
        <f t="shared" si="366"/>
        <v>0</v>
      </c>
      <c r="Q902" s="5">
        <f t="shared" si="367"/>
        <v>0</v>
      </c>
      <c r="R902" s="5">
        <f t="shared" si="368"/>
        <v>-10.542712285040578</v>
      </c>
      <c r="S902" s="5">
        <f t="shared" si="379"/>
        <v>20.689387501617873</v>
      </c>
      <c r="T902" s="6">
        <f t="shared" si="380"/>
        <v>1498.6955675104102</v>
      </c>
      <c r="U902" s="5">
        <f t="shared" si="369"/>
        <v>0</v>
      </c>
      <c r="V902" s="5">
        <f t="shared" si="370"/>
        <v>11.516488070792787</v>
      </c>
      <c r="W902" s="5">
        <f t="shared" si="371"/>
        <v>5.8684685689692824</v>
      </c>
      <c r="X902" s="5">
        <f t="shared" si="387"/>
        <v>0</v>
      </c>
      <c r="Y902" s="5">
        <f t="shared" si="388"/>
        <v>0.9737757857522098</v>
      </c>
      <c r="Z902" s="5">
        <f t="shared" si="389"/>
        <v>-5.6161439294128428</v>
      </c>
      <c r="AA902">
        <f t="shared" si="381"/>
        <v>0</v>
      </c>
    </row>
    <row r="903" spans="1:27" x14ac:dyDescent="0.2">
      <c r="A903">
        <f t="shared" si="382"/>
        <v>8.7099999999998587</v>
      </c>
      <c r="B903" s="5">
        <f t="shared" si="372"/>
        <v>0</v>
      </c>
      <c r="C903" s="5">
        <f t="shared" si="373"/>
        <v>560.83253778315623</v>
      </c>
      <c r="D903" s="5">
        <f t="shared" si="374"/>
        <v>-277.69527938671877</v>
      </c>
      <c r="E903" s="2">
        <f t="shared" si="375"/>
        <v>560.83253778315623</v>
      </c>
      <c r="F903" s="2">
        <f t="shared" si="376"/>
        <v>0</v>
      </c>
      <c r="G903" s="3">
        <f t="shared" si="383"/>
        <v>0</v>
      </c>
      <c r="H903" s="3">
        <f t="shared" si="384"/>
        <v>47.659775571765977</v>
      </c>
      <c r="I903" s="3">
        <f t="shared" si="385"/>
        <v>-93.566263028384597</v>
      </c>
      <c r="J903" s="2">
        <f t="shared" si="386"/>
        <v>105.00523693915437</v>
      </c>
      <c r="K903" s="2">
        <f t="shared" si="363"/>
        <v>105.00523693915437</v>
      </c>
      <c r="L903" s="5">
        <f t="shared" si="364"/>
        <v>0.39641483469172689</v>
      </c>
      <c r="M903" s="4">
        <f t="shared" si="377"/>
        <v>0.18088493827887522</v>
      </c>
      <c r="N903" s="4">
        <f t="shared" si="365"/>
        <v>0.22068476018807734</v>
      </c>
      <c r="O903" s="4">
        <f t="shared" si="378"/>
        <v>0</v>
      </c>
      <c r="P903" s="4">
        <f t="shared" si="366"/>
        <v>0</v>
      </c>
      <c r="Q903" s="5">
        <f t="shared" si="367"/>
        <v>0</v>
      </c>
      <c r="R903" s="5">
        <f t="shared" si="368"/>
        <v>-10.546448581110786</v>
      </c>
      <c r="S903" s="5">
        <f t="shared" si="379"/>
        <v>20.704918773057095</v>
      </c>
      <c r="T903" s="6">
        <f t="shared" si="380"/>
        <v>1498.6940688155921</v>
      </c>
      <c r="U903" s="5">
        <f t="shared" si="369"/>
        <v>0</v>
      </c>
      <c r="V903" s="5">
        <f t="shared" si="370"/>
        <v>11.526460753415103</v>
      </c>
      <c r="W903" s="5">
        <f t="shared" si="371"/>
        <v>5.8712244655734516</v>
      </c>
      <c r="X903" s="5">
        <f t="shared" si="387"/>
        <v>0</v>
      </c>
      <c r="Y903" s="5">
        <f t="shared" si="388"/>
        <v>0.98001217230431692</v>
      </c>
      <c r="Z903" s="5">
        <f t="shared" si="389"/>
        <v>-5.597856761369453</v>
      </c>
      <c r="AA903">
        <f t="shared" si="381"/>
        <v>0</v>
      </c>
    </row>
    <row r="904" spans="1:27" x14ac:dyDescent="0.2">
      <c r="A904">
        <f t="shared" si="382"/>
        <v>8.7199999999998585</v>
      </c>
      <c r="B904" s="5">
        <f t="shared" si="372"/>
        <v>0</v>
      </c>
      <c r="C904" s="5">
        <f t="shared" si="373"/>
        <v>561.30918453948254</v>
      </c>
      <c r="D904" s="5">
        <f t="shared" si="374"/>
        <v>-278.63122190984069</v>
      </c>
      <c r="E904" s="2">
        <f t="shared" si="375"/>
        <v>561.30918453948254</v>
      </c>
      <c r="F904" s="2">
        <f t="shared" si="376"/>
        <v>0</v>
      </c>
      <c r="G904" s="3">
        <f t="shared" si="383"/>
        <v>0</v>
      </c>
      <c r="H904" s="3">
        <f t="shared" si="384"/>
        <v>47.669575693489023</v>
      </c>
      <c r="I904" s="3">
        <f t="shared" si="385"/>
        <v>-93.62224159599829</v>
      </c>
      <c r="J904" s="2">
        <f t="shared" si="386"/>
        <v>105.05956676217903</v>
      </c>
      <c r="K904" s="2">
        <f t="shared" si="363"/>
        <v>105.05956676217903</v>
      </c>
      <c r="L904" s="5">
        <f t="shared" si="364"/>
        <v>0.39626893193865365</v>
      </c>
      <c r="M904" s="4">
        <f t="shared" si="377"/>
        <v>0.18079121582365978</v>
      </c>
      <c r="N904" s="4">
        <f t="shared" si="365"/>
        <v>0.22062894418333523</v>
      </c>
      <c r="O904" s="4">
        <f t="shared" si="378"/>
        <v>0</v>
      </c>
      <c r="P904" s="4">
        <f t="shared" si="366"/>
        <v>0</v>
      </c>
      <c r="Q904" s="5">
        <f t="shared" si="367"/>
        <v>0</v>
      </c>
      <c r="R904" s="5">
        <f t="shared" si="368"/>
        <v>-10.550190590473264</v>
      </c>
      <c r="S904" s="5">
        <f t="shared" si="379"/>
        <v>20.720396143153124</v>
      </c>
      <c r="T904" s="6">
        <f t="shared" si="380"/>
        <v>1498.6925701222724</v>
      </c>
      <c r="U904" s="5">
        <f t="shared" si="369"/>
        <v>0</v>
      </c>
      <c r="V904" s="5">
        <f t="shared" si="370"/>
        <v>11.53640559647013</v>
      </c>
      <c r="W904" s="5">
        <f t="shared" si="371"/>
        <v>5.87398411357018</v>
      </c>
      <c r="X904" s="5">
        <f t="shared" si="387"/>
        <v>0</v>
      </c>
      <c r="Y904" s="5">
        <f t="shared" si="388"/>
        <v>0.98621500599686662</v>
      </c>
      <c r="Z904" s="5">
        <f t="shared" si="389"/>
        <v>-5.5796197432766945</v>
      </c>
      <c r="AA904">
        <f t="shared" si="381"/>
        <v>0</v>
      </c>
    </row>
    <row r="905" spans="1:27" x14ac:dyDescent="0.2">
      <c r="A905">
        <f t="shared" si="382"/>
        <v>8.7299999999998583</v>
      </c>
      <c r="B905" s="5">
        <f t="shared" si="372"/>
        <v>0</v>
      </c>
      <c r="C905" s="5">
        <f t="shared" si="373"/>
        <v>561.78592960716776</v>
      </c>
      <c r="D905" s="5">
        <f t="shared" si="374"/>
        <v>-279.56772330678785</v>
      </c>
      <c r="E905" s="2">
        <f t="shared" si="375"/>
        <v>561.78592960716776</v>
      </c>
      <c r="F905" s="2">
        <f t="shared" si="376"/>
        <v>0</v>
      </c>
      <c r="G905" s="3">
        <f t="shared" si="383"/>
        <v>0</v>
      </c>
      <c r="H905" s="3">
        <f t="shared" si="384"/>
        <v>47.679437843548989</v>
      </c>
      <c r="I905" s="3">
        <f t="shared" si="385"/>
        <v>-93.678037793431059</v>
      </c>
      <c r="J905" s="2">
        <f t="shared" si="386"/>
        <v>105.11376483555495</v>
      </c>
      <c r="K905" s="2">
        <f t="shared" si="363"/>
        <v>105.11376483555495</v>
      </c>
      <c r="L905" s="5">
        <f t="shared" si="364"/>
        <v>0.39612335058308534</v>
      </c>
      <c r="M905" s="4">
        <f t="shared" si="377"/>
        <v>0.18069781673902416</v>
      </c>
      <c r="N905" s="4">
        <f t="shared" si="365"/>
        <v>0.22057329128448563</v>
      </c>
      <c r="O905" s="4">
        <f t="shared" si="378"/>
        <v>0</v>
      </c>
      <c r="P905" s="4">
        <f t="shared" si="366"/>
        <v>0</v>
      </c>
      <c r="Q905" s="5">
        <f t="shared" si="367"/>
        <v>0</v>
      </c>
      <c r="R905" s="5">
        <f t="shared" si="368"/>
        <v>-10.553938293149725</v>
      </c>
      <c r="S905" s="5">
        <f t="shared" si="379"/>
        <v>20.735819779154259</v>
      </c>
      <c r="T905" s="6">
        <f t="shared" si="380"/>
        <v>1498.6910714304518</v>
      </c>
      <c r="U905" s="5">
        <f t="shared" si="369"/>
        <v>0</v>
      </c>
      <c r="V905" s="5">
        <f t="shared" si="370"/>
        <v>11.546322652874414</v>
      </c>
      <c r="W905" s="5">
        <f t="shared" si="371"/>
        <v>5.8767474876367585</v>
      </c>
      <c r="X905" s="5">
        <f t="shared" si="387"/>
        <v>0</v>
      </c>
      <c r="Y905" s="5">
        <f t="shared" si="388"/>
        <v>0.99238435972468864</v>
      </c>
      <c r="Z905" s="5">
        <f t="shared" si="389"/>
        <v>-5.5614327332089815</v>
      </c>
      <c r="AA905">
        <f t="shared" si="381"/>
        <v>0</v>
      </c>
    </row>
    <row r="906" spans="1:27" x14ac:dyDescent="0.2">
      <c r="A906">
        <f t="shared" si="382"/>
        <v>8.7399999999998581</v>
      </c>
      <c r="B906" s="5">
        <f t="shared" si="372"/>
        <v>0</v>
      </c>
      <c r="C906" s="5">
        <f t="shared" si="373"/>
        <v>562.26277360482118</v>
      </c>
      <c r="D906" s="5">
        <f t="shared" si="374"/>
        <v>-280.50478175635885</v>
      </c>
      <c r="E906" s="2">
        <f t="shared" si="375"/>
        <v>562.26277360482118</v>
      </c>
      <c r="F906" s="2">
        <f t="shared" si="376"/>
        <v>0</v>
      </c>
      <c r="G906" s="3">
        <f t="shared" si="383"/>
        <v>0</v>
      </c>
      <c r="H906" s="3">
        <f t="shared" si="384"/>
        <v>47.689361687146238</v>
      </c>
      <c r="I906" s="3">
        <f t="shared" si="385"/>
        <v>-93.733652120763153</v>
      </c>
      <c r="J906" s="2">
        <f t="shared" si="386"/>
        <v>105.1678313840487</v>
      </c>
      <c r="K906" s="2">
        <f t="shared" si="363"/>
        <v>105.1678313840487</v>
      </c>
      <c r="L906" s="5">
        <f t="shared" si="364"/>
        <v>0.39597809073090867</v>
      </c>
      <c r="M906" s="4">
        <f t="shared" si="377"/>
        <v>0.18060473978801234</v>
      </c>
      <c r="N906" s="4">
        <f t="shared" si="365"/>
        <v>0.22051780103628738</v>
      </c>
      <c r="O906" s="4">
        <f t="shared" si="378"/>
        <v>0</v>
      </c>
      <c r="P906" s="4">
        <f t="shared" si="366"/>
        <v>0</v>
      </c>
      <c r="Q906" s="5">
        <f t="shared" si="367"/>
        <v>0</v>
      </c>
      <c r="R906" s="5">
        <f t="shared" si="368"/>
        <v>-10.557691668963693</v>
      </c>
      <c r="S906" s="5">
        <f t="shared" si="379"/>
        <v>20.751189847937365</v>
      </c>
      <c r="T906" s="6">
        <f t="shared" si="380"/>
        <v>1498.6895727401295</v>
      </c>
      <c r="U906" s="5">
        <f t="shared" si="369"/>
        <v>0</v>
      </c>
      <c r="V906" s="5">
        <f t="shared" si="370"/>
        <v>11.556211975534158</v>
      </c>
      <c r="W906" s="5">
        <f t="shared" si="371"/>
        <v>5.8795145624385841</v>
      </c>
      <c r="X906" s="5">
        <f t="shared" si="387"/>
        <v>0</v>
      </c>
      <c r="Y906" s="5">
        <f t="shared" si="388"/>
        <v>0.9985203065704642</v>
      </c>
      <c r="Z906" s="5">
        <f t="shared" si="389"/>
        <v>-5.5432955896240514</v>
      </c>
      <c r="AA906">
        <f t="shared" si="381"/>
        <v>0</v>
      </c>
    </row>
    <row r="907" spans="1:27" x14ac:dyDescent="0.2">
      <c r="A907">
        <f t="shared" si="382"/>
        <v>8.7499999999998579</v>
      </c>
      <c r="B907" s="5">
        <f t="shared" si="372"/>
        <v>0</v>
      </c>
      <c r="C907" s="5">
        <f t="shared" si="373"/>
        <v>562.73971714770801</v>
      </c>
      <c r="D907" s="5">
        <f t="shared" si="374"/>
        <v>-281.44239544234597</v>
      </c>
      <c r="E907" s="2">
        <f t="shared" si="375"/>
        <v>562.73971714770801</v>
      </c>
      <c r="F907" s="2">
        <f t="shared" si="376"/>
        <v>0</v>
      </c>
      <c r="G907" s="3">
        <f t="shared" si="383"/>
        <v>0</v>
      </c>
      <c r="H907" s="3">
        <f t="shared" si="384"/>
        <v>47.699346890211942</v>
      </c>
      <c r="I907" s="3">
        <f t="shared" si="385"/>
        <v>-93.78908507665939</v>
      </c>
      <c r="J907" s="2">
        <f t="shared" si="386"/>
        <v>105.22176663252534</v>
      </c>
      <c r="K907" s="2">
        <f t="shared" si="363"/>
        <v>105.22176663252534</v>
      </c>
      <c r="L907" s="5">
        <f t="shared" si="364"/>
        <v>0.39583315248016393</v>
      </c>
      <c r="M907" s="4">
        <f t="shared" si="377"/>
        <v>0.18051198373925736</v>
      </c>
      <c r="N907" s="4">
        <f t="shared" si="365"/>
        <v>0.22046247298468327</v>
      </c>
      <c r="O907" s="4">
        <f t="shared" si="378"/>
        <v>0</v>
      </c>
      <c r="P907" s="4">
        <f t="shared" si="366"/>
        <v>0</v>
      </c>
      <c r="Q907" s="5">
        <f t="shared" si="367"/>
        <v>0</v>
      </c>
      <c r="R907" s="5">
        <f t="shared" si="368"/>
        <v>-10.561450697542687</v>
      </c>
      <c r="S907" s="5">
        <f t="shared" si="379"/>
        <v>20.766506516005119</v>
      </c>
      <c r="T907" s="6">
        <f t="shared" si="380"/>
        <v>1498.6880740513063</v>
      </c>
      <c r="U907" s="5">
        <f t="shared" si="369"/>
        <v>0</v>
      </c>
      <c r="V907" s="5">
        <f t="shared" si="370"/>
        <v>11.566073617344248</v>
      </c>
      <c r="W907" s="5">
        <f t="shared" si="371"/>
        <v>5.8822853126299224</v>
      </c>
      <c r="X907" s="5">
        <f t="shared" si="387"/>
        <v>0</v>
      </c>
      <c r="Y907" s="5">
        <f t="shared" si="388"/>
        <v>1.0046229198015606</v>
      </c>
      <c r="Z907" s="5">
        <f t="shared" si="389"/>
        <v>-5.5252081713649588</v>
      </c>
      <c r="AA907">
        <f t="shared" si="381"/>
        <v>0</v>
      </c>
    </row>
    <row r="908" spans="1:27" x14ac:dyDescent="0.2">
      <c r="A908">
        <f t="shared" si="382"/>
        <v>8.7599999999998577</v>
      </c>
      <c r="B908" s="5">
        <f t="shared" si="372"/>
        <v>0</v>
      </c>
      <c r="C908" s="5">
        <f t="shared" si="373"/>
        <v>563.21676084775618</v>
      </c>
      <c r="D908" s="5">
        <f t="shared" si="374"/>
        <v>-282.38056255352114</v>
      </c>
      <c r="E908" s="2">
        <f t="shared" si="375"/>
        <v>563.21676084775618</v>
      </c>
      <c r="F908" s="2">
        <f t="shared" si="376"/>
        <v>0</v>
      </c>
      <c r="G908" s="3">
        <f t="shared" si="383"/>
        <v>0</v>
      </c>
      <c r="H908" s="3">
        <f t="shared" si="384"/>
        <v>47.70939311940996</v>
      </c>
      <c r="I908" s="3">
        <f t="shared" si="385"/>
        <v>-93.844337158373037</v>
      </c>
      <c r="J908" s="2">
        <f t="shared" si="386"/>
        <v>105.27557080594147</v>
      </c>
      <c r="K908" s="2">
        <f t="shared" si="363"/>
        <v>105.27557080594147</v>
      </c>
      <c r="L908" s="5">
        <f t="shared" si="364"/>
        <v>0.39568853592111175</v>
      </c>
      <c r="M908" s="4">
        <f t="shared" si="377"/>
        <v>0.18041954736695723</v>
      </c>
      <c r="N908" s="4">
        <f t="shared" si="365"/>
        <v>0.22040730667680117</v>
      </c>
      <c r="O908" s="4">
        <f t="shared" si="378"/>
        <v>0</v>
      </c>
      <c r="P908" s="4">
        <f t="shared" si="366"/>
        <v>0</v>
      </c>
      <c r="Q908" s="5">
        <f t="shared" si="367"/>
        <v>0</v>
      </c>
      <c r="R908" s="5">
        <f t="shared" si="368"/>
        <v>-10.565215358320415</v>
      </c>
      <c r="S908" s="5">
        <f t="shared" si="379"/>
        <v>20.781769949483358</v>
      </c>
      <c r="T908" s="6">
        <f t="shared" si="380"/>
        <v>1498.6865753639815</v>
      </c>
      <c r="U908" s="5">
        <f t="shared" si="369"/>
        <v>0</v>
      </c>
      <c r="V908" s="5">
        <f t="shared" si="370"/>
        <v>11.575907631187254</v>
      </c>
      <c r="W908" s="5">
        <f t="shared" si="371"/>
        <v>5.8850597128546571</v>
      </c>
      <c r="X908" s="5">
        <f t="shared" si="387"/>
        <v>0</v>
      </c>
      <c r="Y908" s="5">
        <f t="shared" si="388"/>
        <v>1.010692272866839</v>
      </c>
      <c r="Z908" s="5">
        <f t="shared" si="389"/>
        <v>-5.5071703376619823</v>
      </c>
      <c r="AA908">
        <f t="shared" si="381"/>
        <v>0</v>
      </c>
    </row>
    <row r="909" spans="1:27" x14ac:dyDescent="0.2">
      <c r="A909">
        <f t="shared" si="382"/>
        <v>8.7699999999998575</v>
      </c>
      <c r="B909" s="5">
        <f t="shared" si="372"/>
        <v>0</v>
      </c>
      <c r="C909" s="5">
        <f t="shared" si="373"/>
        <v>563.69390531356385</v>
      </c>
      <c r="D909" s="5">
        <f t="shared" si="374"/>
        <v>-283.31928128362176</v>
      </c>
      <c r="E909" s="2">
        <f t="shared" si="375"/>
        <v>563.69390531356385</v>
      </c>
      <c r="F909" s="2">
        <f t="shared" si="376"/>
        <v>0</v>
      </c>
      <c r="G909" s="3">
        <f t="shared" si="383"/>
        <v>0</v>
      </c>
      <c r="H909" s="3">
        <f t="shared" si="384"/>
        <v>47.719500042138627</v>
      </c>
      <c r="I909" s="3">
        <f t="shared" si="385"/>
        <v>-93.899408861749663</v>
      </c>
      <c r="J909" s="2">
        <f t="shared" si="386"/>
        <v>105.32924412933808</v>
      </c>
      <c r="K909" s="2">
        <f t="shared" si="363"/>
        <v>105.32924412933808</v>
      </c>
      <c r="L909" s="5">
        <f t="shared" si="364"/>
        <v>0.39554424113630093</v>
      </c>
      <c r="M909" s="4">
        <f t="shared" si="377"/>
        <v>0.18032742945085106</v>
      </c>
      <c r="N909" s="4">
        <f t="shared" si="365"/>
        <v>0.22035230166095562</v>
      </c>
      <c r="O909" s="4">
        <f t="shared" si="378"/>
        <v>0</v>
      </c>
      <c r="P909" s="4">
        <f t="shared" si="366"/>
        <v>0</v>
      </c>
      <c r="Q909" s="5">
        <f t="shared" si="367"/>
        <v>0</v>
      </c>
      <c r="R909" s="5">
        <f t="shared" si="368"/>
        <v>-10.568985630538963</v>
      </c>
      <c r="S909" s="5">
        <f t="shared" si="379"/>
        <v>20.796980314118528</v>
      </c>
      <c r="T909" s="6">
        <f t="shared" si="380"/>
        <v>1498.6850766781558</v>
      </c>
      <c r="U909" s="5">
        <f t="shared" si="369"/>
        <v>0</v>
      </c>
      <c r="V909" s="5">
        <f t="shared" si="370"/>
        <v>11.585714069932465</v>
      </c>
      <c r="W909" s="5">
        <f t="shared" si="371"/>
        <v>5.8878377377470388</v>
      </c>
      <c r="X909" s="5">
        <f t="shared" si="387"/>
        <v>0</v>
      </c>
      <c r="Y909" s="5">
        <f t="shared" si="388"/>
        <v>1.0167284393935017</v>
      </c>
      <c r="Z909" s="5">
        <f t="shared" si="389"/>
        <v>-5.4891819481344335</v>
      </c>
      <c r="AA909">
        <f t="shared" si="381"/>
        <v>0</v>
      </c>
    </row>
    <row r="910" spans="1:27" x14ac:dyDescent="0.2">
      <c r="A910">
        <f t="shared" si="382"/>
        <v>8.7799999999998573</v>
      </c>
      <c r="B910" s="5">
        <f t="shared" si="372"/>
        <v>0</v>
      </c>
      <c r="C910" s="5">
        <f t="shared" si="373"/>
        <v>564.17115115040724</v>
      </c>
      <c r="D910" s="5">
        <f t="shared" si="374"/>
        <v>-284.25854983133667</v>
      </c>
      <c r="E910" s="2">
        <f t="shared" si="375"/>
        <v>564.17115115040724</v>
      </c>
      <c r="F910" s="2">
        <f t="shared" si="376"/>
        <v>0</v>
      </c>
      <c r="G910" s="3">
        <f t="shared" si="383"/>
        <v>0</v>
      </c>
      <c r="H910" s="3">
        <f t="shared" si="384"/>
        <v>47.729667326532564</v>
      </c>
      <c r="I910" s="3">
        <f t="shared" si="385"/>
        <v>-93.954300681231004</v>
      </c>
      <c r="J910" s="2">
        <f t="shared" si="386"/>
        <v>105.38278682783368</v>
      </c>
      <c r="K910" s="2">
        <f t="shared" si="363"/>
        <v>105.38278682783368</v>
      </c>
      <c r="L910" s="5">
        <f t="shared" si="364"/>
        <v>0.39540026820063462</v>
      </c>
      <c r="M910" s="4">
        <f t="shared" si="377"/>
        <v>0.18023562877619512</v>
      </c>
      <c r="N910" s="4">
        <f t="shared" si="365"/>
        <v>0.22029745748664883</v>
      </c>
      <c r="O910" s="4">
        <f t="shared" si="378"/>
        <v>0</v>
      </c>
      <c r="P910" s="4">
        <f t="shared" si="366"/>
        <v>0</v>
      </c>
      <c r="Q910" s="5">
        <f t="shared" si="367"/>
        <v>0</v>
      </c>
      <c r="R910" s="5">
        <f t="shared" si="368"/>
        <v>-10.572761493250963</v>
      </c>
      <c r="S910" s="5">
        <f t="shared" si="379"/>
        <v>20.812137775275097</v>
      </c>
      <c r="T910" s="6">
        <f t="shared" si="380"/>
        <v>1498.6835779938281</v>
      </c>
      <c r="U910" s="5">
        <f t="shared" si="369"/>
        <v>0</v>
      </c>
      <c r="V910" s="5">
        <f t="shared" si="370"/>
        <v>11.595492986434918</v>
      </c>
      <c r="W910" s="5">
        <f t="shared" si="371"/>
        <v>5.8906193619324254</v>
      </c>
      <c r="X910" s="5">
        <f t="shared" si="387"/>
        <v>0</v>
      </c>
      <c r="Y910" s="5">
        <f t="shared" si="388"/>
        <v>1.0227314931839544</v>
      </c>
      <c r="Z910" s="5">
        <f t="shared" si="389"/>
        <v>-5.4712428627924758</v>
      </c>
      <c r="AA910">
        <f t="shared" si="381"/>
        <v>0</v>
      </c>
    </row>
    <row r="911" spans="1:27" x14ac:dyDescent="0.2">
      <c r="A911">
        <f t="shared" si="382"/>
        <v>8.789999999999857</v>
      </c>
      <c r="B911" s="5">
        <f t="shared" si="372"/>
        <v>0</v>
      </c>
      <c r="C911" s="5">
        <f t="shared" si="373"/>
        <v>564.64849896024725</v>
      </c>
      <c r="D911" s="5">
        <f t="shared" si="374"/>
        <v>-285.19836640029212</v>
      </c>
      <c r="E911" s="2">
        <f t="shared" si="375"/>
        <v>564.64849896024725</v>
      </c>
      <c r="F911" s="2">
        <f t="shared" si="376"/>
        <v>0</v>
      </c>
      <c r="G911" s="3">
        <f t="shared" si="383"/>
        <v>0</v>
      </c>
      <c r="H911" s="3">
        <f t="shared" si="384"/>
        <v>47.739894641464403</v>
      </c>
      <c r="I911" s="3">
        <f t="shared" si="385"/>
        <v>-94.009013109858927</v>
      </c>
      <c r="J911" s="2">
        <f t="shared" si="386"/>
        <v>105.43619912661755</v>
      </c>
      <c r="K911" s="2">
        <f t="shared" si="363"/>
        <v>105.43619912661755</v>
      </c>
      <c r="L911" s="5">
        <f t="shared" si="364"/>
        <v>0.39525661718143734</v>
      </c>
      <c r="M911" s="4">
        <f t="shared" si="377"/>
        <v>0.18014414413373889</v>
      </c>
      <c r="N911" s="4">
        <f t="shared" si="365"/>
        <v>0.22024277370457215</v>
      </c>
      <c r="O911" s="4">
        <f t="shared" si="378"/>
        <v>0</v>
      </c>
      <c r="P911" s="4">
        <f t="shared" si="366"/>
        <v>0</v>
      </c>
      <c r="Q911" s="5">
        <f t="shared" si="367"/>
        <v>0</v>
      </c>
      <c r="R911" s="5">
        <f t="shared" si="368"/>
        <v>-10.576542925321773</v>
      </c>
      <c r="S911" s="5">
        <f t="shared" si="379"/>
        <v>20.827242497933188</v>
      </c>
      <c r="T911" s="6">
        <f t="shared" si="380"/>
        <v>1498.6820793109994</v>
      </c>
      <c r="U911" s="5">
        <f t="shared" si="369"/>
        <v>0</v>
      </c>
      <c r="V911" s="5">
        <f t="shared" si="370"/>
        <v>11.605244433534487</v>
      </c>
      <c r="W911" s="5">
        <f t="shared" si="371"/>
        <v>5.8934045600280323</v>
      </c>
      <c r="X911" s="5">
        <f t="shared" si="387"/>
        <v>0</v>
      </c>
      <c r="Y911" s="5">
        <f t="shared" si="388"/>
        <v>1.0287015082127144</v>
      </c>
      <c r="Z911" s="5">
        <f t="shared" si="389"/>
        <v>-5.4533529420387801</v>
      </c>
      <c r="AA911">
        <f t="shared" si="381"/>
        <v>0</v>
      </c>
    </row>
    <row r="912" spans="1:27" x14ac:dyDescent="0.2">
      <c r="A912">
        <f t="shared" si="382"/>
        <v>8.7999999999998568</v>
      </c>
      <c r="B912" s="5">
        <f t="shared" si="372"/>
        <v>0</v>
      </c>
      <c r="C912" s="5">
        <f t="shared" si="373"/>
        <v>565.12594934173728</v>
      </c>
      <c r="D912" s="5">
        <f t="shared" si="374"/>
        <v>-286.13872919903781</v>
      </c>
      <c r="E912" s="2">
        <f t="shared" si="375"/>
        <v>565.12594934173728</v>
      </c>
      <c r="F912" s="2">
        <f t="shared" si="376"/>
        <v>0</v>
      </c>
      <c r="G912" s="3">
        <f t="shared" si="383"/>
        <v>0</v>
      </c>
      <c r="H912" s="3">
        <f t="shared" si="384"/>
        <v>47.75018165654653</v>
      </c>
      <c r="I912" s="3">
        <f t="shared" si="385"/>
        <v>-94.063546639279309</v>
      </c>
      <c r="J912" s="2">
        <f t="shared" si="386"/>
        <v>105.48948125094304</v>
      </c>
      <c r="K912" s="2">
        <f t="shared" si="363"/>
        <v>105.48948125094304</v>
      </c>
      <c r="L912" s="5">
        <f t="shared" si="364"/>
        <v>0.39511328813852076</v>
      </c>
      <c r="M912" s="4">
        <f t="shared" si="377"/>
        <v>0.18005297431970102</v>
      </c>
      <c r="N912" s="4">
        <f t="shared" si="365"/>
        <v>0.22018824986660668</v>
      </c>
      <c r="O912" s="4">
        <f t="shared" si="378"/>
        <v>0</v>
      </c>
      <c r="P912" s="4">
        <f t="shared" si="366"/>
        <v>0</v>
      </c>
      <c r="Q912" s="5">
        <f t="shared" si="367"/>
        <v>0</v>
      </c>
      <c r="R912" s="5">
        <f t="shared" si="368"/>
        <v>-10.580329905431638</v>
      </c>
      <c r="S912" s="5">
        <f t="shared" si="379"/>
        <v>20.842294646686142</v>
      </c>
      <c r="T912" s="6">
        <f t="shared" si="380"/>
        <v>1498.6805806296695</v>
      </c>
      <c r="U912" s="5">
        <f t="shared" si="369"/>
        <v>0</v>
      </c>
      <c r="V912" s="5">
        <f t="shared" si="370"/>
        <v>11.614968464054929</v>
      </c>
      <c r="W912" s="5">
        <f t="shared" si="371"/>
        <v>5.8961933066436574</v>
      </c>
      <c r="X912" s="5">
        <f t="shared" si="387"/>
        <v>0</v>
      </c>
      <c r="Y912" s="5">
        <f t="shared" si="388"/>
        <v>1.0346385586232909</v>
      </c>
      <c r="Z912" s="5">
        <f t="shared" si="389"/>
        <v>-5.4355120466702012</v>
      </c>
      <c r="AA912">
        <f t="shared" si="381"/>
        <v>0</v>
      </c>
    </row>
    <row r="913" spans="1:27" x14ac:dyDescent="0.2">
      <c r="A913">
        <f t="shared" si="382"/>
        <v>8.8099999999998566</v>
      </c>
      <c r="B913" s="5">
        <f t="shared" si="372"/>
        <v>0</v>
      </c>
      <c r="C913" s="5">
        <f t="shared" si="373"/>
        <v>565.60350289023063</v>
      </c>
      <c r="D913" s="5">
        <f t="shared" si="374"/>
        <v>-287.07963644103296</v>
      </c>
      <c r="E913" s="2">
        <f t="shared" si="375"/>
        <v>565.60350289023063</v>
      </c>
      <c r="F913" s="2">
        <f t="shared" si="376"/>
        <v>0</v>
      </c>
      <c r="G913" s="3">
        <f t="shared" si="383"/>
        <v>0</v>
      </c>
      <c r="H913" s="3">
        <f t="shared" si="384"/>
        <v>47.760528042132762</v>
      </c>
      <c r="I913" s="3">
        <f t="shared" si="385"/>
        <v>-94.117901759746005</v>
      </c>
      <c r="J913" s="2">
        <f t="shared" si="386"/>
        <v>105.54263342612099</v>
      </c>
      <c r="K913" s="2">
        <f t="shared" si="363"/>
        <v>105.54263342612099</v>
      </c>
      <c r="L913" s="5">
        <f t="shared" si="364"/>
        <v>0.39497028112424981</v>
      </c>
      <c r="M913" s="4">
        <f t="shared" si="377"/>
        <v>0.17996211813574556</v>
      </c>
      <c r="N913" s="4">
        <f t="shared" si="365"/>
        <v>0.22013388552582477</v>
      </c>
      <c r="O913" s="4">
        <f t="shared" si="378"/>
        <v>0</v>
      </c>
      <c r="P913" s="4">
        <f t="shared" si="366"/>
        <v>0</v>
      </c>
      <c r="Q913" s="5">
        <f t="shared" si="367"/>
        <v>0</v>
      </c>
      <c r="R913" s="5">
        <f t="shared" si="368"/>
        <v>-10.584122412077846</v>
      </c>
      <c r="S913" s="5">
        <f t="shared" si="379"/>
        <v>20.857294385738225</v>
      </c>
      <c r="T913" s="6">
        <f t="shared" si="380"/>
        <v>1498.6790819498381</v>
      </c>
      <c r="U913" s="5">
        <f t="shared" si="369"/>
        <v>0</v>
      </c>
      <c r="V913" s="5">
        <f t="shared" si="370"/>
        <v>11.624665130803002</v>
      </c>
      <c r="W913" s="5">
        <f t="shared" si="371"/>
        <v>5.898985576382425</v>
      </c>
      <c r="X913" s="5">
        <f t="shared" si="387"/>
        <v>0</v>
      </c>
      <c r="Y913" s="5">
        <f t="shared" si="388"/>
        <v>1.0405427187251561</v>
      </c>
      <c r="Z913" s="5">
        <f t="shared" si="389"/>
        <v>-5.4177200378793486</v>
      </c>
      <c r="AA913">
        <f t="shared" si="381"/>
        <v>0</v>
      </c>
    </row>
    <row r="914" spans="1:27" x14ac:dyDescent="0.2">
      <c r="A914">
        <f t="shared" si="382"/>
        <v>8.8199999999998564</v>
      </c>
      <c r="B914" s="5">
        <f t="shared" si="372"/>
        <v>0</v>
      </c>
      <c r="C914" s="5">
        <f t="shared" si="373"/>
        <v>566.08116019778788</v>
      </c>
      <c r="D914" s="5">
        <f t="shared" si="374"/>
        <v>-288.02108634463229</v>
      </c>
      <c r="E914" s="2">
        <f t="shared" si="375"/>
        <v>566.08116019778788</v>
      </c>
      <c r="F914" s="2">
        <f t="shared" si="376"/>
        <v>0</v>
      </c>
      <c r="G914" s="3">
        <f t="shared" si="383"/>
        <v>0</v>
      </c>
      <c r="H914" s="3">
        <f t="shared" si="384"/>
        <v>47.770933469320013</v>
      </c>
      <c r="I914" s="3">
        <f t="shared" si="385"/>
        <v>-94.172078960124793</v>
      </c>
      <c r="J914" s="2">
        <f t="shared" si="386"/>
        <v>105.59565587751315</v>
      </c>
      <c r="K914" s="2">
        <f t="shared" si="363"/>
        <v>105.59565587751315</v>
      </c>
      <c r="L914" s="5">
        <f t="shared" si="364"/>
        <v>0.39482759618360819</v>
      </c>
      <c r="M914" s="4">
        <f t="shared" si="377"/>
        <v>0.17987157438895787</v>
      </c>
      <c r="N914" s="4">
        <f t="shared" si="365"/>
        <v>0.2200796802364903</v>
      </c>
      <c r="O914" s="4">
        <f t="shared" si="378"/>
        <v>0</v>
      </c>
      <c r="P914" s="4">
        <f t="shared" si="366"/>
        <v>0</v>
      </c>
      <c r="Q914" s="5">
        <f t="shared" si="367"/>
        <v>0</v>
      </c>
      <c r="R914" s="5">
        <f t="shared" si="368"/>
        <v>-10.587920423576872</v>
      </c>
      <c r="S914" s="5">
        <f t="shared" si="379"/>
        <v>20.872241878902351</v>
      </c>
      <c r="T914" s="6">
        <f t="shared" si="380"/>
        <v>1498.6775832715057</v>
      </c>
      <c r="U914" s="5">
        <f t="shared" si="369"/>
        <v>0</v>
      </c>
      <c r="V914" s="5">
        <f t="shared" si="370"/>
        <v>11.63433448656753</v>
      </c>
      <c r="W914" s="5">
        <f t="shared" si="371"/>
        <v>5.9017813438414972</v>
      </c>
      <c r="X914" s="5">
        <f t="shared" si="387"/>
        <v>0</v>
      </c>
      <c r="Y914" s="5">
        <f t="shared" si="388"/>
        <v>1.0464140629906584</v>
      </c>
      <c r="Z914" s="5">
        <f t="shared" si="389"/>
        <v>-5.3999767772561498</v>
      </c>
      <c r="AA914">
        <f t="shared" si="381"/>
        <v>0</v>
      </c>
    </row>
    <row r="915" spans="1:27" x14ac:dyDescent="0.2">
      <c r="A915">
        <f t="shared" si="382"/>
        <v>8.8299999999998562</v>
      </c>
      <c r="B915" s="5">
        <f t="shared" si="372"/>
        <v>0</v>
      </c>
      <c r="C915" s="5">
        <f t="shared" si="373"/>
        <v>566.55892185318419</v>
      </c>
      <c r="D915" s="5">
        <f t="shared" si="374"/>
        <v>-288.96307713307237</v>
      </c>
      <c r="E915" s="2">
        <f t="shared" si="375"/>
        <v>566.55892185318419</v>
      </c>
      <c r="F915" s="2">
        <f t="shared" si="376"/>
        <v>0</v>
      </c>
      <c r="G915" s="3">
        <f t="shared" si="383"/>
        <v>0</v>
      </c>
      <c r="H915" s="3">
        <f t="shared" si="384"/>
        <v>47.78139760994992</v>
      </c>
      <c r="I915" s="3">
        <f t="shared" si="385"/>
        <v>-94.226078727897359</v>
      </c>
      <c r="J915" s="2">
        <f t="shared" si="386"/>
        <v>105.64854883052601</v>
      </c>
      <c r="K915" s="2">
        <f t="shared" si="363"/>
        <v>105.64854883052601</v>
      </c>
      <c r="L915" s="5">
        <f t="shared" si="364"/>
        <v>0.39468523335426364</v>
      </c>
      <c r="M915" s="4">
        <f t="shared" si="377"/>
        <v>0.17978134189182088</v>
      </c>
      <c r="N915" s="4">
        <f t="shared" si="365"/>
        <v>0.22002563355405994</v>
      </c>
      <c r="O915" s="4">
        <f t="shared" si="378"/>
        <v>0</v>
      </c>
      <c r="P915" s="4">
        <f t="shared" si="366"/>
        <v>0</v>
      </c>
      <c r="Q915" s="5">
        <f t="shared" si="367"/>
        <v>0</v>
      </c>
      <c r="R915" s="5">
        <f t="shared" si="368"/>
        <v>-10.591723918066537</v>
      </c>
      <c r="S915" s="5">
        <f t="shared" si="379"/>
        <v>20.887137289597941</v>
      </c>
      <c r="T915" s="6">
        <f t="shared" si="380"/>
        <v>1498.6760845946717</v>
      </c>
      <c r="U915" s="5">
        <f t="shared" si="369"/>
        <v>0</v>
      </c>
      <c r="V915" s="5">
        <f t="shared" si="370"/>
        <v>11.643976584118564</v>
      </c>
      <c r="W915" s="5">
        <f t="shared" si="371"/>
        <v>5.9045805836128187</v>
      </c>
      <c r="X915" s="5">
        <f t="shared" si="387"/>
        <v>0</v>
      </c>
      <c r="Y915" s="5">
        <f t="shared" si="388"/>
        <v>1.0522526660520271</v>
      </c>
      <c r="Z915" s="5">
        <f t="shared" si="389"/>
        <v>-5.3822821267892387</v>
      </c>
      <c r="AA915">
        <f t="shared" si="381"/>
        <v>0</v>
      </c>
    </row>
    <row r="916" spans="1:27" x14ac:dyDescent="0.2">
      <c r="A916">
        <f t="shared" si="382"/>
        <v>8.839999999999856</v>
      </c>
      <c r="B916" s="5">
        <f t="shared" si="372"/>
        <v>0</v>
      </c>
      <c r="C916" s="5">
        <f t="shared" si="373"/>
        <v>567.036788441917</v>
      </c>
      <c r="D916" s="5">
        <f t="shared" si="374"/>
        <v>-289.90560703445772</v>
      </c>
      <c r="E916" s="2">
        <f t="shared" si="375"/>
        <v>567.036788441917</v>
      </c>
      <c r="F916" s="2">
        <f t="shared" si="376"/>
        <v>0</v>
      </c>
      <c r="G916" s="3">
        <f t="shared" si="383"/>
        <v>0</v>
      </c>
      <c r="H916" s="3">
        <f t="shared" si="384"/>
        <v>47.791920136610443</v>
      </c>
      <c r="I916" s="3">
        <f t="shared" si="385"/>
        <v>-94.279901549165245</v>
      </c>
      <c r="J916" s="2">
        <f t="shared" si="386"/>
        <v>105.70131251060434</v>
      </c>
      <c r="K916" s="2">
        <f t="shared" si="363"/>
        <v>105.70131251060434</v>
      </c>
      <c r="L916" s="5">
        <f t="shared" si="364"/>
        <v>0.3945431926666329</v>
      </c>
      <c r="M916" s="4">
        <f t="shared" si="377"/>
        <v>0.17969141946219105</v>
      </c>
      <c r="N916" s="4">
        <f t="shared" si="365"/>
        <v>0.21997174503518341</v>
      </c>
      <c r="O916" s="4">
        <f t="shared" si="378"/>
        <v>0</v>
      </c>
      <c r="P916" s="4">
        <f t="shared" si="366"/>
        <v>0</v>
      </c>
      <c r="Q916" s="5">
        <f t="shared" si="367"/>
        <v>0</v>
      </c>
      <c r="R916" s="5">
        <f t="shared" si="368"/>
        <v>-10.595532873508116</v>
      </c>
      <c r="S916" s="5">
        <f t="shared" si="379"/>
        <v>20.901980780848735</v>
      </c>
      <c r="T916" s="6">
        <f t="shared" si="380"/>
        <v>1498.6745859193363</v>
      </c>
      <c r="U916" s="5">
        <f t="shared" si="369"/>
        <v>0</v>
      </c>
      <c r="V916" s="5">
        <f t="shared" si="370"/>
        <v>11.653591476206474</v>
      </c>
      <c r="W916" s="5">
        <f t="shared" si="371"/>
        <v>5.907383270283816</v>
      </c>
      <c r="X916" s="5">
        <f t="shared" si="387"/>
        <v>0</v>
      </c>
      <c r="Y916" s="5">
        <f t="shared" si="388"/>
        <v>1.0580586026983578</v>
      </c>
      <c r="Z916" s="5">
        <f t="shared" si="389"/>
        <v>-5.3646359488674484</v>
      </c>
      <c r="AA916">
        <f t="shared" si="381"/>
        <v>0</v>
      </c>
    </row>
    <row r="917" spans="1:27" x14ac:dyDescent="0.2">
      <c r="A917">
        <f t="shared" si="382"/>
        <v>8.8499999999998558</v>
      </c>
      <c r="B917" s="5">
        <f t="shared" si="372"/>
        <v>0</v>
      </c>
      <c r="C917" s="5">
        <f t="shared" si="373"/>
        <v>567.51476054621332</v>
      </c>
      <c r="D917" s="5">
        <f t="shared" si="374"/>
        <v>-290.84867428174681</v>
      </c>
      <c r="E917" s="2">
        <f t="shared" si="375"/>
        <v>567.51476054621332</v>
      </c>
      <c r="F917" s="2">
        <f t="shared" si="376"/>
        <v>0</v>
      </c>
      <c r="G917" s="3">
        <f t="shared" si="383"/>
        <v>0</v>
      </c>
      <c r="H917" s="3">
        <f t="shared" si="384"/>
        <v>47.802500722637426</v>
      </c>
      <c r="I917" s="3">
        <f t="shared" si="385"/>
        <v>-94.333547908653927</v>
      </c>
      <c r="J917" s="2">
        <f t="shared" si="386"/>
        <v>105.75394714322515</v>
      </c>
      <c r="K917" s="2">
        <f t="shared" si="363"/>
        <v>105.75394714322515</v>
      </c>
      <c r="L917" s="5">
        <f t="shared" si="364"/>
        <v>0.39440147414394622</v>
      </c>
      <c r="M917" s="4">
        <f t="shared" si="377"/>
        <v>0.17960180592327457</v>
      </c>
      <c r="N917" s="4">
        <f t="shared" si="365"/>
        <v>0.21991801423770427</v>
      </c>
      <c r="O917" s="4">
        <f t="shared" si="378"/>
        <v>0</v>
      </c>
      <c r="P917" s="4">
        <f t="shared" si="366"/>
        <v>0</v>
      </c>
      <c r="Q917" s="5">
        <f t="shared" si="367"/>
        <v>0</v>
      </c>
      <c r="R917" s="5">
        <f t="shared" si="368"/>
        <v>-10.599347267688502</v>
      </c>
      <c r="S917" s="5">
        <f t="shared" si="379"/>
        <v>20.916772515280808</v>
      </c>
      <c r="T917" s="6">
        <f t="shared" si="380"/>
        <v>1498.6730872454998</v>
      </c>
      <c r="U917" s="5">
        <f t="shared" si="369"/>
        <v>0</v>
      </c>
      <c r="V917" s="5">
        <f t="shared" si="370"/>
        <v>11.663179215561135</v>
      </c>
      <c r="W917" s="5">
        <f t="shared" si="371"/>
        <v>5.9101893784381296</v>
      </c>
      <c r="X917" s="5">
        <f t="shared" si="387"/>
        <v>0</v>
      </c>
      <c r="Y917" s="5">
        <f t="shared" si="388"/>
        <v>1.0638319478726324</v>
      </c>
      <c r="Z917" s="5">
        <f t="shared" si="389"/>
        <v>-5.3470381062810617</v>
      </c>
      <c r="AA917">
        <f t="shared" si="381"/>
        <v>0</v>
      </c>
    </row>
    <row r="918" spans="1:27" x14ac:dyDescent="0.2">
      <c r="A918">
        <f t="shared" si="382"/>
        <v>8.8599999999998555</v>
      </c>
      <c r="B918" s="5">
        <f t="shared" si="372"/>
        <v>0</v>
      </c>
      <c r="C918" s="5">
        <f t="shared" si="373"/>
        <v>567.99283874503715</v>
      </c>
      <c r="D918" s="5">
        <f t="shared" si="374"/>
        <v>-291.7922771127387</v>
      </c>
      <c r="E918" s="2">
        <f t="shared" si="375"/>
        <v>567.99283874503715</v>
      </c>
      <c r="F918" s="2">
        <f t="shared" si="376"/>
        <v>0</v>
      </c>
      <c r="G918" s="3">
        <f t="shared" si="383"/>
        <v>0</v>
      </c>
      <c r="H918" s="3">
        <f t="shared" si="384"/>
        <v>47.813139042116156</v>
      </c>
      <c r="I918" s="3">
        <f t="shared" si="385"/>
        <v>-94.387018289716735</v>
      </c>
      <c r="J918" s="2">
        <f t="shared" si="386"/>
        <v>105.80645295389149</v>
      </c>
      <c r="K918" s="2">
        <f t="shared" si="363"/>
        <v>105.80645295389149</v>
      </c>
      <c r="L918" s="5">
        <f t="shared" si="364"/>
        <v>0.39426007780231198</v>
      </c>
      <c r="M918" s="4">
        <f t="shared" si="377"/>
        <v>0.17951250010360351</v>
      </c>
      <c r="N918" s="4">
        <f t="shared" si="365"/>
        <v>0.21986444072066039</v>
      </c>
      <c r="O918" s="4">
        <f t="shared" si="378"/>
        <v>0</v>
      </c>
      <c r="P918" s="4">
        <f t="shared" si="366"/>
        <v>0</v>
      </c>
      <c r="Q918" s="5">
        <f t="shared" si="367"/>
        <v>0</v>
      </c>
      <c r="R918" s="5">
        <f t="shared" si="368"/>
        <v>-10.60316707822229</v>
      </c>
      <c r="S918" s="5">
        <f t="shared" si="379"/>
        <v>20.931512655120486</v>
      </c>
      <c r="T918" s="6">
        <f t="shared" si="380"/>
        <v>1498.6715885731621</v>
      </c>
      <c r="U918" s="5">
        <f t="shared" si="369"/>
        <v>0</v>
      </c>
      <c r="V918" s="5">
        <f t="shared" si="370"/>
        <v>11.672739854891041</v>
      </c>
      <c r="W918" s="5">
        <f t="shared" si="371"/>
        <v>5.9129988826563142</v>
      </c>
      <c r="X918" s="5">
        <f t="shared" si="387"/>
        <v>0</v>
      </c>
      <c r="Y918" s="5">
        <f t="shared" si="388"/>
        <v>1.0695727766687515</v>
      </c>
      <c r="Z918" s="5">
        <f t="shared" si="389"/>
        <v>-5.3294884622231997</v>
      </c>
      <c r="AA918">
        <f t="shared" si="381"/>
        <v>0</v>
      </c>
    </row>
    <row r="919" spans="1:27" x14ac:dyDescent="0.2">
      <c r="A919">
        <f t="shared" si="382"/>
        <v>8.8699999999998553</v>
      </c>
      <c r="B919" s="5">
        <f t="shared" si="372"/>
        <v>0</v>
      </c>
      <c r="C919" s="5">
        <f t="shared" si="373"/>
        <v>568.47102361409713</v>
      </c>
      <c r="D919" s="5">
        <f t="shared" si="374"/>
        <v>-292.73641377005896</v>
      </c>
      <c r="E919" s="2">
        <f t="shared" si="375"/>
        <v>568.47102361409713</v>
      </c>
      <c r="F919" s="2">
        <f t="shared" si="376"/>
        <v>0</v>
      </c>
      <c r="G919" s="3">
        <f t="shared" si="383"/>
        <v>0</v>
      </c>
      <c r="H919" s="3">
        <f t="shared" si="384"/>
        <v>47.823834769882843</v>
      </c>
      <c r="I919" s="3">
        <f t="shared" si="385"/>
        <v>-94.440313174338968</v>
      </c>
      <c r="J919" s="2">
        <f t="shared" si="386"/>
        <v>105.85883016812663</v>
      </c>
      <c r="K919" s="2">
        <f t="shared" si="363"/>
        <v>105.85883016812663</v>
      </c>
      <c r="L919" s="5">
        <f t="shared" si="364"/>
        <v>0.39411900365078023</v>
      </c>
      <c r="M919" s="4">
        <f t="shared" si="377"/>
        <v>0.17942350083701186</v>
      </c>
      <c r="N919" s="4">
        <f t="shared" si="365"/>
        <v>0.21981102404428418</v>
      </c>
      <c r="O919" s="4">
        <f t="shared" si="378"/>
        <v>0</v>
      </c>
      <c r="P919" s="4">
        <f t="shared" si="366"/>
        <v>0</v>
      </c>
      <c r="Q919" s="5">
        <f t="shared" si="367"/>
        <v>0</v>
      </c>
      <c r="R919" s="5">
        <f t="shared" si="368"/>
        <v>-10.606992282553909</v>
      </c>
      <c r="S919" s="5">
        <f t="shared" si="379"/>
        <v>20.946201362192472</v>
      </c>
      <c r="T919" s="6">
        <f t="shared" si="380"/>
        <v>1498.6700899023226</v>
      </c>
      <c r="U919" s="5">
        <f t="shared" si="369"/>
        <v>0</v>
      </c>
      <c r="V919" s="5">
        <f t="shared" si="370"/>
        <v>11.682273446882528</v>
      </c>
      <c r="W919" s="5">
        <f t="shared" si="371"/>
        <v>5.9158117575165514</v>
      </c>
      <c r="X919" s="5">
        <f t="shared" si="387"/>
        <v>0</v>
      </c>
      <c r="Y919" s="5">
        <f t="shared" si="388"/>
        <v>1.0752811643286186</v>
      </c>
      <c r="Z919" s="5">
        <f t="shared" si="389"/>
        <v>-5.3119868802909771</v>
      </c>
      <c r="AA919">
        <f t="shared" si="381"/>
        <v>0</v>
      </c>
    </row>
    <row r="920" spans="1:27" x14ac:dyDescent="0.2">
      <c r="A920">
        <f t="shared" si="382"/>
        <v>8.8799999999998551</v>
      </c>
      <c r="B920" s="5">
        <f t="shared" si="372"/>
        <v>0</v>
      </c>
      <c r="C920" s="5">
        <f t="shared" si="373"/>
        <v>568.94931572585415</v>
      </c>
      <c r="D920" s="5">
        <f t="shared" si="374"/>
        <v>-293.68108250114636</v>
      </c>
      <c r="E920" s="2">
        <f t="shared" si="375"/>
        <v>568.94931572585415</v>
      </c>
      <c r="F920" s="2">
        <f t="shared" si="376"/>
        <v>0</v>
      </c>
      <c r="G920" s="3">
        <f t="shared" si="383"/>
        <v>0</v>
      </c>
      <c r="H920" s="3">
        <f t="shared" si="384"/>
        <v>47.834587581526129</v>
      </c>
      <c r="I920" s="3">
        <f t="shared" si="385"/>
        <v>-94.493433043141877</v>
      </c>
      <c r="J920" s="2">
        <f t="shared" si="386"/>
        <v>105.91107901146806</v>
      </c>
      <c r="K920" s="2">
        <f t="shared" si="363"/>
        <v>105.91107901146806</v>
      </c>
      <c r="L920" s="5">
        <f t="shared" si="364"/>
        <v>0.39397825169140671</v>
      </c>
      <c r="M920" s="4">
        <f t="shared" si="377"/>
        <v>0.17933480696261186</v>
      </c>
      <c r="N920" s="4">
        <f t="shared" si="365"/>
        <v>0.21975776377000295</v>
      </c>
      <c r="O920" s="4">
        <f t="shared" si="378"/>
        <v>0</v>
      </c>
      <c r="P920" s="4">
        <f t="shared" si="366"/>
        <v>0</v>
      </c>
      <c r="Q920" s="5">
        <f t="shared" si="367"/>
        <v>0</v>
      </c>
      <c r="R920" s="5">
        <f t="shared" si="368"/>
        <v>-10.610822857959723</v>
      </c>
      <c r="S920" s="5">
        <f t="shared" si="379"/>
        <v>20.960838797917937</v>
      </c>
      <c r="T920" s="6">
        <f t="shared" si="380"/>
        <v>1498.668591232982</v>
      </c>
      <c r="U920" s="5">
        <f t="shared" si="369"/>
        <v>0</v>
      </c>
      <c r="V920" s="5">
        <f t="shared" si="370"/>
        <v>11.691780044198905</v>
      </c>
      <c r="W920" s="5">
        <f t="shared" si="371"/>
        <v>5.918627977595345</v>
      </c>
      <c r="X920" s="5">
        <f t="shared" si="387"/>
        <v>0</v>
      </c>
      <c r="Y920" s="5">
        <f t="shared" si="388"/>
        <v>1.080957186239182</v>
      </c>
      <c r="Z920" s="5">
        <f t="shared" si="389"/>
        <v>-5.2945332244867167</v>
      </c>
      <c r="AA920">
        <f t="shared" si="381"/>
        <v>0</v>
      </c>
    </row>
    <row r="921" spans="1:27" x14ac:dyDescent="0.2">
      <c r="A921">
        <f t="shared" si="382"/>
        <v>8.8899999999998549</v>
      </c>
      <c r="B921" s="5">
        <f t="shared" si="372"/>
        <v>0</v>
      </c>
      <c r="C921" s="5">
        <f t="shared" si="373"/>
        <v>569.42771564952875</v>
      </c>
      <c r="D921" s="5">
        <f t="shared" si="374"/>
        <v>-294.62628155823899</v>
      </c>
      <c r="E921" s="2">
        <f t="shared" si="375"/>
        <v>569.42771564952875</v>
      </c>
      <c r="F921" s="2">
        <f t="shared" si="376"/>
        <v>0</v>
      </c>
      <c r="G921" s="3">
        <f t="shared" si="383"/>
        <v>0</v>
      </c>
      <c r="H921" s="3">
        <f t="shared" si="384"/>
        <v>47.845397153388518</v>
      </c>
      <c r="I921" s="3">
        <f t="shared" si="385"/>
        <v>-94.546378375386738</v>
      </c>
      <c r="J921" s="2">
        <f t="shared" si="386"/>
        <v>105.96319970946176</v>
      </c>
      <c r="K921" s="2">
        <f t="shared" si="363"/>
        <v>105.96319970946176</v>
      </c>
      <c r="L921" s="5">
        <f t="shared" si="364"/>
        <v>0.39383782191931621</v>
      </c>
      <c r="M921" s="4">
        <f t="shared" si="377"/>
        <v>0.17924641732477015</v>
      </c>
      <c r="N921" s="4">
        <f t="shared" si="365"/>
        <v>0.21970465946043935</v>
      </c>
      <c r="O921" s="4">
        <f t="shared" si="378"/>
        <v>0</v>
      </c>
      <c r="P921" s="4">
        <f t="shared" si="366"/>
        <v>0</v>
      </c>
      <c r="Q921" s="5">
        <f t="shared" si="367"/>
        <v>0</v>
      </c>
      <c r="R921" s="5">
        <f t="shared" si="368"/>
        <v>-10.614658781550123</v>
      </c>
      <c r="S921" s="5">
        <f t="shared" si="379"/>
        <v>20.9754251233127</v>
      </c>
      <c r="T921" s="6">
        <f t="shared" si="380"/>
        <v>1498.6670925651404</v>
      </c>
      <c r="U921" s="5">
        <f t="shared" si="369"/>
        <v>0</v>
      </c>
      <c r="V921" s="5">
        <f t="shared" si="370"/>
        <v>11.70125969947971</v>
      </c>
      <c r="W921" s="5">
        <f t="shared" si="371"/>
        <v>5.9214475174682351</v>
      </c>
      <c r="X921" s="5">
        <f t="shared" si="387"/>
        <v>0</v>
      </c>
      <c r="Y921" s="5">
        <f t="shared" si="388"/>
        <v>1.0866009179295872</v>
      </c>
      <c r="Z921" s="5">
        <f t="shared" si="389"/>
        <v>-5.2771273592190653</v>
      </c>
      <c r="AA921">
        <f t="shared" si="381"/>
        <v>0</v>
      </c>
    </row>
    <row r="922" spans="1:27" x14ac:dyDescent="0.2">
      <c r="A922">
        <f t="shared" si="382"/>
        <v>8.8999999999998547</v>
      </c>
      <c r="B922" s="5">
        <f t="shared" si="372"/>
        <v>0</v>
      </c>
      <c r="C922" s="5">
        <f t="shared" si="373"/>
        <v>569.90622395110859</v>
      </c>
      <c r="D922" s="5">
        <f t="shared" si="374"/>
        <v>-295.57200919836083</v>
      </c>
      <c r="E922" s="2">
        <f t="shared" si="375"/>
        <v>569.90622395110859</v>
      </c>
      <c r="F922" s="2">
        <f t="shared" si="376"/>
        <v>0</v>
      </c>
      <c r="G922" s="3">
        <f t="shared" si="383"/>
        <v>0</v>
      </c>
      <c r="H922" s="3">
        <f t="shared" si="384"/>
        <v>47.856263162567814</v>
      </c>
      <c r="I922" s="3">
        <f t="shared" si="385"/>
        <v>-94.599149648978923</v>
      </c>
      <c r="J922" s="2">
        <f t="shared" si="386"/>
        <v>106.01519248765648</v>
      </c>
      <c r="K922" s="2">
        <f t="shared" si="363"/>
        <v>106.01519248765648</v>
      </c>
      <c r="L922" s="5">
        <f t="shared" si="364"/>
        <v>0.39369771432276546</v>
      </c>
      <c r="M922" s="4">
        <f t="shared" si="377"/>
        <v>0.17915833077308399</v>
      </c>
      <c r="N922" s="4">
        <f t="shared" si="365"/>
        <v>0.21965171067941108</v>
      </c>
      <c r="O922" s="4">
        <f t="shared" si="378"/>
        <v>0</v>
      </c>
      <c r="P922" s="4">
        <f t="shared" si="366"/>
        <v>0</v>
      </c>
      <c r="Q922" s="5">
        <f t="shared" si="367"/>
        <v>0</v>
      </c>
      <c r="R922" s="5">
        <f t="shared" si="368"/>
        <v>-10.618500030271619</v>
      </c>
      <c r="S922" s="5">
        <f t="shared" si="379"/>
        <v>20.989960498985472</v>
      </c>
      <c r="T922" s="6">
        <f t="shared" si="380"/>
        <v>1498.6655938987969</v>
      </c>
      <c r="U922" s="5">
        <f t="shared" si="369"/>
        <v>0</v>
      </c>
      <c r="V922" s="5">
        <f t="shared" si="370"/>
        <v>11.710712465339871</v>
      </c>
      <c r="W922" s="5">
        <f t="shared" si="371"/>
        <v>5.924270351710474</v>
      </c>
      <c r="X922" s="5">
        <f t="shared" si="387"/>
        <v>0</v>
      </c>
      <c r="Y922" s="5">
        <f t="shared" si="388"/>
        <v>1.0922124350682516</v>
      </c>
      <c r="Z922" s="5">
        <f t="shared" si="389"/>
        <v>-5.2597691493040557</v>
      </c>
      <c r="AA922">
        <f t="shared" si="381"/>
        <v>0</v>
      </c>
    </row>
    <row r="923" spans="1:27" x14ac:dyDescent="0.2">
      <c r="A923">
        <f t="shared" si="382"/>
        <v>8.9099999999998545</v>
      </c>
      <c r="B923" s="5">
        <f t="shared" si="372"/>
        <v>0</v>
      </c>
      <c r="C923" s="5">
        <f t="shared" si="373"/>
        <v>570.38484119335601</v>
      </c>
      <c r="D923" s="5">
        <f t="shared" si="374"/>
        <v>-296.51826368330808</v>
      </c>
      <c r="E923" s="2">
        <f t="shared" si="375"/>
        <v>570.38484119335601</v>
      </c>
      <c r="F923" s="2">
        <f t="shared" si="376"/>
        <v>0</v>
      </c>
      <c r="G923" s="3">
        <f t="shared" si="383"/>
        <v>0</v>
      </c>
      <c r="H923" s="3">
        <f t="shared" si="384"/>
        <v>47.867185286918499</v>
      </c>
      <c r="I923" s="3">
        <f t="shared" si="385"/>
        <v>-94.651747340471957</v>
      </c>
      <c r="J923" s="2">
        <f t="shared" si="386"/>
        <v>106.0670575715982</v>
      </c>
      <c r="K923" s="2">
        <f t="shared" si="363"/>
        <v>106.0670575715982</v>
      </c>
      <c r="L923" s="5">
        <f t="shared" si="364"/>
        <v>0.3935579288832059</v>
      </c>
      <c r="M923" s="4">
        <f t="shared" si="377"/>
        <v>0.17907054616235743</v>
      </c>
      <c r="N923" s="4">
        <f t="shared" si="365"/>
        <v>0.21959891699193118</v>
      </c>
      <c r="O923" s="4">
        <f t="shared" si="378"/>
        <v>0</v>
      </c>
      <c r="P923" s="4">
        <f t="shared" si="366"/>
        <v>0</v>
      </c>
      <c r="Q923" s="5">
        <f t="shared" si="367"/>
        <v>0</v>
      </c>
      <c r="R923" s="5">
        <f t="shared" si="368"/>
        <v>-10.622346580908918</v>
      </c>
      <c r="S923" s="5">
        <f t="shared" si="379"/>
        <v>21.004445085136158</v>
      </c>
      <c r="T923" s="6">
        <f t="shared" si="380"/>
        <v>1498.6640952339521</v>
      </c>
      <c r="U923" s="5">
        <f t="shared" si="369"/>
        <v>0</v>
      </c>
      <c r="V923" s="5">
        <f t="shared" si="370"/>
        <v>11.720138394368966</v>
      </c>
      <c r="W923" s="5">
        <f t="shared" si="371"/>
        <v>5.9270964548977281</v>
      </c>
      <c r="X923" s="5">
        <f t="shared" si="387"/>
        <v>0</v>
      </c>
      <c r="Y923" s="5">
        <f t="shared" si="388"/>
        <v>1.0977918134600486</v>
      </c>
      <c r="Z923" s="5">
        <f t="shared" si="389"/>
        <v>-5.2424584599661124</v>
      </c>
      <c r="AA923">
        <f t="shared" si="381"/>
        <v>0</v>
      </c>
    </row>
    <row r="924" spans="1:27" x14ac:dyDescent="0.2">
      <c r="A924">
        <f t="shared" si="382"/>
        <v>8.9199999999998543</v>
      </c>
      <c r="B924" s="5">
        <f t="shared" si="372"/>
        <v>0</v>
      </c>
      <c r="C924" s="5">
        <f t="shared" si="373"/>
        <v>570.86356793581592</v>
      </c>
      <c r="D924" s="5">
        <f t="shared" si="374"/>
        <v>-297.46504327963578</v>
      </c>
      <c r="E924" s="2">
        <f t="shared" si="375"/>
        <v>570.86356793581592</v>
      </c>
      <c r="F924" s="2">
        <f t="shared" si="376"/>
        <v>0</v>
      </c>
      <c r="G924" s="3">
        <f t="shared" si="383"/>
        <v>0</v>
      </c>
      <c r="H924" s="3">
        <f t="shared" si="384"/>
        <v>47.878163205053099</v>
      </c>
      <c r="I924" s="3">
        <f t="shared" si="385"/>
        <v>-94.70417192507162</v>
      </c>
      <c r="J924" s="2">
        <f t="shared" si="386"/>
        <v>106.11879518682458</v>
      </c>
      <c r="K924" s="2">
        <f t="shared" si="363"/>
        <v>106.11879518682458</v>
      </c>
      <c r="L924" s="5">
        <f t="shared" si="364"/>
        <v>0.39341846557534604</v>
      </c>
      <c r="M924" s="4">
        <f t="shared" si="377"/>
        <v>0.17898306235257791</v>
      </c>
      <c r="N924" s="4">
        <f t="shared" si="365"/>
        <v>0.21954627796420809</v>
      </c>
      <c r="O924" s="4">
        <f t="shared" si="378"/>
        <v>0</v>
      </c>
      <c r="P924" s="4">
        <f t="shared" si="366"/>
        <v>0</v>
      </c>
      <c r="Q924" s="5">
        <f t="shared" si="367"/>
        <v>0</v>
      </c>
      <c r="R924" s="5">
        <f t="shared" si="368"/>
        <v>-10.626198410086994</v>
      </c>
      <c r="S924" s="5">
        <f t="shared" si="379"/>
        <v>21.018879041554186</v>
      </c>
      <c r="T924" s="6">
        <f t="shared" si="380"/>
        <v>1498.6625965706066</v>
      </c>
      <c r="U924" s="5">
        <f t="shared" si="369"/>
        <v>0</v>
      </c>
      <c r="V924" s="5">
        <f t="shared" si="370"/>
        <v>11.729537539130453</v>
      </c>
      <c r="W924" s="5">
        <f t="shared" si="371"/>
        <v>5.9299258016067595</v>
      </c>
      <c r="X924" s="5">
        <f t="shared" si="387"/>
        <v>0</v>
      </c>
      <c r="Y924" s="5">
        <f t="shared" si="388"/>
        <v>1.1033391290434587</v>
      </c>
      <c r="Z924" s="5">
        <f t="shared" si="389"/>
        <v>-5.2251951568390531</v>
      </c>
      <c r="AA924">
        <f t="shared" si="381"/>
        <v>0</v>
      </c>
    </row>
    <row r="925" spans="1:27" x14ac:dyDescent="0.2">
      <c r="A925">
        <f t="shared" si="382"/>
        <v>8.9299999999998541</v>
      </c>
      <c r="B925" s="5">
        <f t="shared" si="372"/>
        <v>0</v>
      </c>
      <c r="C925" s="5">
        <f t="shared" si="373"/>
        <v>571.34240473482294</v>
      </c>
      <c r="D925" s="5">
        <f t="shared" si="374"/>
        <v>-298.41234625864433</v>
      </c>
      <c r="E925" s="2">
        <f t="shared" si="375"/>
        <v>571.34240473482294</v>
      </c>
      <c r="F925" s="2">
        <f t="shared" si="376"/>
        <v>0</v>
      </c>
      <c r="G925" s="3">
        <f t="shared" si="383"/>
        <v>0</v>
      </c>
      <c r="H925" s="3">
        <f t="shared" si="384"/>
        <v>47.889196596343531</v>
      </c>
      <c r="I925" s="3">
        <f t="shared" si="385"/>
        <v>-94.756423876640014</v>
      </c>
      <c r="J925" s="2">
        <f t="shared" si="386"/>
        <v>106.17040555885954</v>
      </c>
      <c r="K925" s="2">
        <f t="shared" si="363"/>
        <v>106.17040555885954</v>
      </c>
      <c r="L925" s="5">
        <f t="shared" si="364"/>
        <v>0.39327932436721369</v>
      </c>
      <c r="M925" s="4">
        <f t="shared" si="377"/>
        <v>0.17889587820889222</v>
      </c>
      <c r="N925" s="4">
        <f t="shared" si="365"/>
        <v>0.21949379316364526</v>
      </c>
      <c r="O925" s="4">
        <f t="shared" si="378"/>
        <v>0</v>
      </c>
      <c r="P925" s="4">
        <f t="shared" si="366"/>
        <v>0</v>
      </c>
      <c r="Q925" s="5">
        <f t="shared" si="367"/>
        <v>0</v>
      </c>
      <c r="R925" s="5">
        <f t="shared" si="368"/>
        <v>-10.630055494273151</v>
      </c>
      <c r="S925" s="5">
        <f t="shared" si="379"/>
        <v>21.033262527616934</v>
      </c>
      <c r="T925" s="6">
        <f t="shared" si="380"/>
        <v>1498.6610979087593</v>
      </c>
      <c r="U925" s="5">
        <f t="shared" si="369"/>
        <v>0</v>
      </c>
      <c r="V925" s="5">
        <f t="shared" si="370"/>
        <v>11.738909952160903</v>
      </c>
      <c r="W925" s="5">
        <f t="shared" si="371"/>
        <v>5.9327583664161079</v>
      </c>
      <c r="X925" s="5">
        <f t="shared" si="387"/>
        <v>0</v>
      </c>
      <c r="Y925" s="5">
        <f t="shared" si="388"/>
        <v>1.1088544578877517</v>
      </c>
      <c r="Z925" s="5">
        <f t="shared" si="389"/>
        <v>-5.207979105966956</v>
      </c>
      <c r="AA925">
        <f t="shared" si="381"/>
        <v>0</v>
      </c>
    </row>
    <row r="926" spans="1:27" x14ac:dyDescent="0.2">
      <c r="A926">
        <f t="shared" si="382"/>
        <v>8.9399999999998538</v>
      </c>
      <c r="B926" s="5">
        <f t="shared" si="372"/>
        <v>0</v>
      </c>
      <c r="C926" s="5">
        <f t="shared" si="373"/>
        <v>571.82135214350922</v>
      </c>
      <c r="D926" s="5">
        <f t="shared" si="374"/>
        <v>-299.36017089636601</v>
      </c>
      <c r="E926" s="2">
        <f t="shared" si="375"/>
        <v>571.82135214350922</v>
      </c>
      <c r="F926" s="2">
        <f t="shared" si="376"/>
        <v>0</v>
      </c>
      <c r="G926" s="3">
        <f t="shared" si="383"/>
        <v>0</v>
      </c>
      <c r="H926" s="3">
        <f t="shared" si="384"/>
        <v>47.900285140922406</v>
      </c>
      <c r="I926" s="3">
        <f t="shared" si="385"/>
        <v>-94.808503667699682</v>
      </c>
      <c r="J926" s="2">
        <f t="shared" si="386"/>
        <v>106.22188891320798</v>
      </c>
      <c r="K926" s="2">
        <f t="shared" si="363"/>
        <v>106.22188891320798</v>
      </c>
      <c r="L926" s="5">
        <f t="shared" si="364"/>
        <v>0.39314050522021748</v>
      </c>
      <c r="M926" s="4">
        <f t="shared" si="377"/>
        <v>0.17880899260158306</v>
      </c>
      <c r="N926" s="4">
        <f t="shared" si="365"/>
        <v>0.21944146215884111</v>
      </c>
      <c r="O926" s="4">
        <f t="shared" si="378"/>
        <v>0</v>
      </c>
      <c r="P926" s="4">
        <f t="shared" si="366"/>
        <v>0</v>
      </c>
      <c r="Q926" s="5">
        <f t="shared" si="367"/>
        <v>0</v>
      </c>
      <c r="R926" s="5">
        <f t="shared" si="368"/>
        <v>-10.633917809779076</v>
      </c>
      <c r="S926" s="5">
        <f t="shared" si="379"/>
        <v>21.047595702288174</v>
      </c>
      <c r="T926" s="6">
        <f t="shared" si="380"/>
        <v>1498.6595992484108</v>
      </c>
      <c r="U926" s="5">
        <f t="shared" si="369"/>
        <v>0</v>
      </c>
      <c r="V926" s="5">
        <f t="shared" si="370"/>
        <v>11.748255685969285</v>
      </c>
      <c r="W926" s="5">
        <f t="shared" si="371"/>
        <v>5.9355941239067711</v>
      </c>
      <c r="X926" s="5">
        <f t="shared" si="387"/>
        <v>0</v>
      </c>
      <c r="Y926" s="5">
        <f t="shared" si="388"/>
        <v>1.1143378761902092</v>
      </c>
      <c r="Z926" s="5">
        <f t="shared" si="389"/>
        <v>-5.1908101738050547</v>
      </c>
      <c r="AA926">
        <f t="shared" si="381"/>
        <v>0</v>
      </c>
    </row>
    <row r="927" spans="1:27" x14ac:dyDescent="0.2">
      <c r="A927">
        <f t="shared" si="382"/>
        <v>8.9499999999998536</v>
      </c>
      <c r="B927" s="5">
        <f t="shared" si="372"/>
        <v>0</v>
      </c>
      <c r="C927" s="5">
        <f t="shared" si="373"/>
        <v>572.30041071181222</v>
      </c>
      <c r="D927" s="5">
        <f t="shared" si="374"/>
        <v>-300.30851547355172</v>
      </c>
      <c r="E927" s="2">
        <f t="shared" si="375"/>
        <v>572.30041071181222</v>
      </c>
      <c r="F927" s="2">
        <f t="shared" si="376"/>
        <v>0</v>
      </c>
      <c r="G927" s="3">
        <f t="shared" si="383"/>
        <v>0</v>
      </c>
      <c r="H927" s="3">
        <f t="shared" si="384"/>
        <v>47.911428519684307</v>
      </c>
      <c r="I927" s="3">
        <f t="shared" si="385"/>
        <v>-94.860411769437732</v>
      </c>
      <c r="J927" s="2">
        <f t="shared" si="386"/>
        <v>106.27324547535046</v>
      </c>
      <c r="K927" s="2">
        <f t="shared" si="363"/>
        <v>106.27324547535046</v>
      </c>
      <c r="L927" s="5">
        <f t="shared" si="364"/>
        <v>0.39300200808920849</v>
      </c>
      <c r="M927" s="4">
        <f t="shared" si="377"/>
        <v>0.1787224044060455</v>
      </c>
      <c r="N927" s="4">
        <f t="shared" si="365"/>
        <v>0.21938928451958883</v>
      </c>
      <c r="O927" s="4">
        <f t="shared" si="378"/>
        <v>0</v>
      </c>
      <c r="P927" s="4">
        <f t="shared" si="366"/>
        <v>0</v>
      </c>
      <c r="Q927" s="5">
        <f t="shared" si="367"/>
        <v>0</v>
      </c>
      <c r="R927" s="5">
        <f t="shared" si="368"/>
        <v>-10.637785332762894</v>
      </c>
      <c r="S927" s="5">
        <f t="shared" si="379"/>
        <v>21.061878724116621</v>
      </c>
      <c r="T927" s="6">
        <f t="shared" si="380"/>
        <v>1498.6581005895609</v>
      </c>
      <c r="U927" s="5">
        <f t="shared" si="369"/>
        <v>0</v>
      </c>
      <c r="V927" s="5">
        <f t="shared" si="370"/>
        <v>11.757574793036225</v>
      </c>
      <c r="W927" s="5">
        <f t="shared" si="371"/>
        <v>5.9384330486628674</v>
      </c>
      <c r="X927" s="5">
        <f t="shared" si="387"/>
        <v>0</v>
      </c>
      <c r="Y927" s="5">
        <f t="shared" si="388"/>
        <v>1.1197894602733314</v>
      </c>
      <c r="Z927" s="5">
        <f t="shared" si="389"/>
        <v>-5.1736882272205094</v>
      </c>
      <c r="AA927">
        <f t="shared" si="381"/>
        <v>0</v>
      </c>
    </row>
    <row r="928" spans="1:27" x14ac:dyDescent="0.2">
      <c r="A928">
        <f t="shared" si="382"/>
        <v>8.9599999999998534</v>
      </c>
      <c r="B928" s="5">
        <f t="shared" si="372"/>
        <v>0</v>
      </c>
      <c r="C928" s="5">
        <f t="shared" si="373"/>
        <v>572.77958098648207</v>
      </c>
      <c r="D928" s="5">
        <f t="shared" si="374"/>
        <v>-301.25737827565746</v>
      </c>
      <c r="E928" s="2">
        <f t="shared" si="375"/>
        <v>572.77958098648207</v>
      </c>
      <c r="F928" s="2">
        <f t="shared" si="376"/>
        <v>0</v>
      </c>
      <c r="G928" s="3">
        <f t="shared" si="383"/>
        <v>0</v>
      </c>
      <c r="H928" s="3">
        <f t="shared" si="384"/>
        <v>47.922626414287038</v>
      </c>
      <c r="I928" s="3">
        <f t="shared" si="385"/>
        <v>-94.912148651709941</v>
      </c>
      <c r="J928" s="2">
        <f t="shared" si="386"/>
        <v>106.32447547073819</v>
      </c>
      <c r="K928" s="2">
        <f t="shared" ref="K928:K991" si="390">IF(D928&gt;=hwind,SQRT((G928-vxw)^2+(H928-vyw)^2+I928^2),J928)</f>
        <v>106.32447547073819</v>
      </c>
      <c r="L928" s="5">
        <f t="shared" ref="L928:L991" si="391">IF(drag=1,(cda+cdb/(1+EXP(-(K928-vel)/dv))),IF(drag=2,$G$11,0))</f>
        <v>0.39286383292254112</v>
      </c>
      <c r="M928" s="4">
        <f t="shared" si="377"/>
        <v>0.17863611250276318</v>
      </c>
      <c r="N928" s="4">
        <f t="shared" ref="N928:N991" si="392">IF(Magnus=1,(IF(M928&lt;0.1,1.5*M928,0.09+0.6*M928)),IF(Magnus=2,1/(2.32+0.4/M928),0))</f>
        <v>0.21933725981687571</v>
      </c>
      <c r="O928" s="4">
        <f t="shared" si="378"/>
        <v>0</v>
      </c>
      <c r="P928" s="4">
        <f t="shared" ref="P928:P991" si="393">IF(D928&gt;=hwind,vyw,0)</f>
        <v>0</v>
      </c>
      <c r="Q928" s="5">
        <f t="shared" ref="Q928:Q991" si="394">-const*$L928*$K928*(G928-O928)</f>
        <v>0</v>
      </c>
      <c r="R928" s="5">
        <f t="shared" ref="R928:R991" si="395">-const*$L928*$K928*(H928-P928)</f>
        <v>-10.641658039231187</v>
      </c>
      <c r="S928" s="5">
        <f t="shared" si="379"/>
        <v>21.076111751234475</v>
      </c>
      <c r="T928" s="6">
        <f t="shared" si="380"/>
        <v>1498.6566019322095</v>
      </c>
      <c r="U928" s="5">
        <f t="shared" ref="U928:U991" si="396">const*($N928/omega)*K928*(wy*I928-wz*(H928-P928))</f>
        <v>0</v>
      </c>
      <c r="V928" s="5">
        <f t="shared" ref="V928:V991" si="397">const*($N928/omega)*K928*(wz*(G928-O928)-wx*I928)</f>
        <v>11.766867325813296</v>
      </c>
      <c r="W928" s="5">
        <f t="shared" ref="W928:W991" si="398">const*($N928/omega)*K928*(wx*(H928-P928)-wy*(G928-O928))</f>
        <v>5.9412751152723171</v>
      </c>
      <c r="X928" s="5">
        <f t="shared" si="387"/>
        <v>0</v>
      </c>
      <c r="Y928" s="5">
        <f t="shared" si="388"/>
        <v>1.1252092865821091</v>
      </c>
      <c r="Z928" s="5">
        <f t="shared" si="389"/>
        <v>-5.1566131334932095</v>
      </c>
      <c r="AA928">
        <f t="shared" si="381"/>
        <v>0</v>
      </c>
    </row>
    <row r="929" spans="1:27" x14ac:dyDescent="0.2">
      <c r="A929">
        <f t="shared" si="382"/>
        <v>8.9699999999998532</v>
      </c>
      <c r="B929" s="5">
        <f t="shared" ref="B929:B992" si="399">B928+G928*dt+0.5*X928*dt*dt</f>
        <v>0</v>
      </c>
      <c r="C929" s="5">
        <f t="shared" ref="C929:C992" si="400">C928+H928*dt+0.5*Y928*dt*dt</f>
        <v>573.25886351108932</v>
      </c>
      <c r="D929" s="5">
        <f t="shared" ref="D929:D992" si="401">D928+I928*dt+0.5*Z928*dt*dt</f>
        <v>-302.2067575928312</v>
      </c>
      <c r="E929" s="2">
        <f t="shared" ref="E929:E992" si="402">SQRT(B929^2+C929^2)</f>
        <v>573.25886351108932</v>
      </c>
      <c r="F929" s="2">
        <f t="shared" ref="F929:F992" si="403">ATAN2(C929,B929)*180/PI()</f>
        <v>0</v>
      </c>
      <c r="G929" s="3">
        <f t="shared" si="383"/>
        <v>0</v>
      </c>
      <c r="H929" s="3">
        <f t="shared" si="384"/>
        <v>47.933878507152862</v>
      </c>
      <c r="I929" s="3">
        <f t="shared" si="385"/>
        <v>-94.963714783044878</v>
      </c>
      <c r="J929" s="2">
        <f t="shared" si="386"/>
        <v>106.37557912478779</v>
      </c>
      <c r="K929" s="2">
        <f t="shared" si="390"/>
        <v>106.37557912478779</v>
      </c>
      <c r="L929" s="5">
        <f t="shared" si="391"/>
        <v>0.39272597966213429</v>
      </c>
      <c r="M929" s="4">
        <f t="shared" ref="M929:M992" si="404">(romega/K929)*EXP(-A929/tau)</f>
        <v>0.17855011577728508</v>
      </c>
      <c r="N929" s="4">
        <f t="shared" si="392"/>
        <v>0.21928538762288333</v>
      </c>
      <c r="O929" s="4">
        <f t="shared" ref="O929:O992" si="405">IF(D929&gt;=hwind,vxw,0)</f>
        <v>0</v>
      </c>
      <c r="P929" s="4">
        <f t="shared" si="393"/>
        <v>0</v>
      </c>
      <c r="Q929" s="5">
        <f t="shared" si="394"/>
        <v>0</v>
      </c>
      <c r="R929" s="5">
        <f t="shared" si="395"/>
        <v>-10.645535905041047</v>
      </c>
      <c r="S929" s="5">
        <f t="shared" ref="S929:S992" si="406">-const*$L929*$K929*I929</f>
        <v>21.090294941356049</v>
      </c>
      <c r="T929" s="6">
        <f t="shared" ref="T929:T992" si="407">omega*EXP(-A929/tau)*30/PI()</f>
        <v>1498.6551032763568</v>
      </c>
      <c r="U929" s="5">
        <f t="shared" si="396"/>
        <v>0</v>
      </c>
      <c r="V929" s="5">
        <f t="shared" si="397"/>
        <v>11.776133336722333</v>
      </c>
      <c r="W929" s="5">
        <f t="shared" si="398"/>
        <v>5.9441202983275065</v>
      </c>
      <c r="X929" s="5">
        <f t="shared" si="387"/>
        <v>0</v>
      </c>
      <c r="Y929" s="5">
        <f t="shared" si="388"/>
        <v>1.1305974316812861</v>
      </c>
      <c r="Z929" s="5">
        <f t="shared" si="389"/>
        <v>-5.1395847603164455</v>
      </c>
      <c r="AA929">
        <f t="shared" ref="AA929:AA992" si="408">IF($D929*$D930&lt;0,1,0)</f>
        <v>0</v>
      </c>
    </row>
    <row r="930" spans="1:27" x14ac:dyDescent="0.2">
      <c r="A930">
        <f t="shared" si="382"/>
        <v>8.979999999999853</v>
      </c>
      <c r="B930" s="5">
        <f t="shared" si="399"/>
        <v>0</v>
      </c>
      <c r="C930" s="5">
        <f t="shared" si="400"/>
        <v>573.73825882603239</v>
      </c>
      <c r="D930" s="5">
        <f t="shared" si="401"/>
        <v>-303.15665171989968</v>
      </c>
      <c r="E930" s="2">
        <f t="shared" si="402"/>
        <v>573.73825882603239</v>
      </c>
      <c r="F930" s="2">
        <f t="shared" si="403"/>
        <v>0</v>
      </c>
      <c r="G930" s="3">
        <f t="shared" si="383"/>
        <v>0</v>
      </c>
      <c r="H930" s="3">
        <f t="shared" si="384"/>
        <v>47.945184481469674</v>
      </c>
      <c r="I930" s="3">
        <f t="shared" si="385"/>
        <v>-95.015110630648039</v>
      </c>
      <c r="J930" s="2">
        <f t="shared" si="386"/>
        <v>106.42655666287644</v>
      </c>
      <c r="K930" s="2">
        <f t="shared" si="390"/>
        <v>106.42655666287644</v>
      </c>
      <c r="L930" s="5">
        <f t="shared" si="391"/>
        <v>0.39258844824353134</v>
      </c>
      <c r="M930" s="4">
        <f t="shared" si="404"/>
        <v>0.1784644131202017</v>
      </c>
      <c r="N930" s="4">
        <f t="shared" si="392"/>
        <v>0.21923366751098625</v>
      </c>
      <c r="O930" s="4">
        <f t="shared" si="405"/>
        <v>0</v>
      </c>
      <c r="P930" s="4">
        <f t="shared" si="393"/>
        <v>0</v>
      </c>
      <c r="Q930" s="5">
        <f t="shared" si="394"/>
        <v>0</v>
      </c>
      <c r="R930" s="5">
        <f t="shared" si="395"/>
        <v>-10.649418905902069</v>
      </c>
      <c r="S930" s="5">
        <f t="shared" si="406"/>
        <v>21.104428451776464</v>
      </c>
      <c r="T930" s="6">
        <f t="shared" si="407"/>
        <v>1498.6536046220033</v>
      </c>
      <c r="U930" s="5">
        <f t="shared" si="396"/>
        <v>0</v>
      </c>
      <c r="V930" s="5">
        <f t="shared" si="397"/>
        <v>11.78537287815471</v>
      </c>
      <c r="W930" s="5">
        <f t="shared" si="398"/>
        <v>5.9469685724259307</v>
      </c>
      <c r="X930" s="5">
        <f t="shared" si="387"/>
        <v>0</v>
      </c>
      <c r="Y930" s="5">
        <f t="shared" si="388"/>
        <v>1.1359539722526417</v>
      </c>
      <c r="Z930" s="5">
        <f t="shared" si="389"/>
        <v>-5.122602975797605</v>
      </c>
      <c r="AA930">
        <f t="shared" si="408"/>
        <v>0</v>
      </c>
    </row>
    <row r="931" spans="1:27" x14ac:dyDescent="0.2">
      <c r="A931">
        <f t="shared" si="382"/>
        <v>8.9899999999998528</v>
      </c>
      <c r="B931" s="5">
        <f t="shared" si="399"/>
        <v>0</v>
      </c>
      <c r="C931" s="5">
        <f t="shared" si="400"/>
        <v>574.21776746854562</v>
      </c>
      <c r="D931" s="5">
        <f t="shared" si="401"/>
        <v>-304.10705895635493</v>
      </c>
      <c r="E931" s="2">
        <f t="shared" si="402"/>
        <v>574.21776746854562</v>
      </c>
      <c r="F931" s="2">
        <f t="shared" si="403"/>
        <v>0</v>
      </c>
      <c r="G931" s="3">
        <f t="shared" si="383"/>
        <v>0</v>
      </c>
      <c r="H931" s="3">
        <f t="shared" si="384"/>
        <v>47.956544021192201</v>
      </c>
      <c r="I931" s="3">
        <f t="shared" si="385"/>
        <v>-95.066336660406009</v>
      </c>
      <c r="J931" s="2">
        <f t="shared" si="386"/>
        <v>106.4774083103369</v>
      </c>
      <c r="K931" s="2">
        <f t="shared" si="390"/>
        <v>106.4774083103369</v>
      </c>
      <c r="L931" s="5">
        <f t="shared" si="391"/>
        <v>0.39245123859596054</v>
      </c>
      <c r="M931" s="4">
        <f t="shared" si="404"/>
        <v>0.17837900342712204</v>
      </c>
      <c r="N931" s="4">
        <f t="shared" si="392"/>
        <v>0.21918209905575214</v>
      </c>
      <c r="O931" s="4">
        <f t="shared" si="405"/>
        <v>0</v>
      </c>
      <c r="P931" s="4">
        <f t="shared" si="393"/>
        <v>0</v>
      </c>
      <c r="Q931" s="5">
        <f t="shared" si="394"/>
        <v>0</v>
      </c>
      <c r="R931" s="5">
        <f t="shared" si="395"/>
        <v>-10.653307017378374</v>
      </c>
      <c r="S931" s="5">
        <f t="shared" si="406"/>
        <v>21.118512439370331</v>
      </c>
      <c r="T931" s="6">
        <f t="shared" si="407"/>
        <v>1498.6521059691479</v>
      </c>
      <c r="U931" s="5">
        <f t="shared" si="396"/>
        <v>0</v>
      </c>
      <c r="V931" s="5">
        <f t="shared" si="397"/>
        <v>11.794586002470693</v>
      </c>
      <c r="W931" s="5">
        <f t="shared" si="398"/>
        <v>5.9498199121708693</v>
      </c>
      <c r="X931" s="5">
        <f t="shared" si="387"/>
        <v>0</v>
      </c>
      <c r="Y931" s="5">
        <f t="shared" si="388"/>
        <v>1.1412789850923186</v>
      </c>
      <c r="Z931" s="5">
        <f t="shared" si="389"/>
        <v>-5.1056676484587982</v>
      </c>
      <c r="AA931">
        <f t="shared" si="408"/>
        <v>0</v>
      </c>
    </row>
    <row r="932" spans="1:27" x14ac:dyDescent="0.2">
      <c r="A932">
        <f t="shared" si="382"/>
        <v>8.9999999999998526</v>
      </c>
      <c r="B932" s="5">
        <f t="shared" si="399"/>
        <v>0</v>
      </c>
      <c r="C932" s="5">
        <f t="shared" si="400"/>
        <v>574.69738997270679</v>
      </c>
      <c r="D932" s="5">
        <f t="shared" si="401"/>
        <v>-305.05797760634141</v>
      </c>
      <c r="E932" s="2">
        <f t="shared" si="402"/>
        <v>574.69738997270679</v>
      </c>
      <c r="F932" s="2">
        <f t="shared" si="403"/>
        <v>0</v>
      </c>
      <c r="G932" s="3">
        <f t="shared" si="383"/>
        <v>0</v>
      </c>
      <c r="H932" s="3">
        <f t="shared" si="384"/>
        <v>47.967956811043123</v>
      </c>
      <c r="I932" s="3">
        <f t="shared" si="385"/>
        <v>-95.117393336890601</v>
      </c>
      <c r="J932" s="2">
        <f t="shared" si="386"/>
        <v>106.5281342924528</v>
      </c>
      <c r="K932" s="2">
        <f t="shared" si="390"/>
        <v>106.5281342924528</v>
      </c>
      <c r="L932" s="5">
        <f t="shared" si="391"/>
        <v>0.39231435064239462</v>
      </c>
      <c r="M932" s="4">
        <f t="shared" si="404"/>
        <v>0.1782938855986497</v>
      </c>
      <c r="N932" s="4">
        <f t="shared" si="392"/>
        <v>0.21913068183294082</v>
      </c>
      <c r="O932" s="4">
        <f t="shared" si="405"/>
        <v>0</v>
      </c>
      <c r="P932" s="4">
        <f t="shared" si="393"/>
        <v>0</v>
      </c>
      <c r="Q932" s="5">
        <f t="shared" si="394"/>
        <v>0</v>
      </c>
      <c r="R932" s="5">
        <f t="shared" si="395"/>
        <v>-10.657200214890619</v>
      </c>
      <c r="S932" s="5">
        <f t="shared" si="406"/>
        <v>21.132547060590593</v>
      </c>
      <c r="T932" s="6">
        <f t="shared" si="407"/>
        <v>1498.6506073177911</v>
      </c>
      <c r="U932" s="5">
        <f t="shared" si="396"/>
        <v>0</v>
      </c>
      <c r="V932" s="5">
        <f t="shared" si="397"/>
        <v>11.803772761998756</v>
      </c>
      <c r="W932" s="5">
        <f t="shared" si="398"/>
        <v>5.952674292172027</v>
      </c>
      <c r="X932" s="5">
        <f t="shared" si="387"/>
        <v>0</v>
      </c>
      <c r="Y932" s="5">
        <f t="shared" si="388"/>
        <v>1.1465725471081374</v>
      </c>
      <c r="Z932" s="5">
        <f t="shared" si="389"/>
        <v>-5.0887786472373797</v>
      </c>
      <c r="AA932">
        <f t="shared" si="408"/>
        <v>0</v>
      </c>
    </row>
    <row r="933" spans="1:27" x14ac:dyDescent="0.2">
      <c r="A933">
        <f t="shared" si="382"/>
        <v>9.0099999999998523</v>
      </c>
      <c r="B933" s="5">
        <f t="shared" si="399"/>
        <v>0</v>
      </c>
      <c r="C933" s="5">
        <f t="shared" si="400"/>
        <v>575.17712686944458</v>
      </c>
      <c r="D933" s="5">
        <f t="shared" si="401"/>
        <v>-306.00940597864269</v>
      </c>
      <c r="E933" s="2">
        <f t="shared" si="402"/>
        <v>575.17712686944458</v>
      </c>
      <c r="F933" s="2">
        <f t="shared" si="403"/>
        <v>0</v>
      </c>
      <c r="G933" s="3">
        <f t="shared" si="383"/>
        <v>0</v>
      </c>
      <c r="H933" s="3">
        <f t="shared" si="384"/>
        <v>47.979422536514207</v>
      </c>
      <c r="I933" s="3">
        <f t="shared" si="385"/>
        <v>-95.168281123362974</v>
      </c>
      <c r="J933" s="2">
        <f t="shared" si="386"/>
        <v>106.57873483445378</v>
      </c>
      <c r="K933" s="2">
        <f t="shared" si="390"/>
        <v>106.57873483445378</v>
      </c>
      <c r="L933" s="5">
        <f t="shared" si="391"/>
        <v>0.39217778429961048</v>
      </c>
      <c r="M933" s="4">
        <f t="shared" si="404"/>
        <v>0.17820905854036001</v>
      </c>
      <c r="N933" s="4">
        <f t="shared" si="392"/>
        <v>0.21907941541950354</v>
      </c>
      <c r="O933" s="4">
        <f t="shared" si="405"/>
        <v>0</v>
      </c>
      <c r="P933" s="4">
        <f t="shared" si="393"/>
        <v>0</v>
      </c>
      <c r="Q933" s="5">
        <f t="shared" si="394"/>
        <v>0</v>
      </c>
      <c r="R933" s="5">
        <f t="shared" si="395"/>
        <v>-10.661098473717967</v>
      </c>
      <c r="S933" s="5">
        <f t="shared" si="406"/>
        <v>21.146532471467292</v>
      </c>
      <c r="T933" s="6">
        <f t="shared" si="407"/>
        <v>1498.6491086679332</v>
      </c>
      <c r="U933" s="5">
        <f t="shared" si="396"/>
        <v>0</v>
      </c>
      <c r="V933" s="5">
        <f t="shared" si="397"/>
        <v>11.812933209034924</v>
      </c>
      <c r="W933" s="5">
        <f t="shared" si="398"/>
        <v>5.9555316870461832</v>
      </c>
      <c r="X933" s="5">
        <f t="shared" si="387"/>
        <v>0</v>
      </c>
      <c r="Y933" s="5">
        <f t="shared" si="388"/>
        <v>1.1518347353169567</v>
      </c>
      <c r="Z933" s="5">
        <f t="shared" si="389"/>
        <v>-5.0719358414865248</v>
      </c>
      <c r="AA933">
        <f t="shared" si="408"/>
        <v>0</v>
      </c>
    </row>
    <row r="934" spans="1:27" x14ac:dyDescent="0.2">
      <c r="A934">
        <f t="shared" si="382"/>
        <v>9.0199999999998521</v>
      </c>
      <c r="B934" s="5">
        <f t="shared" si="399"/>
        <v>0</v>
      </c>
      <c r="C934" s="5">
        <f t="shared" si="400"/>
        <v>575.65697868654649</v>
      </c>
      <c r="D934" s="5">
        <f t="shared" si="401"/>
        <v>-306.96134238666838</v>
      </c>
      <c r="E934" s="2">
        <f t="shared" si="402"/>
        <v>575.65697868654649</v>
      </c>
      <c r="F934" s="2">
        <f t="shared" si="403"/>
        <v>0</v>
      </c>
      <c r="G934" s="3">
        <f t="shared" si="383"/>
        <v>0</v>
      </c>
      <c r="H934" s="3">
        <f t="shared" si="384"/>
        <v>47.990940883867374</v>
      </c>
      <c r="I934" s="3">
        <f t="shared" si="385"/>
        <v>-95.21900048177784</v>
      </c>
      <c r="J934" s="2">
        <f t="shared" si="386"/>
        <v>106.62921016151091</v>
      </c>
      <c r="K934" s="2">
        <f t="shared" si="390"/>
        <v>106.62921016151091</v>
      </c>
      <c r="L934" s="5">
        <f t="shared" si="391"/>
        <v>0.39204153947824816</v>
      </c>
      <c r="M934" s="4">
        <f t="shared" si="404"/>
        <v>0.17812452116277641</v>
      </c>
      <c r="N934" s="4">
        <f t="shared" si="392"/>
        <v>0.21902829939358234</v>
      </c>
      <c r="O934" s="4">
        <f t="shared" si="405"/>
        <v>0</v>
      </c>
      <c r="P934" s="4">
        <f t="shared" si="393"/>
        <v>0</v>
      </c>
      <c r="Q934" s="5">
        <f t="shared" si="394"/>
        <v>0</v>
      </c>
      <c r="R934" s="5">
        <f t="shared" si="395"/>
        <v>-10.665001769000087</v>
      </c>
      <c r="S934" s="5">
        <f t="shared" si="406"/>
        <v>21.160468827606479</v>
      </c>
      <c r="T934" s="6">
        <f t="shared" si="407"/>
        <v>1498.6476100195739</v>
      </c>
      <c r="U934" s="5">
        <f t="shared" si="396"/>
        <v>0</v>
      </c>
      <c r="V934" s="5">
        <f t="shared" si="397"/>
        <v>11.822067395842145</v>
      </c>
      <c r="W934" s="5">
        <f t="shared" si="398"/>
        <v>5.9583920714178369</v>
      </c>
      <c r="X934" s="5">
        <f t="shared" si="387"/>
        <v>0</v>
      </c>
      <c r="Y934" s="5">
        <f t="shared" si="388"/>
        <v>1.1570656268420585</v>
      </c>
      <c r="Z934" s="5">
        <f t="shared" si="389"/>
        <v>-5.0551391009756834</v>
      </c>
      <c r="AA934">
        <f t="shared" si="408"/>
        <v>0</v>
      </c>
    </row>
    <row r="935" spans="1:27" x14ac:dyDescent="0.2">
      <c r="A935">
        <f t="shared" si="382"/>
        <v>9.0299999999998519</v>
      </c>
      <c r="B935" s="5">
        <f t="shared" si="399"/>
        <v>0</v>
      </c>
      <c r="C935" s="5">
        <f t="shared" si="400"/>
        <v>576.13694594866649</v>
      </c>
      <c r="D935" s="5">
        <f t="shared" si="401"/>
        <v>-307.91378514844121</v>
      </c>
      <c r="E935" s="2">
        <f t="shared" si="402"/>
        <v>576.13694594866649</v>
      </c>
      <c r="F935" s="2">
        <f t="shared" si="403"/>
        <v>0</v>
      </c>
      <c r="G935" s="3">
        <f t="shared" si="383"/>
        <v>0</v>
      </c>
      <c r="H935" s="3">
        <f t="shared" si="384"/>
        <v>48.002511540135792</v>
      </c>
      <c r="I935" s="3">
        <f t="shared" si="385"/>
        <v>-95.269551872787602</v>
      </c>
      <c r="J935" s="2">
        <f t="shared" si="386"/>
        <v>106.67956049873207</v>
      </c>
      <c r="K935" s="2">
        <f t="shared" si="390"/>
        <v>106.67956049873207</v>
      </c>
      <c r="L935" s="5">
        <f t="shared" si="391"/>
        <v>0.39190561608286972</v>
      </c>
      <c r="M935" s="4">
        <f t="shared" si="404"/>
        <v>0.17804027238134729</v>
      </c>
      <c r="N935" s="4">
        <f t="shared" si="392"/>
        <v>0.21897733333450914</v>
      </c>
      <c r="O935" s="4">
        <f t="shared" si="405"/>
        <v>0</v>
      </c>
      <c r="P935" s="4">
        <f t="shared" si="393"/>
        <v>0</v>
      </c>
      <c r="Q935" s="5">
        <f t="shared" si="394"/>
        <v>0</v>
      </c>
      <c r="R935" s="5">
        <f t="shared" si="395"/>
        <v>-10.668910075739129</v>
      </c>
      <c r="S935" s="5">
        <f t="shared" si="406"/>
        <v>21.174356284189123</v>
      </c>
      <c r="T935" s="6">
        <f t="shared" si="407"/>
        <v>1498.646111372713</v>
      </c>
      <c r="U935" s="5">
        <f t="shared" si="396"/>
        <v>0</v>
      </c>
      <c r="V935" s="5">
        <f t="shared" si="397"/>
        <v>11.831175374649629</v>
      </c>
      <c r="W935" s="5">
        <f t="shared" si="398"/>
        <v>5.9612554199198371</v>
      </c>
      <c r="X935" s="5">
        <f t="shared" si="387"/>
        <v>0</v>
      </c>
      <c r="Y935" s="5">
        <f t="shared" si="388"/>
        <v>1.1622652989104996</v>
      </c>
      <c r="Z935" s="5">
        <f t="shared" si="389"/>
        <v>-5.0383882958910391</v>
      </c>
      <c r="AA935">
        <f t="shared" si="408"/>
        <v>0</v>
      </c>
    </row>
    <row r="936" spans="1:27" x14ac:dyDescent="0.2">
      <c r="A936">
        <f t="shared" si="382"/>
        <v>9.0399999999998517</v>
      </c>
      <c r="B936" s="5">
        <f t="shared" si="399"/>
        <v>0</v>
      </c>
      <c r="C936" s="5">
        <f t="shared" si="400"/>
        <v>576.61702917733271</v>
      </c>
      <c r="D936" s="5">
        <f t="shared" si="401"/>
        <v>-308.86673258658385</v>
      </c>
      <c r="E936" s="2">
        <f t="shared" si="402"/>
        <v>576.61702917733271</v>
      </c>
      <c r="F936" s="2">
        <f t="shared" si="403"/>
        <v>0</v>
      </c>
      <c r="G936" s="3">
        <f t="shared" si="383"/>
        <v>0</v>
      </c>
      <c r="H936" s="3">
        <f t="shared" si="384"/>
        <v>48.014134193124896</v>
      </c>
      <c r="I936" s="3">
        <f t="shared" si="385"/>
        <v>-95.319935755746513</v>
      </c>
      <c r="J936" s="2">
        <f t="shared" si="386"/>
        <v>106.72978607115751</v>
      </c>
      <c r="K936" s="2">
        <f t="shared" si="390"/>
        <v>106.72978607115751</v>
      </c>
      <c r="L936" s="5">
        <f t="shared" si="391"/>
        <v>0.39177001401201772</v>
      </c>
      <c r="M936" s="4">
        <f t="shared" si="404"/>
        <v>0.17795631111642291</v>
      </c>
      <c r="N936" s="4">
        <f t="shared" si="392"/>
        <v>0.2189265168228049</v>
      </c>
      <c r="O936" s="4">
        <f t="shared" si="405"/>
        <v>0</v>
      </c>
      <c r="P936" s="4">
        <f t="shared" si="393"/>
        <v>0</v>
      </c>
      <c r="Q936" s="5">
        <f t="shared" si="394"/>
        <v>0</v>
      </c>
      <c r="R936" s="5">
        <f t="shared" si="395"/>
        <v>-10.672823368801673</v>
      </c>
      <c r="S936" s="5">
        <f t="shared" si="406"/>
        <v>21.188194995970097</v>
      </c>
      <c r="T936" s="6">
        <f t="shared" si="407"/>
        <v>1498.6446127273509</v>
      </c>
      <c r="U936" s="5">
        <f t="shared" si="396"/>
        <v>0</v>
      </c>
      <c r="V936" s="5">
        <f t="shared" si="397"/>
        <v>11.840257197652255</v>
      </c>
      <c r="W936" s="5">
        <f t="shared" si="398"/>
        <v>5.9641217071940318</v>
      </c>
      <c r="X936" s="5">
        <f t="shared" si="387"/>
        <v>0</v>
      </c>
      <c r="Y936" s="5">
        <f t="shared" si="388"/>
        <v>1.1674338288505819</v>
      </c>
      <c r="Z936" s="5">
        <f t="shared" si="389"/>
        <v>-5.0216832968358709</v>
      </c>
      <c r="AA936">
        <f t="shared" si="408"/>
        <v>0</v>
      </c>
    </row>
    <row r="937" spans="1:27" x14ac:dyDescent="0.2">
      <c r="A937">
        <f t="shared" si="382"/>
        <v>9.0499999999998515</v>
      </c>
      <c r="B937" s="5">
        <f t="shared" si="399"/>
        <v>0</v>
      </c>
      <c r="C937" s="5">
        <f t="shared" si="400"/>
        <v>577.09722889095542</v>
      </c>
      <c r="D937" s="5">
        <f t="shared" si="401"/>
        <v>-309.82018302830619</v>
      </c>
      <c r="E937" s="2">
        <f t="shared" si="402"/>
        <v>577.09722889095542</v>
      </c>
      <c r="F937" s="2">
        <f t="shared" si="403"/>
        <v>0</v>
      </c>
      <c r="G937" s="3">
        <f t="shared" si="383"/>
        <v>0</v>
      </c>
      <c r="H937" s="3">
        <f t="shared" si="384"/>
        <v>48.025808531413404</v>
      </c>
      <c r="I937" s="3">
        <f t="shared" si="385"/>
        <v>-95.370152588714873</v>
      </c>
      <c r="J937" s="2">
        <f t="shared" si="386"/>
        <v>106.77988710375536</v>
      </c>
      <c r="K937" s="2">
        <f t="shared" si="390"/>
        <v>106.77988710375536</v>
      </c>
      <c r="L937" s="5">
        <f t="shared" si="391"/>
        <v>0.3916347331582733</v>
      </c>
      <c r="M937" s="4">
        <f t="shared" si="404"/>
        <v>0.17787263629323194</v>
      </c>
      <c r="N937" s="4">
        <f t="shared" si="392"/>
        <v>0.21887584944017849</v>
      </c>
      <c r="O937" s="4">
        <f t="shared" si="405"/>
        <v>0</v>
      </c>
      <c r="P937" s="4">
        <f t="shared" si="393"/>
        <v>0</v>
      </c>
      <c r="Q937" s="5">
        <f t="shared" si="394"/>
        <v>0</v>
      </c>
      <c r="R937" s="5">
        <f t="shared" si="395"/>
        <v>-10.676741622920703</v>
      </c>
      <c r="S937" s="5">
        <f t="shared" si="406"/>
        <v>21.201985117277186</v>
      </c>
      <c r="T937" s="6">
        <f t="shared" si="407"/>
        <v>1498.6431140834875</v>
      </c>
      <c r="U937" s="5">
        <f t="shared" si="396"/>
        <v>0</v>
      </c>
      <c r="V937" s="5">
        <f t="shared" si="397"/>
        <v>11.849312917009934</v>
      </c>
      <c r="W937" s="5">
        <f t="shared" si="398"/>
        <v>5.966990907891879</v>
      </c>
      <c r="X937" s="5">
        <f t="shared" si="387"/>
        <v>0</v>
      </c>
      <c r="Y937" s="5">
        <f t="shared" si="388"/>
        <v>1.1725712940892308</v>
      </c>
      <c r="Z937" s="5">
        <f t="shared" si="389"/>
        <v>-5.0050239748309338</v>
      </c>
      <c r="AA937">
        <f t="shared" si="408"/>
        <v>0</v>
      </c>
    </row>
    <row r="938" spans="1:27" x14ac:dyDescent="0.2">
      <c r="A938">
        <f t="shared" ref="A938:A956" si="409">A937+dt</f>
        <v>9.0599999999998513</v>
      </c>
      <c r="B938" s="5">
        <f t="shared" si="399"/>
        <v>0</v>
      </c>
      <c r="C938" s="5">
        <f t="shared" si="400"/>
        <v>577.57754560483431</v>
      </c>
      <c r="D938" s="5">
        <f t="shared" si="401"/>
        <v>-310.77413480539207</v>
      </c>
      <c r="E938" s="2">
        <f t="shared" si="402"/>
        <v>577.57754560483431</v>
      </c>
      <c r="F938" s="2">
        <f t="shared" si="403"/>
        <v>0</v>
      </c>
      <c r="G938" s="3">
        <f t="shared" ref="G938:G956" si="410">G937+X937*dt</f>
        <v>0</v>
      </c>
      <c r="H938" s="3">
        <f t="shared" ref="H938:H956" si="411">H937+Y937*dt</f>
        <v>48.037534244354298</v>
      </c>
      <c r="I938" s="3">
        <f t="shared" ref="I938:I956" si="412">I937+Z937*dt</f>
        <v>-95.420202828463189</v>
      </c>
      <c r="J938" s="2">
        <f t="shared" ref="J938:J956" si="413">SQRT(G938^2+H938^2+I938^2)</f>
        <v>106.82986382141731</v>
      </c>
      <c r="K938" s="2">
        <f t="shared" si="390"/>
        <v>106.82986382141731</v>
      </c>
      <c r="L938" s="5">
        <f t="shared" si="391"/>
        <v>0.39149977340831399</v>
      </c>
      <c r="M938" s="4">
        <f t="shared" si="404"/>
        <v>0.17778924684185879</v>
      </c>
      <c r="N938" s="4">
        <f t="shared" si="392"/>
        <v>0.21882533076952598</v>
      </c>
      <c r="O938" s="4">
        <f t="shared" si="405"/>
        <v>0</v>
      </c>
      <c r="P938" s="4">
        <f t="shared" si="393"/>
        <v>0</v>
      </c>
      <c r="Q938" s="5">
        <f t="shared" si="394"/>
        <v>0</v>
      </c>
      <c r="R938" s="5">
        <f t="shared" si="395"/>
        <v>-10.680664812697531</v>
      </c>
      <c r="S938" s="5">
        <f t="shared" si="406"/>
        <v>21.215726802010156</v>
      </c>
      <c r="T938" s="6">
        <f t="shared" si="407"/>
        <v>1498.6416154411229</v>
      </c>
      <c r="U938" s="5">
        <f t="shared" si="396"/>
        <v>0</v>
      </c>
      <c r="V938" s="5">
        <f t="shared" si="397"/>
        <v>11.858342584847025</v>
      </c>
      <c r="W938" s="5">
        <f t="shared" si="398"/>
        <v>5.9698629966750865</v>
      </c>
      <c r="X938" s="5">
        <f t="shared" ref="X938:X956" si="414">Q938+U938</f>
        <v>0</v>
      </c>
      <c r="Y938" s="5">
        <f t="shared" ref="Y938:Y956" si="415">R938+V938</f>
        <v>1.1776777721494938</v>
      </c>
      <c r="Z938" s="5">
        <f t="shared" ref="Z938:Z1001" si="416">S938+W938-32.174</f>
        <v>-4.9884102013147569</v>
      </c>
      <c r="AA938">
        <f t="shared" si="408"/>
        <v>0</v>
      </c>
    </row>
    <row r="939" spans="1:27" x14ac:dyDescent="0.2">
      <c r="A939">
        <f t="shared" si="409"/>
        <v>9.0699999999998511</v>
      </c>
      <c r="B939" s="5">
        <f t="shared" si="399"/>
        <v>0</v>
      </c>
      <c r="C939" s="5">
        <f t="shared" si="400"/>
        <v>578.05797983116645</v>
      </c>
      <c r="D939" s="5">
        <f t="shared" si="401"/>
        <v>-311.72858625418672</v>
      </c>
      <c r="E939" s="2">
        <f t="shared" si="402"/>
        <v>578.05797983116645</v>
      </c>
      <c r="F939" s="2">
        <f t="shared" si="403"/>
        <v>0</v>
      </c>
      <c r="G939" s="3">
        <f t="shared" si="410"/>
        <v>0</v>
      </c>
      <c r="H939" s="3">
        <f t="shared" si="411"/>
        <v>48.049311022075791</v>
      </c>
      <c r="I939" s="3">
        <f t="shared" si="412"/>
        <v>-95.470086930476342</v>
      </c>
      <c r="J939" s="2">
        <f t="shared" si="413"/>
        <v>106.87971644895435</v>
      </c>
      <c r="K939" s="2">
        <f t="shared" si="390"/>
        <v>106.87971644895435</v>
      </c>
      <c r="L939" s="5">
        <f t="shared" si="391"/>
        <v>0.39136513464297129</v>
      </c>
      <c r="M939" s="4">
        <f t="shared" si="404"/>
        <v>0.1777061416972201</v>
      </c>
      <c r="N939" s="4">
        <f t="shared" si="392"/>
        <v>0.21877496039492925</v>
      </c>
      <c r="O939" s="4">
        <f t="shared" si="405"/>
        <v>0</v>
      </c>
      <c r="P939" s="4">
        <f t="shared" si="393"/>
        <v>0</v>
      </c>
      <c r="Q939" s="5">
        <f t="shared" si="394"/>
        <v>0</v>
      </c>
      <c r="R939" s="5">
        <f t="shared" si="395"/>
        <v>-10.684592912603753</v>
      </c>
      <c r="S939" s="5">
        <f t="shared" si="406"/>
        <v>21.229420203639869</v>
      </c>
      <c r="T939" s="6">
        <f t="shared" si="407"/>
        <v>1498.6401168002567</v>
      </c>
      <c r="U939" s="5">
        <f t="shared" si="396"/>
        <v>0</v>
      </c>
      <c r="V939" s="5">
        <f t="shared" si="397"/>
        <v>11.867346253251725</v>
      </c>
      <c r="W939" s="5">
        <f t="shared" si="398"/>
        <v>5.9727379482162259</v>
      </c>
      <c r="X939" s="5">
        <f t="shared" si="414"/>
        <v>0</v>
      </c>
      <c r="Y939" s="5">
        <f t="shared" si="415"/>
        <v>1.182753340647972</v>
      </c>
      <c r="Z939" s="5">
        <f t="shared" si="416"/>
        <v>-4.9718418481439031</v>
      </c>
      <c r="AA939">
        <f t="shared" si="408"/>
        <v>0</v>
      </c>
    </row>
    <row r="940" spans="1:27" x14ac:dyDescent="0.2">
      <c r="A940">
        <f t="shared" si="409"/>
        <v>9.0799999999998509</v>
      </c>
      <c r="B940" s="5">
        <f t="shared" si="399"/>
        <v>0</v>
      </c>
      <c r="C940" s="5">
        <f t="shared" si="400"/>
        <v>578.53853207905422</v>
      </c>
      <c r="D940" s="5">
        <f t="shared" si="401"/>
        <v>-312.6835357155839</v>
      </c>
      <c r="E940" s="2">
        <f t="shared" si="402"/>
        <v>578.53853207905422</v>
      </c>
      <c r="F940" s="2">
        <f t="shared" si="403"/>
        <v>0</v>
      </c>
      <c r="G940" s="3">
        <f t="shared" si="410"/>
        <v>0</v>
      </c>
      <c r="H940" s="3">
        <f t="shared" si="411"/>
        <v>48.061138555482273</v>
      </c>
      <c r="I940" s="3">
        <f t="shared" si="412"/>
        <v>-95.519805348957775</v>
      </c>
      <c r="J940" s="2">
        <f t="shared" si="413"/>
        <v>106.92944521109257</v>
      </c>
      <c r="K940" s="2">
        <f t="shared" si="390"/>
        <v>106.92944521109257</v>
      </c>
      <c r="L940" s="5">
        <f t="shared" si="391"/>
        <v>0.39123081673728782</v>
      </c>
      <c r="M940" s="4">
        <f t="shared" si="404"/>
        <v>0.17762331979904208</v>
      </c>
      <c r="N940" s="4">
        <f t="shared" si="392"/>
        <v>0.21872473790165486</v>
      </c>
      <c r="O940" s="4">
        <f t="shared" si="405"/>
        <v>0</v>
      </c>
      <c r="P940" s="4">
        <f t="shared" si="393"/>
        <v>0</v>
      </c>
      <c r="Q940" s="5">
        <f t="shared" si="394"/>
        <v>0</v>
      </c>
      <c r="R940" s="5">
        <f t="shared" si="395"/>
        <v>-10.68852589698316</v>
      </c>
      <c r="S940" s="5">
        <f t="shared" si="406"/>
        <v>21.243065475207423</v>
      </c>
      <c r="T940" s="6">
        <f t="shared" si="407"/>
        <v>1498.6386181608891</v>
      </c>
      <c r="U940" s="5">
        <f t="shared" si="396"/>
        <v>0</v>
      </c>
      <c r="V940" s="5">
        <f t="shared" si="397"/>
        <v>11.8763239742755</v>
      </c>
      <c r="W940" s="5">
        <f t="shared" si="398"/>
        <v>5.9756157371993499</v>
      </c>
      <c r="X940" s="5">
        <f t="shared" si="414"/>
        <v>0</v>
      </c>
      <c r="Y940" s="5">
        <f t="shared" si="415"/>
        <v>1.1877980772923404</v>
      </c>
      <c r="Z940" s="5">
        <f t="shared" si="416"/>
        <v>-4.9553187875932281</v>
      </c>
      <c r="AA940">
        <f t="shared" si="408"/>
        <v>0</v>
      </c>
    </row>
    <row r="941" spans="1:27" x14ac:dyDescent="0.2">
      <c r="A941">
        <f t="shared" si="409"/>
        <v>9.0899999999998506</v>
      </c>
      <c r="B941" s="5">
        <f t="shared" si="399"/>
        <v>0</v>
      </c>
      <c r="C941" s="5">
        <f t="shared" si="400"/>
        <v>579.01920285451286</v>
      </c>
      <c r="D941" s="5">
        <f t="shared" si="401"/>
        <v>-313.63898153501287</v>
      </c>
      <c r="E941" s="2">
        <f t="shared" si="402"/>
        <v>579.01920285451286</v>
      </c>
      <c r="F941" s="2">
        <f t="shared" si="403"/>
        <v>0</v>
      </c>
      <c r="G941" s="3">
        <f t="shared" si="410"/>
        <v>0</v>
      </c>
      <c r="H941" s="3">
        <f t="shared" si="411"/>
        <v>48.073016536255196</v>
      </c>
      <c r="I941" s="3">
        <f t="shared" si="412"/>
        <v>-95.569358536833704</v>
      </c>
      <c r="J941" s="2">
        <f t="shared" si="413"/>
        <v>106.979050332469</v>
      </c>
      <c r="K941" s="2">
        <f t="shared" si="390"/>
        <v>106.979050332469</v>
      </c>
      <c r="L941" s="5">
        <f t="shared" si="391"/>
        <v>0.39109681956057407</v>
      </c>
      <c r="M941" s="4">
        <f t="shared" si="404"/>
        <v>0.17754078009183757</v>
      </c>
      <c r="N941" s="4">
        <f t="shared" si="392"/>
        <v>0.21867466287615323</v>
      </c>
      <c r="O941" s="4">
        <f t="shared" si="405"/>
        <v>0</v>
      </c>
      <c r="P941" s="4">
        <f t="shared" si="393"/>
        <v>0</v>
      </c>
      <c r="Q941" s="5">
        <f t="shared" si="394"/>
        <v>0</v>
      </c>
      <c r="R941" s="5">
        <f t="shared" si="395"/>
        <v>-10.692463740053668</v>
      </c>
      <c r="S941" s="5">
        <f t="shared" si="406"/>
        <v>21.256662769323377</v>
      </c>
      <c r="T941" s="6">
        <f t="shared" si="407"/>
        <v>1498.6371195230201</v>
      </c>
      <c r="U941" s="5">
        <f t="shared" si="396"/>
        <v>0</v>
      </c>
      <c r="V941" s="5">
        <f t="shared" si="397"/>
        <v>11.88527579993252</v>
      </c>
      <c r="W941" s="5">
        <f t="shared" si="398"/>
        <v>5.9784963383206096</v>
      </c>
      <c r="X941" s="5">
        <f t="shared" si="414"/>
        <v>0</v>
      </c>
      <c r="Y941" s="5">
        <f t="shared" si="415"/>
        <v>1.1928120598788521</v>
      </c>
      <c r="Z941" s="5">
        <f t="shared" si="416"/>
        <v>-4.9388408923560121</v>
      </c>
      <c r="AA941">
        <f t="shared" si="408"/>
        <v>0</v>
      </c>
    </row>
    <row r="942" spans="1:27" x14ac:dyDescent="0.2">
      <c r="A942">
        <f t="shared" si="409"/>
        <v>9.0999999999998504</v>
      </c>
      <c r="B942" s="5">
        <f t="shared" si="399"/>
        <v>0</v>
      </c>
      <c r="C942" s="5">
        <f t="shared" si="400"/>
        <v>579.49999266047837</v>
      </c>
      <c r="D942" s="5">
        <f t="shared" si="401"/>
        <v>-314.59492206242584</v>
      </c>
      <c r="E942" s="2">
        <f t="shared" si="402"/>
        <v>579.49999266047837</v>
      </c>
      <c r="F942" s="2">
        <f t="shared" si="403"/>
        <v>0</v>
      </c>
      <c r="G942" s="3">
        <f t="shared" si="410"/>
        <v>0</v>
      </c>
      <c r="H942" s="3">
        <f t="shared" si="411"/>
        <v>48.084944656853985</v>
      </c>
      <c r="I942" s="3">
        <f t="shared" si="412"/>
        <v>-95.618746945757266</v>
      </c>
      <c r="J942" s="2">
        <f t="shared" si="413"/>
        <v>107.0285320376276</v>
      </c>
      <c r="K942" s="2">
        <f t="shared" si="390"/>
        <v>107.0285320376276</v>
      </c>
      <c r="L942" s="5">
        <f t="shared" si="391"/>
        <v>0.39096314297646495</v>
      </c>
      <c r="M942" s="4">
        <f t="shared" si="404"/>
        <v>0.17745852152488284</v>
      </c>
      <c r="N942" s="4">
        <f t="shared" si="392"/>
        <v>0.21862473490605694</v>
      </c>
      <c r="O942" s="4">
        <f t="shared" si="405"/>
        <v>0</v>
      </c>
      <c r="P942" s="4">
        <f t="shared" si="393"/>
        <v>0</v>
      </c>
      <c r="Q942" s="5">
        <f t="shared" si="394"/>
        <v>0</v>
      </c>
      <c r="R942" s="5">
        <f t="shared" si="395"/>
        <v>-10.696406415909218</v>
      </c>
      <c r="S942" s="5">
        <f t="shared" si="406"/>
        <v>21.270212238166987</v>
      </c>
      <c r="T942" s="6">
        <f t="shared" si="407"/>
        <v>1498.6356208866503</v>
      </c>
      <c r="U942" s="5">
        <f t="shared" si="396"/>
        <v>0</v>
      </c>
      <c r="V942" s="5">
        <f t="shared" si="397"/>
        <v>11.894201782199088</v>
      </c>
      <c r="W942" s="5">
        <f t="shared" si="398"/>
        <v>5.9813797262888571</v>
      </c>
      <c r="X942" s="5">
        <f t="shared" si="414"/>
        <v>0</v>
      </c>
      <c r="Y942" s="5">
        <f t="shared" si="415"/>
        <v>1.1977953662898706</v>
      </c>
      <c r="Z942" s="5">
        <f t="shared" si="416"/>
        <v>-4.9224080355441551</v>
      </c>
      <c r="AA942">
        <f t="shared" si="408"/>
        <v>0</v>
      </c>
    </row>
    <row r="943" spans="1:27" x14ac:dyDescent="0.2">
      <c r="A943">
        <f t="shared" si="409"/>
        <v>9.1099999999998502</v>
      </c>
      <c r="B943" s="5">
        <f t="shared" si="399"/>
        <v>0</v>
      </c>
      <c r="C943" s="5">
        <f t="shared" si="400"/>
        <v>579.98090199681519</v>
      </c>
      <c r="D943" s="5">
        <f t="shared" si="401"/>
        <v>-315.55135565228517</v>
      </c>
      <c r="E943" s="2">
        <f t="shared" si="402"/>
        <v>579.98090199681519</v>
      </c>
      <c r="F943" s="2">
        <f t="shared" si="403"/>
        <v>0</v>
      </c>
      <c r="G943" s="3">
        <f t="shared" si="410"/>
        <v>0</v>
      </c>
      <c r="H943" s="3">
        <f t="shared" si="411"/>
        <v>48.096922610516884</v>
      </c>
      <c r="I943" s="3">
        <f t="shared" si="412"/>
        <v>-95.66797102611271</v>
      </c>
      <c r="J943" s="2">
        <f t="shared" si="413"/>
        <v>107.0778905510152</v>
      </c>
      <c r="K943" s="2">
        <f t="shared" si="390"/>
        <v>107.0778905510152</v>
      </c>
      <c r="L943" s="5">
        <f t="shared" si="391"/>
        <v>0.39082978684297587</v>
      </c>
      <c r="M943" s="4">
        <f t="shared" si="404"/>
        <v>0.17737654305219516</v>
      </c>
      <c r="N943" s="4">
        <f t="shared" si="392"/>
        <v>0.21857495358017953</v>
      </c>
      <c r="O943" s="4">
        <f t="shared" si="405"/>
        <v>0</v>
      </c>
      <c r="P943" s="4">
        <f t="shared" si="393"/>
        <v>0</v>
      </c>
      <c r="Q943" s="5">
        <f t="shared" si="394"/>
        <v>0</v>
      </c>
      <c r="R943" s="5">
        <f t="shared" si="395"/>
        <v>-10.700353898521668</v>
      </c>
      <c r="S943" s="5">
        <f t="shared" si="406"/>
        <v>21.283714033485474</v>
      </c>
      <c r="T943" s="6">
        <f t="shared" si="407"/>
        <v>1498.6341222517785</v>
      </c>
      <c r="U943" s="5">
        <f t="shared" si="396"/>
        <v>0</v>
      </c>
      <c r="V943" s="5">
        <f t="shared" si="397"/>
        <v>11.903101973013067</v>
      </c>
      <c r="W943" s="5">
        <f t="shared" si="398"/>
        <v>5.9842658758262468</v>
      </c>
      <c r="X943" s="5">
        <f t="shared" si="414"/>
        <v>0</v>
      </c>
      <c r="Y943" s="5">
        <f t="shared" si="415"/>
        <v>1.2027480744913994</v>
      </c>
      <c r="Z943" s="5">
        <f t="shared" si="416"/>
        <v>-4.9060200906882798</v>
      </c>
      <c r="AA943">
        <f t="shared" si="408"/>
        <v>0</v>
      </c>
    </row>
    <row r="944" spans="1:27" x14ac:dyDescent="0.2">
      <c r="A944">
        <f t="shared" si="409"/>
        <v>9.11999999999985</v>
      </c>
      <c r="B944" s="5">
        <f t="shared" si="399"/>
        <v>0</v>
      </c>
      <c r="C944" s="5">
        <f t="shared" si="400"/>
        <v>580.461931360324</v>
      </c>
      <c r="D944" s="5">
        <f t="shared" si="401"/>
        <v>-316.50828066355086</v>
      </c>
      <c r="E944" s="2">
        <f t="shared" si="402"/>
        <v>580.461931360324</v>
      </c>
      <c r="F944" s="2">
        <f t="shared" si="403"/>
        <v>0</v>
      </c>
      <c r="G944" s="3">
        <f t="shared" si="410"/>
        <v>0</v>
      </c>
      <c r="H944" s="3">
        <f t="shared" si="411"/>
        <v>48.108950091261796</v>
      </c>
      <c r="I944" s="3">
        <f t="shared" si="412"/>
        <v>-95.717031227019589</v>
      </c>
      <c r="J944" s="2">
        <f t="shared" si="413"/>
        <v>107.1271260969777</v>
      </c>
      <c r="K944" s="2">
        <f t="shared" si="390"/>
        <v>107.1271260969777</v>
      </c>
      <c r="L944" s="5">
        <f t="shared" si="391"/>
        <v>0.39069675101255869</v>
      </c>
      <c r="M944" s="4">
        <f t="shared" si="404"/>
        <v>0.1772948436325098</v>
      </c>
      <c r="N944" s="4">
        <f t="shared" si="392"/>
        <v>0.21852531848851434</v>
      </c>
      <c r="O944" s="4">
        <f t="shared" si="405"/>
        <v>0</v>
      </c>
      <c r="P944" s="4">
        <f t="shared" si="393"/>
        <v>0</v>
      </c>
      <c r="Q944" s="5">
        <f t="shared" si="394"/>
        <v>0</v>
      </c>
      <c r="R944" s="5">
        <f t="shared" si="395"/>
        <v>-10.704306161742686</v>
      </c>
      <c r="S944" s="5">
        <f t="shared" si="406"/>
        <v>21.297168306593367</v>
      </c>
      <c r="T944" s="6">
        <f t="shared" si="407"/>
        <v>1498.6326236184057</v>
      </c>
      <c r="U944" s="5">
        <f t="shared" si="396"/>
        <v>0</v>
      </c>
      <c r="V944" s="5">
        <f t="shared" si="397"/>
        <v>11.911976424273389</v>
      </c>
      <c r="W944" s="5">
        <f t="shared" si="398"/>
        <v>5.9871547616688421</v>
      </c>
      <c r="X944" s="5">
        <f t="shared" si="414"/>
        <v>0</v>
      </c>
      <c r="Y944" s="5">
        <f t="shared" si="415"/>
        <v>1.2076702625307032</v>
      </c>
      <c r="Z944" s="5">
        <f t="shared" si="416"/>
        <v>-4.8896769317377888</v>
      </c>
      <c r="AA944">
        <f t="shared" si="408"/>
        <v>0</v>
      </c>
    </row>
    <row r="945" spans="1:27" x14ac:dyDescent="0.2">
      <c r="A945">
        <f t="shared" si="409"/>
        <v>9.1299999999998498</v>
      </c>
      <c r="B945" s="5">
        <f t="shared" si="399"/>
        <v>0</v>
      </c>
      <c r="C945" s="5">
        <f t="shared" si="400"/>
        <v>580.94308124474969</v>
      </c>
      <c r="D945" s="5">
        <f t="shared" si="401"/>
        <v>-317.46569545966764</v>
      </c>
      <c r="E945" s="2">
        <f t="shared" si="402"/>
        <v>580.94308124474969</v>
      </c>
      <c r="F945" s="2">
        <f t="shared" si="403"/>
        <v>0</v>
      </c>
      <c r="G945" s="3">
        <f t="shared" si="410"/>
        <v>0</v>
      </c>
      <c r="H945" s="3">
        <f t="shared" si="411"/>
        <v>48.121026793887104</v>
      </c>
      <c r="I945" s="3">
        <f t="shared" si="412"/>
        <v>-95.76592799633697</v>
      </c>
      <c r="J945" s="2">
        <f t="shared" si="413"/>
        <v>107.17623889975611</v>
      </c>
      <c r="K945" s="2">
        <f t="shared" si="390"/>
        <v>107.17623889975611</v>
      </c>
      <c r="L945" s="5">
        <f t="shared" si="391"/>
        <v>0.39056403533215722</v>
      </c>
      <c r="M945" s="4">
        <f t="shared" si="404"/>
        <v>0.17721342222925746</v>
      </c>
      <c r="N945" s="4">
        <f t="shared" si="392"/>
        <v>0.21847582922223283</v>
      </c>
      <c r="O945" s="4">
        <f t="shared" si="405"/>
        <v>0</v>
      </c>
      <c r="P945" s="4">
        <f t="shared" si="393"/>
        <v>0</v>
      </c>
      <c r="Q945" s="5">
        <f t="shared" si="394"/>
        <v>0</v>
      </c>
      <c r="R945" s="5">
        <f t="shared" si="395"/>
        <v>-10.708263179305634</v>
      </c>
      <c r="S945" s="5">
        <f t="shared" si="406"/>
        <v>21.310575208371887</v>
      </c>
      <c r="T945" s="6">
        <f t="shared" si="407"/>
        <v>1498.6311249865316</v>
      </c>
      <c r="U945" s="5">
        <f t="shared" si="396"/>
        <v>0</v>
      </c>
      <c r="V945" s="5">
        <f t="shared" si="397"/>
        <v>11.920825187839471</v>
      </c>
      <c r="W945" s="5">
        <f t="shared" si="398"/>
        <v>5.9900463585672057</v>
      </c>
      <c r="X945" s="5">
        <f t="shared" si="414"/>
        <v>0</v>
      </c>
      <c r="Y945" s="5">
        <f t="shared" si="415"/>
        <v>1.2125620085338369</v>
      </c>
      <c r="Z945" s="5">
        <f t="shared" si="416"/>
        <v>-4.8733784330609069</v>
      </c>
      <c r="AA945">
        <f t="shared" si="408"/>
        <v>0</v>
      </c>
    </row>
    <row r="946" spans="1:27" x14ac:dyDescent="0.2">
      <c r="A946">
        <f t="shared" si="409"/>
        <v>9.1399999999998496</v>
      </c>
      <c r="B946" s="5">
        <f t="shared" si="399"/>
        <v>0</v>
      </c>
      <c r="C946" s="5">
        <f t="shared" si="400"/>
        <v>581.42435214078898</v>
      </c>
      <c r="D946" s="5">
        <f t="shared" si="401"/>
        <v>-318.42359840855266</v>
      </c>
      <c r="E946" s="2">
        <f t="shared" si="402"/>
        <v>581.42435214078898</v>
      </c>
      <c r="F946" s="2">
        <f t="shared" si="403"/>
        <v>0</v>
      </c>
      <c r="G946" s="3">
        <f t="shared" si="410"/>
        <v>0</v>
      </c>
      <c r="H946" s="3">
        <f t="shared" si="411"/>
        <v>48.133152413972439</v>
      </c>
      <c r="I946" s="3">
        <f t="shared" si="412"/>
        <v>-95.814661780667578</v>
      </c>
      <c r="J946" s="2">
        <f t="shared" si="413"/>
        <v>107.22522918348285</v>
      </c>
      <c r="K946" s="2">
        <f t="shared" si="390"/>
        <v>107.22522918348285</v>
      </c>
      <c r="L946" s="5">
        <f t="shared" si="391"/>
        <v>0.39043163964326222</v>
      </c>
      <c r="M946" s="4">
        <f t="shared" si="404"/>
        <v>0.17713227781054153</v>
      </c>
      <c r="N946" s="4">
        <f t="shared" si="392"/>
        <v>0.21842648537368334</v>
      </c>
      <c r="O946" s="4">
        <f t="shared" si="405"/>
        <v>0</v>
      </c>
      <c r="P946" s="4">
        <f t="shared" si="393"/>
        <v>0</v>
      </c>
      <c r="Q946" s="5">
        <f t="shared" si="394"/>
        <v>0</v>
      </c>
      <c r="R946" s="5">
        <f t="shared" si="395"/>
        <v>-10.712224924827426</v>
      </c>
      <c r="S946" s="5">
        <f t="shared" si="406"/>
        <v>21.32393488926833</v>
      </c>
      <c r="T946" s="6">
        <f t="shared" si="407"/>
        <v>1498.6296263561555</v>
      </c>
      <c r="U946" s="5">
        <f t="shared" si="396"/>
        <v>0</v>
      </c>
      <c r="V946" s="5">
        <f t="shared" si="397"/>
        <v>11.929648315530732</v>
      </c>
      <c r="W946" s="5">
        <f t="shared" si="398"/>
        <v>5.9929406412869932</v>
      </c>
      <c r="X946" s="5">
        <f t="shared" si="414"/>
        <v>0</v>
      </c>
      <c r="Y946" s="5">
        <f t="shared" si="415"/>
        <v>1.2174233907033063</v>
      </c>
      <c r="Z946" s="5">
        <f t="shared" si="416"/>
        <v>-4.8571244694446776</v>
      </c>
      <c r="AA946">
        <f t="shared" si="408"/>
        <v>0</v>
      </c>
    </row>
    <row r="947" spans="1:27" x14ac:dyDescent="0.2">
      <c r="A947">
        <f t="shared" si="409"/>
        <v>9.1499999999998494</v>
      </c>
      <c r="B947" s="5">
        <f t="shared" si="399"/>
        <v>0</v>
      </c>
      <c r="C947" s="5">
        <f t="shared" si="400"/>
        <v>581.90574453609827</v>
      </c>
      <c r="D947" s="5">
        <f t="shared" si="401"/>
        <v>-319.38198788258279</v>
      </c>
      <c r="E947" s="2">
        <f t="shared" si="402"/>
        <v>581.90574453609827</v>
      </c>
      <c r="F947" s="2">
        <f t="shared" si="403"/>
        <v>0</v>
      </c>
      <c r="G947" s="3">
        <f t="shared" si="410"/>
        <v>0</v>
      </c>
      <c r="H947" s="3">
        <f t="shared" si="411"/>
        <v>48.145326647879472</v>
      </c>
      <c r="I947" s="3">
        <f t="shared" si="412"/>
        <v>-95.863233025362021</v>
      </c>
      <c r="J947" s="2">
        <f t="shared" si="413"/>
        <v>107.27409717217793</v>
      </c>
      <c r="K947" s="2">
        <f t="shared" si="390"/>
        <v>107.27409717217793</v>
      </c>
      <c r="L947" s="5">
        <f t="shared" si="391"/>
        <v>0.39029956378196662</v>
      </c>
      <c r="M947" s="4">
        <f t="shared" si="404"/>
        <v>0.17705140934911565</v>
      </c>
      <c r="N947" s="4">
        <f t="shared" si="392"/>
        <v>0.21837728653638938</v>
      </c>
      <c r="O947" s="4">
        <f t="shared" si="405"/>
        <v>0</v>
      </c>
      <c r="P947" s="4">
        <f t="shared" si="393"/>
        <v>0</v>
      </c>
      <c r="Q947" s="5">
        <f t="shared" si="394"/>
        <v>0</v>
      </c>
      <c r="R947" s="5">
        <f t="shared" si="395"/>
        <v>-10.716191371810392</v>
      </c>
      <c r="S947" s="5">
        <f t="shared" si="406"/>
        <v>21.337247499295547</v>
      </c>
      <c r="T947" s="6">
        <f t="shared" si="407"/>
        <v>1498.628127727279</v>
      </c>
      <c r="U947" s="5">
        <f t="shared" si="396"/>
        <v>0</v>
      </c>
      <c r="V947" s="5">
        <f t="shared" si="397"/>
        <v>11.938445859126045</v>
      </c>
      <c r="W947" s="5">
        <f t="shared" si="398"/>
        <v>5.995837584609534</v>
      </c>
      <c r="X947" s="5">
        <f t="shared" si="414"/>
        <v>0</v>
      </c>
      <c r="Y947" s="5">
        <f t="shared" si="415"/>
        <v>1.2222544873156522</v>
      </c>
      <c r="Z947" s="5">
        <f t="shared" si="416"/>
        <v>-4.840914916094917</v>
      </c>
      <c r="AA947">
        <f t="shared" si="408"/>
        <v>0</v>
      </c>
    </row>
    <row r="948" spans="1:27" x14ac:dyDescent="0.2">
      <c r="A948">
        <f t="shared" si="409"/>
        <v>9.1599999999998492</v>
      </c>
      <c r="B948" s="5">
        <f t="shared" si="399"/>
        <v>0</v>
      </c>
      <c r="C948" s="5">
        <f t="shared" si="400"/>
        <v>582.38725891530135</v>
      </c>
      <c r="D948" s="5">
        <f t="shared" si="401"/>
        <v>-320.34086225858221</v>
      </c>
      <c r="E948" s="2">
        <f t="shared" si="402"/>
        <v>582.38725891530135</v>
      </c>
      <c r="F948" s="2">
        <f t="shared" si="403"/>
        <v>0</v>
      </c>
      <c r="G948" s="3">
        <f t="shared" si="410"/>
        <v>0</v>
      </c>
      <c r="H948" s="3">
        <f t="shared" si="411"/>
        <v>48.157549192752626</v>
      </c>
      <c r="I948" s="3">
        <f t="shared" si="412"/>
        <v>-95.911642174522967</v>
      </c>
      <c r="J948" s="2">
        <f t="shared" si="413"/>
        <v>107.32284308974545</v>
      </c>
      <c r="K948" s="2">
        <f t="shared" si="390"/>
        <v>107.32284308974545</v>
      </c>
      <c r="L948" s="5">
        <f t="shared" si="391"/>
        <v>0.39016780757901959</v>
      </c>
      <c r="M948" s="4">
        <f t="shared" si="404"/>
        <v>0.17697081582236096</v>
      </c>
      <c r="N948" s="4">
        <f t="shared" si="392"/>
        <v>0.21832823230504816</v>
      </c>
      <c r="O948" s="4">
        <f t="shared" si="405"/>
        <v>0</v>
      </c>
      <c r="P948" s="4">
        <f t="shared" si="393"/>
        <v>0</v>
      </c>
      <c r="Q948" s="5">
        <f t="shared" si="394"/>
        <v>0</v>
      </c>
      <c r="R948" s="5">
        <f t="shared" si="395"/>
        <v>-10.720162493644114</v>
      </c>
      <c r="S948" s="5">
        <f t="shared" si="406"/>
        <v>21.350513188031407</v>
      </c>
      <c r="T948" s="6">
        <f t="shared" si="407"/>
        <v>1498.6266290999001</v>
      </c>
      <c r="U948" s="5">
        <f t="shared" si="396"/>
        <v>0</v>
      </c>
      <c r="V948" s="5">
        <f t="shared" si="397"/>
        <v>11.947217870363255</v>
      </c>
      <c r="W948" s="5">
        <f t="shared" si="398"/>
        <v>5.9987371633324171</v>
      </c>
      <c r="X948" s="5">
        <f t="shared" si="414"/>
        <v>0</v>
      </c>
      <c r="Y948" s="5">
        <f t="shared" si="415"/>
        <v>1.2270553767191412</v>
      </c>
      <c r="Z948" s="5">
        <f t="shared" si="416"/>
        <v>-4.8247496486361747</v>
      </c>
      <c r="AA948">
        <f t="shared" si="408"/>
        <v>0</v>
      </c>
    </row>
    <row r="949" spans="1:27" x14ac:dyDescent="0.2">
      <c r="A949">
        <f t="shared" si="409"/>
        <v>9.1699999999998489</v>
      </c>
      <c r="B949" s="5">
        <f t="shared" si="399"/>
        <v>0</v>
      </c>
      <c r="C949" s="5">
        <f t="shared" si="400"/>
        <v>582.86889575999771</v>
      </c>
      <c r="D949" s="5">
        <f t="shared" si="401"/>
        <v>-321.3002199178099</v>
      </c>
      <c r="E949" s="2">
        <f t="shared" si="402"/>
        <v>582.86889575999771</v>
      </c>
      <c r="F949" s="2">
        <f t="shared" si="403"/>
        <v>0</v>
      </c>
      <c r="G949" s="3">
        <f t="shared" si="410"/>
        <v>0</v>
      </c>
      <c r="H949" s="3">
        <f t="shared" si="411"/>
        <v>48.169819746519821</v>
      </c>
      <c r="I949" s="3">
        <f t="shared" si="412"/>
        <v>-95.959889671009336</v>
      </c>
      <c r="J949" s="2">
        <f t="shared" si="413"/>
        <v>107.3714671599699</v>
      </c>
      <c r="K949" s="2">
        <f t="shared" si="390"/>
        <v>107.3714671599699</v>
      </c>
      <c r="L949" s="5">
        <f t="shared" si="391"/>
        <v>0.39003637085988091</v>
      </c>
      <c r="M949" s="4">
        <f t="shared" si="404"/>
        <v>0.17689049621226402</v>
      </c>
      <c r="N949" s="4">
        <f t="shared" si="392"/>
        <v>0.21827932227552896</v>
      </c>
      <c r="O949" s="4">
        <f t="shared" si="405"/>
        <v>0</v>
      </c>
      <c r="P949" s="4">
        <f t="shared" si="393"/>
        <v>0</v>
      </c>
      <c r="Q949" s="5">
        <f t="shared" si="394"/>
        <v>0</v>
      </c>
      <c r="R949" s="5">
        <f t="shared" si="395"/>
        <v>-10.724138263607287</v>
      </c>
      <c r="S949" s="5">
        <f t="shared" si="406"/>
        <v>21.363732104618357</v>
      </c>
      <c r="T949" s="6">
        <f t="shared" si="407"/>
        <v>1498.6251304740206</v>
      </c>
      <c r="U949" s="5">
        <f t="shared" si="396"/>
        <v>0</v>
      </c>
      <c r="V949" s="5">
        <f t="shared" si="397"/>
        <v>11.955964400938687</v>
      </c>
      <c r="W949" s="5">
        <f t="shared" si="398"/>
        <v>6.0016393522700753</v>
      </c>
      <c r="X949" s="5">
        <f t="shared" si="414"/>
        <v>0</v>
      </c>
      <c r="Y949" s="5">
        <f t="shared" si="415"/>
        <v>1.2318261373313995</v>
      </c>
      <c r="Z949" s="5">
        <f t="shared" si="416"/>
        <v>-4.808628543111567</v>
      </c>
      <c r="AA949">
        <f t="shared" si="408"/>
        <v>0</v>
      </c>
    </row>
    <row r="950" spans="1:27" x14ac:dyDescent="0.2">
      <c r="A950">
        <f t="shared" si="409"/>
        <v>9.1799999999998487</v>
      </c>
      <c r="B950" s="5">
        <f t="shared" si="399"/>
        <v>0</v>
      </c>
      <c r="C950" s="5">
        <f t="shared" si="400"/>
        <v>583.35065554876985</v>
      </c>
      <c r="D950" s="5">
        <f t="shared" si="401"/>
        <v>-322.2600592459471</v>
      </c>
      <c r="E950" s="2">
        <f t="shared" si="402"/>
        <v>583.35065554876985</v>
      </c>
      <c r="F950" s="2">
        <f t="shared" si="403"/>
        <v>0</v>
      </c>
      <c r="G950" s="3">
        <f t="shared" si="410"/>
        <v>0</v>
      </c>
      <c r="H950" s="3">
        <f t="shared" si="411"/>
        <v>48.182138007893137</v>
      </c>
      <c r="I950" s="3">
        <f t="shared" si="412"/>
        <v>-96.007975956440447</v>
      </c>
      <c r="J950" s="2">
        <f t="shared" si="413"/>
        <v>107.41996960651268</v>
      </c>
      <c r="K950" s="2">
        <f t="shared" si="390"/>
        <v>107.41996960651268</v>
      </c>
      <c r="L950" s="5">
        <f t="shared" si="391"/>
        <v>0.389905253444775</v>
      </c>
      <c r="M950" s="4">
        <f t="shared" si="404"/>
        <v>0.17681044950539407</v>
      </c>
      <c r="N950" s="4">
        <f t="shared" si="392"/>
        <v>0.21823055604487146</v>
      </c>
      <c r="O950" s="4">
        <f t="shared" si="405"/>
        <v>0</v>
      </c>
      <c r="P950" s="4">
        <f t="shared" si="393"/>
        <v>0</v>
      </c>
      <c r="Q950" s="5">
        <f t="shared" si="394"/>
        <v>0</v>
      </c>
      <c r="R950" s="5">
        <f t="shared" si="395"/>
        <v>-10.728118654869522</v>
      </c>
      <c r="S950" s="5">
        <f t="shared" si="406"/>
        <v>21.376904397762974</v>
      </c>
      <c r="T950" s="6">
        <f t="shared" si="407"/>
        <v>1498.6236318496392</v>
      </c>
      <c r="U950" s="5">
        <f t="shared" si="396"/>
        <v>0</v>
      </c>
      <c r="V950" s="5">
        <f t="shared" si="397"/>
        <v>11.964685502506626</v>
      </c>
      <c r="W950" s="5">
        <f t="shared" si="398"/>
        <v>6.0045441262543413</v>
      </c>
      <c r="X950" s="5">
        <f t="shared" si="414"/>
        <v>0</v>
      </c>
      <c r="Y950" s="5">
        <f t="shared" si="415"/>
        <v>1.2365668476371035</v>
      </c>
      <c r="Z950" s="5">
        <f t="shared" si="416"/>
        <v>-4.7925514759826839</v>
      </c>
      <c r="AA950">
        <f t="shared" si="408"/>
        <v>0</v>
      </c>
    </row>
    <row r="951" spans="1:27" x14ac:dyDescent="0.2">
      <c r="A951">
        <f t="shared" si="409"/>
        <v>9.1899999999998485</v>
      </c>
      <c r="B951" s="5">
        <f t="shared" si="399"/>
        <v>0</v>
      </c>
      <c r="C951" s="5">
        <f t="shared" si="400"/>
        <v>583.83253875719117</v>
      </c>
      <c r="D951" s="5">
        <f t="shared" si="401"/>
        <v>-323.22037863308532</v>
      </c>
      <c r="E951" s="2">
        <f t="shared" si="402"/>
        <v>583.83253875719117</v>
      </c>
      <c r="F951" s="2">
        <f t="shared" si="403"/>
        <v>0</v>
      </c>
      <c r="G951" s="3">
        <f t="shared" si="410"/>
        <v>0</v>
      </c>
      <c r="H951" s="3">
        <f t="shared" si="411"/>
        <v>48.194503676369507</v>
      </c>
      <c r="I951" s="3">
        <f t="shared" si="412"/>
        <v>-96.055901471200272</v>
      </c>
      <c r="J951" s="2">
        <f t="shared" si="413"/>
        <v>107.46835065290864</v>
      </c>
      <c r="K951" s="2">
        <f t="shared" si="390"/>
        <v>107.46835065290864</v>
      </c>
      <c r="L951" s="5">
        <f t="shared" si="391"/>
        <v>0.3897744551487442</v>
      </c>
      <c r="M951" s="4">
        <f t="shared" si="404"/>
        <v>0.17673067469288098</v>
      </c>
      <c r="N951" s="4">
        <f t="shared" si="392"/>
        <v>0.21818193321128401</v>
      </c>
      <c r="O951" s="4">
        <f t="shared" si="405"/>
        <v>0</v>
      </c>
      <c r="P951" s="4">
        <f t="shared" si="393"/>
        <v>0</v>
      </c>
      <c r="Q951" s="5">
        <f t="shared" si="394"/>
        <v>0</v>
      </c>
      <c r="R951" s="5">
        <f t="shared" si="395"/>
        <v>-10.732103640493179</v>
      </c>
      <c r="S951" s="5">
        <f t="shared" si="406"/>
        <v>21.390030215735564</v>
      </c>
      <c r="T951" s="6">
        <f t="shared" si="407"/>
        <v>1498.6221332267567</v>
      </c>
      <c r="U951" s="5">
        <f t="shared" si="396"/>
        <v>0</v>
      </c>
      <c r="V951" s="5">
        <f t="shared" si="397"/>
        <v>11.973381226678882</v>
      </c>
      <c r="W951" s="5">
        <f t="shared" si="398"/>
        <v>6.0074514601350337</v>
      </c>
      <c r="X951" s="5">
        <f t="shared" si="414"/>
        <v>0</v>
      </c>
      <c r="Y951" s="5">
        <f t="shared" si="415"/>
        <v>1.2412775861857028</v>
      </c>
      <c r="Z951" s="5">
        <f t="shared" si="416"/>
        <v>-4.7765183241294018</v>
      </c>
      <c r="AA951">
        <f t="shared" si="408"/>
        <v>0</v>
      </c>
    </row>
    <row r="952" spans="1:27" x14ac:dyDescent="0.2">
      <c r="A952">
        <f t="shared" si="409"/>
        <v>9.1999999999998483</v>
      </c>
      <c r="B952" s="5">
        <f t="shared" si="399"/>
        <v>0</v>
      </c>
      <c r="C952" s="5">
        <f t="shared" si="400"/>
        <v>584.31454585783422</v>
      </c>
      <c r="D952" s="5">
        <f t="shared" si="401"/>
        <v>-324.18117647371349</v>
      </c>
      <c r="E952" s="2">
        <f t="shared" si="402"/>
        <v>584.31454585783422</v>
      </c>
      <c r="F952" s="2">
        <f t="shared" si="403"/>
        <v>0</v>
      </c>
      <c r="G952" s="3">
        <f t="shared" si="410"/>
        <v>0</v>
      </c>
      <c r="H952" s="3">
        <f t="shared" si="411"/>
        <v>48.206916452231361</v>
      </c>
      <c r="I952" s="3">
        <f t="shared" si="412"/>
        <v>-96.103666654441568</v>
      </c>
      <c r="J952" s="2">
        <f t="shared" si="413"/>
        <v>107.5166105225627</v>
      </c>
      <c r="K952" s="2">
        <f t="shared" si="390"/>
        <v>107.5166105225627</v>
      </c>
      <c r="L952" s="5">
        <f t="shared" si="391"/>
        <v>0.38964397578170196</v>
      </c>
      <c r="M952" s="4">
        <f t="shared" si="404"/>
        <v>0.17665117077039286</v>
      </c>
      <c r="N952" s="4">
        <f t="shared" si="392"/>
        <v>0.21813345337414189</v>
      </c>
      <c r="O952" s="4">
        <f t="shared" si="405"/>
        <v>0</v>
      </c>
      <c r="P952" s="4">
        <f t="shared" si="393"/>
        <v>0</v>
      </c>
      <c r="Q952" s="5">
        <f t="shared" si="394"/>
        <v>0</v>
      </c>
      <c r="R952" s="5">
        <f t="shared" si="395"/>
        <v>-10.736093193435165</v>
      </c>
      <c r="S952" s="5">
        <f t="shared" si="406"/>
        <v>21.403109706369822</v>
      </c>
      <c r="T952" s="6">
        <f t="shared" si="407"/>
        <v>1498.620634605373</v>
      </c>
      <c r="U952" s="5">
        <f t="shared" si="396"/>
        <v>0</v>
      </c>
      <c r="V952" s="5">
        <f t="shared" si="397"/>
        <v>11.982051625024287</v>
      </c>
      <c r="W952" s="5">
        <f t="shared" si="398"/>
        <v>6.0103613287805118</v>
      </c>
      <c r="X952" s="5">
        <f t="shared" si="414"/>
        <v>0</v>
      </c>
      <c r="Y952" s="5">
        <f t="shared" si="415"/>
        <v>1.2459584315891217</v>
      </c>
      <c r="Z952" s="5">
        <f t="shared" si="416"/>
        <v>-4.7605289648496658</v>
      </c>
      <c r="AA952">
        <f t="shared" si="408"/>
        <v>0</v>
      </c>
    </row>
    <row r="953" spans="1:27" x14ac:dyDescent="0.2">
      <c r="A953">
        <f t="shared" si="409"/>
        <v>9.2099999999998481</v>
      </c>
      <c r="B953" s="5">
        <f t="shared" si="399"/>
        <v>0</v>
      </c>
      <c r="C953" s="5">
        <f t="shared" si="400"/>
        <v>584.79667732027804</v>
      </c>
      <c r="D953" s="5">
        <f t="shared" si="401"/>
        <v>-325.14245116670617</v>
      </c>
      <c r="E953" s="2">
        <f t="shared" si="402"/>
        <v>584.79667732027804</v>
      </c>
      <c r="F953" s="2">
        <f t="shared" si="403"/>
        <v>0</v>
      </c>
      <c r="G953" s="3">
        <f t="shared" si="410"/>
        <v>0</v>
      </c>
      <c r="H953" s="3">
        <f t="shared" si="411"/>
        <v>48.219376036547253</v>
      </c>
      <c r="I953" s="3">
        <f t="shared" si="412"/>
        <v>-96.15127194409007</v>
      </c>
      <c r="J953" s="2">
        <f t="shared" si="413"/>
        <v>107.56474943874647</v>
      </c>
      <c r="K953" s="2">
        <f t="shared" si="390"/>
        <v>107.56474943874647</v>
      </c>
      <c r="L953" s="5">
        <f t="shared" si="391"/>
        <v>0.3895138151484861</v>
      </c>
      <c r="M953" s="4">
        <f t="shared" si="404"/>
        <v>0.17657193673811383</v>
      </c>
      <c r="N953" s="4">
        <f t="shared" si="392"/>
        <v>0.21808511613398557</v>
      </c>
      <c r="O953" s="4">
        <f t="shared" si="405"/>
        <v>0</v>
      </c>
      <c r="P953" s="4">
        <f t="shared" si="393"/>
        <v>0</v>
      </c>
      <c r="Q953" s="5">
        <f t="shared" si="394"/>
        <v>0</v>
      </c>
      <c r="R953" s="5">
        <f t="shared" si="395"/>
        <v>-10.74008728654875</v>
      </c>
      <c r="S953" s="5">
        <f t="shared" si="406"/>
        <v>21.41614301706252</v>
      </c>
      <c r="T953" s="6">
        <f t="shared" si="407"/>
        <v>1498.6191359854877</v>
      </c>
      <c r="U953" s="5">
        <f t="shared" si="396"/>
        <v>0</v>
      </c>
      <c r="V953" s="5">
        <f t="shared" si="397"/>
        <v>11.990696749068253</v>
      </c>
      <c r="W953" s="5">
        <f t="shared" si="398"/>
        <v>6.0132737070782429</v>
      </c>
      <c r="X953" s="5">
        <f t="shared" si="414"/>
        <v>0</v>
      </c>
      <c r="Y953" s="5">
        <f t="shared" si="415"/>
        <v>1.2506094625195026</v>
      </c>
      <c r="Z953" s="5">
        <f t="shared" si="416"/>
        <v>-4.7445832758592346</v>
      </c>
      <c r="AA953">
        <f t="shared" si="408"/>
        <v>0</v>
      </c>
    </row>
    <row r="954" spans="1:27" x14ac:dyDescent="0.2">
      <c r="A954">
        <f t="shared" si="409"/>
        <v>9.2199999999998479</v>
      </c>
      <c r="B954" s="5">
        <f t="shared" si="399"/>
        <v>0</v>
      </c>
      <c r="C954" s="5">
        <f t="shared" si="400"/>
        <v>585.2789336111166</v>
      </c>
      <c r="D954" s="5">
        <f t="shared" si="401"/>
        <v>-326.1042011153109</v>
      </c>
      <c r="E954" s="2">
        <f t="shared" si="402"/>
        <v>585.2789336111166</v>
      </c>
      <c r="F954" s="2">
        <f t="shared" si="403"/>
        <v>0</v>
      </c>
      <c r="G954" s="3">
        <f t="shared" si="410"/>
        <v>0</v>
      </c>
      <c r="H954" s="3">
        <f t="shared" si="411"/>
        <v>48.231882131172448</v>
      </c>
      <c r="I954" s="3">
        <f t="shared" si="412"/>
        <v>-96.198717776848667</v>
      </c>
      <c r="J954" s="2">
        <f t="shared" si="413"/>
        <v>107.61276762459505</v>
      </c>
      <c r="K954" s="2">
        <f t="shared" si="390"/>
        <v>107.61276762459505</v>
      </c>
      <c r="L954" s="5">
        <f t="shared" si="391"/>
        <v>0.3893839730489107</v>
      </c>
      <c r="M954" s="4">
        <f t="shared" si="404"/>
        <v>0.17649297160072219</v>
      </c>
      <c r="N954" s="4">
        <f t="shared" si="392"/>
        <v>0.21803692109251877</v>
      </c>
      <c r="O954" s="4">
        <f t="shared" si="405"/>
        <v>0</v>
      </c>
      <c r="P954" s="4">
        <f t="shared" si="393"/>
        <v>0</v>
      </c>
      <c r="Q954" s="5">
        <f t="shared" si="394"/>
        <v>0</v>
      </c>
      <c r="R954" s="5">
        <f t="shared" si="395"/>
        <v>-10.744085892585332</v>
      </c>
      <c r="S954" s="5">
        <f t="shared" si="406"/>
        <v>21.429130294773195</v>
      </c>
      <c r="T954" s="6">
        <f t="shared" si="407"/>
        <v>1498.617637367101</v>
      </c>
      <c r="U954" s="5">
        <f t="shared" si="396"/>
        <v>0</v>
      </c>
      <c r="V954" s="5">
        <f t="shared" si="397"/>
        <v>11.999316650292311</v>
      </c>
      <c r="W954" s="5">
        <f t="shared" si="398"/>
        <v>6.0161885699353519</v>
      </c>
      <c r="X954" s="5">
        <f t="shared" si="414"/>
        <v>0</v>
      </c>
      <c r="Y954" s="5">
        <f t="shared" si="415"/>
        <v>1.255230757706979</v>
      </c>
      <c r="Z954" s="5">
        <f t="shared" si="416"/>
        <v>-4.7286811352914526</v>
      </c>
      <c r="AA954">
        <f t="shared" si="408"/>
        <v>0</v>
      </c>
    </row>
    <row r="955" spans="1:27" x14ac:dyDescent="0.2">
      <c r="A955">
        <f t="shared" si="409"/>
        <v>9.2299999999998477</v>
      </c>
      <c r="B955" s="5">
        <f t="shared" si="399"/>
        <v>0</v>
      </c>
      <c r="C955" s="5">
        <f t="shared" si="400"/>
        <v>585.7613151939662</v>
      </c>
      <c r="D955" s="5">
        <f t="shared" si="401"/>
        <v>-327.06642472713617</v>
      </c>
      <c r="E955" s="2">
        <f t="shared" si="402"/>
        <v>585.7613151939662</v>
      </c>
      <c r="F955" s="2">
        <f t="shared" si="403"/>
        <v>0</v>
      </c>
      <c r="G955" s="3">
        <f t="shared" si="410"/>
        <v>0</v>
      </c>
      <c r="H955" s="3">
        <f t="shared" si="411"/>
        <v>48.244434438749515</v>
      </c>
      <c r="I955" s="3">
        <f t="shared" si="412"/>
        <v>-96.246004588201586</v>
      </c>
      <c r="J955" s="2">
        <f t="shared" si="413"/>
        <v>107.66066530310371</v>
      </c>
      <c r="K955" s="2">
        <f t="shared" si="390"/>
        <v>107.66066530310371</v>
      </c>
      <c r="L955" s="5">
        <f t="shared" si="391"/>
        <v>0.38925444927781894</v>
      </c>
      <c r="M955" s="4">
        <f t="shared" si="404"/>
        <v>0.17641427436736812</v>
      </c>
      <c r="N955" s="4">
        <f t="shared" si="392"/>
        <v>0.21798886785260654</v>
      </c>
      <c r="O955" s="4">
        <f t="shared" si="405"/>
        <v>0</v>
      </c>
      <c r="P955" s="4">
        <f t="shared" si="393"/>
        <v>0</v>
      </c>
      <c r="Q955" s="5">
        <f t="shared" si="394"/>
        <v>0</v>
      </c>
      <c r="R955" s="5">
        <f t="shared" si="395"/>
        <v>-10.748088984196222</v>
      </c>
      <c r="S955" s="5">
        <f t="shared" si="406"/>
        <v>21.442071686023926</v>
      </c>
      <c r="T955" s="6">
        <f t="shared" si="407"/>
        <v>1498.6161387502127</v>
      </c>
      <c r="U955" s="5">
        <f t="shared" si="396"/>
        <v>0</v>
      </c>
      <c r="V955" s="5">
        <f t="shared" si="397"/>
        <v>12.007911380133669</v>
      </c>
      <c r="W955" s="5">
        <f t="shared" si="398"/>
        <v>6.0191058922791782</v>
      </c>
      <c r="X955" s="5">
        <f t="shared" si="414"/>
        <v>0</v>
      </c>
      <c r="Y955" s="5">
        <f t="shared" si="415"/>
        <v>1.2598223959374462</v>
      </c>
      <c r="Z955" s="5">
        <f t="shared" si="416"/>
        <v>-4.7128224216968952</v>
      </c>
      <c r="AA955">
        <f t="shared" si="408"/>
        <v>0</v>
      </c>
    </row>
    <row r="956" spans="1:27" x14ac:dyDescent="0.2">
      <c r="A956">
        <f t="shared" si="409"/>
        <v>9.2399999999998474</v>
      </c>
      <c r="B956" s="5">
        <f t="shared" si="399"/>
        <v>0</v>
      </c>
      <c r="C956" s="5">
        <f t="shared" si="400"/>
        <v>586.2438225294735</v>
      </c>
      <c r="D956" s="5">
        <f t="shared" si="401"/>
        <v>-328.0291204141393</v>
      </c>
      <c r="E956" s="2">
        <f t="shared" si="402"/>
        <v>586.2438225294735</v>
      </c>
      <c r="F956" s="2">
        <f t="shared" si="403"/>
        <v>0</v>
      </c>
      <c r="G956" s="3">
        <f t="shared" si="410"/>
        <v>0</v>
      </c>
      <c r="H956" s="3">
        <f t="shared" si="411"/>
        <v>48.257032662708887</v>
      </c>
      <c r="I956" s="3">
        <f t="shared" si="412"/>
        <v>-96.293132812418548</v>
      </c>
      <c r="J956" s="2">
        <f t="shared" si="413"/>
        <v>107.70844269712487</v>
      </c>
      <c r="K956" s="2">
        <f t="shared" si="390"/>
        <v>107.70844269712487</v>
      </c>
      <c r="L956" s="5">
        <f t="shared" si="391"/>
        <v>0.3891252436251344</v>
      </c>
      <c r="M956" s="4">
        <f t="shared" si="404"/>
        <v>0.17633584405165173</v>
      </c>
      <c r="N956" s="4">
        <f t="shared" si="392"/>
        <v>0.21794095601827351</v>
      </c>
      <c r="O956" s="4">
        <f t="shared" si="405"/>
        <v>0</v>
      </c>
      <c r="P956" s="4">
        <f t="shared" si="393"/>
        <v>0</v>
      </c>
      <c r="Q956" s="5">
        <f t="shared" si="394"/>
        <v>0</v>
      </c>
      <c r="R956" s="5">
        <f t="shared" si="395"/>
        <v>-10.752096533934415</v>
      </c>
      <c r="S956" s="5">
        <f t="shared" si="406"/>
        <v>21.454967336899092</v>
      </c>
      <c r="T956" s="6">
        <f t="shared" si="407"/>
        <v>1498.6146401348233</v>
      </c>
      <c r="U956" s="5">
        <f t="shared" si="396"/>
        <v>0</v>
      </c>
      <c r="V956" s="5">
        <f t="shared" si="397"/>
        <v>12.016480989984769</v>
      </c>
      <c r="W956" s="5">
        <f t="shared" si="398"/>
        <v>6.0220256490578175</v>
      </c>
      <c r="X956" s="5">
        <f t="shared" si="414"/>
        <v>0</v>
      </c>
      <c r="Y956" s="5">
        <f t="shared" si="415"/>
        <v>1.2643844560503545</v>
      </c>
      <c r="Z956" s="5">
        <f t="shared" si="416"/>
        <v>-4.6970070140430913</v>
      </c>
      <c r="AA956">
        <f t="shared" si="408"/>
        <v>0</v>
      </c>
    </row>
    <row r="957" spans="1:27" x14ac:dyDescent="0.2">
      <c r="A957">
        <f t="shared" ref="A957:A1020" si="417">A956+dt</f>
        <v>9.2499999999998472</v>
      </c>
      <c r="B957" s="5">
        <f t="shared" si="399"/>
        <v>0</v>
      </c>
      <c r="C957" s="5">
        <f t="shared" si="400"/>
        <v>586.72645607532343</v>
      </c>
      <c r="D957" s="5">
        <f t="shared" si="401"/>
        <v>-328.99228659261416</v>
      </c>
      <c r="E957" s="2">
        <f t="shared" si="402"/>
        <v>586.72645607532343</v>
      </c>
      <c r="F957" s="2">
        <f t="shared" si="403"/>
        <v>0</v>
      </c>
      <c r="G957" s="3">
        <f t="shared" ref="G957:G1020" si="418">G956+X956*dt</f>
        <v>0</v>
      </c>
      <c r="H957" s="3">
        <f t="shared" ref="H957:H1020" si="419">H956+Y956*dt</f>
        <v>48.269676507269388</v>
      </c>
      <c r="I957" s="3">
        <f t="shared" ref="I957:I1020" si="420">I956+Z956*dt</f>
        <v>-96.34010288255898</v>
      </c>
      <c r="J957" s="2">
        <f t="shared" ref="J957:J1020" si="421">SQRT(G957^2+H957^2+I957^2)</f>
        <v>107.75610002936484</v>
      </c>
      <c r="K957" s="2">
        <f t="shared" si="390"/>
        <v>107.75610002936484</v>
      </c>
      <c r="L957" s="5">
        <f t="shared" si="391"/>
        <v>0.38899635587591336</v>
      </c>
      <c r="M957" s="4">
        <f t="shared" si="404"/>
        <v>0.17625767967160133</v>
      </c>
      <c r="N957" s="4">
        <f t="shared" si="392"/>
        <v>0.21789318519470185</v>
      </c>
      <c r="O957" s="4">
        <f t="shared" si="405"/>
        <v>0</v>
      </c>
      <c r="P957" s="4">
        <f t="shared" si="393"/>
        <v>0</v>
      </c>
      <c r="Q957" s="5">
        <f t="shared" si="394"/>
        <v>0</v>
      </c>
      <c r="R957" s="5">
        <f t="shared" si="395"/>
        <v>-10.756108514256352</v>
      </c>
      <c r="S957" s="5">
        <f t="shared" si="406"/>
        <v>21.467817393045252</v>
      </c>
      <c r="T957" s="6">
        <f t="shared" si="407"/>
        <v>1498.6131415209325</v>
      </c>
      <c r="U957" s="5">
        <f t="shared" si="396"/>
        <v>0</v>
      </c>
      <c r="V957" s="5">
        <f t="shared" si="397"/>
        <v>12.025025531192883</v>
      </c>
      <c r="W957" s="5">
        <f t="shared" si="398"/>
        <v>6.0249478152406768</v>
      </c>
      <c r="X957" s="5">
        <f t="shared" ref="X957:X1020" si="422">Q957+U957</f>
        <v>0</v>
      </c>
      <c r="Y957" s="5">
        <f t="shared" ref="Y957:Y1020" si="423">R957+V957</f>
        <v>1.2689170169365305</v>
      </c>
      <c r="Z957" s="5">
        <f t="shared" si="416"/>
        <v>-4.681234791714072</v>
      </c>
      <c r="AA957">
        <f t="shared" si="408"/>
        <v>0</v>
      </c>
    </row>
    <row r="958" spans="1:27" x14ac:dyDescent="0.2">
      <c r="A958">
        <f t="shared" si="417"/>
        <v>9.259999999999847</v>
      </c>
      <c r="B958" s="5">
        <f t="shared" si="399"/>
        <v>0</v>
      </c>
      <c r="C958" s="5">
        <f t="shared" si="400"/>
        <v>587.20921628624694</v>
      </c>
      <c r="D958" s="5">
        <f t="shared" si="401"/>
        <v>-329.95592168317938</v>
      </c>
      <c r="E958" s="2">
        <f t="shared" si="402"/>
        <v>587.20921628624694</v>
      </c>
      <c r="F958" s="2">
        <f t="shared" si="403"/>
        <v>0</v>
      </c>
      <c r="G958" s="3">
        <f t="shared" si="418"/>
        <v>0</v>
      </c>
      <c r="H958" s="3">
        <f t="shared" si="419"/>
        <v>48.282365677438754</v>
      </c>
      <c r="I958" s="3">
        <f t="shared" si="420"/>
        <v>-96.38691523047612</v>
      </c>
      <c r="J958" s="2">
        <f t="shared" si="421"/>
        <v>107.80363752238097</v>
      </c>
      <c r="K958" s="2">
        <f t="shared" si="390"/>
        <v>107.80363752238097</v>
      </c>
      <c r="L958" s="5">
        <f t="shared" si="391"/>
        <v>0.38886778581039516</v>
      </c>
      <c r="M958" s="4">
        <f t="shared" si="404"/>
        <v>0.17617978024965142</v>
      </c>
      <c r="N958" s="4">
        <f t="shared" si="392"/>
        <v>0.21784555498822913</v>
      </c>
      <c r="O958" s="4">
        <f t="shared" si="405"/>
        <v>0</v>
      </c>
      <c r="P958" s="4">
        <f t="shared" si="393"/>
        <v>0</v>
      </c>
      <c r="Q958" s="5">
        <f t="shared" si="394"/>
        <v>0</v>
      </c>
      <c r="R958" s="5">
        <f t="shared" si="395"/>
        <v>-10.760124897523653</v>
      </c>
      <c r="S958" s="5">
        <f t="shared" si="406"/>
        <v>21.480621999670937</v>
      </c>
      <c r="T958" s="6">
        <f t="shared" si="407"/>
        <v>1498.6116429085403</v>
      </c>
      <c r="U958" s="5">
        <f t="shared" si="396"/>
        <v>0</v>
      </c>
      <c r="V958" s="5">
        <f t="shared" si="397"/>
        <v>12.033545055059658</v>
      </c>
      <c r="W958" s="5">
        <f t="shared" si="398"/>
        <v>6.0278723658189985</v>
      </c>
      <c r="X958" s="5">
        <f t="shared" si="422"/>
        <v>0</v>
      </c>
      <c r="Y958" s="5">
        <f t="shared" si="423"/>
        <v>1.2734201575360053</v>
      </c>
      <c r="Z958" s="5">
        <f t="shared" si="416"/>
        <v>-4.6655056345100618</v>
      </c>
      <c r="AA958">
        <f t="shared" si="408"/>
        <v>0</v>
      </c>
    </row>
    <row r="959" spans="1:27" x14ac:dyDescent="0.2">
      <c r="A959">
        <f t="shared" si="417"/>
        <v>9.2699999999998468</v>
      </c>
      <c r="B959" s="5">
        <f t="shared" si="399"/>
        <v>0</v>
      </c>
      <c r="C959" s="5">
        <f t="shared" si="400"/>
        <v>587.69210361402918</v>
      </c>
      <c r="D959" s="5">
        <f t="shared" si="401"/>
        <v>-330.92002411076589</v>
      </c>
      <c r="E959" s="2">
        <f t="shared" si="402"/>
        <v>587.69210361402918</v>
      </c>
      <c r="F959" s="2">
        <f t="shared" si="403"/>
        <v>0</v>
      </c>
      <c r="G959" s="3">
        <f t="shared" si="418"/>
        <v>0</v>
      </c>
      <c r="H959" s="3">
        <f t="shared" si="419"/>
        <v>48.295099879014117</v>
      </c>
      <c r="I959" s="3">
        <f t="shared" si="420"/>
        <v>-96.433570286821222</v>
      </c>
      <c r="J959" s="2">
        <f t="shared" si="421"/>
        <v>107.85105539857845</v>
      </c>
      <c r="K959" s="2">
        <f t="shared" si="390"/>
        <v>107.85105539857845</v>
      </c>
      <c r="L959" s="5">
        <f t="shared" si="391"/>
        <v>0.3887395332040538</v>
      </c>
      <c r="M959" s="4">
        <f t="shared" si="404"/>
        <v>0.17610214481262107</v>
      </c>
      <c r="N959" s="4">
        <f t="shared" si="392"/>
        <v>0.21779806500634633</v>
      </c>
      <c r="O959" s="4">
        <f t="shared" si="405"/>
        <v>0</v>
      </c>
      <c r="P959" s="4">
        <f t="shared" si="393"/>
        <v>0</v>
      </c>
      <c r="Q959" s="5">
        <f t="shared" si="394"/>
        <v>0</v>
      </c>
      <c r="R959" s="5">
        <f t="shared" si="395"/>
        <v>-10.764145656004855</v>
      </c>
      <c r="S959" s="5">
        <f t="shared" si="406"/>
        <v>21.49338130154656</v>
      </c>
      <c r="T959" s="6">
        <f t="shared" si="407"/>
        <v>1498.6101442976469</v>
      </c>
      <c r="U959" s="5">
        <f t="shared" si="396"/>
        <v>0</v>
      </c>
      <c r="V959" s="5">
        <f t="shared" si="397"/>
        <v>12.042039612840719</v>
      </c>
      <c r="W959" s="5">
        <f t="shared" si="398"/>
        <v>6.0307992758064008</v>
      </c>
      <c r="X959" s="5">
        <f t="shared" si="422"/>
        <v>0</v>
      </c>
      <c r="Y959" s="5">
        <f t="shared" si="423"/>
        <v>1.2778939568358645</v>
      </c>
      <c r="Z959" s="5">
        <f t="shared" si="416"/>
        <v>-4.6498194226470382</v>
      </c>
      <c r="AA959">
        <f t="shared" si="408"/>
        <v>0</v>
      </c>
    </row>
    <row r="960" spans="1:27" x14ac:dyDescent="0.2">
      <c r="A960">
        <f t="shared" si="417"/>
        <v>9.2799999999998466</v>
      </c>
      <c r="B960" s="5">
        <f t="shared" si="399"/>
        <v>0</v>
      </c>
      <c r="C960" s="5">
        <f t="shared" si="400"/>
        <v>588.17511850751714</v>
      </c>
      <c r="D960" s="5">
        <f t="shared" si="401"/>
        <v>-331.88459230460523</v>
      </c>
      <c r="E960" s="2">
        <f t="shared" si="402"/>
        <v>588.17511850751714</v>
      </c>
      <c r="F960" s="2">
        <f t="shared" si="403"/>
        <v>0</v>
      </c>
      <c r="G960" s="3">
        <f t="shared" si="418"/>
        <v>0</v>
      </c>
      <c r="H960" s="3">
        <f t="shared" si="419"/>
        <v>48.307878818582473</v>
      </c>
      <c r="I960" s="3">
        <f t="shared" si="420"/>
        <v>-96.480068481047695</v>
      </c>
      <c r="J960" s="2">
        <f t="shared" si="421"/>
        <v>107.89835388020755</v>
      </c>
      <c r="K960" s="2">
        <f t="shared" si="390"/>
        <v>107.89835388020755</v>
      </c>
      <c r="L960" s="5">
        <f t="shared" si="391"/>
        <v>0.3886115978276482</v>
      </c>
      <c r="M960" s="4">
        <f t="shared" si="404"/>
        <v>0.17602477239169226</v>
      </c>
      <c r="N960" s="4">
        <f t="shared" si="392"/>
        <v>0.21775071485769612</v>
      </c>
      <c r="O960" s="4">
        <f t="shared" si="405"/>
        <v>0</v>
      </c>
      <c r="P960" s="4">
        <f t="shared" si="393"/>
        <v>0</v>
      </c>
      <c r="Q960" s="5">
        <f t="shared" si="394"/>
        <v>0</v>
      </c>
      <c r="R960" s="5">
        <f t="shared" si="395"/>
        <v>-10.768170761877149</v>
      </c>
      <c r="S960" s="5">
        <f t="shared" si="406"/>
        <v>21.506095443004352</v>
      </c>
      <c r="T960" s="6">
        <f t="shared" si="407"/>
        <v>1498.608645688252</v>
      </c>
      <c r="U960" s="5">
        <f t="shared" si="396"/>
        <v>0</v>
      </c>
      <c r="V960" s="5">
        <f t="shared" si="397"/>
        <v>12.050509255745284</v>
      </c>
      <c r="W960" s="5">
        <f t="shared" si="398"/>
        <v>6.0337285202394186</v>
      </c>
      <c r="X960" s="5">
        <f t="shared" si="422"/>
        <v>0</v>
      </c>
      <c r="Y960" s="5">
        <f t="shared" si="423"/>
        <v>1.282338493868135</v>
      </c>
      <c r="Z960" s="5">
        <f t="shared" si="416"/>
        <v>-4.6341760367562301</v>
      </c>
      <c r="AA960">
        <f t="shared" si="408"/>
        <v>0</v>
      </c>
    </row>
    <row r="961" spans="1:27" x14ac:dyDescent="0.2">
      <c r="A961">
        <f t="shared" si="417"/>
        <v>9.2899999999998464</v>
      </c>
      <c r="B961" s="5">
        <f t="shared" si="399"/>
        <v>0</v>
      </c>
      <c r="C961" s="5">
        <f t="shared" si="400"/>
        <v>588.65826141262767</v>
      </c>
      <c r="D961" s="5">
        <f t="shared" si="401"/>
        <v>-332.84962469821755</v>
      </c>
      <c r="E961" s="2">
        <f t="shared" si="402"/>
        <v>588.65826141262767</v>
      </c>
      <c r="F961" s="2">
        <f t="shared" si="403"/>
        <v>0</v>
      </c>
      <c r="G961" s="3">
        <f t="shared" si="418"/>
        <v>0</v>
      </c>
      <c r="H961" s="3">
        <f t="shared" si="419"/>
        <v>48.320702203521158</v>
      </c>
      <c r="I961" s="3">
        <f t="shared" si="420"/>
        <v>-96.526410241415263</v>
      </c>
      <c r="J961" s="2">
        <f t="shared" si="421"/>
        <v>107.9455331893607</v>
      </c>
      <c r="K961" s="2">
        <f t="shared" si="390"/>
        <v>107.9455331893607</v>
      </c>
      <c r="L961" s="5">
        <f t="shared" si="391"/>
        <v>0.38848397944727237</v>
      </c>
      <c r="M961" s="4">
        <f t="shared" si="404"/>
        <v>0.17594766202238812</v>
      </c>
      <c r="N961" s="4">
        <f t="shared" si="392"/>
        <v>0.21770350415206999</v>
      </c>
      <c r="O961" s="4">
        <f t="shared" si="405"/>
        <v>0</v>
      </c>
      <c r="P961" s="4">
        <f t="shared" si="393"/>
        <v>0</v>
      </c>
      <c r="Q961" s="5">
        <f t="shared" si="394"/>
        <v>0</v>
      </c>
      <c r="R961" s="5">
        <f t="shared" si="395"/>
        <v>-10.772200187228094</v>
      </c>
      <c r="S961" s="5">
        <f t="shared" si="406"/>
        <v>21.518764567938302</v>
      </c>
      <c r="T961" s="6">
        <f t="shared" si="407"/>
        <v>1498.6071470803554</v>
      </c>
      <c r="U961" s="5">
        <f t="shared" si="396"/>
        <v>0</v>
      </c>
      <c r="V961" s="5">
        <f t="shared" si="397"/>
        <v>12.058954034935727</v>
      </c>
      <c r="W961" s="5">
        <f t="shared" si="398"/>
        <v>6.0366600741780125</v>
      </c>
      <c r="X961" s="5">
        <f t="shared" si="422"/>
        <v>0</v>
      </c>
      <c r="Y961" s="5">
        <f t="shared" si="423"/>
        <v>1.286753847707633</v>
      </c>
      <c r="Z961" s="5">
        <f t="shared" si="416"/>
        <v>-4.6185753578836852</v>
      </c>
      <c r="AA961">
        <f t="shared" si="408"/>
        <v>0</v>
      </c>
    </row>
    <row r="962" spans="1:27" x14ac:dyDescent="0.2">
      <c r="A962">
        <f t="shared" si="417"/>
        <v>9.2999999999998462</v>
      </c>
      <c r="B962" s="5">
        <f t="shared" si="399"/>
        <v>0</v>
      </c>
      <c r="C962" s="5">
        <f t="shared" si="400"/>
        <v>589.14153277235528</v>
      </c>
      <c r="D962" s="5">
        <f t="shared" si="401"/>
        <v>-333.81511972939961</v>
      </c>
      <c r="E962" s="2">
        <f t="shared" si="402"/>
        <v>589.14153277235528</v>
      </c>
      <c r="F962" s="2">
        <f t="shared" si="403"/>
        <v>0</v>
      </c>
      <c r="G962" s="3">
        <f t="shared" si="418"/>
        <v>0</v>
      </c>
      <c r="H962" s="3">
        <f t="shared" si="419"/>
        <v>48.333569741998232</v>
      </c>
      <c r="I962" s="3">
        <f t="shared" si="420"/>
        <v>-96.572595994994103</v>
      </c>
      <c r="J962" s="2">
        <f t="shared" si="421"/>
        <v>107.99259354796956</v>
      </c>
      <c r="K962" s="2">
        <f t="shared" si="390"/>
        <v>107.99259354796956</v>
      </c>
      <c r="L962" s="5">
        <f t="shared" si="391"/>
        <v>0.38835667782440569</v>
      </c>
      <c r="M962" s="4">
        <f t="shared" si="404"/>
        <v>0.17587081274455155</v>
      </c>
      <c r="N962" s="4">
        <f t="shared" si="392"/>
        <v>0.21765643250040695</v>
      </c>
      <c r="O962" s="4">
        <f t="shared" si="405"/>
        <v>0</v>
      </c>
      <c r="P962" s="4">
        <f t="shared" si="393"/>
        <v>0</v>
      </c>
      <c r="Q962" s="5">
        <f t="shared" si="394"/>
        <v>0</v>
      </c>
      <c r="R962" s="5">
        <f t="shared" si="395"/>
        <v>-10.776233904057307</v>
      </c>
      <c r="S962" s="5">
        <f t="shared" si="406"/>
        <v>21.531388819804139</v>
      </c>
      <c r="T962" s="6">
        <f t="shared" si="407"/>
        <v>1498.6056484739577</v>
      </c>
      <c r="U962" s="5">
        <f t="shared" si="396"/>
        <v>0</v>
      </c>
      <c r="V962" s="5">
        <f t="shared" si="397"/>
        <v>12.06737400152722</v>
      </c>
      <c r="W962" s="5">
        <f t="shared" si="398"/>
        <v>6.0395939127061027</v>
      </c>
      <c r="X962" s="5">
        <f t="shared" si="422"/>
        <v>0</v>
      </c>
      <c r="Y962" s="5">
        <f t="shared" si="423"/>
        <v>1.2911400974699134</v>
      </c>
      <c r="Z962" s="5">
        <f t="shared" si="416"/>
        <v>-4.6030172674897578</v>
      </c>
      <c r="AA962">
        <f t="shared" si="408"/>
        <v>0</v>
      </c>
    </row>
    <row r="963" spans="1:27" x14ac:dyDescent="0.2">
      <c r="A963">
        <f t="shared" si="417"/>
        <v>9.309999999999846</v>
      </c>
      <c r="B963" s="5">
        <f t="shared" si="399"/>
        <v>0</v>
      </c>
      <c r="C963" s="5">
        <f t="shared" si="400"/>
        <v>589.62493302678013</v>
      </c>
      <c r="D963" s="5">
        <f t="shared" si="401"/>
        <v>-334.78107584021296</v>
      </c>
      <c r="E963" s="2">
        <f t="shared" si="402"/>
        <v>589.62493302678013</v>
      </c>
      <c r="F963" s="2">
        <f t="shared" si="403"/>
        <v>0</v>
      </c>
      <c r="G963" s="3">
        <f t="shared" si="418"/>
        <v>0</v>
      </c>
      <c r="H963" s="3">
        <f t="shared" si="419"/>
        <v>48.346481142972934</v>
      </c>
      <c r="I963" s="3">
        <f t="shared" si="420"/>
        <v>-96.618626167669007</v>
      </c>
      <c r="J963" s="2">
        <f t="shared" si="421"/>
        <v>108.03953517780245</v>
      </c>
      <c r="K963" s="2">
        <f t="shared" si="390"/>
        <v>108.03953517780245</v>
      </c>
      <c r="L963" s="5">
        <f t="shared" si="391"/>
        <v>0.38822969271596219</v>
      </c>
      <c r="M963" s="4">
        <f t="shared" si="404"/>
        <v>0.17579422360232372</v>
      </c>
      <c r="N963" s="4">
        <f t="shared" si="392"/>
        <v>0.21760949951479067</v>
      </c>
      <c r="O963" s="4">
        <f t="shared" si="405"/>
        <v>0</v>
      </c>
      <c r="P963" s="4">
        <f t="shared" si="393"/>
        <v>0</v>
      </c>
      <c r="Q963" s="5">
        <f t="shared" si="394"/>
        <v>0</v>
      </c>
      <c r="R963" s="5">
        <f t="shared" si="395"/>
        <v>-10.780271884278175</v>
      </c>
      <c r="S963" s="5">
        <f t="shared" si="406"/>
        <v>21.543968341619351</v>
      </c>
      <c r="T963" s="6">
        <f t="shared" si="407"/>
        <v>1498.6041498690583</v>
      </c>
      <c r="U963" s="5">
        <f t="shared" si="396"/>
        <v>0</v>
      </c>
      <c r="V963" s="5">
        <f t="shared" si="397"/>
        <v>12.07576920658734</v>
      </c>
      <c r="W963" s="5">
        <f t="shared" si="398"/>
        <v>6.0425300109320847</v>
      </c>
      <c r="X963" s="5">
        <f t="shared" si="422"/>
        <v>0</v>
      </c>
      <c r="Y963" s="5">
        <f t="shared" si="423"/>
        <v>1.2954973223091653</v>
      </c>
      <c r="Z963" s="5">
        <f t="shared" si="416"/>
        <v>-4.5875016474485619</v>
      </c>
      <c r="AA963">
        <f t="shared" si="408"/>
        <v>0</v>
      </c>
    </row>
    <row r="964" spans="1:27" x14ac:dyDescent="0.2">
      <c r="A964">
        <f t="shared" si="417"/>
        <v>9.3199999999998457</v>
      </c>
      <c r="B964" s="5">
        <f t="shared" si="399"/>
        <v>0</v>
      </c>
      <c r="C964" s="5">
        <f t="shared" si="400"/>
        <v>590.10846261307597</v>
      </c>
      <c r="D964" s="5">
        <f t="shared" si="401"/>
        <v>-335.74749147697202</v>
      </c>
      <c r="E964" s="2">
        <f t="shared" si="402"/>
        <v>590.10846261307597</v>
      </c>
      <c r="F964" s="2">
        <f t="shared" si="403"/>
        <v>0</v>
      </c>
      <c r="G964" s="3">
        <f t="shared" si="418"/>
        <v>0</v>
      </c>
      <c r="H964" s="3">
        <f t="shared" si="419"/>
        <v>48.359436116196022</v>
      </c>
      <c r="I964" s="3">
        <f t="shared" si="420"/>
        <v>-96.664501184143489</v>
      </c>
      <c r="J964" s="2">
        <f t="shared" si="421"/>
        <v>108.08635830046141</v>
      </c>
      <c r="K964" s="2">
        <f t="shared" si="390"/>
        <v>108.08635830046141</v>
      </c>
      <c r="L964" s="5">
        <f t="shared" si="391"/>
        <v>0.38810302387433993</v>
      </c>
      <c r="M964" s="4">
        <f t="shared" si="404"/>
        <v>0.17571789364412266</v>
      </c>
      <c r="N964" s="4">
        <f t="shared" si="392"/>
        <v>0.21756270480844761</v>
      </c>
      <c r="O964" s="4">
        <f t="shared" si="405"/>
        <v>0</v>
      </c>
      <c r="P964" s="4">
        <f t="shared" si="393"/>
        <v>0</v>
      </c>
      <c r="Q964" s="5">
        <f t="shared" si="394"/>
        <v>0</v>
      </c>
      <c r="R964" s="5">
        <f t="shared" si="395"/>
        <v>-10.784314099719532</v>
      </c>
      <c r="S964" s="5">
        <f t="shared" si="406"/>
        <v>21.55650327596323</v>
      </c>
      <c r="T964" s="6">
        <f t="shared" si="407"/>
        <v>1498.6026512656579</v>
      </c>
      <c r="U964" s="5">
        <f t="shared" si="396"/>
        <v>0</v>
      </c>
      <c r="V964" s="5">
        <f t="shared" si="397"/>
        <v>12.084139701135687</v>
      </c>
      <c r="W964" s="5">
        <f t="shared" si="398"/>
        <v>6.045468343989338</v>
      </c>
      <c r="X964" s="5">
        <f t="shared" si="422"/>
        <v>0</v>
      </c>
      <c r="Y964" s="5">
        <f t="shared" si="423"/>
        <v>1.2998256014161544</v>
      </c>
      <c r="Z964" s="5">
        <f t="shared" si="416"/>
        <v>-4.5720283800474313</v>
      </c>
      <c r="AA964">
        <f t="shared" si="408"/>
        <v>0</v>
      </c>
    </row>
    <row r="965" spans="1:27" x14ac:dyDescent="0.2">
      <c r="A965">
        <f t="shared" si="417"/>
        <v>9.3299999999998455</v>
      </c>
      <c r="B965" s="5">
        <f t="shared" si="399"/>
        <v>0</v>
      </c>
      <c r="C965" s="5">
        <f t="shared" si="400"/>
        <v>590.592121965518</v>
      </c>
      <c r="D965" s="5">
        <f t="shared" si="401"/>
        <v>-336.71436509023243</v>
      </c>
      <c r="E965" s="2">
        <f t="shared" si="402"/>
        <v>590.592121965518</v>
      </c>
      <c r="F965" s="2">
        <f t="shared" si="403"/>
        <v>0</v>
      </c>
      <c r="G965" s="3">
        <f t="shared" si="418"/>
        <v>0</v>
      </c>
      <c r="H965" s="3">
        <f t="shared" si="419"/>
        <v>48.372434372210186</v>
      </c>
      <c r="I965" s="3">
        <f t="shared" si="420"/>
        <v>-96.710221467943967</v>
      </c>
      <c r="J965" s="2">
        <f t="shared" si="421"/>
        <v>108.13306313737974</v>
      </c>
      <c r="K965" s="2">
        <f t="shared" si="390"/>
        <v>108.13306313737974</v>
      </c>
      <c r="L965" s="5">
        <f t="shared" si="391"/>
        <v>0.38797667104746997</v>
      </c>
      <c r="M965" s="4">
        <f t="shared" si="404"/>
        <v>0.17564182192262201</v>
      </c>
      <c r="N965" s="4">
        <f t="shared" si="392"/>
        <v>0.2175160479957447</v>
      </c>
      <c r="O965" s="4">
        <f t="shared" si="405"/>
        <v>0</v>
      </c>
      <c r="P965" s="4">
        <f t="shared" si="393"/>
        <v>0</v>
      </c>
      <c r="Q965" s="5">
        <f t="shared" si="394"/>
        <v>0</v>
      </c>
      <c r="R965" s="5">
        <f t="shared" si="395"/>
        <v>-10.788360522127343</v>
      </c>
      <c r="S965" s="5">
        <f t="shared" si="406"/>
        <v>21.568993764976966</v>
      </c>
      <c r="T965" s="6">
        <f t="shared" si="407"/>
        <v>1498.6011526637558</v>
      </c>
      <c r="U965" s="5">
        <f t="shared" si="396"/>
        <v>0</v>
      </c>
      <c r="V965" s="5">
        <f t="shared" si="397"/>
        <v>12.092485536143535</v>
      </c>
      <c r="W965" s="5">
        <f t="shared" si="398"/>
        <v>6.0484088870367447</v>
      </c>
      <c r="X965" s="5">
        <f t="shared" si="422"/>
        <v>0</v>
      </c>
      <c r="Y965" s="5">
        <f t="shared" si="423"/>
        <v>1.3041250140161917</v>
      </c>
      <c r="Z965" s="5">
        <f t="shared" si="416"/>
        <v>-4.5565973479862905</v>
      </c>
      <c r="AA965">
        <f t="shared" si="408"/>
        <v>0</v>
      </c>
    </row>
    <row r="966" spans="1:27" x14ac:dyDescent="0.2">
      <c r="A966">
        <f t="shared" si="417"/>
        <v>9.3399999999998453</v>
      </c>
      <c r="B966" s="5">
        <f t="shared" si="399"/>
        <v>0</v>
      </c>
      <c r="C966" s="5">
        <f t="shared" si="400"/>
        <v>591.07591151549082</v>
      </c>
      <c r="D966" s="5">
        <f t="shared" si="401"/>
        <v>-337.68169513477926</v>
      </c>
      <c r="E966" s="2">
        <f t="shared" si="402"/>
        <v>591.07591151549082</v>
      </c>
      <c r="F966" s="2">
        <f t="shared" si="403"/>
        <v>0</v>
      </c>
      <c r="G966" s="3">
        <f t="shared" si="418"/>
        <v>0</v>
      </c>
      <c r="H966" s="3">
        <f t="shared" si="419"/>
        <v>48.385475622350349</v>
      </c>
      <c r="I966" s="3">
        <f t="shared" si="420"/>
        <v>-96.755787441423834</v>
      </c>
      <c r="J966" s="2">
        <f t="shared" si="421"/>
        <v>108.17964990981922</v>
      </c>
      <c r="K966" s="2">
        <f t="shared" si="390"/>
        <v>108.17964990981922</v>
      </c>
      <c r="L966" s="5">
        <f t="shared" si="391"/>
        <v>0.38785063397886504</v>
      </c>
      <c r="M966" s="4">
        <f t="shared" si="404"/>
        <v>0.17556600749472986</v>
      </c>
      <c r="N966" s="4">
        <f t="shared" si="392"/>
        <v>0.217469528692187</v>
      </c>
      <c r="O966" s="4">
        <f t="shared" si="405"/>
        <v>0</v>
      </c>
      <c r="P966" s="4">
        <f t="shared" si="393"/>
        <v>0</v>
      </c>
      <c r="Q966" s="5">
        <f t="shared" si="394"/>
        <v>0</v>
      </c>
      <c r="R966" s="5">
        <f t="shared" si="395"/>
        <v>-10.792411123166351</v>
      </c>
      <c r="S966" s="5">
        <f t="shared" si="406"/>
        <v>21.58143995036372</v>
      </c>
      <c r="T966" s="6">
        <f t="shared" si="407"/>
        <v>1498.5996540633525</v>
      </c>
      <c r="U966" s="5">
        <f t="shared" si="396"/>
        <v>0</v>
      </c>
      <c r="V966" s="5">
        <f t="shared" si="397"/>
        <v>12.100806762533447</v>
      </c>
      <c r="W966" s="5">
        <f t="shared" si="398"/>
        <v>6.0513516152591835</v>
      </c>
      <c r="X966" s="5">
        <f t="shared" si="422"/>
        <v>0</v>
      </c>
      <c r="Y966" s="5">
        <f t="shared" si="423"/>
        <v>1.3083956393670952</v>
      </c>
      <c r="Z966" s="5">
        <f t="shared" si="416"/>
        <v>-4.5412084343770971</v>
      </c>
      <c r="AA966">
        <f t="shared" si="408"/>
        <v>0</v>
      </c>
    </row>
    <row r="967" spans="1:27" x14ac:dyDescent="0.2">
      <c r="A967">
        <f t="shared" si="417"/>
        <v>9.3499999999998451</v>
      </c>
      <c r="B967" s="5">
        <f t="shared" si="399"/>
        <v>0</v>
      </c>
      <c r="C967" s="5">
        <f t="shared" si="400"/>
        <v>591.55983169149636</v>
      </c>
      <c r="D967" s="5">
        <f t="shared" si="401"/>
        <v>-338.64948006961521</v>
      </c>
      <c r="E967" s="2">
        <f t="shared" si="402"/>
        <v>591.55983169149636</v>
      </c>
      <c r="F967" s="2">
        <f t="shared" si="403"/>
        <v>0</v>
      </c>
      <c r="G967" s="3">
        <f t="shared" si="418"/>
        <v>0</v>
      </c>
      <c r="H967" s="3">
        <f t="shared" si="419"/>
        <v>48.39855957874402</v>
      </c>
      <c r="I967" s="3">
        <f t="shared" si="420"/>
        <v>-96.801199525767601</v>
      </c>
      <c r="J967" s="2">
        <f t="shared" si="421"/>
        <v>108.22611883886766</v>
      </c>
      <c r="K967" s="2">
        <f t="shared" si="390"/>
        <v>108.22611883886766</v>
      </c>
      <c r="L967" s="5">
        <f t="shared" si="391"/>
        <v>0.38772491240766771</v>
      </c>
      <c r="M967" s="4">
        <f t="shared" si="404"/>
        <v>0.17549044942156733</v>
      </c>
      <c r="N967" s="4">
        <f t="shared" si="392"/>
        <v>0.21742314651441538</v>
      </c>
      <c r="O967" s="4">
        <f t="shared" si="405"/>
        <v>0</v>
      </c>
      <c r="P967" s="4">
        <f t="shared" si="393"/>
        <v>0</v>
      </c>
      <c r="Q967" s="5">
        <f t="shared" si="394"/>
        <v>0</v>
      </c>
      <c r="R967" s="5">
        <f t="shared" si="395"/>
        <v>-10.796465874421743</v>
      </c>
      <c r="S967" s="5">
        <f t="shared" si="406"/>
        <v>21.593841973388777</v>
      </c>
      <c r="T967" s="6">
        <f t="shared" si="407"/>
        <v>1498.5981554644477</v>
      </c>
      <c r="U967" s="5">
        <f t="shared" si="396"/>
        <v>0</v>
      </c>
      <c r="V967" s="5">
        <f t="shared" si="397"/>
        <v>12.109103431178935</v>
      </c>
      <c r="W967" s="5">
        <f t="shared" si="398"/>
        <v>6.0542965038680396</v>
      </c>
      <c r="X967" s="5">
        <f t="shared" si="422"/>
        <v>0</v>
      </c>
      <c r="Y967" s="5">
        <f t="shared" si="423"/>
        <v>1.312637556757192</v>
      </c>
      <c r="Z967" s="5">
        <f t="shared" si="416"/>
        <v>-4.5258615227431847</v>
      </c>
      <c r="AA967">
        <f t="shared" si="408"/>
        <v>0</v>
      </c>
    </row>
    <row r="968" spans="1:27" x14ac:dyDescent="0.2">
      <c r="A968">
        <f t="shared" si="417"/>
        <v>9.3599999999998449</v>
      </c>
      <c r="B968" s="5">
        <f t="shared" si="399"/>
        <v>0</v>
      </c>
      <c r="C968" s="5">
        <f t="shared" si="400"/>
        <v>592.04388291916166</v>
      </c>
      <c r="D968" s="5">
        <f t="shared" si="401"/>
        <v>-339.617718357949</v>
      </c>
      <c r="E968" s="2">
        <f t="shared" si="402"/>
        <v>592.04388291916166</v>
      </c>
      <c r="F968" s="2">
        <f t="shared" si="403"/>
        <v>0</v>
      </c>
      <c r="G968" s="3">
        <f t="shared" si="418"/>
        <v>0</v>
      </c>
      <c r="H968" s="3">
        <f t="shared" si="419"/>
        <v>48.411685954311594</v>
      </c>
      <c r="I968" s="3">
        <f t="shared" si="420"/>
        <v>-96.846458140995026</v>
      </c>
      <c r="J968" s="2">
        <f t="shared" si="421"/>
        <v>108.27247014543629</v>
      </c>
      <c r="K968" s="2">
        <f t="shared" si="390"/>
        <v>108.27247014543629</v>
      </c>
      <c r="L968" s="5">
        <f t="shared" si="391"/>
        <v>0.3875995060686987</v>
      </c>
      <c r="M968" s="4">
        <f t="shared" si="404"/>
        <v>0.17541514676844794</v>
      </c>
      <c r="N968" s="4">
        <f t="shared" si="392"/>
        <v>0.21737690108020422</v>
      </c>
      <c r="O968" s="4">
        <f t="shared" si="405"/>
        <v>0</v>
      </c>
      <c r="P968" s="4">
        <f t="shared" si="393"/>
        <v>0</v>
      </c>
      <c r="Q968" s="5">
        <f t="shared" si="394"/>
        <v>0</v>
      </c>
      <c r="R968" s="5">
        <f t="shared" si="395"/>
        <v>-10.800524747400791</v>
      </c>
      <c r="S968" s="5">
        <f t="shared" si="406"/>
        <v>21.606199974879711</v>
      </c>
      <c r="T968" s="6">
        <f t="shared" si="407"/>
        <v>1498.5966568670417</v>
      </c>
      <c r="U968" s="5">
        <f t="shared" si="396"/>
        <v>0</v>
      </c>
      <c r="V968" s="5">
        <f t="shared" si="397"/>
        <v>12.117375592904109</v>
      </c>
      <c r="W968" s="5">
        <f t="shared" si="398"/>
        <v>6.0572435281016963</v>
      </c>
      <c r="X968" s="5">
        <f t="shared" si="422"/>
        <v>0</v>
      </c>
      <c r="Y968" s="5">
        <f t="shared" si="423"/>
        <v>1.3168508455033177</v>
      </c>
      <c r="Z968" s="5">
        <f t="shared" si="416"/>
        <v>-4.510556497018591</v>
      </c>
      <c r="AA968">
        <f t="shared" si="408"/>
        <v>0</v>
      </c>
    </row>
    <row r="969" spans="1:27" x14ac:dyDescent="0.2">
      <c r="A969">
        <f t="shared" si="417"/>
        <v>9.3699999999998447</v>
      </c>
      <c r="B969" s="5">
        <f t="shared" si="399"/>
        <v>0</v>
      </c>
      <c r="C969" s="5">
        <f t="shared" si="400"/>
        <v>592.52806562124704</v>
      </c>
      <c r="D969" s="5">
        <f t="shared" si="401"/>
        <v>-340.58640846718379</v>
      </c>
      <c r="E969" s="2">
        <f t="shared" si="402"/>
        <v>592.52806562124704</v>
      </c>
      <c r="F969" s="2">
        <f t="shared" si="403"/>
        <v>0</v>
      </c>
      <c r="G969" s="3">
        <f t="shared" si="418"/>
        <v>0</v>
      </c>
      <c r="H969" s="3">
        <f t="shared" si="419"/>
        <v>48.424854462766625</v>
      </c>
      <c r="I969" s="3">
        <f t="shared" si="420"/>
        <v>-96.891563705965211</v>
      </c>
      <c r="J969" s="2">
        <f t="shared" si="421"/>
        <v>108.31870405025738</v>
      </c>
      <c r="K969" s="2">
        <f t="shared" si="390"/>
        <v>108.31870405025738</v>
      </c>
      <c r="L969" s="5">
        <f t="shared" si="391"/>
        <v>0.38747441469250404</v>
      </c>
      <c r="M969" s="4">
        <f t="shared" si="404"/>
        <v>0.17534009860485614</v>
      </c>
      <c r="N969" s="4">
        <f t="shared" si="392"/>
        <v>0.21733079200845912</v>
      </c>
      <c r="O969" s="4">
        <f t="shared" si="405"/>
        <v>0</v>
      </c>
      <c r="P969" s="4">
        <f t="shared" si="393"/>
        <v>0</v>
      </c>
      <c r="Q969" s="5">
        <f t="shared" si="394"/>
        <v>0</v>
      </c>
      <c r="R969" s="5">
        <f t="shared" si="395"/>
        <v>-10.804587713534486</v>
      </c>
      <c r="S969" s="5">
        <f t="shared" si="406"/>
        <v>21.618514095226573</v>
      </c>
      <c r="T969" s="6">
        <f t="shared" si="407"/>
        <v>1498.5951582711341</v>
      </c>
      <c r="U969" s="5">
        <f t="shared" si="396"/>
        <v>0</v>
      </c>
      <c r="V969" s="5">
        <f t="shared" si="397"/>
        <v>12.125623298483356</v>
      </c>
      <c r="W969" s="5">
        <f t="shared" si="398"/>
        <v>6.0601926632260383</v>
      </c>
      <c r="X969" s="5">
        <f t="shared" si="422"/>
        <v>0</v>
      </c>
      <c r="Y969" s="5">
        <f t="shared" si="423"/>
        <v>1.32103558494887</v>
      </c>
      <c r="Z969" s="5">
        <f t="shared" si="416"/>
        <v>-4.4952932415473867</v>
      </c>
      <c r="AA969">
        <f t="shared" si="408"/>
        <v>0</v>
      </c>
    </row>
    <row r="970" spans="1:27" x14ac:dyDescent="0.2">
      <c r="A970">
        <f t="shared" si="417"/>
        <v>9.3799999999998445</v>
      </c>
      <c r="B970" s="5">
        <f t="shared" si="399"/>
        <v>0</v>
      </c>
      <c r="C970" s="5">
        <f t="shared" si="400"/>
        <v>593.01238021765403</v>
      </c>
      <c r="D970" s="5">
        <f t="shared" si="401"/>
        <v>-341.55554886890548</v>
      </c>
      <c r="E970" s="2">
        <f t="shared" si="402"/>
        <v>593.01238021765403</v>
      </c>
      <c r="F970" s="2">
        <f t="shared" si="403"/>
        <v>0</v>
      </c>
      <c r="G970" s="3">
        <f t="shared" si="418"/>
        <v>0</v>
      </c>
      <c r="H970" s="3">
        <f t="shared" si="419"/>
        <v>48.438064818616112</v>
      </c>
      <c r="I970" s="3">
        <f t="shared" si="420"/>
        <v>-96.936516638380681</v>
      </c>
      <c r="J970" s="2">
        <f t="shared" si="421"/>
        <v>108.36482077388173</v>
      </c>
      <c r="K970" s="2">
        <f t="shared" si="390"/>
        <v>108.36482077388173</v>
      </c>
      <c r="L970" s="5">
        <f t="shared" si="391"/>
        <v>0.38734963800540301</v>
      </c>
      <c r="M970" s="4">
        <f t="shared" si="404"/>
        <v>0.1752653040044268</v>
      </c>
      <c r="N970" s="4">
        <f t="shared" si="392"/>
        <v>0.21728481891921417</v>
      </c>
      <c r="O970" s="4">
        <f t="shared" si="405"/>
        <v>0</v>
      </c>
      <c r="P970" s="4">
        <f t="shared" si="393"/>
        <v>0</v>
      </c>
      <c r="Q970" s="5">
        <f t="shared" si="394"/>
        <v>0</v>
      </c>
      <c r="R970" s="5">
        <f t="shared" si="395"/>
        <v>-10.80865474417916</v>
      </c>
      <c r="S970" s="5">
        <f t="shared" si="406"/>
        <v>21.630784474382104</v>
      </c>
      <c r="T970" s="6">
        <f t="shared" si="407"/>
        <v>1498.5936596767249</v>
      </c>
      <c r="U970" s="5">
        <f t="shared" si="396"/>
        <v>0</v>
      </c>
      <c r="V970" s="5">
        <f t="shared" si="397"/>
        <v>12.133846598640956</v>
      </c>
      <c r="W970" s="5">
        <f t="shared" si="398"/>
        <v>6.0631438845349193</v>
      </c>
      <c r="X970" s="5">
        <f t="shared" si="422"/>
        <v>0</v>
      </c>
      <c r="Y970" s="5">
        <f t="shared" si="423"/>
        <v>1.3251918544617958</v>
      </c>
      <c r="Z970" s="5">
        <f t="shared" si="416"/>
        <v>-4.4800716410829757</v>
      </c>
      <c r="AA970">
        <f t="shared" si="408"/>
        <v>0</v>
      </c>
    </row>
    <row r="971" spans="1:27" x14ac:dyDescent="0.2">
      <c r="A971">
        <f t="shared" si="417"/>
        <v>9.3899999999998442</v>
      </c>
      <c r="B971" s="5">
        <f t="shared" si="399"/>
        <v>0</v>
      </c>
      <c r="C971" s="5">
        <f t="shared" si="400"/>
        <v>593.4968271254329</v>
      </c>
      <c r="D971" s="5">
        <f t="shared" si="401"/>
        <v>-342.52513803887132</v>
      </c>
      <c r="E971" s="2">
        <f t="shared" si="402"/>
        <v>593.4968271254329</v>
      </c>
      <c r="F971" s="2">
        <f t="shared" si="403"/>
        <v>0</v>
      </c>
      <c r="G971" s="3">
        <f t="shared" si="418"/>
        <v>0</v>
      </c>
      <c r="H971" s="3">
        <f t="shared" si="419"/>
        <v>48.451316737160731</v>
      </c>
      <c r="I971" s="3">
        <f t="shared" si="420"/>
        <v>-96.981317354791514</v>
      </c>
      <c r="J971" s="2">
        <f t="shared" si="421"/>
        <v>108.4108205366764</v>
      </c>
      <c r="K971" s="2">
        <f t="shared" si="390"/>
        <v>108.4108205366764</v>
      </c>
      <c r="L971" s="5">
        <f t="shared" si="391"/>
        <v>0.38722517572953463</v>
      </c>
      <c r="M971" s="4">
        <f t="shared" si="404"/>
        <v>0.17519076204492409</v>
      </c>
      <c r="N971" s="4">
        <f t="shared" si="392"/>
        <v>0.21723898143362991</v>
      </c>
      <c r="O971" s="4">
        <f t="shared" si="405"/>
        <v>0</v>
      </c>
      <c r="P971" s="4">
        <f t="shared" si="393"/>
        <v>0</v>
      </c>
      <c r="Q971" s="5">
        <f t="shared" si="394"/>
        <v>0</v>
      </c>
      <c r="R971" s="5">
        <f t="shared" si="395"/>
        <v>-10.812725810618094</v>
      </c>
      <c r="S971" s="5">
        <f t="shared" si="406"/>
        <v>21.643011251861985</v>
      </c>
      <c r="T971" s="6">
        <f t="shared" si="407"/>
        <v>1498.5921610838147</v>
      </c>
      <c r="U971" s="5">
        <f t="shared" si="396"/>
        <v>0</v>
      </c>
      <c r="V971" s="5">
        <f t="shared" si="397"/>
        <v>12.142045544050811</v>
      </c>
      <c r="W971" s="5">
        <f t="shared" si="398"/>
        <v>6.0660971673506685</v>
      </c>
      <c r="X971" s="5">
        <f t="shared" si="422"/>
        <v>0</v>
      </c>
      <c r="Y971" s="5">
        <f t="shared" si="423"/>
        <v>1.3293197334327171</v>
      </c>
      <c r="Z971" s="5">
        <f t="shared" si="416"/>
        <v>-4.464891580787345</v>
      </c>
      <c r="AA971">
        <f t="shared" si="408"/>
        <v>0</v>
      </c>
    </row>
    <row r="972" spans="1:27" x14ac:dyDescent="0.2">
      <c r="A972">
        <f t="shared" si="417"/>
        <v>9.399999999999844</v>
      </c>
      <c r="B972" s="5">
        <f t="shared" si="399"/>
        <v>0</v>
      </c>
      <c r="C972" s="5">
        <f t="shared" si="400"/>
        <v>593.98140675879119</v>
      </c>
      <c r="D972" s="5">
        <f t="shared" si="401"/>
        <v>-343.49517445699826</v>
      </c>
      <c r="E972" s="2">
        <f t="shared" si="402"/>
        <v>593.98140675879119</v>
      </c>
      <c r="F972" s="2">
        <f t="shared" si="403"/>
        <v>0</v>
      </c>
      <c r="G972" s="3">
        <f t="shared" si="418"/>
        <v>0</v>
      </c>
      <c r="H972" s="3">
        <f t="shared" si="419"/>
        <v>48.464609934495058</v>
      </c>
      <c r="I972" s="3">
        <f t="shared" si="420"/>
        <v>-97.025966270599383</v>
      </c>
      <c r="J972" s="2">
        <f t="shared" si="421"/>
        <v>108.45670355882224</v>
      </c>
      <c r="K972" s="2">
        <f t="shared" si="390"/>
        <v>108.45670355882224</v>
      </c>
      <c r="L972" s="5">
        <f t="shared" si="391"/>
        <v>0.38710102758290488</v>
      </c>
      <c r="M972" s="4">
        <f t="shared" si="404"/>
        <v>0.17511647180822101</v>
      </c>
      <c r="N972" s="4">
        <f t="shared" si="392"/>
        <v>0.2171932791739907</v>
      </c>
      <c r="O972" s="4">
        <f t="shared" si="405"/>
        <v>0</v>
      </c>
      <c r="P972" s="4">
        <f t="shared" si="393"/>
        <v>0</v>
      </c>
      <c r="Q972" s="5">
        <f t="shared" si="394"/>
        <v>0</v>
      </c>
      <c r="R972" s="5">
        <f t="shared" si="395"/>
        <v>-10.816800884063126</v>
      </c>
      <c r="S972" s="5">
        <f t="shared" si="406"/>
        <v>21.655194566745109</v>
      </c>
      <c r="T972" s="6">
        <f t="shared" si="407"/>
        <v>1498.590662492403</v>
      </c>
      <c r="U972" s="5">
        <f t="shared" si="396"/>
        <v>0</v>
      </c>
      <c r="V972" s="5">
        <f t="shared" si="397"/>
        <v>12.150220185336099</v>
      </c>
      <c r="W972" s="5">
        <f t="shared" si="398"/>
        <v>6.0690524870245603</v>
      </c>
      <c r="X972" s="5">
        <f t="shared" si="422"/>
        <v>0</v>
      </c>
      <c r="Y972" s="5">
        <f t="shared" si="423"/>
        <v>1.3334193012729738</v>
      </c>
      <c r="Z972" s="5">
        <f t="shared" si="416"/>
        <v>-4.4497529462303298</v>
      </c>
      <c r="AA972">
        <f t="shared" si="408"/>
        <v>0</v>
      </c>
    </row>
    <row r="973" spans="1:27" x14ac:dyDescent="0.2">
      <c r="A973">
        <f t="shared" si="417"/>
        <v>9.4099999999998438</v>
      </c>
      <c r="B973" s="5">
        <f t="shared" si="399"/>
        <v>0</v>
      </c>
      <c r="C973" s="5">
        <f t="shared" si="400"/>
        <v>594.46611952910121</v>
      </c>
      <c r="D973" s="5">
        <f t="shared" si="401"/>
        <v>-344.46565660735155</v>
      </c>
      <c r="E973" s="2">
        <f t="shared" si="402"/>
        <v>594.46611952910121</v>
      </c>
      <c r="F973" s="2">
        <f t="shared" si="403"/>
        <v>0</v>
      </c>
      <c r="G973" s="3">
        <f t="shared" si="418"/>
        <v>0</v>
      </c>
      <c r="H973" s="3">
        <f t="shared" si="419"/>
        <v>48.47794412750779</v>
      </c>
      <c r="I973" s="3">
        <f t="shared" si="420"/>
        <v>-97.070463800061688</v>
      </c>
      <c r="J973" s="2">
        <f t="shared" si="421"/>
        <v>108.50247006031178</v>
      </c>
      <c r="K973" s="2">
        <f t="shared" si="390"/>
        <v>108.50247006031178</v>
      </c>
      <c r="L973" s="5">
        <f t="shared" si="391"/>
        <v>0.3869771932794327</v>
      </c>
      <c r="M973" s="4">
        <f t="shared" si="404"/>
        <v>0.17504243238027839</v>
      </c>
      <c r="N973" s="4">
        <f t="shared" si="392"/>
        <v>0.21714771176370204</v>
      </c>
      <c r="O973" s="4">
        <f t="shared" si="405"/>
        <v>0</v>
      </c>
      <c r="P973" s="4">
        <f t="shared" si="393"/>
        <v>0</v>
      </c>
      <c r="Q973" s="5">
        <f t="shared" si="394"/>
        <v>0</v>
      </c>
      <c r="R973" s="5">
        <f t="shared" si="395"/>
        <v>-10.82087993565624</v>
      </c>
      <c r="S973" s="5">
        <f t="shared" si="406"/>
        <v>21.667334557673875</v>
      </c>
      <c r="T973" s="6">
        <f t="shared" si="407"/>
        <v>1498.5891639024899</v>
      </c>
      <c r="U973" s="5">
        <f t="shared" si="396"/>
        <v>0</v>
      </c>
      <c r="V973" s="5">
        <f t="shared" si="397"/>
        <v>12.158370573068943</v>
      </c>
      <c r="W973" s="5">
        <f t="shared" si="398"/>
        <v>6.0720098189372873</v>
      </c>
      <c r="X973" s="5">
        <f t="shared" si="422"/>
        <v>0</v>
      </c>
      <c r="Y973" s="5">
        <f t="shared" si="423"/>
        <v>1.3374906374127029</v>
      </c>
      <c r="Z973" s="5">
        <f t="shared" si="416"/>
        <v>-4.434655623388835</v>
      </c>
      <c r="AA973">
        <f t="shared" si="408"/>
        <v>0</v>
      </c>
    </row>
    <row r="974" spans="1:27" x14ac:dyDescent="0.2">
      <c r="A974">
        <f t="shared" si="417"/>
        <v>9.4199999999998436</v>
      </c>
      <c r="B974" s="5">
        <f t="shared" si="399"/>
        <v>0</v>
      </c>
      <c r="C974" s="5">
        <f t="shared" si="400"/>
        <v>594.95096584490818</v>
      </c>
      <c r="D974" s="5">
        <f t="shared" si="401"/>
        <v>-345.43658297813329</v>
      </c>
      <c r="E974" s="2">
        <f t="shared" si="402"/>
        <v>594.95096584490818</v>
      </c>
      <c r="F974" s="2">
        <f t="shared" si="403"/>
        <v>0</v>
      </c>
      <c r="G974" s="3">
        <f t="shared" si="418"/>
        <v>0</v>
      </c>
      <c r="H974" s="3">
        <f t="shared" si="419"/>
        <v>48.491319033881915</v>
      </c>
      <c r="I974" s="3">
        <f t="shared" si="420"/>
        <v>-97.114810356295578</v>
      </c>
      <c r="J974" s="2">
        <f t="shared" si="421"/>
        <v>108.54812026094682</v>
      </c>
      <c r="K974" s="2">
        <f t="shared" si="390"/>
        <v>108.54812026094682</v>
      </c>
      <c r="L974" s="5">
        <f t="shared" si="391"/>
        <v>0.38685367252899627</v>
      </c>
      <c r="M974" s="4">
        <f t="shared" si="404"/>
        <v>0.17496864285112457</v>
      </c>
      <c r="N974" s="4">
        <f t="shared" si="392"/>
        <v>0.21710227882728836</v>
      </c>
      <c r="O974" s="4">
        <f t="shared" si="405"/>
        <v>0</v>
      </c>
      <c r="P974" s="4">
        <f t="shared" si="393"/>
        <v>0</v>
      </c>
      <c r="Q974" s="5">
        <f t="shared" si="394"/>
        <v>0</v>
      </c>
      <c r="R974" s="5">
        <f t="shared" si="395"/>
        <v>-10.824962936471147</v>
      </c>
      <c r="S974" s="5">
        <f t="shared" si="406"/>
        <v>21.679431362854519</v>
      </c>
      <c r="T974" s="6">
        <f t="shared" si="407"/>
        <v>1498.5876653140749</v>
      </c>
      <c r="U974" s="5">
        <f t="shared" si="396"/>
        <v>0</v>
      </c>
      <c r="V974" s="5">
        <f t="shared" si="397"/>
        <v>12.166496757770133</v>
      </c>
      <c r="W974" s="5">
        <f t="shared" si="398"/>
        <v>6.0749691384994398</v>
      </c>
      <c r="X974" s="5">
        <f t="shared" si="422"/>
        <v>0</v>
      </c>
      <c r="Y974" s="5">
        <f t="shared" si="423"/>
        <v>1.3415338212989862</v>
      </c>
      <c r="Z974" s="5">
        <f t="shared" si="416"/>
        <v>-4.4195994986460398</v>
      </c>
      <c r="AA974">
        <f t="shared" si="408"/>
        <v>0</v>
      </c>
    </row>
    <row r="975" spans="1:27" x14ac:dyDescent="0.2">
      <c r="A975">
        <f t="shared" si="417"/>
        <v>9.4299999999998434</v>
      </c>
      <c r="B975" s="5">
        <f t="shared" si="399"/>
        <v>0</v>
      </c>
      <c r="C975" s="5">
        <f t="shared" si="400"/>
        <v>595.43594611193805</v>
      </c>
      <c r="D975" s="5">
        <f t="shared" si="401"/>
        <v>-346.40795206167115</v>
      </c>
      <c r="E975" s="2">
        <f t="shared" si="402"/>
        <v>595.43594611193805</v>
      </c>
      <c r="F975" s="2">
        <f t="shared" si="403"/>
        <v>0</v>
      </c>
      <c r="G975" s="3">
        <f t="shared" si="418"/>
        <v>0</v>
      </c>
      <c r="H975" s="3">
        <f t="shared" si="419"/>
        <v>48.504734372094902</v>
      </c>
      <c r="I975" s="3">
        <f t="shared" si="420"/>
        <v>-97.159006351282045</v>
      </c>
      <c r="J975" s="2">
        <f t="shared" si="421"/>
        <v>108.59365438033637</v>
      </c>
      <c r="K975" s="2">
        <f t="shared" si="390"/>
        <v>108.59365438033637</v>
      </c>
      <c r="L975" s="5">
        <f t="shared" si="391"/>
        <v>0.38673046503747882</v>
      </c>
      <c r="M975" s="4">
        <f t="shared" si="404"/>
        <v>0.17489510231483474</v>
      </c>
      <c r="N975" s="4">
        <f t="shared" si="392"/>
        <v>0.21705697999039039</v>
      </c>
      <c r="O975" s="4">
        <f t="shared" si="405"/>
        <v>0</v>
      </c>
      <c r="P975" s="4">
        <f t="shared" si="393"/>
        <v>0</v>
      </c>
      <c r="Q975" s="5">
        <f t="shared" si="394"/>
        <v>0</v>
      </c>
      <c r="R975" s="5">
        <f t="shared" si="395"/>
        <v>-10.829049857514857</v>
      </c>
      <c r="S975" s="5">
        <f t="shared" si="406"/>
        <v>21.691485120057454</v>
      </c>
      <c r="T975" s="6">
        <f t="shared" si="407"/>
        <v>1498.586166727159</v>
      </c>
      <c r="U975" s="5">
        <f t="shared" si="396"/>
        <v>0</v>
      </c>
      <c r="V975" s="5">
        <f t="shared" si="397"/>
        <v>12.174598789908812</v>
      </c>
      <c r="W975" s="5">
        <f t="shared" si="398"/>
        <v>6.0779304211519731</v>
      </c>
      <c r="X975" s="5">
        <f t="shared" si="422"/>
        <v>0</v>
      </c>
      <c r="Y975" s="5">
        <f t="shared" si="423"/>
        <v>1.3455489323939549</v>
      </c>
      <c r="Z975" s="5">
        <f t="shared" si="416"/>
        <v>-4.4045844587905734</v>
      </c>
      <c r="AA975">
        <f t="shared" si="408"/>
        <v>0</v>
      </c>
    </row>
    <row r="976" spans="1:27" x14ac:dyDescent="0.2">
      <c r="A976">
        <f t="shared" si="417"/>
        <v>9.4399999999998432</v>
      </c>
      <c r="B976" s="5">
        <f t="shared" si="399"/>
        <v>0</v>
      </c>
      <c r="C976" s="5">
        <f t="shared" si="400"/>
        <v>595.92106073310561</v>
      </c>
      <c r="D976" s="5">
        <f t="shared" si="401"/>
        <v>-347.37976235440686</v>
      </c>
      <c r="E976" s="2">
        <f t="shared" si="402"/>
        <v>595.92106073310561</v>
      </c>
      <c r="F976" s="2">
        <f t="shared" si="403"/>
        <v>0</v>
      </c>
      <c r="G976" s="3">
        <f t="shared" si="418"/>
        <v>0</v>
      </c>
      <c r="H976" s="3">
        <f t="shared" si="419"/>
        <v>48.51818986141884</v>
      </c>
      <c r="I976" s="3">
        <f t="shared" si="420"/>
        <v>-97.203052195869944</v>
      </c>
      <c r="J976" s="2">
        <f t="shared" si="421"/>
        <v>108.63907263789443</v>
      </c>
      <c r="K976" s="2">
        <f t="shared" si="390"/>
        <v>108.63907263789443</v>
      </c>
      <c r="L976" s="5">
        <f t="shared" si="391"/>
        <v>0.38660757050681388</v>
      </c>
      <c r="M976" s="4">
        <f t="shared" si="404"/>
        <v>0.17482180986951062</v>
      </c>
      <c r="N976" s="4">
        <f t="shared" si="392"/>
        <v>0.21701181487976243</v>
      </c>
      <c r="O976" s="4">
        <f t="shared" si="405"/>
        <v>0</v>
      </c>
      <c r="P976" s="4">
        <f t="shared" si="393"/>
        <v>0</v>
      </c>
      <c r="Q976" s="5">
        <f t="shared" si="394"/>
        <v>0</v>
      </c>
      <c r="R976" s="5">
        <f t="shared" si="395"/>
        <v>-10.833140669729234</v>
      </c>
      <c r="S976" s="5">
        <f t="shared" si="406"/>
        <v>21.703495966617631</v>
      </c>
      <c r="T976" s="6">
        <f t="shared" si="407"/>
        <v>1498.5846681417413</v>
      </c>
      <c r="U976" s="5">
        <f t="shared" si="396"/>
        <v>0</v>
      </c>
      <c r="V976" s="5">
        <f t="shared" si="397"/>
        <v>12.182676719902165</v>
      </c>
      <c r="W976" s="5">
        <f t="shared" si="398"/>
        <v>6.0808936423666635</v>
      </c>
      <c r="X976" s="5">
        <f t="shared" si="422"/>
        <v>0</v>
      </c>
      <c r="Y976" s="5">
        <f t="shared" si="423"/>
        <v>1.3495360501729312</v>
      </c>
      <c r="Z976" s="5">
        <f t="shared" si="416"/>
        <v>-4.3896103910157045</v>
      </c>
      <c r="AA976">
        <f t="shared" si="408"/>
        <v>0</v>
      </c>
    </row>
    <row r="977" spans="1:27" x14ac:dyDescent="0.2">
      <c r="A977">
        <f t="shared" si="417"/>
        <v>9.449999999999843</v>
      </c>
      <c r="B977" s="5">
        <f t="shared" si="399"/>
        <v>0</v>
      </c>
      <c r="C977" s="5">
        <f t="shared" si="400"/>
        <v>596.40631010852235</v>
      </c>
      <c r="D977" s="5">
        <f t="shared" si="401"/>
        <v>-348.3520123568851</v>
      </c>
      <c r="E977" s="2">
        <f t="shared" si="402"/>
        <v>596.40631010852235</v>
      </c>
      <c r="F977" s="2">
        <f t="shared" si="403"/>
        <v>0</v>
      </c>
      <c r="G977" s="3">
        <f t="shared" si="418"/>
        <v>0</v>
      </c>
      <c r="H977" s="3">
        <f t="shared" si="419"/>
        <v>48.531685221920569</v>
      </c>
      <c r="I977" s="3">
        <f t="shared" si="420"/>
        <v>-97.246948299780101</v>
      </c>
      <c r="J977" s="2">
        <f t="shared" si="421"/>
        <v>108.68437525283792</v>
      </c>
      <c r="K977" s="2">
        <f t="shared" si="390"/>
        <v>108.68437525283792</v>
      </c>
      <c r="L977" s="5">
        <f t="shared" si="391"/>
        <v>0.38648498863503061</v>
      </c>
      <c r="M977" s="4">
        <f t="shared" si="404"/>
        <v>0.17474876461725997</v>
      </c>
      <c r="N977" s="4">
        <f t="shared" si="392"/>
        <v>0.21696678312326997</v>
      </c>
      <c r="O977" s="4">
        <f t="shared" si="405"/>
        <v>0</v>
      </c>
      <c r="P977" s="4">
        <f t="shared" si="393"/>
        <v>0</v>
      </c>
      <c r="Q977" s="5">
        <f t="shared" si="394"/>
        <v>0</v>
      </c>
      <c r="R977" s="5">
        <f t="shared" si="395"/>
        <v>-10.837235343992559</v>
      </c>
      <c r="S977" s="5">
        <f t="shared" si="406"/>
        <v>21.715464039434977</v>
      </c>
      <c r="T977" s="6">
        <f t="shared" si="407"/>
        <v>1498.5831695578229</v>
      </c>
      <c r="U977" s="5">
        <f t="shared" si="396"/>
        <v>0</v>
      </c>
      <c r="V977" s="5">
        <f t="shared" si="397"/>
        <v>12.190730598115158</v>
      </c>
      <c r="W977" s="5">
        <f t="shared" si="398"/>
        <v>6.0838587776465793</v>
      </c>
      <c r="X977" s="5">
        <f t="shared" si="422"/>
        <v>0</v>
      </c>
      <c r="Y977" s="5">
        <f t="shared" si="423"/>
        <v>1.3534952541225991</v>
      </c>
      <c r="Z977" s="5">
        <f t="shared" si="416"/>
        <v>-4.3746771829184432</v>
      </c>
      <c r="AA977">
        <f t="shared" si="408"/>
        <v>0</v>
      </c>
    </row>
    <row r="978" spans="1:27" x14ac:dyDescent="0.2">
      <c r="A978">
        <f t="shared" si="417"/>
        <v>9.4599999999998428</v>
      </c>
      <c r="B978" s="5">
        <f t="shared" si="399"/>
        <v>0</v>
      </c>
      <c r="C978" s="5">
        <f t="shared" si="400"/>
        <v>596.89169463550422</v>
      </c>
      <c r="D978" s="5">
        <f t="shared" si="401"/>
        <v>-349.32470057374201</v>
      </c>
      <c r="E978" s="2">
        <f t="shared" si="402"/>
        <v>596.89169463550422</v>
      </c>
      <c r="F978" s="2">
        <f t="shared" si="403"/>
        <v>0</v>
      </c>
      <c r="G978" s="3">
        <f t="shared" si="418"/>
        <v>0</v>
      </c>
      <c r="H978" s="3">
        <f t="shared" si="419"/>
        <v>48.545220174461797</v>
      </c>
      <c r="I978" s="3">
        <f t="shared" si="420"/>
        <v>-97.290695071609292</v>
      </c>
      <c r="J978" s="2">
        <f t="shared" si="421"/>
        <v>108.72956244418458</v>
      </c>
      <c r="K978" s="2">
        <f t="shared" si="390"/>
        <v>108.72956244418458</v>
      </c>
      <c r="L978" s="5">
        <f t="shared" si="391"/>
        <v>0.3863627191162986</v>
      </c>
      <c r="M978" s="4">
        <f t="shared" si="404"/>
        <v>0.17467596566417645</v>
      </c>
      <c r="N978" s="4">
        <f t="shared" si="392"/>
        <v>0.21692188434988702</v>
      </c>
      <c r="O978" s="4">
        <f t="shared" si="405"/>
        <v>0</v>
      </c>
      <c r="P978" s="4">
        <f t="shared" si="393"/>
        <v>0</v>
      </c>
      <c r="Q978" s="5">
        <f t="shared" si="394"/>
        <v>0</v>
      </c>
      <c r="R978" s="5">
        <f t="shared" si="395"/>
        <v>-10.841333851121055</v>
      </c>
      <c r="S978" s="5">
        <f t="shared" si="406"/>
        <v>21.727389474974771</v>
      </c>
      <c r="T978" s="6">
        <f t="shared" si="407"/>
        <v>1498.5816709754024</v>
      </c>
      <c r="U978" s="5">
        <f t="shared" si="396"/>
        <v>0</v>
      </c>
      <c r="V978" s="5">
        <f t="shared" si="397"/>
        <v>12.198760474860235</v>
      </c>
      <c r="W978" s="5">
        <f t="shared" si="398"/>
        <v>6.0868258025265307</v>
      </c>
      <c r="X978" s="5">
        <f t="shared" si="422"/>
        <v>0</v>
      </c>
      <c r="Y978" s="5">
        <f t="shared" si="423"/>
        <v>1.3574266237391797</v>
      </c>
      <c r="Z978" s="5">
        <f t="shared" si="416"/>
        <v>-4.3597847224986985</v>
      </c>
      <c r="AA978">
        <f t="shared" si="408"/>
        <v>0</v>
      </c>
    </row>
    <row r="979" spans="1:27" x14ac:dyDescent="0.2">
      <c r="A979">
        <f t="shared" si="417"/>
        <v>9.4699999999998425</v>
      </c>
      <c r="B979" s="5">
        <f t="shared" si="399"/>
        <v>0</v>
      </c>
      <c r="C979" s="5">
        <f t="shared" si="400"/>
        <v>597.37721470858003</v>
      </c>
      <c r="D979" s="5">
        <f t="shared" si="401"/>
        <v>-350.29782551369425</v>
      </c>
      <c r="E979" s="2">
        <f t="shared" si="402"/>
        <v>597.37721470858003</v>
      </c>
      <c r="F979" s="2">
        <f t="shared" si="403"/>
        <v>0</v>
      </c>
      <c r="G979" s="3">
        <f t="shared" si="418"/>
        <v>0</v>
      </c>
      <c r="H979" s="3">
        <f t="shared" si="419"/>
        <v>48.558794440699188</v>
      </c>
      <c r="I979" s="3">
        <f t="shared" si="420"/>
        <v>-97.334292918834279</v>
      </c>
      <c r="J979" s="2">
        <f t="shared" si="421"/>
        <v>108.77463443075096</v>
      </c>
      <c r="K979" s="2">
        <f t="shared" si="390"/>
        <v>108.77463443075096</v>
      </c>
      <c r="L979" s="5">
        <f t="shared" si="391"/>
        <v>0.38624076164097232</v>
      </c>
      <c r="M979" s="4">
        <f t="shared" si="404"/>
        <v>0.17460341212031941</v>
      </c>
      <c r="N979" s="4">
        <f t="shared" si="392"/>
        <v>0.21687711818969341</v>
      </c>
      <c r="O979" s="4">
        <f t="shared" si="405"/>
        <v>0</v>
      </c>
      <c r="P979" s="4">
        <f t="shared" si="393"/>
        <v>0</v>
      </c>
      <c r="Q979" s="5">
        <f t="shared" si="394"/>
        <v>0</v>
      </c>
      <c r="R979" s="5">
        <f t="shared" si="395"/>
        <v>-10.845436161870422</v>
      </c>
      <c r="S979" s="5">
        <f t="shared" si="406"/>
        <v>21.739272409268107</v>
      </c>
      <c r="T979" s="6">
        <f t="shared" si="407"/>
        <v>1498.5801723944808</v>
      </c>
      <c r="U979" s="5">
        <f t="shared" si="396"/>
        <v>0</v>
      </c>
      <c r="V979" s="5">
        <f t="shared" si="397"/>
        <v>12.206766400397033</v>
      </c>
      <c r="W979" s="5">
        <f t="shared" si="398"/>
        <v>6.0897946925735171</v>
      </c>
      <c r="X979" s="5">
        <f t="shared" si="422"/>
        <v>0</v>
      </c>
      <c r="Y979" s="5">
        <f t="shared" si="423"/>
        <v>1.3613302385266106</v>
      </c>
      <c r="Z979" s="5">
        <f t="shared" si="416"/>
        <v>-4.3449328981583761</v>
      </c>
      <c r="AA979">
        <f t="shared" si="408"/>
        <v>0</v>
      </c>
    </row>
    <row r="980" spans="1:27" x14ac:dyDescent="0.2">
      <c r="A980">
        <f t="shared" si="417"/>
        <v>9.4799999999998423</v>
      </c>
      <c r="B980" s="5">
        <f t="shared" si="399"/>
        <v>0</v>
      </c>
      <c r="C980" s="5">
        <f t="shared" si="400"/>
        <v>597.86287071949903</v>
      </c>
      <c r="D980" s="5">
        <f t="shared" si="401"/>
        <v>-351.27138568952751</v>
      </c>
      <c r="E980" s="2">
        <f t="shared" si="402"/>
        <v>597.86287071949903</v>
      </c>
      <c r="F980" s="2">
        <f t="shared" si="403"/>
        <v>0</v>
      </c>
      <c r="G980" s="3">
        <f t="shared" si="418"/>
        <v>0</v>
      </c>
      <c r="H980" s="3">
        <f t="shared" si="419"/>
        <v>48.572407743084455</v>
      </c>
      <c r="I980" s="3">
        <f t="shared" si="420"/>
        <v>-97.37774224781586</v>
      </c>
      <c r="J980" s="2">
        <f t="shared" si="421"/>
        <v>108.81959143115044</v>
      </c>
      <c r="K980" s="2">
        <f t="shared" si="390"/>
        <v>108.81959143115044</v>
      </c>
      <c r="L980" s="5">
        <f t="shared" si="391"/>
        <v>0.38611911589563547</v>
      </c>
      <c r="M980" s="4">
        <f t="shared" si="404"/>
        <v>0.17453110309969375</v>
      </c>
      <c r="N980" s="4">
        <f t="shared" si="392"/>
        <v>0.21683248427387214</v>
      </c>
      <c r="O980" s="4">
        <f t="shared" si="405"/>
        <v>0</v>
      </c>
      <c r="P980" s="4">
        <f t="shared" si="393"/>
        <v>0</v>
      </c>
      <c r="Q980" s="5">
        <f t="shared" si="394"/>
        <v>0</v>
      </c>
      <c r="R980" s="5">
        <f t="shared" si="395"/>
        <v>-10.849542246937361</v>
      </c>
      <c r="S980" s="5">
        <f t="shared" si="406"/>
        <v>21.751112977912364</v>
      </c>
      <c r="T980" s="6">
        <f t="shared" si="407"/>
        <v>1498.5786738150575</v>
      </c>
      <c r="U980" s="5">
        <f t="shared" si="396"/>
        <v>0</v>
      </c>
      <c r="V980" s="5">
        <f t="shared" si="397"/>
        <v>12.214748424932125</v>
      </c>
      <c r="W980" s="5">
        <f t="shared" si="398"/>
        <v>6.092765423387184</v>
      </c>
      <c r="X980" s="5">
        <f t="shared" si="422"/>
        <v>0</v>
      </c>
      <c r="Y980" s="5">
        <f t="shared" si="423"/>
        <v>1.3652061779947644</v>
      </c>
      <c r="Z980" s="5">
        <f t="shared" si="416"/>
        <v>-4.3301215987004511</v>
      </c>
      <c r="AA980">
        <f t="shared" si="408"/>
        <v>0</v>
      </c>
    </row>
    <row r="981" spans="1:27" x14ac:dyDescent="0.2">
      <c r="A981">
        <f t="shared" si="417"/>
        <v>9.4899999999998421</v>
      </c>
      <c r="B981" s="5">
        <f t="shared" si="399"/>
        <v>0</v>
      </c>
      <c r="C981" s="5">
        <f t="shared" si="400"/>
        <v>598.34866305723881</v>
      </c>
      <c r="D981" s="5">
        <f t="shared" si="401"/>
        <v>-352.24537961808562</v>
      </c>
      <c r="E981" s="2">
        <f t="shared" si="402"/>
        <v>598.34866305723881</v>
      </c>
      <c r="F981" s="2">
        <f t="shared" si="403"/>
        <v>0</v>
      </c>
      <c r="G981" s="3">
        <f t="shared" si="418"/>
        <v>0</v>
      </c>
      <c r="H981" s="3">
        <f t="shared" si="419"/>
        <v>48.586059804864405</v>
      </c>
      <c r="I981" s="3">
        <f t="shared" si="420"/>
        <v>-97.42104346380286</v>
      </c>
      <c r="J981" s="2">
        <f t="shared" si="421"/>
        <v>108.86443366379135</v>
      </c>
      <c r="K981" s="2">
        <f t="shared" si="390"/>
        <v>108.86443366379135</v>
      </c>
      <c r="L981" s="5">
        <f t="shared" si="391"/>
        <v>0.38599778156314457</v>
      </c>
      <c r="M981" s="4">
        <f t="shared" si="404"/>
        <v>0.17445903772022986</v>
      </c>
      <c r="N981" s="4">
        <f t="shared" si="392"/>
        <v>0.21678798223470672</v>
      </c>
      <c r="O981" s="4">
        <f t="shared" si="405"/>
        <v>0</v>
      </c>
      <c r="P981" s="4">
        <f t="shared" si="393"/>
        <v>0</v>
      </c>
      <c r="Q981" s="5">
        <f t="shared" si="394"/>
        <v>0</v>
      </c>
      <c r="R981" s="5">
        <f t="shared" si="395"/>
        <v>-10.85365207696108</v>
      </c>
      <c r="S981" s="5">
        <f t="shared" si="406"/>
        <v>21.76291131607169</v>
      </c>
      <c r="T981" s="6">
        <f t="shared" si="407"/>
        <v>1498.5771752371329</v>
      </c>
      <c r="U981" s="5">
        <f t="shared" si="396"/>
        <v>0</v>
      </c>
      <c r="V981" s="5">
        <f t="shared" si="397"/>
        <v>12.222706598618755</v>
      </c>
      <c r="W981" s="5">
        <f t="shared" si="398"/>
        <v>6.0957379706002612</v>
      </c>
      <c r="X981" s="5">
        <f t="shared" si="422"/>
        <v>0</v>
      </c>
      <c r="Y981" s="5">
        <f t="shared" si="423"/>
        <v>1.3690545216576755</v>
      </c>
      <c r="Z981" s="5">
        <f t="shared" si="416"/>
        <v>-4.3153507133280478</v>
      </c>
      <c r="AA981">
        <f t="shared" si="408"/>
        <v>0</v>
      </c>
    </row>
    <row r="982" spans="1:27" x14ac:dyDescent="0.2">
      <c r="A982">
        <f t="shared" si="417"/>
        <v>9.4999999999998419</v>
      </c>
      <c r="B982" s="5">
        <f t="shared" si="399"/>
        <v>0</v>
      </c>
      <c r="C982" s="5">
        <f t="shared" si="400"/>
        <v>598.83459210801345</v>
      </c>
      <c r="D982" s="5">
        <f t="shared" si="401"/>
        <v>-353.21980582025935</v>
      </c>
      <c r="E982" s="2">
        <f t="shared" si="402"/>
        <v>598.83459210801345</v>
      </c>
      <c r="F982" s="2">
        <f t="shared" si="403"/>
        <v>0</v>
      </c>
      <c r="G982" s="3">
        <f t="shared" si="418"/>
        <v>0</v>
      </c>
      <c r="H982" s="3">
        <f t="shared" si="419"/>
        <v>48.599750350080981</v>
      </c>
      <c r="I982" s="3">
        <f t="shared" si="420"/>
        <v>-97.464196970936143</v>
      </c>
      <c r="J982" s="2">
        <f t="shared" si="421"/>
        <v>108.90916134687492</v>
      </c>
      <c r="K982" s="2">
        <f t="shared" si="390"/>
        <v>108.90916134687492</v>
      </c>
      <c r="L982" s="5">
        <f t="shared" si="391"/>
        <v>0.38587675832267287</v>
      </c>
      <c r="M982" s="4">
        <f t="shared" si="404"/>
        <v>0.17438721510376373</v>
      </c>
      <c r="N982" s="4">
        <f t="shared" si="392"/>
        <v>0.21674361170557857</v>
      </c>
      <c r="O982" s="4">
        <f t="shared" si="405"/>
        <v>0</v>
      </c>
      <c r="P982" s="4">
        <f t="shared" si="393"/>
        <v>0</v>
      </c>
      <c r="Q982" s="5">
        <f t="shared" si="394"/>
        <v>0</v>
      </c>
      <c r="R982" s="5">
        <f t="shared" si="395"/>
        <v>-10.857765622524781</v>
      </c>
      <c r="S982" s="5">
        <f t="shared" si="406"/>
        <v>21.77466755847751</v>
      </c>
      <c r="T982" s="6">
        <f t="shared" si="407"/>
        <v>1498.5756766607071</v>
      </c>
      <c r="U982" s="5">
        <f t="shared" si="396"/>
        <v>0</v>
      </c>
      <c r="V982" s="5">
        <f t="shared" si="397"/>
        <v>12.23064097155655</v>
      </c>
      <c r="W982" s="5">
        <f t="shared" si="398"/>
        <v>6.0987123098790041</v>
      </c>
      <c r="X982" s="5">
        <f t="shared" si="422"/>
        <v>0</v>
      </c>
      <c r="Y982" s="5">
        <f t="shared" si="423"/>
        <v>1.3728753490317693</v>
      </c>
      <c r="Z982" s="5">
        <f t="shared" si="416"/>
        <v>-4.300620131643484</v>
      </c>
      <c r="AA982">
        <f t="shared" si="408"/>
        <v>0</v>
      </c>
    </row>
    <row r="983" spans="1:27" x14ac:dyDescent="0.2">
      <c r="A983">
        <f t="shared" si="417"/>
        <v>9.5099999999998417</v>
      </c>
      <c r="B983" s="5">
        <f t="shared" si="399"/>
        <v>0</v>
      </c>
      <c r="C983" s="5">
        <f t="shared" si="400"/>
        <v>599.32065825528173</v>
      </c>
      <c r="D983" s="5">
        <f t="shared" si="401"/>
        <v>-354.19466282097528</v>
      </c>
      <c r="E983" s="2">
        <f t="shared" si="402"/>
        <v>599.32065825528173</v>
      </c>
      <c r="F983" s="2">
        <f t="shared" si="403"/>
        <v>0</v>
      </c>
      <c r="G983" s="3">
        <f t="shared" si="418"/>
        <v>0</v>
      </c>
      <c r="H983" s="3">
        <f t="shared" si="419"/>
        <v>48.613479103571301</v>
      </c>
      <c r="I983" s="3">
        <f t="shared" si="420"/>
        <v>-97.507203172252574</v>
      </c>
      <c r="J983" s="2">
        <f t="shared" si="421"/>
        <v>108.95377469839357</v>
      </c>
      <c r="K983" s="2">
        <f t="shared" si="390"/>
        <v>108.95377469839357</v>
      </c>
      <c r="L983" s="5">
        <f t="shared" si="391"/>
        <v>0.38575604584975365</v>
      </c>
      <c r="M983" s="4">
        <f t="shared" si="404"/>
        <v>0.17431563437601733</v>
      </c>
      <c r="N983" s="4">
        <f t="shared" si="392"/>
        <v>0.2166993723209642</v>
      </c>
      <c r="O983" s="4">
        <f t="shared" si="405"/>
        <v>0</v>
      </c>
      <c r="P983" s="4">
        <f t="shared" si="393"/>
        <v>0</v>
      </c>
      <c r="Q983" s="5">
        <f t="shared" si="394"/>
        <v>0</v>
      </c>
      <c r="R983" s="5">
        <f t="shared" si="395"/>
        <v>-10.861882854157173</v>
      </c>
      <c r="S983" s="5">
        <f t="shared" si="406"/>
        <v>21.786381839429065</v>
      </c>
      <c r="T983" s="6">
        <f t="shared" si="407"/>
        <v>1498.5741780857797</v>
      </c>
      <c r="U983" s="5">
        <f t="shared" si="396"/>
        <v>0</v>
      </c>
      <c r="V983" s="5">
        <f t="shared" si="397"/>
        <v>12.238551593791296</v>
      </c>
      <c r="W983" s="5">
        <f t="shared" si="398"/>
        <v>6.1016884169236292</v>
      </c>
      <c r="X983" s="5">
        <f t="shared" si="422"/>
        <v>0</v>
      </c>
      <c r="Y983" s="5">
        <f t="shared" si="423"/>
        <v>1.3766687396341233</v>
      </c>
      <c r="Z983" s="5">
        <f t="shared" si="416"/>
        <v>-4.2859297436473049</v>
      </c>
      <c r="AA983">
        <f t="shared" si="408"/>
        <v>0</v>
      </c>
    </row>
    <row r="984" spans="1:27" x14ac:dyDescent="0.2">
      <c r="A984">
        <f t="shared" si="417"/>
        <v>9.5199999999998415</v>
      </c>
      <c r="B984" s="5">
        <f t="shared" si="399"/>
        <v>0</v>
      </c>
      <c r="C984" s="5">
        <f t="shared" si="400"/>
        <v>599.80686187975448</v>
      </c>
      <c r="D984" s="5">
        <f t="shared" si="401"/>
        <v>-355.16994914918496</v>
      </c>
      <c r="E984" s="2">
        <f t="shared" si="402"/>
        <v>599.80686187975448</v>
      </c>
      <c r="F984" s="2">
        <f t="shared" si="403"/>
        <v>0</v>
      </c>
      <c r="G984" s="3">
        <f t="shared" si="418"/>
        <v>0</v>
      </c>
      <c r="H984" s="3">
        <f t="shared" si="419"/>
        <v>48.627245790967642</v>
      </c>
      <c r="I984" s="3">
        <f t="shared" si="420"/>
        <v>-97.550062469689053</v>
      </c>
      <c r="J984" s="2">
        <f t="shared" si="421"/>
        <v>108.998273936129</v>
      </c>
      <c r="K984" s="2">
        <f t="shared" si="390"/>
        <v>108.998273936129</v>
      </c>
      <c r="L984" s="5">
        <f t="shared" si="391"/>
        <v>0.38563564381632287</v>
      </c>
      <c r="M984" s="4">
        <f t="shared" si="404"/>
        <v>0.17424429466657829</v>
      </c>
      <c r="N984" s="4">
        <f t="shared" si="392"/>
        <v>0.21665526371643237</v>
      </c>
      <c r="O984" s="4">
        <f t="shared" si="405"/>
        <v>0</v>
      </c>
      <c r="P984" s="4">
        <f t="shared" si="393"/>
        <v>0</v>
      </c>
      <c r="Q984" s="5">
        <f t="shared" si="394"/>
        <v>0</v>
      </c>
      <c r="R984" s="5">
        <f t="shared" si="395"/>
        <v>-10.866003742333923</v>
      </c>
      <c r="S984" s="5">
        <f t="shared" si="406"/>
        <v>21.79805429279396</v>
      </c>
      <c r="T984" s="6">
        <f t="shared" si="407"/>
        <v>1498.572679512351</v>
      </c>
      <c r="U984" s="5">
        <f t="shared" si="396"/>
        <v>0</v>
      </c>
      <c r="V984" s="5">
        <f t="shared" si="397"/>
        <v>12.246438515314667</v>
      </c>
      <c r="W984" s="5">
        <f t="shared" si="398"/>
        <v>6.1046662674687413</v>
      </c>
      <c r="X984" s="5">
        <f t="shared" si="422"/>
        <v>0</v>
      </c>
      <c r="Y984" s="5">
        <f t="shared" si="423"/>
        <v>1.3804347729807436</v>
      </c>
      <c r="Z984" s="5">
        <f t="shared" si="416"/>
        <v>-4.2712794397372988</v>
      </c>
      <c r="AA984">
        <f t="shared" si="408"/>
        <v>0</v>
      </c>
    </row>
    <row r="985" spans="1:27" x14ac:dyDescent="0.2">
      <c r="A985">
        <f t="shared" si="417"/>
        <v>9.5299999999998413</v>
      </c>
      <c r="B985" s="5">
        <f t="shared" si="399"/>
        <v>0</v>
      </c>
      <c r="C985" s="5">
        <f t="shared" si="400"/>
        <v>600.29320335940281</v>
      </c>
      <c r="D985" s="5">
        <f t="shared" si="401"/>
        <v>-356.14566333785388</v>
      </c>
      <c r="E985" s="2">
        <f t="shared" si="402"/>
        <v>600.29320335940281</v>
      </c>
      <c r="F985" s="2">
        <f t="shared" si="403"/>
        <v>0</v>
      </c>
      <c r="G985" s="3">
        <f t="shared" si="418"/>
        <v>0</v>
      </c>
      <c r="H985" s="3">
        <f t="shared" si="419"/>
        <v>48.641050138697452</v>
      </c>
      <c r="I985" s="3">
        <f t="shared" si="420"/>
        <v>-97.592775264086427</v>
      </c>
      <c r="J985" s="2">
        <f t="shared" si="421"/>
        <v>109.04265927765042</v>
      </c>
      <c r="K985" s="2">
        <f t="shared" si="390"/>
        <v>109.04265927765042</v>
      </c>
      <c r="L985" s="5">
        <f t="shared" si="391"/>
        <v>0.38551555189076209</v>
      </c>
      <c r="M985" s="4">
        <f t="shared" si="404"/>
        <v>0.17417319510888082</v>
      </c>
      <c r="N985" s="4">
        <f t="shared" si="392"/>
        <v>0.21661128552864164</v>
      </c>
      <c r="O985" s="4">
        <f t="shared" si="405"/>
        <v>0</v>
      </c>
      <c r="P985" s="4">
        <f t="shared" si="393"/>
        <v>0</v>
      </c>
      <c r="Q985" s="5">
        <f t="shared" si="394"/>
        <v>0</v>
      </c>
      <c r="R985" s="5">
        <f t="shared" si="395"/>
        <v>-10.87012825747914</v>
      </c>
      <c r="S985" s="5">
        <f t="shared" si="406"/>
        <v>21.809685052008732</v>
      </c>
      <c r="T985" s="6">
        <f t="shared" si="407"/>
        <v>1498.5711809404208</v>
      </c>
      <c r="U985" s="5">
        <f t="shared" si="396"/>
        <v>0</v>
      </c>
      <c r="V985" s="5">
        <f t="shared" si="397"/>
        <v>12.254301786063992</v>
      </c>
      <c r="W985" s="5">
        <f t="shared" si="398"/>
        <v>6.1076458372837745</v>
      </c>
      <c r="X985" s="5">
        <f t="shared" si="422"/>
        <v>0</v>
      </c>
      <c r="Y985" s="5">
        <f t="shared" si="423"/>
        <v>1.3841735285848529</v>
      </c>
      <c r="Z985" s="5">
        <f t="shared" si="416"/>
        <v>-4.2566691107074917</v>
      </c>
      <c r="AA985">
        <f t="shared" si="408"/>
        <v>0</v>
      </c>
    </row>
    <row r="986" spans="1:27" x14ac:dyDescent="0.2">
      <c r="A986">
        <f t="shared" si="417"/>
        <v>9.5399999999998411</v>
      </c>
      <c r="B986" s="5">
        <f t="shared" si="399"/>
        <v>0</v>
      </c>
      <c r="C986" s="5">
        <f t="shared" si="400"/>
        <v>600.77968306946627</v>
      </c>
      <c r="D986" s="5">
        <f t="shared" si="401"/>
        <v>-357.12180392395027</v>
      </c>
      <c r="E986" s="2">
        <f t="shared" si="402"/>
        <v>600.77968306946627</v>
      </c>
      <c r="F986" s="2">
        <f t="shared" si="403"/>
        <v>0</v>
      </c>
      <c r="G986" s="3">
        <f t="shared" si="418"/>
        <v>0</v>
      </c>
      <c r="H986" s="3">
        <f t="shared" si="419"/>
        <v>48.654891873983303</v>
      </c>
      <c r="I986" s="3">
        <f t="shared" si="420"/>
        <v>-97.635341955193496</v>
      </c>
      <c r="J986" s="2">
        <f t="shared" si="421"/>
        <v>109.0869309403128</v>
      </c>
      <c r="K986" s="2">
        <f t="shared" si="390"/>
        <v>109.0869309403128</v>
      </c>
      <c r="L986" s="5">
        <f t="shared" si="391"/>
        <v>0.38539576973794082</v>
      </c>
      <c r="M986" s="4">
        <f t="shared" si="404"/>
        <v>0.17410233484018564</v>
      </c>
      <c r="N986" s="4">
        <f t="shared" si="392"/>
        <v>0.21656743739533724</v>
      </c>
      <c r="O986" s="4">
        <f t="shared" si="405"/>
        <v>0</v>
      </c>
      <c r="P986" s="4">
        <f t="shared" si="393"/>
        <v>0</v>
      </c>
      <c r="Q986" s="5">
        <f t="shared" si="394"/>
        <v>0</v>
      </c>
      <c r="R986" s="5">
        <f t="shared" si="395"/>
        <v>-10.874256369966828</v>
      </c>
      <c r="S986" s="5">
        <f t="shared" si="406"/>
        <v>21.821274250079462</v>
      </c>
      <c r="T986" s="6">
        <f t="shared" si="407"/>
        <v>1498.5696823699891</v>
      </c>
      <c r="U986" s="5">
        <f t="shared" si="396"/>
        <v>0</v>
      </c>
      <c r="V986" s="5">
        <f t="shared" si="397"/>
        <v>12.262141455921986</v>
      </c>
      <c r="W986" s="5">
        <f t="shared" si="398"/>
        <v>6.1106271021733942</v>
      </c>
      <c r="X986" s="5">
        <f t="shared" si="422"/>
        <v>0</v>
      </c>
      <c r="Y986" s="5">
        <f t="shared" si="423"/>
        <v>1.3878850859551584</v>
      </c>
      <c r="Z986" s="5">
        <f t="shared" si="416"/>
        <v>-4.2420986477471416</v>
      </c>
      <c r="AA986">
        <f t="shared" si="408"/>
        <v>0</v>
      </c>
    </row>
    <row r="987" spans="1:27" x14ac:dyDescent="0.2">
      <c r="A987">
        <f t="shared" si="417"/>
        <v>9.5499999999998408</v>
      </c>
      <c r="B987" s="5">
        <f t="shared" si="399"/>
        <v>0</v>
      </c>
      <c r="C987" s="5">
        <f t="shared" si="400"/>
        <v>601.26630138246037</v>
      </c>
      <c r="D987" s="5">
        <f t="shared" si="401"/>
        <v>-358.09836944843454</v>
      </c>
      <c r="E987" s="2">
        <f t="shared" si="402"/>
        <v>601.26630138246037</v>
      </c>
      <c r="F987" s="2">
        <f t="shared" si="403"/>
        <v>0</v>
      </c>
      <c r="G987" s="3">
        <f t="shared" si="418"/>
        <v>0</v>
      </c>
      <c r="H987" s="3">
        <f t="shared" si="419"/>
        <v>48.668770724842851</v>
      </c>
      <c r="I987" s="3">
        <f t="shared" si="420"/>
        <v>-97.677762941670963</v>
      </c>
      <c r="J987" s="2">
        <f t="shared" si="421"/>
        <v>109.1310891412552</v>
      </c>
      <c r="K987" s="2">
        <f t="shared" si="390"/>
        <v>109.1310891412552</v>
      </c>
      <c r="L987" s="5">
        <f t="shared" si="391"/>
        <v>0.38527629701925853</v>
      </c>
      <c r="M987" s="4">
        <f t="shared" si="404"/>
        <v>0.1740317130015607</v>
      </c>
      <c r="N987" s="4">
        <f t="shared" si="392"/>
        <v>0.21652371895534853</v>
      </c>
      <c r="O987" s="4">
        <f t="shared" si="405"/>
        <v>0</v>
      </c>
      <c r="P987" s="4">
        <f t="shared" si="393"/>
        <v>0</v>
      </c>
      <c r="Q987" s="5">
        <f t="shared" si="394"/>
        <v>0</v>
      </c>
      <c r="R987" s="5">
        <f t="shared" si="395"/>
        <v>-10.878388050122332</v>
      </c>
      <c r="S987" s="5">
        <f t="shared" si="406"/>
        <v>21.832822019582384</v>
      </c>
      <c r="T987" s="6">
        <f t="shared" si="407"/>
        <v>1498.5681838010562</v>
      </c>
      <c r="U987" s="5">
        <f t="shared" si="396"/>
        <v>0</v>
      </c>
      <c r="V987" s="5">
        <f t="shared" si="397"/>
        <v>12.269957574716566</v>
      </c>
      <c r="W987" s="5">
        <f t="shared" si="398"/>
        <v>6.1136100379779421</v>
      </c>
      <c r="X987" s="5">
        <f t="shared" si="422"/>
        <v>0</v>
      </c>
      <c r="Y987" s="5">
        <f t="shared" si="423"/>
        <v>1.3915695245942334</v>
      </c>
      <c r="Z987" s="5">
        <f t="shared" si="416"/>
        <v>-4.2275679424396735</v>
      </c>
      <c r="AA987">
        <f t="shared" si="408"/>
        <v>0</v>
      </c>
    </row>
    <row r="988" spans="1:27" x14ac:dyDescent="0.2">
      <c r="A988">
        <f t="shared" si="417"/>
        <v>9.5599999999998406</v>
      </c>
      <c r="B988" s="5">
        <f t="shared" si="399"/>
        <v>0</v>
      </c>
      <c r="C988" s="5">
        <f t="shared" si="400"/>
        <v>601.75305866818496</v>
      </c>
      <c r="D988" s="5">
        <f t="shared" si="401"/>
        <v>-359.07535845624835</v>
      </c>
      <c r="E988" s="2">
        <f t="shared" si="402"/>
        <v>601.75305866818496</v>
      </c>
      <c r="F988" s="2">
        <f t="shared" si="403"/>
        <v>0</v>
      </c>
      <c r="G988" s="3">
        <f t="shared" si="418"/>
        <v>0</v>
      </c>
      <c r="H988" s="3">
        <f t="shared" si="419"/>
        <v>48.682686420088793</v>
      </c>
      <c r="I988" s="3">
        <f t="shared" si="420"/>
        <v>-97.720038621095355</v>
      </c>
      <c r="J988" s="2">
        <f t="shared" si="421"/>
        <v>109.17513409739905</v>
      </c>
      <c r="K988" s="2">
        <f t="shared" si="390"/>
        <v>109.17513409739905</v>
      </c>
      <c r="L988" s="5">
        <f t="shared" si="391"/>
        <v>0.38515713339268642</v>
      </c>
      <c r="M988" s="4">
        <f t="shared" si="404"/>
        <v>0.17396132873786174</v>
      </c>
      <c r="N988" s="4">
        <f t="shared" si="392"/>
        <v>0.21648012984858606</v>
      </c>
      <c r="O988" s="4">
        <f t="shared" si="405"/>
        <v>0</v>
      </c>
      <c r="P988" s="4">
        <f t="shared" si="393"/>
        <v>0</v>
      </c>
      <c r="Q988" s="5">
        <f t="shared" si="394"/>
        <v>0</v>
      </c>
      <c r="R988" s="5">
        <f t="shared" si="395"/>
        <v>-10.882523268223784</v>
      </c>
      <c r="S988" s="5">
        <f t="shared" si="406"/>
        <v>21.844328492664506</v>
      </c>
      <c r="T988" s="6">
        <f t="shared" si="407"/>
        <v>1498.5666852336217</v>
      </c>
      <c r="U988" s="5">
        <f t="shared" si="396"/>
        <v>0</v>
      </c>
      <c r="V988" s="5">
        <f t="shared" si="397"/>
        <v>12.277750192220573</v>
      </c>
      <c r="W988" s="5">
        <f t="shared" si="398"/>
        <v>6.1165946205738324</v>
      </c>
      <c r="X988" s="5">
        <f t="shared" si="422"/>
        <v>0</v>
      </c>
      <c r="Y988" s="5">
        <f t="shared" si="423"/>
        <v>1.3952269239967894</v>
      </c>
      <c r="Z988" s="5">
        <f t="shared" si="416"/>
        <v>-4.2130768867616624</v>
      </c>
      <c r="AA988">
        <f t="shared" si="408"/>
        <v>0</v>
      </c>
    </row>
    <row r="989" spans="1:27" x14ac:dyDescent="0.2">
      <c r="A989">
        <f t="shared" si="417"/>
        <v>9.5699999999998404</v>
      </c>
      <c r="B989" s="5">
        <f t="shared" si="399"/>
        <v>0</v>
      </c>
      <c r="C989" s="5">
        <f t="shared" si="400"/>
        <v>602.23995529373212</v>
      </c>
      <c r="D989" s="5">
        <f t="shared" si="401"/>
        <v>-360.05276949630365</v>
      </c>
      <c r="E989" s="2">
        <f t="shared" si="402"/>
        <v>602.23995529373212</v>
      </c>
      <c r="F989" s="2">
        <f t="shared" si="403"/>
        <v>0</v>
      </c>
      <c r="G989" s="3">
        <f t="shared" si="418"/>
        <v>0</v>
      </c>
      <c r="H989" s="3">
        <f t="shared" si="419"/>
        <v>48.696638689328758</v>
      </c>
      <c r="I989" s="3">
        <f t="shared" si="420"/>
        <v>-97.762169389962978</v>
      </c>
      <c r="J989" s="2">
        <f t="shared" si="421"/>
        <v>109.21906602544651</v>
      </c>
      <c r="K989" s="2">
        <f t="shared" si="390"/>
        <v>109.21906602544651</v>
      </c>
      <c r="L989" s="5">
        <f t="shared" si="391"/>
        <v>0.38503827851280881</v>
      </c>
      <c r="M989" s="4">
        <f t="shared" si="404"/>
        <v>0.1738911811977128</v>
      </c>
      <c r="N989" s="4">
        <f t="shared" si="392"/>
        <v>0.21643666971603887</v>
      </c>
      <c r="O989" s="4">
        <f t="shared" si="405"/>
        <v>0</v>
      </c>
      <c r="P989" s="4">
        <f t="shared" si="393"/>
        <v>0</v>
      </c>
      <c r="Q989" s="5">
        <f t="shared" si="394"/>
        <v>0</v>
      </c>
      <c r="R989" s="5">
        <f t="shared" si="395"/>
        <v>-10.886661994503511</v>
      </c>
      <c r="S989" s="5">
        <f t="shared" si="406"/>
        <v>21.855793801044275</v>
      </c>
      <c r="T989" s="6">
        <f t="shared" si="407"/>
        <v>1498.5651866676853</v>
      </c>
      <c r="U989" s="5">
        <f t="shared" si="396"/>
        <v>0</v>
      </c>
      <c r="V989" s="5">
        <f t="shared" si="397"/>
        <v>12.285519358151573</v>
      </c>
      <c r="W989" s="5">
        <f t="shared" si="398"/>
        <v>6.1195808258739772</v>
      </c>
      <c r="X989" s="5">
        <f t="shared" si="422"/>
        <v>0</v>
      </c>
      <c r="Y989" s="5">
        <f t="shared" si="423"/>
        <v>1.3988573636480623</v>
      </c>
      <c r="Z989" s="5">
        <f t="shared" si="416"/>
        <v>-4.1986253730817467</v>
      </c>
      <c r="AA989">
        <f t="shared" si="408"/>
        <v>0</v>
      </c>
    </row>
    <row r="990" spans="1:27" x14ac:dyDescent="0.2">
      <c r="A990">
        <f t="shared" si="417"/>
        <v>9.5799999999998402</v>
      </c>
      <c r="B990" s="5">
        <f t="shared" si="399"/>
        <v>0</v>
      </c>
      <c r="C990" s="5">
        <f t="shared" si="400"/>
        <v>602.72699162349363</v>
      </c>
      <c r="D990" s="5">
        <f t="shared" si="401"/>
        <v>-361.03060112147193</v>
      </c>
      <c r="E990" s="2">
        <f t="shared" si="402"/>
        <v>602.72699162349363</v>
      </c>
      <c r="F990" s="2">
        <f t="shared" si="403"/>
        <v>0</v>
      </c>
      <c r="G990" s="3">
        <f t="shared" si="418"/>
        <v>0</v>
      </c>
      <c r="H990" s="3">
        <f t="shared" si="419"/>
        <v>48.710627262965239</v>
      </c>
      <c r="I990" s="3">
        <f t="shared" si="420"/>
        <v>-97.80415564369379</v>
      </c>
      <c r="J990" s="2">
        <f t="shared" si="421"/>
        <v>109.26288514187887</v>
      </c>
      <c r="K990" s="2">
        <f t="shared" si="390"/>
        <v>109.26288514187887</v>
      </c>
      <c r="L990" s="5">
        <f t="shared" si="391"/>
        <v>0.38491973203086449</v>
      </c>
      <c r="M990" s="4">
        <f t="shared" si="404"/>
        <v>0.17382126953348712</v>
      </c>
      <c r="N990" s="4">
        <f t="shared" si="392"/>
        <v>0.21639333819977144</v>
      </c>
      <c r="O990" s="4">
        <f t="shared" si="405"/>
        <v>0</v>
      </c>
      <c r="P990" s="4">
        <f t="shared" si="393"/>
        <v>0</v>
      </c>
      <c r="Q990" s="5">
        <f t="shared" si="394"/>
        <v>0</v>
      </c>
      <c r="R990" s="5">
        <f t="shared" si="395"/>
        <v>-10.890804199149464</v>
      </c>
      <c r="S990" s="5">
        <f t="shared" si="406"/>
        <v>21.867218076012239</v>
      </c>
      <c r="T990" s="6">
        <f t="shared" si="407"/>
        <v>1498.5636881032483</v>
      </c>
      <c r="U990" s="5">
        <f t="shared" si="396"/>
        <v>0</v>
      </c>
      <c r="V990" s="5">
        <f t="shared" si="397"/>
        <v>12.293265122171618</v>
      </c>
      <c r="W990" s="5">
        <f t="shared" si="398"/>
        <v>6.1225686298281827</v>
      </c>
      <c r="X990" s="5">
        <f t="shared" si="422"/>
        <v>0</v>
      </c>
      <c r="Y990" s="5">
        <f t="shared" si="423"/>
        <v>1.4024609230221543</v>
      </c>
      <c r="Z990" s="5">
        <f t="shared" si="416"/>
        <v>-4.1842132941595764</v>
      </c>
      <c r="AA990">
        <f t="shared" si="408"/>
        <v>0</v>
      </c>
    </row>
    <row r="991" spans="1:27" x14ac:dyDescent="0.2">
      <c r="A991">
        <f t="shared" si="417"/>
        <v>9.58999999999984</v>
      </c>
      <c r="B991" s="5">
        <f t="shared" si="399"/>
        <v>0</v>
      </c>
      <c r="C991" s="5">
        <f t="shared" si="400"/>
        <v>603.21416801916939</v>
      </c>
      <c r="D991" s="5">
        <f t="shared" si="401"/>
        <v>-362.00885188857359</v>
      </c>
      <c r="E991" s="2">
        <f t="shared" si="402"/>
        <v>603.21416801916939</v>
      </c>
      <c r="F991" s="2">
        <f t="shared" si="403"/>
        <v>0</v>
      </c>
      <c r="G991" s="3">
        <f t="shared" si="418"/>
        <v>0</v>
      </c>
      <c r="H991" s="3">
        <f t="shared" si="419"/>
        <v>48.724651872195459</v>
      </c>
      <c r="I991" s="3">
        <f t="shared" si="420"/>
        <v>-97.845997776635386</v>
      </c>
      <c r="J991" s="2">
        <f t="shared" si="421"/>
        <v>109.30659166295497</v>
      </c>
      <c r="K991" s="2">
        <f t="shared" si="390"/>
        <v>109.30659166295497</v>
      </c>
      <c r="L991" s="5">
        <f t="shared" si="391"/>
        <v>0.38480149359478744</v>
      </c>
      <c r="M991" s="4">
        <f t="shared" si="404"/>
        <v>0.17375159290128786</v>
      </c>
      <c r="N991" s="4">
        <f t="shared" si="392"/>
        <v>0.21635013494292113</v>
      </c>
      <c r="O991" s="4">
        <f t="shared" si="405"/>
        <v>0</v>
      </c>
      <c r="P991" s="4">
        <f t="shared" si="393"/>
        <v>0</v>
      </c>
      <c r="Q991" s="5">
        <f t="shared" si="394"/>
        <v>0</v>
      </c>
      <c r="R991" s="5">
        <f t="shared" si="395"/>
        <v>-10.894949852306629</v>
      </c>
      <c r="S991" s="5">
        <f t="shared" si="406"/>
        <v>21.878601448431752</v>
      </c>
      <c r="T991" s="6">
        <f t="shared" si="407"/>
        <v>1498.5621895403096</v>
      </c>
      <c r="U991" s="5">
        <f t="shared" si="396"/>
        <v>0</v>
      </c>
      <c r="V991" s="5">
        <f t="shared" si="397"/>
        <v>12.300987533887051</v>
      </c>
      <c r="W991" s="5">
        <f t="shared" si="398"/>
        <v>6.1255580084235604</v>
      </c>
      <c r="X991" s="5">
        <f t="shared" si="422"/>
        <v>0</v>
      </c>
      <c r="Y991" s="5">
        <f t="shared" si="423"/>
        <v>1.4060376815804219</v>
      </c>
      <c r="Z991" s="5">
        <f t="shared" si="416"/>
        <v>-4.1698405431446872</v>
      </c>
      <c r="AA991">
        <f t="shared" si="408"/>
        <v>0</v>
      </c>
    </row>
    <row r="992" spans="1:27" x14ac:dyDescent="0.2">
      <c r="A992">
        <f t="shared" si="417"/>
        <v>9.5999999999998398</v>
      </c>
      <c r="B992" s="5">
        <f t="shared" si="399"/>
        <v>0</v>
      </c>
      <c r="C992" s="5">
        <f t="shared" si="400"/>
        <v>603.70148483977539</v>
      </c>
      <c r="D992" s="5">
        <f t="shared" si="401"/>
        <v>-362.98752035836714</v>
      </c>
      <c r="E992" s="2">
        <f t="shared" si="402"/>
        <v>603.70148483977539</v>
      </c>
      <c r="F992" s="2">
        <f t="shared" si="403"/>
        <v>0</v>
      </c>
      <c r="G992" s="3">
        <f t="shared" si="418"/>
        <v>0</v>
      </c>
      <c r="H992" s="3">
        <f t="shared" si="419"/>
        <v>48.738712249011265</v>
      </c>
      <c r="I992" s="3">
        <f t="shared" si="420"/>
        <v>-97.887696182066833</v>
      </c>
      <c r="J992" s="2">
        <f t="shared" si="421"/>
        <v>109.35018580470974</v>
      </c>
      <c r="K992" s="2">
        <f t="shared" ref="K992:K1055" si="424">IF(D992&gt;=hwind,SQRT((G992-vxw)^2+(H992-vyw)^2+I992^2),J992)</f>
        <v>109.35018580470974</v>
      </c>
      <c r="L992" s="5">
        <f t="shared" ref="L992:L1055" si="425">IF(drag=1,(cda+cdb/(1+EXP(-(K992-vel)/dv))),IF(drag=2,$G$11,0))</f>
        <v>0.38468356284924737</v>
      </c>
      <c r="M992" s="4">
        <f t="shared" si="404"/>
        <v>0.17368215046092902</v>
      </c>
      <c r="N992" s="4">
        <f t="shared" ref="N992:N1055" si="426">IF(Magnus=1,(IF(M992&lt;0.1,1.5*M992,0.09+0.6*M992)),IF(Magnus=2,1/(2.32+0.4/M992),0))</f>
        <v>0.21630705958969498</v>
      </c>
      <c r="O992" s="4">
        <f t="shared" si="405"/>
        <v>0</v>
      </c>
      <c r="P992" s="4">
        <f t="shared" ref="P992:P1055" si="427">IF(D992&gt;=hwind,vyw,0)</f>
        <v>0</v>
      </c>
      <c r="Q992" s="5">
        <f t="shared" ref="Q992:Q1055" si="428">-const*$L992*$K992*(G992-O992)</f>
        <v>0</v>
      </c>
      <c r="R992" s="5">
        <f t="shared" ref="R992:R1055" si="429">-const*$L992*$K992*(H992-P992)</f>
        <v>-10.899098924078411</v>
      </c>
      <c r="S992" s="5">
        <f t="shared" si="406"/>
        <v>21.889944048739661</v>
      </c>
      <c r="T992" s="6">
        <f t="shared" si="407"/>
        <v>1498.5606909788694</v>
      </c>
      <c r="U992" s="5">
        <f t="shared" ref="U992:U1055" si="430">const*($N992/omega)*K992*(wy*I992-wz*(H992-P992))</f>
        <v>0</v>
      </c>
      <c r="V992" s="5">
        <f t="shared" ref="V992:V1055" si="431">const*($N992/omega)*K992*(wz*(G992-O992)-wx*I992)</f>
        <v>12.308686642848283</v>
      </c>
      <c r="W992" s="5">
        <f t="shared" ref="W992:W1055" si="432">const*($N992/omega)*K992*(wx*(H992-P992)-wy*(G992-O992))</f>
        <v>6.1285489376849309</v>
      </c>
      <c r="X992" s="5">
        <f t="shared" si="422"/>
        <v>0</v>
      </c>
      <c r="Y992" s="5">
        <f t="shared" si="423"/>
        <v>1.4095877187698722</v>
      </c>
      <c r="Z992" s="5">
        <f t="shared" si="416"/>
        <v>-4.1555070135754093</v>
      </c>
      <c r="AA992">
        <f t="shared" si="408"/>
        <v>0</v>
      </c>
    </row>
    <row r="993" spans="1:27" x14ac:dyDescent="0.2">
      <c r="A993">
        <f t="shared" si="417"/>
        <v>9.6099999999998396</v>
      </c>
      <c r="B993" s="5">
        <f t="shared" ref="B993:B1056" si="433">B992+G992*dt+0.5*X992*dt*dt</f>
        <v>0</v>
      </c>
      <c r="C993" s="5">
        <f t="shared" ref="C993:C1056" si="434">C992+H992*dt+0.5*Y992*dt*dt</f>
        <v>604.18894244165142</v>
      </c>
      <c r="D993" s="5">
        <f t="shared" ref="D993:D1056" si="435">D992+I992*dt+0.5*Z992*dt*dt</f>
        <v>-363.96660509553851</v>
      </c>
      <c r="E993" s="2">
        <f t="shared" ref="E993:E1056" si="436">SQRT(B993^2+C993^2)</f>
        <v>604.18894244165142</v>
      </c>
      <c r="F993" s="2">
        <f t="shared" ref="F993:F1056" si="437">ATAN2(C993,B993)*180/PI()</f>
        <v>0</v>
      </c>
      <c r="G993" s="3">
        <f t="shared" si="418"/>
        <v>0</v>
      </c>
      <c r="H993" s="3">
        <f t="shared" si="419"/>
        <v>48.752808126198964</v>
      </c>
      <c r="I993" s="3">
        <f t="shared" si="420"/>
        <v>-97.92925125220259</v>
      </c>
      <c r="J993" s="2">
        <f t="shared" si="421"/>
        <v>109.39366778295258</v>
      </c>
      <c r="K993" s="2">
        <f t="shared" si="424"/>
        <v>109.39366778295258</v>
      </c>
      <c r="L993" s="5">
        <f t="shared" si="425"/>
        <v>0.38456593943569001</v>
      </c>
      <c r="M993" s="4">
        <f t="shared" ref="M993:M1056" si="438">(romega/K993)*EXP(-A993/tau)</f>
        <v>0.17361294137591632</v>
      </c>
      <c r="N993" s="4">
        <f t="shared" si="426"/>
        <v>0.21626411178536703</v>
      </c>
      <c r="O993" s="4">
        <f t="shared" ref="O993:O1056" si="439">IF(D993&gt;=hwind,vxw,0)</f>
        <v>0</v>
      </c>
      <c r="P993" s="4">
        <f t="shared" si="427"/>
        <v>0</v>
      </c>
      <c r="Q993" s="5">
        <f t="shared" si="428"/>
        <v>0</v>
      </c>
      <c r="R993" s="5">
        <f t="shared" si="429"/>
        <v>-10.90325138452803</v>
      </c>
      <c r="S993" s="5">
        <f t="shared" ref="S993:S1056" si="440">-const*$L993*$K993*I993</f>
        <v>21.901246006947062</v>
      </c>
      <c r="T993" s="6">
        <f t="shared" ref="T993:T1056" si="441">omega*EXP(-A993/tau)*30/PI()</f>
        <v>1498.5591924189273</v>
      </c>
      <c r="U993" s="5">
        <f t="shared" si="430"/>
        <v>0</v>
      </c>
      <c r="V993" s="5">
        <f t="shared" si="431"/>
        <v>12.316362498549582</v>
      </c>
      <c r="W993" s="5">
        <f t="shared" si="432"/>
        <v>6.1315413936752119</v>
      </c>
      <c r="X993" s="5">
        <f t="shared" si="422"/>
        <v>0</v>
      </c>
      <c r="Y993" s="5">
        <f t="shared" si="423"/>
        <v>1.413111114021552</v>
      </c>
      <c r="Z993" s="5">
        <f t="shared" si="416"/>
        <v>-4.1412125993777238</v>
      </c>
      <c r="AA993">
        <f t="shared" ref="AA993:AA1056" si="442">IF($D993*$D994&lt;0,1,0)</f>
        <v>0</v>
      </c>
    </row>
    <row r="994" spans="1:27" x14ac:dyDescent="0.2">
      <c r="A994">
        <f t="shared" si="417"/>
        <v>9.6199999999998393</v>
      </c>
      <c r="B994" s="5">
        <f t="shared" si="433"/>
        <v>0</v>
      </c>
      <c r="C994" s="5">
        <f t="shared" si="434"/>
        <v>604.67654117846905</v>
      </c>
      <c r="D994" s="5">
        <f t="shared" si="435"/>
        <v>-364.94610466869051</v>
      </c>
      <c r="E994" s="2">
        <f t="shared" si="436"/>
        <v>604.67654117846905</v>
      </c>
      <c r="F994" s="2">
        <f t="shared" si="437"/>
        <v>0</v>
      </c>
      <c r="G994" s="3">
        <f t="shared" si="418"/>
        <v>0</v>
      </c>
      <c r="H994" s="3">
        <f t="shared" si="419"/>
        <v>48.76693923733918</v>
      </c>
      <c r="I994" s="3">
        <f t="shared" si="420"/>
        <v>-97.970663378196363</v>
      </c>
      <c r="J994" s="2">
        <f t="shared" si="421"/>
        <v>109.43703781326593</v>
      </c>
      <c r="K994" s="2">
        <f t="shared" si="424"/>
        <v>109.43703781326593</v>
      </c>
      <c r="L994" s="5">
        <f t="shared" si="425"/>
        <v>0.38444862299237725</v>
      </c>
      <c r="M994" s="4">
        <f t="shared" si="438"/>
        <v>0.17354396481342857</v>
      </c>
      <c r="N994" s="4">
        <f t="shared" si="426"/>
        <v>0.21622129117627548</v>
      </c>
      <c r="O994" s="4">
        <f t="shared" si="439"/>
        <v>0</v>
      </c>
      <c r="P994" s="4">
        <f t="shared" si="427"/>
        <v>0</v>
      </c>
      <c r="Q994" s="5">
        <f t="shared" si="428"/>
        <v>0</v>
      </c>
      <c r="R994" s="5">
        <f t="shared" si="429"/>
        <v>-10.90740720367989</v>
      </c>
      <c r="S994" s="5">
        <f t="shared" si="440"/>
        <v>21.912507452639996</v>
      </c>
      <c r="T994" s="6">
        <f t="shared" si="441"/>
        <v>1498.5576938604843</v>
      </c>
      <c r="U994" s="5">
        <f t="shared" si="430"/>
        <v>0</v>
      </c>
      <c r="V994" s="5">
        <f t="shared" si="431"/>
        <v>12.324015150428881</v>
      </c>
      <c r="W994" s="5">
        <f t="shared" si="432"/>
        <v>6.1345353524958153</v>
      </c>
      <c r="X994" s="5">
        <f t="shared" si="422"/>
        <v>0</v>
      </c>
      <c r="Y994" s="5">
        <f t="shared" si="423"/>
        <v>1.4166079467489912</v>
      </c>
      <c r="Z994" s="5">
        <f t="shared" si="416"/>
        <v>-4.1269571948641897</v>
      </c>
      <c r="AA994">
        <f t="shared" si="442"/>
        <v>0</v>
      </c>
    </row>
    <row r="995" spans="1:27" x14ac:dyDescent="0.2">
      <c r="A995">
        <f t="shared" si="417"/>
        <v>9.6299999999998391</v>
      </c>
      <c r="B995" s="5">
        <f t="shared" si="433"/>
        <v>0</v>
      </c>
      <c r="C995" s="5">
        <f t="shared" si="434"/>
        <v>605.1642814012398</v>
      </c>
      <c r="D995" s="5">
        <f t="shared" si="435"/>
        <v>-365.9260176503322</v>
      </c>
      <c r="E995" s="2">
        <f t="shared" si="436"/>
        <v>605.1642814012398</v>
      </c>
      <c r="F995" s="2">
        <f t="shared" si="437"/>
        <v>0</v>
      </c>
      <c r="G995" s="3">
        <f t="shared" si="418"/>
        <v>0</v>
      </c>
      <c r="H995" s="3">
        <f t="shared" si="419"/>
        <v>48.781105316806673</v>
      </c>
      <c r="I995" s="3">
        <f t="shared" si="420"/>
        <v>-98.01193295014501</v>
      </c>
      <c r="J995" s="2">
        <f t="shared" si="421"/>
        <v>109.48029611100394</v>
      </c>
      <c r="K995" s="2">
        <f t="shared" si="424"/>
        <v>109.48029611100394</v>
      </c>
      <c r="L995" s="5">
        <f t="shared" si="425"/>
        <v>0.38433161315442643</v>
      </c>
      <c r="M995" s="4">
        <f t="shared" si="438"/>
        <v>0.17347521994429849</v>
      </c>
      <c r="N995" s="4">
        <f t="shared" si="426"/>
        <v>0.21617859740981951</v>
      </c>
      <c r="O995" s="4">
        <f t="shared" si="439"/>
        <v>0</v>
      </c>
      <c r="P995" s="4">
        <f t="shared" si="427"/>
        <v>0</v>
      </c>
      <c r="Q995" s="5">
        <f t="shared" si="428"/>
        <v>0</v>
      </c>
      <c r="R995" s="5">
        <f t="shared" si="429"/>
        <v>-10.911566351520948</v>
      </c>
      <c r="S995" s="5">
        <f t="shared" si="440"/>
        <v>21.923728514980258</v>
      </c>
      <c r="T995" s="6">
        <f t="shared" si="441"/>
        <v>1498.5561953035397</v>
      </c>
      <c r="U995" s="5">
        <f t="shared" si="430"/>
        <v>0</v>
      </c>
      <c r="V995" s="5">
        <f t="shared" si="431"/>
        <v>12.331644647867584</v>
      </c>
      <c r="W995" s="5">
        <f t="shared" si="432"/>
        <v>6.1375307902870411</v>
      </c>
      <c r="X995" s="5">
        <f t="shared" si="422"/>
        <v>0</v>
      </c>
      <c r="Y995" s="5">
        <f t="shared" si="423"/>
        <v>1.4200782963466363</v>
      </c>
      <c r="Z995" s="5">
        <f t="shared" si="416"/>
        <v>-4.1127406947327003</v>
      </c>
      <c r="AA995">
        <f t="shared" si="442"/>
        <v>0</v>
      </c>
    </row>
    <row r="996" spans="1:27" x14ac:dyDescent="0.2">
      <c r="A996">
        <f t="shared" si="417"/>
        <v>9.6399999999998389</v>
      </c>
      <c r="B996" s="5">
        <f t="shared" si="433"/>
        <v>0</v>
      </c>
      <c r="C996" s="5">
        <f t="shared" si="434"/>
        <v>605.65216345832278</v>
      </c>
      <c r="D996" s="5">
        <f t="shared" si="435"/>
        <v>-366.90634261686841</v>
      </c>
      <c r="E996" s="2">
        <f t="shared" si="436"/>
        <v>605.65216345832278</v>
      </c>
      <c r="F996" s="2">
        <f t="shared" si="437"/>
        <v>0</v>
      </c>
      <c r="G996" s="3">
        <f t="shared" si="418"/>
        <v>0</v>
      </c>
      <c r="H996" s="3">
        <f t="shared" si="419"/>
        <v>48.795306099770137</v>
      </c>
      <c r="I996" s="3">
        <f t="shared" si="420"/>
        <v>-98.053060357092335</v>
      </c>
      <c r="J996" s="2">
        <f t="shared" si="421"/>
        <v>109.5234428912909</v>
      </c>
      <c r="K996" s="2">
        <f t="shared" si="424"/>
        <v>109.5234428912909</v>
      </c>
      <c r="L996" s="5">
        <f t="shared" si="425"/>
        <v>0.38421490955385007</v>
      </c>
      <c r="M996" s="4">
        <f t="shared" si="438"/>
        <v>0.17340670594299404</v>
      </c>
      <c r="N996" s="4">
        <f t="shared" si="426"/>
        <v>0.21613603013445659</v>
      </c>
      <c r="O996" s="4">
        <f t="shared" si="439"/>
        <v>0</v>
      </c>
      <c r="P996" s="4">
        <f t="shared" si="427"/>
        <v>0</v>
      </c>
      <c r="Q996" s="5">
        <f t="shared" si="428"/>
        <v>0</v>
      </c>
      <c r="R996" s="5">
        <f t="shared" si="429"/>
        <v>-10.915728798002069</v>
      </c>
      <c r="S996" s="5">
        <f t="shared" si="440"/>
        <v>21.93490932270614</v>
      </c>
      <c r="T996" s="6">
        <f t="shared" si="441"/>
        <v>1498.5546967480939</v>
      </c>
      <c r="U996" s="5">
        <f t="shared" si="430"/>
        <v>0</v>
      </c>
      <c r="V996" s="5">
        <f t="shared" si="431"/>
        <v>12.339251040190353</v>
      </c>
      <c r="W996" s="5">
        <f t="shared" si="432"/>
        <v>6.1405276832284477</v>
      </c>
      <c r="X996" s="5">
        <f t="shared" si="422"/>
        <v>0</v>
      </c>
      <c r="Y996" s="5">
        <f t="shared" si="423"/>
        <v>1.4235222421882838</v>
      </c>
      <c r="Z996" s="5">
        <f t="shared" si="416"/>
        <v>-4.0985629940654107</v>
      </c>
      <c r="AA996">
        <f t="shared" si="442"/>
        <v>0</v>
      </c>
    </row>
    <row r="997" spans="1:27" x14ac:dyDescent="0.2">
      <c r="A997">
        <f t="shared" si="417"/>
        <v>9.6499999999998387</v>
      </c>
      <c r="B997" s="5">
        <f t="shared" si="433"/>
        <v>0</v>
      </c>
      <c r="C997" s="5">
        <f t="shared" si="434"/>
        <v>606.14018769543259</v>
      </c>
      <c r="D997" s="5">
        <f t="shared" si="435"/>
        <v>-367.88707814858901</v>
      </c>
      <c r="E997" s="2">
        <f t="shared" si="436"/>
        <v>606.14018769543259</v>
      </c>
      <c r="F997" s="2">
        <f t="shared" si="437"/>
        <v>0</v>
      </c>
      <c r="G997" s="3">
        <f t="shared" si="418"/>
        <v>0</v>
      </c>
      <c r="H997" s="3">
        <f t="shared" si="419"/>
        <v>48.809541322192018</v>
      </c>
      <c r="I997" s="3">
        <f t="shared" si="420"/>
        <v>-98.094045987032985</v>
      </c>
      <c r="J997" s="2">
        <f t="shared" si="421"/>
        <v>109.56647836901992</v>
      </c>
      <c r="K997" s="2">
        <f t="shared" si="424"/>
        <v>109.56647836901992</v>
      </c>
      <c r="L997" s="5">
        <f t="shared" si="425"/>
        <v>0.38409851181959503</v>
      </c>
      <c r="M997" s="4">
        <f t="shared" si="438"/>
        <v>0.17333842198760002</v>
      </c>
      <c r="N997" s="4">
        <f t="shared" si="426"/>
        <v>0.21609358899969955</v>
      </c>
      <c r="O997" s="4">
        <f t="shared" si="439"/>
        <v>0</v>
      </c>
      <c r="P997" s="4">
        <f t="shared" si="427"/>
        <v>0</v>
      </c>
      <c r="Q997" s="5">
        <f t="shared" si="428"/>
        <v>0</v>
      </c>
      <c r="R997" s="5">
        <f t="shared" si="429"/>
        <v>-10.919894513039376</v>
      </c>
      <c r="S997" s="5">
        <f t="shared" si="440"/>
        <v>21.946050004133241</v>
      </c>
      <c r="T997" s="6">
        <f t="shared" si="441"/>
        <v>1498.5531981941463</v>
      </c>
      <c r="U997" s="5">
        <f t="shared" si="430"/>
        <v>0</v>
      </c>
      <c r="V997" s="5">
        <f t="shared" si="431"/>
        <v>12.346834376664946</v>
      </c>
      <c r="W997" s="5">
        <f t="shared" si="432"/>
        <v>6.1435260075392524</v>
      </c>
      <c r="X997" s="5">
        <f t="shared" si="422"/>
        <v>0</v>
      </c>
      <c r="Y997" s="5">
        <f t="shared" si="423"/>
        <v>1.4269398636255701</v>
      </c>
      <c r="Z997" s="5">
        <f t="shared" si="416"/>
        <v>-4.084423988327508</v>
      </c>
      <c r="AA997">
        <f t="shared" si="442"/>
        <v>0</v>
      </c>
    </row>
    <row r="998" spans="1:27" x14ac:dyDescent="0.2">
      <c r="A998">
        <f t="shared" si="417"/>
        <v>9.6599999999998385</v>
      </c>
      <c r="B998" s="5">
        <f t="shared" si="433"/>
        <v>0</v>
      </c>
      <c r="C998" s="5">
        <f t="shared" si="434"/>
        <v>606.6283544556477</v>
      </c>
      <c r="D998" s="5">
        <f t="shared" si="435"/>
        <v>-368.86822282965875</v>
      </c>
      <c r="E998" s="2">
        <f t="shared" si="436"/>
        <v>606.6283544556477</v>
      </c>
      <c r="F998" s="2">
        <f t="shared" si="437"/>
        <v>0</v>
      </c>
      <c r="G998" s="3">
        <f t="shared" si="418"/>
        <v>0</v>
      </c>
      <c r="H998" s="3">
        <f t="shared" si="419"/>
        <v>48.823810720828277</v>
      </c>
      <c r="I998" s="3">
        <f t="shared" si="420"/>
        <v>-98.134890226916255</v>
      </c>
      <c r="J998" s="2">
        <f t="shared" si="421"/>
        <v>109.60940275885172</v>
      </c>
      <c r="K998" s="2">
        <f t="shared" si="424"/>
        <v>109.60940275885172</v>
      </c>
      <c r="L998" s="5">
        <f t="shared" si="425"/>
        <v>0.38398241957758072</v>
      </c>
      <c r="M998" s="4">
        <f t="shared" si="438"/>
        <v>0.17327036725979894</v>
      </c>
      <c r="N998" s="4">
        <f t="shared" si="426"/>
        <v>0.21605127365611332</v>
      </c>
      <c r="O998" s="4">
        <f t="shared" si="439"/>
        <v>0</v>
      </c>
      <c r="P998" s="4">
        <f t="shared" si="427"/>
        <v>0</v>
      </c>
      <c r="Q998" s="5">
        <f t="shared" si="428"/>
        <v>0</v>
      </c>
      <c r="R998" s="5">
        <f t="shared" si="429"/>
        <v>-10.92406346651558</v>
      </c>
      <c r="S998" s="5">
        <f t="shared" si="440"/>
        <v>21.957150687155256</v>
      </c>
      <c r="T998" s="6">
        <f t="shared" si="441"/>
        <v>1498.5516996416973</v>
      </c>
      <c r="U998" s="5">
        <f t="shared" si="430"/>
        <v>0</v>
      </c>
      <c r="V998" s="5">
        <f t="shared" si="431"/>
        <v>12.354394706502008</v>
      </c>
      <c r="W998" s="5">
        <f t="shared" si="432"/>
        <v>6.1465257394786939</v>
      </c>
      <c r="X998" s="5">
        <f t="shared" si="422"/>
        <v>0</v>
      </c>
      <c r="Y998" s="5">
        <f t="shared" si="423"/>
        <v>1.4303312399864279</v>
      </c>
      <c r="Z998" s="5">
        <f t="shared" si="416"/>
        <v>-4.0703235733660499</v>
      </c>
      <c r="AA998">
        <f t="shared" si="442"/>
        <v>0</v>
      </c>
    </row>
    <row r="999" spans="1:27" x14ac:dyDescent="0.2">
      <c r="A999">
        <f t="shared" si="417"/>
        <v>9.6699999999998383</v>
      </c>
      <c r="B999" s="5">
        <f t="shared" si="433"/>
        <v>0</v>
      </c>
      <c r="C999" s="5">
        <f t="shared" si="434"/>
        <v>607.116664079418</v>
      </c>
      <c r="D999" s="5">
        <f t="shared" si="435"/>
        <v>-369.8497752481066</v>
      </c>
      <c r="E999" s="2">
        <f t="shared" si="436"/>
        <v>607.116664079418</v>
      </c>
      <c r="F999" s="2">
        <f t="shared" si="437"/>
        <v>0</v>
      </c>
      <c r="G999" s="3">
        <f t="shared" si="418"/>
        <v>0</v>
      </c>
      <c r="H999" s="3">
        <f t="shared" si="419"/>
        <v>48.838114033228145</v>
      </c>
      <c r="I999" s="3">
        <f t="shared" si="420"/>
        <v>-98.175593462649914</v>
      </c>
      <c r="J999" s="2">
        <f t="shared" si="421"/>
        <v>109.65221627521308</v>
      </c>
      <c r="K999" s="2">
        <f t="shared" si="424"/>
        <v>109.65221627521308</v>
      </c>
      <c r="L999" s="5">
        <f t="shared" si="425"/>
        <v>0.38386663245073843</v>
      </c>
      <c r="M999" s="4">
        <f t="shared" si="438"/>
        <v>0.1732025409448531</v>
      </c>
      <c r="N999" s="4">
        <f t="shared" si="426"/>
        <v>0.21600908375531247</v>
      </c>
      <c r="O999" s="4">
        <f t="shared" si="439"/>
        <v>0</v>
      </c>
      <c r="P999" s="4">
        <f t="shared" si="427"/>
        <v>0</v>
      </c>
      <c r="Q999" s="5">
        <f t="shared" si="428"/>
        <v>0</v>
      </c>
      <c r="R999" s="5">
        <f t="shared" si="429"/>
        <v>-10.928235628281305</v>
      </c>
      <c r="S999" s="5">
        <f t="shared" si="440"/>
        <v>21.968211499244813</v>
      </c>
      <c r="T999" s="6">
        <f t="shared" si="441"/>
        <v>1498.5502010907469</v>
      </c>
      <c r="U999" s="5">
        <f t="shared" si="430"/>
        <v>0</v>
      </c>
      <c r="V999" s="5">
        <f t="shared" si="431"/>
        <v>12.361932078854915</v>
      </c>
      <c r="W999" s="5">
        <f t="shared" si="432"/>
        <v>6.1495268553464122</v>
      </c>
      <c r="X999" s="5">
        <f t="shared" si="422"/>
        <v>0</v>
      </c>
      <c r="Y999" s="5">
        <f t="shared" si="423"/>
        <v>1.4336964505736098</v>
      </c>
      <c r="Z999" s="5">
        <f t="shared" si="416"/>
        <v>-4.0562616454087745</v>
      </c>
      <c r="AA999">
        <f t="shared" si="442"/>
        <v>0</v>
      </c>
    </row>
    <row r="1000" spans="1:27" x14ac:dyDescent="0.2">
      <c r="A1000">
        <f t="shared" si="417"/>
        <v>9.6799999999998381</v>
      </c>
      <c r="B1000" s="5">
        <f t="shared" si="433"/>
        <v>0</v>
      </c>
      <c r="C1000" s="5">
        <f t="shared" si="434"/>
        <v>607.60511690457281</v>
      </c>
      <c r="D1000" s="5">
        <f t="shared" si="435"/>
        <v>-370.8317339958154</v>
      </c>
      <c r="E1000" s="2">
        <f t="shared" si="436"/>
        <v>607.60511690457281</v>
      </c>
      <c r="F1000" s="2">
        <f t="shared" si="437"/>
        <v>0</v>
      </c>
      <c r="G1000" s="3">
        <f t="shared" si="418"/>
        <v>0</v>
      </c>
      <c r="H1000" s="3">
        <f t="shared" si="419"/>
        <v>48.852450997733882</v>
      </c>
      <c r="I1000" s="3">
        <f t="shared" si="420"/>
        <v>-98.216156079103996</v>
      </c>
      <c r="J1000" s="2">
        <f t="shared" si="421"/>
        <v>109.69491913229577</v>
      </c>
      <c r="K1000" s="2">
        <f t="shared" si="424"/>
        <v>109.69491913229577</v>
      </c>
      <c r="L1000" s="5">
        <f t="shared" si="425"/>
        <v>0.38375115005904886</v>
      </c>
      <c r="M1000" s="4">
        <f t="shared" si="438"/>
        <v>0.17313494223158574</v>
      </c>
      <c r="N1000" s="4">
        <f t="shared" si="426"/>
        <v>0.21596701894995776</v>
      </c>
      <c r="O1000" s="4">
        <f t="shared" si="439"/>
        <v>0</v>
      </c>
      <c r="P1000" s="4">
        <f t="shared" si="427"/>
        <v>0</v>
      </c>
      <c r="Q1000" s="5">
        <f t="shared" si="428"/>
        <v>0</v>
      </c>
      <c r="R1000" s="5">
        <f t="shared" si="429"/>
        <v>-10.932410968156415</v>
      </c>
      <c r="S1000" s="5">
        <f t="shared" si="440"/>
        <v>21.979232567454318</v>
      </c>
      <c r="T1000" s="6">
        <f t="shared" si="441"/>
        <v>1498.5487025412949</v>
      </c>
      <c r="U1000" s="5">
        <f t="shared" si="430"/>
        <v>0</v>
      </c>
      <c r="V1000" s="5">
        <f t="shared" si="431"/>
        <v>12.369446542819571</v>
      </c>
      <c r="W1000" s="5">
        <f t="shared" si="432"/>
        <v>6.1525293314828184</v>
      </c>
      <c r="X1000" s="5">
        <f t="shared" si="422"/>
        <v>0</v>
      </c>
      <c r="Y1000" s="5">
        <f t="shared" si="423"/>
        <v>1.437035574663156</v>
      </c>
      <c r="Z1000" s="5">
        <f t="shared" si="416"/>
        <v>-4.0422381010628641</v>
      </c>
      <c r="AA1000">
        <f t="shared" si="442"/>
        <v>0</v>
      </c>
    </row>
    <row r="1001" spans="1:27" x14ac:dyDescent="0.2">
      <c r="A1001">
        <f t="shared" si="417"/>
        <v>9.6899999999998379</v>
      </c>
      <c r="B1001" s="5">
        <f t="shared" si="433"/>
        <v>0</v>
      </c>
      <c r="C1001" s="5">
        <f t="shared" si="434"/>
        <v>608.0937132663289</v>
      </c>
      <c r="D1001" s="5">
        <f t="shared" si="435"/>
        <v>-371.81409766851147</v>
      </c>
      <c r="E1001" s="2">
        <f t="shared" si="436"/>
        <v>608.0937132663289</v>
      </c>
      <c r="F1001" s="2">
        <f t="shared" si="437"/>
        <v>0</v>
      </c>
      <c r="G1001" s="3">
        <f t="shared" si="418"/>
        <v>0</v>
      </c>
      <c r="H1001" s="3">
        <f t="shared" si="419"/>
        <v>48.86682135348051</v>
      </c>
      <c r="I1001" s="3">
        <f t="shared" si="420"/>
        <v>-98.256578460114625</v>
      </c>
      <c r="J1001" s="2">
        <f t="shared" si="421"/>
        <v>109.73751154405517</v>
      </c>
      <c r="K1001" s="2">
        <f t="shared" si="424"/>
        <v>109.73751154405517</v>
      </c>
      <c r="L1001" s="5">
        <f t="shared" si="425"/>
        <v>0.38363597201958044</v>
      </c>
      <c r="M1001" s="4">
        <f t="shared" si="438"/>
        <v>0.17306757031236294</v>
      </c>
      <c r="N1001" s="4">
        <f t="shared" si="426"/>
        <v>0.21592507889375356</v>
      </c>
      <c r="O1001" s="4">
        <f t="shared" si="439"/>
        <v>0</v>
      </c>
      <c r="P1001" s="4">
        <f t="shared" si="427"/>
        <v>0</v>
      </c>
      <c r="Q1001" s="5">
        <f t="shared" si="428"/>
        <v>0</v>
      </c>
      <c r="R1001" s="5">
        <f t="shared" si="429"/>
        <v>-10.936589455931299</v>
      </c>
      <c r="S1001" s="5">
        <f t="shared" si="440"/>
        <v>21.99021401841679</v>
      </c>
      <c r="T1001" s="6">
        <f t="shared" si="441"/>
        <v>1498.547203993342</v>
      </c>
      <c r="U1001" s="5">
        <f t="shared" si="430"/>
        <v>0</v>
      </c>
      <c r="V1001" s="5">
        <f t="shared" si="431"/>
        <v>12.376938147434268</v>
      </c>
      <c r="W1001" s="5">
        <f t="shared" si="432"/>
        <v>6.1555331442694614</v>
      </c>
      <c r="X1001" s="5">
        <f t="shared" si="422"/>
        <v>0</v>
      </c>
      <c r="Y1001" s="5">
        <f t="shared" si="423"/>
        <v>1.4403486915029688</v>
      </c>
      <c r="Z1001" s="5">
        <f t="shared" si="416"/>
        <v>-4.0282528373137474</v>
      </c>
      <c r="AA1001">
        <f t="shared" si="442"/>
        <v>0</v>
      </c>
    </row>
    <row r="1002" spans="1:27" x14ac:dyDescent="0.2">
      <c r="A1002">
        <f t="shared" si="417"/>
        <v>9.6999999999998376</v>
      </c>
      <c r="B1002" s="5">
        <f t="shared" si="433"/>
        <v>0</v>
      </c>
      <c r="C1002" s="5">
        <f t="shared" si="434"/>
        <v>608.58245349729827</v>
      </c>
      <c r="D1002" s="5">
        <f t="shared" si="435"/>
        <v>-372.79686486575446</v>
      </c>
      <c r="E1002" s="2">
        <f t="shared" si="436"/>
        <v>608.58245349729827</v>
      </c>
      <c r="F1002" s="2">
        <f t="shared" si="437"/>
        <v>0</v>
      </c>
      <c r="G1002" s="3">
        <f t="shared" si="418"/>
        <v>0</v>
      </c>
      <c r="H1002" s="3">
        <f t="shared" si="419"/>
        <v>48.881224840395539</v>
      </c>
      <c r="I1002" s="3">
        <f t="shared" si="420"/>
        <v>-98.296860988487765</v>
      </c>
      <c r="J1002" s="2">
        <f t="shared" si="421"/>
        <v>109.77999372420911</v>
      </c>
      <c r="K1002" s="2">
        <f t="shared" si="424"/>
        <v>109.77999372420911</v>
      </c>
      <c r="L1002" s="5">
        <f t="shared" si="425"/>
        <v>0.38352109794652683</v>
      </c>
      <c r="M1002" s="4">
        <f t="shared" si="438"/>
        <v>0.1730004243830752</v>
      </c>
      <c r="N1002" s="4">
        <f t="shared" si="426"/>
        <v>0.21588326324144447</v>
      </c>
      <c r="O1002" s="4">
        <f t="shared" si="439"/>
        <v>0</v>
      </c>
      <c r="P1002" s="4">
        <f t="shared" si="427"/>
        <v>0</v>
      </c>
      <c r="Q1002" s="5">
        <f t="shared" si="428"/>
        <v>0</v>
      </c>
      <c r="R1002" s="5">
        <f t="shared" si="429"/>
        <v>-10.940771061368194</v>
      </c>
      <c r="S1002" s="5">
        <f t="shared" si="440"/>
        <v>22.001155978346731</v>
      </c>
      <c r="T1002" s="6">
        <f t="shared" si="441"/>
        <v>1498.545705446887</v>
      </c>
      <c r="U1002" s="5">
        <f t="shared" si="430"/>
        <v>0</v>
      </c>
      <c r="V1002" s="5">
        <f t="shared" si="431"/>
        <v>12.38440694167949</v>
      </c>
      <c r="W1002" s="5">
        <f t="shared" si="432"/>
        <v>6.1585382701293891</v>
      </c>
      <c r="X1002" s="5">
        <f t="shared" si="422"/>
        <v>0</v>
      </c>
      <c r="Y1002" s="5">
        <f t="shared" si="423"/>
        <v>1.4436358803112963</v>
      </c>
      <c r="Z1002" s="5">
        <f t="shared" ref="Z1002:Z1065" si="443">S1002+W1002-32.174</f>
        <v>-4.014305751523878</v>
      </c>
      <c r="AA1002">
        <f t="shared" si="442"/>
        <v>0</v>
      </c>
    </row>
    <row r="1003" spans="1:27" x14ac:dyDescent="0.2">
      <c r="A1003">
        <f t="shared" si="417"/>
        <v>9.7099999999998374</v>
      </c>
      <c r="B1003" s="5">
        <f t="shared" si="433"/>
        <v>0</v>
      </c>
      <c r="C1003" s="5">
        <f t="shared" si="434"/>
        <v>609.0713379274963</v>
      </c>
      <c r="D1003" s="5">
        <f t="shared" si="435"/>
        <v>-373.78003419092693</v>
      </c>
      <c r="E1003" s="2">
        <f t="shared" si="436"/>
        <v>609.0713379274963</v>
      </c>
      <c r="F1003" s="2">
        <f t="shared" si="437"/>
        <v>0</v>
      </c>
      <c r="G1003" s="3">
        <f t="shared" si="418"/>
        <v>0</v>
      </c>
      <c r="H1003" s="3">
        <f t="shared" si="419"/>
        <v>48.895661199198649</v>
      </c>
      <c r="I1003" s="3">
        <f t="shared" si="420"/>
        <v>-98.337004046003003</v>
      </c>
      <c r="J1003" s="2">
        <f t="shared" si="421"/>
        <v>109.82236588623662</v>
      </c>
      <c r="K1003" s="2">
        <f t="shared" si="424"/>
        <v>109.82236588623662</v>
      </c>
      <c r="L1003" s="5">
        <f t="shared" si="425"/>
        <v>0.38340652745124437</v>
      </c>
      <c r="M1003" s="4">
        <f t="shared" si="438"/>
        <v>0.17293350364311949</v>
      </c>
      <c r="N1003" s="4">
        <f t="shared" si="426"/>
        <v>0.2158415716488126</v>
      </c>
      <c r="O1003" s="4">
        <f t="shared" si="439"/>
        <v>0</v>
      </c>
      <c r="P1003" s="4">
        <f t="shared" si="427"/>
        <v>0</v>
      </c>
      <c r="Q1003" s="5">
        <f t="shared" si="428"/>
        <v>0</v>
      </c>
      <c r="R1003" s="5">
        <f t="shared" si="429"/>
        <v>-10.944955754202441</v>
      </c>
      <c r="S1003" s="5">
        <f t="shared" si="440"/>
        <v>22.012058573041013</v>
      </c>
      <c r="T1003" s="6">
        <f t="shared" si="441"/>
        <v>1498.5442069019311</v>
      </c>
      <c r="U1003" s="5">
        <f t="shared" si="430"/>
        <v>0</v>
      </c>
      <c r="V1003" s="5">
        <f t="shared" si="431"/>
        <v>12.391852974477759</v>
      </c>
      <c r="W1003" s="5">
        <f t="shared" si="432"/>
        <v>6.1615446855275051</v>
      </c>
      <c r="X1003" s="5">
        <f t="shared" si="422"/>
        <v>0</v>
      </c>
      <c r="Y1003" s="5">
        <f t="shared" si="423"/>
        <v>1.4468972202753179</v>
      </c>
      <c r="Z1003" s="5">
        <f t="shared" si="443"/>
        <v>-4.0003967414314801</v>
      </c>
      <c r="AA1003">
        <f t="shared" si="442"/>
        <v>0</v>
      </c>
    </row>
    <row r="1004" spans="1:27" x14ac:dyDescent="0.2">
      <c r="A1004">
        <f t="shared" si="417"/>
        <v>9.7199999999998372</v>
      </c>
      <c r="B1004" s="5">
        <f t="shared" si="433"/>
        <v>0</v>
      </c>
      <c r="C1004" s="5">
        <f t="shared" si="434"/>
        <v>609.56036688434926</v>
      </c>
      <c r="D1004" s="5">
        <f t="shared" si="435"/>
        <v>-374.76360425122402</v>
      </c>
      <c r="E1004" s="2">
        <f t="shared" si="436"/>
        <v>609.56036688434926</v>
      </c>
      <c r="F1004" s="2">
        <f t="shared" si="437"/>
        <v>0</v>
      </c>
      <c r="G1004" s="3">
        <f t="shared" si="418"/>
        <v>0</v>
      </c>
      <c r="H1004" s="3">
        <f t="shared" si="419"/>
        <v>48.910130171401406</v>
      </c>
      <c r="I1004" s="3">
        <f t="shared" si="420"/>
        <v>-98.377008013417324</v>
      </c>
      <c r="J1004" s="2">
        <f t="shared" si="421"/>
        <v>109.8646282433769</v>
      </c>
      <c r="K1004" s="2">
        <f t="shared" si="424"/>
        <v>109.8646282433769</v>
      </c>
      <c r="L1004" s="5">
        <f t="shared" si="425"/>
        <v>0.38329226014228901</v>
      </c>
      <c r="M1004" s="4">
        <f t="shared" si="438"/>
        <v>0.17286680729538081</v>
      </c>
      <c r="N1004" s="4">
        <f t="shared" si="426"/>
        <v>0.2158000037726745</v>
      </c>
      <c r="O1004" s="4">
        <f t="shared" si="439"/>
        <v>0</v>
      </c>
      <c r="P1004" s="4">
        <f t="shared" si="427"/>
        <v>0</v>
      </c>
      <c r="Q1004" s="5">
        <f t="shared" si="428"/>
        <v>0</v>
      </c>
      <c r="R1004" s="5">
        <f t="shared" si="429"/>
        <v>-10.949143504143802</v>
      </c>
      <c r="S1004" s="5">
        <f t="shared" si="440"/>
        <v>22.022921927879793</v>
      </c>
      <c r="T1004" s="6">
        <f t="shared" si="441"/>
        <v>1498.5427083584734</v>
      </c>
      <c r="U1004" s="5">
        <f t="shared" si="430"/>
        <v>0</v>
      </c>
      <c r="V1004" s="5">
        <f t="shared" si="431"/>
        <v>12.39927629469349</v>
      </c>
      <c r="W1004" s="5">
        <f t="shared" si="432"/>
        <v>6.1645523669709341</v>
      </c>
      <c r="X1004" s="5">
        <f t="shared" si="422"/>
        <v>0</v>
      </c>
      <c r="Y1004" s="5">
        <f t="shared" si="423"/>
        <v>1.4501327905496879</v>
      </c>
      <c r="Z1004" s="5">
        <f t="shared" si="443"/>
        <v>-3.9865257051492726</v>
      </c>
      <c r="AA1004">
        <f t="shared" si="442"/>
        <v>0</v>
      </c>
    </row>
    <row r="1005" spans="1:27" x14ac:dyDescent="0.2">
      <c r="A1005">
        <f t="shared" si="417"/>
        <v>9.729999999999837</v>
      </c>
      <c r="B1005" s="5">
        <f t="shared" si="433"/>
        <v>0</v>
      </c>
      <c r="C1005" s="5">
        <f t="shared" si="434"/>
        <v>610.04954069270275</v>
      </c>
      <c r="D1005" s="5">
        <f t="shared" si="435"/>
        <v>-375.74757365764344</v>
      </c>
      <c r="E1005" s="2">
        <f t="shared" si="436"/>
        <v>610.04954069270275</v>
      </c>
      <c r="F1005" s="2">
        <f t="shared" si="437"/>
        <v>0</v>
      </c>
      <c r="G1005" s="3">
        <f t="shared" si="418"/>
        <v>0</v>
      </c>
      <c r="H1005" s="3">
        <f t="shared" si="419"/>
        <v>48.924631499306905</v>
      </c>
      <c r="I1005" s="3">
        <f t="shared" si="420"/>
        <v>-98.416873270468813</v>
      </c>
      <c r="J1005" s="2">
        <f t="shared" si="421"/>
        <v>109.9067810086279</v>
      </c>
      <c r="K1005" s="2">
        <f t="shared" si="424"/>
        <v>109.9067810086279</v>
      </c>
      <c r="L1005" s="5">
        <f t="shared" si="425"/>
        <v>0.38317829562545336</v>
      </c>
      <c r="M1005" s="4">
        <f t="shared" si="438"/>
        <v>0.17280033454621477</v>
      </c>
      <c r="N1005" s="4">
        <f t="shared" si="426"/>
        <v>0.21575855927087809</v>
      </c>
      <c r="O1005" s="4">
        <f t="shared" si="439"/>
        <v>0</v>
      </c>
      <c r="P1005" s="4">
        <f t="shared" si="427"/>
        <v>0</v>
      </c>
      <c r="Q1005" s="5">
        <f t="shared" si="428"/>
        <v>0</v>
      </c>
      <c r="R1005" s="5">
        <f t="shared" si="429"/>
        <v>-10.953334280877671</v>
      </c>
      <c r="S1005" s="5">
        <f t="shared" si="440"/>
        <v>22.033746167827363</v>
      </c>
      <c r="T1005" s="6">
        <f t="shared" si="441"/>
        <v>1498.5412098165141</v>
      </c>
      <c r="U1005" s="5">
        <f t="shared" si="430"/>
        <v>0</v>
      </c>
      <c r="V1005" s="5">
        <f t="shared" si="431"/>
        <v>12.406676951132802</v>
      </c>
      <c r="W1005" s="5">
        <f t="shared" si="432"/>
        <v>6.1675612910093554</v>
      </c>
      <c r="X1005" s="5">
        <f t="shared" si="422"/>
        <v>0</v>
      </c>
      <c r="Y1005" s="5">
        <f t="shared" si="423"/>
        <v>1.4533426702551306</v>
      </c>
      <c r="Z1005" s="5">
        <f t="shared" si="443"/>
        <v>-3.9726925411632799</v>
      </c>
      <c r="AA1005">
        <f t="shared" si="442"/>
        <v>0</v>
      </c>
    </row>
    <row r="1006" spans="1:27" x14ac:dyDescent="0.2">
      <c r="A1006">
        <f t="shared" si="417"/>
        <v>9.7399999999998368</v>
      </c>
      <c r="B1006" s="5">
        <f t="shared" si="433"/>
        <v>0</v>
      </c>
      <c r="C1006" s="5">
        <f t="shared" si="434"/>
        <v>610.53885967482938</v>
      </c>
      <c r="D1006" s="5">
        <f t="shared" si="435"/>
        <v>-376.73194102497519</v>
      </c>
      <c r="E1006" s="2">
        <f t="shared" si="436"/>
        <v>610.53885967482938</v>
      </c>
      <c r="F1006" s="2">
        <f t="shared" si="437"/>
        <v>0</v>
      </c>
      <c r="G1006" s="3">
        <f t="shared" si="418"/>
        <v>0</v>
      </c>
      <c r="H1006" s="3">
        <f t="shared" si="419"/>
        <v>48.939164926009454</v>
      </c>
      <c r="I1006" s="3">
        <f t="shared" si="420"/>
        <v>-98.456600195880441</v>
      </c>
      <c r="J1006" s="2">
        <f t="shared" si="421"/>
        <v>109.94882439474557</v>
      </c>
      <c r="K1006" s="2">
        <f t="shared" si="424"/>
        <v>109.94882439474557</v>
      </c>
      <c r="L1006" s="5">
        <f t="shared" si="425"/>
        <v>0.38306463350380288</v>
      </c>
      <c r="M1006" s="4">
        <f t="shared" si="438"/>
        <v>0.17273408460542894</v>
      </c>
      <c r="N1006" s="4">
        <f t="shared" si="426"/>
        <v>0.21571723780229959</v>
      </c>
      <c r="O1006" s="4">
        <f t="shared" si="439"/>
        <v>0</v>
      </c>
      <c r="P1006" s="4">
        <f t="shared" si="427"/>
        <v>0</v>
      </c>
      <c r="Q1006" s="5">
        <f t="shared" si="428"/>
        <v>0</v>
      </c>
      <c r="R1006" s="5">
        <f t="shared" si="429"/>
        <v>-10.95752805406638</v>
      </c>
      <c r="S1006" s="5">
        <f t="shared" si="440"/>
        <v>22.044531417433138</v>
      </c>
      <c r="T1006" s="6">
        <f t="shared" si="441"/>
        <v>1498.5397112760538</v>
      </c>
      <c r="U1006" s="5">
        <f t="shared" si="430"/>
        <v>0</v>
      </c>
      <c r="V1006" s="5">
        <f t="shared" si="431"/>
        <v>12.414054992543393</v>
      </c>
      <c r="W1006" s="5">
        <f t="shared" si="432"/>
        <v>6.1705714342353684</v>
      </c>
      <c r="X1006" s="5">
        <f t="shared" si="422"/>
        <v>0</v>
      </c>
      <c r="Y1006" s="5">
        <f t="shared" si="423"/>
        <v>1.4565269384770136</v>
      </c>
      <c r="Z1006" s="5">
        <f t="shared" si="443"/>
        <v>-3.958897148331495</v>
      </c>
      <c r="AA1006">
        <f t="shared" si="442"/>
        <v>0</v>
      </c>
    </row>
    <row r="1007" spans="1:27" x14ac:dyDescent="0.2">
      <c r="A1007">
        <f t="shared" si="417"/>
        <v>9.7499999999998366</v>
      </c>
      <c r="B1007" s="5">
        <f t="shared" si="433"/>
        <v>0</v>
      </c>
      <c r="C1007" s="5">
        <f t="shared" si="434"/>
        <v>611.02832415043645</v>
      </c>
      <c r="D1007" s="5">
        <f t="shared" si="435"/>
        <v>-377.71670497179139</v>
      </c>
      <c r="E1007" s="2">
        <f t="shared" si="436"/>
        <v>611.02832415043645</v>
      </c>
      <c r="F1007" s="2">
        <f t="shared" si="437"/>
        <v>0</v>
      </c>
      <c r="G1007" s="3">
        <f t="shared" si="418"/>
        <v>0</v>
      </c>
      <c r="H1007" s="3">
        <f t="shared" si="419"/>
        <v>48.953730195394222</v>
      </c>
      <c r="I1007" s="3">
        <f t="shared" si="420"/>
        <v>-98.496189167363752</v>
      </c>
      <c r="J1007" s="2">
        <f t="shared" si="421"/>
        <v>109.99075861424248</v>
      </c>
      <c r="K1007" s="2">
        <f t="shared" si="424"/>
        <v>109.99075861424248</v>
      </c>
      <c r="L1007" s="5">
        <f t="shared" si="425"/>
        <v>0.3829512733777124</v>
      </c>
      <c r="M1007" s="4">
        <f t="shared" si="438"/>
        <v>0.17266805668626573</v>
      </c>
      <c r="N1007" s="4">
        <f t="shared" si="426"/>
        <v>0.21567603902684071</v>
      </c>
      <c r="O1007" s="4">
        <f t="shared" si="439"/>
        <v>0</v>
      </c>
      <c r="P1007" s="4">
        <f t="shared" si="427"/>
        <v>0</v>
      </c>
      <c r="Q1007" s="5">
        <f t="shared" si="428"/>
        <v>0</v>
      </c>
      <c r="R1007" s="5">
        <f t="shared" si="429"/>
        <v>-10.961724793350429</v>
      </c>
      <c r="S1007" s="5">
        <f t="shared" si="440"/>
        <v>22.05527780083257</v>
      </c>
      <c r="T1007" s="6">
        <f t="shared" si="441"/>
        <v>1498.5382127370917</v>
      </c>
      <c r="U1007" s="5">
        <f t="shared" si="430"/>
        <v>0</v>
      </c>
      <c r="V1007" s="5">
        <f t="shared" si="431"/>
        <v>12.421410467614395</v>
      </c>
      <c r="W1007" s="5">
        <f t="shared" si="432"/>
        <v>6.1735827732848287</v>
      </c>
      <c r="X1007" s="5">
        <f t="shared" si="422"/>
        <v>0</v>
      </c>
      <c r="Y1007" s="5">
        <f t="shared" si="423"/>
        <v>1.4596856742639659</v>
      </c>
      <c r="Z1007" s="5">
        <f t="shared" si="443"/>
        <v>-3.9451394258826014</v>
      </c>
      <c r="AA1007">
        <f t="shared" si="442"/>
        <v>0</v>
      </c>
    </row>
    <row r="1008" spans="1:27" x14ac:dyDescent="0.2">
      <c r="A1008">
        <f t="shared" si="417"/>
        <v>9.7599999999998364</v>
      </c>
      <c r="B1008" s="5">
        <f t="shared" si="433"/>
        <v>0</v>
      </c>
      <c r="C1008" s="5">
        <f t="shared" si="434"/>
        <v>611.51793443667418</v>
      </c>
      <c r="D1008" s="5">
        <f t="shared" si="435"/>
        <v>-378.70186412043637</v>
      </c>
      <c r="E1008" s="2">
        <f t="shared" si="436"/>
        <v>611.51793443667418</v>
      </c>
      <c r="F1008" s="2">
        <f t="shared" si="437"/>
        <v>0</v>
      </c>
      <c r="G1008" s="3">
        <f t="shared" si="418"/>
        <v>0</v>
      </c>
      <c r="H1008" s="3">
        <f t="shared" si="419"/>
        <v>48.968327052136864</v>
      </c>
      <c r="I1008" s="3">
        <f t="shared" si="420"/>
        <v>-98.535640561622571</v>
      </c>
      <c r="J1008" s="2">
        <f t="shared" si="421"/>
        <v>110.03258387938692</v>
      </c>
      <c r="K1008" s="2">
        <f t="shared" si="424"/>
        <v>110.03258387938692</v>
      </c>
      <c r="L1008" s="5">
        <f t="shared" si="425"/>
        <v>0.38283821484490188</v>
      </c>
      <c r="M1008" s="4">
        <f t="shared" si="438"/>
        <v>0.17260225000538415</v>
      </c>
      <c r="N1008" s="4">
        <f t="shared" si="426"/>
        <v>0.21563496260542533</v>
      </c>
      <c r="O1008" s="4">
        <f t="shared" si="439"/>
        <v>0</v>
      </c>
      <c r="P1008" s="4">
        <f t="shared" si="427"/>
        <v>0</v>
      </c>
      <c r="Q1008" s="5">
        <f t="shared" si="428"/>
        <v>0</v>
      </c>
      <c r="R1008" s="5">
        <f t="shared" si="429"/>
        <v>-10.96592446834971</v>
      </c>
      <c r="S1008" s="5">
        <f t="shared" si="440"/>
        <v>22.065985441748051</v>
      </c>
      <c r="T1008" s="6">
        <f t="shared" si="441"/>
        <v>1498.5367141996282</v>
      </c>
      <c r="U1008" s="5">
        <f t="shared" si="430"/>
        <v>0</v>
      </c>
      <c r="V1008" s="5">
        <f t="shared" si="431"/>
        <v>12.428743424976201</v>
      </c>
      <c r="W1008" s="5">
        <f t="shared" si="432"/>
        <v>6.1765952848371919</v>
      </c>
      <c r="X1008" s="5">
        <f t="shared" si="422"/>
        <v>0</v>
      </c>
      <c r="Y1008" s="5">
        <f t="shared" si="423"/>
        <v>1.4628189566264904</v>
      </c>
      <c r="Z1008" s="5">
        <f t="shared" si="443"/>
        <v>-3.9314192734147575</v>
      </c>
      <c r="AA1008">
        <f t="shared" si="442"/>
        <v>0</v>
      </c>
    </row>
    <row r="1009" spans="1:27" x14ac:dyDescent="0.2">
      <c r="A1009">
        <f t="shared" si="417"/>
        <v>9.7699999999998361</v>
      </c>
      <c r="B1009" s="5">
        <f t="shared" si="433"/>
        <v>0</v>
      </c>
      <c r="C1009" s="5">
        <f t="shared" si="434"/>
        <v>612.0076908481434</v>
      </c>
      <c r="D1009" s="5">
        <f t="shared" si="435"/>
        <v>-379.68741709701629</v>
      </c>
      <c r="E1009" s="2">
        <f t="shared" si="436"/>
        <v>612.0076908481434</v>
      </c>
      <c r="F1009" s="2">
        <f t="shared" si="437"/>
        <v>0</v>
      </c>
      <c r="G1009" s="3">
        <f t="shared" si="418"/>
        <v>0</v>
      </c>
      <c r="H1009" s="3">
        <f t="shared" si="419"/>
        <v>48.982955241703131</v>
      </c>
      <c r="I1009" s="3">
        <f t="shared" si="420"/>
        <v>-98.574954754356725</v>
      </c>
      <c r="J1009" s="2">
        <f t="shared" si="421"/>
        <v>110.07430040220181</v>
      </c>
      <c r="K1009" s="2">
        <f t="shared" si="424"/>
        <v>110.07430040220181</v>
      </c>
      <c r="L1009" s="5">
        <f t="shared" si="425"/>
        <v>0.38272545750047227</v>
      </c>
      <c r="M1009" s="4">
        <f t="shared" si="438"/>
        <v>0.17253666378284241</v>
      </c>
      <c r="N1009" s="4">
        <f t="shared" si="426"/>
        <v>0.21559400819999658</v>
      </c>
      <c r="O1009" s="4">
        <f t="shared" si="439"/>
        <v>0</v>
      </c>
      <c r="P1009" s="4">
        <f t="shared" si="427"/>
        <v>0</v>
      </c>
      <c r="Q1009" s="5">
        <f t="shared" si="428"/>
        <v>0</v>
      </c>
      <c r="R1009" s="5">
        <f t="shared" si="429"/>
        <v>-10.970127048664757</v>
      </c>
      <c r="S1009" s="5">
        <f t="shared" si="440"/>
        <v>22.076654463489938</v>
      </c>
      <c r="T1009" s="6">
        <f t="shared" si="441"/>
        <v>1498.5352156636634</v>
      </c>
      <c r="U1009" s="5">
        <f t="shared" si="430"/>
        <v>0</v>
      </c>
      <c r="V1009" s="5">
        <f t="shared" si="431"/>
        <v>12.436053913200348</v>
      </c>
      <c r="W1009" s="5">
        <f t="shared" si="432"/>
        <v>6.1796089456158425</v>
      </c>
      <c r="X1009" s="5">
        <f t="shared" si="422"/>
        <v>0</v>
      </c>
      <c r="Y1009" s="5">
        <f t="shared" si="423"/>
        <v>1.4659268645355912</v>
      </c>
      <c r="Z1009" s="5">
        <f t="shared" si="443"/>
        <v>-3.9177365908942186</v>
      </c>
      <c r="AA1009">
        <f t="shared" si="442"/>
        <v>0</v>
      </c>
    </row>
    <row r="1010" spans="1:27" x14ac:dyDescent="0.2">
      <c r="A1010">
        <f t="shared" si="417"/>
        <v>9.7799999999998359</v>
      </c>
      <c r="B1010" s="5">
        <f t="shared" si="433"/>
        <v>0</v>
      </c>
      <c r="C1010" s="5">
        <f t="shared" si="434"/>
        <v>612.49759369690366</v>
      </c>
      <c r="D1010" s="5">
        <f t="shared" si="435"/>
        <v>-380.67336253138939</v>
      </c>
      <c r="E1010" s="2">
        <f t="shared" si="436"/>
        <v>612.49759369690366</v>
      </c>
      <c r="F1010" s="2">
        <f t="shared" si="437"/>
        <v>0</v>
      </c>
      <c r="G1010" s="3">
        <f t="shared" si="418"/>
        <v>0</v>
      </c>
      <c r="H1010" s="3">
        <f t="shared" si="419"/>
        <v>48.997614510348484</v>
      </c>
      <c r="I1010" s="3">
        <f t="shared" si="420"/>
        <v>-98.614132120265666</v>
      </c>
      <c r="J1010" s="2">
        <f t="shared" si="421"/>
        <v>110.11590839446372</v>
      </c>
      <c r="K1010" s="2">
        <f t="shared" si="424"/>
        <v>110.11590839446372</v>
      </c>
      <c r="L1010" s="5">
        <f t="shared" si="425"/>
        <v>0.38261300093694073</v>
      </c>
      <c r="M1010" s="4">
        <f t="shared" si="438"/>
        <v>0.17247129724208018</v>
      </c>
      <c r="N1010" s="4">
        <f t="shared" si="426"/>
        <v>0.21555317547351377</v>
      </c>
      <c r="O1010" s="4">
        <f t="shared" si="439"/>
        <v>0</v>
      </c>
      <c r="P1010" s="4">
        <f t="shared" si="427"/>
        <v>0</v>
      </c>
      <c r="Q1010" s="5">
        <f t="shared" si="428"/>
        <v>0</v>
      </c>
      <c r="R1010" s="5">
        <f t="shared" si="429"/>
        <v>-10.974332503877944</v>
      </c>
      <c r="S1010" s="5">
        <f t="shared" si="440"/>
        <v>22.087284988957482</v>
      </c>
      <c r="T1010" s="6">
        <f t="shared" si="441"/>
        <v>1498.5337171291972</v>
      </c>
      <c r="U1010" s="5">
        <f t="shared" si="430"/>
        <v>0</v>
      </c>
      <c r="V1010" s="5">
        <f t="shared" si="431"/>
        <v>12.44334198079936</v>
      </c>
      <c r="W1010" s="5">
        <f t="shared" si="432"/>
        <v>6.1826237323884357</v>
      </c>
      <c r="X1010" s="5">
        <f t="shared" si="422"/>
        <v>0</v>
      </c>
      <c r="Y1010" s="5">
        <f t="shared" si="423"/>
        <v>1.4690094769214159</v>
      </c>
      <c r="Z1010" s="5">
        <f t="shared" si="443"/>
        <v>-3.9040912786540822</v>
      </c>
      <c r="AA1010">
        <f t="shared" si="442"/>
        <v>0</v>
      </c>
    </row>
    <row r="1011" spans="1:27" x14ac:dyDescent="0.2">
      <c r="A1011">
        <f t="shared" si="417"/>
        <v>9.7899999999998357</v>
      </c>
      <c r="B1011" s="5">
        <f t="shared" si="433"/>
        <v>0</v>
      </c>
      <c r="C1011" s="5">
        <f t="shared" si="434"/>
        <v>612.98764329248093</v>
      </c>
      <c r="D1011" s="5">
        <f t="shared" si="435"/>
        <v>-381.65969905715593</v>
      </c>
      <c r="E1011" s="2">
        <f t="shared" si="436"/>
        <v>612.98764329248093</v>
      </c>
      <c r="F1011" s="2">
        <f t="shared" si="437"/>
        <v>0</v>
      </c>
      <c r="G1011" s="3">
        <f t="shared" si="418"/>
        <v>0</v>
      </c>
      <c r="H1011" s="3">
        <f t="shared" si="419"/>
        <v>49.012304605117698</v>
      </c>
      <c r="I1011" s="3">
        <f t="shared" si="420"/>
        <v>-98.653173033052212</v>
      </c>
      <c r="J1011" s="2">
        <f t="shared" si="421"/>
        <v>110.15740806770184</v>
      </c>
      <c r="K1011" s="2">
        <f t="shared" si="424"/>
        <v>110.15740806770184</v>
      </c>
      <c r="L1011" s="5">
        <f t="shared" si="425"/>
        <v>0.38250084474427581</v>
      </c>
      <c r="M1011" s="4">
        <f t="shared" si="438"/>
        <v>0.17240614960990133</v>
      </c>
      <c r="N1011" s="4">
        <f t="shared" si="426"/>
        <v>0.21551246408994948</v>
      </c>
      <c r="O1011" s="4">
        <f t="shared" si="439"/>
        <v>0</v>
      </c>
      <c r="P1011" s="4">
        <f t="shared" si="427"/>
        <v>0</v>
      </c>
      <c r="Q1011" s="5">
        <f t="shared" si="428"/>
        <v>0</v>
      </c>
      <c r="R1011" s="5">
        <f t="shared" si="429"/>
        <v>-10.978540803554706</v>
      </c>
      <c r="S1011" s="5">
        <f t="shared" si="440"/>
        <v>22.097877140639827</v>
      </c>
      <c r="T1011" s="6">
        <f t="shared" si="441"/>
        <v>1498.5322185962291</v>
      </c>
      <c r="U1011" s="5">
        <f t="shared" si="430"/>
        <v>0</v>
      </c>
      <c r="V1011" s="5">
        <f t="shared" si="431"/>
        <v>12.450607676226644</v>
      </c>
      <c r="W1011" s="5">
        <f t="shared" si="432"/>
        <v>6.1856396219672307</v>
      </c>
      <c r="X1011" s="5">
        <f t="shared" si="422"/>
        <v>0</v>
      </c>
      <c r="Y1011" s="5">
        <f t="shared" si="423"/>
        <v>1.4720668726719381</v>
      </c>
      <c r="Z1011" s="5">
        <f t="shared" si="443"/>
        <v>-3.8904832373929423</v>
      </c>
      <c r="AA1011">
        <f t="shared" si="442"/>
        <v>0</v>
      </c>
    </row>
    <row r="1012" spans="1:27" x14ac:dyDescent="0.2">
      <c r="A1012">
        <f t="shared" si="417"/>
        <v>9.7999999999998355</v>
      </c>
      <c r="B1012" s="5">
        <f t="shared" si="433"/>
        <v>0</v>
      </c>
      <c r="C1012" s="5">
        <f t="shared" si="434"/>
        <v>613.47783994187569</v>
      </c>
      <c r="D1012" s="5">
        <f t="shared" si="435"/>
        <v>-382.64642531164833</v>
      </c>
      <c r="E1012" s="2">
        <f t="shared" si="436"/>
        <v>613.47783994187569</v>
      </c>
      <c r="F1012" s="2">
        <f t="shared" si="437"/>
        <v>0</v>
      </c>
      <c r="G1012" s="3">
        <f t="shared" si="418"/>
        <v>0</v>
      </c>
      <c r="H1012" s="3">
        <f t="shared" si="419"/>
        <v>49.027025273844416</v>
      </c>
      <c r="I1012" s="3">
        <f t="shared" si="420"/>
        <v>-98.692077865426143</v>
      </c>
      <c r="J1012" s="2">
        <f t="shared" si="421"/>
        <v>110.19879963319707</v>
      </c>
      <c r="K1012" s="2">
        <f t="shared" si="424"/>
        <v>110.19879963319707</v>
      </c>
      <c r="L1012" s="5">
        <f t="shared" si="425"/>
        <v>0.38238898850993258</v>
      </c>
      <c r="M1012" s="4">
        <f t="shared" si="438"/>
        <v>0.17234122011645625</v>
      </c>
      <c r="N1012" s="4">
        <f t="shared" si="426"/>
        <v>0.21547187371428611</v>
      </c>
      <c r="O1012" s="4">
        <f t="shared" si="439"/>
        <v>0</v>
      </c>
      <c r="P1012" s="4">
        <f t="shared" si="427"/>
        <v>0</v>
      </c>
      <c r="Q1012" s="5">
        <f t="shared" si="428"/>
        <v>0</v>
      </c>
      <c r="R1012" s="5">
        <f t="shared" si="429"/>
        <v>-10.982751917244734</v>
      </c>
      <c r="S1012" s="5">
        <f t="shared" si="440"/>
        <v>22.108431040616992</v>
      </c>
      <c r="T1012" s="6">
        <f t="shared" si="441"/>
        <v>1498.5307200647596</v>
      </c>
      <c r="U1012" s="5">
        <f t="shared" si="430"/>
        <v>0</v>
      </c>
      <c r="V1012" s="5">
        <f t="shared" si="431"/>
        <v>12.457851047876314</v>
      </c>
      <c r="W1012" s="5">
        <f t="shared" si="432"/>
        <v>6.188656591209404</v>
      </c>
      <c r="X1012" s="5">
        <f t="shared" si="422"/>
        <v>0</v>
      </c>
      <c r="Y1012" s="5">
        <f t="shared" si="423"/>
        <v>1.4750991306315804</v>
      </c>
      <c r="Z1012" s="5">
        <f t="shared" si="443"/>
        <v>-3.8769123681736026</v>
      </c>
      <c r="AA1012">
        <f t="shared" si="442"/>
        <v>0</v>
      </c>
    </row>
    <row r="1013" spans="1:27" x14ac:dyDescent="0.2">
      <c r="A1013">
        <f t="shared" si="417"/>
        <v>9.8099999999998353</v>
      </c>
      <c r="B1013" s="5">
        <f t="shared" si="433"/>
        <v>0</v>
      </c>
      <c r="C1013" s="5">
        <f t="shared" si="434"/>
        <v>613.96818394957074</v>
      </c>
      <c r="D1013" s="5">
        <f t="shared" si="435"/>
        <v>-383.63353993592102</v>
      </c>
      <c r="E1013" s="2">
        <f t="shared" si="436"/>
        <v>613.96818394957074</v>
      </c>
      <c r="F1013" s="2">
        <f t="shared" si="437"/>
        <v>0</v>
      </c>
      <c r="G1013" s="3">
        <f t="shared" si="418"/>
        <v>0</v>
      </c>
      <c r="H1013" s="3">
        <f t="shared" si="419"/>
        <v>49.04177626515073</v>
      </c>
      <c r="I1013" s="3">
        <f t="shared" si="420"/>
        <v>-98.730846989107874</v>
      </c>
      <c r="J1013" s="2">
        <f t="shared" si="421"/>
        <v>110.2400833019811</v>
      </c>
      <c r="K1013" s="2">
        <f t="shared" si="424"/>
        <v>110.2400833019811</v>
      </c>
      <c r="L1013" s="5">
        <f t="shared" si="425"/>
        <v>0.38227743181888668</v>
      </c>
      <c r="M1013" s="4">
        <f t="shared" si="438"/>
        <v>0.1722765079952247</v>
      </c>
      <c r="N1013" s="4">
        <f t="shared" si="426"/>
        <v>0.21543140401251329</v>
      </c>
      <c r="O1013" s="4">
        <f t="shared" si="439"/>
        <v>0</v>
      </c>
      <c r="P1013" s="4">
        <f t="shared" si="427"/>
        <v>0</v>
      </c>
      <c r="Q1013" s="5">
        <f t="shared" si="428"/>
        <v>0</v>
      </c>
      <c r="R1013" s="5">
        <f t="shared" si="429"/>
        <v>-10.986965814483163</v>
      </c>
      <c r="S1013" s="5">
        <f t="shared" si="440"/>
        <v>22.118946810560882</v>
      </c>
      <c r="T1013" s="6">
        <f t="shared" si="441"/>
        <v>1498.5292215347888</v>
      </c>
      <c r="U1013" s="5">
        <f t="shared" si="430"/>
        <v>0</v>
      </c>
      <c r="V1013" s="5">
        <f t="shared" si="431"/>
        <v>12.465072144083109</v>
      </c>
      <c r="W1013" s="5">
        <f t="shared" si="432"/>
        <v>6.1916746170173846</v>
      </c>
      <c r="X1013" s="5">
        <f t="shared" si="422"/>
        <v>0</v>
      </c>
      <c r="Y1013" s="5">
        <f t="shared" si="423"/>
        <v>1.4781063295999459</v>
      </c>
      <c r="Z1013" s="5">
        <f t="shared" si="443"/>
        <v>-3.863378572421734</v>
      </c>
      <c r="AA1013">
        <f t="shared" si="442"/>
        <v>0</v>
      </c>
    </row>
    <row r="1014" spans="1:27" x14ac:dyDescent="0.2">
      <c r="A1014">
        <f t="shared" si="417"/>
        <v>9.8199999999998351</v>
      </c>
      <c r="B1014" s="5">
        <f t="shared" si="433"/>
        <v>0</v>
      </c>
      <c r="C1014" s="5">
        <f t="shared" si="434"/>
        <v>614.4586756175388</v>
      </c>
      <c r="D1014" s="5">
        <f t="shared" si="435"/>
        <v>-384.62104157474073</v>
      </c>
      <c r="E1014" s="2">
        <f t="shared" si="436"/>
        <v>614.4586756175388</v>
      </c>
      <c r="F1014" s="2">
        <f t="shared" si="437"/>
        <v>0</v>
      </c>
      <c r="G1014" s="3">
        <f t="shared" si="418"/>
        <v>0</v>
      </c>
      <c r="H1014" s="3">
        <f t="shared" si="419"/>
        <v>49.056557328446729</v>
      </c>
      <c r="I1014" s="3">
        <f t="shared" si="420"/>
        <v>-98.76948077483209</v>
      </c>
      <c r="J1014" s="2">
        <f t="shared" si="421"/>
        <v>110.28125928483546</v>
      </c>
      <c r="K1014" s="2">
        <f t="shared" si="424"/>
        <v>110.28125928483546</v>
      </c>
      <c r="L1014" s="5">
        <f t="shared" si="425"/>
        <v>0.38216617425366906</v>
      </c>
      <c r="M1014" s="4">
        <f t="shared" si="438"/>
        <v>0.17221201248299858</v>
      </c>
      <c r="N1014" s="4">
        <f t="shared" si="426"/>
        <v>0.21539105465162431</v>
      </c>
      <c r="O1014" s="4">
        <f t="shared" si="439"/>
        <v>0</v>
      </c>
      <c r="P1014" s="4">
        <f t="shared" si="427"/>
        <v>0</v>
      </c>
      <c r="Q1014" s="5">
        <f t="shared" si="428"/>
        <v>0</v>
      </c>
      <c r="R1014" s="5">
        <f t="shared" si="429"/>
        <v>-10.991182464791754</v>
      </c>
      <c r="S1014" s="5">
        <f t="shared" si="440"/>
        <v>22.129424571736322</v>
      </c>
      <c r="T1014" s="6">
        <f t="shared" si="441"/>
        <v>1498.5277230063166</v>
      </c>
      <c r="U1014" s="5">
        <f t="shared" si="430"/>
        <v>0</v>
      </c>
      <c r="V1014" s="5">
        <f t="shared" si="431"/>
        <v>12.47227101312223</v>
      </c>
      <c r="W1014" s="5">
        <f t="shared" si="432"/>
        <v>6.1946936763391642</v>
      </c>
      <c r="X1014" s="5">
        <f t="shared" si="422"/>
        <v>0</v>
      </c>
      <c r="Y1014" s="5">
        <f t="shared" si="423"/>
        <v>1.4810885483304759</v>
      </c>
      <c r="Z1014" s="5">
        <f t="shared" si="443"/>
        <v>-3.8498817519245137</v>
      </c>
      <c r="AA1014">
        <f t="shared" si="442"/>
        <v>0</v>
      </c>
    </row>
    <row r="1015" spans="1:27" x14ac:dyDescent="0.2">
      <c r="A1015">
        <f t="shared" si="417"/>
        <v>9.8299999999998349</v>
      </c>
      <c r="B1015" s="5">
        <f t="shared" si="433"/>
        <v>0</v>
      </c>
      <c r="C1015" s="5">
        <f t="shared" si="434"/>
        <v>614.94931524525066</v>
      </c>
      <c r="D1015" s="5">
        <f t="shared" si="435"/>
        <v>-385.60892887657661</v>
      </c>
      <c r="E1015" s="2">
        <f t="shared" si="436"/>
        <v>614.94931524525066</v>
      </c>
      <c r="F1015" s="2">
        <f t="shared" si="437"/>
        <v>0</v>
      </c>
      <c r="G1015" s="3">
        <f t="shared" si="418"/>
        <v>0</v>
      </c>
      <c r="H1015" s="3">
        <f t="shared" si="419"/>
        <v>49.071368213930036</v>
      </c>
      <c r="I1015" s="3">
        <f t="shared" si="420"/>
        <v>-98.80797959235133</v>
      </c>
      <c r="J1015" s="2">
        <f t="shared" si="421"/>
        <v>110.32232779229062</v>
      </c>
      <c r="K1015" s="2">
        <f t="shared" si="424"/>
        <v>110.32232779229062</v>
      </c>
      <c r="L1015" s="5">
        <f t="shared" si="425"/>
        <v>0.38205521539440002</v>
      </c>
      <c r="M1015" s="4">
        <f t="shared" si="438"/>
        <v>0.17214773281986476</v>
      </c>
      <c r="N1015" s="4">
        <f t="shared" si="426"/>
        <v>0.2153508252996135</v>
      </c>
      <c r="O1015" s="4">
        <f t="shared" si="439"/>
        <v>0</v>
      </c>
      <c r="P1015" s="4">
        <f t="shared" si="427"/>
        <v>0</v>
      </c>
      <c r="Q1015" s="5">
        <f t="shared" si="428"/>
        <v>0</v>
      </c>
      <c r="R1015" s="5">
        <f t="shared" si="429"/>
        <v>-10.995401837680058</v>
      </c>
      <c r="S1015" s="5">
        <f t="shared" si="440"/>
        <v>22.139864445002051</v>
      </c>
      <c r="T1015" s="6">
        <f t="shared" si="441"/>
        <v>1498.526224479343</v>
      </c>
      <c r="U1015" s="5">
        <f t="shared" si="430"/>
        <v>0</v>
      </c>
      <c r="V1015" s="5">
        <f t="shared" si="431"/>
        <v>12.479447703209251</v>
      </c>
      <c r="W1015" s="5">
        <f t="shared" si="432"/>
        <v>6.1977137461686231</v>
      </c>
      <c r="X1015" s="5">
        <f t="shared" si="422"/>
        <v>0</v>
      </c>
      <c r="Y1015" s="5">
        <f t="shared" si="423"/>
        <v>1.4840458655291933</v>
      </c>
      <c r="Z1015" s="5">
        <f t="shared" si="443"/>
        <v>-3.8364218088293249</v>
      </c>
      <c r="AA1015">
        <f t="shared" si="442"/>
        <v>0</v>
      </c>
    </row>
    <row r="1016" spans="1:27" x14ac:dyDescent="0.2">
      <c r="A1016">
        <f t="shared" si="417"/>
        <v>9.8399999999998347</v>
      </c>
      <c r="B1016" s="5">
        <f t="shared" si="433"/>
        <v>0</v>
      </c>
      <c r="C1016" s="5">
        <f t="shared" si="434"/>
        <v>615.44010312968317</v>
      </c>
      <c r="D1016" s="5">
        <f t="shared" si="435"/>
        <v>-386.59720049359055</v>
      </c>
      <c r="E1016" s="2">
        <f t="shared" si="436"/>
        <v>615.44010312968317</v>
      </c>
      <c r="F1016" s="2">
        <f t="shared" si="437"/>
        <v>0</v>
      </c>
      <c r="G1016" s="3">
        <f t="shared" si="418"/>
        <v>0</v>
      </c>
      <c r="H1016" s="3">
        <f t="shared" si="419"/>
        <v>49.086208672585329</v>
      </c>
      <c r="I1016" s="3">
        <f t="shared" si="420"/>
        <v>-98.84634381043962</v>
      </c>
      <c r="J1016" s="2">
        <f t="shared" si="421"/>
        <v>110.36328903462521</v>
      </c>
      <c r="K1016" s="2">
        <f t="shared" si="424"/>
        <v>110.36328903462521</v>
      </c>
      <c r="L1016" s="5">
        <f t="shared" si="425"/>
        <v>0.3819445548188225</v>
      </c>
      <c r="M1016" s="4">
        <f t="shared" si="438"/>
        <v>0.1720836682491878</v>
      </c>
      <c r="N1016" s="4">
        <f t="shared" si="426"/>
        <v>0.21531071562547283</v>
      </c>
      <c r="O1016" s="4">
        <f t="shared" si="439"/>
        <v>0</v>
      </c>
      <c r="P1016" s="4">
        <f t="shared" si="427"/>
        <v>0</v>
      </c>
      <c r="Q1016" s="5">
        <f t="shared" si="428"/>
        <v>0</v>
      </c>
      <c r="R1016" s="5">
        <f t="shared" si="429"/>
        <v>-10.999623902646578</v>
      </c>
      <c r="S1016" s="5">
        <f t="shared" si="440"/>
        <v>22.150266550811768</v>
      </c>
      <c r="T1016" s="6">
        <f t="shared" si="441"/>
        <v>1498.5247259538678</v>
      </c>
      <c r="U1016" s="5">
        <f t="shared" si="430"/>
        <v>0</v>
      </c>
      <c r="V1016" s="5">
        <f t="shared" si="431"/>
        <v>12.486602262499977</v>
      </c>
      <c r="W1016" s="5">
        <f t="shared" si="432"/>
        <v>6.2007348035458305</v>
      </c>
      <c r="X1016" s="5">
        <f t="shared" si="422"/>
        <v>0</v>
      </c>
      <c r="Y1016" s="5">
        <f t="shared" si="423"/>
        <v>1.4869783598533992</v>
      </c>
      <c r="Z1016" s="5">
        <f t="shared" si="443"/>
        <v>-3.8229986456424001</v>
      </c>
      <c r="AA1016">
        <f t="shared" si="442"/>
        <v>0</v>
      </c>
    </row>
    <row r="1017" spans="1:27" x14ac:dyDescent="0.2">
      <c r="A1017">
        <f t="shared" si="417"/>
        <v>9.8499999999998344</v>
      </c>
      <c r="B1017" s="5">
        <f t="shared" si="433"/>
        <v>0</v>
      </c>
      <c r="C1017" s="5">
        <f t="shared" si="434"/>
        <v>615.93103956532707</v>
      </c>
      <c r="D1017" s="5">
        <f t="shared" si="435"/>
        <v>-387.58585508162724</v>
      </c>
      <c r="E1017" s="2">
        <f t="shared" si="436"/>
        <v>615.93103956532707</v>
      </c>
      <c r="F1017" s="2">
        <f t="shared" si="437"/>
        <v>0</v>
      </c>
      <c r="G1017" s="3">
        <f t="shared" si="418"/>
        <v>0</v>
      </c>
      <c r="H1017" s="3">
        <f t="shared" si="419"/>
        <v>49.101078456183863</v>
      </c>
      <c r="I1017" s="3">
        <f t="shared" si="420"/>
        <v>-98.884573796896049</v>
      </c>
      <c r="J1017" s="2">
        <f t="shared" si="421"/>
        <v>110.40414322186511</v>
      </c>
      <c r="K1017" s="2">
        <f t="shared" si="424"/>
        <v>110.40414322186511</v>
      </c>
      <c r="L1017" s="5">
        <f t="shared" si="425"/>
        <v>0.38183419210233627</v>
      </c>
      <c r="M1017" s="4">
        <f t="shared" si="438"/>
        <v>0.17201981801759336</v>
      </c>
      <c r="N1017" s="4">
        <f t="shared" si="426"/>
        <v>0.21527072529918892</v>
      </c>
      <c r="O1017" s="4">
        <f t="shared" si="439"/>
        <v>0</v>
      </c>
      <c r="P1017" s="4">
        <f t="shared" si="427"/>
        <v>0</v>
      </c>
      <c r="Q1017" s="5">
        <f t="shared" si="428"/>
        <v>0</v>
      </c>
      <c r="R1017" s="5">
        <f t="shared" si="429"/>
        <v>-11.003848629179933</v>
      </c>
      <c r="S1017" s="5">
        <f t="shared" si="440"/>
        <v>22.160631009215198</v>
      </c>
      <c r="T1017" s="6">
        <f t="shared" si="441"/>
        <v>1498.523227429891</v>
      </c>
      <c r="U1017" s="5">
        <f t="shared" si="430"/>
        <v>0</v>
      </c>
      <c r="V1017" s="5">
        <f t="shared" si="431"/>
        <v>12.493734739090339</v>
      </c>
      <c r="W1017" s="5">
        <f t="shared" si="432"/>
        <v>6.2037568255573623</v>
      </c>
      <c r="X1017" s="5">
        <f t="shared" si="422"/>
        <v>0</v>
      </c>
      <c r="Y1017" s="5">
        <f t="shared" si="423"/>
        <v>1.4898861099104064</v>
      </c>
      <c r="Z1017" s="5">
        <f t="shared" si="443"/>
        <v>-3.8096121652274384</v>
      </c>
      <c r="AA1017">
        <f t="shared" si="442"/>
        <v>0</v>
      </c>
    </row>
    <row r="1018" spans="1:27" x14ac:dyDescent="0.2">
      <c r="A1018">
        <f t="shared" si="417"/>
        <v>9.8599999999998342</v>
      </c>
      <c r="B1018" s="5">
        <f t="shared" si="433"/>
        <v>0</v>
      </c>
      <c r="C1018" s="5">
        <f t="shared" si="434"/>
        <v>616.4221248441944</v>
      </c>
      <c r="D1018" s="5">
        <f t="shared" si="435"/>
        <v>-388.57489130020446</v>
      </c>
      <c r="E1018" s="2">
        <f t="shared" si="436"/>
        <v>616.4221248441944</v>
      </c>
      <c r="F1018" s="2">
        <f t="shared" si="437"/>
        <v>0</v>
      </c>
      <c r="G1018" s="3">
        <f t="shared" si="418"/>
        <v>0</v>
      </c>
      <c r="H1018" s="3">
        <f t="shared" si="419"/>
        <v>49.115977317282969</v>
      </c>
      <c r="I1018" s="3">
        <f t="shared" si="420"/>
        <v>-98.922669918548323</v>
      </c>
      <c r="J1018" s="2">
        <f t="shared" si="421"/>
        <v>110.44489056378262</v>
      </c>
      <c r="K1018" s="2">
        <f t="shared" si="424"/>
        <v>110.44489056378262</v>
      </c>
      <c r="L1018" s="5">
        <f t="shared" si="425"/>
        <v>0.38172412681803075</v>
      </c>
      <c r="M1018" s="4">
        <f t="shared" si="438"/>
        <v>0.171956181374951</v>
      </c>
      <c r="N1018" s="4">
        <f t="shared" si="426"/>
        <v>0.21523085399174</v>
      </c>
      <c r="O1018" s="4">
        <f t="shared" si="439"/>
        <v>0</v>
      </c>
      <c r="P1018" s="4">
        <f t="shared" si="427"/>
        <v>0</v>
      </c>
      <c r="Q1018" s="5">
        <f t="shared" si="428"/>
        <v>0</v>
      </c>
      <c r="R1018" s="5">
        <f t="shared" si="429"/>
        <v>-11.008075986759977</v>
      </c>
      <c r="S1018" s="5">
        <f t="shared" si="440"/>
        <v>22.170957939859122</v>
      </c>
      <c r="T1018" s="6">
        <f t="shared" si="441"/>
        <v>1498.5217289074128</v>
      </c>
      <c r="U1018" s="5">
        <f t="shared" si="430"/>
        <v>0</v>
      </c>
      <c r="V1018" s="5">
        <f t="shared" si="431"/>
        <v>12.500845181016281</v>
      </c>
      <c r="W1018" s="5">
        <f t="shared" si="432"/>
        <v>6.2067797893366041</v>
      </c>
      <c r="X1018" s="5">
        <f t="shared" si="422"/>
        <v>0</v>
      </c>
      <c r="Y1018" s="5">
        <f t="shared" si="423"/>
        <v>1.4927691942563044</v>
      </c>
      <c r="Z1018" s="5">
        <f t="shared" si="443"/>
        <v>-3.7962622708042737</v>
      </c>
      <c r="AA1018">
        <f t="shared" si="442"/>
        <v>0</v>
      </c>
    </row>
    <row r="1019" spans="1:27" x14ac:dyDescent="0.2">
      <c r="A1019">
        <f t="shared" si="417"/>
        <v>9.869999999999834</v>
      </c>
      <c r="B1019" s="5">
        <f t="shared" si="433"/>
        <v>0</v>
      </c>
      <c r="C1019" s="5">
        <f t="shared" si="434"/>
        <v>616.913359255827</v>
      </c>
      <c r="D1019" s="5">
        <f t="shared" si="435"/>
        <v>-389.5643078125035</v>
      </c>
      <c r="E1019" s="2">
        <f t="shared" si="436"/>
        <v>616.913359255827</v>
      </c>
      <c r="F1019" s="2">
        <f t="shared" si="437"/>
        <v>0</v>
      </c>
      <c r="G1019" s="3">
        <f t="shared" si="418"/>
        <v>0</v>
      </c>
      <c r="H1019" s="3">
        <f t="shared" si="419"/>
        <v>49.130905009225529</v>
      </c>
      <c r="I1019" s="3">
        <f t="shared" si="420"/>
        <v>-98.960632541256359</v>
      </c>
      <c r="J1019" s="2">
        <f t="shared" si="421"/>
        <v>110.48553126989574</v>
      </c>
      <c r="K1019" s="2">
        <f t="shared" si="424"/>
        <v>110.48553126989574</v>
      </c>
      <c r="L1019" s="5">
        <f t="shared" si="425"/>
        <v>0.3816143585367181</v>
      </c>
      <c r="M1019" s="4">
        <f t="shared" si="438"/>
        <v>0.17189275757435746</v>
      </c>
      <c r="N1019" s="4">
        <f t="shared" si="426"/>
        <v>0.21519110137509256</v>
      </c>
      <c r="O1019" s="4">
        <f t="shared" si="439"/>
        <v>0</v>
      </c>
      <c r="P1019" s="4">
        <f t="shared" si="427"/>
        <v>0</v>
      </c>
      <c r="Q1019" s="5">
        <f t="shared" si="428"/>
        <v>0</v>
      </c>
      <c r="R1019" s="5">
        <f t="shared" si="429"/>
        <v>-11.012305944858955</v>
      </c>
      <c r="S1019" s="5">
        <f t="shared" si="440"/>
        <v>22.181247461988463</v>
      </c>
      <c r="T1019" s="6">
        <f t="shared" si="441"/>
        <v>1498.5202303864332</v>
      </c>
      <c r="U1019" s="5">
        <f t="shared" si="430"/>
        <v>0</v>
      </c>
      <c r="V1019" s="5">
        <f t="shared" si="431"/>
        <v>12.507933636253643</v>
      </c>
      <c r="W1019" s="5">
        <f t="shared" si="432"/>
        <v>6.2098036720640462</v>
      </c>
      <c r="X1019" s="5">
        <f t="shared" si="422"/>
        <v>0</v>
      </c>
      <c r="Y1019" s="5">
        <f t="shared" si="423"/>
        <v>1.495627691394688</v>
      </c>
      <c r="Z1019" s="5">
        <f t="shared" si="443"/>
        <v>-3.782948865947489</v>
      </c>
      <c r="AA1019">
        <f t="shared" si="442"/>
        <v>0</v>
      </c>
    </row>
    <row r="1020" spans="1:27" x14ac:dyDescent="0.2">
      <c r="A1020">
        <f t="shared" si="417"/>
        <v>9.8799999999998338</v>
      </c>
      <c r="B1020" s="5">
        <f t="shared" si="433"/>
        <v>0</v>
      </c>
      <c r="C1020" s="5">
        <f t="shared" si="434"/>
        <v>617.40474308730381</v>
      </c>
      <c r="D1020" s="5">
        <f t="shared" si="435"/>
        <v>-390.55410328535936</v>
      </c>
      <c r="E1020" s="2">
        <f t="shared" si="436"/>
        <v>617.40474308730381</v>
      </c>
      <c r="F1020" s="2">
        <f t="shared" si="437"/>
        <v>0</v>
      </c>
      <c r="G1020" s="3">
        <f t="shared" si="418"/>
        <v>0</v>
      </c>
      <c r="H1020" s="3">
        <f t="shared" si="419"/>
        <v>49.145861286139478</v>
      </c>
      <c r="I1020" s="3">
        <f t="shared" si="420"/>
        <v>-98.998462029915828</v>
      </c>
      <c r="J1020" s="2">
        <f t="shared" si="421"/>
        <v>110.52606554946733</v>
      </c>
      <c r="K1020" s="2">
        <f t="shared" si="424"/>
        <v>110.52606554946733</v>
      </c>
      <c r="L1020" s="5">
        <f t="shared" si="425"/>
        <v>0.38150488682696582</v>
      </c>
      <c r="M1020" s="4">
        <f t="shared" si="438"/>
        <v>0.17182954587211999</v>
      </c>
      <c r="N1020" s="4">
        <f t="shared" si="426"/>
        <v>0.21515146712219885</v>
      </c>
      <c r="O1020" s="4">
        <f t="shared" si="439"/>
        <v>0</v>
      </c>
      <c r="P1020" s="4">
        <f t="shared" si="427"/>
        <v>0</v>
      </c>
      <c r="Q1020" s="5">
        <f t="shared" si="428"/>
        <v>0</v>
      </c>
      <c r="R1020" s="5">
        <f t="shared" si="429"/>
        <v>-11.016538472942605</v>
      </c>
      <c r="S1020" s="5">
        <f t="shared" si="440"/>
        <v>22.191499694447334</v>
      </c>
      <c r="T1020" s="6">
        <f t="shared" si="441"/>
        <v>1498.5187318669521</v>
      </c>
      <c r="U1020" s="5">
        <f t="shared" si="430"/>
        <v>0</v>
      </c>
      <c r="V1020" s="5">
        <f t="shared" si="431"/>
        <v>12.515000152718082</v>
      </c>
      <c r="W1020" s="5">
        <f t="shared" si="432"/>
        <v>6.2128284509676055</v>
      </c>
      <c r="X1020" s="5">
        <f t="shared" si="422"/>
        <v>0</v>
      </c>
      <c r="Y1020" s="5">
        <f t="shared" si="423"/>
        <v>1.4984616797754775</v>
      </c>
      <c r="Z1020" s="5">
        <f t="shared" si="443"/>
        <v>-3.7696718545850594</v>
      </c>
      <c r="AA1020">
        <f t="shared" si="442"/>
        <v>0</v>
      </c>
    </row>
    <row r="1021" spans="1:27" x14ac:dyDescent="0.2">
      <c r="A1021">
        <f t="shared" ref="A1021:A1084" si="444">A1020+dt</f>
        <v>9.8899999999998336</v>
      </c>
      <c r="B1021" s="5">
        <f t="shared" si="433"/>
        <v>0</v>
      </c>
      <c r="C1021" s="5">
        <f t="shared" si="434"/>
        <v>617.89627662324915</v>
      </c>
      <c r="D1021" s="5">
        <f t="shared" si="435"/>
        <v>-391.54427638925125</v>
      </c>
      <c r="E1021" s="2">
        <f t="shared" si="436"/>
        <v>617.89627662324915</v>
      </c>
      <c r="F1021" s="2">
        <f t="shared" si="437"/>
        <v>0</v>
      </c>
      <c r="G1021" s="3">
        <f t="shared" ref="G1021:G1084" si="445">G1020+X1020*dt</f>
        <v>0</v>
      </c>
      <c r="H1021" s="3">
        <f t="shared" ref="H1021:H1084" si="446">H1020+Y1020*dt</f>
        <v>49.160845902937233</v>
      </c>
      <c r="I1021" s="3">
        <f t="shared" ref="I1021:I1084" si="447">I1020+Z1020*dt</f>
        <v>-99.036158748461673</v>
      </c>
      <c r="J1021" s="2">
        <f t="shared" ref="J1021:J1084" si="448">SQRT(G1021^2+H1021^2+I1021^2)</f>
        <v>110.5664936115044</v>
      </c>
      <c r="K1021" s="2">
        <f t="shared" si="424"/>
        <v>110.5664936115044</v>
      </c>
      <c r="L1021" s="5">
        <f t="shared" si="425"/>
        <v>0.3813957112551295</v>
      </c>
      <c r="M1021" s="4">
        <f t="shared" si="438"/>
        <v>0.17176654552773943</v>
      </c>
      <c r="N1021" s="4">
        <f t="shared" si="426"/>
        <v>0.21511195090699292</v>
      </c>
      <c r="O1021" s="4">
        <f t="shared" si="439"/>
        <v>0</v>
      </c>
      <c r="P1021" s="4">
        <f t="shared" si="427"/>
        <v>0</v>
      </c>
      <c r="Q1021" s="5">
        <f t="shared" si="428"/>
        <v>0</v>
      </c>
      <c r="R1021" s="5">
        <f t="shared" si="429"/>
        <v>-11.020773540471287</v>
      </c>
      <c r="S1021" s="5">
        <f t="shared" si="440"/>
        <v>22.201714755680168</v>
      </c>
      <c r="T1021" s="6">
        <f t="shared" si="441"/>
        <v>1498.5172333489695</v>
      </c>
      <c r="U1021" s="5">
        <f t="shared" si="430"/>
        <v>0</v>
      </c>
      <c r="V1021" s="5">
        <f t="shared" si="431"/>
        <v>12.522044778264929</v>
      </c>
      <c r="W1021" s="5">
        <f t="shared" si="432"/>
        <v>6.2158541033228847</v>
      </c>
      <c r="X1021" s="5">
        <f t="shared" ref="X1021:X1084" si="449">Q1021+U1021</f>
        <v>0</v>
      </c>
      <c r="Y1021" s="5">
        <f t="shared" ref="Y1021:Y1084" si="450">R1021+V1021</f>
        <v>1.5012712377936417</v>
      </c>
      <c r="Z1021" s="5">
        <f t="shared" si="443"/>
        <v>-3.7564311409969449</v>
      </c>
      <c r="AA1021">
        <f t="shared" si="442"/>
        <v>0</v>
      </c>
    </row>
    <row r="1022" spans="1:27" x14ac:dyDescent="0.2">
      <c r="A1022">
        <f t="shared" si="444"/>
        <v>9.8999999999998334</v>
      </c>
      <c r="B1022" s="5">
        <f t="shared" si="433"/>
        <v>0</v>
      </c>
      <c r="C1022" s="5">
        <f t="shared" si="434"/>
        <v>618.38796014584045</v>
      </c>
      <c r="D1022" s="5">
        <f t="shared" si="435"/>
        <v>-392.53482579829296</v>
      </c>
      <c r="E1022" s="2">
        <f t="shared" si="436"/>
        <v>618.38796014584045</v>
      </c>
      <c r="F1022" s="2">
        <f t="shared" si="437"/>
        <v>0</v>
      </c>
      <c r="G1022" s="3">
        <f t="shared" si="445"/>
        <v>0</v>
      </c>
      <c r="H1022" s="3">
        <f t="shared" si="446"/>
        <v>49.175858615315171</v>
      </c>
      <c r="I1022" s="3">
        <f t="shared" si="447"/>
        <v>-99.073723059871639</v>
      </c>
      <c r="J1022" s="2">
        <f t="shared" si="448"/>
        <v>110.60681566475733</v>
      </c>
      <c r="K1022" s="2">
        <f t="shared" si="424"/>
        <v>110.60681566475733</v>
      </c>
      <c r="L1022" s="5">
        <f t="shared" si="425"/>
        <v>0.38128683138538455</v>
      </c>
      <c r="M1022" s="4">
        <f t="shared" si="438"/>
        <v>0.17170375580389405</v>
      </c>
      <c r="N1022" s="4">
        <f t="shared" si="426"/>
        <v>0.21507255240438816</v>
      </c>
      <c r="O1022" s="4">
        <f t="shared" si="439"/>
        <v>0</v>
      </c>
      <c r="P1022" s="4">
        <f t="shared" si="427"/>
        <v>0</v>
      </c>
      <c r="Q1022" s="5">
        <f t="shared" si="428"/>
        <v>0</v>
      </c>
      <c r="R1022" s="5">
        <f t="shared" si="429"/>
        <v>-11.025011116901082</v>
      </c>
      <c r="S1022" s="5">
        <f t="shared" si="440"/>
        <v>22.211892763732749</v>
      </c>
      <c r="T1022" s="6">
        <f t="shared" si="441"/>
        <v>1498.5157348324851</v>
      </c>
      <c r="U1022" s="5">
        <f t="shared" si="430"/>
        <v>0</v>
      </c>
      <c r="V1022" s="5">
        <f t="shared" si="431"/>
        <v>12.529067560689112</v>
      </c>
      <c r="W1022" s="5">
        <f t="shared" si="432"/>
        <v>6.2188806064534887</v>
      </c>
      <c r="X1022" s="5">
        <f t="shared" si="449"/>
        <v>0</v>
      </c>
      <c r="Y1022" s="5">
        <f t="shared" si="450"/>
        <v>1.5040564437880306</v>
      </c>
      <c r="Z1022" s="5">
        <f t="shared" si="443"/>
        <v>-3.743226629813762</v>
      </c>
      <c r="AA1022">
        <f t="shared" si="442"/>
        <v>0</v>
      </c>
    </row>
    <row r="1023" spans="1:27" x14ac:dyDescent="0.2">
      <c r="A1023">
        <f t="shared" si="444"/>
        <v>9.9099999999998332</v>
      </c>
      <c r="B1023" s="5">
        <f t="shared" si="433"/>
        <v>0</v>
      </c>
      <c r="C1023" s="5">
        <f t="shared" si="434"/>
        <v>618.87979393481589</v>
      </c>
      <c r="D1023" s="5">
        <f t="shared" si="435"/>
        <v>-393.52575019022316</v>
      </c>
      <c r="E1023" s="2">
        <f t="shared" si="436"/>
        <v>618.87979393481589</v>
      </c>
      <c r="F1023" s="2">
        <f t="shared" si="437"/>
        <v>0</v>
      </c>
      <c r="G1023" s="3">
        <f t="shared" si="445"/>
        <v>0</v>
      </c>
      <c r="H1023" s="3">
        <f t="shared" si="446"/>
        <v>49.190899179753053</v>
      </c>
      <c r="I1023" s="3">
        <f t="shared" si="447"/>
        <v>-99.111155326169779</v>
      </c>
      <c r="J1023" s="2">
        <f t="shared" si="448"/>
        <v>110.64703191771925</v>
      </c>
      <c r="K1023" s="2">
        <f t="shared" si="424"/>
        <v>110.64703191771925</v>
      </c>
      <c r="L1023" s="5">
        <f t="shared" si="425"/>
        <v>0.3811782467797587</v>
      </c>
      <c r="M1023" s="4">
        <f t="shared" si="438"/>
        <v>0.17164117596642278</v>
      </c>
      <c r="N1023" s="4">
        <f t="shared" si="426"/>
        <v>0.21503327129027408</v>
      </c>
      <c r="O1023" s="4">
        <f t="shared" si="439"/>
        <v>0</v>
      </c>
      <c r="P1023" s="4">
        <f t="shared" si="427"/>
        <v>0</v>
      </c>
      <c r="Q1023" s="5">
        <f t="shared" si="428"/>
        <v>0</v>
      </c>
      <c r="R1023" s="5">
        <f t="shared" si="429"/>
        <v>-11.029251171684878</v>
      </c>
      <c r="S1023" s="5">
        <f t="shared" si="440"/>
        <v>22.222033836253363</v>
      </c>
      <c r="T1023" s="6">
        <f t="shared" si="441"/>
        <v>1498.5142363174998</v>
      </c>
      <c r="U1023" s="5">
        <f t="shared" si="430"/>
        <v>0</v>
      </c>
      <c r="V1023" s="5">
        <f t="shared" si="431"/>
        <v>12.536068547725073</v>
      </c>
      <c r="W1023" s="5">
        <f t="shared" si="432"/>
        <v>6.2219079377313182</v>
      </c>
      <c r="X1023" s="5">
        <f t="shared" si="449"/>
        <v>0</v>
      </c>
      <c r="Y1023" s="5">
        <f t="shared" si="450"/>
        <v>1.5068173760401944</v>
      </c>
      <c r="Z1023" s="5">
        <f t="shared" si="443"/>
        <v>-3.7300582260153163</v>
      </c>
      <c r="AA1023">
        <f t="shared" si="442"/>
        <v>0</v>
      </c>
    </row>
    <row r="1024" spans="1:27" x14ac:dyDescent="0.2">
      <c r="A1024">
        <f t="shared" si="444"/>
        <v>9.919999999999833</v>
      </c>
      <c r="B1024" s="5">
        <f t="shared" si="433"/>
        <v>0</v>
      </c>
      <c r="C1024" s="5">
        <f t="shared" si="434"/>
        <v>619.37177826748223</v>
      </c>
      <c r="D1024" s="5">
        <f t="shared" si="435"/>
        <v>-394.51704824639614</v>
      </c>
      <c r="E1024" s="2">
        <f t="shared" si="436"/>
        <v>619.37177826748223</v>
      </c>
      <c r="F1024" s="2">
        <f t="shared" si="437"/>
        <v>0</v>
      </c>
      <c r="G1024" s="3">
        <f t="shared" si="445"/>
        <v>0</v>
      </c>
      <c r="H1024" s="3">
        <f t="shared" si="446"/>
        <v>49.205967353513458</v>
      </c>
      <c r="I1024" s="3">
        <f t="shared" si="447"/>
        <v>-99.148455908429938</v>
      </c>
      <c r="J1024" s="2">
        <f t="shared" si="448"/>
        <v>110.68714257862521</v>
      </c>
      <c r="K1024" s="2">
        <f t="shared" si="424"/>
        <v>110.68714257862521</v>
      </c>
      <c r="L1024" s="5">
        <f t="shared" si="425"/>
        <v>0.38106995699816315</v>
      </c>
      <c r="M1024" s="4">
        <f t="shared" si="438"/>
        <v>0.17157880528430886</v>
      </c>
      <c r="N1024" s="4">
        <f t="shared" si="426"/>
        <v>0.21499410724151297</v>
      </c>
      <c r="O1024" s="4">
        <f t="shared" si="439"/>
        <v>0</v>
      </c>
      <c r="P1024" s="4">
        <f t="shared" si="427"/>
        <v>0</v>
      </c>
      <c r="Q1024" s="5">
        <f t="shared" si="428"/>
        <v>0</v>
      </c>
      <c r="R1024" s="5">
        <f t="shared" si="429"/>
        <v>-11.033493674273474</v>
      </c>
      <c r="S1024" s="5">
        <f t="shared" si="440"/>
        <v>22.232138090493866</v>
      </c>
      <c r="T1024" s="6">
        <f t="shared" si="441"/>
        <v>1498.5127378040129</v>
      </c>
      <c r="U1024" s="5">
        <f t="shared" si="430"/>
        <v>0</v>
      </c>
      <c r="V1024" s="5">
        <f t="shared" si="431"/>
        <v>12.543047787046627</v>
      </c>
      <c r="W1024" s="5">
        <f t="shared" si="432"/>
        <v>6.2249360745768278</v>
      </c>
      <c r="X1024" s="5">
        <f t="shared" si="449"/>
        <v>0</v>
      </c>
      <c r="Y1024" s="5">
        <f t="shared" si="450"/>
        <v>1.5095541127731522</v>
      </c>
      <c r="Z1024" s="5">
        <f t="shared" si="443"/>
        <v>-3.7169258349293059</v>
      </c>
      <c r="AA1024">
        <f t="shared" si="442"/>
        <v>0</v>
      </c>
    </row>
    <row r="1025" spans="1:27" x14ac:dyDescent="0.2">
      <c r="A1025">
        <f t="shared" si="444"/>
        <v>9.9299999999998327</v>
      </c>
      <c r="B1025" s="5">
        <f t="shared" si="433"/>
        <v>0</v>
      </c>
      <c r="C1025" s="5">
        <f t="shared" si="434"/>
        <v>619.86391341872297</v>
      </c>
      <c r="D1025" s="5">
        <f t="shared" si="435"/>
        <v>-395.5087186517722</v>
      </c>
      <c r="E1025" s="2">
        <f t="shared" si="436"/>
        <v>619.86391341872297</v>
      </c>
      <c r="F1025" s="2">
        <f t="shared" si="437"/>
        <v>0</v>
      </c>
      <c r="G1025" s="3">
        <f t="shared" si="445"/>
        <v>0</v>
      </c>
      <c r="H1025" s="3">
        <f t="shared" si="446"/>
        <v>49.221062894641186</v>
      </c>
      <c r="I1025" s="3">
        <f t="shared" si="447"/>
        <v>-99.185625166779232</v>
      </c>
      <c r="J1025" s="2">
        <f t="shared" si="448"/>
        <v>110.72714785545166</v>
      </c>
      <c r="K1025" s="2">
        <f t="shared" si="424"/>
        <v>110.72714785545166</v>
      </c>
      <c r="L1025" s="5">
        <f t="shared" si="425"/>
        <v>0.38096196159842433</v>
      </c>
      <c r="M1025" s="4">
        <f t="shared" si="438"/>
        <v>0.17151664302966357</v>
      </c>
      <c r="N1025" s="4">
        <f t="shared" si="426"/>
        <v>0.21495505993593705</v>
      </c>
      <c r="O1025" s="4">
        <f t="shared" si="439"/>
        <v>0</v>
      </c>
      <c r="P1025" s="4">
        <f t="shared" si="427"/>
        <v>0</v>
      </c>
      <c r="Q1025" s="5">
        <f t="shared" si="428"/>
        <v>0</v>
      </c>
      <c r="R1025" s="5">
        <f t="shared" si="429"/>
        <v>-11.037738594116645</v>
      </c>
      <c r="S1025" s="5">
        <f t="shared" si="440"/>
        <v>22.242205643310847</v>
      </c>
      <c r="T1025" s="6">
        <f t="shared" si="441"/>
        <v>1498.5112392920241</v>
      </c>
      <c r="U1025" s="5">
        <f t="shared" si="430"/>
        <v>0</v>
      </c>
      <c r="V1025" s="5">
        <f t="shared" si="431"/>
        <v>12.550005326266925</v>
      </c>
      <c r="W1025" s="5">
        <f t="shared" si="432"/>
        <v>6.227964994459338</v>
      </c>
      <c r="X1025" s="5">
        <f t="shared" si="449"/>
        <v>0</v>
      </c>
      <c r="Y1025" s="5">
        <f t="shared" si="450"/>
        <v>1.5122667321502803</v>
      </c>
      <c r="Z1025" s="5">
        <f t="shared" si="443"/>
        <v>-3.7038293622298148</v>
      </c>
      <c r="AA1025">
        <f t="shared" si="442"/>
        <v>0</v>
      </c>
    </row>
    <row r="1026" spans="1:27" x14ac:dyDescent="0.2">
      <c r="A1026">
        <f t="shared" si="444"/>
        <v>9.9399999999998325</v>
      </c>
      <c r="B1026" s="5">
        <f t="shared" si="433"/>
        <v>0</v>
      </c>
      <c r="C1026" s="5">
        <f t="shared" si="434"/>
        <v>620.35619966100603</v>
      </c>
      <c r="D1026" s="5">
        <f t="shared" si="435"/>
        <v>-396.50076009490812</v>
      </c>
      <c r="E1026" s="2">
        <f t="shared" si="436"/>
        <v>620.35619966100603</v>
      </c>
      <c r="F1026" s="2">
        <f t="shared" si="437"/>
        <v>0</v>
      </c>
      <c r="G1026" s="3">
        <f t="shared" si="445"/>
        <v>0</v>
      </c>
      <c r="H1026" s="3">
        <f t="shared" si="446"/>
        <v>49.236185561962685</v>
      </c>
      <c r="I1026" s="3">
        <f t="shared" si="447"/>
        <v>-99.222663460401535</v>
      </c>
      <c r="J1026" s="2">
        <f t="shared" si="448"/>
        <v>110.76704795591569</v>
      </c>
      <c r="K1026" s="2">
        <f t="shared" si="424"/>
        <v>110.76704795591569</v>
      </c>
      <c r="L1026" s="5">
        <f t="shared" si="425"/>
        <v>0.38085426013631496</v>
      </c>
      <c r="M1026" s="4">
        <f t="shared" si="438"/>
        <v>0.17145468847770995</v>
      </c>
      <c r="N1026" s="4">
        <f t="shared" si="426"/>
        <v>0.21491612905234508</v>
      </c>
      <c r="O1026" s="4">
        <f t="shared" si="439"/>
        <v>0</v>
      </c>
      <c r="P1026" s="4">
        <f t="shared" si="427"/>
        <v>0</v>
      </c>
      <c r="Q1026" s="5">
        <f t="shared" si="428"/>
        <v>0</v>
      </c>
      <c r="R1026" s="5">
        <f t="shared" si="429"/>
        <v>-11.04198590066421</v>
      </c>
      <c r="S1026" s="5">
        <f t="shared" si="440"/>
        <v>22.252236611166708</v>
      </c>
      <c r="T1026" s="6">
        <f t="shared" si="441"/>
        <v>1498.509740781534</v>
      </c>
      <c r="U1026" s="5">
        <f t="shared" si="430"/>
        <v>0</v>
      </c>
      <c r="V1026" s="5">
        <f t="shared" si="431"/>
        <v>12.556941212938312</v>
      </c>
      <c r="W1026" s="5">
        <f t="shared" si="432"/>
        <v>6.2309946748972864</v>
      </c>
      <c r="X1026" s="5">
        <f t="shared" si="449"/>
        <v>0</v>
      </c>
      <c r="Y1026" s="5">
        <f t="shared" si="450"/>
        <v>1.5149553122741022</v>
      </c>
      <c r="Z1026" s="5">
        <f t="shared" si="443"/>
        <v>-3.6907687139360057</v>
      </c>
      <c r="AA1026">
        <f t="shared" si="442"/>
        <v>0</v>
      </c>
    </row>
    <row r="1027" spans="1:27" x14ac:dyDescent="0.2">
      <c r="A1027">
        <f t="shared" si="444"/>
        <v>9.9499999999998323</v>
      </c>
      <c r="B1027" s="5">
        <f t="shared" si="433"/>
        <v>0</v>
      </c>
      <c r="C1027" s="5">
        <f t="shared" si="434"/>
        <v>620.8486372643913</v>
      </c>
      <c r="D1027" s="5">
        <f t="shared" si="435"/>
        <v>-397.49317126794784</v>
      </c>
      <c r="E1027" s="2">
        <f t="shared" si="436"/>
        <v>620.8486372643913</v>
      </c>
      <c r="F1027" s="2">
        <f t="shared" si="437"/>
        <v>0</v>
      </c>
      <c r="G1027" s="3">
        <f t="shared" si="445"/>
        <v>0</v>
      </c>
      <c r="H1027" s="3">
        <f t="shared" si="446"/>
        <v>49.251335115085425</v>
      </c>
      <c r="I1027" s="3">
        <f t="shared" si="447"/>
        <v>-99.259571147540896</v>
      </c>
      <c r="J1027" s="2">
        <f t="shared" si="448"/>
        <v>110.80684308747443</v>
      </c>
      <c r="K1027" s="2">
        <f t="shared" si="424"/>
        <v>110.80684308747443</v>
      </c>
      <c r="L1027" s="5">
        <f t="shared" si="425"/>
        <v>0.38074685216558501</v>
      </c>
      <c r="M1027" s="4">
        <f t="shared" si="438"/>
        <v>0.17139294090676671</v>
      </c>
      <c r="N1027" s="4">
        <f t="shared" si="426"/>
        <v>0.21487731427049961</v>
      </c>
      <c r="O1027" s="4">
        <f t="shared" si="439"/>
        <v>0</v>
      </c>
      <c r="P1027" s="4">
        <f t="shared" si="427"/>
        <v>0</v>
      </c>
      <c r="Q1027" s="5">
        <f t="shared" si="428"/>
        <v>0</v>
      </c>
      <c r="R1027" s="5">
        <f t="shared" si="429"/>
        <v>-11.046235563367098</v>
      </c>
      <c r="S1027" s="5">
        <f t="shared" si="440"/>
        <v>22.262231110130816</v>
      </c>
      <c r="T1027" s="6">
        <f t="shared" si="441"/>
        <v>1498.5082422725425</v>
      </c>
      <c r="U1027" s="5">
        <f t="shared" si="430"/>
        <v>0</v>
      </c>
      <c r="V1027" s="5">
        <f t="shared" si="431"/>
        <v>12.563855494552287</v>
      </c>
      <c r="W1027" s="5">
        <f t="shared" si="432"/>
        <v>6.234025093458528</v>
      </c>
      <c r="X1027" s="5">
        <f t="shared" si="449"/>
        <v>0</v>
      </c>
      <c r="Y1027" s="5">
        <f t="shared" si="450"/>
        <v>1.5176199311851892</v>
      </c>
      <c r="Z1027" s="5">
        <f t="shared" si="443"/>
        <v>-3.6777437964106561</v>
      </c>
      <c r="AA1027">
        <f t="shared" si="442"/>
        <v>0</v>
      </c>
    </row>
    <row r="1028" spans="1:27" x14ac:dyDescent="0.2">
      <c r="A1028">
        <f t="shared" si="444"/>
        <v>9.9599999999998321</v>
      </c>
      <c r="B1028" s="5">
        <f t="shared" si="433"/>
        <v>0</v>
      </c>
      <c r="C1028" s="5">
        <f t="shared" si="434"/>
        <v>621.34122649653864</v>
      </c>
      <c r="D1028" s="5">
        <f t="shared" si="435"/>
        <v>-398.48595086661311</v>
      </c>
      <c r="E1028" s="2">
        <f t="shared" si="436"/>
        <v>621.34122649653864</v>
      </c>
      <c r="F1028" s="2">
        <f t="shared" si="437"/>
        <v>0</v>
      </c>
      <c r="G1028" s="3">
        <f t="shared" si="445"/>
        <v>0</v>
      </c>
      <c r="H1028" s="3">
        <f t="shared" si="446"/>
        <v>49.266511314397277</v>
      </c>
      <c r="I1028" s="3">
        <f t="shared" si="447"/>
        <v>-99.296348585505001</v>
      </c>
      <c r="J1028" s="2">
        <f t="shared" si="448"/>
        <v>110.84653345732448</v>
      </c>
      <c r="K1028" s="2">
        <f t="shared" si="424"/>
        <v>110.84653345732448</v>
      </c>
      <c r="L1028" s="5">
        <f t="shared" si="425"/>
        <v>0.38063973723799216</v>
      </c>
      <c r="M1028" s="4">
        <f t="shared" si="438"/>
        <v>0.1713313995982321</v>
      </c>
      <c r="N1028" s="4">
        <f t="shared" si="426"/>
        <v>0.2148386152711235</v>
      </c>
      <c r="O1028" s="4">
        <f t="shared" si="439"/>
        <v>0</v>
      </c>
      <c r="P1028" s="4">
        <f t="shared" si="427"/>
        <v>0</v>
      </c>
      <c r="Q1028" s="5">
        <f t="shared" si="428"/>
        <v>0</v>
      </c>
      <c r="R1028" s="5">
        <f t="shared" si="429"/>
        <v>-11.050487551678389</v>
      </c>
      <c r="S1028" s="5">
        <f t="shared" si="440"/>
        <v>22.27218925588064</v>
      </c>
      <c r="T1028" s="6">
        <f t="shared" si="441"/>
        <v>1498.5067437650496</v>
      </c>
      <c r="U1028" s="5">
        <f t="shared" si="430"/>
        <v>0</v>
      </c>
      <c r="V1028" s="5">
        <f t="shared" si="431"/>
        <v>12.570748218539388</v>
      </c>
      <c r="W1028" s="5">
        <f t="shared" si="432"/>
        <v>6.2370562277605872</v>
      </c>
      <c r="X1028" s="5">
        <f t="shared" si="449"/>
        <v>0</v>
      </c>
      <c r="Y1028" s="5">
        <f t="shared" si="450"/>
        <v>1.5202606668609988</v>
      </c>
      <c r="Z1028" s="5">
        <f t="shared" si="443"/>
        <v>-3.6647545163587729</v>
      </c>
      <c r="AA1028">
        <f t="shared" si="442"/>
        <v>0</v>
      </c>
    </row>
    <row r="1029" spans="1:27" x14ac:dyDescent="0.2">
      <c r="A1029">
        <f t="shared" si="444"/>
        <v>9.9699999999998319</v>
      </c>
      <c r="B1029" s="5">
        <f t="shared" si="433"/>
        <v>0</v>
      </c>
      <c r="C1029" s="5">
        <f t="shared" si="434"/>
        <v>621.83396762271593</v>
      </c>
      <c r="D1029" s="5">
        <f t="shared" si="435"/>
        <v>-399.47909759019399</v>
      </c>
      <c r="E1029" s="2">
        <f t="shared" si="436"/>
        <v>621.83396762271593</v>
      </c>
      <c r="F1029" s="2">
        <f t="shared" si="437"/>
        <v>0</v>
      </c>
      <c r="G1029" s="3">
        <f t="shared" si="445"/>
        <v>0</v>
      </c>
      <c r="H1029" s="3">
        <f t="shared" si="446"/>
        <v>49.281713921065887</v>
      </c>
      <c r="I1029" s="3">
        <f t="shared" si="447"/>
        <v>-99.33299613066859</v>
      </c>
      <c r="J1029" s="2">
        <f t="shared" si="448"/>
        <v>110.88611927240126</v>
      </c>
      <c r="K1029" s="2">
        <f t="shared" si="424"/>
        <v>110.88611927240126</v>
      </c>
      <c r="L1029" s="5">
        <f t="shared" si="425"/>
        <v>0.38053291490333252</v>
      </c>
      <c r="M1029" s="4">
        <f t="shared" si="438"/>
        <v>0.17127006383656787</v>
      </c>
      <c r="N1029" s="4">
        <f t="shared" si="426"/>
        <v>0.21480003173589707</v>
      </c>
      <c r="O1029" s="4">
        <f t="shared" si="439"/>
        <v>0</v>
      </c>
      <c r="P1029" s="4">
        <f t="shared" si="427"/>
        <v>0</v>
      </c>
      <c r="Q1029" s="5">
        <f t="shared" si="428"/>
        <v>0</v>
      </c>
      <c r="R1029" s="5">
        <f t="shared" si="429"/>
        <v>-11.054741835054354</v>
      </c>
      <c r="S1029" s="5">
        <f t="shared" si="440"/>
        <v>22.28211116370289</v>
      </c>
      <c r="T1029" s="6">
        <f t="shared" si="441"/>
        <v>1498.5052452590551</v>
      </c>
      <c r="U1029" s="5">
        <f t="shared" si="430"/>
        <v>0</v>
      </c>
      <c r="V1029" s="5">
        <f t="shared" si="431"/>
        <v>12.577619432269124</v>
      </c>
      <c r="W1029" s="5">
        <f t="shared" si="432"/>
        <v>6.2400880554709399</v>
      </c>
      <c r="X1029" s="5">
        <f t="shared" si="449"/>
        <v>0</v>
      </c>
      <c r="Y1029" s="5">
        <f t="shared" si="450"/>
        <v>1.5228775972147695</v>
      </c>
      <c r="Z1029" s="5">
        <f t="shared" si="443"/>
        <v>-3.6518007808261714</v>
      </c>
      <c r="AA1029">
        <f t="shared" si="442"/>
        <v>0</v>
      </c>
    </row>
    <row r="1030" spans="1:27" x14ac:dyDescent="0.2">
      <c r="A1030">
        <f t="shared" si="444"/>
        <v>9.9799999999998317</v>
      </c>
      <c r="B1030" s="5">
        <f t="shared" si="433"/>
        <v>0</v>
      </c>
      <c r="C1030" s="5">
        <f t="shared" si="434"/>
        <v>622.32686090580637</v>
      </c>
      <c r="D1030" s="5">
        <f t="shared" si="435"/>
        <v>-400.47261014153975</v>
      </c>
      <c r="E1030" s="2">
        <f t="shared" si="436"/>
        <v>622.32686090580637</v>
      </c>
      <c r="F1030" s="2">
        <f t="shared" si="437"/>
        <v>0</v>
      </c>
      <c r="G1030" s="3">
        <f t="shared" si="445"/>
        <v>0</v>
      </c>
      <c r="H1030" s="3">
        <f t="shared" si="446"/>
        <v>49.296942697038034</v>
      </c>
      <c r="I1030" s="3">
        <f t="shared" si="447"/>
        <v>-99.369514138476859</v>
      </c>
      <c r="J1030" s="2">
        <f t="shared" si="448"/>
        <v>110.92560073937848</v>
      </c>
      <c r="K1030" s="2">
        <f t="shared" si="424"/>
        <v>110.92560073937848</v>
      </c>
      <c r="L1030" s="5">
        <f t="shared" si="425"/>
        <v>0.38042638470947038</v>
      </c>
      <c r="M1030" s="4">
        <f t="shared" si="438"/>
        <v>0.17120893290928343</v>
      </c>
      <c r="N1030" s="4">
        <f t="shared" si="426"/>
        <v>0.21476156334745478</v>
      </c>
      <c r="O1030" s="4">
        <f t="shared" si="439"/>
        <v>0</v>
      </c>
      <c r="P1030" s="4">
        <f t="shared" si="427"/>
        <v>0</v>
      </c>
      <c r="Q1030" s="5">
        <f t="shared" si="428"/>
        <v>0</v>
      </c>
      <c r="R1030" s="5">
        <f t="shared" si="429"/>
        <v>-11.058998382955501</v>
      </c>
      <c r="S1030" s="5">
        <f t="shared" si="440"/>
        <v>22.291996948494688</v>
      </c>
      <c r="T1030" s="6">
        <f t="shared" si="441"/>
        <v>1498.503746754559</v>
      </c>
      <c r="U1030" s="5">
        <f t="shared" si="430"/>
        <v>0</v>
      </c>
      <c r="V1030" s="5">
        <f t="shared" si="431"/>
        <v>12.584469183049887</v>
      </c>
      <c r="W1030" s="5">
        <f t="shared" si="432"/>
        <v>6.2431205543072652</v>
      </c>
      <c r="X1030" s="5">
        <f t="shared" si="449"/>
        <v>0</v>
      </c>
      <c r="Y1030" s="5">
        <f t="shared" si="450"/>
        <v>1.5254708000943857</v>
      </c>
      <c r="Z1030" s="5">
        <f t="shared" si="443"/>
        <v>-3.6388824971980469</v>
      </c>
      <c r="AA1030">
        <f t="shared" si="442"/>
        <v>0</v>
      </c>
    </row>
    <row r="1031" spans="1:27" x14ac:dyDescent="0.2">
      <c r="A1031">
        <f t="shared" si="444"/>
        <v>9.9899999999998315</v>
      </c>
      <c r="B1031" s="5">
        <f t="shared" si="433"/>
        <v>0</v>
      </c>
      <c r="C1031" s="5">
        <f t="shared" si="434"/>
        <v>622.81990660631675</v>
      </c>
      <c r="D1031" s="5">
        <f t="shared" si="435"/>
        <v>-401.46648722704936</v>
      </c>
      <c r="E1031" s="2">
        <f t="shared" si="436"/>
        <v>622.81990660631675</v>
      </c>
      <c r="F1031" s="2">
        <f t="shared" si="437"/>
        <v>0</v>
      </c>
      <c r="G1031" s="3">
        <f t="shared" si="445"/>
        <v>0</v>
      </c>
      <c r="H1031" s="3">
        <f t="shared" si="446"/>
        <v>49.31219740503898</v>
      </c>
      <c r="I1031" s="3">
        <f t="shared" si="447"/>
        <v>-99.405902963448838</v>
      </c>
      <c r="J1031" s="2">
        <f t="shared" si="448"/>
        <v>110.96497806466751</v>
      </c>
      <c r="K1031" s="2">
        <f t="shared" si="424"/>
        <v>110.96497806466751</v>
      </c>
      <c r="L1031" s="5">
        <f t="shared" si="425"/>
        <v>0.38032014620236881</v>
      </c>
      <c r="M1031" s="4">
        <f t="shared" si="438"/>
        <v>0.17114800610692013</v>
      </c>
      <c r="N1031" s="4">
        <f t="shared" si="426"/>
        <v>0.21472320978938231</v>
      </c>
      <c r="O1031" s="4">
        <f t="shared" si="439"/>
        <v>0</v>
      </c>
      <c r="P1031" s="4">
        <f t="shared" si="427"/>
        <v>0</v>
      </c>
      <c r="Q1031" s="5">
        <f t="shared" si="428"/>
        <v>0</v>
      </c>
      <c r="R1031" s="5">
        <f t="shared" si="429"/>
        <v>-11.063257164847579</v>
      </c>
      <c r="S1031" s="5">
        <f t="shared" si="440"/>
        <v>22.301846724764694</v>
      </c>
      <c r="T1031" s="6">
        <f t="shared" si="441"/>
        <v>1498.5022482515617</v>
      </c>
      <c r="U1031" s="5">
        <f t="shared" si="430"/>
        <v>0</v>
      </c>
      <c r="V1031" s="5">
        <f t="shared" si="431"/>
        <v>12.591297518128879</v>
      </c>
      <c r="W1031" s="5">
        <f t="shared" si="432"/>
        <v>6.2461537020377236</v>
      </c>
      <c r="X1031" s="5">
        <f t="shared" si="449"/>
        <v>0</v>
      </c>
      <c r="Y1031" s="5">
        <f t="shared" si="450"/>
        <v>1.5280403532813001</v>
      </c>
      <c r="Z1031" s="5">
        <f t="shared" si="443"/>
        <v>-3.625999573197582</v>
      </c>
      <c r="AA1031">
        <f t="shared" si="442"/>
        <v>0</v>
      </c>
    </row>
    <row r="1032" spans="1:27" x14ac:dyDescent="0.2">
      <c r="A1032">
        <f t="shared" si="444"/>
        <v>9.9999999999998312</v>
      </c>
      <c r="B1032" s="5">
        <f t="shared" si="433"/>
        <v>0</v>
      </c>
      <c r="C1032" s="5">
        <f t="shared" si="434"/>
        <v>623.31310498238474</v>
      </c>
      <c r="D1032" s="5">
        <f t="shared" si="435"/>
        <v>-402.4607275566625</v>
      </c>
      <c r="E1032" s="2">
        <f t="shared" si="436"/>
        <v>623.31310498238474</v>
      </c>
      <c r="F1032" s="2">
        <f t="shared" si="437"/>
        <v>0</v>
      </c>
      <c r="G1032" s="3">
        <f t="shared" si="445"/>
        <v>0</v>
      </c>
      <c r="H1032" s="3">
        <f t="shared" si="446"/>
        <v>49.327477808571793</v>
      </c>
      <c r="I1032" s="3">
        <f t="shared" si="447"/>
        <v>-99.44216295918082</v>
      </c>
      <c r="J1032" s="2">
        <f t="shared" si="448"/>
        <v>111.0042514544169</v>
      </c>
      <c r="K1032" s="2">
        <f t="shared" si="424"/>
        <v>111.0042514544169</v>
      </c>
      <c r="L1032" s="5">
        <f t="shared" si="425"/>
        <v>0.38021419892611852</v>
      </c>
      <c r="M1032" s="4">
        <f t="shared" si="438"/>
        <v>0.17108728272303528</v>
      </c>
      <c r="N1032" s="4">
        <f t="shared" si="426"/>
        <v>0.21468497074621329</v>
      </c>
      <c r="O1032" s="4">
        <f t="shared" si="439"/>
        <v>0</v>
      </c>
      <c r="P1032" s="4">
        <f t="shared" si="427"/>
        <v>0</v>
      </c>
      <c r="Q1032" s="5">
        <f t="shared" si="428"/>
        <v>0</v>
      </c>
      <c r="R1032" s="5">
        <f t="shared" si="429"/>
        <v>-11.067518150202607</v>
      </c>
      <c r="S1032" s="5">
        <f t="shared" si="440"/>
        <v>22.311660606634305</v>
      </c>
      <c r="T1032" s="6">
        <f t="shared" si="441"/>
        <v>1498.5007497500624</v>
      </c>
      <c r="U1032" s="5">
        <f t="shared" si="430"/>
        <v>0</v>
      </c>
      <c r="V1032" s="5">
        <f t="shared" si="431"/>
        <v>12.598104484692039</v>
      </c>
      <c r="W1032" s="5">
        <f t="shared" si="432"/>
        <v>6.2491874764811985</v>
      </c>
      <c r="X1032" s="5">
        <f t="shared" si="449"/>
        <v>0</v>
      </c>
      <c r="Y1032" s="5">
        <f t="shared" si="450"/>
        <v>1.5305863344894313</v>
      </c>
      <c r="Z1032" s="5">
        <f t="shared" si="443"/>
        <v>-3.6131519168844974</v>
      </c>
      <c r="AA1032">
        <f t="shared" si="442"/>
        <v>0</v>
      </c>
    </row>
    <row r="1033" spans="1:27" x14ac:dyDescent="0.2">
      <c r="A1033">
        <f t="shared" si="444"/>
        <v>10.009999999999831</v>
      </c>
      <c r="B1033" s="5">
        <f t="shared" si="433"/>
        <v>0</v>
      </c>
      <c r="C1033" s="5">
        <f t="shared" si="434"/>
        <v>623.80645628978721</v>
      </c>
      <c r="D1033" s="5">
        <f t="shared" si="435"/>
        <v>-403.45532984385011</v>
      </c>
      <c r="E1033" s="2">
        <f t="shared" si="436"/>
        <v>623.80645628978721</v>
      </c>
      <c r="F1033" s="2">
        <f t="shared" si="437"/>
        <v>0</v>
      </c>
      <c r="G1033" s="3">
        <f t="shared" si="445"/>
        <v>0</v>
      </c>
      <c r="H1033" s="3">
        <f t="shared" si="446"/>
        <v>49.342783671916685</v>
      </c>
      <c r="I1033" s="3">
        <f t="shared" si="447"/>
        <v>-99.478294478349667</v>
      </c>
      <c r="J1033" s="2">
        <f t="shared" si="448"/>
        <v>111.04342111451187</v>
      </c>
      <c r="K1033" s="2">
        <f t="shared" si="424"/>
        <v>111.04342111451187</v>
      </c>
      <c r="L1033" s="5">
        <f t="shared" si="425"/>
        <v>0.38010854242296782</v>
      </c>
      <c r="M1033" s="4">
        <f t="shared" si="438"/>
        <v>0.17102676205418665</v>
      </c>
      <c r="N1033" s="4">
        <f t="shared" si="426"/>
        <v>0.21464684590342628</v>
      </c>
      <c r="O1033" s="4">
        <f t="shared" si="439"/>
        <v>0</v>
      </c>
      <c r="P1033" s="4">
        <f t="shared" si="427"/>
        <v>0</v>
      </c>
      <c r="Q1033" s="5">
        <f t="shared" si="428"/>
        <v>0</v>
      </c>
      <c r="R1033" s="5">
        <f t="shared" si="429"/>
        <v>-11.071781308499864</v>
      </c>
      <c r="S1033" s="5">
        <f t="shared" si="440"/>
        <v>22.321438707838794</v>
      </c>
      <c r="T1033" s="6">
        <f t="shared" si="441"/>
        <v>1498.4992512500621</v>
      </c>
      <c r="U1033" s="5">
        <f t="shared" si="430"/>
        <v>0</v>
      </c>
      <c r="V1033" s="5">
        <f t="shared" si="431"/>
        <v>12.604890129863973</v>
      </c>
      <c r="W1033" s="5">
        <f t="shared" si="432"/>
        <v>6.252221855507571</v>
      </c>
      <c r="X1033" s="5">
        <f t="shared" si="449"/>
        <v>0</v>
      </c>
      <c r="Y1033" s="5">
        <f t="shared" si="450"/>
        <v>1.5331088213641095</v>
      </c>
      <c r="Z1033" s="5">
        <f t="shared" si="443"/>
        <v>-3.6003394366536341</v>
      </c>
      <c r="AA1033">
        <f t="shared" si="442"/>
        <v>0</v>
      </c>
    </row>
    <row r="1034" spans="1:27" x14ac:dyDescent="0.2">
      <c r="A1034">
        <f t="shared" si="444"/>
        <v>10.019999999999831</v>
      </c>
      <c r="B1034" s="5">
        <f t="shared" si="433"/>
        <v>0</v>
      </c>
      <c r="C1034" s="5">
        <f t="shared" si="434"/>
        <v>624.29996078194745</v>
      </c>
      <c r="D1034" s="5">
        <f t="shared" si="435"/>
        <v>-404.45029280560544</v>
      </c>
      <c r="E1034" s="2">
        <f t="shared" si="436"/>
        <v>624.29996078194745</v>
      </c>
      <c r="F1034" s="2">
        <f t="shared" si="437"/>
        <v>0</v>
      </c>
      <c r="G1034" s="3">
        <f t="shared" si="445"/>
        <v>0</v>
      </c>
      <c r="H1034" s="3">
        <f t="shared" si="446"/>
        <v>49.358114760130327</v>
      </c>
      <c r="I1034" s="3">
        <f t="shared" si="447"/>
        <v>-99.514297872716199</v>
      </c>
      <c r="J1034" s="2">
        <f t="shared" si="448"/>
        <v>111.08248725057376</v>
      </c>
      <c r="K1034" s="2">
        <f t="shared" si="424"/>
        <v>111.08248725057376</v>
      </c>
      <c r="L1034" s="5">
        <f t="shared" si="425"/>
        <v>0.38000317623335156</v>
      </c>
      <c r="M1034" s="4">
        <f t="shared" si="438"/>
        <v>0.17096644339991682</v>
      </c>
      <c r="N1034" s="4">
        <f t="shared" si="426"/>
        <v>0.21460883494744162</v>
      </c>
      <c r="O1034" s="4">
        <f t="shared" si="439"/>
        <v>0</v>
      </c>
      <c r="P1034" s="4">
        <f t="shared" si="427"/>
        <v>0</v>
      </c>
      <c r="Q1034" s="5">
        <f t="shared" si="428"/>
        <v>0</v>
      </c>
      <c r="R1034" s="5">
        <f t="shared" si="429"/>
        <v>-11.076046609226907</v>
      </c>
      <c r="S1034" s="5">
        <f t="shared" si="440"/>
        <v>22.331181141728525</v>
      </c>
      <c r="T1034" s="6">
        <f t="shared" si="441"/>
        <v>1498.49775275156</v>
      </c>
      <c r="U1034" s="5">
        <f t="shared" si="430"/>
        <v>0</v>
      </c>
      <c r="V1034" s="5">
        <f t="shared" si="431"/>
        <v>12.611654500707878</v>
      </c>
      <c r="W1034" s="5">
        <f t="shared" si="432"/>
        <v>6.2552568170379548</v>
      </c>
      <c r="X1034" s="5">
        <f t="shared" si="449"/>
        <v>0</v>
      </c>
      <c r="Y1034" s="5">
        <f t="shared" si="450"/>
        <v>1.5356078914809714</v>
      </c>
      <c r="Z1034" s="5">
        <f t="shared" si="443"/>
        <v>-3.5875620412335181</v>
      </c>
      <c r="AA1034">
        <f t="shared" si="442"/>
        <v>0</v>
      </c>
    </row>
    <row r="1035" spans="1:27" x14ac:dyDescent="0.2">
      <c r="A1035">
        <f t="shared" si="444"/>
        <v>10.029999999999831</v>
      </c>
      <c r="B1035" s="5">
        <f t="shared" si="433"/>
        <v>0</v>
      </c>
      <c r="C1035" s="5">
        <f t="shared" si="434"/>
        <v>624.7936187099433</v>
      </c>
      <c r="D1035" s="5">
        <f t="shared" si="435"/>
        <v>-405.44561516243471</v>
      </c>
      <c r="E1035" s="2">
        <f t="shared" si="436"/>
        <v>624.7936187099433</v>
      </c>
      <c r="F1035" s="2">
        <f t="shared" si="437"/>
        <v>0</v>
      </c>
      <c r="G1035" s="3">
        <f t="shared" si="445"/>
        <v>0</v>
      </c>
      <c r="H1035" s="3">
        <f t="shared" si="446"/>
        <v>49.37347083904514</v>
      </c>
      <c r="I1035" s="3">
        <f t="shared" si="447"/>
        <v>-99.55017349312854</v>
      </c>
      <c r="J1035" s="2">
        <f t="shared" si="448"/>
        <v>111.12145006795957</v>
      </c>
      <c r="K1035" s="2">
        <f t="shared" si="424"/>
        <v>111.12145006795957</v>
      </c>
      <c r="L1035" s="5">
        <f t="shared" si="425"/>
        <v>0.37989809989592016</v>
      </c>
      <c r="M1035" s="4">
        <f t="shared" si="438"/>
        <v>0.17090632606273776</v>
      </c>
      <c r="N1035" s="4">
        <f t="shared" si="426"/>
        <v>0.21457093756561832</v>
      </c>
      <c r="O1035" s="4">
        <f t="shared" si="439"/>
        <v>0</v>
      </c>
      <c r="P1035" s="4">
        <f t="shared" si="427"/>
        <v>0</v>
      </c>
      <c r="Q1035" s="5">
        <f t="shared" si="428"/>
        <v>0</v>
      </c>
      <c r="R1035" s="5">
        <f t="shared" si="429"/>
        <v>-11.080314021880532</v>
      </c>
      <c r="S1035" s="5">
        <f t="shared" si="440"/>
        <v>22.340888021270093</v>
      </c>
      <c r="T1035" s="6">
        <f t="shared" si="441"/>
        <v>1498.4962542545566</v>
      </c>
      <c r="U1035" s="5">
        <f t="shared" si="430"/>
        <v>0</v>
      </c>
      <c r="V1035" s="5">
        <f t="shared" si="431"/>
        <v>12.618397644225482</v>
      </c>
      <c r="W1035" s="5">
        <f t="shared" si="432"/>
        <v>6.2582923390449565</v>
      </c>
      <c r="X1035" s="5">
        <f t="shared" si="449"/>
        <v>0</v>
      </c>
      <c r="Y1035" s="5">
        <f t="shared" si="450"/>
        <v>1.5380836223449492</v>
      </c>
      <c r="Z1035" s="5">
        <f t="shared" si="443"/>
        <v>-3.5748196396849501</v>
      </c>
      <c r="AA1035">
        <f t="shared" si="442"/>
        <v>0</v>
      </c>
    </row>
    <row r="1036" spans="1:27" x14ac:dyDescent="0.2">
      <c r="A1036">
        <f t="shared" si="444"/>
        <v>10.03999999999983</v>
      </c>
      <c r="B1036" s="5">
        <f t="shared" si="433"/>
        <v>0</v>
      </c>
      <c r="C1036" s="5">
        <f t="shared" si="434"/>
        <v>625.28743032251487</v>
      </c>
      <c r="D1036" s="5">
        <f t="shared" si="435"/>
        <v>-406.44129563834798</v>
      </c>
      <c r="E1036" s="2">
        <f t="shared" si="436"/>
        <v>625.28743032251487</v>
      </c>
      <c r="F1036" s="2">
        <f t="shared" si="437"/>
        <v>0</v>
      </c>
      <c r="G1036" s="3">
        <f t="shared" si="445"/>
        <v>0</v>
      </c>
      <c r="H1036" s="3">
        <f t="shared" si="446"/>
        <v>49.38885167526859</v>
      </c>
      <c r="I1036" s="3">
        <f t="shared" si="447"/>
        <v>-99.585921689525392</v>
      </c>
      <c r="J1036" s="2">
        <f t="shared" si="448"/>
        <v>111.16030977176146</v>
      </c>
      <c r="K1036" s="2">
        <f t="shared" si="424"/>
        <v>111.16030977176146</v>
      </c>
      <c r="L1036" s="5">
        <f t="shared" si="425"/>
        <v>0.37979331294756824</v>
      </c>
      <c r="M1036" s="4">
        <f t="shared" si="438"/>
        <v>0.17084640934811518</v>
      </c>
      <c r="N1036" s="4">
        <f t="shared" si="426"/>
        <v>0.21453315344625087</v>
      </c>
      <c r="O1036" s="4">
        <f t="shared" si="439"/>
        <v>0</v>
      </c>
      <c r="P1036" s="4">
        <f t="shared" si="427"/>
        <v>0</v>
      </c>
      <c r="Q1036" s="5">
        <f t="shared" si="428"/>
        <v>0</v>
      </c>
      <c r="R1036" s="5">
        <f t="shared" si="429"/>
        <v>-11.084583515967774</v>
      </c>
      <c r="S1036" s="5">
        <f t="shared" si="440"/>
        <v>22.350559459047549</v>
      </c>
      <c r="T1036" s="6">
        <f t="shared" si="441"/>
        <v>1498.4947557590515</v>
      </c>
      <c r="U1036" s="5">
        <f t="shared" si="430"/>
        <v>0</v>
      </c>
      <c r="V1036" s="5">
        <f t="shared" si="431"/>
        <v>12.625119607356961</v>
      </c>
      <c r="W1036" s="5">
        <f t="shared" si="432"/>
        <v>6.2613283995529168</v>
      </c>
      <c r="X1036" s="5">
        <f t="shared" si="449"/>
        <v>0</v>
      </c>
      <c r="Y1036" s="5">
        <f t="shared" si="450"/>
        <v>1.5405360913891872</v>
      </c>
      <c r="Z1036" s="5">
        <f t="shared" si="443"/>
        <v>-3.5621121413995347</v>
      </c>
      <c r="AA1036">
        <f t="shared" si="442"/>
        <v>0</v>
      </c>
    </row>
    <row r="1037" spans="1:27" x14ac:dyDescent="0.2">
      <c r="A1037">
        <f t="shared" si="444"/>
        <v>10.04999999999983</v>
      </c>
      <c r="B1037" s="5">
        <f t="shared" si="433"/>
        <v>0</v>
      </c>
      <c r="C1037" s="5">
        <f t="shared" si="434"/>
        <v>625.7813958660721</v>
      </c>
      <c r="D1037" s="5">
        <f t="shared" si="435"/>
        <v>-407.43733296085031</v>
      </c>
      <c r="E1037" s="2">
        <f t="shared" si="436"/>
        <v>625.7813958660721</v>
      </c>
      <c r="F1037" s="2">
        <f t="shared" si="437"/>
        <v>0</v>
      </c>
      <c r="G1037" s="3">
        <f t="shared" si="445"/>
        <v>0</v>
      </c>
      <c r="H1037" s="3">
        <f t="shared" si="446"/>
        <v>49.404257036182479</v>
      </c>
      <c r="I1037" s="3">
        <f t="shared" si="447"/>
        <v>-99.621542810939388</v>
      </c>
      <c r="J1037" s="2">
        <f t="shared" si="448"/>
        <v>111.19906656680628</v>
      </c>
      <c r="K1037" s="2">
        <f t="shared" si="424"/>
        <v>111.19906656680628</v>
      </c>
      <c r="L1037" s="5">
        <f t="shared" si="425"/>
        <v>0.37968881492346324</v>
      </c>
      <c r="M1037" s="4">
        <f t="shared" si="438"/>
        <v>0.17078669256445361</v>
      </c>
      <c r="N1037" s="4">
        <f t="shared" si="426"/>
        <v>0.21449548227856638</v>
      </c>
      <c r="O1037" s="4">
        <f t="shared" si="439"/>
        <v>0</v>
      </c>
      <c r="P1037" s="4">
        <f t="shared" si="427"/>
        <v>0</v>
      </c>
      <c r="Q1037" s="5">
        <f t="shared" si="428"/>
        <v>0</v>
      </c>
      <c r="R1037" s="5">
        <f t="shared" si="429"/>
        <v>-11.088855061006864</v>
      </c>
      <c r="S1037" s="5">
        <f t="shared" si="440"/>
        <v>22.360195567263567</v>
      </c>
      <c r="T1037" s="6">
        <f t="shared" si="441"/>
        <v>1498.493257265045</v>
      </c>
      <c r="U1037" s="5">
        <f t="shared" si="430"/>
        <v>0</v>
      </c>
      <c r="V1037" s="5">
        <f t="shared" si="431"/>
        <v>12.631820436980895</v>
      </c>
      <c r="W1037" s="5">
        <f t="shared" si="432"/>
        <v>6.2643649766381522</v>
      </c>
      <c r="X1037" s="5">
        <f t="shared" si="449"/>
        <v>0</v>
      </c>
      <c r="Y1037" s="5">
        <f t="shared" si="450"/>
        <v>1.5429653759740312</v>
      </c>
      <c r="Z1037" s="5">
        <f t="shared" si="443"/>
        <v>-3.5494394560982805</v>
      </c>
      <c r="AA1037">
        <f t="shared" si="442"/>
        <v>0</v>
      </c>
    </row>
    <row r="1038" spans="1:27" x14ac:dyDescent="0.2">
      <c r="A1038">
        <f t="shared" si="444"/>
        <v>10.05999999999983</v>
      </c>
      <c r="B1038" s="5">
        <f t="shared" si="433"/>
        <v>0</v>
      </c>
      <c r="C1038" s="5">
        <f t="shared" si="434"/>
        <v>626.2755155847027</v>
      </c>
      <c r="D1038" s="5">
        <f t="shared" si="435"/>
        <v>-408.4337258609325</v>
      </c>
      <c r="E1038" s="2">
        <f t="shared" si="436"/>
        <v>626.2755155847027</v>
      </c>
      <c r="F1038" s="2">
        <f t="shared" si="437"/>
        <v>0</v>
      </c>
      <c r="G1038" s="3">
        <f t="shared" si="445"/>
        <v>0</v>
      </c>
      <c r="H1038" s="3">
        <f t="shared" si="446"/>
        <v>49.419686689942218</v>
      </c>
      <c r="I1038" s="3">
        <f t="shared" si="447"/>
        <v>-99.657037205500373</v>
      </c>
      <c r="J1038" s="2">
        <f t="shared" si="448"/>
        <v>111.23772065765523</v>
      </c>
      <c r="K1038" s="2">
        <f t="shared" si="424"/>
        <v>111.23772065765523</v>
      </c>
      <c r="L1038" s="5">
        <f t="shared" si="425"/>
        <v>0.37958460535707333</v>
      </c>
      <c r="M1038" s="4">
        <f t="shared" si="438"/>
        <v>0.17072717502308063</v>
      </c>
      <c r="N1038" s="4">
        <f t="shared" si="426"/>
        <v>0.21445792375272119</v>
      </c>
      <c r="O1038" s="4">
        <f t="shared" si="439"/>
        <v>0</v>
      </c>
      <c r="P1038" s="4">
        <f t="shared" si="427"/>
        <v>0</v>
      </c>
      <c r="Q1038" s="5">
        <f t="shared" si="428"/>
        <v>0</v>
      </c>
      <c r="R1038" s="5">
        <f t="shared" si="429"/>
        <v>-11.0931286265282</v>
      </c>
      <c r="S1038" s="5">
        <f t="shared" si="440"/>
        <v>22.369796457740648</v>
      </c>
      <c r="T1038" s="6">
        <f t="shared" si="441"/>
        <v>1498.491758772537</v>
      </c>
      <c r="U1038" s="5">
        <f t="shared" si="430"/>
        <v>0</v>
      </c>
      <c r="V1038" s="5">
        <f t="shared" si="431"/>
        <v>12.638500179914212</v>
      </c>
      <c r="W1038" s="5">
        <f t="shared" si="432"/>
        <v>6.267402048429207</v>
      </c>
      <c r="X1038" s="5">
        <f t="shared" si="449"/>
        <v>0</v>
      </c>
      <c r="Y1038" s="5">
        <f t="shared" si="450"/>
        <v>1.545371553386012</v>
      </c>
      <c r="Z1038" s="5">
        <f t="shared" si="443"/>
        <v>-3.5368014938301435</v>
      </c>
      <c r="AA1038">
        <f t="shared" si="442"/>
        <v>0</v>
      </c>
    </row>
    <row r="1039" spans="1:27" x14ac:dyDescent="0.2">
      <c r="A1039">
        <f t="shared" si="444"/>
        <v>10.06999999999983</v>
      </c>
      <c r="B1039" s="5">
        <f t="shared" si="433"/>
        <v>0</v>
      </c>
      <c r="C1039" s="5">
        <f t="shared" si="434"/>
        <v>626.7697897201798</v>
      </c>
      <c r="D1039" s="5">
        <f t="shared" si="435"/>
        <v>-409.43047307306216</v>
      </c>
      <c r="E1039" s="2">
        <f t="shared" si="436"/>
        <v>626.7697897201798</v>
      </c>
      <c r="F1039" s="2">
        <f t="shared" si="437"/>
        <v>0</v>
      </c>
      <c r="G1039" s="3">
        <f t="shared" si="445"/>
        <v>0</v>
      </c>
      <c r="H1039" s="3">
        <f t="shared" si="446"/>
        <v>49.435140405476076</v>
      </c>
      <c r="I1039" s="3">
        <f t="shared" si="447"/>
        <v>-99.692405220438673</v>
      </c>
      <c r="J1039" s="2">
        <f t="shared" si="448"/>
        <v>111.27627224860329</v>
      </c>
      <c r="K1039" s="2">
        <f t="shared" si="424"/>
        <v>111.27627224860329</v>
      </c>
      <c r="L1039" s="5">
        <f t="shared" si="425"/>
        <v>0.37948068378019567</v>
      </c>
      <c r="M1039" s="4">
        <f t="shared" si="438"/>
        <v>0.17066785603823209</v>
      </c>
      <c r="N1039" s="4">
        <f t="shared" si="426"/>
        <v>0.21442047755979785</v>
      </c>
      <c r="O1039" s="4">
        <f t="shared" si="439"/>
        <v>0</v>
      </c>
      <c r="P1039" s="4">
        <f t="shared" si="427"/>
        <v>0</v>
      </c>
      <c r="Q1039" s="5">
        <f t="shared" si="428"/>
        <v>0</v>
      </c>
      <c r="R1039" s="5">
        <f t="shared" si="429"/>
        <v>-11.097404182075296</v>
      </c>
      <c r="S1039" s="5">
        <f t="shared" si="440"/>
        <v>22.379362241922351</v>
      </c>
      <c r="T1039" s="6">
        <f t="shared" si="441"/>
        <v>1498.4902602815275</v>
      </c>
      <c r="U1039" s="5">
        <f t="shared" si="430"/>
        <v>0</v>
      </c>
      <c r="V1039" s="5">
        <f t="shared" si="431"/>
        <v>12.645158882912094</v>
      </c>
      <c r="W1039" s="5">
        <f t="shared" si="432"/>
        <v>6.270439593107068</v>
      </c>
      <c r="X1039" s="5">
        <f t="shared" si="449"/>
        <v>0</v>
      </c>
      <c r="Y1039" s="5">
        <f t="shared" si="450"/>
        <v>1.5477547008367978</v>
      </c>
      <c r="Z1039" s="5">
        <f t="shared" si="443"/>
        <v>-3.5241981649705814</v>
      </c>
      <c r="AA1039">
        <f t="shared" si="442"/>
        <v>0</v>
      </c>
    </row>
    <row r="1040" spans="1:27" x14ac:dyDescent="0.2">
      <c r="A1040">
        <f t="shared" si="444"/>
        <v>10.07999999999983</v>
      </c>
      <c r="B1040" s="5">
        <f t="shared" si="433"/>
        <v>0</v>
      </c>
      <c r="C1040" s="5">
        <f t="shared" si="434"/>
        <v>627.2642185119696</v>
      </c>
      <c r="D1040" s="5">
        <f t="shared" si="435"/>
        <v>-410.42757333517483</v>
      </c>
      <c r="E1040" s="2">
        <f t="shared" si="436"/>
        <v>627.2642185119696</v>
      </c>
      <c r="F1040" s="2">
        <f t="shared" si="437"/>
        <v>0</v>
      </c>
      <c r="G1040" s="3">
        <f t="shared" si="445"/>
        <v>0</v>
      </c>
      <c r="H1040" s="3">
        <f t="shared" si="446"/>
        <v>49.450617952484443</v>
      </c>
      <c r="I1040" s="3">
        <f t="shared" si="447"/>
        <v>-99.727647202088377</v>
      </c>
      <c r="J1040" s="2">
        <f t="shared" si="448"/>
        <v>111.31472154367894</v>
      </c>
      <c r="K1040" s="2">
        <f t="shared" si="424"/>
        <v>111.31472154367894</v>
      </c>
      <c r="L1040" s="5">
        <f t="shared" si="425"/>
        <v>0.37937704972298392</v>
      </c>
      <c r="M1040" s="4">
        <f t="shared" si="438"/>
        <v>0.17060873492703676</v>
      </c>
      <c r="N1040" s="4">
        <f t="shared" si="426"/>
        <v>0.21438314339180206</v>
      </c>
      <c r="O1040" s="4">
        <f t="shared" si="439"/>
        <v>0</v>
      </c>
      <c r="P1040" s="4">
        <f t="shared" si="427"/>
        <v>0</v>
      </c>
      <c r="Q1040" s="5">
        <f t="shared" si="428"/>
        <v>0</v>
      </c>
      <c r="R1040" s="5">
        <f t="shared" si="429"/>
        <v>-11.101681697205718</v>
      </c>
      <c r="S1040" s="5">
        <f t="shared" si="440"/>
        <v>22.388893030874442</v>
      </c>
      <c r="T1040" s="6">
        <f t="shared" si="441"/>
        <v>1498.4887617920165</v>
      </c>
      <c r="U1040" s="5">
        <f t="shared" si="430"/>
        <v>0</v>
      </c>
      <c r="V1040" s="5">
        <f t="shared" si="431"/>
        <v>12.651796592667967</v>
      </c>
      <c r="W1040" s="5">
        <f t="shared" si="432"/>
        <v>6.2734775889054228</v>
      </c>
      <c r="X1040" s="5">
        <f t="shared" si="449"/>
        <v>0</v>
      </c>
      <c r="Y1040" s="5">
        <f t="shared" si="450"/>
        <v>1.550114895462249</v>
      </c>
      <c r="Z1040" s="5">
        <f t="shared" si="443"/>
        <v>-3.5116293802201355</v>
      </c>
      <c r="AA1040">
        <f t="shared" si="442"/>
        <v>0</v>
      </c>
    </row>
    <row r="1041" spans="1:27" x14ac:dyDescent="0.2">
      <c r="A1041">
        <f t="shared" si="444"/>
        <v>10.089999999999829</v>
      </c>
      <c r="B1041" s="5">
        <f t="shared" si="433"/>
        <v>0</v>
      </c>
      <c r="C1041" s="5">
        <f t="shared" si="434"/>
        <v>627.75880219723922</v>
      </c>
      <c r="D1041" s="5">
        <f t="shared" si="435"/>
        <v>-411.42502538866472</v>
      </c>
      <c r="E1041" s="2">
        <f t="shared" si="436"/>
        <v>627.75880219723922</v>
      </c>
      <c r="F1041" s="2">
        <f t="shared" si="437"/>
        <v>0</v>
      </c>
      <c r="G1041" s="3">
        <f t="shared" si="445"/>
        <v>0</v>
      </c>
      <c r="H1041" s="3">
        <f t="shared" si="446"/>
        <v>49.466119101439062</v>
      </c>
      <c r="I1041" s="3">
        <f t="shared" si="447"/>
        <v>-99.762763495890582</v>
      </c>
      <c r="J1041" s="2">
        <f t="shared" si="448"/>
        <v>111.35306874664367</v>
      </c>
      <c r="K1041" s="2">
        <f t="shared" si="424"/>
        <v>111.35306874664367</v>
      </c>
      <c r="L1041" s="5">
        <f t="shared" si="425"/>
        <v>0.37927370271397604</v>
      </c>
      <c r="M1041" s="4">
        <f t="shared" si="438"/>
        <v>0.17054981100950148</v>
      </c>
      <c r="N1041" s="4">
        <f t="shared" si="426"/>
        <v>0.21434592094165966</v>
      </c>
      <c r="O1041" s="4">
        <f t="shared" si="439"/>
        <v>0</v>
      </c>
      <c r="P1041" s="4">
        <f t="shared" si="427"/>
        <v>0</v>
      </c>
      <c r="Q1041" s="5">
        <f t="shared" si="428"/>
        <v>0</v>
      </c>
      <c r="R1041" s="5">
        <f t="shared" si="429"/>
        <v>-11.105961141492038</v>
      </c>
      <c r="S1041" s="5">
        <f t="shared" si="440"/>
        <v>22.398388935286182</v>
      </c>
      <c r="T1041" s="6">
        <f t="shared" si="441"/>
        <v>1498.4872633040038</v>
      </c>
      <c r="U1041" s="5">
        <f t="shared" si="430"/>
        <v>0</v>
      </c>
      <c r="V1041" s="5">
        <f t="shared" si="431"/>
        <v>12.658413355813403</v>
      </c>
      <c r="W1041" s="5">
        <f t="shared" si="432"/>
        <v>6.2765160141108716</v>
      </c>
      <c r="X1041" s="5">
        <f t="shared" si="449"/>
        <v>0</v>
      </c>
      <c r="Y1041" s="5">
        <f t="shared" si="450"/>
        <v>1.5524522143213648</v>
      </c>
      <c r="Z1041" s="5">
        <f t="shared" si="443"/>
        <v>-3.4990950506029463</v>
      </c>
      <c r="AA1041">
        <f t="shared" si="442"/>
        <v>0</v>
      </c>
    </row>
    <row r="1042" spans="1:27" x14ac:dyDescent="0.2">
      <c r="A1042">
        <f t="shared" si="444"/>
        <v>10.099999999999829</v>
      </c>
      <c r="B1042" s="5">
        <f t="shared" si="433"/>
        <v>0</v>
      </c>
      <c r="C1042" s="5">
        <f t="shared" si="434"/>
        <v>628.2535410108643</v>
      </c>
      <c r="D1042" s="5">
        <f t="shared" si="435"/>
        <v>-412.42282797837618</v>
      </c>
      <c r="E1042" s="2">
        <f t="shared" si="436"/>
        <v>628.2535410108643</v>
      </c>
      <c r="F1042" s="2">
        <f t="shared" si="437"/>
        <v>0</v>
      </c>
      <c r="G1042" s="3">
        <f t="shared" si="445"/>
        <v>0</v>
      </c>
      <c r="H1042" s="3">
        <f t="shared" si="446"/>
        <v>49.481643623582279</v>
      </c>
      <c r="I1042" s="3">
        <f t="shared" si="447"/>
        <v>-99.79775444639661</v>
      </c>
      <c r="J1042" s="2">
        <f t="shared" si="448"/>
        <v>111.39131406099165</v>
      </c>
      <c r="K1042" s="2">
        <f t="shared" si="424"/>
        <v>111.39131406099165</v>
      </c>
      <c r="L1042" s="5">
        <f t="shared" si="425"/>
        <v>0.37917064228012121</v>
      </c>
      <c r="M1042" s="4">
        <f t="shared" si="438"/>
        <v>0.17049108360849607</v>
      </c>
      <c r="N1042" s="4">
        <f t="shared" si="426"/>
        <v>0.21430880990321324</v>
      </c>
      <c r="O1042" s="4">
        <f t="shared" si="439"/>
        <v>0</v>
      </c>
      <c r="P1042" s="4">
        <f t="shared" si="427"/>
        <v>0</v>
      </c>
      <c r="Q1042" s="5">
        <f t="shared" si="428"/>
        <v>0</v>
      </c>
      <c r="R1042" s="5">
        <f t="shared" si="429"/>
        <v>-11.110242484522743</v>
      </c>
      <c r="S1042" s="5">
        <f t="shared" si="440"/>
        <v>22.407850065471468</v>
      </c>
      <c r="T1042" s="6">
        <f t="shared" si="441"/>
        <v>1498.48576481749</v>
      </c>
      <c r="U1042" s="5">
        <f t="shared" si="430"/>
        <v>0</v>
      </c>
      <c r="V1042" s="5">
        <f t="shared" si="431"/>
        <v>12.665009218918094</v>
      </c>
      <c r="W1042" s="5">
        <f t="shared" si="432"/>
        <v>6.2795548470631646</v>
      </c>
      <c r="X1042" s="5">
        <f t="shared" si="449"/>
        <v>0</v>
      </c>
      <c r="Y1042" s="5">
        <f t="shared" si="450"/>
        <v>1.5547667343953506</v>
      </c>
      <c r="Z1042" s="5">
        <f t="shared" si="443"/>
        <v>-3.4865950874653677</v>
      </c>
      <c r="AA1042">
        <f t="shared" si="442"/>
        <v>0</v>
      </c>
    </row>
    <row r="1043" spans="1:27" x14ac:dyDescent="0.2">
      <c r="A1043">
        <f t="shared" si="444"/>
        <v>10.109999999999829</v>
      </c>
      <c r="B1043" s="5">
        <f t="shared" si="433"/>
        <v>0</v>
      </c>
      <c r="C1043" s="5">
        <f t="shared" si="434"/>
        <v>628.74843518543685</v>
      </c>
      <c r="D1043" s="5">
        <f t="shared" si="435"/>
        <v>-413.42097985259454</v>
      </c>
      <c r="E1043" s="2">
        <f t="shared" si="436"/>
        <v>628.74843518543685</v>
      </c>
      <c r="F1043" s="2">
        <f t="shared" si="437"/>
        <v>0</v>
      </c>
      <c r="G1043" s="3">
        <f t="shared" si="445"/>
        <v>0</v>
      </c>
      <c r="H1043" s="3">
        <f t="shared" si="446"/>
        <v>49.497191290926231</v>
      </c>
      <c r="I1043" s="3">
        <f t="shared" si="447"/>
        <v>-99.83262039727127</v>
      </c>
      <c r="J1043" s="2">
        <f t="shared" si="448"/>
        <v>111.42945768994933</v>
      </c>
      <c r="K1043" s="2">
        <f t="shared" si="424"/>
        <v>111.42945768994933</v>
      </c>
      <c r="L1043" s="5">
        <f t="shared" si="425"/>
        <v>0.37906786794680714</v>
      </c>
      <c r="M1043" s="4">
        <f t="shared" si="438"/>
        <v>0.17043255204973856</v>
      </c>
      <c r="N1043" s="4">
        <f t="shared" si="426"/>
        <v>0.21427180997121945</v>
      </c>
      <c r="O1043" s="4">
        <f t="shared" si="439"/>
        <v>0</v>
      </c>
      <c r="P1043" s="4">
        <f t="shared" si="427"/>
        <v>0</v>
      </c>
      <c r="Q1043" s="5">
        <f t="shared" si="428"/>
        <v>0</v>
      </c>
      <c r="R1043" s="5">
        <f t="shared" si="429"/>
        <v>-11.114525695903158</v>
      </c>
      <c r="S1043" s="5">
        <f t="shared" si="440"/>
        <v>22.417276531370103</v>
      </c>
      <c r="T1043" s="6">
        <f t="shared" si="441"/>
        <v>1498.4842663324744</v>
      </c>
      <c r="U1043" s="5">
        <f t="shared" si="430"/>
        <v>0</v>
      </c>
      <c r="V1043" s="5">
        <f t="shared" si="431"/>
        <v>12.671584228489795</v>
      </c>
      <c r="W1043" s="5">
        <f t="shared" si="432"/>
        <v>6.282594066155422</v>
      </c>
      <c r="X1043" s="5">
        <f t="shared" si="449"/>
        <v>0</v>
      </c>
      <c r="Y1043" s="5">
        <f t="shared" si="450"/>
        <v>1.5570585325866375</v>
      </c>
      <c r="Z1043" s="5">
        <f t="shared" si="443"/>
        <v>-3.4741294024744747</v>
      </c>
      <c r="AA1043">
        <f t="shared" si="442"/>
        <v>0</v>
      </c>
    </row>
    <row r="1044" spans="1:27" x14ac:dyDescent="0.2">
      <c r="A1044">
        <f t="shared" si="444"/>
        <v>10.119999999999829</v>
      </c>
      <c r="B1044" s="5">
        <f t="shared" si="433"/>
        <v>0</v>
      </c>
      <c r="C1044" s="5">
        <f t="shared" si="434"/>
        <v>629.24348495127276</v>
      </c>
      <c r="D1044" s="5">
        <f t="shared" si="435"/>
        <v>-414.41947976303743</v>
      </c>
      <c r="E1044" s="2">
        <f t="shared" si="436"/>
        <v>629.24348495127276</v>
      </c>
      <c r="F1044" s="2">
        <f t="shared" si="437"/>
        <v>0</v>
      </c>
      <c r="G1044" s="3">
        <f t="shared" si="445"/>
        <v>0</v>
      </c>
      <c r="H1044" s="3">
        <f t="shared" si="446"/>
        <v>49.5127618762521</v>
      </c>
      <c r="I1044" s="3">
        <f t="shared" si="447"/>
        <v>-99.867361691296011</v>
      </c>
      <c r="J1044" s="2">
        <f t="shared" si="448"/>
        <v>111.46749983647513</v>
      </c>
      <c r="K1044" s="2">
        <f t="shared" si="424"/>
        <v>111.46749983647513</v>
      </c>
      <c r="L1044" s="5">
        <f t="shared" si="425"/>
        <v>0.37896537923788687</v>
      </c>
      <c r="M1044" s="4">
        <f t="shared" si="438"/>
        <v>0.17037421566178032</v>
      </c>
      <c r="N1044" s="4">
        <f t="shared" si="426"/>
        <v>0.21423492084134541</v>
      </c>
      <c r="O1044" s="4">
        <f t="shared" si="439"/>
        <v>0</v>
      </c>
      <c r="P1044" s="4">
        <f t="shared" si="427"/>
        <v>0</v>
      </c>
      <c r="Q1044" s="5">
        <f t="shared" si="428"/>
        <v>0</v>
      </c>
      <c r="R1044" s="5">
        <f t="shared" si="429"/>
        <v>-11.118810745256376</v>
      </c>
      <c r="S1044" s="5">
        <f t="shared" si="440"/>
        <v>22.426668442549019</v>
      </c>
      <c r="T1044" s="6">
        <f t="shared" si="441"/>
        <v>1498.4827678489571</v>
      </c>
      <c r="U1044" s="5">
        <f t="shared" si="430"/>
        <v>0</v>
      </c>
      <c r="V1044" s="5">
        <f t="shared" si="431"/>
        <v>12.67813843097426</v>
      </c>
      <c r="W1044" s="5">
        <f t="shared" si="432"/>
        <v>6.2856336498343586</v>
      </c>
      <c r="X1044" s="5">
        <f t="shared" si="449"/>
        <v>0</v>
      </c>
      <c r="Y1044" s="5">
        <f t="shared" si="450"/>
        <v>1.5593276857178839</v>
      </c>
      <c r="Z1044" s="5">
        <f t="shared" si="443"/>
        <v>-3.461697907616621</v>
      </c>
      <c r="AA1044">
        <f t="shared" si="442"/>
        <v>0</v>
      </c>
    </row>
    <row r="1045" spans="1:27" x14ac:dyDescent="0.2">
      <c r="A1045">
        <f t="shared" si="444"/>
        <v>10.129999999999828</v>
      </c>
      <c r="B1045" s="5">
        <f t="shared" si="433"/>
        <v>0</v>
      </c>
      <c r="C1045" s="5">
        <f t="shared" si="434"/>
        <v>629.73869053641954</v>
      </c>
      <c r="D1045" s="5">
        <f t="shared" si="435"/>
        <v>-415.41832646484579</v>
      </c>
      <c r="E1045" s="2">
        <f t="shared" si="436"/>
        <v>629.73869053641954</v>
      </c>
      <c r="F1045" s="2">
        <f t="shared" si="437"/>
        <v>0</v>
      </c>
      <c r="G1045" s="3">
        <f t="shared" si="445"/>
        <v>0</v>
      </c>
      <c r="H1045" s="3">
        <f t="shared" si="446"/>
        <v>49.528355153109281</v>
      </c>
      <c r="I1045" s="3">
        <f t="shared" si="447"/>
        <v>-99.901978670372173</v>
      </c>
      <c r="J1045" s="2">
        <f t="shared" si="448"/>
        <v>111.50544070325907</v>
      </c>
      <c r="K1045" s="2">
        <f t="shared" si="424"/>
        <v>111.50544070325907</v>
      </c>
      <c r="L1045" s="5">
        <f t="shared" si="425"/>
        <v>0.37886317567570515</v>
      </c>
      <c r="M1045" s="4">
        <f t="shared" si="438"/>
        <v>0.17031607377599151</v>
      </c>
      <c r="N1045" s="4">
        <f t="shared" si="426"/>
        <v>0.21419814221016623</v>
      </c>
      <c r="O1045" s="4">
        <f t="shared" si="439"/>
        <v>0</v>
      </c>
      <c r="P1045" s="4">
        <f t="shared" si="427"/>
        <v>0</v>
      </c>
      <c r="Q1045" s="5">
        <f t="shared" si="428"/>
        <v>0</v>
      </c>
      <c r="R1045" s="5">
        <f t="shared" si="429"/>
        <v>-11.123097602224126</v>
      </c>
      <c r="S1045" s="5">
        <f t="shared" si="440"/>
        <v>22.436025908203465</v>
      </c>
      <c r="T1045" s="6">
        <f t="shared" si="441"/>
        <v>1498.4812693669385</v>
      </c>
      <c r="U1045" s="5">
        <f t="shared" si="430"/>
        <v>0</v>
      </c>
      <c r="V1045" s="5">
        <f t="shared" si="431"/>
        <v>12.684671872755226</v>
      </c>
      <c r="W1045" s="5">
        <f t="shared" si="432"/>
        <v>6.2886735766005044</v>
      </c>
      <c r="X1045" s="5">
        <f t="shared" si="449"/>
        <v>0</v>
      </c>
      <c r="Y1045" s="5">
        <f t="shared" si="450"/>
        <v>1.5615742705311</v>
      </c>
      <c r="Z1045" s="5">
        <f t="shared" si="443"/>
        <v>-3.449300515196029</v>
      </c>
      <c r="AA1045">
        <f t="shared" si="442"/>
        <v>0</v>
      </c>
    </row>
    <row r="1046" spans="1:27" x14ac:dyDescent="0.2">
      <c r="A1046">
        <f t="shared" si="444"/>
        <v>10.139999999999828</v>
      </c>
      <c r="B1046" s="5">
        <f t="shared" si="433"/>
        <v>0</v>
      </c>
      <c r="C1046" s="5">
        <f t="shared" si="434"/>
        <v>630.23405216666413</v>
      </c>
      <c r="D1046" s="5">
        <f t="shared" si="435"/>
        <v>-416.41751871657527</v>
      </c>
      <c r="E1046" s="2">
        <f t="shared" si="436"/>
        <v>630.23405216666413</v>
      </c>
      <c r="F1046" s="2">
        <f t="shared" si="437"/>
        <v>0</v>
      </c>
      <c r="G1046" s="3">
        <f t="shared" si="445"/>
        <v>0</v>
      </c>
      <c r="H1046" s="3">
        <f t="shared" si="446"/>
        <v>49.543970895814596</v>
      </c>
      <c r="I1046" s="3">
        <f t="shared" si="447"/>
        <v>-99.936471675524132</v>
      </c>
      <c r="J1046" s="2">
        <f t="shared" si="448"/>
        <v>111.54328049272246</v>
      </c>
      <c r="K1046" s="2">
        <f t="shared" si="424"/>
        <v>111.54328049272246</v>
      </c>
      <c r="L1046" s="5">
        <f t="shared" si="425"/>
        <v>0.37876125678112499</v>
      </c>
      <c r="M1046" s="4">
        <f t="shared" si="438"/>
        <v>0.17025812572654617</v>
      </c>
      <c r="N1046" s="4">
        <f t="shared" si="426"/>
        <v>0.21416147377516123</v>
      </c>
      <c r="O1046" s="4">
        <f t="shared" si="439"/>
        <v>0</v>
      </c>
      <c r="P1046" s="4">
        <f t="shared" si="427"/>
        <v>0</v>
      </c>
      <c r="Q1046" s="5">
        <f t="shared" si="428"/>
        <v>0</v>
      </c>
      <c r="R1046" s="5">
        <f t="shared" si="429"/>
        <v>-11.127386236467689</v>
      </c>
      <c r="S1046" s="5">
        <f t="shared" si="440"/>
        <v>22.445349037158287</v>
      </c>
      <c r="T1046" s="6">
        <f t="shared" si="441"/>
        <v>1498.4797708864185</v>
      </c>
      <c r="U1046" s="5">
        <f t="shared" si="430"/>
        <v>0</v>
      </c>
      <c r="V1046" s="5">
        <f t="shared" si="431"/>
        <v>12.691184600154333</v>
      </c>
      <c r="W1046" s="5">
        <f t="shared" si="432"/>
        <v>6.2917138250084115</v>
      </c>
      <c r="X1046" s="5">
        <f t="shared" si="449"/>
        <v>0</v>
      </c>
      <c r="Y1046" s="5">
        <f t="shared" si="450"/>
        <v>1.5637983636866437</v>
      </c>
      <c r="Z1046" s="5">
        <f t="shared" si="443"/>
        <v>-3.4369371378333007</v>
      </c>
      <c r="AA1046">
        <f t="shared" si="442"/>
        <v>0</v>
      </c>
    </row>
    <row r="1047" spans="1:27" x14ac:dyDescent="0.2">
      <c r="A1047">
        <f t="shared" si="444"/>
        <v>10.149999999999828</v>
      </c>
      <c r="B1047" s="5">
        <f t="shared" si="433"/>
        <v>0</v>
      </c>
      <c r="C1047" s="5">
        <f t="shared" si="434"/>
        <v>630.72957006554054</v>
      </c>
      <c r="D1047" s="5">
        <f t="shared" si="435"/>
        <v>-417.41705528018741</v>
      </c>
      <c r="E1047" s="2">
        <f t="shared" si="436"/>
        <v>630.72957006554054</v>
      </c>
      <c r="F1047" s="2">
        <f t="shared" si="437"/>
        <v>0</v>
      </c>
      <c r="G1047" s="3">
        <f t="shared" si="445"/>
        <v>0</v>
      </c>
      <c r="H1047" s="3">
        <f t="shared" si="446"/>
        <v>49.55960887945146</v>
      </c>
      <c r="I1047" s="3">
        <f t="shared" si="447"/>
        <v>-99.970841046902464</v>
      </c>
      <c r="J1047" s="2">
        <f t="shared" si="448"/>
        <v>111.58101940701762</v>
      </c>
      <c r="K1047" s="2">
        <f t="shared" si="424"/>
        <v>111.58101940701762</v>
      </c>
      <c r="L1047" s="5">
        <f t="shared" si="425"/>
        <v>0.37865962207355353</v>
      </c>
      <c r="M1047" s="4">
        <f t="shared" si="438"/>
        <v>0.17020037085040796</v>
      </c>
      <c r="N1047" s="4">
        <f t="shared" si="426"/>
        <v>0.21412491523471147</v>
      </c>
      <c r="O1047" s="4">
        <f t="shared" si="439"/>
        <v>0</v>
      </c>
      <c r="P1047" s="4">
        <f t="shared" si="427"/>
        <v>0</v>
      </c>
      <c r="Q1047" s="5">
        <f t="shared" si="428"/>
        <v>0</v>
      </c>
      <c r="R1047" s="5">
        <f t="shared" si="429"/>
        <v>-11.131676617668784</v>
      </c>
      <c r="S1047" s="5">
        <f t="shared" si="440"/>
        <v>22.454637937869137</v>
      </c>
      <c r="T1047" s="6">
        <f t="shared" si="441"/>
        <v>1498.4782724073966</v>
      </c>
      <c r="U1047" s="5">
        <f t="shared" si="430"/>
        <v>0</v>
      </c>
      <c r="V1047" s="5">
        <f t="shared" si="431"/>
        <v>12.697676659431108</v>
      </c>
      <c r="W1047" s="5">
        <f t="shared" si="432"/>
        <v>6.2947543736668781</v>
      </c>
      <c r="X1047" s="5">
        <f t="shared" si="449"/>
        <v>0</v>
      </c>
      <c r="Y1047" s="5">
        <f t="shared" si="450"/>
        <v>1.5660000417623241</v>
      </c>
      <c r="Z1047" s="5">
        <f t="shared" si="443"/>
        <v>-3.4246076884639862</v>
      </c>
      <c r="AA1047">
        <f t="shared" si="442"/>
        <v>0</v>
      </c>
    </row>
    <row r="1048" spans="1:27" x14ac:dyDescent="0.2">
      <c r="A1048">
        <f t="shared" si="444"/>
        <v>10.159999999999828</v>
      </c>
      <c r="B1048" s="5">
        <f t="shared" si="433"/>
        <v>0</v>
      </c>
      <c r="C1048" s="5">
        <f t="shared" si="434"/>
        <v>631.22524445433714</v>
      </c>
      <c r="D1048" s="5">
        <f t="shared" si="435"/>
        <v>-418.41693492104082</v>
      </c>
      <c r="E1048" s="2">
        <f t="shared" si="436"/>
        <v>631.22524445433714</v>
      </c>
      <c r="F1048" s="2">
        <f t="shared" si="437"/>
        <v>0</v>
      </c>
      <c r="G1048" s="3">
        <f t="shared" si="445"/>
        <v>0</v>
      </c>
      <c r="H1048" s="3">
        <f t="shared" si="446"/>
        <v>49.575268879869085</v>
      </c>
      <c r="I1048" s="3">
        <f t="shared" si="447"/>
        <v>-100.00508712378711</v>
      </c>
      <c r="J1048" s="2">
        <f t="shared" si="448"/>
        <v>111.61865764802749</v>
      </c>
      <c r="K1048" s="2">
        <f t="shared" si="424"/>
        <v>111.61865764802749</v>
      </c>
      <c r="L1048" s="5">
        <f t="shared" si="425"/>
        <v>0.3785582710709684</v>
      </c>
      <c r="M1048" s="4">
        <f t="shared" si="438"/>
        <v>0.17014280848731556</v>
      </c>
      <c r="N1048" s="4">
        <f t="shared" si="426"/>
        <v>0.21408846628809641</v>
      </c>
      <c r="O1048" s="4">
        <f t="shared" si="439"/>
        <v>0</v>
      </c>
      <c r="P1048" s="4">
        <f t="shared" si="427"/>
        <v>0</v>
      </c>
      <c r="Q1048" s="5">
        <f t="shared" si="428"/>
        <v>0</v>
      </c>
      <c r="R1048" s="5">
        <f t="shared" si="429"/>
        <v>-11.135968715530439</v>
      </c>
      <c r="S1048" s="5">
        <f t="shared" si="440"/>
        <v>22.463892718423718</v>
      </c>
      <c r="T1048" s="6">
        <f t="shared" si="441"/>
        <v>1498.4767739298738</v>
      </c>
      <c r="U1048" s="5">
        <f t="shared" si="430"/>
        <v>0</v>
      </c>
      <c r="V1048" s="5">
        <f t="shared" si="431"/>
        <v>12.704148096782903</v>
      </c>
      <c r="W1048" s="5">
        <f t="shared" si="432"/>
        <v>6.2977952012391496</v>
      </c>
      <c r="X1048" s="5">
        <f t="shared" si="449"/>
        <v>0</v>
      </c>
      <c r="Y1048" s="5">
        <f t="shared" si="450"/>
        <v>1.5681793812524649</v>
      </c>
      <c r="Z1048" s="5">
        <f t="shared" si="443"/>
        <v>-3.4123120803371307</v>
      </c>
      <c r="AA1048">
        <f t="shared" si="442"/>
        <v>0</v>
      </c>
    </row>
    <row r="1049" spans="1:27" x14ac:dyDescent="0.2">
      <c r="A1049">
        <f t="shared" si="444"/>
        <v>10.169999999999828</v>
      </c>
      <c r="B1049" s="5">
        <f t="shared" si="433"/>
        <v>0</v>
      </c>
      <c r="C1049" s="5">
        <f t="shared" si="434"/>
        <v>631.72107555210494</v>
      </c>
      <c r="D1049" s="5">
        <f t="shared" si="435"/>
        <v>-419.41715640788271</v>
      </c>
      <c r="E1049" s="2">
        <f t="shared" si="436"/>
        <v>631.72107555210494</v>
      </c>
      <c r="F1049" s="2">
        <f t="shared" si="437"/>
        <v>0</v>
      </c>
      <c r="G1049" s="3">
        <f t="shared" si="445"/>
        <v>0</v>
      </c>
      <c r="H1049" s="3">
        <f t="shared" si="446"/>
        <v>49.590950673681611</v>
      </c>
      <c r="I1049" s="3">
        <f t="shared" si="447"/>
        <v>-100.03921024459048</v>
      </c>
      <c r="J1049" s="2">
        <f t="shared" si="448"/>
        <v>111.65619541736544</v>
      </c>
      <c r="K1049" s="2">
        <f t="shared" si="424"/>
        <v>111.65619541736544</v>
      </c>
      <c r="L1049" s="5">
        <f t="shared" si="425"/>
        <v>0.37845720328994298</v>
      </c>
      <c r="M1049" s="4">
        <f t="shared" si="438"/>
        <v>0.17008543797976816</v>
      </c>
      <c r="N1049" s="4">
        <f t="shared" si="426"/>
        <v>0.2140521266354907</v>
      </c>
      <c r="O1049" s="4">
        <f t="shared" si="439"/>
        <v>0</v>
      </c>
      <c r="P1049" s="4">
        <f t="shared" si="427"/>
        <v>0</v>
      </c>
      <c r="Q1049" s="5">
        <f t="shared" si="428"/>
        <v>0</v>
      </c>
      <c r="R1049" s="5">
        <f t="shared" si="429"/>
        <v>-11.140262499777855</v>
      </c>
      <c r="S1049" s="5">
        <f t="shared" si="440"/>
        <v>22.473113486543021</v>
      </c>
      <c r="T1049" s="6">
        <f t="shared" si="441"/>
        <v>1498.475275453849</v>
      </c>
      <c r="U1049" s="5">
        <f t="shared" si="430"/>
        <v>0</v>
      </c>
      <c r="V1049" s="5">
        <f t="shared" si="431"/>
        <v>12.710598958344864</v>
      </c>
      <c r="W1049" s="5">
        <f t="shared" si="432"/>
        <v>6.30083628644313</v>
      </c>
      <c r="X1049" s="5">
        <f t="shared" si="449"/>
        <v>0</v>
      </c>
      <c r="Y1049" s="5">
        <f t="shared" si="450"/>
        <v>1.5703364585670094</v>
      </c>
      <c r="Z1049" s="5">
        <f t="shared" si="443"/>
        <v>-3.4000502270138497</v>
      </c>
      <c r="AA1049">
        <f t="shared" si="442"/>
        <v>0</v>
      </c>
    </row>
    <row r="1050" spans="1:27" x14ac:dyDescent="0.2">
      <c r="A1050">
        <f t="shared" si="444"/>
        <v>10.179999999999827</v>
      </c>
      <c r="B1050" s="5">
        <f t="shared" si="433"/>
        <v>0</v>
      </c>
      <c r="C1050" s="5">
        <f t="shared" si="434"/>
        <v>632.21706357566461</v>
      </c>
      <c r="D1050" s="5">
        <f t="shared" si="435"/>
        <v>-420.41771851284</v>
      </c>
      <c r="E1050" s="2">
        <f t="shared" si="436"/>
        <v>632.21706357566461</v>
      </c>
      <c r="F1050" s="2">
        <f t="shared" si="437"/>
        <v>0</v>
      </c>
      <c r="G1050" s="3">
        <f t="shared" si="445"/>
        <v>0</v>
      </c>
      <c r="H1050" s="3">
        <f t="shared" si="446"/>
        <v>49.60665403826728</v>
      </c>
      <c r="I1050" s="3">
        <f t="shared" si="447"/>
        <v>-100.07321074686061</v>
      </c>
      <c r="J1050" s="2">
        <f t="shared" si="448"/>
        <v>111.69363291637495</v>
      </c>
      <c r="K1050" s="2">
        <f t="shared" si="424"/>
        <v>111.69363291637495</v>
      </c>
      <c r="L1050" s="5">
        <f t="shared" si="425"/>
        <v>0.37835641824567201</v>
      </c>
      <c r="M1050" s="4">
        <f t="shared" si="438"/>
        <v>0.17002825867301136</v>
      </c>
      <c r="N1050" s="4">
        <f t="shared" si="426"/>
        <v>0.21401589597796128</v>
      </c>
      <c r="O1050" s="4">
        <f t="shared" si="439"/>
        <v>0</v>
      </c>
      <c r="P1050" s="4">
        <f t="shared" si="427"/>
        <v>0</v>
      </c>
      <c r="Q1050" s="5">
        <f t="shared" si="428"/>
        <v>0</v>
      </c>
      <c r="R1050" s="5">
        <f t="shared" si="429"/>
        <v>-11.144557940159277</v>
      </c>
      <c r="S1050" s="5">
        <f t="shared" si="440"/>
        <v>22.482300349582573</v>
      </c>
      <c r="T1050" s="6">
        <f t="shared" si="441"/>
        <v>1498.4737769793228</v>
      </c>
      <c r="U1050" s="5">
        <f t="shared" si="430"/>
        <v>0</v>
      </c>
      <c r="V1050" s="5">
        <f t="shared" si="431"/>
        <v>12.717029290189886</v>
      </c>
      <c r="W1050" s="5">
        <f t="shared" si="432"/>
        <v>6.3038776080515815</v>
      </c>
      <c r="X1050" s="5">
        <f t="shared" si="449"/>
        <v>0</v>
      </c>
      <c r="Y1050" s="5">
        <f t="shared" si="450"/>
        <v>1.5724713500306091</v>
      </c>
      <c r="Z1050" s="5">
        <f t="shared" si="443"/>
        <v>-3.3878220423658441</v>
      </c>
      <c r="AA1050">
        <f t="shared" si="442"/>
        <v>0</v>
      </c>
    </row>
    <row r="1051" spans="1:27" x14ac:dyDescent="0.2">
      <c r="A1051">
        <f t="shared" si="444"/>
        <v>10.189999999999827</v>
      </c>
      <c r="B1051" s="5">
        <f t="shared" si="433"/>
        <v>0</v>
      </c>
      <c r="C1051" s="5">
        <f t="shared" si="434"/>
        <v>632.71320873961474</v>
      </c>
      <c r="D1051" s="5">
        <f t="shared" si="435"/>
        <v>-421.41862001141072</v>
      </c>
      <c r="E1051" s="2">
        <f t="shared" si="436"/>
        <v>632.71320873961474</v>
      </c>
      <c r="F1051" s="2">
        <f t="shared" si="437"/>
        <v>0</v>
      </c>
      <c r="G1051" s="3">
        <f t="shared" si="445"/>
        <v>0</v>
      </c>
      <c r="H1051" s="3">
        <f t="shared" si="446"/>
        <v>49.622378751767585</v>
      </c>
      <c r="I1051" s="3">
        <f t="shared" si="447"/>
        <v>-100.10708896728427</v>
      </c>
      <c r="J1051" s="2">
        <f t="shared" si="448"/>
        <v>111.73097034612938</v>
      </c>
      <c r="K1051" s="2">
        <f t="shared" si="424"/>
        <v>111.73097034612938</v>
      </c>
      <c r="L1051" s="5">
        <f t="shared" si="425"/>
        <v>0.37825591545199688</v>
      </c>
      <c r="M1051" s="4">
        <f t="shared" si="438"/>
        <v>0.16997126991502279</v>
      </c>
      <c r="N1051" s="4">
        <f t="shared" si="426"/>
        <v>0.2139797740174644</v>
      </c>
      <c r="O1051" s="4">
        <f t="shared" si="439"/>
        <v>0</v>
      </c>
      <c r="P1051" s="4">
        <f t="shared" si="427"/>
        <v>0</v>
      </c>
      <c r="Q1051" s="5">
        <f t="shared" si="428"/>
        <v>0</v>
      </c>
      <c r="R1051" s="5">
        <f t="shared" si="429"/>
        <v>-11.148855006446848</v>
      </c>
      <c r="S1051" s="5">
        <f t="shared" si="440"/>
        <v>22.491453414533694</v>
      </c>
      <c r="T1051" s="6">
        <f t="shared" si="441"/>
        <v>1498.472278506295</v>
      </c>
      <c r="U1051" s="5">
        <f t="shared" si="430"/>
        <v>0</v>
      </c>
      <c r="V1051" s="5">
        <f t="shared" si="431"/>
        <v>12.723439138328592</v>
      </c>
      <c r="W1051" s="5">
        <f t="shared" si="432"/>
        <v>6.306919144892329</v>
      </c>
      <c r="X1051" s="5">
        <f t="shared" si="449"/>
        <v>0</v>
      </c>
      <c r="Y1051" s="5">
        <f t="shared" si="450"/>
        <v>1.5745841318817444</v>
      </c>
      <c r="Z1051" s="5">
        <f t="shared" si="443"/>
        <v>-3.3756274405739752</v>
      </c>
      <c r="AA1051">
        <f t="shared" si="442"/>
        <v>0</v>
      </c>
    </row>
    <row r="1052" spans="1:27" x14ac:dyDescent="0.2">
      <c r="A1052">
        <f t="shared" si="444"/>
        <v>10.199999999999827</v>
      </c>
      <c r="B1052" s="5">
        <f t="shared" si="433"/>
        <v>0</v>
      </c>
      <c r="C1052" s="5">
        <f t="shared" si="434"/>
        <v>633.20951125633906</v>
      </c>
      <c r="D1052" s="5">
        <f t="shared" si="435"/>
        <v>-422.41985968245564</v>
      </c>
      <c r="E1052" s="2">
        <f t="shared" si="436"/>
        <v>633.20951125633906</v>
      </c>
      <c r="F1052" s="2">
        <f t="shared" si="437"/>
        <v>0</v>
      </c>
      <c r="G1052" s="3">
        <f t="shared" si="445"/>
        <v>0</v>
      </c>
      <c r="H1052" s="3">
        <f t="shared" si="446"/>
        <v>49.638124593086403</v>
      </c>
      <c r="I1052" s="3">
        <f t="shared" si="447"/>
        <v>-100.14084524169002</v>
      </c>
      <c r="J1052" s="2">
        <f t="shared" si="448"/>
        <v>111.7682079074317</v>
      </c>
      <c r="K1052" s="2">
        <f t="shared" si="424"/>
        <v>111.7682079074317</v>
      </c>
      <c r="L1052" s="5">
        <f t="shared" si="425"/>
        <v>0.37815569442143043</v>
      </c>
      <c r="M1052" s="4">
        <f t="shared" si="438"/>
        <v>0.16991447105649787</v>
      </c>
      <c r="N1052" s="4">
        <f t="shared" si="426"/>
        <v>0.21394376045684241</v>
      </c>
      <c r="O1052" s="4">
        <f t="shared" si="439"/>
        <v>0</v>
      </c>
      <c r="P1052" s="4">
        <f t="shared" si="427"/>
        <v>0</v>
      </c>
      <c r="Q1052" s="5">
        <f t="shared" si="428"/>
        <v>0</v>
      </c>
      <c r="R1052" s="5">
        <f t="shared" si="429"/>
        <v>-11.153153668437438</v>
      </c>
      <c r="S1052" s="5">
        <f t="shared" si="440"/>
        <v>22.500572788024726</v>
      </c>
      <c r="T1052" s="6">
        <f t="shared" si="441"/>
        <v>1498.4707800347658</v>
      </c>
      <c r="U1052" s="5">
        <f t="shared" si="430"/>
        <v>0</v>
      </c>
      <c r="V1052" s="5">
        <f t="shared" si="431"/>
        <v>12.729828548709284</v>
      </c>
      <c r="W1052" s="5">
        <f t="shared" si="432"/>
        <v>6.3099608758484633</v>
      </c>
      <c r="X1052" s="5">
        <f t="shared" si="449"/>
        <v>0</v>
      </c>
      <c r="Y1052" s="5">
        <f t="shared" si="450"/>
        <v>1.5766748802718453</v>
      </c>
      <c r="Z1052" s="5">
        <f t="shared" si="443"/>
        <v>-3.3634663361268089</v>
      </c>
      <c r="AA1052">
        <f t="shared" si="442"/>
        <v>0</v>
      </c>
    </row>
    <row r="1053" spans="1:27" x14ac:dyDescent="0.2">
      <c r="A1053">
        <f t="shared" si="444"/>
        <v>10.209999999999827</v>
      </c>
      <c r="B1053" s="5">
        <f t="shared" si="433"/>
        <v>0</v>
      </c>
      <c r="C1053" s="5">
        <f t="shared" si="434"/>
        <v>633.70597133601393</v>
      </c>
      <c r="D1053" s="5">
        <f t="shared" si="435"/>
        <v>-423.42143630818936</v>
      </c>
      <c r="E1053" s="2">
        <f t="shared" si="436"/>
        <v>633.70597133601393</v>
      </c>
      <c r="F1053" s="2">
        <f t="shared" si="437"/>
        <v>0</v>
      </c>
      <c r="G1053" s="3">
        <f t="shared" si="445"/>
        <v>0</v>
      </c>
      <c r="H1053" s="3">
        <f t="shared" si="446"/>
        <v>49.653891341889121</v>
      </c>
      <c r="I1053" s="3">
        <f t="shared" si="447"/>
        <v>-100.17447990505129</v>
      </c>
      <c r="J1053" s="2">
        <f t="shared" si="448"/>
        <v>111.80534580081425</v>
      </c>
      <c r="K1053" s="2">
        <f t="shared" si="424"/>
        <v>111.80534580081425</v>
      </c>
      <c r="L1053" s="5">
        <f t="shared" si="425"/>
        <v>0.37805575466518215</v>
      </c>
      <c r="M1053" s="4">
        <f t="shared" si="438"/>
        <v>0.16985786145083592</v>
      </c>
      <c r="N1053" s="4">
        <f t="shared" si="426"/>
        <v>0.2139078549998206</v>
      </c>
      <c r="O1053" s="4">
        <f t="shared" si="439"/>
        <v>0</v>
      </c>
      <c r="P1053" s="4">
        <f t="shared" si="427"/>
        <v>0</v>
      </c>
      <c r="Q1053" s="5">
        <f t="shared" si="428"/>
        <v>0</v>
      </c>
      <c r="R1053" s="5">
        <f t="shared" si="429"/>
        <v>-11.1574538959535</v>
      </c>
      <c r="S1053" s="5">
        <f t="shared" si="440"/>
        <v>22.509658576322298</v>
      </c>
      <c r="T1053" s="6">
        <f t="shared" si="441"/>
        <v>1498.469281564735</v>
      </c>
      <c r="U1053" s="5">
        <f t="shared" si="430"/>
        <v>0</v>
      </c>
      <c r="V1053" s="5">
        <f t="shared" si="431"/>
        <v>12.736197567217895</v>
      </c>
      <c r="W1053" s="5">
        <f t="shared" si="432"/>
        <v>6.3130027798585173</v>
      </c>
      <c r="X1053" s="5">
        <f t="shared" si="449"/>
        <v>0</v>
      </c>
      <c r="Y1053" s="5">
        <f t="shared" si="450"/>
        <v>1.5787436712643945</v>
      </c>
      <c r="Z1053" s="5">
        <f t="shared" si="443"/>
        <v>-3.351338643819183</v>
      </c>
      <c r="AA1053">
        <f t="shared" si="442"/>
        <v>0</v>
      </c>
    </row>
    <row r="1054" spans="1:27" x14ac:dyDescent="0.2">
      <c r="A1054">
        <f t="shared" si="444"/>
        <v>10.219999999999827</v>
      </c>
      <c r="B1054" s="5">
        <f t="shared" si="433"/>
        <v>0</v>
      </c>
      <c r="C1054" s="5">
        <f t="shared" si="434"/>
        <v>634.20258918661648</v>
      </c>
      <c r="D1054" s="5">
        <f t="shared" si="435"/>
        <v>-424.42334867417208</v>
      </c>
      <c r="E1054" s="2">
        <f t="shared" si="436"/>
        <v>634.20258918661648</v>
      </c>
      <c r="F1054" s="2">
        <f t="shared" si="437"/>
        <v>0</v>
      </c>
      <c r="G1054" s="3">
        <f t="shared" si="445"/>
        <v>0</v>
      </c>
      <c r="H1054" s="3">
        <f t="shared" si="446"/>
        <v>49.669678778601764</v>
      </c>
      <c r="I1054" s="3">
        <f t="shared" si="447"/>
        <v>-100.20799329148947</v>
      </c>
      <c r="J1054" s="2">
        <f t="shared" si="448"/>
        <v>111.84238422653856</v>
      </c>
      <c r="K1054" s="2">
        <f t="shared" si="424"/>
        <v>111.84238422653856</v>
      </c>
      <c r="L1054" s="5">
        <f t="shared" si="425"/>
        <v>0.37795609569318223</v>
      </c>
      <c r="M1054" s="4">
        <f t="shared" si="438"/>
        <v>0.16980144045412601</v>
      </c>
      <c r="N1054" s="4">
        <f t="shared" si="426"/>
        <v>0.21387205735100451</v>
      </c>
      <c r="O1054" s="4">
        <f t="shared" si="439"/>
        <v>0</v>
      </c>
      <c r="P1054" s="4">
        <f t="shared" si="427"/>
        <v>0</v>
      </c>
      <c r="Q1054" s="5">
        <f t="shared" si="428"/>
        <v>0</v>
      </c>
      <c r="R1054" s="5">
        <f t="shared" si="429"/>
        <v>-11.16175565884388</v>
      </c>
      <c r="S1054" s="5">
        <f t="shared" si="440"/>
        <v>22.518710885332581</v>
      </c>
      <c r="T1054" s="6">
        <f t="shared" si="441"/>
        <v>1498.4677830962025</v>
      </c>
      <c r="U1054" s="5">
        <f t="shared" si="430"/>
        <v>0</v>
      </c>
      <c r="V1054" s="5">
        <f t="shared" si="431"/>
        <v>12.742546239678003</v>
      </c>
      <c r="W1054" s="5">
        <f t="shared" si="432"/>
        <v>6.3160448359166885</v>
      </c>
      <c r="X1054" s="5">
        <f t="shared" si="449"/>
        <v>0</v>
      </c>
      <c r="Y1054" s="5">
        <f t="shared" si="450"/>
        <v>1.5807905808341225</v>
      </c>
      <c r="Z1054" s="5">
        <f t="shared" si="443"/>
        <v>-3.3392442787507299</v>
      </c>
      <c r="AA1054">
        <f t="shared" si="442"/>
        <v>0</v>
      </c>
    </row>
    <row r="1055" spans="1:27" x14ac:dyDescent="0.2">
      <c r="A1055">
        <f t="shared" si="444"/>
        <v>10.229999999999826</v>
      </c>
      <c r="B1055" s="5">
        <f t="shared" si="433"/>
        <v>0</v>
      </c>
      <c r="C1055" s="5">
        <f t="shared" si="434"/>
        <v>634.69936501393158</v>
      </c>
      <c r="D1055" s="5">
        <f t="shared" si="435"/>
        <v>-425.42559556930092</v>
      </c>
      <c r="E1055" s="2">
        <f t="shared" si="436"/>
        <v>634.69936501393158</v>
      </c>
      <c r="F1055" s="2">
        <f t="shared" si="437"/>
        <v>0</v>
      </c>
      <c r="G1055" s="3">
        <f t="shared" si="445"/>
        <v>0</v>
      </c>
      <c r="H1055" s="3">
        <f t="shared" si="446"/>
        <v>49.685486684410108</v>
      </c>
      <c r="I1055" s="3">
        <f t="shared" si="447"/>
        <v>-100.24138573427697</v>
      </c>
      <c r="J1055" s="2">
        <f t="shared" si="448"/>
        <v>111.87932338459507</v>
      </c>
      <c r="K1055" s="2">
        <f t="shared" si="424"/>
        <v>111.87932338459507</v>
      </c>
      <c r="L1055" s="5">
        <f t="shared" si="425"/>
        <v>0.3778567170141065</v>
      </c>
      <c r="M1055" s="4">
        <f t="shared" si="438"/>
        <v>0.16974520742513294</v>
      </c>
      <c r="N1055" s="4">
        <f t="shared" si="426"/>
        <v>0.21383636721587646</v>
      </c>
      <c r="O1055" s="4">
        <f t="shared" si="439"/>
        <v>0</v>
      </c>
      <c r="P1055" s="4">
        <f t="shared" si="427"/>
        <v>0</v>
      </c>
      <c r="Q1055" s="5">
        <f t="shared" si="428"/>
        <v>0</v>
      </c>
      <c r="R1055" s="5">
        <f t="shared" si="429"/>
        <v>-11.166058926984659</v>
      </c>
      <c r="S1055" s="5">
        <f t="shared" si="440"/>
        <v>22.527729820602541</v>
      </c>
      <c r="T1055" s="6">
        <f t="shared" si="441"/>
        <v>1498.4662846291685</v>
      </c>
      <c r="U1055" s="5">
        <f t="shared" si="430"/>
        <v>0</v>
      </c>
      <c r="V1055" s="5">
        <f t="shared" si="431"/>
        <v>12.74887461185075</v>
      </c>
      <c r="W1055" s="5">
        <f t="shared" si="432"/>
        <v>6.3190870230730001</v>
      </c>
      <c r="X1055" s="5">
        <f t="shared" si="449"/>
        <v>0</v>
      </c>
      <c r="Y1055" s="5">
        <f t="shared" si="450"/>
        <v>1.582815684866091</v>
      </c>
      <c r="Z1055" s="5">
        <f t="shared" si="443"/>
        <v>-3.3271831563244589</v>
      </c>
      <c r="AA1055">
        <f t="shared" si="442"/>
        <v>0</v>
      </c>
    </row>
    <row r="1056" spans="1:27" x14ac:dyDescent="0.2">
      <c r="A1056">
        <f t="shared" si="444"/>
        <v>10.239999999999826</v>
      </c>
      <c r="B1056" s="5">
        <f t="shared" si="433"/>
        <v>0</v>
      </c>
      <c r="C1056" s="5">
        <f t="shared" si="434"/>
        <v>635.19629902155987</v>
      </c>
      <c r="D1056" s="5">
        <f t="shared" si="435"/>
        <v>-426.4281757858015</v>
      </c>
      <c r="E1056" s="2">
        <f t="shared" si="436"/>
        <v>635.19629902155987</v>
      </c>
      <c r="F1056" s="2">
        <f t="shared" si="437"/>
        <v>0</v>
      </c>
      <c r="G1056" s="3">
        <f t="shared" si="445"/>
        <v>0</v>
      </c>
      <c r="H1056" s="3">
        <f t="shared" si="446"/>
        <v>49.701314841258771</v>
      </c>
      <c r="I1056" s="3">
        <f t="shared" si="447"/>
        <v>-100.27465756584022</v>
      </c>
      <c r="J1056" s="2">
        <f t="shared" si="448"/>
        <v>111.916163474703</v>
      </c>
      <c r="K1056" s="2">
        <f t="shared" ref="K1056:K1119" si="451">IF(D1056&gt;=hwind,SQRT((G1056-vxw)^2+(H1056-vyw)^2+I1056^2),J1056)</f>
        <v>111.916163474703</v>
      </c>
      <c r="L1056" s="5">
        <f t="shared" ref="L1056:L1119" si="452">IF(drag=1,(cda+cdb/(1+EXP(-(K1056-vel)/dv))),IF(drag=2,$G$11,0))</f>
        <v>0.3777576181354001</v>
      </c>
      <c r="M1056" s="4">
        <f t="shared" si="438"/>
        <v>0.16968916172528364</v>
      </c>
      <c r="N1056" s="4">
        <f t="shared" ref="N1056:N1119" si="453">IF(Magnus=1,(IF(M1056&lt;0.1,1.5*M1056,0.09+0.6*M1056)),IF(Magnus=2,1/(2.32+0.4/M1056),0))</f>
        <v>0.21380078430079277</v>
      </c>
      <c r="O1056" s="4">
        <f t="shared" si="439"/>
        <v>0</v>
      </c>
      <c r="P1056" s="4">
        <f t="shared" ref="P1056:P1119" si="454">IF(D1056&gt;=hwind,vyw,0)</f>
        <v>0</v>
      </c>
      <c r="Q1056" s="5">
        <f t="shared" ref="Q1056:Q1119" si="455">-const*$L1056*$K1056*(G1056-O1056)</f>
        <v>0</v>
      </c>
      <c r="R1056" s="5">
        <f t="shared" ref="R1056:R1119" si="456">-const*$L1056*$K1056*(H1056-P1056)</f>
        <v>-11.170363670279947</v>
      </c>
      <c r="S1056" s="5">
        <f t="shared" si="440"/>
        <v>22.536715487321207</v>
      </c>
      <c r="T1056" s="6">
        <f t="shared" si="441"/>
        <v>1498.4647861636333</v>
      </c>
      <c r="U1056" s="5">
        <f t="shared" ref="U1056:U1119" si="457">const*($N1056/omega)*K1056*(wy*I1056-wz*(H1056-P1056))</f>
        <v>0</v>
      </c>
      <c r="V1056" s="5">
        <f t="shared" ref="V1056:V1119" si="458">const*($N1056/omega)*K1056*(wz*(G1056-O1056)-wx*I1056)</f>
        <v>12.755182729434841</v>
      </c>
      <c r="W1056" s="5">
        <f t="shared" ref="W1056:W1119" si="459">const*($N1056/omega)*K1056*(wx*(H1056-P1056)-wy*(G1056-O1056))</f>
        <v>6.3221293204335005</v>
      </c>
      <c r="X1056" s="5">
        <f t="shared" si="449"/>
        <v>0</v>
      </c>
      <c r="Y1056" s="5">
        <f t="shared" si="450"/>
        <v>1.5848190591548938</v>
      </c>
      <c r="Z1056" s="5">
        <f t="shared" si="443"/>
        <v>-3.3151551922452924</v>
      </c>
      <c r="AA1056">
        <f t="shared" si="442"/>
        <v>0</v>
      </c>
    </row>
    <row r="1057" spans="1:27" x14ac:dyDescent="0.2">
      <c r="A1057">
        <f t="shared" si="444"/>
        <v>10.249999999999826</v>
      </c>
      <c r="B1057" s="5">
        <f t="shared" ref="B1057:B1120" si="460">B1056+G1056*dt+0.5*X1056*dt*dt</f>
        <v>0</v>
      </c>
      <c r="C1057" s="5">
        <f t="shared" ref="C1057:C1120" si="461">C1056+H1056*dt+0.5*Y1056*dt*dt</f>
        <v>635.69339141092541</v>
      </c>
      <c r="D1057" s="5">
        <f t="shared" ref="D1057:D1120" si="462">D1056+I1056*dt+0.5*Z1056*dt*dt</f>
        <v>-427.43108811921951</v>
      </c>
      <c r="E1057" s="2">
        <f t="shared" ref="E1057:E1120" si="463">SQRT(B1057^2+C1057^2)</f>
        <v>635.69339141092541</v>
      </c>
      <c r="F1057" s="2">
        <f t="shared" ref="F1057:F1120" si="464">ATAN2(C1057,B1057)*180/PI()</f>
        <v>0</v>
      </c>
      <c r="G1057" s="3">
        <f t="shared" si="445"/>
        <v>0</v>
      </c>
      <c r="H1057" s="3">
        <f t="shared" si="446"/>
        <v>49.717163031850319</v>
      </c>
      <c r="I1057" s="3">
        <f t="shared" si="447"/>
        <v>-100.30780911776267</v>
      </c>
      <c r="J1057" s="2">
        <f t="shared" si="448"/>
        <v>111.95290469631011</v>
      </c>
      <c r="K1057" s="2">
        <f t="shared" si="451"/>
        <v>111.95290469631011</v>
      </c>
      <c r="L1057" s="5">
        <f t="shared" si="452"/>
        <v>0.37765879856330159</v>
      </c>
      <c r="M1057" s="4">
        <f t="shared" ref="M1057:M1120" si="465">(romega/K1057)*EXP(-A1057/tau)</f>
        <v>0.16963330271865307</v>
      </c>
      <c r="N1057" s="4">
        <f t="shared" si="453"/>
        <v>0.21376530831298068</v>
      </c>
      <c r="O1057" s="4">
        <f t="shared" ref="O1057:O1120" si="466">IF(D1057&gt;=hwind,vxw,0)</f>
        <v>0</v>
      </c>
      <c r="P1057" s="4">
        <f t="shared" si="454"/>
        <v>0</v>
      </c>
      <c r="Q1057" s="5">
        <f t="shared" si="455"/>
        <v>0</v>
      </c>
      <c r="R1057" s="5">
        <f t="shared" si="456"/>
        <v>-11.174669858662691</v>
      </c>
      <c r="S1057" s="5">
        <f t="shared" ref="S1057:S1120" si="467">-const*$L1057*$K1057*I1057</f>
        <v>22.545667990320897</v>
      </c>
      <c r="T1057" s="6">
        <f t="shared" ref="T1057:T1120" si="468">omega*EXP(-A1057/tau)*30/PI()</f>
        <v>1498.4632876995965</v>
      </c>
      <c r="U1057" s="5">
        <f t="shared" si="457"/>
        <v>0</v>
      </c>
      <c r="V1057" s="5">
        <f t="shared" si="458"/>
        <v>12.761470638066507</v>
      </c>
      <c r="W1057" s="5">
        <f t="shared" si="459"/>
        <v>6.3251717071604494</v>
      </c>
      <c r="X1057" s="5">
        <f t="shared" si="449"/>
        <v>0</v>
      </c>
      <c r="Y1057" s="5">
        <f t="shared" si="450"/>
        <v>1.5868007794038164</v>
      </c>
      <c r="Z1057" s="5">
        <f t="shared" si="443"/>
        <v>-3.303160302518652</v>
      </c>
      <c r="AA1057">
        <f t="shared" ref="AA1057:AA1120" si="469">IF($D1057*$D1058&lt;0,1,0)</f>
        <v>0</v>
      </c>
    </row>
    <row r="1058" spans="1:27" x14ac:dyDescent="0.2">
      <c r="A1058">
        <f t="shared" si="444"/>
        <v>10.259999999999826</v>
      </c>
      <c r="B1058" s="5">
        <f t="shared" si="460"/>
        <v>0</v>
      </c>
      <c r="C1058" s="5">
        <f t="shared" si="461"/>
        <v>636.19064238128283</v>
      </c>
      <c r="D1058" s="5">
        <f t="shared" si="462"/>
        <v>-428.43433136841224</v>
      </c>
      <c r="E1058" s="2">
        <f t="shared" si="463"/>
        <v>636.19064238128283</v>
      </c>
      <c r="F1058" s="2">
        <f t="shared" si="464"/>
        <v>0</v>
      </c>
      <c r="G1058" s="3">
        <f t="shared" si="445"/>
        <v>0</v>
      </c>
      <c r="H1058" s="3">
        <f t="shared" si="446"/>
        <v>49.733031039644359</v>
      </c>
      <c r="I1058" s="3">
        <f t="shared" si="447"/>
        <v>-100.34084072078787</v>
      </c>
      <c r="J1058" s="2">
        <f t="shared" si="448"/>
        <v>111.98954724859257</v>
      </c>
      <c r="K1058" s="2">
        <f t="shared" si="451"/>
        <v>111.98954724859257</v>
      </c>
      <c r="L1058" s="5">
        <f t="shared" si="452"/>
        <v>0.37756025780286684</v>
      </c>
      <c r="M1058" s="4">
        <f t="shared" si="465"/>
        <v>0.16957762977195073</v>
      </c>
      <c r="N1058" s="4">
        <f t="shared" si="453"/>
        <v>0.21372993896053535</v>
      </c>
      <c r="O1058" s="4">
        <f t="shared" si="466"/>
        <v>0</v>
      </c>
      <c r="P1058" s="4">
        <f t="shared" si="454"/>
        <v>0</v>
      </c>
      <c r="Q1058" s="5">
        <f t="shared" si="455"/>
        <v>0</v>
      </c>
      <c r="R1058" s="5">
        <f t="shared" si="456"/>
        <v>-11.178977462095487</v>
      </c>
      <c r="S1058" s="5">
        <f t="shared" si="467"/>
        <v>22.554587434078538</v>
      </c>
      <c r="T1058" s="6">
        <f t="shared" si="468"/>
        <v>1498.4617892370582</v>
      </c>
      <c r="U1058" s="5">
        <f t="shared" si="457"/>
        <v>0</v>
      </c>
      <c r="V1058" s="5">
        <f t="shared" si="458"/>
        <v>12.767738383319486</v>
      </c>
      <c r="W1058" s="5">
        <f t="shared" si="459"/>
        <v>6.328214162472495</v>
      </c>
      <c r="X1058" s="5">
        <f t="shared" si="449"/>
        <v>0</v>
      </c>
      <c r="Y1058" s="5">
        <f t="shared" si="450"/>
        <v>1.588760921223999</v>
      </c>
      <c r="Z1058" s="5">
        <f t="shared" si="443"/>
        <v>-3.2911984034489663</v>
      </c>
      <c r="AA1058">
        <f t="shared" si="469"/>
        <v>0</v>
      </c>
    </row>
    <row r="1059" spans="1:27" x14ac:dyDescent="0.2">
      <c r="A1059">
        <f t="shared" si="444"/>
        <v>10.269999999999825</v>
      </c>
      <c r="B1059" s="5">
        <f t="shared" si="460"/>
        <v>0</v>
      </c>
      <c r="C1059" s="5">
        <f t="shared" si="461"/>
        <v>636.68805212972541</v>
      </c>
      <c r="D1059" s="5">
        <f t="shared" si="462"/>
        <v>-429.43790433554028</v>
      </c>
      <c r="E1059" s="2">
        <f t="shared" si="463"/>
        <v>636.68805212972541</v>
      </c>
      <c r="F1059" s="2">
        <f t="shared" si="464"/>
        <v>0</v>
      </c>
      <c r="G1059" s="3">
        <f t="shared" si="445"/>
        <v>0</v>
      </c>
      <c r="H1059" s="3">
        <f t="shared" si="446"/>
        <v>49.748918648856602</v>
      </c>
      <c r="I1059" s="3">
        <f t="shared" si="447"/>
        <v>-100.37375270482235</v>
      </c>
      <c r="J1059" s="2">
        <f t="shared" si="448"/>
        <v>112.02609133045473</v>
      </c>
      <c r="K1059" s="2">
        <f t="shared" si="451"/>
        <v>112.02609133045473</v>
      </c>
      <c r="L1059" s="5">
        <f t="shared" si="452"/>
        <v>0.37746199535799224</v>
      </c>
      <c r="M1059" s="4">
        <f t="shared" si="465"/>
        <v>0.16952214225450687</v>
      </c>
      <c r="N1059" s="4">
        <f t="shared" si="453"/>
        <v>0.21369467595241659</v>
      </c>
      <c r="O1059" s="4">
        <f t="shared" si="466"/>
        <v>0</v>
      </c>
      <c r="P1059" s="4">
        <f t="shared" si="454"/>
        <v>0</v>
      </c>
      <c r="Q1059" s="5">
        <f t="shared" si="455"/>
        <v>0</v>
      </c>
      <c r="R1059" s="5">
        <f t="shared" si="456"/>
        <v>-11.183286450571345</v>
      </c>
      <c r="S1059" s="5">
        <f t="shared" si="467"/>
        <v>22.563473922716863</v>
      </c>
      <c r="T1059" s="6">
        <f t="shared" si="468"/>
        <v>1498.4602907760179</v>
      </c>
      <c r="U1059" s="5">
        <f t="shared" si="457"/>
        <v>0</v>
      </c>
      <c r="V1059" s="5">
        <f t="shared" si="458"/>
        <v>12.773986010704984</v>
      </c>
      <c r="W1059" s="5">
        <f t="shared" si="459"/>
        <v>6.3312566656448528</v>
      </c>
      <c r="X1059" s="5">
        <f t="shared" si="449"/>
        <v>0</v>
      </c>
      <c r="Y1059" s="5">
        <f t="shared" si="450"/>
        <v>1.5906995601336398</v>
      </c>
      <c r="Z1059" s="5">
        <f t="shared" si="443"/>
        <v>-3.2792694116382819</v>
      </c>
      <c r="AA1059">
        <f t="shared" si="469"/>
        <v>0</v>
      </c>
    </row>
    <row r="1060" spans="1:27" x14ac:dyDescent="0.2">
      <c r="A1060">
        <f t="shared" si="444"/>
        <v>10.279999999999825</v>
      </c>
      <c r="B1060" s="5">
        <f t="shared" si="460"/>
        <v>0</v>
      </c>
      <c r="C1060" s="5">
        <f t="shared" si="461"/>
        <v>637.18562085119197</v>
      </c>
      <c r="D1060" s="5">
        <f t="shared" si="462"/>
        <v>-430.44180582605907</v>
      </c>
      <c r="E1060" s="2">
        <f t="shared" si="463"/>
        <v>637.18562085119197</v>
      </c>
      <c r="F1060" s="2">
        <f t="shared" si="464"/>
        <v>0</v>
      </c>
      <c r="G1060" s="3">
        <f t="shared" si="445"/>
        <v>0</v>
      </c>
      <c r="H1060" s="3">
        <f t="shared" si="446"/>
        <v>49.764825644457936</v>
      </c>
      <c r="I1060" s="3">
        <f t="shared" si="447"/>
        <v>-100.40654539893873</v>
      </c>
      <c r="J1060" s="2">
        <f t="shared" si="448"/>
        <v>112.062537140529</v>
      </c>
      <c r="K1060" s="2">
        <f t="shared" si="451"/>
        <v>112.062537140529</v>
      </c>
      <c r="L1060" s="5">
        <f t="shared" si="452"/>
        <v>0.37736401073143844</v>
      </c>
      <c r="M1060" s="4">
        <f t="shared" si="465"/>
        <v>0.16946683953825914</v>
      </c>
      <c r="N1060" s="4">
        <f t="shared" si="453"/>
        <v>0.21365951899844621</v>
      </c>
      <c r="O1060" s="4">
        <f t="shared" si="466"/>
        <v>0</v>
      </c>
      <c r="P1060" s="4">
        <f t="shared" si="454"/>
        <v>0</v>
      </c>
      <c r="Q1060" s="5">
        <f t="shared" si="455"/>
        <v>0</v>
      </c>
      <c r="R1060" s="5">
        <f t="shared" si="456"/>
        <v>-11.187596794114494</v>
      </c>
      <c r="S1060" s="5">
        <f t="shared" si="467"/>
        <v>22.572327560005743</v>
      </c>
      <c r="T1060" s="6">
        <f t="shared" si="468"/>
        <v>1498.4587923164765</v>
      </c>
      <c r="U1060" s="5">
        <f t="shared" si="457"/>
        <v>0</v>
      </c>
      <c r="V1060" s="5">
        <f t="shared" si="458"/>
        <v>12.780213565671666</v>
      </c>
      <c r="W1060" s="5">
        <f t="shared" si="459"/>
        <v>6.3342991960094759</v>
      </c>
      <c r="X1060" s="5">
        <f t="shared" si="449"/>
        <v>0</v>
      </c>
      <c r="Y1060" s="5">
        <f t="shared" si="450"/>
        <v>1.5926167715571715</v>
      </c>
      <c r="Z1060" s="5">
        <f t="shared" si="443"/>
        <v>-3.2673732439847818</v>
      </c>
      <c r="AA1060">
        <f t="shared" si="469"/>
        <v>0</v>
      </c>
    </row>
    <row r="1061" spans="1:27" x14ac:dyDescent="0.2">
      <c r="A1061">
        <f t="shared" si="444"/>
        <v>10.289999999999825</v>
      </c>
      <c r="B1061" s="5">
        <f t="shared" si="460"/>
        <v>0</v>
      </c>
      <c r="C1061" s="5">
        <f t="shared" si="461"/>
        <v>637.68334873847516</v>
      </c>
      <c r="D1061" s="5">
        <f t="shared" si="462"/>
        <v>-431.44603464871062</v>
      </c>
      <c r="E1061" s="2">
        <f t="shared" si="463"/>
        <v>637.68334873847516</v>
      </c>
      <c r="F1061" s="2">
        <f t="shared" si="464"/>
        <v>0</v>
      </c>
      <c r="G1061" s="3">
        <f t="shared" si="445"/>
        <v>0</v>
      </c>
      <c r="H1061" s="3">
        <f t="shared" si="446"/>
        <v>49.780751812173506</v>
      </c>
      <c r="I1061" s="3">
        <f t="shared" si="447"/>
        <v>-100.43921913137858</v>
      </c>
      <c r="J1061" s="2">
        <f t="shared" si="448"/>
        <v>112.09888487717575</v>
      </c>
      <c r="K1061" s="2">
        <f t="shared" si="451"/>
        <v>112.09888487717575</v>
      </c>
      <c r="L1061" s="5">
        <f t="shared" si="452"/>
        <v>0.37726630342485273</v>
      </c>
      <c r="M1061" s="4">
        <f t="shared" si="465"/>
        <v>0.16941172099773869</v>
      </c>
      <c r="N1061" s="4">
        <f t="shared" si="453"/>
        <v>0.21362446780930475</v>
      </c>
      <c r="O1061" s="4">
        <f t="shared" si="466"/>
        <v>0</v>
      </c>
      <c r="P1061" s="4">
        <f t="shared" si="454"/>
        <v>0</v>
      </c>
      <c r="Q1061" s="5">
        <f t="shared" si="455"/>
        <v>0</v>
      </c>
      <c r="R1061" s="5">
        <f t="shared" si="456"/>
        <v>-11.191908462781143</v>
      </c>
      <c r="S1061" s="5">
        <f t="shared" si="467"/>
        <v>22.58114844936339</v>
      </c>
      <c r="T1061" s="6">
        <f t="shared" si="468"/>
        <v>1498.4572938584333</v>
      </c>
      <c r="U1061" s="5">
        <f t="shared" si="457"/>
        <v>0</v>
      </c>
      <c r="V1061" s="5">
        <f t="shared" si="458"/>
        <v>12.786421093605639</v>
      </c>
      <c r="W1061" s="5">
        <f t="shared" si="459"/>
        <v>6.3373417329552462</v>
      </c>
      <c r="X1061" s="5">
        <f t="shared" si="449"/>
        <v>0</v>
      </c>
      <c r="Y1061" s="5">
        <f t="shared" si="450"/>
        <v>1.5945126308244966</v>
      </c>
      <c r="Z1061" s="5">
        <f t="shared" si="443"/>
        <v>-3.2555098176813644</v>
      </c>
      <c r="AA1061">
        <f t="shared" si="469"/>
        <v>0</v>
      </c>
    </row>
    <row r="1062" spans="1:27" x14ac:dyDescent="0.2">
      <c r="A1062">
        <f t="shared" si="444"/>
        <v>10.299999999999825</v>
      </c>
      <c r="B1062" s="5">
        <f t="shared" si="460"/>
        <v>0</v>
      </c>
      <c r="C1062" s="5">
        <f t="shared" si="461"/>
        <v>638.18123598222837</v>
      </c>
      <c r="D1062" s="5">
        <f t="shared" si="462"/>
        <v>-432.4505896155153</v>
      </c>
      <c r="E1062" s="2">
        <f t="shared" si="463"/>
        <v>638.18123598222837</v>
      </c>
      <c r="F1062" s="2">
        <f t="shared" si="464"/>
        <v>0</v>
      </c>
      <c r="G1062" s="3">
        <f t="shared" si="445"/>
        <v>0</v>
      </c>
      <c r="H1062" s="3">
        <f t="shared" si="446"/>
        <v>49.796696938481752</v>
      </c>
      <c r="I1062" s="3">
        <f t="shared" si="447"/>
        <v>-100.47177422955539</v>
      </c>
      <c r="J1062" s="2">
        <f t="shared" si="448"/>
        <v>112.13513473848306</v>
      </c>
      <c r="K1062" s="2">
        <f t="shared" si="451"/>
        <v>112.13513473848306</v>
      </c>
      <c r="L1062" s="5">
        <f t="shared" si="452"/>
        <v>0.37716887293879287</v>
      </c>
      <c r="M1062" s="4">
        <f t="shared" si="465"/>
        <v>0.16935678601005724</v>
      </c>
      <c r="N1062" s="4">
        <f t="shared" si="453"/>
        <v>0.21358952209652854</v>
      </c>
      <c r="O1062" s="4">
        <f t="shared" si="466"/>
        <v>0</v>
      </c>
      <c r="P1062" s="4">
        <f t="shared" si="454"/>
        <v>0</v>
      </c>
      <c r="Q1062" s="5">
        <f t="shared" si="455"/>
        <v>0</v>
      </c>
      <c r="R1062" s="5">
        <f t="shared" si="456"/>
        <v>-11.196221426660253</v>
      </c>
      <c r="S1062" s="5">
        <f t="shared" si="467"/>
        <v>22.589936693857684</v>
      </c>
      <c r="T1062" s="6">
        <f t="shared" si="468"/>
        <v>1498.4557954018887</v>
      </c>
      <c r="U1062" s="5">
        <f t="shared" si="457"/>
        <v>0</v>
      </c>
      <c r="V1062" s="5">
        <f t="shared" si="458"/>
        <v>12.792608639830403</v>
      </c>
      <c r="W1062" s="5">
        <f t="shared" si="459"/>
        <v>6.3403842559281216</v>
      </c>
      <c r="X1062" s="5">
        <f t="shared" si="449"/>
        <v>0</v>
      </c>
      <c r="Y1062" s="5">
        <f t="shared" si="450"/>
        <v>1.59638721317015</v>
      </c>
      <c r="Z1062" s="5">
        <f t="shared" si="443"/>
        <v>-3.2436790502141939</v>
      </c>
      <c r="AA1062">
        <f t="shared" si="469"/>
        <v>0</v>
      </c>
    </row>
    <row r="1063" spans="1:27" x14ac:dyDescent="0.2">
      <c r="A1063">
        <f t="shared" si="444"/>
        <v>10.309999999999825</v>
      </c>
      <c r="B1063" s="5">
        <f t="shared" si="460"/>
        <v>0</v>
      </c>
      <c r="C1063" s="5">
        <f t="shared" si="461"/>
        <v>638.67928277097383</v>
      </c>
      <c r="D1063" s="5">
        <f t="shared" si="462"/>
        <v>-433.45546954176336</v>
      </c>
      <c r="E1063" s="2">
        <f t="shared" si="463"/>
        <v>638.67928277097383</v>
      </c>
      <c r="F1063" s="2">
        <f t="shared" si="464"/>
        <v>0</v>
      </c>
      <c r="G1063" s="3">
        <f t="shared" si="445"/>
        <v>0</v>
      </c>
      <c r="H1063" s="3">
        <f t="shared" si="446"/>
        <v>49.812660810613451</v>
      </c>
      <c r="I1063" s="3">
        <f t="shared" si="447"/>
        <v>-100.50421102005754</v>
      </c>
      <c r="J1063" s="2">
        <f t="shared" si="448"/>
        <v>112.1712869222667</v>
      </c>
      <c r="K1063" s="2">
        <f t="shared" si="451"/>
        <v>112.1712869222667</v>
      </c>
      <c r="L1063" s="5">
        <f t="shared" si="452"/>
        <v>0.37707171877274892</v>
      </c>
      <c r="M1063" s="4">
        <f t="shared" si="465"/>
        <v>0.16930203395489346</v>
      </c>
      <c r="N1063" s="4">
        <f t="shared" si="453"/>
        <v>0.2135546815725067</v>
      </c>
      <c r="O1063" s="4">
        <f t="shared" si="466"/>
        <v>0</v>
      </c>
      <c r="P1063" s="4">
        <f t="shared" si="454"/>
        <v>0</v>
      </c>
      <c r="Q1063" s="5">
        <f t="shared" si="455"/>
        <v>0</v>
      </c>
      <c r="R1063" s="5">
        <f t="shared" si="456"/>
        <v>-11.200535655874285</v>
      </c>
      <c r="S1063" s="5">
        <f t="shared" si="467"/>
        <v>22.598692396207383</v>
      </c>
      <c r="T1063" s="6">
        <f t="shared" si="468"/>
        <v>1498.4542969468428</v>
      </c>
      <c r="U1063" s="5">
        <f t="shared" si="457"/>
        <v>0</v>
      </c>
      <c r="V1063" s="5">
        <f t="shared" si="458"/>
        <v>12.79877624960686</v>
      </c>
      <c r="W1063" s="5">
        <f t="shared" si="459"/>
        <v>6.3434267444313184</v>
      </c>
      <c r="X1063" s="5">
        <f t="shared" si="449"/>
        <v>0</v>
      </c>
      <c r="Y1063" s="5">
        <f t="shared" si="450"/>
        <v>1.5982405937325748</v>
      </c>
      <c r="Z1063" s="5">
        <f t="shared" si="443"/>
        <v>-3.2318808593612971</v>
      </c>
      <c r="AA1063">
        <f t="shared" si="469"/>
        <v>0</v>
      </c>
    </row>
    <row r="1064" spans="1:27" x14ac:dyDescent="0.2">
      <c r="A1064">
        <f t="shared" si="444"/>
        <v>10.319999999999824</v>
      </c>
      <c r="B1064" s="5">
        <f t="shared" si="460"/>
        <v>0</v>
      </c>
      <c r="C1064" s="5">
        <f t="shared" si="461"/>
        <v>639.17748929110974</v>
      </c>
      <c r="D1064" s="5">
        <f t="shared" si="462"/>
        <v>-434.46067324600693</v>
      </c>
      <c r="E1064" s="2">
        <f t="shared" si="463"/>
        <v>639.17748929110974</v>
      </c>
      <c r="F1064" s="2">
        <f t="shared" si="464"/>
        <v>0</v>
      </c>
      <c r="G1064" s="3">
        <f t="shared" si="445"/>
        <v>0</v>
      </c>
      <c r="H1064" s="3">
        <f t="shared" si="446"/>
        <v>49.82864321655078</v>
      </c>
      <c r="I1064" s="3">
        <f t="shared" si="447"/>
        <v>-100.53652982865115</v>
      </c>
      <c r="J1064" s="2">
        <f t="shared" si="448"/>
        <v>112.20734162606998</v>
      </c>
      <c r="K1064" s="2">
        <f t="shared" si="451"/>
        <v>112.20734162606998</v>
      </c>
      <c r="L1064" s="5">
        <f t="shared" si="452"/>
        <v>0.37697484042516638</v>
      </c>
      <c r="M1064" s="4">
        <f t="shared" si="465"/>
        <v>0.16924746421447956</v>
      </c>
      <c r="N1064" s="4">
        <f t="shared" si="453"/>
        <v>0.21351994595047816</v>
      </c>
      <c r="O1064" s="4">
        <f t="shared" si="466"/>
        <v>0</v>
      </c>
      <c r="P1064" s="4">
        <f t="shared" si="454"/>
        <v>0</v>
      </c>
      <c r="Q1064" s="5">
        <f t="shared" si="455"/>
        <v>0</v>
      </c>
      <c r="R1064" s="5">
        <f t="shared" si="456"/>
        <v>-11.204851120579967</v>
      </c>
      <c r="S1064" s="5">
        <f t="shared" si="467"/>
        <v>22.607415658783435</v>
      </c>
      <c r="T1064" s="6">
        <f t="shared" si="468"/>
        <v>1498.4527984932949</v>
      </c>
      <c r="U1064" s="5">
        <f t="shared" si="457"/>
        <v>0</v>
      </c>
      <c r="V1064" s="5">
        <f t="shared" si="458"/>
        <v>12.804923968133284</v>
      </c>
      <c r="W1064" s="5">
        <f t="shared" si="459"/>
        <v>6.3464691780254716</v>
      </c>
      <c r="X1064" s="5">
        <f t="shared" si="449"/>
        <v>0</v>
      </c>
      <c r="Y1064" s="5">
        <f t="shared" si="450"/>
        <v>1.6000728475533172</v>
      </c>
      <c r="Z1064" s="5">
        <f t="shared" si="443"/>
        <v>-3.2201151631910925</v>
      </c>
      <c r="AA1064">
        <f t="shared" si="469"/>
        <v>0</v>
      </c>
    </row>
    <row r="1065" spans="1:27" x14ac:dyDescent="0.2">
      <c r="A1065">
        <f t="shared" si="444"/>
        <v>10.329999999999824</v>
      </c>
      <c r="B1065" s="5">
        <f t="shared" si="460"/>
        <v>0</v>
      </c>
      <c r="C1065" s="5">
        <f t="shared" si="461"/>
        <v>639.67585572691758</v>
      </c>
      <c r="D1065" s="5">
        <f t="shared" si="462"/>
        <v>-435.46619955005161</v>
      </c>
      <c r="E1065" s="2">
        <f t="shared" si="463"/>
        <v>639.67585572691758</v>
      </c>
      <c r="F1065" s="2">
        <f t="shared" si="464"/>
        <v>0</v>
      </c>
      <c r="G1065" s="3">
        <f t="shared" si="445"/>
        <v>0</v>
      </c>
      <c r="H1065" s="3">
        <f t="shared" si="446"/>
        <v>49.844643945026313</v>
      </c>
      <c r="I1065" s="3">
        <f t="shared" si="447"/>
        <v>-100.56873098028306</v>
      </c>
      <c r="J1065" s="2">
        <f t="shared" si="448"/>
        <v>112.24329904716359</v>
      </c>
      <c r="K1065" s="2">
        <f t="shared" si="451"/>
        <v>112.24329904716359</v>
      </c>
      <c r="L1065" s="5">
        <f t="shared" si="452"/>
        <v>0.37687823739346793</v>
      </c>
      <c r="M1065" s="4">
        <f t="shared" si="465"/>
        <v>0.16919307617358847</v>
      </c>
      <c r="N1065" s="4">
        <f t="shared" si="453"/>
        <v>0.21348531494452866</v>
      </c>
      <c r="O1065" s="4">
        <f t="shared" si="466"/>
        <v>0</v>
      </c>
      <c r="P1065" s="4">
        <f t="shared" si="454"/>
        <v>0</v>
      </c>
      <c r="Q1065" s="5">
        <f t="shared" si="455"/>
        <v>0</v>
      </c>
      <c r="R1065" s="5">
        <f t="shared" si="456"/>
        <v>-11.209167790969021</v>
      </c>
      <c r="S1065" s="5">
        <f t="shared" si="467"/>
        <v>22.616106583610225</v>
      </c>
      <c r="T1065" s="6">
        <f t="shared" si="468"/>
        <v>1498.4513000412455</v>
      </c>
      <c r="U1065" s="5">
        <f t="shared" si="457"/>
        <v>0</v>
      </c>
      <c r="V1065" s="5">
        <f t="shared" si="458"/>
        <v>12.811051840545304</v>
      </c>
      <c r="W1065" s="5">
        <f t="shared" si="459"/>
        <v>6.3495115363287971</v>
      </c>
      <c r="X1065" s="5">
        <f t="shared" si="449"/>
        <v>0</v>
      </c>
      <c r="Y1065" s="5">
        <f t="shared" si="450"/>
        <v>1.6018840495762827</v>
      </c>
      <c r="Z1065" s="5">
        <f t="shared" si="443"/>
        <v>-3.2083818800609762</v>
      </c>
      <c r="AA1065">
        <f t="shared" si="469"/>
        <v>0</v>
      </c>
    </row>
    <row r="1066" spans="1:27" x14ac:dyDescent="0.2">
      <c r="A1066">
        <f t="shared" si="444"/>
        <v>10.339999999999824</v>
      </c>
      <c r="B1066" s="5">
        <f t="shared" si="460"/>
        <v>0</v>
      </c>
      <c r="C1066" s="5">
        <f t="shared" si="461"/>
        <v>640.17438226057038</v>
      </c>
      <c r="D1066" s="5">
        <f t="shared" si="462"/>
        <v>-436.47204727894848</v>
      </c>
      <c r="E1066" s="2">
        <f t="shared" si="463"/>
        <v>640.17438226057038</v>
      </c>
      <c r="F1066" s="2">
        <f t="shared" si="464"/>
        <v>0</v>
      </c>
      <c r="G1066" s="3">
        <f t="shared" si="445"/>
        <v>0</v>
      </c>
      <c r="H1066" s="3">
        <f t="shared" si="446"/>
        <v>49.860662785522074</v>
      </c>
      <c r="I1066" s="3">
        <f t="shared" si="447"/>
        <v>-100.60081479908368</v>
      </c>
      <c r="J1066" s="2">
        <f t="shared" si="448"/>
        <v>112.2791593825456</v>
      </c>
      <c r="K1066" s="2">
        <f t="shared" si="451"/>
        <v>112.2791593825456</v>
      </c>
      <c r="L1066" s="5">
        <f t="shared" si="452"/>
        <v>0.37678190917407595</v>
      </c>
      <c r="M1066" s="4">
        <f t="shared" si="465"/>
        <v>0.16913886921952043</v>
      </c>
      <c r="N1066" s="4">
        <f t="shared" si="453"/>
        <v>0.21345078826958772</v>
      </c>
      <c r="O1066" s="4">
        <f t="shared" si="466"/>
        <v>0</v>
      </c>
      <c r="P1066" s="4">
        <f t="shared" si="454"/>
        <v>0</v>
      </c>
      <c r="Q1066" s="5">
        <f t="shared" si="455"/>
        <v>0</v>
      </c>
      <c r="R1066" s="5">
        <f t="shared" si="456"/>
        <v>-11.21348563726891</v>
      </c>
      <c r="S1066" s="5">
        <f t="shared" si="467"/>
        <v>22.624765272366862</v>
      </c>
      <c r="T1066" s="6">
        <f t="shared" si="468"/>
        <v>1498.449801590695</v>
      </c>
      <c r="U1066" s="5">
        <f t="shared" si="457"/>
        <v>0</v>
      </c>
      <c r="V1066" s="5">
        <f t="shared" si="458"/>
        <v>12.817159911915891</v>
      </c>
      <c r="W1066" s="5">
        <f t="shared" si="459"/>
        <v>6.3525537990172518</v>
      </c>
      <c r="X1066" s="5">
        <f t="shared" si="449"/>
        <v>0</v>
      </c>
      <c r="Y1066" s="5">
        <f t="shared" si="450"/>
        <v>1.6036742746469805</v>
      </c>
      <c r="Z1066" s="5">
        <f t="shared" ref="Z1066:Z1129" si="470">S1066+W1066-32.174</f>
        <v>-3.196680928615887</v>
      </c>
      <c r="AA1066">
        <f t="shared" si="469"/>
        <v>0</v>
      </c>
    </row>
    <row r="1067" spans="1:27" x14ac:dyDescent="0.2">
      <c r="A1067">
        <f t="shared" si="444"/>
        <v>10.349999999999824</v>
      </c>
      <c r="B1067" s="5">
        <f t="shared" si="460"/>
        <v>0</v>
      </c>
      <c r="C1067" s="5">
        <f t="shared" si="461"/>
        <v>640.67306907213936</v>
      </c>
      <c r="D1067" s="5">
        <f t="shared" si="462"/>
        <v>-437.47821526098573</v>
      </c>
      <c r="E1067" s="2">
        <f t="shared" si="463"/>
        <v>640.67306907213936</v>
      </c>
      <c r="F1067" s="2">
        <f t="shared" si="464"/>
        <v>0</v>
      </c>
      <c r="G1067" s="3">
        <f t="shared" si="445"/>
        <v>0</v>
      </c>
      <c r="H1067" s="3">
        <f t="shared" si="446"/>
        <v>49.876699528268546</v>
      </c>
      <c r="I1067" s="3">
        <f t="shared" si="447"/>
        <v>-100.63278160836984</v>
      </c>
      <c r="J1067" s="2">
        <f t="shared" si="448"/>
        <v>112.31492282894132</v>
      </c>
      <c r="K1067" s="2">
        <f t="shared" si="451"/>
        <v>112.31492282894132</v>
      </c>
      <c r="L1067" s="5">
        <f t="shared" si="452"/>
        <v>0.37668585526243403</v>
      </c>
      <c r="M1067" s="4">
        <f t="shared" si="465"/>
        <v>0.16908484274208993</v>
      </c>
      <c r="N1067" s="4">
        <f t="shared" si="453"/>
        <v>0.21341636564142566</v>
      </c>
      <c r="O1067" s="4">
        <f t="shared" si="466"/>
        <v>0</v>
      </c>
      <c r="P1067" s="4">
        <f t="shared" si="454"/>
        <v>0</v>
      </c>
      <c r="Q1067" s="5">
        <f t="shared" si="455"/>
        <v>0</v>
      </c>
      <c r="R1067" s="5">
        <f t="shared" si="456"/>
        <v>-11.217804629743572</v>
      </c>
      <c r="S1067" s="5">
        <f t="shared" si="467"/>
        <v>22.633391826388433</v>
      </c>
      <c r="T1067" s="6">
        <f t="shared" si="468"/>
        <v>1498.4483031416426</v>
      </c>
      <c r="U1067" s="5">
        <f t="shared" si="457"/>
        <v>0</v>
      </c>
      <c r="V1067" s="5">
        <f t="shared" si="458"/>
        <v>12.823248227255336</v>
      </c>
      <c r="W1067" s="5">
        <f t="shared" si="459"/>
        <v>6.3555959458246898</v>
      </c>
      <c r="X1067" s="5">
        <f t="shared" si="449"/>
        <v>0</v>
      </c>
      <c r="Y1067" s="5">
        <f t="shared" si="450"/>
        <v>1.6054435975117638</v>
      </c>
      <c r="Z1067" s="5">
        <f t="shared" si="470"/>
        <v>-3.1850122277868778</v>
      </c>
      <c r="AA1067">
        <f t="shared" si="469"/>
        <v>0</v>
      </c>
    </row>
    <row r="1068" spans="1:27" x14ac:dyDescent="0.2">
      <c r="A1068">
        <f t="shared" si="444"/>
        <v>10.359999999999824</v>
      </c>
      <c r="B1068" s="5">
        <f t="shared" si="460"/>
        <v>0</v>
      </c>
      <c r="C1068" s="5">
        <f t="shared" si="461"/>
        <v>641.17191633960192</v>
      </c>
      <c r="D1068" s="5">
        <f t="shared" si="462"/>
        <v>-438.48470232768079</v>
      </c>
      <c r="E1068" s="2">
        <f t="shared" si="463"/>
        <v>641.17191633960192</v>
      </c>
      <c r="F1068" s="2">
        <f t="shared" si="464"/>
        <v>0</v>
      </c>
      <c r="G1068" s="3">
        <f t="shared" si="445"/>
        <v>0</v>
      </c>
      <c r="H1068" s="3">
        <f t="shared" si="446"/>
        <v>49.89275396424366</v>
      </c>
      <c r="I1068" s="3">
        <f t="shared" si="447"/>
        <v>-100.66463173064771</v>
      </c>
      <c r="J1068" s="2">
        <f t="shared" si="448"/>
        <v>112.35058958280315</v>
      </c>
      <c r="K1068" s="2">
        <f t="shared" si="451"/>
        <v>112.35058958280315</v>
      </c>
      <c r="L1068" s="5">
        <f t="shared" si="452"/>
        <v>0.37659007515302922</v>
      </c>
      <c r="M1068" s="4">
        <f t="shared" si="465"/>
        <v>0.16903099613361297</v>
      </c>
      <c r="N1068" s="4">
        <f t="shared" si="453"/>
        <v>0.21338204677665079</v>
      </c>
      <c r="O1068" s="4">
        <f t="shared" si="466"/>
        <v>0</v>
      </c>
      <c r="P1068" s="4">
        <f t="shared" si="454"/>
        <v>0</v>
      </c>
      <c r="Q1068" s="5">
        <f t="shared" si="455"/>
        <v>0</v>
      </c>
      <c r="R1068" s="5">
        <f t="shared" si="456"/>
        <v>-11.22212473869412</v>
      </c>
      <c r="S1068" s="5">
        <f t="shared" si="467"/>
        <v>22.641986346667281</v>
      </c>
      <c r="T1068" s="6">
        <f t="shared" si="468"/>
        <v>1498.4468046940883</v>
      </c>
      <c r="U1068" s="5">
        <f t="shared" si="457"/>
        <v>0</v>
      </c>
      <c r="V1068" s="5">
        <f t="shared" si="458"/>
        <v>12.829316831511253</v>
      </c>
      <c r="W1068" s="5">
        <f t="shared" si="459"/>
        <v>6.3586379565430153</v>
      </c>
      <c r="X1068" s="5">
        <f t="shared" si="449"/>
        <v>0</v>
      </c>
      <c r="Y1068" s="5">
        <f t="shared" si="450"/>
        <v>1.607192092817133</v>
      </c>
      <c r="Z1068" s="5">
        <f t="shared" si="470"/>
        <v>-3.1733756967897051</v>
      </c>
      <c r="AA1068">
        <f t="shared" si="469"/>
        <v>0</v>
      </c>
    </row>
    <row r="1069" spans="1:27" x14ac:dyDescent="0.2">
      <c r="A1069">
        <f t="shared" si="444"/>
        <v>10.369999999999823</v>
      </c>
      <c r="B1069" s="5">
        <f t="shared" si="460"/>
        <v>0</v>
      </c>
      <c r="C1069" s="5">
        <f t="shared" si="461"/>
        <v>641.67092423884901</v>
      </c>
      <c r="D1069" s="5">
        <f t="shared" si="462"/>
        <v>-439.4915073137721</v>
      </c>
      <c r="E1069" s="2">
        <f t="shared" si="463"/>
        <v>641.67092423884901</v>
      </c>
      <c r="F1069" s="2">
        <f t="shared" si="464"/>
        <v>0</v>
      </c>
      <c r="G1069" s="3">
        <f t="shared" si="445"/>
        <v>0</v>
      </c>
      <c r="H1069" s="3">
        <f t="shared" si="446"/>
        <v>49.908825885171829</v>
      </c>
      <c r="I1069" s="3">
        <f t="shared" si="447"/>
        <v>-100.69636548761561</v>
      </c>
      <c r="J1069" s="2">
        <f t="shared" si="448"/>
        <v>112.38615984031068</v>
      </c>
      <c r="K1069" s="2">
        <f t="shared" si="451"/>
        <v>112.38615984031068</v>
      </c>
      <c r="L1069" s="5">
        <f t="shared" si="452"/>
        <v>0.37649456833941275</v>
      </c>
      <c r="M1069" s="4">
        <f t="shared" si="465"/>
        <v>0.1689773287888939</v>
      </c>
      <c r="N1069" s="4">
        <f t="shared" si="453"/>
        <v>0.2133478313927063</v>
      </c>
      <c r="O1069" s="4">
        <f t="shared" si="466"/>
        <v>0</v>
      </c>
      <c r="P1069" s="4">
        <f t="shared" si="454"/>
        <v>0</v>
      </c>
      <c r="Q1069" s="5">
        <f t="shared" si="455"/>
        <v>0</v>
      </c>
      <c r="R1069" s="5">
        <f t="shared" si="456"/>
        <v>-11.226445934459576</v>
      </c>
      <c r="S1069" s="5">
        <f t="shared" si="467"/>
        <v>22.650548933854285</v>
      </c>
      <c r="T1069" s="6">
        <f t="shared" si="468"/>
        <v>1498.4453062480329</v>
      </c>
      <c r="U1069" s="5">
        <f t="shared" si="457"/>
        <v>0</v>
      </c>
      <c r="V1069" s="5">
        <f t="shared" si="458"/>
        <v>12.835365769568554</v>
      </c>
      <c r="W1069" s="5">
        <f t="shared" si="459"/>
        <v>6.3616798110223458</v>
      </c>
      <c r="X1069" s="5">
        <f t="shared" si="449"/>
        <v>0</v>
      </c>
      <c r="Y1069" s="5">
        <f t="shared" si="450"/>
        <v>1.6089198351089777</v>
      </c>
      <c r="Z1069" s="5">
        <f t="shared" si="470"/>
        <v>-3.1617712551233694</v>
      </c>
      <c r="AA1069">
        <f t="shared" si="469"/>
        <v>0</v>
      </c>
    </row>
    <row r="1070" spans="1:27" x14ac:dyDescent="0.2">
      <c r="A1070">
        <f t="shared" si="444"/>
        <v>10.379999999999823</v>
      </c>
      <c r="B1070" s="5">
        <f t="shared" si="460"/>
        <v>0</v>
      </c>
      <c r="C1070" s="5">
        <f t="shared" si="461"/>
        <v>642.17009294369257</v>
      </c>
      <c r="D1070" s="5">
        <f t="shared" si="462"/>
        <v>-440.49862905721102</v>
      </c>
      <c r="E1070" s="2">
        <f t="shared" si="463"/>
        <v>642.17009294369257</v>
      </c>
      <c r="F1070" s="2">
        <f t="shared" si="464"/>
        <v>0</v>
      </c>
      <c r="G1070" s="3">
        <f t="shared" si="445"/>
        <v>0</v>
      </c>
      <c r="H1070" s="3">
        <f t="shared" si="446"/>
        <v>49.924915083522919</v>
      </c>
      <c r="I1070" s="3">
        <f t="shared" si="447"/>
        <v>-100.72798320016685</v>
      </c>
      <c r="J1070" s="2">
        <f t="shared" si="448"/>
        <v>112.42163379737046</v>
      </c>
      <c r="K1070" s="2">
        <f t="shared" si="451"/>
        <v>112.42163379737046</v>
      </c>
      <c r="L1070" s="5">
        <f t="shared" si="452"/>
        <v>0.37639933431422185</v>
      </c>
      <c r="M1070" s="4">
        <f t="shared" si="465"/>
        <v>0.16892384010521264</v>
      </c>
      <c r="N1070" s="4">
        <f t="shared" si="453"/>
        <v>0.21331371920786724</v>
      </c>
      <c r="O1070" s="4">
        <f t="shared" si="466"/>
        <v>0</v>
      </c>
      <c r="P1070" s="4">
        <f t="shared" si="454"/>
        <v>0</v>
      </c>
      <c r="Q1070" s="5">
        <f t="shared" si="455"/>
        <v>0</v>
      </c>
      <c r="R1070" s="5">
        <f t="shared" si="456"/>
        <v>-11.230768187417572</v>
      </c>
      <c r="S1070" s="5">
        <f t="shared" si="467"/>
        <v>22.659079688260121</v>
      </c>
      <c r="T1070" s="6">
        <f t="shared" si="468"/>
        <v>1498.4438078034757</v>
      </c>
      <c r="U1070" s="5">
        <f t="shared" si="457"/>
        <v>0</v>
      </c>
      <c r="V1070" s="5">
        <f t="shared" si="458"/>
        <v>12.841395086249436</v>
      </c>
      <c r="W1070" s="5">
        <f t="shared" si="459"/>
        <v>6.3647214891711412</v>
      </c>
      <c r="X1070" s="5">
        <f t="shared" si="449"/>
        <v>0</v>
      </c>
      <c r="Y1070" s="5">
        <f t="shared" si="450"/>
        <v>1.6106268988318639</v>
      </c>
      <c r="Z1070" s="5">
        <f t="shared" si="470"/>
        <v>-3.1501988225687363</v>
      </c>
      <c r="AA1070">
        <f t="shared" si="469"/>
        <v>0</v>
      </c>
    </row>
    <row r="1071" spans="1:27" x14ac:dyDescent="0.2">
      <c r="A1071">
        <f t="shared" si="444"/>
        <v>10.389999999999823</v>
      </c>
      <c r="B1071" s="5">
        <f t="shared" si="460"/>
        <v>0</v>
      </c>
      <c r="C1071" s="5">
        <f t="shared" si="461"/>
        <v>642.6694226258727</v>
      </c>
      <c r="D1071" s="5">
        <f t="shared" si="462"/>
        <v>-441.50606639915378</v>
      </c>
      <c r="E1071" s="2">
        <f t="shared" si="463"/>
        <v>642.6694226258727</v>
      </c>
      <c r="F1071" s="2">
        <f t="shared" si="464"/>
        <v>0</v>
      </c>
      <c r="G1071" s="3">
        <f t="shared" si="445"/>
        <v>0</v>
      </c>
      <c r="H1071" s="3">
        <f t="shared" si="446"/>
        <v>49.941021352511235</v>
      </c>
      <c r="I1071" s="3">
        <f t="shared" si="447"/>
        <v>-100.75948518839253</v>
      </c>
      <c r="J1071" s="2">
        <f t="shared" si="448"/>
        <v>112.45701164961604</v>
      </c>
      <c r="K1071" s="2">
        <f t="shared" si="451"/>
        <v>112.45701164961604</v>
      </c>
      <c r="L1071" s="5">
        <f t="shared" si="452"/>
        <v>0.37630437256920074</v>
      </c>
      <c r="M1071" s="4">
        <f t="shared" si="465"/>
        <v>0.16887052948231193</v>
      </c>
      <c r="N1071" s="4">
        <f t="shared" si="453"/>
        <v>0.21327970994123768</v>
      </c>
      <c r="O1071" s="4">
        <f t="shared" si="466"/>
        <v>0</v>
      </c>
      <c r="P1071" s="4">
        <f t="shared" si="454"/>
        <v>0</v>
      </c>
      <c r="Q1071" s="5">
        <f t="shared" si="455"/>
        <v>0</v>
      </c>
      <c r="R1071" s="5">
        <f t="shared" si="456"/>
        <v>-11.23509146798504</v>
      </c>
      <c r="S1071" s="5">
        <f t="shared" si="467"/>
        <v>22.667578709856528</v>
      </c>
      <c r="T1071" s="6">
        <f t="shared" si="468"/>
        <v>1498.4423093604175</v>
      </c>
      <c r="U1071" s="5">
        <f t="shared" si="457"/>
        <v>0</v>
      </c>
      <c r="V1071" s="5">
        <f t="shared" si="458"/>
        <v>12.847404826313371</v>
      </c>
      <c r="W1071" s="5">
        <f t="shared" si="459"/>
        <v>6.3677629709563623</v>
      </c>
      <c r="X1071" s="5">
        <f t="shared" si="449"/>
        <v>0</v>
      </c>
      <c r="Y1071" s="5">
        <f t="shared" si="450"/>
        <v>1.6123133583283309</v>
      </c>
      <c r="Z1071" s="5">
        <f t="shared" si="470"/>
        <v>-3.1386583191871082</v>
      </c>
      <c r="AA1071">
        <f t="shared" si="469"/>
        <v>0</v>
      </c>
    </row>
    <row r="1072" spans="1:27" x14ac:dyDescent="0.2">
      <c r="A1072">
        <f t="shared" si="444"/>
        <v>10.399999999999823</v>
      </c>
      <c r="B1072" s="5">
        <f t="shared" si="460"/>
        <v>0</v>
      </c>
      <c r="C1072" s="5">
        <f t="shared" si="461"/>
        <v>643.16891345506576</v>
      </c>
      <c r="D1072" s="5">
        <f t="shared" si="462"/>
        <v>-442.51381818395367</v>
      </c>
      <c r="E1072" s="2">
        <f t="shared" si="463"/>
        <v>643.16891345506576</v>
      </c>
      <c r="F1072" s="2">
        <f t="shared" si="464"/>
        <v>0</v>
      </c>
      <c r="G1072" s="3">
        <f t="shared" si="445"/>
        <v>0</v>
      </c>
      <c r="H1072" s="3">
        <f t="shared" si="446"/>
        <v>49.957144486094521</v>
      </c>
      <c r="I1072" s="3">
        <f t="shared" si="447"/>
        <v>-100.79087177158441</v>
      </c>
      <c r="J1072" s="2">
        <f t="shared" si="448"/>
        <v>112.49229359240789</v>
      </c>
      <c r="K1072" s="2">
        <f t="shared" si="451"/>
        <v>112.49229359240789</v>
      </c>
      <c r="L1072" s="5">
        <f t="shared" si="452"/>
        <v>0.37620968259522147</v>
      </c>
      <c r="M1072" s="4">
        <f t="shared" si="465"/>
        <v>0.16881739632238466</v>
      </c>
      <c r="N1072" s="4">
        <f t="shared" si="453"/>
        <v>0.21324580331274776</v>
      </c>
      <c r="O1072" s="4">
        <f t="shared" si="466"/>
        <v>0</v>
      </c>
      <c r="P1072" s="4">
        <f t="shared" si="454"/>
        <v>0</v>
      </c>
      <c r="Q1072" s="5">
        <f t="shared" si="455"/>
        <v>0</v>
      </c>
      <c r="R1072" s="5">
        <f t="shared" si="456"/>
        <v>-11.239415746618919</v>
      </c>
      <c r="S1072" s="5">
        <f t="shared" si="467"/>
        <v>22.676046098277602</v>
      </c>
      <c r="T1072" s="6">
        <f t="shared" si="468"/>
        <v>1498.4408109188573</v>
      </c>
      <c r="U1072" s="5">
        <f t="shared" si="457"/>
        <v>0</v>
      </c>
      <c r="V1072" s="5">
        <f t="shared" si="458"/>
        <v>12.853395034457114</v>
      </c>
      <c r="W1072" s="5">
        <f t="shared" si="459"/>
        <v>6.370804236403619</v>
      </c>
      <c r="X1072" s="5">
        <f t="shared" si="449"/>
        <v>0</v>
      </c>
      <c r="Y1072" s="5">
        <f t="shared" si="450"/>
        <v>1.6139792878381947</v>
      </c>
      <c r="Z1072" s="5">
        <f t="shared" si="470"/>
        <v>-3.1271496653187789</v>
      </c>
      <c r="AA1072">
        <f t="shared" si="469"/>
        <v>0</v>
      </c>
    </row>
    <row r="1073" spans="1:27" x14ac:dyDescent="0.2">
      <c r="A1073">
        <f t="shared" si="444"/>
        <v>10.409999999999823</v>
      </c>
      <c r="B1073" s="5">
        <f t="shared" si="460"/>
        <v>0</v>
      </c>
      <c r="C1073" s="5">
        <f t="shared" si="461"/>
        <v>643.66856559889118</v>
      </c>
      <c r="D1073" s="5">
        <f t="shared" si="462"/>
        <v>-443.52188325915279</v>
      </c>
      <c r="E1073" s="2">
        <f t="shared" si="463"/>
        <v>643.66856559889118</v>
      </c>
      <c r="F1073" s="2">
        <f t="shared" si="464"/>
        <v>0</v>
      </c>
      <c r="G1073" s="3">
        <f t="shared" si="445"/>
        <v>0</v>
      </c>
      <c r="H1073" s="3">
        <f t="shared" si="446"/>
        <v>49.973284278972905</v>
      </c>
      <c r="I1073" s="3">
        <f t="shared" si="447"/>
        <v>-100.8221432682376</v>
      </c>
      <c r="J1073" s="2">
        <f t="shared" si="448"/>
        <v>112.52747982083341</v>
      </c>
      <c r="K1073" s="2">
        <f t="shared" si="451"/>
        <v>112.52747982083341</v>
      </c>
      <c r="L1073" s="5">
        <f t="shared" si="452"/>
        <v>0.37611526388230454</v>
      </c>
      <c r="M1073" s="4">
        <f t="shared" si="465"/>
        <v>0.16876444003006116</v>
      </c>
      <c r="N1073" s="4">
        <f t="shared" si="453"/>
        <v>0.21321199904315075</v>
      </c>
      <c r="O1073" s="4">
        <f t="shared" si="466"/>
        <v>0</v>
      </c>
      <c r="P1073" s="4">
        <f t="shared" si="454"/>
        <v>0</v>
      </c>
      <c r="Q1073" s="5">
        <f t="shared" si="455"/>
        <v>0</v>
      </c>
      <c r="R1073" s="5">
        <f t="shared" si="456"/>
        <v>-11.243740993816825</v>
      </c>
      <c r="S1073" s="5">
        <f t="shared" si="467"/>
        <v>22.684481952821038</v>
      </c>
      <c r="T1073" s="6">
        <f t="shared" si="468"/>
        <v>1498.4393124787957</v>
      </c>
      <c r="U1073" s="5">
        <f t="shared" si="457"/>
        <v>0</v>
      </c>
      <c r="V1073" s="5">
        <f t="shared" si="458"/>
        <v>12.859365755314675</v>
      </c>
      <c r="W1073" s="5">
        <f t="shared" si="459"/>
        <v>6.3738452655973044</v>
      </c>
      <c r="X1073" s="5">
        <f t="shared" si="449"/>
        <v>0</v>
      </c>
      <c r="Y1073" s="5">
        <f t="shared" si="450"/>
        <v>1.6156247614978501</v>
      </c>
      <c r="Z1073" s="5">
        <f t="shared" si="470"/>
        <v>-3.1156727815816581</v>
      </c>
      <c r="AA1073">
        <f t="shared" si="469"/>
        <v>0</v>
      </c>
    </row>
    <row r="1074" spans="1:27" x14ac:dyDescent="0.2">
      <c r="A1074">
        <f t="shared" si="444"/>
        <v>10.419999999999822</v>
      </c>
      <c r="B1074" s="5">
        <f t="shared" si="460"/>
        <v>0</v>
      </c>
      <c r="C1074" s="5">
        <f t="shared" si="461"/>
        <v>644.16837922291904</v>
      </c>
      <c r="D1074" s="5">
        <f t="shared" si="462"/>
        <v>-444.53026047547422</v>
      </c>
      <c r="E1074" s="2">
        <f t="shared" si="463"/>
        <v>644.16837922291904</v>
      </c>
      <c r="F1074" s="2">
        <f t="shared" si="464"/>
        <v>0</v>
      </c>
      <c r="G1074" s="3">
        <f t="shared" si="445"/>
        <v>0</v>
      </c>
      <c r="H1074" s="3">
        <f t="shared" si="446"/>
        <v>49.989440526587885</v>
      </c>
      <c r="I1074" s="3">
        <f t="shared" si="447"/>
        <v>-100.85329999605341</v>
      </c>
      <c r="J1074" s="2">
        <f t="shared" si="448"/>
        <v>112.56257052970678</v>
      </c>
      <c r="K1074" s="2">
        <f t="shared" si="451"/>
        <v>112.56257052970678</v>
      </c>
      <c r="L1074" s="5">
        <f t="shared" si="452"/>
        <v>0.37602111591963994</v>
      </c>
      <c r="M1074" s="4">
        <f t="shared" si="465"/>
        <v>0.16871166001239687</v>
      </c>
      <c r="N1074" s="4">
        <f t="shared" si="453"/>
        <v>0.21317829685402009</v>
      </c>
      <c r="O1074" s="4">
        <f t="shared" si="466"/>
        <v>0</v>
      </c>
      <c r="P1074" s="4">
        <f t="shared" si="454"/>
        <v>0</v>
      </c>
      <c r="Q1074" s="5">
        <f t="shared" si="455"/>
        <v>0</v>
      </c>
      <c r="R1074" s="5">
        <f t="shared" si="456"/>
        <v>-11.24806718011774</v>
      </c>
      <c r="S1074" s="5">
        <f t="shared" si="467"/>
        <v>22.692886372449422</v>
      </c>
      <c r="T1074" s="6">
        <f t="shared" si="468"/>
        <v>1498.4378140402323</v>
      </c>
      <c r="U1074" s="5">
        <f t="shared" si="457"/>
        <v>0</v>
      </c>
      <c r="V1074" s="5">
        <f t="shared" si="458"/>
        <v>12.865317033457311</v>
      </c>
      <c r="W1074" s="5">
        <f t="shared" si="459"/>
        <v>6.3768860386807305</v>
      </c>
      <c r="X1074" s="5">
        <f t="shared" si="449"/>
        <v>0</v>
      </c>
      <c r="Y1074" s="5">
        <f t="shared" si="450"/>
        <v>1.6172498533395707</v>
      </c>
      <c r="Z1074" s="5">
        <f t="shared" si="470"/>
        <v>-3.104227588869847</v>
      </c>
      <c r="AA1074">
        <f t="shared" si="469"/>
        <v>0</v>
      </c>
    </row>
    <row r="1075" spans="1:27" x14ac:dyDescent="0.2">
      <c r="A1075">
        <f t="shared" si="444"/>
        <v>10.429999999999822</v>
      </c>
      <c r="B1075" s="5">
        <f t="shared" si="460"/>
        <v>0</v>
      </c>
      <c r="C1075" s="5">
        <f t="shared" si="461"/>
        <v>644.66835449067764</v>
      </c>
      <c r="D1075" s="5">
        <f t="shared" si="462"/>
        <v>-445.53894868681419</v>
      </c>
      <c r="E1075" s="2">
        <f t="shared" si="463"/>
        <v>644.66835449067764</v>
      </c>
      <c r="F1075" s="2">
        <f t="shared" si="464"/>
        <v>0</v>
      </c>
      <c r="G1075" s="3">
        <f t="shared" si="445"/>
        <v>0</v>
      </c>
      <c r="H1075" s="3">
        <f t="shared" si="446"/>
        <v>50.005613025121278</v>
      </c>
      <c r="I1075" s="3">
        <f t="shared" si="447"/>
        <v>-100.8843422719421</v>
      </c>
      <c r="J1075" s="2">
        <f t="shared" si="448"/>
        <v>112.59756591356913</v>
      </c>
      <c r="K1075" s="2">
        <f t="shared" si="451"/>
        <v>112.59756591356913</v>
      </c>
      <c r="L1075" s="5">
        <f t="shared" si="452"/>
        <v>0.37592723819560658</v>
      </c>
      <c r="M1075" s="4">
        <f t="shared" si="465"/>
        <v>0.16865905567885942</v>
      </c>
      <c r="N1075" s="4">
        <f t="shared" si="453"/>
        <v>0.21314469646774653</v>
      </c>
      <c r="O1075" s="4">
        <f t="shared" si="466"/>
        <v>0</v>
      </c>
      <c r="P1075" s="4">
        <f t="shared" si="454"/>
        <v>0</v>
      </c>
      <c r="Q1075" s="5">
        <f t="shared" si="455"/>
        <v>0</v>
      </c>
      <c r="R1075" s="5">
        <f t="shared" si="456"/>
        <v>-11.252394276102681</v>
      </c>
      <c r="S1075" s="5">
        <f t="shared" si="467"/>
        <v>22.701259455791501</v>
      </c>
      <c r="T1075" s="6">
        <f t="shared" si="468"/>
        <v>1498.4363156031675</v>
      </c>
      <c r="U1075" s="5">
        <f t="shared" si="457"/>
        <v>0</v>
      </c>
      <c r="V1075" s="5">
        <f t="shared" si="458"/>
        <v>12.871248913393551</v>
      </c>
      <c r="W1075" s="5">
        <f t="shared" si="459"/>
        <v>6.3799265358562778</v>
      </c>
      <c r="X1075" s="5">
        <f t="shared" si="449"/>
        <v>0</v>
      </c>
      <c r="Y1075" s="5">
        <f t="shared" si="450"/>
        <v>1.6188546372908696</v>
      </c>
      <c r="Z1075" s="5">
        <f t="shared" si="470"/>
        <v>-3.0928140083522209</v>
      </c>
      <c r="AA1075">
        <f t="shared" si="469"/>
        <v>0</v>
      </c>
    </row>
    <row r="1076" spans="1:27" x14ac:dyDescent="0.2">
      <c r="A1076">
        <f t="shared" si="444"/>
        <v>10.439999999999822</v>
      </c>
      <c r="B1076" s="5">
        <f t="shared" si="460"/>
        <v>0</v>
      </c>
      <c r="C1076" s="5">
        <f t="shared" si="461"/>
        <v>645.16849156366072</v>
      </c>
      <c r="D1076" s="5">
        <f t="shared" si="462"/>
        <v>-446.54794675023402</v>
      </c>
      <c r="E1076" s="2">
        <f t="shared" si="463"/>
        <v>645.16849156366072</v>
      </c>
      <c r="F1076" s="2">
        <f t="shared" si="464"/>
        <v>0</v>
      </c>
      <c r="G1076" s="3">
        <f t="shared" si="445"/>
        <v>0</v>
      </c>
      <c r="H1076" s="3">
        <f t="shared" si="446"/>
        <v>50.021801571494187</v>
      </c>
      <c r="I1076" s="3">
        <f t="shared" si="447"/>
        <v>-100.91527041202562</v>
      </c>
      <c r="J1076" s="2">
        <f t="shared" si="448"/>
        <v>112.63246616668833</v>
      </c>
      <c r="K1076" s="2">
        <f t="shared" si="451"/>
        <v>112.63246616668833</v>
      </c>
      <c r="L1076" s="5">
        <f t="shared" si="452"/>
        <v>0.37583363019779314</v>
      </c>
      <c r="M1076" s="4">
        <f t="shared" si="465"/>
        <v>0.16860662644131663</v>
      </c>
      <c r="N1076" s="4">
        <f t="shared" si="453"/>
        <v>0.21311119760753505</v>
      </c>
      <c r="O1076" s="4">
        <f t="shared" si="466"/>
        <v>0</v>
      </c>
      <c r="P1076" s="4">
        <f t="shared" si="454"/>
        <v>0</v>
      </c>
      <c r="Q1076" s="5">
        <f t="shared" si="455"/>
        <v>0</v>
      </c>
      <c r="R1076" s="5">
        <f t="shared" si="456"/>
        <v>-11.256722252395349</v>
      </c>
      <c r="S1076" s="5">
        <f t="shared" si="467"/>
        <v>22.709601301143426</v>
      </c>
      <c r="T1076" s="6">
        <f t="shared" si="468"/>
        <v>1498.4348171676013</v>
      </c>
      <c r="U1076" s="5">
        <f t="shared" si="457"/>
        <v>0</v>
      </c>
      <c r="V1076" s="5">
        <f t="shared" si="458"/>
        <v>12.877161439569148</v>
      </c>
      <c r="W1076" s="5">
        <f t="shared" si="459"/>
        <v>6.3829667373855168</v>
      </c>
      <c r="X1076" s="5">
        <f t="shared" si="449"/>
        <v>0</v>
      </c>
      <c r="Y1076" s="5">
        <f t="shared" si="450"/>
        <v>1.6204391871737993</v>
      </c>
      <c r="Z1076" s="5">
        <f t="shared" si="470"/>
        <v>-3.0814319614710577</v>
      </c>
      <c r="AA1076">
        <f t="shared" si="469"/>
        <v>0</v>
      </c>
    </row>
    <row r="1077" spans="1:27" x14ac:dyDescent="0.2">
      <c r="A1077">
        <f t="shared" si="444"/>
        <v>10.449999999999822</v>
      </c>
      <c r="B1077" s="5">
        <f t="shared" si="460"/>
        <v>0</v>
      </c>
      <c r="C1077" s="5">
        <f t="shared" si="461"/>
        <v>645.66879060133499</v>
      </c>
      <c r="D1077" s="5">
        <f t="shared" si="462"/>
        <v>-447.55725352595232</v>
      </c>
      <c r="E1077" s="2">
        <f t="shared" si="463"/>
        <v>645.66879060133499</v>
      </c>
      <c r="F1077" s="2">
        <f t="shared" si="464"/>
        <v>0</v>
      </c>
      <c r="G1077" s="3">
        <f t="shared" si="445"/>
        <v>0</v>
      </c>
      <c r="H1077" s="3">
        <f t="shared" si="446"/>
        <v>50.038005963365926</v>
      </c>
      <c r="I1077" s="3">
        <f t="shared" si="447"/>
        <v>-100.94608473164033</v>
      </c>
      <c r="J1077" s="2">
        <f t="shared" si="448"/>
        <v>112.66727148305914</v>
      </c>
      <c r="K1077" s="2">
        <f t="shared" si="451"/>
        <v>112.66727148305914</v>
      </c>
      <c r="L1077" s="5">
        <f t="shared" si="452"/>
        <v>0.37574029141301796</v>
      </c>
      <c r="M1077" s="4">
        <f t="shared" si="465"/>
        <v>0.16855437171402396</v>
      </c>
      <c r="N1077" s="4">
        <f t="shared" si="453"/>
        <v>0.21307779999740217</v>
      </c>
      <c r="O1077" s="4">
        <f t="shared" si="466"/>
        <v>0</v>
      </c>
      <c r="P1077" s="4">
        <f t="shared" si="454"/>
        <v>0</v>
      </c>
      <c r="Q1077" s="5">
        <f t="shared" si="455"/>
        <v>0</v>
      </c>
      <c r="R1077" s="5">
        <f t="shared" si="456"/>
        <v>-11.261051079662815</v>
      </c>
      <c r="S1077" s="5">
        <f t="shared" si="467"/>
        <v>22.71791200647008</v>
      </c>
      <c r="T1077" s="6">
        <f t="shared" si="468"/>
        <v>1498.433318733533</v>
      </c>
      <c r="U1077" s="5">
        <f t="shared" si="457"/>
        <v>0</v>
      </c>
      <c r="V1077" s="5">
        <f t="shared" si="458"/>
        <v>12.883054656367102</v>
      </c>
      <c r="W1077" s="5">
        <f t="shared" si="459"/>
        <v>6.3860066235893438</v>
      </c>
      <c r="X1077" s="5">
        <f t="shared" si="449"/>
        <v>0</v>
      </c>
      <c r="Y1077" s="5">
        <f t="shared" si="450"/>
        <v>1.6220035767042873</v>
      </c>
      <c r="Z1077" s="5">
        <f t="shared" si="470"/>
        <v>-3.0700813699405742</v>
      </c>
      <c r="AA1077">
        <f t="shared" si="469"/>
        <v>0</v>
      </c>
    </row>
    <row r="1078" spans="1:27" x14ac:dyDescent="0.2">
      <c r="A1078">
        <f t="shared" si="444"/>
        <v>10.459999999999821</v>
      </c>
      <c r="B1078" s="5">
        <f t="shared" si="460"/>
        <v>0</v>
      </c>
      <c r="C1078" s="5">
        <f t="shared" si="461"/>
        <v>646.16925176114751</v>
      </c>
      <c r="D1078" s="5">
        <f t="shared" si="462"/>
        <v>-448.56686787733724</v>
      </c>
      <c r="E1078" s="2">
        <f t="shared" si="463"/>
        <v>646.16925176114751</v>
      </c>
      <c r="F1078" s="2">
        <f t="shared" si="464"/>
        <v>0</v>
      </c>
      <c r="G1078" s="3">
        <f t="shared" si="445"/>
        <v>0</v>
      </c>
      <c r="H1078" s="3">
        <f t="shared" si="446"/>
        <v>50.054225999132967</v>
      </c>
      <c r="I1078" s="3">
        <f t="shared" si="447"/>
        <v>-100.97678554533974</v>
      </c>
      <c r="J1078" s="2">
        <f t="shared" si="448"/>
        <v>112.70198205640311</v>
      </c>
      <c r="K1078" s="2">
        <f t="shared" si="451"/>
        <v>112.70198205640311</v>
      </c>
      <c r="L1078" s="5">
        <f t="shared" si="452"/>
        <v>0.3756472213273484</v>
      </c>
      <c r="M1078" s="4">
        <f t="shared" si="465"/>
        <v>0.16850229091361218</v>
      </c>
      <c r="N1078" s="4">
        <f t="shared" si="453"/>
        <v>0.21304450336217293</v>
      </c>
      <c r="O1078" s="4">
        <f t="shared" si="466"/>
        <v>0</v>
      </c>
      <c r="P1078" s="4">
        <f t="shared" si="454"/>
        <v>0</v>
      </c>
      <c r="Q1078" s="5">
        <f t="shared" si="455"/>
        <v>0</v>
      </c>
      <c r="R1078" s="5">
        <f t="shared" si="456"/>
        <v>-11.265380728616131</v>
      </c>
      <c r="S1078" s="5">
        <f t="shared" si="467"/>
        <v>22.726191669406266</v>
      </c>
      <c r="T1078" s="6">
        <f t="shared" si="468"/>
        <v>1498.4318203009636</v>
      </c>
      <c r="U1078" s="5">
        <f t="shared" si="457"/>
        <v>0</v>
      </c>
      <c r="V1078" s="5">
        <f t="shared" si="458"/>
        <v>12.888928608107658</v>
      </c>
      <c r="W1078" s="5">
        <f t="shared" si="459"/>
        <v>6.3890461748481124</v>
      </c>
      <c r="X1078" s="5">
        <f t="shared" si="449"/>
        <v>0</v>
      </c>
      <c r="Y1078" s="5">
        <f t="shared" si="450"/>
        <v>1.623547879491527</v>
      </c>
      <c r="Z1078" s="5">
        <f t="shared" si="470"/>
        <v>-3.0587621557456224</v>
      </c>
      <c r="AA1078">
        <f t="shared" si="469"/>
        <v>0</v>
      </c>
    </row>
    <row r="1079" spans="1:27" x14ac:dyDescent="0.2">
      <c r="A1079">
        <f t="shared" si="444"/>
        <v>10.469999999999821</v>
      </c>
      <c r="B1079" s="5">
        <f t="shared" si="460"/>
        <v>0</v>
      </c>
      <c r="C1079" s="5">
        <f t="shared" si="461"/>
        <v>646.66987519853285</v>
      </c>
      <c r="D1079" s="5">
        <f t="shared" si="462"/>
        <v>-449.5767886708984</v>
      </c>
      <c r="E1079" s="2">
        <f t="shared" si="463"/>
        <v>646.66987519853285</v>
      </c>
      <c r="F1079" s="2">
        <f t="shared" si="464"/>
        <v>0</v>
      </c>
      <c r="G1079" s="3">
        <f t="shared" si="445"/>
        <v>0</v>
      </c>
      <c r="H1079" s="3">
        <f t="shared" si="446"/>
        <v>50.070461477927886</v>
      </c>
      <c r="I1079" s="3">
        <f t="shared" si="447"/>
        <v>-101.0073731668972</v>
      </c>
      <c r="J1079" s="2">
        <f t="shared" si="448"/>
        <v>112.73659808016865</v>
      </c>
      <c r="K1079" s="2">
        <f t="shared" si="451"/>
        <v>112.73659808016865</v>
      </c>
      <c r="L1079" s="5">
        <f t="shared" si="452"/>
        <v>0.37555441942612078</v>
      </c>
      <c r="M1079" s="4">
        <f t="shared" si="465"/>
        <v>0.16845038345907537</v>
      </c>
      <c r="N1079" s="4">
        <f t="shared" si="453"/>
        <v>0.21301130742747798</v>
      </c>
      <c r="O1079" s="4">
        <f t="shared" si="466"/>
        <v>0</v>
      </c>
      <c r="P1079" s="4">
        <f t="shared" si="454"/>
        <v>0</v>
      </c>
      <c r="Q1079" s="5">
        <f t="shared" si="455"/>
        <v>0</v>
      </c>
      <c r="R1079" s="5">
        <f t="shared" si="456"/>
        <v>-11.269711170011012</v>
      </c>
      <c r="S1079" s="5">
        <f t="shared" si="467"/>
        <v>22.734440387258044</v>
      </c>
      <c r="T1079" s="6">
        <f t="shared" si="468"/>
        <v>1498.4303218698924</v>
      </c>
      <c r="U1079" s="5">
        <f t="shared" si="457"/>
        <v>0</v>
      </c>
      <c r="V1079" s="5">
        <f t="shared" si="458"/>
        <v>12.894783339048288</v>
      </c>
      <c r="W1079" s="5">
        <f t="shared" si="459"/>
        <v>6.3920853716017598</v>
      </c>
      <c r="X1079" s="5">
        <f t="shared" si="449"/>
        <v>0</v>
      </c>
      <c r="Y1079" s="5">
        <f t="shared" si="450"/>
        <v>1.625072169037276</v>
      </c>
      <c r="Z1079" s="5">
        <f t="shared" si="470"/>
        <v>-3.0474742411401969</v>
      </c>
      <c r="AA1079">
        <f t="shared" si="469"/>
        <v>0</v>
      </c>
    </row>
    <row r="1080" spans="1:27" x14ac:dyDescent="0.2">
      <c r="A1080">
        <f t="shared" si="444"/>
        <v>10.479999999999821</v>
      </c>
      <c r="B1080" s="5">
        <f t="shared" si="460"/>
        <v>0</v>
      </c>
      <c r="C1080" s="5">
        <f t="shared" si="461"/>
        <v>647.1706610669205</v>
      </c>
      <c r="D1080" s="5">
        <f t="shared" si="462"/>
        <v>-450.58701477627943</v>
      </c>
      <c r="E1080" s="2">
        <f t="shared" si="463"/>
        <v>647.1706610669205</v>
      </c>
      <c r="F1080" s="2">
        <f t="shared" si="464"/>
        <v>0</v>
      </c>
      <c r="G1080" s="3">
        <f t="shared" si="445"/>
        <v>0</v>
      </c>
      <c r="H1080" s="3">
        <f t="shared" si="446"/>
        <v>50.086712199618262</v>
      </c>
      <c r="I1080" s="3">
        <f t="shared" si="447"/>
        <v>-101.0378479093086</v>
      </c>
      <c r="J1080" s="2">
        <f t="shared" si="448"/>
        <v>112.77111974753095</v>
      </c>
      <c r="K1080" s="2">
        <f t="shared" si="451"/>
        <v>112.77111974753095</v>
      </c>
      <c r="L1080" s="5">
        <f t="shared" si="452"/>
        <v>0.37546188519395984</v>
      </c>
      <c r="M1080" s="4">
        <f t="shared" si="465"/>
        <v>0.16839864877175853</v>
      </c>
      <c r="N1080" s="4">
        <f t="shared" si="453"/>
        <v>0.21297821191975089</v>
      </c>
      <c r="O1080" s="4">
        <f t="shared" si="466"/>
        <v>0</v>
      </c>
      <c r="P1080" s="4">
        <f t="shared" si="454"/>
        <v>0</v>
      </c>
      <c r="Q1080" s="5">
        <f t="shared" si="455"/>
        <v>0</v>
      </c>
      <c r="R1080" s="5">
        <f t="shared" si="456"/>
        <v>-11.274042374648435</v>
      </c>
      <c r="S1080" s="5">
        <f t="shared" si="467"/>
        <v>22.742658257003953</v>
      </c>
      <c r="T1080" s="6">
        <f t="shared" si="468"/>
        <v>1498.42882344032</v>
      </c>
      <c r="U1080" s="5">
        <f t="shared" si="457"/>
        <v>0</v>
      </c>
      <c r="V1080" s="5">
        <f t="shared" si="458"/>
        <v>12.900618893383701</v>
      </c>
      <c r="W1080" s="5">
        <f t="shared" si="459"/>
        <v>6.3951241943499229</v>
      </c>
      <c r="X1080" s="5">
        <f t="shared" si="449"/>
        <v>0</v>
      </c>
      <c r="Y1080" s="5">
        <f t="shared" si="450"/>
        <v>1.6265765187352663</v>
      </c>
      <c r="Z1080" s="5">
        <f t="shared" si="470"/>
        <v>-3.0362175486461247</v>
      </c>
      <c r="AA1080">
        <f t="shared" si="469"/>
        <v>0</v>
      </c>
    </row>
    <row r="1081" spans="1:27" x14ac:dyDescent="0.2">
      <c r="A1081">
        <f t="shared" si="444"/>
        <v>10.489999999999821</v>
      </c>
      <c r="B1081" s="5">
        <f t="shared" si="460"/>
        <v>0</v>
      </c>
      <c r="C1081" s="5">
        <f t="shared" si="461"/>
        <v>647.67160951774258</v>
      </c>
      <c r="D1081" s="5">
        <f t="shared" si="462"/>
        <v>-451.59754506624995</v>
      </c>
      <c r="E1081" s="2">
        <f t="shared" si="463"/>
        <v>647.67160951774258</v>
      </c>
      <c r="F1081" s="2">
        <f t="shared" si="464"/>
        <v>0</v>
      </c>
      <c r="G1081" s="3">
        <f t="shared" si="445"/>
        <v>0</v>
      </c>
      <c r="H1081" s="3">
        <f t="shared" si="446"/>
        <v>50.102977964805618</v>
      </c>
      <c r="I1081" s="3">
        <f t="shared" si="447"/>
        <v>-101.06821008479506</v>
      </c>
      <c r="J1081" s="2">
        <f t="shared" si="448"/>
        <v>112.80554725139216</v>
      </c>
      <c r="K1081" s="2">
        <f t="shared" si="451"/>
        <v>112.80554725139216</v>
      </c>
      <c r="L1081" s="5">
        <f t="shared" si="452"/>
        <v>0.37536961811479763</v>
      </c>
      <c r="M1081" s="4">
        <f t="shared" si="465"/>
        <v>0.16834708627534564</v>
      </c>
      <c r="N1081" s="4">
        <f t="shared" si="453"/>
        <v>0.21294521656622487</v>
      </c>
      <c r="O1081" s="4">
        <f t="shared" si="466"/>
        <v>0</v>
      </c>
      <c r="P1081" s="4">
        <f t="shared" si="454"/>
        <v>0</v>
      </c>
      <c r="Q1081" s="5">
        <f t="shared" si="455"/>
        <v>0</v>
      </c>
      <c r="R1081" s="5">
        <f t="shared" si="456"/>
        <v>-11.2783743133753</v>
      </c>
      <c r="S1081" s="5">
        <f t="shared" si="467"/>
        <v>22.750845375296315</v>
      </c>
      <c r="T1081" s="6">
        <f t="shared" si="468"/>
        <v>1498.4273250122458</v>
      </c>
      <c r="U1081" s="5">
        <f t="shared" si="457"/>
        <v>0</v>
      </c>
      <c r="V1081" s="5">
        <f t="shared" si="458"/>
        <v>12.90643531524584</v>
      </c>
      <c r="W1081" s="5">
        <f t="shared" si="459"/>
        <v>6.398162623652075</v>
      </c>
      <c r="X1081" s="5">
        <f t="shared" si="449"/>
        <v>0</v>
      </c>
      <c r="Y1081" s="5">
        <f t="shared" si="450"/>
        <v>1.6280610018705399</v>
      </c>
      <c r="Z1081" s="5">
        <f t="shared" si="470"/>
        <v>-3.0249920010516078</v>
      </c>
      <c r="AA1081">
        <f t="shared" si="469"/>
        <v>0</v>
      </c>
    </row>
    <row r="1082" spans="1:27" x14ac:dyDescent="0.2">
      <c r="A1082">
        <f t="shared" si="444"/>
        <v>10.499999999999821</v>
      </c>
      <c r="B1082" s="5">
        <f t="shared" si="460"/>
        <v>0</v>
      </c>
      <c r="C1082" s="5">
        <f t="shared" si="461"/>
        <v>648.17272070044078</v>
      </c>
      <c r="D1082" s="5">
        <f t="shared" si="462"/>
        <v>-452.60837841669792</v>
      </c>
      <c r="E1082" s="2">
        <f t="shared" si="463"/>
        <v>648.17272070044078</v>
      </c>
      <c r="F1082" s="2">
        <f t="shared" si="464"/>
        <v>0</v>
      </c>
      <c r="G1082" s="3">
        <f t="shared" si="445"/>
        <v>0</v>
      </c>
      <c r="H1082" s="3">
        <f t="shared" si="446"/>
        <v>50.119258574824322</v>
      </c>
      <c r="I1082" s="3">
        <f t="shared" si="447"/>
        <v>-101.09846000480557</v>
      </c>
      <c r="J1082" s="2">
        <f t="shared" si="448"/>
        <v>112.83988078438125</v>
      </c>
      <c r="K1082" s="2">
        <f t="shared" si="451"/>
        <v>112.83988078438125</v>
      </c>
      <c r="L1082" s="5">
        <f t="shared" si="452"/>
        <v>0.37527761767189288</v>
      </c>
      <c r="M1082" s="4">
        <f t="shared" si="465"/>
        <v>0.16829569539584771</v>
      </c>
      <c r="N1082" s="4">
        <f t="shared" si="453"/>
        <v>0.21291232109493038</v>
      </c>
      <c r="O1082" s="4">
        <f t="shared" si="466"/>
        <v>0</v>
      </c>
      <c r="P1082" s="4">
        <f t="shared" si="454"/>
        <v>0</v>
      </c>
      <c r="Q1082" s="5">
        <f t="shared" si="455"/>
        <v>0</v>
      </c>
      <c r="R1082" s="5">
        <f t="shared" si="456"/>
        <v>-11.282706957085026</v>
      </c>
      <c r="S1082" s="5">
        <f t="shared" si="467"/>
        <v>22.759001838462456</v>
      </c>
      <c r="T1082" s="6">
        <f t="shared" si="468"/>
        <v>1498.4258265856699</v>
      </c>
      <c r="U1082" s="5">
        <f t="shared" si="457"/>
        <v>0</v>
      </c>
      <c r="V1082" s="5">
        <f t="shared" si="458"/>
        <v>12.912232648703885</v>
      </c>
      <c r="W1082" s="5">
        <f t="shared" si="459"/>
        <v>6.4012006401276276</v>
      </c>
      <c r="X1082" s="5">
        <f t="shared" si="449"/>
        <v>0</v>
      </c>
      <c r="Y1082" s="5">
        <f t="shared" si="450"/>
        <v>1.6295256916188592</v>
      </c>
      <c r="Z1082" s="5">
        <f t="shared" si="470"/>
        <v>-3.0137975214099164</v>
      </c>
      <c r="AA1082">
        <f t="shared" si="469"/>
        <v>0</v>
      </c>
    </row>
    <row r="1083" spans="1:27" x14ac:dyDescent="0.2">
      <c r="A1083">
        <f t="shared" si="444"/>
        <v>10.50999999999982</v>
      </c>
      <c r="B1083" s="5">
        <f t="shared" si="460"/>
        <v>0</v>
      </c>
      <c r="C1083" s="5">
        <f t="shared" si="461"/>
        <v>648.67399476247363</v>
      </c>
      <c r="D1083" s="5">
        <f t="shared" si="462"/>
        <v>-453.61951370662206</v>
      </c>
      <c r="E1083" s="2">
        <f t="shared" si="463"/>
        <v>648.67399476247363</v>
      </c>
      <c r="F1083" s="2">
        <f t="shared" si="464"/>
        <v>0</v>
      </c>
      <c r="G1083" s="3">
        <f t="shared" si="445"/>
        <v>0</v>
      </c>
      <c r="H1083" s="3">
        <f t="shared" si="446"/>
        <v>50.135553831740509</v>
      </c>
      <c r="I1083" s="3">
        <f t="shared" si="447"/>
        <v>-101.12859798001968</v>
      </c>
      <c r="J1083" s="2">
        <f t="shared" si="448"/>
        <v>112.87412053885421</v>
      </c>
      <c r="K1083" s="2">
        <f t="shared" si="451"/>
        <v>112.87412053885421</v>
      </c>
      <c r="L1083" s="5">
        <f t="shared" si="452"/>
        <v>0.37518588334784947</v>
      </c>
      <c r="M1083" s="4">
        <f t="shared" si="465"/>
        <v>0.16824447556159056</v>
      </c>
      <c r="N1083" s="4">
        <f t="shared" si="453"/>
        <v>0.21287952523469189</v>
      </c>
      <c r="O1083" s="4">
        <f t="shared" si="466"/>
        <v>0</v>
      </c>
      <c r="P1083" s="4">
        <f t="shared" si="454"/>
        <v>0</v>
      </c>
      <c r="Q1083" s="5">
        <f t="shared" si="455"/>
        <v>0</v>
      </c>
      <c r="R1083" s="5">
        <f t="shared" si="456"/>
        <v>-11.287040276718178</v>
      </c>
      <c r="S1083" s="5">
        <f t="shared" si="467"/>
        <v>22.767127742506005</v>
      </c>
      <c r="T1083" s="6">
        <f t="shared" si="468"/>
        <v>1498.4243281605923</v>
      </c>
      <c r="U1083" s="5">
        <f t="shared" si="457"/>
        <v>0</v>
      </c>
      <c r="V1083" s="5">
        <f t="shared" si="458"/>
        <v>12.918010937764253</v>
      </c>
      <c r="W1083" s="5">
        <f t="shared" si="459"/>
        <v>6.4042382244560638</v>
      </c>
      <c r="X1083" s="5">
        <f t="shared" si="449"/>
        <v>0</v>
      </c>
      <c r="Y1083" s="5">
        <f t="shared" si="450"/>
        <v>1.6309706610460744</v>
      </c>
      <c r="Z1083" s="5">
        <f t="shared" si="470"/>
        <v>-3.0026340330379284</v>
      </c>
      <c r="AA1083">
        <f t="shared" si="469"/>
        <v>0</v>
      </c>
    </row>
    <row r="1084" spans="1:27" x14ac:dyDescent="0.2">
      <c r="A1084">
        <f t="shared" si="444"/>
        <v>10.51999999999982</v>
      </c>
      <c r="B1084" s="5">
        <f t="shared" si="460"/>
        <v>0</v>
      </c>
      <c r="C1084" s="5">
        <f t="shared" si="461"/>
        <v>649.17543184932413</v>
      </c>
      <c r="D1084" s="5">
        <f t="shared" si="462"/>
        <v>-454.63094981812395</v>
      </c>
      <c r="E1084" s="2">
        <f t="shared" si="463"/>
        <v>649.17543184932413</v>
      </c>
      <c r="F1084" s="2">
        <f t="shared" si="464"/>
        <v>0</v>
      </c>
      <c r="G1084" s="3">
        <f t="shared" si="445"/>
        <v>0</v>
      </c>
      <c r="H1084" s="3">
        <f t="shared" si="446"/>
        <v>50.151863538350973</v>
      </c>
      <c r="I1084" s="3">
        <f t="shared" si="447"/>
        <v>-101.15862432035006</v>
      </c>
      <c r="J1084" s="2">
        <f t="shared" si="448"/>
        <v>112.90826670689394</v>
      </c>
      <c r="K1084" s="2">
        <f t="shared" si="451"/>
        <v>112.90826670689394</v>
      </c>
      <c r="L1084" s="5">
        <f t="shared" si="452"/>
        <v>0.37509441462463566</v>
      </c>
      <c r="M1084" s="4">
        <f t="shared" si="465"/>
        <v>0.16819342620320332</v>
      </c>
      <c r="N1084" s="4">
        <f t="shared" si="453"/>
        <v>0.21284682871512528</v>
      </c>
      <c r="O1084" s="4">
        <f t="shared" si="466"/>
        <v>0</v>
      </c>
      <c r="P1084" s="4">
        <f t="shared" si="454"/>
        <v>0</v>
      </c>
      <c r="Q1084" s="5">
        <f t="shared" si="455"/>
        <v>0</v>
      </c>
      <c r="R1084" s="5">
        <f t="shared" si="456"/>
        <v>-11.291374243263085</v>
      </c>
      <c r="S1084" s="5">
        <f t="shared" si="467"/>
        <v>22.77522318310815</v>
      </c>
      <c r="T1084" s="6">
        <f t="shared" si="468"/>
        <v>1498.4228297370134</v>
      </c>
      <c r="U1084" s="5">
        <f t="shared" si="457"/>
        <v>0</v>
      </c>
      <c r="V1084" s="5">
        <f t="shared" si="458"/>
        <v>12.923770226370587</v>
      </c>
      <c r="W1084" s="5">
        <f t="shared" si="459"/>
        <v>6.4072753573770429</v>
      </c>
      <c r="X1084" s="5">
        <f t="shared" si="449"/>
        <v>0</v>
      </c>
      <c r="Y1084" s="5">
        <f t="shared" si="450"/>
        <v>1.6323959831075019</v>
      </c>
      <c r="Z1084" s="5">
        <f t="shared" si="470"/>
        <v>-2.9915014595148079</v>
      </c>
      <c r="AA1084">
        <f t="shared" si="469"/>
        <v>0</v>
      </c>
    </row>
    <row r="1085" spans="1:27" x14ac:dyDescent="0.2">
      <c r="A1085">
        <f t="shared" ref="A1085:A1148" si="471">A1084+dt</f>
        <v>10.52999999999982</v>
      </c>
      <c r="B1085" s="5">
        <f t="shared" si="460"/>
        <v>0</v>
      </c>
      <c r="C1085" s="5">
        <f t="shared" si="461"/>
        <v>649.67703210450679</v>
      </c>
      <c r="D1085" s="5">
        <f t="shared" si="462"/>
        <v>-455.64268563640042</v>
      </c>
      <c r="E1085" s="2">
        <f t="shared" si="463"/>
        <v>649.67703210450679</v>
      </c>
      <c r="F1085" s="2">
        <f t="shared" si="464"/>
        <v>0</v>
      </c>
      <c r="G1085" s="3">
        <f t="shared" ref="G1085:G1148" si="472">G1084+X1084*dt</f>
        <v>0</v>
      </c>
      <c r="H1085" s="3">
        <f t="shared" ref="H1085:H1148" si="473">H1084+Y1084*dt</f>
        <v>50.16818749818205</v>
      </c>
      <c r="I1085" s="3">
        <f t="shared" ref="I1085:I1148" si="474">I1084+Z1084*dt</f>
        <v>-101.1885393349452</v>
      </c>
      <c r="J1085" s="2">
        <f t="shared" ref="J1085:J1148" si="475">SQRT(G1085^2+H1085^2+I1085^2)</f>
        <v>112.94231948031039</v>
      </c>
      <c r="K1085" s="2">
        <f t="shared" si="451"/>
        <v>112.94231948031039</v>
      </c>
      <c r="L1085" s="5">
        <f t="shared" si="452"/>
        <v>0.37500321098360206</v>
      </c>
      <c r="M1085" s="4">
        <f t="shared" si="465"/>
        <v>0.1681425467536064</v>
      </c>
      <c r="N1085" s="4">
        <f t="shared" si="453"/>
        <v>0.21281423126663485</v>
      </c>
      <c r="O1085" s="4">
        <f t="shared" si="466"/>
        <v>0</v>
      </c>
      <c r="P1085" s="4">
        <f t="shared" si="454"/>
        <v>0</v>
      </c>
      <c r="Q1085" s="5">
        <f t="shared" si="455"/>
        <v>0</v>
      </c>
      <c r="R1085" s="5">
        <f t="shared" si="456"/>
        <v>-11.295708827756416</v>
      </c>
      <c r="S1085" s="5">
        <f t="shared" si="467"/>
        <v>22.783288255628861</v>
      </c>
      <c r="T1085" s="6">
        <f t="shared" si="468"/>
        <v>1498.4213313149328</v>
      </c>
      <c r="U1085" s="5">
        <f t="shared" si="457"/>
        <v>0</v>
      </c>
      <c r="V1085" s="5">
        <f t="shared" si="458"/>
        <v>12.929510558403788</v>
      </c>
      <c r="W1085" s="5">
        <f t="shared" si="459"/>
        <v>6.4103120196905143</v>
      </c>
      <c r="X1085" s="5">
        <f t="shared" ref="X1085:X1148" si="476">Q1085+U1085</f>
        <v>0</v>
      </c>
      <c r="Y1085" s="5">
        <f t="shared" ref="Y1085:Y1148" si="477">R1085+V1085</f>
        <v>1.633801730647372</v>
      </c>
      <c r="Z1085" s="5">
        <f t="shared" si="470"/>
        <v>-2.9803997246806233</v>
      </c>
      <c r="AA1085">
        <f t="shared" si="469"/>
        <v>0</v>
      </c>
    </row>
    <row r="1086" spans="1:27" x14ac:dyDescent="0.2">
      <c r="A1086">
        <f t="shared" si="471"/>
        <v>10.53999999999982</v>
      </c>
      <c r="B1086" s="5">
        <f t="shared" si="460"/>
        <v>0</v>
      </c>
      <c r="C1086" s="5">
        <f t="shared" si="461"/>
        <v>650.17879566957515</v>
      </c>
      <c r="D1086" s="5">
        <f t="shared" si="462"/>
        <v>-456.65472004973611</v>
      </c>
      <c r="E1086" s="2">
        <f t="shared" si="463"/>
        <v>650.17879566957515</v>
      </c>
      <c r="F1086" s="2">
        <f t="shared" si="464"/>
        <v>0</v>
      </c>
      <c r="G1086" s="3">
        <f t="shared" si="472"/>
        <v>0</v>
      </c>
      <c r="H1086" s="3">
        <f t="shared" si="473"/>
        <v>50.184525515488524</v>
      </c>
      <c r="I1086" s="3">
        <f t="shared" si="474"/>
        <v>-101.21834333219201</v>
      </c>
      <c r="J1086" s="2">
        <f t="shared" si="475"/>
        <v>112.97627905064061</v>
      </c>
      <c r="K1086" s="2">
        <f t="shared" si="451"/>
        <v>112.97627905064061</v>
      </c>
      <c r="L1086" s="5">
        <f t="shared" si="452"/>
        <v>0.37491227190550025</v>
      </c>
      <c r="M1086" s="4">
        <f t="shared" si="465"/>
        <v>0.16809183664799959</v>
      </c>
      <c r="N1086" s="4">
        <f t="shared" si="453"/>
        <v>0.21278173262041047</v>
      </c>
      <c r="O1086" s="4">
        <f t="shared" si="466"/>
        <v>0</v>
      </c>
      <c r="P1086" s="4">
        <f t="shared" si="454"/>
        <v>0</v>
      </c>
      <c r="Q1086" s="5">
        <f t="shared" si="455"/>
        <v>0</v>
      </c>
      <c r="R1086" s="5">
        <f t="shared" si="456"/>
        <v>-11.300044001283798</v>
      </c>
      <c r="S1086" s="5">
        <f t="shared" si="467"/>
        <v>22.791323055108215</v>
      </c>
      <c r="T1086" s="6">
        <f t="shared" si="468"/>
        <v>1498.4198328943512</v>
      </c>
      <c r="U1086" s="5">
        <f t="shared" si="457"/>
        <v>0</v>
      </c>
      <c r="V1086" s="5">
        <f t="shared" si="458"/>
        <v>12.935231977681996</v>
      </c>
      <c r="W1086" s="5">
        <f t="shared" si="459"/>
        <v>6.4133481922568336</v>
      </c>
      <c r="X1086" s="5">
        <f t="shared" si="476"/>
        <v>0</v>
      </c>
      <c r="Y1086" s="5">
        <f t="shared" si="477"/>
        <v>1.635187976398198</v>
      </c>
      <c r="Z1086" s="5">
        <f t="shared" si="470"/>
        <v>-2.9693287526349508</v>
      </c>
      <c r="AA1086">
        <f t="shared" si="469"/>
        <v>0</v>
      </c>
    </row>
    <row r="1087" spans="1:27" x14ac:dyDescent="0.2">
      <c r="A1087">
        <f t="shared" si="471"/>
        <v>10.54999999999982</v>
      </c>
      <c r="B1087" s="5">
        <f t="shared" si="460"/>
        <v>0</v>
      </c>
      <c r="C1087" s="5">
        <f t="shared" si="461"/>
        <v>650.6807226841288</v>
      </c>
      <c r="D1087" s="5">
        <f t="shared" si="462"/>
        <v>-457.66705194949566</v>
      </c>
      <c r="E1087" s="2">
        <f t="shared" si="463"/>
        <v>650.6807226841288</v>
      </c>
      <c r="F1087" s="2">
        <f t="shared" si="464"/>
        <v>0</v>
      </c>
      <c r="G1087" s="3">
        <f t="shared" si="472"/>
        <v>0</v>
      </c>
      <c r="H1087" s="3">
        <f t="shared" si="473"/>
        <v>50.200877395252505</v>
      </c>
      <c r="I1087" s="3">
        <f t="shared" si="474"/>
        <v>-101.24803661971836</v>
      </c>
      <c r="J1087" s="2">
        <f t="shared" si="475"/>
        <v>113.01014560914875</v>
      </c>
      <c r="K1087" s="2">
        <f t="shared" si="451"/>
        <v>113.01014560914875</v>
      </c>
      <c r="L1087" s="5">
        <f t="shared" si="452"/>
        <v>0.37482159687050087</v>
      </c>
      <c r="M1087" s="4">
        <f t="shared" si="465"/>
        <v>0.16804129532385084</v>
      </c>
      <c r="N1087" s="4">
        <f t="shared" si="453"/>
        <v>0.21274933250842493</v>
      </c>
      <c r="O1087" s="4">
        <f t="shared" si="466"/>
        <v>0</v>
      </c>
      <c r="P1087" s="4">
        <f t="shared" si="454"/>
        <v>0</v>
      </c>
      <c r="Q1087" s="5">
        <f t="shared" si="455"/>
        <v>0</v>
      </c>
      <c r="R1087" s="5">
        <f t="shared" si="456"/>
        <v>-11.304379734980396</v>
      </c>
      <c r="S1087" s="5">
        <f t="shared" si="467"/>
        <v>22.799327676267605</v>
      </c>
      <c r="T1087" s="6">
        <f t="shared" si="468"/>
        <v>1498.4183344752673</v>
      </c>
      <c r="U1087" s="5">
        <f t="shared" si="457"/>
        <v>0</v>
      </c>
      <c r="V1087" s="5">
        <f t="shared" si="458"/>
        <v>12.940934527960595</v>
      </c>
      <c r="W1087" s="5">
        <f t="shared" si="459"/>
        <v>6.4163838559968589</v>
      </c>
      <c r="X1087" s="5">
        <f t="shared" si="476"/>
        <v>0</v>
      </c>
      <c r="Y1087" s="5">
        <f t="shared" si="477"/>
        <v>1.6365547929801991</v>
      </c>
      <c r="Z1087" s="5">
        <f t="shared" si="470"/>
        <v>-2.9582884677355352</v>
      </c>
      <c r="AA1087">
        <f t="shared" si="469"/>
        <v>0</v>
      </c>
    </row>
    <row r="1088" spans="1:27" x14ac:dyDescent="0.2">
      <c r="A1088">
        <f t="shared" si="471"/>
        <v>10.559999999999819</v>
      </c>
      <c r="B1088" s="5">
        <f t="shared" si="460"/>
        <v>0</v>
      </c>
      <c r="C1088" s="5">
        <f t="shared" si="461"/>
        <v>651.182813285821</v>
      </c>
      <c r="D1088" s="5">
        <f t="shared" si="462"/>
        <v>-458.67968023011622</v>
      </c>
      <c r="E1088" s="2">
        <f t="shared" si="463"/>
        <v>651.182813285821</v>
      </c>
      <c r="F1088" s="2">
        <f t="shared" si="464"/>
        <v>0</v>
      </c>
      <c r="G1088" s="3">
        <f t="shared" si="472"/>
        <v>0</v>
      </c>
      <c r="H1088" s="3">
        <f t="shared" si="473"/>
        <v>50.217242943182306</v>
      </c>
      <c r="I1088" s="3">
        <f t="shared" si="474"/>
        <v>-101.27761950439572</v>
      </c>
      <c r="J1088" s="2">
        <f t="shared" si="475"/>
        <v>113.0439193468262</v>
      </c>
      <c r="K1088" s="2">
        <f t="shared" si="451"/>
        <v>113.0439193468262</v>
      </c>
      <c r="L1088" s="5">
        <f t="shared" si="452"/>
        <v>0.37473118535821159</v>
      </c>
      <c r="M1088" s="4">
        <f t="shared" si="465"/>
        <v>0.16799092222088427</v>
      </c>
      <c r="N1088" s="4">
        <f t="shared" si="453"/>
        <v>0.21271703066343095</v>
      </c>
      <c r="O1088" s="4">
        <f t="shared" si="466"/>
        <v>0</v>
      </c>
      <c r="P1088" s="4">
        <f t="shared" si="454"/>
        <v>0</v>
      </c>
      <c r="Q1088" s="5">
        <f t="shared" si="455"/>
        <v>0</v>
      </c>
      <c r="R1088" s="5">
        <f t="shared" si="456"/>
        <v>-11.30871600003149</v>
      </c>
      <c r="S1088" s="5">
        <f t="shared" si="467"/>
        <v>22.807302213510994</v>
      </c>
      <c r="T1088" s="6">
        <f t="shared" si="468"/>
        <v>1498.4168360576816</v>
      </c>
      <c r="U1088" s="5">
        <f t="shared" si="457"/>
        <v>0</v>
      </c>
      <c r="V1088" s="5">
        <f t="shared" si="458"/>
        <v>12.946618252932234</v>
      </c>
      <c r="W1088" s="5">
        <f t="shared" si="459"/>
        <v>6.4194189918920683</v>
      </c>
      <c r="X1088" s="5">
        <f t="shared" si="476"/>
        <v>0</v>
      </c>
      <c r="Y1088" s="5">
        <f t="shared" si="477"/>
        <v>1.6379022529007443</v>
      </c>
      <c r="Z1088" s="5">
        <f t="shared" si="470"/>
        <v>-2.9472787945969365</v>
      </c>
      <c r="AA1088">
        <f t="shared" si="469"/>
        <v>0</v>
      </c>
    </row>
    <row r="1089" spans="1:27" x14ac:dyDescent="0.2">
      <c r="A1089">
        <f t="shared" si="471"/>
        <v>10.569999999999819</v>
      </c>
      <c r="B1089" s="5">
        <f t="shared" si="460"/>
        <v>0</v>
      </c>
      <c r="C1089" s="5">
        <f t="shared" si="461"/>
        <v>651.68506761036542</v>
      </c>
      <c r="D1089" s="5">
        <f t="shared" si="462"/>
        <v>-459.69260378909991</v>
      </c>
      <c r="E1089" s="2">
        <f t="shared" si="463"/>
        <v>651.68506761036542</v>
      </c>
      <c r="F1089" s="2">
        <f t="shared" si="464"/>
        <v>0</v>
      </c>
      <c r="G1089" s="3">
        <f t="shared" si="472"/>
        <v>0</v>
      </c>
      <c r="H1089" s="3">
        <f t="shared" si="473"/>
        <v>50.233621965711315</v>
      </c>
      <c r="I1089" s="3">
        <f t="shared" si="474"/>
        <v>-101.30709229234168</v>
      </c>
      <c r="J1089" s="2">
        <f t="shared" si="475"/>
        <v>113.07760045439163</v>
      </c>
      <c r="K1089" s="2">
        <f t="shared" si="451"/>
        <v>113.07760045439163</v>
      </c>
      <c r="L1089" s="5">
        <f t="shared" si="452"/>
        <v>0.37464103684769501</v>
      </c>
      <c r="M1089" s="4">
        <f t="shared" si="465"/>
        <v>0.16794071678106867</v>
      </c>
      <c r="N1089" s="4">
        <f t="shared" si="453"/>
        <v>0.21268482681895837</v>
      </c>
      <c r="O1089" s="4">
        <f t="shared" si="466"/>
        <v>0</v>
      </c>
      <c r="P1089" s="4">
        <f t="shared" si="454"/>
        <v>0</v>
      </c>
      <c r="Q1089" s="5">
        <f t="shared" si="455"/>
        <v>0</v>
      </c>
      <c r="R1089" s="5">
        <f t="shared" si="456"/>
        <v>-11.313052767673062</v>
      </c>
      <c r="S1089" s="5">
        <f t="shared" si="467"/>
        <v>22.8152467609262</v>
      </c>
      <c r="T1089" s="6">
        <f t="shared" si="468"/>
        <v>1498.415337641595</v>
      </c>
      <c r="U1089" s="5">
        <f t="shared" si="457"/>
        <v>0</v>
      </c>
      <c r="V1089" s="5">
        <f t="shared" si="458"/>
        <v>12.95228319622681</v>
      </c>
      <c r="W1089" s="5">
        <f t="shared" si="459"/>
        <v>6.4224535809846541</v>
      </c>
      <c r="X1089" s="5">
        <f t="shared" si="476"/>
        <v>0</v>
      </c>
      <c r="Y1089" s="5">
        <f t="shared" si="477"/>
        <v>1.6392304285537485</v>
      </c>
      <c r="Z1089" s="5">
        <f t="shared" si="470"/>
        <v>-2.9362996580891441</v>
      </c>
      <c r="AA1089">
        <f t="shared" si="469"/>
        <v>0</v>
      </c>
    </row>
    <row r="1090" spans="1:27" x14ac:dyDescent="0.2">
      <c r="A1090">
        <f t="shared" si="471"/>
        <v>10.579999999999819</v>
      </c>
      <c r="B1090" s="5">
        <f t="shared" si="460"/>
        <v>0</v>
      </c>
      <c r="C1090" s="5">
        <f t="shared" si="461"/>
        <v>652.18748579154396</v>
      </c>
      <c r="D1090" s="5">
        <f t="shared" si="462"/>
        <v>-460.70582152700621</v>
      </c>
      <c r="E1090" s="2">
        <f t="shared" si="463"/>
        <v>652.18748579154396</v>
      </c>
      <c r="F1090" s="2">
        <f t="shared" si="464"/>
        <v>0</v>
      </c>
      <c r="G1090" s="3">
        <f t="shared" si="472"/>
        <v>0</v>
      </c>
      <c r="H1090" s="3">
        <f t="shared" si="473"/>
        <v>50.250014269996853</v>
      </c>
      <c r="I1090" s="3">
        <f t="shared" si="474"/>
        <v>-101.33645528892256</v>
      </c>
      <c r="J1090" s="2">
        <f t="shared" si="475"/>
        <v>113.11118912229104</v>
      </c>
      <c r="K1090" s="2">
        <f t="shared" si="451"/>
        <v>113.11118912229104</v>
      </c>
      <c r="L1090" s="5">
        <f t="shared" si="452"/>
        <v>0.37455115081748608</v>
      </c>
      <c r="M1090" s="4">
        <f t="shared" si="465"/>
        <v>0.16789067844860622</v>
      </c>
      <c r="N1090" s="4">
        <f t="shared" si="453"/>
        <v>0.21265272070931152</v>
      </c>
      <c r="O1090" s="4">
        <f t="shared" si="466"/>
        <v>0</v>
      </c>
      <c r="P1090" s="4">
        <f t="shared" si="454"/>
        <v>0</v>
      </c>
      <c r="Q1090" s="5">
        <f t="shared" si="455"/>
        <v>0</v>
      </c>
      <c r="R1090" s="5">
        <f t="shared" si="456"/>
        <v>-11.317390009192348</v>
      </c>
      <c r="S1090" s="5">
        <f t="shared" si="467"/>
        <v>22.823161412286126</v>
      </c>
      <c r="T1090" s="6">
        <f t="shared" si="468"/>
        <v>1498.4138392270065</v>
      </c>
      <c r="U1090" s="5">
        <f t="shared" si="457"/>
        <v>0</v>
      </c>
      <c r="V1090" s="5">
        <f t="shared" si="458"/>
        <v>12.957929401411501</v>
      </c>
      <c r="W1090" s="5">
        <f t="shared" si="459"/>
        <v>6.4254876043776283</v>
      </c>
      <c r="X1090" s="5">
        <f t="shared" si="476"/>
        <v>0</v>
      </c>
      <c r="Y1090" s="5">
        <f t="shared" si="477"/>
        <v>1.6405393922191536</v>
      </c>
      <c r="Z1090" s="5">
        <f t="shared" si="470"/>
        <v>-2.9253509833362443</v>
      </c>
      <c r="AA1090">
        <f t="shared" si="469"/>
        <v>0</v>
      </c>
    </row>
    <row r="1091" spans="1:27" x14ac:dyDescent="0.2">
      <c r="A1091">
        <f t="shared" si="471"/>
        <v>10.589999999999819</v>
      </c>
      <c r="B1091" s="5">
        <f t="shared" si="460"/>
        <v>0</v>
      </c>
      <c r="C1091" s="5">
        <f t="shared" si="461"/>
        <v>652.69006796121357</v>
      </c>
      <c r="D1091" s="5">
        <f t="shared" si="462"/>
        <v>-461.71933234744461</v>
      </c>
      <c r="E1091" s="2">
        <f t="shared" si="463"/>
        <v>652.69006796121357</v>
      </c>
      <c r="F1091" s="2">
        <f t="shared" si="464"/>
        <v>0</v>
      </c>
      <c r="G1091" s="3">
        <f t="shared" si="472"/>
        <v>0</v>
      </c>
      <c r="H1091" s="3">
        <f t="shared" si="473"/>
        <v>50.266419663919045</v>
      </c>
      <c r="I1091" s="3">
        <f t="shared" si="474"/>
        <v>-101.36570879875593</v>
      </c>
      <c r="J1091" s="2">
        <f t="shared" si="475"/>
        <v>113.14468554069791</v>
      </c>
      <c r="K1091" s="2">
        <f t="shared" si="451"/>
        <v>113.14468554069791</v>
      </c>
      <c r="L1091" s="5">
        <f t="shared" si="452"/>
        <v>0.37446152674560979</v>
      </c>
      <c r="M1091" s="4">
        <f t="shared" si="465"/>
        <v>0.16784080666992082</v>
      </c>
      <c r="N1091" s="4">
        <f t="shared" si="453"/>
        <v>0.21262071206956618</v>
      </c>
      <c r="O1091" s="4">
        <f t="shared" si="466"/>
        <v>0</v>
      </c>
      <c r="P1091" s="4">
        <f t="shared" si="454"/>
        <v>0</v>
      </c>
      <c r="Q1091" s="5">
        <f t="shared" si="455"/>
        <v>0</v>
      </c>
      <c r="R1091" s="5">
        <f t="shared" si="456"/>
        <v>-11.32172769592842</v>
      </c>
      <c r="S1091" s="5">
        <f t="shared" si="467"/>
        <v>22.83104626105002</v>
      </c>
      <c r="T1091" s="6">
        <f t="shared" si="468"/>
        <v>1498.4123408139167</v>
      </c>
      <c r="U1091" s="5">
        <f t="shared" si="457"/>
        <v>0</v>
      </c>
      <c r="V1091" s="5">
        <f t="shared" si="458"/>
        <v>12.963556911990757</v>
      </c>
      <c r="W1091" s="5">
        <f t="shared" si="459"/>
        <v>6.4285210432349231</v>
      </c>
      <c r="X1091" s="5">
        <f t="shared" si="476"/>
        <v>0</v>
      </c>
      <c r="Y1091" s="5">
        <f t="shared" si="477"/>
        <v>1.6418292160623373</v>
      </c>
      <c r="Z1091" s="5">
        <f t="shared" si="470"/>
        <v>-2.9144326957150568</v>
      </c>
      <c r="AA1091">
        <f t="shared" si="469"/>
        <v>0</v>
      </c>
    </row>
    <row r="1092" spans="1:27" x14ac:dyDescent="0.2">
      <c r="A1092">
        <f t="shared" si="471"/>
        <v>10.599999999999818</v>
      </c>
      <c r="B1092" s="5">
        <f t="shared" si="460"/>
        <v>0</v>
      </c>
      <c r="C1092" s="5">
        <f t="shared" si="461"/>
        <v>653.19281424931364</v>
      </c>
      <c r="D1092" s="5">
        <f t="shared" si="462"/>
        <v>-462.73313515706695</v>
      </c>
      <c r="E1092" s="2">
        <f t="shared" si="463"/>
        <v>653.19281424931364</v>
      </c>
      <c r="F1092" s="2">
        <f t="shared" si="464"/>
        <v>0</v>
      </c>
      <c r="G1092" s="3">
        <f t="shared" si="472"/>
        <v>0</v>
      </c>
      <c r="H1092" s="3">
        <f t="shared" si="473"/>
        <v>50.282837956079668</v>
      </c>
      <c r="I1092" s="3">
        <f t="shared" si="474"/>
        <v>-101.39485312571308</v>
      </c>
      <c r="J1092" s="2">
        <f t="shared" si="475"/>
        <v>113.17808989951321</v>
      </c>
      <c r="K1092" s="2">
        <f t="shared" si="451"/>
        <v>113.17808989951321</v>
      </c>
      <c r="L1092" s="5">
        <f t="shared" si="452"/>
        <v>0.37437216410959839</v>
      </c>
      <c r="M1092" s="4">
        <f t="shared" si="465"/>
        <v>0.16779110089364696</v>
      </c>
      <c r="N1092" s="4">
        <f t="shared" si="453"/>
        <v>0.21258880063556693</v>
      </c>
      <c r="O1092" s="4">
        <f t="shared" si="466"/>
        <v>0</v>
      </c>
      <c r="P1092" s="4">
        <f t="shared" si="454"/>
        <v>0</v>
      </c>
      <c r="Q1092" s="5">
        <f t="shared" si="455"/>
        <v>0</v>
      </c>
      <c r="R1092" s="5">
        <f t="shared" si="456"/>
        <v>-11.326065799272726</v>
      </c>
      <c r="S1092" s="5">
        <f t="shared" si="467"/>
        <v>22.838901400364719</v>
      </c>
      <c r="T1092" s="6">
        <f t="shared" si="468"/>
        <v>1498.410842402325</v>
      </c>
      <c r="U1092" s="5">
        <f t="shared" si="457"/>
        <v>0</v>
      </c>
      <c r="V1092" s="5">
        <f t="shared" si="458"/>
        <v>12.969165771406299</v>
      </c>
      <c r="W1092" s="5">
        <f t="shared" si="459"/>
        <v>6.4315538787814743</v>
      </c>
      <c r="X1092" s="5">
        <f t="shared" si="476"/>
        <v>0</v>
      </c>
      <c r="Y1092" s="5">
        <f t="shared" si="477"/>
        <v>1.6430999721335731</v>
      </c>
      <c r="Z1092" s="5">
        <f t="shared" si="470"/>
        <v>-2.9035447208538052</v>
      </c>
      <c r="AA1092">
        <f t="shared" si="469"/>
        <v>0</v>
      </c>
    </row>
    <row r="1093" spans="1:27" x14ac:dyDescent="0.2">
      <c r="A1093">
        <f t="shared" si="471"/>
        <v>10.609999999999818</v>
      </c>
      <c r="B1093" s="5">
        <f t="shared" si="460"/>
        <v>0</v>
      </c>
      <c r="C1093" s="5">
        <f t="shared" si="461"/>
        <v>653.69572478387306</v>
      </c>
      <c r="D1093" s="5">
        <f t="shared" si="462"/>
        <v>-463.74722886556015</v>
      </c>
      <c r="E1093" s="2">
        <f t="shared" si="463"/>
        <v>653.69572478387306</v>
      </c>
      <c r="F1093" s="2">
        <f t="shared" si="464"/>
        <v>0</v>
      </c>
      <c r="G1093" s="3">
        <f t="shared" si="472"/>
        <v>0</v>
      </c>
      <c r="H1093" s="3">
        <f t="shared" si="473"/>
        <v>50.299268955801004</v>
      </c>
      <c r="I1093" s="3">
        <f t="shared" si="474"/>
        <v>-101.42388857292163</v>
      </c>
      <c r="J1093" s="2">
        <f t="shared" si="475"/>
        <v>113.21140238836558</v>
      </c>
      <c r="K1093" s="2">
        <f t="shared" si="451"/>
        <v>113.21140238836558</v>
      </c>
      <c r="L1093" s="5">
        <f t="shared" si="452"/>
        <v>0.37428306238650849</v>
      </c>
      <c r="M1093" s="4">
        <f t="shared" si="465"/>
        <v>0.16774156057061823</v>
      </c>
      <c r="N1093" s="4">
        <f t="shared" si="453"/>
        <v>0.21255698614392443</v>
      </c>
      <c r="O1093" s="4">
        <f t="shared" si="466"/>
        <v>0</v>
      </c>
      <c r="P1093" s="4">
        <f t="shared" si="454"/>
        <v>0</v>
      </c>
      <c r="Q1093" s="5">
        <f t="shared" si="455"/>
        <v>0</v>
      </c>
      <c r="R1093" s="5">
        <f t="shared" si="456"/>
        <v>-11.330404290669646</v>
      </c>
      <c r="S1093" s="5">
        <f t="shared" si="467"/>
        <v>22.846726923065894</v>
      </c>
      <c r="T1093" s="6">
        <f t="shared" si="468"/>
        <v>1498.4093439922317</v>
      </c>
      <c r="U1093" s="5">
        <f t="shared" si="457"/>
        <v>0</v>
      </c>
      <c r="V1093" s="5">
        <f t="shared" si="458"/>
        <v>12.974756023037157</v>
      </c>
      <c r="W1093" s="5">
        <f t="shared" si="459"/>
        <v>6.4345860923033378</v>
      </c>
      <c r="X1093" s="5">
        <f t="shared" si="476"/>
        <v>0</v>
      </c>
      <c r="Y1093" s="5">
        <f t="shared" si="477"/>
        <v>1.644351732367511</v>
      </c>
      <c r="Z1093" s="5">
        <f t="shared" si="470"/>
        <v>-2.8926869846307675</v>
      </c>
      <c r="AA1093">
        <f t="shared" si="469"/>
        <v>0</v>
      </c>
    </row>
    <row r="1094" spans="1:27" x14ac:dyDescent="0.2">
      <c r="A1094">
        <f t="shared" si="471"/>
        <v>10.619999999999818</v>
      </c>
      <c r="B1094" s="5">
        <f t="shared" si="460"/>
        <v>0</v>
      </c>
      <c r="C1094" s="5">
        <f t="shared" si="461"/>
        <v>654.19879969101771</v>
      </c>
      <c r="D1094" s="5">
        <f t="shared" si="462"/>
        <v>-464.76161238563861</v>
      </c>
      <c r="E1094" s="2">
        <f t="shared" si="463"/>
        <v>654.19879969101771</v>
      </c>
      <c r="F1094" s="2">
        <f t="shared" si="464"/>
        <v>0</v>
      </c>
      <c r="G1094" s="3">
        <f t="shared" si="472"/>
        <v>0</v>
      </c>
      <c r="H1094" s="3">
        <f t="shared" si="473"/>
        <v>50.315712473124677</v>
      </c>
      <c r="I1094" s="3">
        <f t="shared" si="474"/>
        <v>-101.45281544276793</v>
      </c>
      <c r="J1094" s="2">
        <f t="shared" si="475"/>
        <v>113.24462319661134</v>
      </c>
      <c r="K1094" s="2">
        <f t="shared" si="451"/>
        <v>113.24462319661134</v>
      </c>
      <c r="L1094" s="5">
        <f t="shared" si="452"/>
        <v>0.37419422105293809</v>
      </c>
      <c r="M1094" s="4">
        <f t="shared" si="465"/>
        <v>0.16769218515385634</v>
      </c>
      <c r="N1094" s="4">
        <f t="shared" si="453"/>
        <v>0.21252526833201266</v>
      </c>
      <c r="O1094" s="4">
        <f t="shared" si="466"/>
        <v>0</v>
      </c>
      <c r="P1094" s="4">
        <f t="shared" si="454"/>
        <v>0</v>
      </c>
      <c r="Q1094" s="5">
        <f t="shared" si="455"/>
        <v>0</v>
      </c>
      <c r="R1094" s="5">
        <f t="shared" si="456"/>
        <v>-11.334743141617036</v>
      </c>
      <c r="S1094" s="5">
        <f t="shared" si="467"/>
        <v>22.854522921679294</v>
      </c>
      <c r="T1094" s="6">
        <f t="shared" si="468"/>
        <v>1498.407845583637</v>
      </c>
      <c r="U1094" s="5">
        <f t="shared" si="457"/>
        <v>0</v>
      </c>
      <c r="V1094" s="5">
        <f t="shared" si="458"/>
        <v>12.980327710199647</v>
      </c>
      <c r="W1094" s="5">
        <f t="shared" si="459"/>
        <v>6.4376176651477603</v>
      </c>
      <c r="X1094" s="5">
        <f t="shared" si="476"/>
        <v>0</v>
      </c>
      <c r="Y1094" s="5">
        <f t="shared" si="477"/>
        <v>1.6455845685826116</v>
      </c>
      <c r="Z1094" s="5">
        <f t="shared" si="470"/>
        <v>-2.8818594131729469</v>
      </c>
      <c r="AA1094">
        <f t="shared" si="469"/>
        <v>0</v>
      </c>
    </row>
    <row r="1095" spans="1:27" x14ac:dyDescent="0.2">
      <c r="A1095">
        <f t="shared" si="471"/>
        <v>10.629999999999818</v>
      </c>
      <c r="B1095" s="5">
        <f t="shared" si="460"/>
        <v>0</v>
      </c>
      <c r="C1095" s="5">
        <f t="shared" si="461"/>
        <v>654.70203909497741</v>
      </c>
      <c r="D1095" s="5">
        <f t="shared" si="462"/>
        <v>-465.77628463303699</v>
      </c>
      <c r="E1095" s="2">
        <f t="shared" si="463"/>
        <v>654.70203909497741</v>
      </c>
      <c r="F1095" s="2">
        <f t="shared" si="464"/>
        <v>0</v>
      </c>
      <c r="G1095" s="3">
        <f t="shared" si="472"/>
        <v>0</v>
      </c>
      <c r="H1095" s="3">
        <f t="shared" si="473"/>
        <v>50.332168318810503</v>
      </c>
      <c r="I1095" s="3">
        <f t="shared" si="474"/>
        <v>-101.48163403689966</v>
      </c>
      <c r="J1095" s="2">
        <f t="shared" si="475"/>
        <v>113.27775251333469</v>
      </c>
      <c r="K1095" s="2">
        <f t="shared" si="451"/>
        <v>113.27775251333469</v>
      </c>
      <c r="L1095" s="5">
        <f t="shared" si="452"/>
        <v>0.37410563958504323</v>
      </c>
      <c r="M1095" s="4">
        <f t="shared" si="465"/>
        <v>0.16764297409855963</v>
      </c>
      <c r="N1095" s="4">
        <f t="shared" si="453"/>
        <v>0.21249364693796577</v>
      </c>
      <c r="O1095" s="4">
        <f t="shared" si="466"/>
        <v>0</v>
      </c>
      <c r="P1095" s="4">
        <f t="shared" si="454"/>
        <v>0</v>
      </c>
      <c r="Q1095" s="5">
        <f t="shared" si="455"/>
        <v>0</v>
      </c>
      <c r="R1095" s="5">
        <f t="shared" si="456"/>
        <v>-11.339082323666755</v>
      </c>
      <c r="S1095" s="5">
        <f t="shared" si="467"/>
        <v>22.862289488421986</v>
      </c>
      <c r="T1095" s="6">
        <f t="shared" si="468"/>
        <v>1498.4063471765405</v>
      </c>
      <c r="U1095" s="5">
        <f t="shared" si="457"/>
        <v>0</v>
      </c>
      <c r="V1095" s="5">
        <f t="shared" si="458"/>
        <v>12.985880876147409</v>
      </c>
      <c r="W1095" s="5">
        <f t="shared" si="459"/>
        <v>6.4406485787232794</v>
      </c>
      <c r="X1095" s="5">
        <f t="shared" si="476"/>
        <v>0</v>
      </c>
      <c r="Y1095" s="5">
        <f t="shared" si="477"/>
        <v>1.6467985524806537</v>
      </c>
      <c r="Z1095" s="5">
        <f t="shared" si="470"/>
        <v>-2.8710619328547331</v>
      </c>
      <c r="AA1095">
        <f t="shared" si="469"/>
        <v>0</v>
      </c>
    </row>
    <row r="1096" spans="1:27" x14ac:dyDescent="0.2">
      <c r="A1096">
        <f t="shared" si="471"/>
        <v>10.639999999999818</v>
      </c>
      <c r="B1096" s="5">
        <f t="shared" si="460"/>
        <v>0</v>
      </c>
      <c r="C1096" s="5">
        <f t="shared" si="461"/>
        <v>655.20544311809317</v>
      </c>
      <c r="D1096" s="5">
        <f t="shared" si="462"/>
        <v>-466.79124452650262</v>
      </c>
      <c r="E1096" s="2">
        <f t="shared" si="463"/>
        <v>655.20544311809317</v>
      </c>
      <c r="F1096" s="2">
        <f t="shared" si="464"/>
        <v>0</v>
      </c>
      <c r="G1096" s="3">
        <f t="shared" si="472"/>
        <v>0</v>
      </c>
      <c r="H1096" s="3">
        <f t="shared" si="473"/>
        <v>50.348636304335308</v>
      </c>
      <c r="I1096" s="3">
        <f t="shared" si="474"/>
        <v>-101.51034465622821</v>
      </c>
      <c r="J1096" s="2">
        <f t="shared" si="475"/>
        <v>113.31079052734771</v>
      </c>
      <c r="K1096" s="2">
        <f t="shared" si="451"/>
        <v>113.31079052734771</v>
      </c>
      <c r="L1096" s="5">
        <f t="shared" si="452"/>
        <v>0.37401731745855493</v>
      </c>
      <c r="M1096" s="4">
        <f t="shared" si="465"/>
        <v>0.1675939268620924</v>
      </c>
      <c r="N1096" s="4">
        <f t="shared" si="453"/>
        <v>0.21246212170067613</v>
      </c>
      <c r="O1096" s="4">
        <f t="shared" si="466"/>
        <v>0</v>
      </c>
      <c r="P1096" s="4">
        <f t="shared" si="454"/>
        <v>0</v>
      </c>
      <c r="Q1096" s="5">
        <f t="shared" si="455"/>
        <v>0</v>
      </c>
      <c r="R1096" s="5">
        <f t="shared" si="456"/>
        <v>-11.343421808425216</v>
      </c>
      <c r="S1096" s="5">
        <f t="shared" si="467"/>
        <v>22.870026715203618</v>
      </c>
      <c r="T1096" s="6">
        <f t="shared" si="468"/>
        <v>1498.4048487709429</v>
      </c>
      <c r="U1096" s="5">
        <f t="shared" si="457"/>
        <v>0</v>
      </c>
      <c r="V1096" s="5">
        <f t="shared" si="458"/>
        <v>12.991415564071403</v>
      </c>
      <c r="W1096" s="5">
        <f t="shared" si="459"/>
        <v>6.4436788144998145</v>
      </c>
      <c r="X1096" s="5">
        <f t="shared" si="476"/>
        <v>0</v>
      </c>
      <c r="Y1096" s="5">
        <f t="shared" si="477"/>
        <v>1.647993755646187</v>
      </c>
      <c r="Z1096" s="5">
        <f t="shared" si="470"/>
        <v>-2.8602944702965658</v>
      </c>
      <c r="AA1096">
        <f t="shared" si="469"/>
        <v>0</v>
      </c>
    </row>
    <row r="1097" spans="1:27" x14ac:dyDescent="0.2">
      <c r="A1097">
        <f t="shared" si="471"/>
        <v>10.649999999999817</v>
      </c>
      <c r="B1097" s="5">
        <f t="shared" si="460"/>
        <v>0</v>
      </c>
      <c r="C1097" s="5">
        <f t="shared" si="461"/>
        <v>655.70901188082439</v>
      </c>
      <c r="D1097" s="5">
        <f t="shared" si="462"/>
        <v>-467.80649098778844</v>
      </c>
      <c r="E1097" s="2">
        <f t="shared" si="463"/>
        <v>655.70901188082439</v>
      </c>
      <c r="F1097" s="2">
        <f t="shared" si="464"/>
        <v>0</v>
      </c>
      <c r="G1097" s="3">
        <f t="shared" si="472"/>
        <v>0</v>
      </c>
      <c r="H1097" s="3">
        <f t="shared" si="473"/>
        <v>50.365116241891769</v>
      </c>
      <c r="I1097" s="3">
        <f t="shared" si="474"/>
        <v>-101.53894760093118</v>
      </c>
      <c r="J1097" s="2">
        <f t="shared" si="475"/>
        <v>113.34373742719056</v>
      </c>
      <c r="K1097" s="2">
        <f t="shared" si="451"/>
        <v>113.34373742719056</v>
      </c>
      <c r="L1097" s="5">
        <f t="shared" si="452"/>
        <v>0.3739292541487953</v>
      </c>
      <c r="M1097" s="4">
        <f t="shared" si="465"/>
        <v>0.1675450429039734</v>
      </c>
      <c r="N1097" s="4">
        <f t="shared" si="453"/>
        <v>0.21243069235979059</v>
      </c>
      <c r="O1097" s="4">
        <f t="shared" si="466"/>
        <v>0</v>
      </c>
      <c r="P1097" s="4">
        <f t="shared" si="454"/>
        <v>0</v>
      </c>
      <c r="Q1097" s="5">
        <f t="shared" si="455"/>
        <v>0</v>
      </c>
      <c r="R1097" s="5">
        <f t="shared" si="456"/>
        <v>-11.34776156755389</v>
      </c>
      <c r="S1097" s="5">
        <f t="shared" si="467"/>
        <v>22.87773469362762</v>
      </c>
      <c r="T1097" s="6">
        <f t="shared" si="468"/>
        <v>1498.4033503668431</v>
      </c>
      <c r="U1097" s="5">
        <f t="shared" si="457"/>
        <v>0</v>
      </c>
      <c r="V1097" s="5">
        <f t="shared" si="458"/>
        <v>12.996931817099911</v>
      </c>
      <c r="W1097" s="5">
        <f t="shared" si="459"/>
        <v>6.4467083540087398</v>
      </c>
      <c r="X1097" s="5">
        <f t="shared" si="476"/>
        <v>0</v>
      </c>
      <c r="Y1097" s="5">
        <f t="shared" si="477"/>
        <v>1.649170249546021</v>
      </c>
      <c r="Z1097" s="5">
        <f t="shared" si="470"/>
        <v>-2.8495569523636419</v>
      </c>
      <c r="AA1097">
        <f t="shared" si="469"/>
        <v>0</v>
      </c>
    </row>
    <row r="1098" spans="1:27" x14ac:dyDescent="0.2">
      <c r="A1098">
        <f t="shared" si="471"/>
        <v>10.659999999999817</v>
      </c>
      <c r="B1098" s="5">
        <f t="shared" si="460"/>
        <v>0</v>
      </c>
      <c r="C1098" s="5">
        <f t="shared" si="461"/>
        <v>656.21274550175576</v>
      </c>
      <c r="D1098" s="5">
        <f t="shared" si="462"/>
        <v>-468.8220229416454</v>
      </c>
      <c r="E1098" s="2">
        <f t="shared" si="463"/>
        <v>656.21274550175576</v>
      </c>
      <c r="F1098" s="2">
        <f t="shared" si="464"/>
        <v>0</v>
      </c>
      <c r="G1098" s="3">
        <f t="shared" si="472"/>
        <v>0</v>
      </c>
      <c r="H1098" s="3">
        <f t="shared" si="473"/>
        <v>50.381607944387227</v>
      </c>
      <c r="I1098" s="3">
        <f t="shared" si="474"/>
        <v>-101.56744317045482</v>
      </c>
      <c r="J1098" s="2">
        <f t="shared" si="475"/>
        <v>113.37659340113159</v>
      </c>
      <c r="K1098" s="2">
        <f t="shared" si="451"/>
        <v>113.37659340113159</v>
      </c>
      <c r="L1098" s="5">
        <f t="shared" si="452"/>
        <v>0.37384144913069411</v>
      </c>
      <c r="M1098" s="4">
        <f t="shared" si="465"/>
        <v>0.16749632168586523</v>
      </c>
      <c r="N1098" s="4">
        <f t="shared" si="453"/>
        <v>0.21239935865570855</v>
      </c>
      <c r="O1098" s="4">
        <f t="shared" si="466"/>
        <v>0</v>
      </c>
      <c r="P1098" s="4">
        <f t="shared" si="454"/>
        <v>0</v>
      </c>
      <c r="Q1098" s="5">
        <f t="shared" si="455"/>
        <v>0</v>
      </c>
      <c r="R1098" s="5">
        <f t="shared" si="456"/>
        <v>-11.352101572769833</v>
      </c>
      <c r="S1098" s="5">
        <f t="shared" si="467"/>
        <v>22.885413514992457</v>
      </c>
      <c r="T1098" s="6">
        <f t="shared" si="468"/>
        <v>1498.4018519642416</v>
      </c>
      <c r="U1098" s="5">
        <f t="shared" si="457"/>
        <v>0</v>
      </c>
      <c r="V1098" s="5">
        <f t="shared" si="458"/>
        <v>13.00242967829857</v>
      </c>
      <c r="W1098" s="5">
        <f t="shared" si="459"/>
        <v>6.4497371788429758</v>
      </c>
      <c r="X1098" s="5">
        <f t="shared" si="476"/>
        <v>0</v>
      </c>
      <c r="Y1098" s="5">
        <f t="shared" si="477"/>
        <v>1.6503281055287378</v>
      </c>
      <c r="Z1098" s="5">
        <f t="shared" si="470"/>
        <v>-2.8388493061645654</v>
      </c>
      <c r="AA1098">
        <f t="shared" si="469"/>
        <v>0</v>
      </c>
    </row>
    <row r="1099" spans="1:27" x14ac:dyDescent="0.2">
      <c r="A1099">
        <f t="shared" si="471"/>
        <v>10.669999999999817</v>
      </c>
      <c r="B1099" s="5">
        <f t="shared" si="460"/>
        <v>0</v>
      </c>
      <c r="C1099" s="5">
        <f t="shared" si="461"/>
        <v>656.7166440976049</v>
      </c>
      <c r="D1099" s="5">
        <f t="shared" si="462"/>
        <v>-469.83783931581524</v>
      </c>
      <c r="E1099" s="2">
        <f t="shared" si="463"/>
        <v>656.7166440976049</v>
      </c>
      <c r="F1099" s="2">
        <f t="shared" si="464"/>
        <v>0</v>
      </c>
      <c r="G1099" s="3">
        <f t="shared" si="472"/>
        <v>0</v>
      </c>
      <c r="H1099" s="3">
        <f t="shared" si="473"/>
        <v>50.398111225442513</v>
      </c>
      <c r="I1099" s="3">
        <f t="shared" si="474"/>
        <v>-101.59583166351646</v>
      </c>
      <c r="J1099" s="2">
        <f t="shared" si="475"/>
        <v>113.40935863716737</v>
      </c>
      <c r="K1099" s="2">
        <f t="shared" si="451"/>
        <v>113.40935863716737</v>
      </c>
      <c r="L1099" s="5">
        <f t="shared" si="452"/>
        <v>0.37375390187880497</v>
      </c>
      <c r="M1099" s="4">
        <f t="shared" si="465"/>
        <v>0.16744776267156339</v>
      </c>
      <c r="N1099" s="4">
        <f t="shared" si="453"/>
        <v>0.21236812032957897</v>
      </c>
      <c r="O1099" s="4">
        <f t="shared" si="466"/>
        <v>0</v>
      </c>
      <c r="P1099" s="4">
        <f t="shared" si="454"/>
        <v>0</v>
      </c>
      <c r="Q1099" s="5">
        <f t="shared" si="455"/>
        <v>0</v>
      </c>
      <c r="R1099" s="5">
        <f t="shared" si="456"/>
        <v>-11.356441795846193</v>
      </c>
      <c r="S1099" s="5">
        <f t="shared" si="467"/>
        <v>22.893063270292863</v>
      </c>
      <c r="T1099" s="6">
        <f t="shared" si="468"/>
        <v>1498.4003535631393</v>
      </c>
      <c r="U1099" s="5">
        <f t="shared" si="457"/>
        <v>0</v>
      </c>
      <c r="V1099" s="5">
        <f t="shared" si="458"/>
        <v>13.007909190670372</v>
      </c>
      <c r="W1099" s="5">
        <f t="shared" si="459"/>
        <v>6.4527652706570731</v>
      </c>
      <c r="X1099" s="5">
        <f t="shared" si="476"/>
        <v>0</v>
      </c>
      <c r="Y1099" s="5">
        <f t="shared" si="477"/>
        <v>1.6514673948241789</v>
      </c>
      <c r="Z1099" s="5">
        <f t="shared" si="470"/>
        <v>-2.8281714590500613</v>
      </c>
      <c r="AA1099">
        <f t="shared" si="469"/>
        <v>0</v>
      </c>
    </row>
    <row r="1100" spans="1:27" x14ac:dyDescent="0.2">
      <c r="A1100">
        <f t="shared" si="471"/>
        <v>10.679999999999817</v>
      </c>
      <c r="B1100" s="5">
        <f t="shared" si="460"/>
        <v>0</v>
      </c>
      <c r="C1100" s="5">
        <f t="shared" si="461"/>
        <v>657.22070778322905</v>
      </c>
      <c r="D1100" s="5">
        <f t="shared" si="462"/>
        <v>-470.85393904102341</v>
      </c>
      <c r="E1100" s="2">
        <f t="shared" si="463"/>
        <v>657.22070778322905</v>
      </c>
      <c r="F1100" s="2">
        <f t="shared" si="464"/>
        <v>0</v>
      </c>
      <c r="G1100" s="3">
        <f t="shared" si="472"/>
        <v>0</v>
      </c>
      <c r="H1100" s="3">
        <f t="shared" si="473"/>
        <v>50.414625899390757</v>
      </c>
      <c r="I1100" s="3">
        <f t="shared" si="474"/>
        <v>-101.62411337810697</v>
      </c>
      <c r="J1100" s="2">
        <f t="shared" si="475"/>
        <v>113.442033323023</v>
      </c>
      <c r="K1100" s="2">
        <f t="shared" si="451"/>
        <v>113.442033323023</v>
      </c>
      <c r="L1100" s="5">
        <f t="shared" si="452"/>
        <v>0.37366661186732109</v>
      </c>
      <c r="M1100" s="4">
        <f t="shared" si="465"/>
        <v>0.1673993653269851</v>
      </c>
      <c r="N1100" s="4">
        <f t="shared" si="453"/>
        <v>0.21233697712329752</v>
      </c>
      <c r="O1100" s="4">
        <f t="shared" si="466"/>
        <v>0</v>
      </c>
      <c r="P1100" s="4">
        <f t="shared" si="454"/>
        <v>0</v>
      </c>
      <c r="Q1100" s="5">
        <f t="shared" si="455"/>
        <v>0</v>
      </c>
      <c r="R1100" s="5">
        <f t="shared" si="456"/>
        <v>-11.360782208612731</v>
      </c>
      <c r="S1100" s="5">
        <f t="shared" si="467"/>
        <v>22.900684050221084</v>
      </c>
      <c r="T1100" s="6">
        <f t="shared" si="468"/>
        <v>1498.3988551635348</v>
      </c>
      <c r="U1100" s="5">
        <f t="shared" si="457"/>
        <v>0</v>
      </c>
      <c r="V1100" s="5">
        <f t="shared" si="458"/>
        <v>13.013370397155683</v>
      </c>
      <c r="W1100" s="5">
        <f t="shared" si="459"/>
        <v>6.455792611167289</v>
      </c>
      <c r="X1100" s="5">
        <f t="shared" si="476"/>
        <v>0</v>
      </c>
      <c r="Y1100" s="5">
        <f t="shared" si="477"/>
        <v>1.6525881885429516</v>
      </c>
      <c r="Z1100" s="5">
        <f t="shared" si="470"/>
        <v>-2.8175233386116254</v>
      </c>
      <c r="AA1100">
        <f t="shared" si="469"/>
        <v>0</v>
      </c>
    </row>
    <row r="1101" spans="1:27" x14ac:dyDescent="0.2">
      <c r="A1101">
        <f t="shared" si="471"/>
        <v>10.689999999999817</v>
      </c>
      <c r="B1101" s="5">
        <f t="shared" si="460"/>
        <v>0</v>
      </c>
      <c r="C1101" s="5">
        <f t="shared" si="461"/>
        <v>657.72493667163246</v>
      </c>
      <c r="D1101" s="5">
        <f t="shared" si="462"/>
        <v>-471.87032105097143</v>
      </c>
      <c r="E1101" s="2">
        <f t="shared" si="463"/>
        <v>657.72493667163246</v>
      </c>
      <c r="F1101" s="2">
        <f t="shared" si="464"/>
        <v>0</v>
      </c>
      <c r="G1101" s="3">
        <f t="shared" si="472"/>
        <v>0</v>
      </c>
      <c r="H1101" s="3">
        <f t="shared" si="473"/>
        <v>50.431151781276185</v>
      </c>
      <c r="I1101" s="3">
        <f t="shared" si="474"/>
        <v>-101.65228861149309</v>
      </c>
      <c r="J1101" s="2">
        <f t="shared" si="475"/>
        <v>113.47461764615205</v>
      </c>
      <c r="K1101" s="2">
        <f t="shared" si="451"/>
        <v>113.47461764615205</v>
      </c>
      <c r="L1101" s="5">
        <f t="shared" si="452"/>
        <v>0.37357957857009116</v>
      </c>
      <c r="M1101" s="4">
        <f t="shared" si="465"/>
        <v>0.16735112912015895</v>
      </c>
      <c r="N1101" s="4">
        <f t="shared" si="453"/>
        <v>0.21230592877950397</v>
      </c>
      <c r="O1101" s="4">
        <f t="shared" si="466"/>
        <v>0</v>
      </c>
      <c r="P1101" s="4">
        <f t="shared" si="454"/>
        <v>0</v>
      </c>
      <c r="Q1101" s="5">
        <f t="shared" si="455"/>
        <v>0</v>
      </c>
      <c r="R1101" s="5">
        <f t="shared" si="456"/>
        <v>-11.365122782956293</v>
      </c>
      <c r="S1101" s="5">
        <f t="shared" si="467"/>
        <v>22.908275945168064</v>
      </c>
      <c r="T1101" s="6">
        <f t="shared" si="468"/>
        <v>1498.3973567654289</v>
      </c>
      <c r="U1101" s="5">
        <f t="shared" si="457"/>
        <v>0</v>
      </c>
      <c r="V1101" s="5">
        <f t="shared" si="458"/>
        <v>13.018813340632244</v>
      </c>
      <c r="W1101" s="5">
        <f t="shared" si="459"/>
        <v>6.4588191821516565</v>
      </c>
      <c r="X1101" s="5">
        <f t="shared" si="476"/>
        <v>0</v>
      </c>
      <c r="Y1101" s="5">
        <f t="shared" si="477"/>
        <v>1.6536905576759509</v>
      </c>
      <c r="Z1101" s="5">
        <f t="shared" si="470"/>
        <v>-2.8069048726802777</v>
      </c>
      <c r="AA1101">
        <f t="shared" si="469"/>
        <v>0</v>
      </c>
    </row>
    <row r="1102" spans="1:27" x14ac:dyDescent="0.2">
      <c r="A1102">
        <f t="shared" si="471"/>
        <v>10.699999999999816</v>
      </c>
      <c r="B1102" s="5">
        <f t="shared" si="460"/>
        <v>0</v>
      </c>
      <c r="C1102" s="5">
        <f t="shared" si="461"/>
        <v>658.22933087397314</v>
      </c>
      <c r="D1102" s="5">
        <f t="shared" si="462"/>
        <v>-472.88698428232999</v>
      </c>
      <c r="E1102" s="2">
        <f t="shared" si="463"/>
        <v>658.22933087397314</v>
      </c>
      <c r="F1102" s="2">
        <f t="shared" si="464"/>
        <v>0</v>
      </c>
      <c r="G1102" s="3">
        <f t="shared" si="472"/>
        <v>0</v>
      </c>
      <c r="H1102" s="3">
        <f t="shared" si="473"/>
        <v>50.447688686852942</v>
      </c>
      <c r="I1102" s="3">
        <f t="shared" si="474"/>
        <v>-101.6803576602199</v>
      </c>
      <c r="J1102" s="2">
        <f t="shared" si="475"/>
        <v>113.50711179373683</v>
      </c>
      <c r="K1102" s="2">
        <f t="shared" si="451"/>
        <v>113.50711179373683</v>
      </c>
      <c r="L1102" s="5">
        <f t="shared" si="452"/>
        <v>0.37349280146063535</v>
      </c>
      <c r="M1102" s="4">
        <f t="shared" si="465"/>
        <v>0.16730305352121391</v>
      </c>
      <c r="N1102" s="4">
        <f t="shared" si="453"/>
        <v>0.21227497504157955</v>
      </c>
      <c r="O1102" s="4">
        <f t="shared" si="466"/>
        <v>0</v>
      </c>
      <c r="P1102" s="4">
        <f t="shared" si="454"/>
        <v>0</v>
      </c>
      <c r="Q1102" s="5">
        <f t="shared" si="455"/>
        <v>0</v>
      </c>
      <c r="R1102" s="5">
        <f t="shared" si="456"/>
        <v>-11.369463490821339</v>
      </c>
      <c r="S1102" s="5">
        <f t="shared" si="467"/>
        <v>22.915839045224718</v>
      </c>
      <c r="T1102" s="6">
        <f t="shared" si="468"/>
        <v>1498.3958583688211</v>
      </c>
      <c r="U1102" s="5">
        <f t="shared" si="457"/>
        <v>0</v>
      </c>
      <c r="V1102" s="5">
        <f t="shared" si="458"/>
        <v>13.024238063915201</v>
      </c>
      <c r="W1102" s="5">
        <f t="shared" si="459"/>
        <v>6.4618449654500694</v>
      </c>
      <c r="X1102" s="5">
        <f t="shared" si="476"/>
        <v>0</v>
      </c>
      <c r="Y1102" s="5">
        <f t="shared" si="477"/>
        <v>1.6547745730938619</v>
      </c>
      <c r="Z1102" s="5">
        <f t="shared" si="470"/>
        <v>-2.7963159893252119</v>
      </c>
      <c r="AA1102">
        <f t="shared" si="469"/>
        <v>0</v>
      </c>
    </row>
    <row r="1103" spans="1:27" x14ac:dyDescent="0.2">
      <c r="A1103">
        <f t="shared" si="471"/>
        <v>10.709999999999816</v>
      </c>
      <c r="B1103" s="5">
        <f t="shared" si="460"/>
        <v>0</v>
      </c>
      <c r="C1103" s="5">
        <f t="shared" si="461"/>
        <v>658.73389049957029</v>
      </c>
      <c r="D1103" s="5">
        <f t="shared" si="462"/>
        <v>-473.90392767473162</v>
      </c>
      <c r="E1103" s="2">
        <f t="shared" si="463"/>
        <v>658.73389049957029</v>
      </c>
      <c r="F1103" s="2">
        <f t="shared" si="464"/>
        <v>0</v>
      </c>
      <c r="G1103" s="3">
        <f t="shared" si="472"/>
        <v>0</v>
      </c>
      <c r="H1103" s="3">
        <f t="shared" si="473"/>
        <v>50.464236432583881</v>
      </c>
      <c r="I1103" s="3">
        <f t="shared" si="474"/>
        <v>-101.70832082011314</v>
      </c>
      <c r="J1103" s="2">
        <f t="shared" si="475"/>
        <v>113.53951595268842</v>
      </c>
      <c r="K1103" s="2">
        <f t="shared" si="451"/>
        <v>113.53951595268842</v>
      </c>
      <c r="L1103" s="5">
        <f t="shared" si="452"/>
        <v>0.37340628001216047</v>
      </c>
      <c r="M1103" s="4">
        <f t="shared" si="465"/>
        <v>0.16725513800236885</v>
      </c>
      <c r="N1103" s="4">
        <f t="shared" si="453"/>
        <v>0.21224411565364426</v>
      </c>
      <c r="O1103" s="4">
        <f t="shared" si="466"/>
        <v>0</v>
      </c>
      <c r="P1103" s="4">
        <f t="shared" si="454"/>
        <v>0</v>
      </c>
      <c r="Q1103" s="5">
        <f t="shared" si="455"/>
        <v>0</v>
      </c>
      <c r="R1103" s="5">
        <f t="shared" si="456"/>
        <v>-11.37380430421039</v>
      </c>
      <c r="S1103" s="5">
        <f t="shared" si="467"/>
        <v>22.923373440183109</v>
      </c>
      <c r="T1103" s="6">
        <f t="shared" si="468"/>
        <v>1498.394359973712</v>
      </c>
      <c r="U1103" s="5">
        <f t="shared" si="457"/>
        <v>0</v>
      </c>
      <c r="V1103" s="5">
        <f t="shared" si="458"/>
        <v>13.029644609757113</v>
      </c>
      <c r="W1103" s="5">
        <f t="shared" si="459"/>
        <v>6.4648699429643539</v>
      </c>
      <c r="X1103" s="5">
        <f t="shared" si="476"/>
        <v>0</v>
      </c>
      <c r="Y1103" s="5">
        <f t="shared" si="477"/>
        <v>1.6558403055467235</v>
      </c>
      <c r="Z1103" s="5">
        <f t="shared" si="470"/>
        <v>-2.7857566168525381</v>
      </c>
      <c r="AA1103">
        <f t="shared" si="469"/>
        <v>0</v>
      </c>
    </row>
    <row r="1104" spans="1:27" x14ac:dyDescent="0.2">
      <c r="A1104">
        <f t="shared" si="471"/>
        <v>10.719999999999816</v>
      </c>
      <c r="B1104" s="5">
        <f t="shared" si="460"/>
        <v>0</v>
      </c>
      <c r="C1104" s="5">
        <f t="shared" si="461"/>
        <v>659.23861565591142</v>
      </c>
      <c r="D1104" s="5">
        <f t="shared" si="462"/>
        <v>-474.92115017076361</v>
      </c>
      <c r="E1104" s="2">
        <f t="shared" si="463"/>
        <v>659.23861565591142</v>
      </c>
      <c r="F1104" s="2">
        <f t="shared" si="464"/>
        <v>0</v>
      </c>
      <c r="G1104" s="3">
        <f t="shared" si="472"/>
        <v>0</v>
      </c>
      <c r="H1104" s="3">
        <f t="shared" si="473"/>
        <v>50.480794835639351</v>
      </c>
      <c r="I1104" s="3">
        <f t="shared" si="474"/>
        <v>-101.73617838628167</v>
      </c>
      <c r="J1104" s="2">
        <f t="shared" si="475"/>
        <v>113.57183030964693</v>
      </c>
      <c r="K1104" s="2">
        <f t="shared" si="451"/>
        <v>113.57183030964693</v>
      </c>
      <c r="L1104" s="5">
        <f t="shared" si="452"/>
        <v>0.37332001369757556</v>
      </c>
      <c r="M1104" s="4">
        <f t="shared" si="465"/>
        <v>0.16720738203792168</v>
      </c>
      <c r="N1104" s="4">
        <f t="shared" si="453"/>
        <v>0.21221335036055408</v>
      </c>
      <c r="O1104" s="4">
        <f t="shared" si="466"/>
        <v>0</v>
      </c>
      <c r="P1104" s="4">
        <f t="shared" si="454"/>
        <v>0</v>
      </c>
      <c r="Q1104" s="5">
        <f t="shared" si="455"/>
        <v>0</v>
      </c>
      <c r="R1104" s="5">
        <f t="shared" si="456"/>
        <v>-11.378145195184558</v>
      </c>
      <c r="S1104" s="5">
        <f t="shared" si="467"/>
        <v>22.930879219537729</v>
      </c>
      <c r="T1104" s="6">
        <f t="shared" si="468"/>
        <v>1498.392861580101</v>
      </c>
      <c r="U1104" s="5">
        <f t="shared" si="457"/>
        <v>0</v>
      </c>
      <c r="V1104" s="5">
        <f t="shared" si="458"/>
        <v>13.035033020847958</v>
      </c>
      <c r="W1104" s="5">
        <f t="shared" si="459"/>
        <v>6.4678940966583305</v>
      </c>
      <c r="X1104" s="5">
        <f t="shared" si="476"/>
        <v>0</v>
      </c>
      <c r="Y1104" s="5">
        <f t="shared" si="477"/>
        <v>1.6568878256634001</v>
      </c>
      <c r="Z1104" s="5">
        <f t="shared" si="470"/>
        <v>-2.7752266838039397</v>
      </c>
      <c r="AA1104">
        <f t="shared" si="469"/>
        <v>0</v>
      </c>
    </row>
    <row r="1105" spans="1:27" x14ac:dyDescent="0.2">
      <c r="A1105">
        <f t="shared" si="471"/>
        <v>10.729999999999816</v>
      </c>
      <c r="B1105" s="5">
        <f t="shared" si="460"/>
        <v>0</v>
      </c>
      <c r="C1105" s="5">
        <f t="shared" si="461"/>
        <v>659.7435064486591</v>
      </c>
      <c r="D1105" s="5">
        <f t="shared" si="462"/>
        <v>-475.93865071596065</v>
      </c>
      <c r="E1105" s="2">
        <f t="shared" si="463"/>
        <v>659.7435064486591</v>
      </c>
      <c r="F1105" s="2">
        <f t="shared" si="464"/>
        <v>0</v>
      </c>
      <c r="G1105" s="3">
        <f t="shared" si="472"/>
        <v>0</v>
      </c>
      <c r="H1105" s="3">
        <f t="shared" si="473"/>
        <v>50.497363713895986</v>
      </c>
      <c r="I1105" s="3">
        <f t="shared" si="474"/>
        <v>-101.7639306531197</v>
      </c>
      <c r="J1105" s="2">
        <f t="shared" si="475"/>
        <v>113.60405505098159</v>
      </c>
      <c r="K1105" s="2">
        <f t="shared" si="451"/>
        <v>113.60405505098159</v>
      </c>
      <c r="L1105" s="5">
        <f t="shared" si="452"/>
        <v>0.37323400198950674</v>
      </c>
      <c r="M1105" s="4">
        <f t="shared" si="465"/>
        <v>0.16715978510423901</v>
      </c>
      <c r="N1105" s="4">
        <f t="shared" si="453"/>
        <v>0.21218267890789844</v>
      </c>
      <c r="O1105" s="4">
        <f t="shared" si="466"/>
        <v>0</v>
      </c>
      <c r="P1105" s="4">
        <f t="shared" si="454"/>
        <v>0</v>
      </c>
      <c r="Q1105" s="5">
        <f t="shared" si="455"/>
        <v>0</v>
      </c>
      <c r="R1105" s="5">
        <f t="shared" si="456"/>
        <v>-11.382486135863973</v>
      </c>
      <c r="S1105" s="5">
        <f t="shared" si="467"/>
        <v>22.938356472486635</v>
      </c>
      <c r="T1105" s="6">
        <f t="shared" si="468"/>
        <v>1498.3913631879889</v>
      </c>
      <c r="U1105" s="5">
        <f t="shared" si="457"/>
        <v>0</v>
      </c>
      <c r="V1105" s="5">
        <f t="shared" si="458"/>
        <v>13.040403339815169</v>
      </c>
      <c r="W1105" s="5">
        <f t="shared" si="459"/>
        <v>6.4709174085578942</v>
      </c>
      <c r="X1105" s="5">
        <f t="shared" si="476"/>
        <v>0</v>
      </c>
      <c r="Y1105" s="5">
        <f t="shared" si="477"/>
        <v>1.6579172039511967</v>
      </c>
      <c r="Z1105" s="5">
        <f t="shared" si="470"/>
        <v>-2.764726118955469</v>
      </c>
      <c r="AA1105">
        <f t="shared" si="469"/>
        <v>0</v>
      </c>
    </row>
    <row r="1106" spans="1:27" x14ac:dyDescent="0.2">
      <c r="A1106">
        <f t="shared" si="471"/>
        <v>10.739999999999815</v>
      </c>
      <c r="B1106" s="5">
        <f t="shared" si="460"/>
        <v>0</v>
      </c>
      <c r="C1106" s="5">
        <f t="shared" si="461"/>
        <v>660.24856298165821</v>
      </c>
      <c r="D1106" s="5">
        <f t="shared" si="462"/>
        <v>-476.95642825879776</v>
      </c>
      <c r="E1106" s="2">
        <f t="shared" si="463"/>
        <v>660.24856298165821</v>
      </c>
      <c r="F1106" s="2">
        <f t="shared" si="464"/>
        <v>0</v>
      </c>
      <c r="G1106" s="3">
        <f t="shared" si="472"/>
        <v>0</v>
      </c>
      <c r="H1106" s="3">
        <f t="shared" si="473"/>
        <v>50.513942885935499</v>
      </c>
      <c r="I1106" s="3">
        <f t="shared" si="474"/>
        <v>-101.79157791430926</v>
      </c>
      <c r="J1106" s="2">
        <f t="shared" si="475"/>
        <v>113.63619036279087</v>
      </c>
      <c r="K1106" s="2">
        <f t="shared" si="451"/>
        <v>113.63619036279087</v>
      </c>
      <c r="L1106" s="5">
        <f t="shared" si="452"/>
        <v>0.37314824436031302</v>
      </c>
      <c r="M1106" s="4">
        <f t="shared" si="465"/>
        <v>0.1671123466797457</v>
      </c>
      <c r="N1106" s="4">
        <f t="shared" si="453"/>
        <v>0.21215210104199736</v>
      </c>
      <c r="O1106" s="4">
        <f t="shared" si="466"/>
        <v>0</v>
      </c>
      <c r="P1106" s="4">
        <f t="shared" si="454"/>
        <v>0</v>
      </c>
      <c r="Q1106" s="5">
        <f t="shared" si="455"/>
        <v>0</v>
      </c>
      <c r="R1106" s="5">
        <f t="shared" si="456"/>
        <v>-11.386827098428286</v>
      </c>
      <c r="S1106" s="5">
        <f t="shared" si="467"/>
        <v>22.945805287932735</v>
      </c>
      <c r="T1106" s="6">
        <f t="shared" si="468"/>
        <v>1498.3898647973749</v>
      </c>
      <c r="U1106" s="5">
        <f t="shared" si="457"/>
        <v>0</v>
      </c>
      <c r="V1106" s="5">
        <f t="shared" si="458"/>
        <v>13.045755609223628</v>
      </c>
      <c r="W1106" s="5">
        <f t="shared" si="459"/>
        <v>6.473939860751071</v>
      </c>
      <c r="X1106" s="5">
        <f t="shared" si="476"/>
        <v>0</v>
      </c>
      <c r="Y1106" s="5">
        <f t="shared" si="477"/>
        <v>1.6589285107953415</v>
      </c>
      <c r="Z1106" s="5">
        <f t="shared" si="470"/>
        <v>-2.754254851316194</v>
      </c>
      <c r="AA1106">
        <f t="shared" si="469"/>
        <v>0</v>
      </c>
    </row>
    <row r="1107" spans="1:27" x14ac:dyDescent="0.2">
      <c r="A1107">
        <f t="shared" si="471"/>
        <v>10.749999999999815</v>
      </c>
      <c r="B1107" s="5">
        <f t="shared" si="460"/>
        <v>0</v>
      </c>
      <c r="C1107" s="5">
        <f t="shared" si="461"/>
        <v>660.75378535694313</v>
      </c>
      <c r="D1107" s="5">
        <f t="shared" si="462"/>
        <v>-477.97448175068342</v>
      </c>
      <c r="E1107" s="2">
        <f t="shared" si="463"/>
        <v>660.75378535694313</v>
      </c>
      <c r="F1107" s="2">
        <f t="shared" si="464"/>
        <v>0</v>
      </c>
      <c r="G1107" s="3">
        <f t="shared" si="472"/>
        <v>0</v>
      </c>
      <c r="H1107" s="3">
        <f t="shared" si="473"/>
        <v>50.530532171043454</v>
      </c>
      <c r="I1107" s="3">
        <f t="shared" si="474"/>
        <v>-101.81912046282243</v>
      </c>
      <c r="J1107" s="2">
        <f t="shared" si="475"/>
        <v>113.66823643090272</v>
      </c>
      <c r="K1107" s="2">
        <f t="shared" si="451"/>
        <v>113.66823643090272</v>
      </c>
      <c r="L1107" s="5">
        <f t="shared" si="452"/>
        <v>0.37306274028210018</v>
      </c>
      <c r="M1107" s="4">
        <f t="shared" si="465"/>
        <v>0.16706506624491427</v>
      </c>
      <c r="N1107" s="4">
        <f t="shared" si="453"/>
        <v>0.21212161650989908</v>
      </c>
      <c r="O1107" s="4">
        <f t="shared" si="466"/>
        <v>0</v>
      </c>
      <c r="P1107" s="4">
        <f t="shared" si="454"/>
        <v>0</v>
      </c>
      <c r="Q1107" s="5">
        <f t="shared" si="455"/>
        <v>0</v>
      </c>
      <c r="R1107" s="5">
        <f t="shared" si="456"/>
        <v>-11.391168055117117</v>
      </c>
      <c r="S1107" s="5">
        <f t="shared" si="467"/>
        <v>22.953225754484937</v>
      </c>
      <c r="T1107" s="6">
        <f t="shared" si="468"/>
        <v>1498.3883664082593</v>
      </c>
      <c r="U1107" s="5">
        <f t="shared" si="457"/>
        <v>0</v>
      </c>
      <c r="V1107" s="5">
        <f t="shared" si="458"/>
        <v>13.0510898715757</v>
      </c>
      <c r="W1107" s="5">
        <f t="shared" si="459"/>
        <v>6.4769614353880902</v>
      </c>
      <c r="X1107" s="5">
        <f t="shared" si="476"/>
        <v>0</v>
      </c>
      <c r="Y1107" s="5">
        <f t="shared" si="477"/>
        <v>1.6599218164585832</v>
      </c>
      <c r="Z1107" s="5">
        <f t="shared" si="470"/>
        <v>-2.7438128101269719</v>
      </c>
      <c r="AA1107">
        <f t="shared" si="469"/>
        <v>0</v>
      </c>
    </row>
    <row r="1108" spans="1:27" x14ac:dyDescent="0.2">
      <c r="A1108">
        <f t="shared" si="471"/>
        <v>10.759999999999815</v>
      </c>
      <c r="B1108" s="5">
        <f t="shared" si="460"/>
        <v>0</v>
      </c>
      <c r="C1108" s="5">
        <f t="shared" si="461"/>
        <v>661.25917367474437</v>
      </c>
      <c r="D1108" s="5">
        <f t="shared" si="462"/>
        <v>-478.99281014595215</v>
      </c>
      <c r="E1108" s="2">
        <f t="shared" si="463"/>
        <v>661.25917367474437</v>
      </c>
      <c r="F1108" s="2">
        <f t="shared" si="464"/>
        <v>0</v>
      </c>
      <c r="G1108" s="3">
        <f t="shared" si="472"/>
        <v>0</v>
      </c>
      <c r="H1108" s="3">
        <f t="shared" si="473"/>
        <v>50.54713138920804</v>
      </c>
      <c r="I1108" s="3">
        <f t="shared" si="474"/>
        <v>-101.84655859092369</v>
      </c>
      <c r="J1108" s="2">
        <f t="shared" si="475"/>
        <v>113.70019344087464</v>
      </c>
      <c r="K1108" s="2">
        <f t="shared" si="451"/>
        <v>113.70019344087464</v>
      </c>
      <c r="L1108" s="5">
        <f t="shared" si="452"/>
        <v>0.37297748922673668</v>
      </c>
      <c r="M1108" s="4">
        <f t="shared" si="465"/>
        <v>0.16701794328225469</v>
      </c>
      <c r="N1108" s="4">
        <f t="shared" si="453"/>
        <v>0.21209122505937711</v>
      </c>
      <c r="O1108" s="4">
        <f t="shared" si="466"/>
        <v>0</v>
      </c>
      <c r="P1108" s="4">
        <f t="shared" si="454"/>
        <v>0</v>
      </c>
      <c r="Q1108" s="5">
        <f t="shared" si="455"/>
        <v>0</v>
      </c>
      <c r="R1108" s="5">
        <f t="shared" si="456"/>
        <v>-11.395508978230533</v>
      </c>
      <c r="S1108" s="5">
        <f t="shared" si="467"/>
        <v>22.960617960459434</v>
      </c>
      <c r="T1108" s="6">
        <f t="shared" si="468"/>
        <v>1498.3868680206422</v>
      </c>
      <c r="U1108" s="5">
        <f t="shared" si="457"/>
        <v>0</v>
      </c>
      <c r="V1108" s="5">
        <f t="shared" si="458"/>
        <v>13.056406169311229</v>
      </c>
      <c r="W1108" s="5">
        <f t="shared" si="459"/>
        <v>6.4799821146814427</v>
      </c>
      <c r="X1108" s="5">
        <f t="shared" si="476"/>
        <v>0</v>
      </c>
      <c r="Y1108" s="5">
        <f t="shared" si="477"/>
        <v>1.6608971910806964</v>
      </c>
      <c r="Z1108" s="5">
        <f t="shared" si="470"/>
        <v>-2.7333999248591212</v>
      </c>
      <c r="AA1108">
        <f t="shared" si="469"/>
        <v>0</v>
      </c>
    </row>
    <row r="1109" spans="1:27" x14ac:dyDescent="0.2">
      <c r="A1109">
        <f t="shared" si="471"/>
        <v>10.769999999999815</v>
      </c>
      <c r="B1109" s="5">
        <f t="shared" si="460"/>
        <v>0</v>
      </c>
      <c r="C1109" s="5">
        <f t="shared" si="461"/>
        <v>661.764728033496</v>
      </c>
      <c r="D1109" s="5">
        <f t="shared" si="462"/>
        <v>-480.01141240185763</v>
      </c>
      <c r="E1109" s="2">
        <f t="shared" si="463"/>
        <v>661.764728033496</v>
      </c>
      <c r="F1109" s="2">
        <f t="shared" si="464"/>
        <v>0</v>
      </c>
      <c r="G1109" s="3">
        <f t="shared" si="472"/>
        <v>0</v>
      </c>
      <c r="H1109" s="3">
        <f t="shared" si="473"/>
        <v>50.563740361118846</v>
      </c>
      <c r="I1109" s="3">
        <f t="shared" si="474"/>
        <v>-101.87389259017229</v>
      </c>
      <c r="J1109" s="2">
        <f t="shared" si="475"/>
        <v>113.73206157799392</v>
      </c>
      <c r="K1109" s="2">
        <f t="shared" si="451"/>
        <v>113.73206157799392</v>
      </c>
      <c r="L1109" s="5">
        <f t="shared" si="452"/>
        <v>0.37289249066586727</v>
      </c>
      <c r="M1109" s="4">
        <f t="shared" si="465"/>
        <v>0.16697097727630394</v>
      </c>
      <c r="N1109" s="4">
        <f t="shared" si="453"/>
        <v>0.21206092643892793</v>
      </c>
      <c r="O1109" s="4">
        <f t="shared" si="466"/>
        <v>0</v>
      </c>
      <c r="P1109" s="4">
        <f t="shared" si="454"/>
        <v>0</v>
      </c>
      <c r="Q1109" s="5">
        <f t="shared" si="455"/>
        <v>0</v>
      </c>
      <c r="R1109" s="5">
        <f t="shared" si="456"/>
        <v>-11.399849840129466</v>
      </c>
      <c r="S1109" s="5">
        <f t="shared" si="467"/>
        <v>22.967981993880809</v>
      </c>
      <c r="T1109" s="6">
        <f t="shared" si="468"/>
        <v>1498.3853696345234</v>
      </c>
      <c r="U1109" s="5">
        <f t="shared" si="457"/>
        <v>0</v>
      </c>
      <c r="V1109" s="5">
        <f t="shared" si="458"/>
        <v>13.06170454480759</v>
      </c>
      <c r="W1109" s="5">
        <f t="shared" si="459"/>
        <v>6.4830018809059435</v>
      </c>
      <c r="X1109" s="5">
        <f t="shared" si="476"/>
        <v>0</v>
      </c>
      <c r="Y1109" s="5">
        <f t="shared" si="477"/>
        <v>1.6618547046781238</v>
      </c>
      <c r="Z1109" s="5">
        <f t="shared" si="470"/>
        <v>-2.723016125213249</v>
      </c>
      <c r="AA1109">
        <f t="shared" si="469"/>
        <v>0</v>
      </c>
    </row>
    <row r="1110" spans="1:27" x14ac:dyDescent="0.2">
      <c r="A1110">
        <f t="shared" si="471"/>
        <v>10.779999999999815</v>
      </c>
      <c r="B1110" s="5">
        <f t="shared" si="460"/>
        <v>0</v>
      </c>
      <c r="C1110" s="5">
        <f t="shared" si="461"/>
        <v>662.2704485298425</v>
      </c>
      <c r="D1110" s="5">
        <f t="shared" si="462"/>
        <v>-481.03028747856564</v>
      </c>
      <c r="E1110" s="2">
        <f t="shared" si="463"/>
        <v>662.2704485298425</v>
      </c>
      <c r="F1110" s="2">
        <f t="shared" si="464"/>
        <v>0</v>
      </c>
      <c r="G1110" s="3">
        <f t="shared" si="472"/>
        <v>0</v>
      </c>
      <c r="H1110" s="3">
        <f t="shared" si="473"/>
        <v>50.580358908165628</v>
      </c>
      <c r="I1110" s="3">
        <f t="shared" si="474"/>
        <v>-101.90112275142442</v>
      </c>
      <c r="J1110" s="2">
        <f t="shared" si="475"/>
        <v>113.76384102727772</v>
      </c>
      <c r="K1110" s="2">
        <f t="shared" si="451"/>
        <v>113.76384102727772</v>
      </c>
      <c r="L1110" s="5">
        <f t="shared" si="452"/>
        <v>0.37280774407092809</v>
      </c>
      <c r="M1110" s="4">
        <f t="shared" si="465"/>
        <v>0.16692416771361596</v>
      </c>
      <c r="N1110" s="4">
        <f t="shared" si="453"/>
        <v>0.21203072039776799</v>
      </c>
      <c r="O1110" s="4">
        <f t="shared" si="466"/>
        <v>0</v>
      </c>
      <c r="P1110" s="4">
        <f t="shared" si="454"/>
        <v>0</v>
      </c>
      <c r="Q1110" s="5">
        <f t="shared" si="455"/>
        <v>0</v>
      </c>
      <c r="R1110" s="5">
        <f t="shared" si="456"/>
        <v>-11.404190613236205</v>
      </c>
      <c r="S1110" s="5">
        <f t="shared" si="467"/>
        <v>22.975317942483336</v>
      </c>
      <c r="T1110" s="6">
        <f t="shared" si="468"/>
        <v>1498.3838712499032</v>
      </c>
      <c r="U1110" s="5">
        <f t="shared" si="457"/>
        <v>0</v>
      </c>
      <c r="V1110" s="5">
        <f t="shared" si="458"/>
        <v>13.066985040379659</v>
      </c>
      <c r="W1110" s="5">
        <f t="shared" si="459"/>
        <v>6.4860207163987846</v>
      </c>
      <c r="X1110" s="5">
        <f t="shared" si="476"/>
        <v>0</v>
      </c>
      <c r="Y1110" s="5">
        <f t="shared" si="477"/>
        <v>1.6627944271434547</v>
      </c>
      <c r="Z1110" s="5">
        <f t="shared" si="470"/>
        <v>-2.7126613411178795</v>
      </c>
      <c r="AA1110">
        <f t="shared" si="469"/>
        <v>0</v>
      </c>
    </row>
    <row r="1111" spans="1:27" x14ac:dyDescent="0.2">
      <c r="A1111">
        <f t="shared" si="471"/>
        <v>10.789999999999814</v>
      </c>
      <c r="B1111" s="5">
        <f t="shared" si="460"/>
        <v>0</v>
      </c>
      <c r="C1111" s="5">
        <f t="shared" si="461"/>
        <v>662.77633525864553</v>
      </c>
      <c r="D1111" s="5">
        <f t="shared" si="462"/>
        <v>-482.0494343391469</v>
      </c>
      <c r="E1111" s="2">
        <f t="shared" si="463"/>
        <v>662.77633525864553</v>
      </c>
      <c r="F1111" s="2">
        <f t="shared" si="464"/>
        <v>0</v>
      </c>
      <c r="G1111" s="3">
        <f t="shared" si="472"/>
        <v>0</v>
      </c>
      <c r="H1111" s="3">
        <f t="shared" si="473"/>
        <v>50.596986852437063</v>
      </c>
      <c r="I1111" s="3">
        <f t="shared" si="474"/>
        <v>-101.92824936483561</v>
      </c>
      <c r="J1111" s="2">
        <f t="shared" si="475"/>
        <v>113.79553197347337</v>
      </c>
      <c r="K1111" s="2">
        <f t="shared" si="451"/>
        <v>113.79553197347337</v>
      </c>
      <c r="L1111" s="5">
        <f t="shared" si="452"/>
        <v>0.37272324891316055</v>
      </c>
      <c r="M1111" s="4">
        <f t="shared" si="465"/>
        <v>0.1668775140827512</v>
      </c>
      <c r="N1111" s="4">
        <f t="shared" si="453"/>
        <v>0.21200060668583148</v>
      </c>
      <c r="O1111" s="4">
        <f t="shared" si="466"/>
        <v>0</v>
      </c>
      <c r="P1111" s="4">
        <f t="shared" si="454"/>
        <v>0</v>
      </c>
      <c r="Q1111" s="5">
        <f t="shared" si="455"/>
        <v>0</v>
      </c>
      <c r="R1111" s="5">
        <f t="shared" si="456"/>
        <v>-11.408531270034787</v>
      </c>
      <c r="S1111" s="5">
        <f t="shared" si="467"/>
        <v>22.982625893712097</v>
      </c>
      <c r="T1111" s="6">
        <f t="shared" si="468"/>
        <v>1498.382372866781</v>
      </c>
      <c r="U1111" s="5">
        <f t="shared" si="457"/>
        <v>0</v>
      </c>
      <c r="V1111" s="5">
        <f t="shared" si="458"/>
        <v>13.072247698279888</v>
      </c>
      <c r="W1111" s="5">
        <f t="shared" si="459"/>
        <v>6.4890386035596057</v>
      </c>
      <c r="X1111" s="5">
        <f t="shared" si="476"/>
        <v>0</v>
      </c>
      <c r="Y1111" s="5">
        <f t="shared" si="477"/>
        <v>1.6637164282451007</v>
      </c>
      <c r="Z1111" s="5">
        <f t="shared" si="470"/>
        <v>-2.702335502728296</v>
      </c>
      <c r="AA1111">
        <f t="shared" si="469"/>
        <v>0</v>
      </c>
    </row>
    <row r="1112" spans="1:27" x14ac:dyDescent="0.2">
      <c r="A1112">
        <f t="shared" si="471"/>
        <v>10.799999999999814</v>
      </c>
      <c r="B1112" s="5">
        <f t="shared" si="460"/>
        <v>0</v>
      </c>
      <c r="C1112" s="5">
        <f t="shared" si="461"/>
        <v>663.28238831299132</v>
      </c>
      <c r="D1112" s="5">
        <f t="shared" si="462"/>
        <v>-483.06885194957039</v>
      </c>
      <c r="E1112" s="2">
        <f t="shared" si="463"/>
        <v>663.28238831299132</v>
      </c>
      <c r="F1112" s="2">
        <f t="shared" si="464"/>
        <v>0</v>
      </c>
      <c r="G1112" s="3">
        <f t="shared" si="472"/>
        <v>0</v>
      </c>
      <c r="H1112" s="3">
        <f t="shared" si="473"/>
        <v>50.613624016719513</v>
      </c>
      <c r="I1112" s="3">
        <f t="shared" si="474"/>
        <v>-101.95527271986289</v>
      </c>
      <c r="J1112" s="2">
        <f t="shared" si="475"/>
        <v>113.82713460105839</v>
      </c>
      <c r="K1112" s="2">
        <f t="shared" si="451"/>
        <v>113.82713460105839</v>
      </c>
      <c r="L1112" s="5">
        <f t="shared" si="452"/>
        <v>0.37263900466362615</v>
      </c>
      <c r="M1112" s="4">
        <f t="shared" si="465"/>
        <v>0.16683101587426674</v>
      </c>
      <c r="N1112" s="4">
        <f t="shared" si="453"/>
        <v>0.21197058505376734</v>
      </c>
      <c r="O1112" s="4">
        <f t="shared" si="466"/>
        <v>0</v>
      </c>
      <c r="P1112" s="4">
        <f t="shared" si="454"/>
        <v>0</v>
      </c>
      <c r="Q1112" s="5">
        <f t="shared" si="455"/>
        <v>0</v>
      </c>
      <c r="R1112" s="5">
        <f t="shared" si="456"/>
        <v>-11.412871783071486</v>
      </c>
      <c r="S1112" s="5">
        <f t="shared" si="467"/>
        <v>22.989905934724241</v>
      </c>
      <c r="T1112" s="6">
        <f t="shared" si="468"/>
        <v>1498.3808744851572</v>
      </c>
      <c r="U1112" s="5">
        <f t="shared" si="457"/>
        <v>0</v>
      </c>
      <c r="V1112" s="5">
        <f t="shared" si="458"/>
        <v>13.077492560698259</v>
      </c>
      <c r="W1112" s="5">
        <f t="shared" si="459"/>
        <v>6.4920555248505281</v>
      </c>
      <c r="X1112" s="5">
        <f t="shared" si="476"/>
        <v>0</v>
      </c>
      <c r="Y1112" s="5">
        <f t="shared" si="477"/>
        <v>1.664620777626773</v>
      </c>
      <c r="Z1112" s="5">
        <f t="shared" si="470"/>
        <v>-2.6920385404252301</v>
      </c>
      <c r="AA1112">
        <f t="shared" si="469"/>
        <v>0</v>
      </c>
    </row>
    <row r="1113" spans="1:27" x14ac:dyDescent="0.2">
      <c r="A1113">
        <f t="shared" si="471"/>
        <v>10.809999999999814</v>
      </c>
      <c r="B1113" s="5">
        <f t="shared" si="460"/>
        <v>0</v>
      </c>
      <c r="C1113" s="5">
        <f t="shared" si="461"/>
        <v>663.78860778419732</v>
      </c>
      <c r="D1113" s="5">
        <f t="shared" si="462"/>
        <v>-484.08853927869603</v>
      </c>
      <c r="E1113" s="2">
        <f t="shared" si="463"/>
        <v>663.78860778419732</v>
      </c>
      <c r="F1113" s="2">
        <f t="shared" si="464"/>
        <v>0</v>
      </c>
      <c r="G1113" s="3">
        <f t="shared" si="472"/>
        <v>0</v>
      </c>
      <c r="H1113" s="3">
        <f t="shared" si="473"/>
        <v>50.630270224495781</v>
      </c>
      <c r="I1113" s="3">
        <f t="shared" si="474"/>
        <v>-101.98219310526714</v>
      </c>
      <c r="J1113" s="2">
        <f t="shared" si="475"/>
        <v>113.8586490942408</v>
      </c>
      <c r="K1113" s="2">
        <f t="shared" si="451"/>
        <v>113.8586490942408</v>
      </c>
      <c r="L1113" s="5">
        <f t="shared" si="452"/>
        <v>0.37255501079321962</v>
      </c>
      <c r="M1113" s="4">
        <f t="shared" si="465"/>
        <v>0.16678467258070614</v>
      </c>
      <c r="N1113" s="4">
        <f t="shared" si="453"/>
        <v>0.21194065525293707</v>
      </c>
      <c r="O1113" s="4">
        <f t="shared" si="466"/>
        <v>0</v>
      </c>
      <c r="P1113" s="4">
        <f t="shared" si="454"/>
        <v>0</v>
      </c>
      <c r="Q1113" s="5">
        <f t="shared" si="455"/>
        <v>0</v>
      </c>
      <c r="R1113" s="5">
        <f t="shared" si="456"/>
        <v>-11.417212124955194</v>
      </c>
      <c r="S1113" s="5">
        <f t="shared" si="467"/>
        <v>22.997158152390124</v>
      </c>
      <c r="T1113" s="6">
        <f t="shared" si="468"/>
        <v>1498.3793761050317</v>
      </c>
      <c r="U1113" s="5">
        <f t="shared" si="457"/>
        <v>0</v>
      </c>
      <c r="V1113" s="5">
        <f t="shared" si="458"/>
        <v>13.082719669762369</v>
      </c>
      <c r="W1113" s="5">
        <f t="shared" si="459"/>
        <v>6.4950714627962292</v>
      </c>
      <c r="X1113" s="5">
        <f t="shared" si="476"/>
        <v>0</v>
      </c>
      <c r="Y1113" s="5">
        <f t="shared" si="477"/>
        <v>1.6655075448071752</v>
      </c>
      <c r="Z1113" s="5">
        <f t="shared" si="470"/>
        <v>-2.681770384813646</v>
      </c>
      <c r="AA1113">
        <f t="shared" si="469"/>
        <v>0</v>
      </c>
    </row>
    <row r="1114" spans="1:27" x14ac:dyDescent="0.2">
      <c r="A1114">
        <f t="shared" si="471"/>
        <v>10.819999999999814</v>
      </c>
      <c r="B1114" s="5">
        <f t="shared" si="460"/>
        <v>0</v>
      </c>
      <c r="C1114" s="5">
        <f t="shared" si="461"/>
        <v>664.29499376181957</v>
      </c>
      <c r="D1114" s="5">
        <f t="shared" si="462"/>
        <v>-485.10849529826794</v>
      </c>
      <c r="E1114" s="2">
        <f t="shared" si="463"/>
        <v>664.29499376181957</v>
      </c>
      <c r="F1114" s="2">
        <f t="shared" si="464"/>
        <v>0</v>
      </c>
      <c r="G1114" s="3">
        <f t="shared" si="472"/>
        <v>0</v>
      </c>
      <c r="H1114" s="3">
        <f t="shared" si="473"/>
        <v>50.646925299943852</v>
      </c>
      <c r="I1114" s="3">
        <f t="shared" si="474"/>
        <v>-102.00901080911528</v>
      </c>
      <c r="J1114" s="2">
        <f t="shared" si="475"/>
        <v>113.89007563695921</v>
      </c>
      <c r="K1114" s="2">
        <f t="shared" si="451"/>
        <v>113.89007563695921</v>
      </c>
      <c r="L1114" s="5">
        <f t="shared" si="452"/>
        <v>0.37247126677268355</v>
      </c>
      <c r="M1114" s="4">
        <f t="shared" si="465"/>
        <v>0.16673848369658936</v>
      </c>
      <c r="N1114" s="4">
        <f t="shared" si="453"/>
        <v>0.21191081703541176</v>
      </c>
      <c r="O1114" s="4">
        <f t="shared" si="466"/>
        <v>0</v>
      </c>
      <c r="P1114" s="4">
        <f t="shared" si="454"/>
        <v>0</v>
      </c>
      <c r="Q1114" s="5">
        <f t="shared" si="455"/>
        <v>0</v>
      </c>
      <c r="R1114" s="5">
        <f t="shared" si="456"/>
        <v>-11.421552268357878</v>
      </c>
      <c r="S1114" s="5">
        <f t="shared" si="467"/>
        <v>23.004382633294533</v>
      </c>
      <c r="T1114" s="6">
        <f t="shared" si="468"/>
        <v>1498.3778777264047</v>
      </c>
      <c r="U1114" s="5">
        <f t="shared" si="457"/>
        <v>0</v>
      </c>
      <c r="V1114" s="5">
        <f t="shared" si="458"/>
        <v>13.087929067537397</v>
      </c>
      <c r="W1114" s="5">
        <f t="shared" si="459"/>
        <v>6.4980863999839755</v>
      </c>
      <c r="X1114" s="5">
        <f t="shared" si="476"/>
        <v>0</v>
      </c>
      <c r="Y1114" s="5">
        <f t="shared" si="477"/>
        <v>1.6663767991795186</v>
      </c>
      <c r="Z1114" s="5">
        <f t="shared" si="470"/>
        <v>-2.671530966721491</v>
      </c>
      <c r="AA1114">
        <f t="shared" si="469"/>
        <v>0</v>
      </c>
    </row>
    <row r="1115" spans="1:27" x14ac:dyDescent="0.2">
      <c r="A1115">
        <f t="shared" si="471"/>
        <v>10.829999999999814</v>
      </c>
      <c r="B1115" s="5">
        <f t="shared" si="460"/>
        <v>0</v>
      </c>
      <c r="C1115" s="5">
        <f t="shared" si="461"/>
        <v>664.80154633365896</v>
      </c>
      <c r="D1115" s="5">
        <f t="shared" si="462"/>
        <v>-486.1287189829074</v>
      </c>
      <c r="E1115" s="2">
        <f t="shared" si="463"/>
        <v>664.80154633365896</v>
      </c>
      <c r="F1115" s="2">
        <f t="shared" si="464"/>
        <v>0</v>
      </c>
      <c r="G1115" s="3">
        <f t="shared" si="472"/>
        <v>0</v>
      </c>
      <c r="H1115" s="3">
        <f t="shared" si="473"/>
        <v>50.663589067935646</v>
      </c>
      <c r="I1115" s="3">
        <f t="shared" si="474"/>
        <v>-102.03572611878249</v>
      </c>
      <c r="J1115" s="2">
        <f t="shared" si="475"/>
        <v>113.92141441288305</v>
      </c>
      <c r="K1115" s="2">
        <f t="shared" si="451"/>
        <v>113.92141441288305</v>
      </c>
      <c r="L1115" s="5">
        <f t="shared" si="452"/>
        <v>0.3723877720726218</v>
      </c>
      <c r="M1115" s="4">
        <f t="shared" si="465"/>
        <v>0.16669244871840286</v>
      </c>
      <c r="N1115" s="4">
        <f t="shared" si="453"/>
        <v>0.21188107015396976</v>
      </c>
      <c r="O1115" s="4">
        <f t="shared" si="466"/>
        <v>0</v>
      </c>
      <c r="P1115" s="4">
        <f t="shared" si="454"/>
        <v>0</v>
      </c>
      <c r="Q1115" s="5">
        <f t="shared" si="455"/>
        <v>0</v>
      </c>
      <c r="R1115" s="5">
        <f t="shared" si="456"/>
        <v>-11.42589218601498</v>
      </c>
      <c r="S1115" s="5">
        <f t="shared" si="467"/>
        <v>23.011579463737853</v>
      </c>
      <c r="T1115" s="6">
        <f t="shared" si="468"/>
        <v>1498.3763793492762</v>
      </c>
      <c r="U1115" s="5">
        <f t="shared" si="457"/>
        <v>0</v>
      </c>
      <c r="V1115" s="5">
        <f t="shared" si="458"/>
        <v>13.093120796026151</v>
      </c>
      <c r="W1115" s="5">
        <f t="shared" si="459"/>
        <v>6.5011003190636814</v>
      </c>
      <c r="X1115" s="5">
        <f t="shared" si="476"/>
        <v>0</v>
      </c>
      <c r="Y1115" s="5">
        <f t="shared" si="477"/>
        <v>1.6672286100111702</v>
      </c>
      <c r="Z1115" s="5">
        <f t="shared" si="470"/>
        <v>-2.6613202171984653</v>
      </c>
      <c r="AA1115">
        <f t="shared" si="469"/>
        <v>0</v>
      </c>
    </row>
    <row r="1116" spans="1:27" x14ac:dyDescent="0.2">
      <c r="A1116">
        <f t="shared" si="471"/>
        <v>10.839999999999813</v>
      </c>
      <c r="B1116" s="5">
        <f t="shared" si="460"/>
        <v>0</v>
      </c>
      <c r="C1116" s="5">
        <f t="shared" si="461"/>
        <v>665.30826558576882</v>
      </c>
      <c r="D1116" s="5">
        <f t="shared" si="462"/>
        <v>-487.14920931010607</v>
      </c>
      <c r="E1116" s="2">
        <f t="shared" si="463"/>
        <v>665.30826558576882</v>
      </c>
      <c r="F1116" s="2">
        <f t="shared" si="464"/>
        <v>0</v>
      </c>
      <c r="G1116" s="3">
        <f t="shared" si="472"/>
        <v>0</v>
      </c>
      <c r="H1116" s="3">
        <f t="shared" si="473"/>
        <v>50.680261354035757</v>
      </c>
      <c r="I1116" s="3">
        <f t="shared" si="474"/>
        <v>-102.06233932095448</v>
      </c>
      <c r="J1116" s="2">
        <f t="shared" si="475"/>
        <v>113.95266560541276</v>
      </c>
      <c r="K1116" s="2">
        <f t="shared" si="451"/>
        <v>113.95266560541276</v>
      </c>
      <c r="L1116" s="5">
        <f t="shared" si="452"/>
        <v>0.37230452616351306</v>
      </c>
      <c r="M1116" s="4">
        <f t="shared" si="465"/>
        <v>0.16664656714458967</v>
      </c>
      <c r="N1116" s="4">
        <f t="shared" si="453"/>
        <v>0.21185141436209401</v>
      </c>
      <c r="O1116" s="4">
        <f t="shared" si="466"/>
        <v>0</v>
      </c>
      <c r="P1116" s="4">
        <f t="shared" si="454"/>
        <v>0</v>
      </c>
      <c r="Q1116" s="5">
        <f t="shared" si="455"/>
        <v>0</v>
      </c>
      <c r="R1116" s="5">
        <f t="shared" si="456"/>
        <v>-11.43023185072585</v>
      </c>
      <c r="S1116" s="5">
        <f t="shared" si="467"/>
        <v>23.018748729737265</v>
      </c>
      <c r="T1116" s="6">
        <f t="shared" si="468"/>
        <v>1498.374880973646</v>
      </c>
      <c r="U1116" s="5">
        <f t="shared" si="457"/>
        <v>0</v>
      </c>
      <c r="V1116" s="5">
        <f t="shared" si="458"/>
        <v>13.09829489716908</v>
      </c>
      <c r="W1116" s="5">
        <f t="shared" si="459"/>
        <v>6.5041132027479556</v>
      </c>
      <c r="X1116" s="5">
        <f t="shared" si="476"/>
        <v>0</v>
      </c>
      <c r="Y1116" s="5">
        <f t="shared" si="477"/>
        <v>1.6680630464432298</v>
      </c>
      <c r="Z1116" s="5">
        <f t="shared" si="470"/>
        <v>-2.6511380675147791</v>
      </c>
      <c r="AA1116">
        <f t="shared" si="469"/>
        <v>0</v>
      </c>
    </row>
    <row r="1117" spans="1:27" x14ac:dyDescent="0.2">
      <c r="A1117">
        <f t="shared" si="471"/>
        <v>10.849999999999813</v>
      </c>
      <c r="B1117" s="5">
        <f t="shared" si="460"/>
        <v>0</v>
      </c>
      <c r="C1117" s="5">
        <f t="shared" si="461"/>
        <v>665.81515160246147</v>
      </c>
      <c r="D1117" s="5">
        <f t="shared" si="462"/>
        <v>-488.16996526021899</v>
      </c>
      <c r="E1117" s="2">
        <f t="shared" si="463"/>
        <v>665.81515160246147</v>
      </c>
      <c r="F1117" s="2">
        <f t="shared" si="464"/>
        <v>0</v>
      </c>
      <c r="G1117" s="3">
        <f t="shared" si="472"/>
        <v>0</v>
      </c>
      <c r="H1117" s="3">
        <f t="shared" si="473"/>
        <v>50.696941984500192</v>
      </c>
      <c r="I1117" s="3">
        <f t="shared" si="474"/>
        <v>-102.08885070162962</v>
      </c>
      <c r="J1117" s="2">
        <f t="shared" si="475"/>
        <v>113.98382939767993</v>
      </c>
      <c r="K1117" s="2">
        <f t="shared" si="451"/>
        <v>113.98382939767993</v>
      </c>
      <c r="L1117" s="5">
        <f t="shared" si="452"/>
        <v>0.37222152851572465</v>
      </c>
      <c r="M1117" s="4">
        <f t="shared" si="465"/>
        <v>0.16660083847553969</v>
      </c>
      <c r="N1117" s="4">
        <f t="shared" si="453"/>
        <v>0.21182184941396959</v>
      </c>
      <c r="O1117" s="4">
        <f t="shared" si="466"/>
        <v>0</v>
      </c>
      <c r="P1117" s="4">
        <f t="shared" si="454"/>
        <v>0</v>
      </c>
      <c r="Q1117" s="5">
        <f t="shared" si="455"/>
        <v>0</v>
      </c>
      <c r="R1117" s="5">
        <f t="shared" si="456"/>
        <v>-11.434571235354136</v>
      </c>
      <c r="S1117" s="5">
        <f t="shared" si="467"/>
        <v>23.025890517027907</v>
      </c>
      <c r="T1117" s="6">
        <f t="shared" si="468"/>
        <v>1498.3733825995141</v>
      </c>
      <c r="U1117" s="5">
        <f t="shared" si="457"/>
        <v>0</v>
      </c>
      <c r="V1117" s="5">
        <f t="shared" si="458"/>
        <v>13.103451412844297</v>
      </c>
      <c r="W1117" s="5">
        <f t="shared" si="459"/>
        <v>6.5071250338121427</v>
      </c>
      <c r="X1117" s="5">
        <f t="shared" si="476"/>
        <v>0</v>
      </c>
      <c r="Y1117" s="5">
        <f t="shared" si="477"/>
        <v>1.6688801774901609</v>
      </c>
      <c r="Z1117" s="5">
        <f t="shared" si="470"/>
        <v>-2.6409844491599515</v>
      </c>
      <c r="AA1117">
        <f t="shared" si="469"/>
        <v>0</v>
      </c>
    </row>
    <row r="1118" spans="1:27" x14ac:dyDescent="0.2">
      <c r="A1118">
        <f t="shared" si="471"/>
        <v>10.859999999999813</v>
      </c>
      <c r="B1118" s="5">
        <f t="shared" si="460"/>
        <v>0</v>
      </c>
      <c r="C1118" s="5">
        <f t="shared" si="461"/>
        <v>666.32220446631527</v>
      </c>
      <c r="D1118" s="5">
        <f t="shared" si="462"/>
        <v>-489.19098581645778</v>
      </c>
      <c r="E1118" s="2">
        <f t="shared" si="463"/>
        <v>666.32220446631527</v>
      </c>
      <c r="F1118" s="2">
        <f t="shared" si="464"/>
        <v>0</v>
      </c>
      <c r="G1118" s="3">
        <f t="shared" si="472"/>
        <v>0</v>
      </c>
      <c r="H1118" s="3">
        <f t="shared" si="473"/>
        <v>50.713630786275097</v>
      </c>
      <c r="I1118" s="3">
        <f t="shared" si="474"/>
        <v>-102.11526054612122</v>
      </c>
      <c r="J1118" s="2">
        <f t="shared" si="475"/>
        <v>114.01490597254751</v>
      </c>
      <c r="K1118" s="2">
        <f t="shared" si="451"/>
        <v>114.01490597254751</v>
      </c>
      <c r="L1118" s="5">
        <f t="shared" si="452"/>
        <v>0.37213877859952549</v>
      </c>
      <c r="M1118" s="4">
        <f t="shared" si="465"/>
        <v>0.16655526221357975</v>
      </c>
      <c r="N1118" s="4">
        <f t="shared" si="453"/>
        <v>0.21179237506448095</v>
      </c>
      <c r="O1118" s="4">
        <f t="shared" si="466"/>
        <v>0</v>
      </c>
      <c r="P1118" s="4">
        <f t="shared" si="454"/>
        <v>0</v>
      </c>
      <c r="Q1118" s="5">
        <f t="shared" si="455"/>
        <v>0</v>
      </c>
      <c r="R1118" s="5">
        <f t="shared" si="456"/>
        <v>-11.438910312828193</v>
      </c>
      <c r="S1118" s="5">
        <f t="shared" si="467"/>
        <v>23.033004911064062</v>
      </c>
      <c r="T1118" s="6">
        <f t="shared" si="468"/>
        <v>1498.3718842268811</v>
      </c>
      <c r="U1118" s="5">
        <f t="shared" si="457"/>
        <v>0</v>
      </c>
      <c r="V1118" s="5">
        <f t="shared" si="458"/>
        <v>13.108590384867599</v>
      </c>
      <c r="W1118" s="5">
        <f t="shared" si="459"/>
        <v>6.5101357950943646</v>
      </c>
      <c r="X1118" s="5">
        <f t="shared" si="476"/>
        <v>0</v>
      </c>
      <c r="Y1118" s="5">
        <f t="shared" si="477"/>
        <v>1.6696800720394052</v>
      </c>
      <c r="Z1118" s="5">
        <f t="shared" si="470"/>
        <v>-2.6308592938415742</v>
      </c>
      <c r="AA1118">
        <f t="shared" si="469"/>
        <v>0</v>
      </c>
    </row>
    <row r="1119" spans="1:27" x14ac:dyDescent="0.2">
      <c r="A1119">
        <f t="shared" si="471"/>
        <v>10.869999999999813</v>
      </c>
      <c r="B1119" s="5">
        <f t="shared" si="460"/>
        <v>0</v>
      </c>
      <c r="C1119" s="5">
        <f t="shared" si="461"/>
        <v>666.82942425818169</v>
      </c>
      <c r="D1119" s="5">
        <f t="shared" si="462"/>
        <v>-490.21226996488372</v>
      </c>
      <c r="E1119" s="2">
        <f t="shared" si="463"/>
        <v>666.82942425818169</v>
      </c>
      <c r="F1119" s="2">
        <f t="shared" si="464"/>
        <v>0</v>
      </c>
      <c r="G1119" s="3">
        <f t="shared" si="472"/>
        <v>0</v>
      </c>
      <c r="H1119" s="3">
        <f t="shared" si="473"/>
        <v>50.730327586995493</v>
      </c>
      <c r="I1119" s="3">
        <f t="shared" si="474"/>
        <v>-102.14156913905964</v>
      </c>
      <c r="J1119" s="2">
        <f t="shared" si="475"/>
        <v>114.04589551261009</v>
      </c>
      <c r="K1119" s="2">
        <f t="shared" si="451"/>
        <v>114.04589551261009</v>
      </c>
      <c r="L1119" s="5">
        <f t="shared" si="452"/>
        <v>0.37205627588509915</v>
      </c>
      <c r="M1119" s="4">
        <f t="shared" si="465"/>
        <v>0.16650983786296386</v>
      </c>
      <c r="N1119" s="4">
        <f t="shared" si="453"/>
        <v>0.21176299106920959</v>
      </c>
      <c r="O1119" s="4">
        <f t="shared" si="466"/>
        <v>0</v>
      </c>
      <c r="P1119" s="4">
        <f t="shared" si="454"/>
        <v>0</v>
      </c>
      <c r="Q1119" s="5">
        <f t="shared" si="455"/>
        <v>0</v>
      </c>
      <c r="R1119" s="5">
        <f t="shared" si="456"/>
        <v>-11.443249056141475</v>
      </c>
      <c r="S1119" s="5">
        <f t="shared" si="467"/>
        <v>23.040091997020308</v>
      </c>
      <c r="T1119" s="6">
        <f t="shared" si="468"/>
        <v>1498.370385855746</v>
      </c>
      <c r="U1119" s="5">
        <f t="shared" si="457"/>
        <v>0</v>
      </c>
      <c r="V1119" s="5">
        <f t="shared" si="458"/>
        <v>13.113711854992486</v>
      </c>
      <c r="W1119" s="5">
        <f t="shared" si="459"/>
        <v>6.5131454694955728</v>
      </c>
      <c r="X1119" s="5">
        <f t="shared" si="476"/>
        <v>0</v>
      </c>
      <c r="Y1119" s="5">
        <f t="shared" si="477"/>
        <v>1.6704627988510108</v>
      </c>
      <c r="Z1119" s="5">
        <f t="shared" si="470"/>
        <v>-2.6207625334841183</v>
      </c>
      <c r="AA1119">
        <f t="shared" si="469"/>
        <v>0</v>
      </c>
    </row>
    <row r="1120" spans="1:27" x14ac:dyDescent="0.2">
      <c r="A1120">
        <f t="shared" si="471"/>
        <v>10.879999999999812</v>
      </c>
      <c r="B1120" s="5">
        <f t="shared" si="460"/>
        <v>0</v>
      </c>
      <c r="C1120" s="5">
        <f t="shared" si="461"/>
        <v>667.33681105719154</v>
      </c>
      <c r="D1120" s="5">
        <f t="shared" si="462"/>
        <v>-491.23381669440096</v>
      </c>
      <c r="E1120" s="2">
        <f t="shared" si="463"/>
        <v>667.33681105719154</v>
      </c>
      <c r="F1120" s="2">
        <f t="shared" si="464"/>
        <v>0</v>
      </c>
      <c r="G1120" s="3">
        <f t="shared" si="472"/>
        <v>0</v>
      </c>
      <c r="H1120" s="3">
        <f t="shared" si="473"/>
        <v>50.747032214984003</v>
      </c>
      <c r="I1120" s="3">
        <f t="shared" si="474"/>
        <v>-102.16777676439449</v>
      </c>
      <c r="J1120" s="2">
        <f t="shared" si="475"/>
        <v>114.07679820019393</v>
      </c>
      <c r="K1120" s="2">
        <f t="shared" ref="K1120:K1158" si="478">IF(D1120&gt;=hwind,SQRT((G1120-vxw)^2+(H1120-vyw)^2+I1120^2),J1120)</f>
        <v>114.07679820019393</v>
      </c>
      <c r="L1120" s="5">
        <f t="shared" ref="L1120:L1158" si="479">IF(drag=1,(cda+cdb/(1+EXP(-(K1120-vel)/dv))),IF(drag=2,$G$11,0))</f>
        <v>0.37197401984255757</v>
      </c>
      <c r="M1120" s="4">
        <f t="shared" si="465"/>
        <v>0.16646456492986378</v>
      </c>
      <c r="N1120" s="4">
        <f t="shared" ref="N1120:N1158" si="480">IF(Magnus=1,(IF(M1120&lt;0.1,1.5*M1120,0.09+0.6*M1120)),IF(Magnus=2,1/(2.32+0.4/M1120),0))</f>
        <v>0.2117336971844315</v>
      </c>
      <c r="O1120" s="4">
        <f t="shared" si="466"/>
        <v>0</v>
      </c>
      <c r="P1120" s="4">
        <f t="shared" ref="P1120:P1158" si="481">IF(D1120&gt;=hwind,vyw,0)</f>
        <v>0</v>
      </c>
      <c r="Q1120" s="5">
        <f t="shared" ref="Q1120:Q1158" si="482">-const*$L1120*$K1120*(G1120-O1120)</f>
        <v>0</v>
      </c>
      <c r="R1120" s="5">
        <f t="shared" ref="R1120:R1158" si="483">-const*$L1120*$K1120*(H1120-P1120)</f>
        <v>-11.447587438352942</v>
      </c>
      <c r="S1120" s="5">
        <f t="shared" si="467"/>
        <v>23.047151859792724</v>
      </c>
      <c r="T1120" s="6">
        <f t="shared" si="468"/>
        <v>1498.3688874861091</v>
      </c>
      <c r="U1120" s="5">
        <f t="shared" ref="U1120:U1158" si="484">const*($N1120/omega)*K1120*(wy*I1120-wz*(H1120-P1120))</f>
        <v>0</v>
      </c>
      <c r="V1120" s="5">
        <f t="shared" ref="V1120:V1158" si="485">const*($N1120/omega)*K1120*(wz*(G1120-O1120)-wx*I1120)</f>
        <v>13.118815864910182</v>
      </c>
      <c r="W1120" s="5">
        <f t="shared" ref="W1120:W1158" si="486">const*($N1120/omega)*K1120*(wx*(H1120-P1120)-wy*(G1120-O1120))</f>
        <v>6.5161540399795737</v>
      </c>
      <c r="X1120" s="5">
        <f t="shared" si="476"/>
        <v>0</v>
      </c>
      <c r="Y1120" s="5">
        <f t="shared" si="477"/>
        <v>1.6712284265572404</v>
      </c>
      <c r="Z1120" s="5">
        <f t="shared" si="470"/>
        <v>-2.610694100227704</v>
      </c>
      <c r="AA1120">
        <f t="shared" si="469"/>
        <v>0</v>
      </c>
    </row>
    <row r="1121" spans="1:27" x14ac:dyDescent="0.2">
      <c r="A1121">
        <f t="shared" si="471"/>
        <v>10.889999999999812</v>
      </c>
      <c r="B1121" s="5">
        <f t="shared" ref="B1121:B1158" si="487">B1120+G1120*dt+0.5*X1120*dt*dt</f>
        <v>0</v>
      </c>
      <c r="C1121" s="5">
        <f t="shared" ref="C1121:C1158" si="488">C1120+H1120*dt+0.5*Y1120*dt*dt</f>
        <v>667.84436494076272</v>
      </c>
      <c r="D1121" s="5">
        <f t="shared" ref="D1121:D1158" si="489">D1120+I1120*dt+0.5*Z1120*dt*dt</f>
        <v>-492.25562499674993</v>
      </c>
      <c r="E1121" s="2">
        <f t="shared" ref="E1121:E1158" si="490">SQRT(B1121^2+C1121^2)</f>
        <v>667.84436494076272</v>
      </c>
      <c r="F1121" s="2">
        <f t="shared" ref="F1121:F1158" si="491">ATAN2(C1121,B1121)*180/PI()</f>
        <v>0</v>
      </c>
      <c r="G1121" s="3">
        <f t="shared" si="472"/>
        <v>0</v>
      </c>
      <c r="H1121" s="3">
        <f t="shared" si="473"/>
        <v>50.763744499249576</v>
      </c>
      <c r="I1121" s="3">
        <f t="shared" si="474"/>
        <v>-102.19388370539677</v>
      </c>
      <c r="J1121" s="2">
        <f t="shared" si="475"/>
        <v>114.10761421735734</v>
      </c>
      <c r="K1121" s="2">
        <f t="shared" si="478"/>
        <v>114.10761421735734</v>
      </c>
      <c r="L1121" s="5">
        <f t="shared" si="479"/>
        <v>0.37189200994195326</v>
      </c>
      <c r="M1121" s="4">
        <f t="shared" ref="M1121:M1158" si="492">(romega/K1121)*EXP(-A1121/tau)</f>
        <v>0.16641944292235902</v>
      </c>
      <c r="N1121" s="4">
        <f t="shared" si="480"/>
        <v>0.21170449316711451</v>
      </c>
      <c r="O1121" s="4">
        <f t="shared" ref="O1121:O1158" si="493">IF(D1121&gt;=hwind,vxw,0)</f>
        <v>0</v>
      </c>
      <c r="P1121" s="4">
        <f t="shared" si="481"/>
        <v>0</v>
      </c>
      <c r="Q1121" s="5">
        <f t="shared" si="482"/>
        <v>0</v>
      </c>
      <c r="R1121" s="5">
        <f t="shared" si="483"/>
        <v>-11.451925432587426</v>
      </c>
      <c r="S1121" s="5">
        <f t="shared" ref="S1121:S1157" si="494">-const*$L1121*$K1121*I1121</f>
        <v>23.054184584000012</v>
      </c>
      <c r="T1121" s="6">
        <f t="shared" ref="T1121:T1157" si="495">omega*EXP(-A1121/tau)*30/PI()</f>
        <v>1498.367389117971</v>
      </c>
      <c r="U1121" s="5">
        <f t="shared" si="484"/>
        <v>0</v>
      </c>
      <c r="V1121" s="5">
        <f t="shared" si="485"/>
        <v>13.12390245624967</v>
      </c>
      <c r="W1121" s="5">
        <f t="shared" si="486"/>
        <v>6.5191614895730767</v>
      </c>
      <c r="X1121" s="5">
        <f t="shared" si="476"/>
        <v>0</v>
      </c>
      <c r="Y1121" s="5">
        <f t="shared" si="477"/>
        <v>1.6719770236622438</v>
      </c>
      <c r="Z1121" s="5">
        <f t="shared" si="470"/>
        <v>-2.6006539264269115</v>
      </c>
      <c r="AA1121">
        <f t="shared" ref="AA1121:AA1158" si="496">IF($D1121*$D1122&lt;0,1,0)</f>
        <v>0</v>
      </c>
    </row>
    <row r="1122" spans="1:27" x14ac:dyDescent="0.2">
      <c r="A1122">
        <f t="shared" si="471"/>
        <v>10.899999999999812</v>
      </c>
      <c r="B1122" s="5">
        <f t="shared" si="487"/>
        <v>0</v>
      </c>
      <c r="C1122" s="5">
        <f t="shared" si="488"/>
        <v>668.35208598460645</v>
      </c>
      <c r="D1122" s="5">
        <f t="shared" si="489"/>
        <v>-493.27769386650027</v>
      </c>
      <c r="E1122" s="2">
        <f t="shared" si="490"/>
        <v>668.35208598460645</v>
      </c>
      <c r="F1122" s="2">
        <f t="shared" si="491"/>
        <v>0</v>
      </c>
      <c r="G1122" s="3">
        <f t="shared" si="472"/>
        <v>0</v>
      </c>
      <c r="H1122" s="3">
        <f t="shared" si="473"/>
        <v>50.780464269486195</v>
      </c>
      <c r="I1122" s="3">
        <f t="shared" si="474"/>
        <v>-102.21989024466104</v>
      </c>
      <c r="J1122" s="2">
        <f t="shared" si="475"/>
        <v>114.13834374589074</v>
      </c>
      <c r="K1122" s="2">
        <f t="shared" si="478"/>
        <v>114.13834374589074</v>
      </c>
      <c r="L1122" s="5">
        <f t="shared" si="479"/>
        <v>0.37181024565329246</v>
      </c>
      <c r="M1122" s="4">
        <f t="shared" si="492"/>
        <v>0.16637447135042768</v>
      </c>
      <c r="N1122" s="4">
        <f t="shared" si="480"/>
        <v>0.21167537877491585</v>
      </c>
      <c r="O1122" s="4">
        <f t="shared" si="493"/>
        <v>0</v>
      </c>
      <c r="P1122" s="4">
        <f t="shared" si="481"/>
        <v>0</v>
      </c>
      <c r="Q1122" s="5">
        <f t="shared" si="482"/>
        <v>0</v>
      </c>
      <c r="R1122" s="5">
        <f t="shared" si="483"/>
        <v>-11.456263012036029</v>
      </c>
      <c r="S1122" s="5">
        <f t="shared" si="494"/>
        <v>23.061190253984687</v>
      </c>
      <c r="T1122" s="6">
        <f t="shared" si="495"/>
        <v>1498.3658907513311</v>
      </c>
      <c r="U1122" s="5">
        <f t="shared" si="484"/>
        <v>0</v>
      </c>
      <c r="V1122" s="5">
        <f t="shared" si="485"/>
        <v>13.128971670577686</v>
      </c>
      <c r="W1122" s="5">
        <f t="shared" si="486"/>
        <v>6.5221678013657245</v>
      </c>
      <c r="X1122" s="5">
        <f t="shared" si="476"/>
        <v>0</v>
      </c>
      <c r="Y1122" s="5">
        <f t="shared" si="477"/>
        <v>1.6727086585416568</v>
      </c>
      <c r="Z1122" s="5">
        <f t="shared" si="470"/>
        <v>-2.5906419446495867</v>
      </c>
      <c r="AA1122">
        <f t="shared" si="496"/>
        <v>0</v>
      </c>
    </row>
    <row r="1123" spans="1:27" x14ac:dyDescent="0.2">
      <c r="A1123">
        <f t="shared" si="471"/>
        <v>10.909999999999812</v>
      </c>
      <c r="B1123" s="5">
        <f t="shared" si="487"/>
        <v>0</v>
      </c>
      <c r="C1123" s="5">
        <f t="shared" si="488"/>
        <v>668.85997426273423</v>
      </c>
      <c r="D1123" s="5">
        <f t="shared" si="489"/>
        <v>-494.30002230104412</v>
      </c>
      <c r="E1123" s="2">
        <f t="shared" si="490"/>
        <v>668.85997426273423</v>
      </c>
      <c r="F1123" s="2">
        <f t="shared" si="491"/>
        <v>0</v>
      </c>
      <c r="G1123" s="3">
        <f t="shared" si="472"/>
        <v>0</v>
      </c>
      <c r="H1123" s="3">
        <f t="shared" si="473"/>
        <v>50.797191356071615</v>
      </c>
      <c r="I1123" s="3">
        <f t="shared" si="474"/>
        <v>-102.24579666410754</v>
      </c>
      <c r="J1123" s="2">
        <f t="shared" si="475"/>
        <v>114.16898696731693</v>
      </c>
      <c r="K1123" s="2">
        <f t="shared" si="478"/>
        <v>114.16898696731693</v>
      </c>
      <c r="L1123" s="5">
        <f t="shared" si="479"/>
        <v>0.37172872644654775</v>
      </c>
      <c r="M1123" s="4">
        <f t="shared" si="492"/>
        <v>0.16632964972593672</v>
      </c>
      <c r="N1123" s="4">
        <f t="shared" si="480"/>
        <v>0.21164635376617968</v>
      </c>
      <c r="O1123" s="4">
        <f t="shared" si="493"/>
        <v>0</v>
      </c>
      <c r="P1123" s="4">
        <f t="shared" si="481"/>
        <v>0</v>
      </c>
      <c r="Q1123" s="5">
        <f t="shared" si="482"/>
        <v>0</v>
      </c>
      <c r="R1123" s="5">
        <f t="shared" si="483"/>
        <v>-11.460600149956495</v>
      </c>
      <c r="S1123" s="5">
        <f t="shared" si="494"/>
        <v>23.068168953814236</v>
      </c>
      <c r="T1123" s="6">
        <f t="shared" si="495"/>
        <v>1498.3643923861894</v>
      </c>
      <c r="U1123" s="5">
        <f t="shared" si="484"/>
        <v>0</v>
      </c>
      <c r="V1123" s="5">
        <f t="shared" si="485"/>
        <v>13.134023549398767</v>
      </c>
      <c r="W1123" s="5">
        <f t="shared" si="486"/>
        <v>6.5251729585101321</v>
      </c>
      <c r="X1123" s="5">
        <f t="shared" si="476"/>
        <v>0</v>
      </c>
      <c r="Y1123" s="5">
        <f t="shared" si="477"/>
        <v>1.6734233994422727</v>
      </c>
      <c r="Z1123" s="5">
        <f t="shared" si="470"/>
        <v>-2.58065808767563</v>
      </c>
      <c r="AA1123">
        <f t="shared" si="496"/>
        <v>0</v>
      </c>
    </row>
    <row r="1124" spans="1:27" x14ac:dyDescent="0.2">
      <c r="A1124">
        <f t="shared" si="471"/>
        <v>10.919999999999812</v>
      </c>
      <c r="B1124" s="5">
        <f t="shared" si="487"/>
        <v>0</v>
      </c>
      <c r="C1124" s="5">
        <f t="shared" si="488"/>
        <v>669.36802984746487</v>
      </c>
      <c r="D1124" s="5">
        <f t="shared" si="489"/>
        <v>-495.32260930058959</v>
      </c>
      <c r="E1124" s="2">
        <f t="shared" si="490"/>
        <v>669.36802984746487</v>
      </c>
      <c r="F1124" s="2">
        <f t="shared" si="491"/>
        <v>0</v>
      </c>
      <c r="G1124" s="3">
        <f t="shared" si="472"/>
        <v>0</v>
      </c>
      <c r="H1124" s="3">
        <f t="shared" si="473"/>
        <v>50.813925590066034</v>
      </c>
      <c r="I1124" s="3">
        <f t="shared" si="474"/>
        <v>-102.27160324498431</v>
      </c>
      <c r="J1124" s="2">
        <f t="shared" si="475"/>
        <v>114.19954406289131</v>
      </c>
      <c r="K1124" s="2">
        <f t="shared" si="478"/>
        <v>114.19954406289131</v>
      </c>
      <c r="L1124" s="5">
        <f t="shared" si="479"/>
        <v>0.37164745179167041</v>
      </c>
      <c r="M1124" s="4">
        <f t="shared" si="492"/>
        <v>0.1662849775626325</v>
      </c>
      <c r="N1124" s="4">
        <f t="shared" si="480"/>
        <v>0.21161741789993468</v>
      </c>
      <c r="O1124" s="4">
        <f t="shared" si="493"/>
        <v>0</v>
      </c>
      <c r="P1124" s="4">
        <f t="shared" si="481"/>
        <v>0</v>
      </c>
      <c r="Q1124" s="5">
        <f t="shared" si="482"/>
        <v>0</v>
      </c>
      <c r="R1124" s="5">
        <f t="shared" si="483"/>
        <v>-11.464936819673566</v>
      </c>
      <c r="S1124" s="5">
        <f t="shared" si="494"/>
        <v>23.075120767282236</v>
      </c>
      <c r="T1124" s="6">
        <f t="shared" si="495"/>
        <v>1498.3628940225462</v>
      </c>
      <c r="U1124" s="5">
        <f t="shared" si="484"/>
        <v>0</v>
      </c>
      <c r="V1124" s="5">
        <f t="shared" si="485"/>
        <v>13.139058134155272</v>
      </c>
      <c r="W1124" s="5">
        <f t="shared" si="486"/>
        <v>6.5281769442219169</v>
      </c>
      <c r="X1124" s="5">
        <f t="shared" si="476"/>
        <v>0</v>
      </c>
      <c r="Y1124" s="5">
        <f t="shared" si="477"/>
        <v>1.674121314481706</v>
      </c>
      <c r="Z1124" s="5">
        <f t="shared" si="470"/>
        <v>-2.5707022884958448</v>
      </c>
      <c r="AA1124">
        <f t="shared" si="496"/>
        <v>0</v>
      </c>
    </row>
    <row r="1125" spans="1:27" x14ac:dyDescent="0.2">
      <c r="A1125">
        <f t="shared" si="471"/>
        <v>10.929999999999811</v>
      </c>
      <c r="B1125" s="5">
        <f t="shared" si="487"/>
        <v>0</v>
      </c>
      <c r="C1125" s="5">
        <f t="shared" si="488"/>
        <v>669.87625280943132</v>
      </c>
      <c r="D1125" s="5">
        <f t="shared" si="489"/>
        <v>-496.34545386815387</v>
      </c>
      <c r="E1125" s="2">
        <f t="shared" si="490"/>
        <v>669.87625280943132</v>
      </c>
      <c r="F1125" s="2">
        <f t="shared" si="491"/>
        <v>0</v>
      </c>
      <c r="G1125" s="3">
        <f t="shared" si="472"/>
        <v>0</v>
      </c>
      <c r="H1125" s="3">
        <f t="shared" si="473"/>
        <v>50.830666803210853</v>
      </c>
      <c r="I1125" s="3">
        <f t="shared" si="474"/>
        <v>-102.29731026786926</v>
      </c>
      <c r="J1125" s="2">
        <f t="shared" si="475"/>
        <v>114.23001521360204</v>
      </c>
      <c r="K1125" s="2">
        <f t="shared" si="478"/>
        <v>114.23001521360204</v>
      </c>
      <c r="L1125" s="5">
        <f t="shared" si="479"/>
        <v>0.37156642115860289</v>
      </c>
      <c r="M1125" s="4">
        <f t="shared" si="492"/>
        <v>0.16624045437613147</v>
      </c>
      <c r="N1125" s="4">
        <f t="shared" si="480"/>
        <v>0.2115885709358912</v>
      </c>
      <c r="O1125" s="4">
        <f t="shared" si="493"/>
        <v>0</v>
      </c>
      <c r="P1125" s="4">
        <f t="shared" si="481"/>
        <v>0</v>
      </c>
      <c r="Q1125" s="5">
        <f t="shared" si="482"/>
        <v>0</v>
      </c>
      <c r="R1125" s="5">
        <f t="shared" si="483"/>
        <v>-11.469272994579375</v>
      </c>
      <c r="S1125" s="5">
        <f t="shared" si="494"/>
        <v>23.082045777909553</v>
      </c>
      <c r="T1125" s="6">
        <f t="shared" si="495"/>
        <v>1498.3613956604015</v>
      </c>
      <c r="U1125" s="5">
        <f t="shared" si="484"/>
        <v>0</v>
      </c>
      <c r="V1125" s="5">
        <f t="shared" si="485"/>
        <v>13.144075466227383</v>
      </c>
      <c r="W1125" s="5">
        <f t="shared" si="486"/>
        <v>6.531179741779721</v>
      </c>
      <c r="X1125" s="5">
        <f t="shared" si="476"/>
        <v>0</v>
      </c>
      <c r="Y1125" s="5">
        <f t="shared" si="477"/>
        <v>1.6748024716480074</v>
      </c>
      <c r="Z1125" s="5">
        <f t="shared" si="470"/>
        <v>-2.5607744803107266</v>
      </c>
      <c r="AA1125">
        <f t="shared" si="496"/>
        <v>0</v>
      </c>
    </row>
    <row r="1126" spans="1:27" x14ac:dyDescent="0.2">
      <c r="A1126">
        <f t="shared" si="471"/>
        <v>10.939999999999811</v>
      </c>
      <c r="B1126" s="5">
        <f t="shared" si="487"/>
        <v>0</v>
      </c>
      <c r="C1126" s="5">
        <f t="shared" si="488"/>
        <v>670.38464321758704</v>
      </c>
      <c r="D1126" s="5">
        <f t="shared" si="489"/>
        <v>-497.36855500955659</v>
      </c>
      <c r="E1126" s="2">
        <f t="shared" si="490"/>
        <v>670.38464321758704</v>
      </c>
      <c r="F1126" s="2">
        <f t="shared" si="491"/>
        <v>0</v>
      </c>
      <c r="G1126" s="3">
        <f t="shared" si="472"/>
        <v>0</v>
      </c>
      <c r="H1126" s="3">
        <f t="shared" si="473"/>
        <v>50.847414827927331</v>
      </c>
      <c r="I1126" s="3">
        <f t="shared" si="474"/>
        <v>-102.32291801267237</v>
      </c>
      <c r="J1126" s="2">
        <f t="shared" si="475"/>
        <v>114.2604006001703</v>
      </c>
      <c r="K1126" s="2">
        <f t="shared" si="478"/>
        <v>114.2604006001703</v>
      </c>
      <c r="L1126" s="5">
        <f t="shared" si="479"/>
        <v>0.37148563401729107</v>
      </c>
      <c r="M1126" s="4">
        <f t="shared" si="492"/>
        <v>0.16619607968391087</v>
      </c>
      <c r="N1126" s="4">
        <f t="shared" si="480"/>
        <v>0.21155981263443929</v>
      </c>
      <c r="O1126" s="4">
        <f t="shared" si="493"/>
        <v>0</v>
      </c>
      <c r="P1126" s="4">
        <f t="shared" si="481"/>
        <v>0</v>
      </c>
      <c r="Q1126" s="5">
        <f t="shared" si="482"/>
        <v>0</v>
      </c>
      <c r="R1126" s="5">
        <f t="shared" si="483"/>
        <v>-11.473608648133775</v>
      </c>
      <c r="S1126" s="5">
        <f t="shared" si="494"/>
        <v>23.088944068945434</v>
      </c>
      <c r="T1126" s="6">
        <f t="shared" si="495"/>
        <v>1498.3598972997552</v>
      </c>
      <c r="U1126" s="5">
        <f t="shared" si="484"/>
        <v>0</v>
      </c>
      <c r="V1126" s="5">
        <f t="shared" si="485"/>
        <v>13.149075586933153</v>
      </c>
      <c r="W1126" s="5">
        <f t="shared" si="486"/>
        <v>6.5341813345252575</v>
      </c>
      <c r="X1126" s="5">
        <f t="shared" si="476"/>
        <v>0</v>
      </c>
      <c r="Y1126" s="5">
        <f t="shared" si="477"/>
        <v>1.6754669387993779</v>
      </c>
      <c r="Z1126" s="5">
        <f t="shared" si="470"/>
        <v>-2.550874596529308</v>
      </c>
      <c r="AA1126">
        <f t="shared" si="496"/>
        <v>0</v>
      </c>
    </row>
    <row r="1127" spans="1:27" x14ac:dyDescent="0.2">
      <c r="A1127">
        <f t="shared" si="471"/>
        <v>10.949999999999811</v>
      </c>
      <c r="B1127" s="5">
        <f t="shared" si="487"/>
        <v>0</v>
      </c>
      <c r="C1127" s="5">
        <f t="shared" si="488"/>
        <v>670.89320113921315</v>
      </c>
      <c r="D1127" s="5">
        <f t="shared" si="489"/>
        <v>-498.39191173341317</v>
      </c>
      <c r="E1127" s="2">
        <f t="shared" si="490"/>
        <v>670.89320113921315</v>
      </c>
      <c r="F1127" s="2">
        <f t="shared" si="491"/>
        <v>0</v>
      </c>
      <c r="G1127" s="3">
        <f t="shared" si="472"/>
        <v>0</v>
      </c>
      <c r="H1127" s="3">
        <f t="shared" si="473"/>
        <v>50.864169497315324</v>
      </c>
      <c r="I1127" s="3">
        <f t="shared" si="474"/>
        <v>-102.34842675863767</v>
      </c>
      <c r="J1127" s="2">
        <f t="shared" si="475"/>
        <v>114.29070040305048</v>
      </c>
      <c r="K1127" s="2">
        <f t="shared" si="478"/>
        <v>114.29070040305048</v>
      </c>
      <c r="L1127" s="5">
        <f t="shared" si="479"/>
        <v>0.37140508983769638</v>
      </c>
      <c r="M1127" s="4">
        <f t="shared" si="492"/>
        <v>0.16615185300529917</v>
      </c>
      <c r="N1127" s="4">
        <f t="shared" si="480"/>
        <v>0.21153114275664586</v>
      </c>
      <c r="O1127" s="4">
        <f t="shared" si="493"/>
        <v>0</v>
      </c>
      <c r="P1127" s="4">
        <f t="shared" si="481"/>
        <v>0</v>
      </c>
      <c r="Q1127" s="5">
        <f t="shared" si="482"/>
        <v>0</v>
      </c>
      <c r="R1127" s="5">
        <f t="shared" si="483"/>
        <v>-11.477943753864725</v>
      </c>
      <c r="S1127" s="5">
        <f t="shared" si="494"/>
        <v>23.095815723368712</v>
      </c>
      <c r="T1127" s="6">
        <f t="shared" si="495"/>
        <v>1498.358398940607</v>
      </c>
      <c r="U1127" s="5">
        <f t="shared" si="484"/>
        <v>0</v>
      </c>
      <c r="V1127" s="5">
        <f t="shared" si="485"/>
        <v>13.154058537528513</v>
      </c>
      <c r="W1127" s="5">
        <f t="shared" si="486"/>
        <v>6.5371817058633193</v>
      </c>
      <c r="X1127" s="5">
        <f t="shared" si="476"/>
        <v>0</v>
      </c>
      <c r="Y1127" s="5">
        <f t="shared" si="477"/>
        <v>1.6761147836637882</v>
      </c>
      <c r="Z1127" s="5">
        <f t="shared" si="470"/>
        <v>-2.5410025707679686</v>
      </c>
      <c r="AA1127">
        <f t="shared" si="496"/>
        <v>0</v>
      </c>
    </row>
    <row r="1128" spans="1:27" x14ac:dyDescent="0.2">
      <c r="A1128">
        <f t="shared" si="471"/>
        <v>10.959999999999811</v>
      </c>
      <c r="B1128" s="5">
        <f t="shared" si="487"/>
        <v>0</v>
      </c>
      <c r="C1128" s="5">
        <f t="shared" si="488"/>
        <v>671.40192663992548</v>
      </c>
      <c r="D1128" s="5">
        <f t="shared" si="489"/>
        <v>-499.41552305112805</v>
      </c>
      <c r="E1128" s="2">
        <f t="shared" si="490"/>
        <v>671.40192663992548</v>
      </c>
      <c r="F1128" s="2">
        <f t="shared" si="491"/>
        <v>0</v>
      </c>
      <c r="G1128" s="3">
        <f t="shared" si="472"/>
        <v>0</v>
      </c>
      <c r="H1128" s="3">
        <f t="shared" si="473"/>
        <v>50.880930645151963</v>
      </c>
      <c r="I1128" s="3">
        <f t="shared" si="474"/>
        <v>-102.37383678434536</v>
      </c>
      <c r="J1128" s="2">
        <f t="shared" si="475"/>
        <v>114.32091480243039</v>
      </c>
      <c r="K1128" s="2">
        <f t="shared" si="478"/>
        <v>114.32091480243039</v>
      </c>
      <c r="L1128" s="5">
        <f t="shared" si="479"/>
        <v>0.37132478808980773</v>
      </c>
      <c r="M1128" s="4">
        <f t="shared" si="492"/>
        <v>0.16610777386146724</v>
      </c>
      <c r="N1128" s="4">
        <f t="shared" si="480"/>
        <v>0.21150256106425244</v>
      </c>
      <c r="O1128" s="4">
        <f t="shared" si="493"/>
        <v>0</v>
      </c>
      <c r="P1128" s="4">
        <f t="shared" si="481"/>
        <v>0</v>
      </c>
      <c r="Q1128" s="5">
        <f t="shared" si="482"/>
        <v>0</v>
      </c>
      <c r="R1128" s="5">
        <f t="shared" si="483"/>
        <v>-11.482278285368622</v>
      </c>
      <c r="S1128" s="5">
        <f t="shared" si="494"/>
        <v>23.102660823888897</v>
      </c>
      <c r="T1128" s="6">
        <f t="shared" si="495"/>
        <v>1498.3569005829575</v>
      </c>
      <c r="U1128" s="5">
        <f t="shared" si="484"/>
        <v>0</v>
      </c>
      <c r="V1128" s="5">
        <f t="shared" si="485"/>
        <v>13.159024359207315</v>
      </c>
      <c r="W1128" s="5">
        <f t="shared" si="486"/>
        <v>6.5401808392618221</v>
      </c>
      <c r="X1128" s="5">
        <f t="shared" si="476"/>
        <v>0</v>
      </c>
      <c r="Y1128" s="5">
        <f t="shared" si="477"/>
        <v>1.676746073838693</v>
      </c>
      <c r="Z1128" s="5">
        <f t="shared" si="470"/>
        <v>-2.5311583368492805</v>
      </c>
      <c r="AA1128">
        <f t="shared" si="496"/>
        <v>0</v>
      </c>
    </row>
    <row r="1129" spans="1:27" x14ac:dyDescent="0.2">
      <c r="A1129">
        <f t="shared" si="471"/>
        <v>10.969999999999811</v>
      </c>
      <c r="B1129" s="5">
        <f t="shared" si="487"/>
        <v>0</v>
      </c>
      <c r="C1129" s="5">
        <f t="shared" si="488"/>
        <v>671.91081978368072</v>
      </c>
      <c r="D1129" s="5">
        <f t="shared" si="489"/>
        <v>-500.43938797688833</v>
      </c>
      <c r="E1129" s="2">
        <f t="shared" si="490"/>
        <v>671.91081978368072</v>
      </c>
      <c r="F1129" s="2">
        <f t="shared" si="491"/>
        <v>0</v>
      </c>
      <c r="G1129" s="3">
        <f t="shared" si="472"/>
        <v>0</v>
      </c>
      <c r="H1129" s="3">
        <f t="shared" si="473"/>
        <v>50.897698105890349</v>
      </c>
      <c r="I1129" s="3">
        <f t="shared" si="474"/>
        <v>-102.39914836771385</v>
      </c>
      <c r="J1129" s="2">
        <f t="shared" si="475"/>
        <v>114.35104397823146</v>
      </c>
      <c r="K1129" s="2">
        <f t="shared" si="478"/>
        <v>114.35104397823146</v>
      </c>
      <c r="L1129" s="5">
        <f t="shared" si="479"/>
        <v>0.37124472824365351</v>
      </c>
      <c r="M1129" s="4">
        <f t="shared" si="492"/>
        <v>0.16606384177541894</v>
      </c>
      <c r="N1129" s="4">
        <f t="shared" si="480"/>
        <v>0.21147406731967261</v>
      </c>
      <c r="O1129" s="4">
        <f t="shared" si="493"/>
        <v>0</v>
      </c>
      <c r="P1129" s="4">
        <f t="shared" si="481"/>
        <v>0</v>
      </c>
      <c r="Q1129" s="5">
        <f t="shared" si="482"/>
        <v>0</v>
      </c>
      <c r="R1129" s="5">
        <f t="shared" si="483"/>
        <v>-11.486612216310638</v>
      </c>
      <c r="S1129" s="5">
        <f t="shared" si="494"/>
        <v>23.109479452947294</v>
      </c>
      <c r="T1129" s="6">
        <f t="shared" si="495"/>
        <v>1498.3554022268056</v>
      </c>
      <c r="U1129" s="5">
        <f t="shared" si="484"/>
        <v>0</v>
      </c>
      <c r="V1129" s="5">
        <f t="shared" si="485"/>
        <v>13.163973093101321</v>
      </c>
      <c r="W1129" s="5">
        <f t="shared" si="486"/>
        <v>6.5431787182518075</v>
      </c>
      <c r="X1129" s="5">
        <f t="shared" si="476"/>
        <v>0</v>
      </c>
      <c r="Y1129" s="5">
        <f t="shared" si="477"/>
        <v>1.6773608767906829</v>
      </c>
      <c r="Z1129" s="5">
        <f t="shared" si="470"/>
        <v>-2.5213418288008995</v>
      </c>
      <c r="AA1129">
        <f t="shared" si="496"/>
        <v>0</v>
      </c>
    </row>
    <row r="1130" spans="1:27" x14ac:dyDescent="0.2">
      <c r="A1130">
        <f t="shared" si="471"/>
        <v>10.97999999999981</v>
      </c>
      <c r="B1130" s="5">
        <f t="shared" si="487"/>
        <v>0</v>
      </c>
      <c r="C1130" s="5">
        <f t="shared" si="488"/>
        <v>672.41988063278347</v>
      </c>
      <c r="D1130" s="5">
        <f t="shared" si="489"/>
        <v>-501.46350552765693</v>
      </c>
      <c r="E1130" s="2">
        <f t="shared" si="490"/>
        <v>672.41988063278347</v>
      </c>
      <c r="F1130" s="2">
        <f t="shared" si="491"/>
        <v>0</v>
      </c>
      <c r="G1130" s="3">
        <f t="shared" si="472"/>
        <v>0</v>
      </c>
      <c r="H1130" s="3">
        <f t="shared" si="473"/>
        <v>50.914471714658255</v>
      </c>
      <c r="I1130" s="3">
        <f t="shared" si="474"/>
        <v>-102.42436178600185</v>
      </c>
      <c r="J1130" s="2">
        <f t="shared" si="475"/>
        <v>114.38108811010906</v>
      </c>
      <c r="K1130" s="2">
        <f t="shared" si="478"/>
        <v>114.38108811010906</v>
      </c>
      <c r="L1130" s="5">
        <f t="shared" si="479"/>
        <v>0.37116490976931293</v>
      </c>
      <c r="M1130" s="4">
        <f t="shared" si="492"/>
        <v>0.16602005627198188</v>
      </c>
      <c r="N1130" s="4">
        <f t="shared" si="480"/>
        <v>0.21144566128598954</v>
      </c>
      <c r="O1130" s="4">
        <f t="shared" si="493"/>
        <v>0</v>
      </c>
      <c r="P1130" s="4">
        <f t="shared" si="481"/>
        <v>0</v>
      </c>
      <c r="Q1130" s="5">
        <f t="shared" si="482"/>
        <v>0</v>
      </c>
      <c r="R1130" s="5">
        <f t="shared" si="483"/>
        <v>-11.490945520425084</v>
      </c>
      <c r="S1130" s="5">
        <f t="shared" si="494"/>
        <v>23.116271692718204</v>
      </c>
      <c r="T1130" s="6">
        <f t="shared" si="495"/>
        <v>1498.3539038721526</v>
      </c>
      <c r="U1130" s="5">
        <f t="shared" si="484"/>
        <v>0</v>
      </c>
      <c r="V1130" s="5">
        <f t="shared" si="485"/>
        <v>13.168904780280272</v>
      </c>
      <c r="W1130" s="5">
        <f t="shared" si="486"/>
        <v>6.5461753264274876</v>
      </c>
      <c r="X1130" s="5">
        <f t="shared" si="476"/>
        <v>0</v>
      </c>
      <c r="Y1130" s="5">
        <f t="shared" si="477"/>
        <v>1.6779592598551876</v>
      </c>
      <c r="Z1130" s="5">
        <f t="shared" ref="Z1130:Z1158" si="497">S1130+W1130-32.174</f>
        <v>-2.511552980854308</v>
      </c>
      <c r="AA1130">
        <f t="shared" si="496"/>
        <v>0</v>
      </c>
    </row>
    <row r="1131" spans="1:27" x14ac:dyDescent="0.2">
      <c r="A1131">
        <f t="shared" si="471"/>
        <v>10.98999999999981</v>
      </c>
      <c r="B1131" s="5">
        <f t="shared" si="487"/>
        <v>0</v>
      </c>
      <c r="C1131" s="5">
        <f t="shared" si="488"/>
        <v>672.92910924789305</v>
      </c>
      <c r="D1131" s="5">
        <f t="shared" si="489"/>
        <v>-502.48787472316599</v>
      </c>
      <c r="E1131" s="2">
        <f t="shared" si="490"/>
        <v>672.92910924789305</v>
      </c>
      <c r="F1131" s="2">
        <f t="shared" si="491"/>
        <v>0</v>
      </c>
      <c r="G1131" s="3">
        <f t="shared" si="472"/>
        <v>0</v>
      </c>
      <c r="H1131" s="3">
        <f t="shared" si="473"/>
        <v>50.931251307256808</v>
      </c>
      <c r="I1131" s="3">
        <f t="shared" si="474"/>
        <v>-102.4494773158104</v>
      </c>
      <c r="J1131" s="2">
        <f t="shared" si="475"/>
        <v>114.41104737745258</v>
      </c>
      <c r="K1131" s="2">
        <f t="shared" si="478"/>
        <v>114.41104737745258</v>
      </c>
      <c r="L1131" s="5">
        <f t="shared" si="479"/>
        <v>0.37108533213692835</v>
      </c>
      <c r="M1131" s="4">
        <f t="shared" si="492"/>
        <v>0.16597641687779857</v>
      </c>
      <c r="N1131" s="4">
        <f t="shared" si="480"/>
        <v>0.21141734272695376</v>
      </c>
      <c r="O1131" s="4">
        <f t="shared" si="493"/>
        <v>0</v>
      </c>
      <c r="P1131" s="4">
        <f t="shared" si="481"/>
        <v>0</v>
      </c>
      <c r="Q1131" s="5">
        <f t="shared" si="482"/>
        <v>0</v>
      </c>
      <c r="R1131" s="5">
        <f t="shared" si="483"/>
        <v>-11.495278171515737</v>
      </c>
      <c r="S1131" s="5">
        <f t="shared" si="494"/>
        <v>23.123037625109998</v>
      </c>
      <c r="T1131" s="6">
        <f t="shared" si="495"/>
        <v>1498.352405518998</v>
      </c>
      <c r="U1131" s="5">
        <f t="shared" si="484"/>
        <v>0</v>
      </c>
      <c r="V1131" s="5">
        <f t="shared" si="485"/>
        <v>13.173819461751881</v>
      </c>
      <c r="W1131" s="5">
        <f t="shared" si="486"/>
        <v>6.5491706474462479</v>
      </c>
      <c r="X1131" s="5">
        <f t="shared" si="476"/>
        <v>0</v>
      </c>
      <c r="Y1131" s="5">
        <f t="shared" si="477"/>
        <v>1.6785412902361436</v>
      </c>
      <c r="Z1131" s="5">
        <f t="shared" si="497"/>
        <v>-2.5017917274437522</v>
      </c>
      <c r="AA1131">
        <f t="shared" si="496"/>
        <v>0</v>
      </c>
    </row>
    <row r="1132" spans="1:27" x14ac:dyDescent="0.2">
      <c r="A1132">
        <f t="shared" si="471"/>
        <v>10.99999999999981</v>
      </c>
      <c r="B1132" s="5">
        <f t="shared" si="487"/>
        <v>0</v>
      </c>
      <c r="C1132" s="5">
        <f t="shared" si="488"/>
        <v>673.4385056880302</v>
      </c>
      <c r="D1132" s="5">
        <f t="shared" si="489"/>
        <v>-503.51249458591047</v>
      </c>
      <c r="E1132" s="2">
        <f t="shared" si="490"/>
        <v>673.4385056880302</v>
      </c>
      <c r="F1132" s="2">
        <f t="shared" si="491"/>
        <v>0</v>
      </c>
      <c r="G1132" s="3">
        <f t="shared" si="472"/>
        <v>0</v>
      </c>
      <c r="H1132" s="3">
        <f t="shared" si="473"/>
        <v>50.948036720159166</v>
      </c>
      <c r="I1132" s="3">
        <f t="shared" si="474"/>
        <v>-102.47449523308484</v>
      </c>
      <c r="J1132" s="2">
        <f t="shared" si="475"/>
        <v>114.44092195938572</v>
      </c>
      <c r="K1132" s="2">
        <f t="shared" si="478"/>
        <v>114.44092195938572</v>
      </c>
      <c r="L1132" s="5">
        <f t="shared" si="479"/>
        <v>0.37100599481671603</v>
      </c>
      <c r="M1132" s="4">
        <f t="shared" si="492"/>
        <v>0.16593292312131738</v>
      </c>
      <c r="N1132" s="4">
        <f t="shared" si="480"/>
        <v>0.21138911140698052</v>
      </c>
      <c r="O1132" s="4">
        <f t="shared" si="493"/>
        <v>0</v>
      </c>
      <c r="P1132" s="4">
        <f t="shared" si="481"/>
        <v>0</v>
      </c>
      <c r="Q1132" s="5">
        <f t="shared" si="482"/>
        <v>0</v>
      </c>
      <c r="R1132" s="5">
        <f t="shared" si="483"/>
        <v>-11.499610143456152</v>
      </c>
      <c r="S1132" s="5">
        <f t="shared" si="494"/>
        <v>23.129777331766242</v>
      </c>
      <c r="T1132" s="6">
        <f t="shared" si="495"/>
        <v>1498.3509071673418</v>
      </c>
      <c r="U1132" s="5">
        <f t="shared" si="484"/>
        <v>0</v>
      </c>
      <c r="V1132" s="5">
        <f t="shared" si="485"/>
        <v>13.178717178461856</v>
      </c>
      <c r="W1132" s="5">
        <f t="shared" si="486"/>
        <v>6.5521646650286671</v>
      </c>
      <c r="X1132" s="5">
        <f t="shared" si="476"/>
        <v>0</v>
      </c>
      <c r="Y1132" s="5">
        <f t="shared" si="477"/>
        <v>1.6791070350057034</v>
      </c>
      <c r="Z1132" s="5">
        <f t="shared" si="497"/>
        <v>-2.4920580032050914</v>
      </c>
      <c r="AA1132">
        <f t="shared" si="496"/>
        <v>0</v>
      </c>
    </row>
    <row r="1133" spans="1:27" x14ac:dyDescent="0.2">
      <c r="A1133">
        <f t="shared" si="471"/>
        <v>11.00999999999981</v>
      </c>
      <c r="B1133" s="5">
        <f t="shared" si="487"/>
        <v>0</v>
      </c>
      <c r="C1133" s="5">
        <f t="shared" si="488"/>
        <v>673.94807001058359</v>
      </c>
      <c r="D1133" s="5">
        <f t="shared" si="489"/>
        <v>-504.53736414114144</v>
      </c>
      <c r="E1133" s="2">
        <f t="shared" si="490"/>
        <v>673.94807001058359</v>
      </c>
      <c r="F1133" s="2">
        <f t="shared" si="491"/>
        <v>0</v>
      </c>
      <c r="G1133" s="3">
        <f t="shared" si="472"/>
        <v>0</v>
      </c>
      <c r="H1133" s="3">
        <f t="shared" si="473"/>
        <v>50.964827790509226</v>
      </c>
      <c r="I1133" s="3">
        <f t="shared" si="474"/>
        <v>-102.49941581311688</v>
      </c>
      <c r="J1133" s="2">
        <f t="shared" si="475"/>
        <v>114.47071203476676</v>
      </c>
      <c r="K1133" s="2">
        <f t="shared" si="478"/>
        <v>114.47071203476676</v>
      </c>
      <c r="L1133" s="5">
        <f t="shared" si="479"/>
        <v>0.37092689727897776</v>
      </c>
      <c r="M1133" s="4">
        <f t="shared" si="492"/>
        <v>0.16588957453278338</v>
      </c>
      <c r="N1133" s="4">
        <f t="shared" si="480"/>
        <v>0.21136096709114752</v>
      </c>
      <c r="O1133" s="4">
        <f t="shared" si="493"/>
        <v>0</v>
      </c>
      <c r="P1133" s="4">
        <f t="shared" si="481"/>
        <v>0</v>
      </c>
      <c r="Q1133" s="5">
        <f t="shared" si="482"/>
        <v>0</v>
      </c>
      <c r="R1133" s="5">
        <f t="shared" si="483"/>
        <v>-11.503941410190013</v>
      </c>
      <c r="S1133" s="5">
        <f t="shared" si="494"/>
        <v>23.136490894066817</v>
      </c>
      <c r="T1133" s="6">
        <f t="shared" si="495"/>
        <v>1498.3494088171833</v>
      </c>
      <c r="U1133" s="5">
        <f t="shared" si="484"/>
        <v>0</v>
      </c>
      <c r="V1133" s="5">
        <f t="shared" si="485"/>
        <v>13.183597971293953</v>
      </c>
      <c r="W1133" s="5">
        <f t="shared" si="486"/>
        <v>6.5551573629585498</v>
      </c>
      <c r="X1133" s="5">
        <f t="shared" si="476"/>
        <v>0</v>
      </c>
      <c r="Y1133" s="5">
        <f t="shared" si="477"/>
        <v>1.6796565611039398</v>
      </c>
      <c r="Z1133" s="5">
        <f t="shared" si="497"/>
        <v>-2.4823517429746325</v>
      </c>
      <c r="AA1133">
        <f t="shared" si="496"/>
        <v>0</v>
      </c>
    </row>
    <row r="1134" spans="1:27" x14ac:dyDescent="0.2">
      <c r="A1134">
        <f t="shared" si="471"/>
        <v>11.01999999999981</v>
      </c>
      <c r="B1134" s="5">
        <f t="shared" si="487"/>
        <v>0</v>
      </c>
      <c r="C1134" s="5">
        <f t="shared" si="488"/>
        <v>674.45780227131672</v>
      </c>
      <c r="D1134" s="5">
        <f t="shared" si="489"/>
        <v>-505.56248241685978</v>
      </c>
      <c r="E1134" s="2">
        <f t="shared" si="490"/>
        <v>674.45780227131672</v>
      </c>
      <c r="F1134" s="2">
        <f t="shared" si="491"/>
        <v>0</v>
      </c>
      <c r="G1134" s="3">
        <f t="shared" si="472"/>
        <v>0</v>
      </c>
      <c r="H1134" s="3">
        <f t="shared" si="473"/>
        <v>50.981624356120264</v>
      </c>
      <c r="I1134" s="3">
        <f t="shared" si="474"/>
        <v>-102.52423933054664</v>
      </c>
      <c r="J1134" s="2">
        <f t="shared" si="475"/>
        <v>114.50041778218873</v>
      </c>
      <c r="K1134" s="2">
        <f t="shared" si="478"/>
        <v>114.50041778218873</v>
      </c>
      <c r="L1134" s="5">
        <f t="shared" si="479"/>
        <v>0.37084803899411234</v>
      </c>
      <c r="M1134" s="4">
        <f t="shared" si="492"/>
        <v>0.16584637064422952</v>
      </c>
      <c r="N1134" s="4">
        <f t="shared" si="480"/>
        <v>0.2113329095451924</v>
      </c>
      <c r="O1134" s="4">
        <f t="shared" si="493"/>
        <v>0</v>
      </c>
      <c r="P1134" s="4">
        <f t="shared" si="481"/>
        <v>0</v>
      </c>
      <c r="Q1134" s="5">
        <f t="shared" si="482"/>
        <v>0</v>
      </c>
      <c r="R1134" s="5">
        <f t="shared" si="483"/>
        <v>-11.508271945731444</v>
      </c>
      <c r="S1134" s="5">
        <f t="shared" si="494"/>
        <v>23.143178393129087</v>
      </c>
      <c r="T1134" s="6">
        <f t="shared" si="495"/>
        <v>1498.3479104685239</v>
      </c>
      <c r="U1134" s="5">
        <f t="shared" si="484"/>
        <v>0</v>
      </c>
      <c r="V1134" s="5">
        <f t="shared" si="485"/>
        <v>13.188461881069969</v>
      </c>
      <c r="W1134" s="5">
        <f t="shared" si="486"/>
        <v>6.5581487250829191</v>
      </c>
      <c r="X1134" s="5">
        <f t="shared" si="476"/>
        <v>0</v>
      </c>
      <c r="Y1134" s="5">
        <f t="shared" si="477"/>
        <v>1.6801899353385252</v>
      </c>
      <c r="Z1134" s="5">
        <f t="shared" si="497"/>
        <v>-2.472672881787993</v>
      </c>
      <c r="AA1134">
        <f t="shared" si="496"/>
        <v>0</v>
      </c>
    </row>
    <row r="1135" spans="1:27" x14ac:dyDescent="0.2">
      <c r="A1135">
        <f t="shared" si="471"/>
        <v>11.029999999999809</v>
      </c>
      <c r="B1135" s="5">
        <f t="shared" si="487"/>
        <v>0</v>
      </c>
      <c r="C1135" s="5">
        <f t="shared" si="488"/>
        <v>674.96770252437466</v>
      </c>
      <c r="D1135" s="5">
        <f t="shared" si="489"/>
        <v>-506.58784844380932</v>
      </c>
      <c r="E1135" s="2">
        <f t="shared" si="490"/>
        <v>674.96770252437466</v>
      </c>
      <c r="F1135" s="2">
        <f t="shared" si="491"/>
        <v>0</v>
      </c>
      <c r="G1135" s="3">
        <f t="shared" si="472"/>
        <v>0</v>
      </c>
      <c r="H1135" s="3">
        <f t="shared" si="473"/>
        <v>50.998426255473646</v>
      </c>
      <c r="I1135" s="3">
        <f t="shared" si="474"/>
        <v>-102.54896605936452</v>
      </c>
      <c r="J1135" s="2">
        <f t="shared" si="475"/>
        <v>114.5300393799796</v>
      </c>
      <c r="K1135" s="2">
        <f t="shared" si="478"/>
        <v>114.5300393799796</v>
      </c>
      <c r="L1135" s="5">
        <f t="shared" si="479"/>
        <v>0.37076941943262642</v>
      </c>
      <c r="M1135" s="4">
        <f t="shared" si="492"/>
        <v>0.16580331098946796</v>
      </c>
      <c r="N1135" s="4">
        <f t="shared" si="480"/>
        <v>0.21130493853551058</v>
      </c>
      <c r="O1135" s="4">
        <f t="shared" si="493"/>
        <v>0</v>
      </c>
      <c r="P1135" s="4">
        <f t="shared" si="481"/>
        <v>0</v>
      </c>
      <c r="Q1135" s="5">
        <f t="shared" si="482"/>
        <v>0</v>
      </c>
      <c r="R1135" s="5">
        <f t="shared" si="483"/>
        <v>-11.512601724165313</v>
      </c>
      <c r="S1135" s="5">
        <f t="shared" si="494"/>
        <v>23.149839909808904</v>
      </c>
      <c r="T1135" s="6">
        <f t="shared" si="495"/>
        <v>1498.3464121213628</v>
      </c>
      <c r="U1135" s="5">
        <f t="shared" si="484"/>
        <v>0</v>
      </c>
      <c r="V1135" s="5">
        <f t="shared" si="485"/>
        <v>13.193308948549792</v>
      </c>
      <c r="W1135" s="5">
        <f t="shared" si="486"/>
        <v>6.5611387353120483</v>
      </c>
      <c r="X1135" s="5">
        <f t="shared" si="476"/>
        <v>0</v>
      </c>
      <c r="Y1135" s="5">
        <f t="shared" si="477"/>
        <v>1.6807072243844789</v>
      </c>
      <c r="Z1135" s="5">
        <f t="shared" si="497"/>
        <v>-2.4630213548790465</v>
      </c>
      <c r="AA1135">
        <f t="shared" si="496"/>
        <v>0</v>
      </c>
    </row>
    <row r="1136" spans="1:27" x14ac:dyDescent="0.2">
      <c r="A1136">
        <f t="shared" si="471"/>
        <v>11.039999999999809</v>
      </c>
      <c r="B1136" s="5">
        <f t="shared" si="487"/>
        <v>0</v>
      </c>
      <c r="C1136" s="5">
        <f t="shared" si="488"/>
        <v>675.47777082229061</v>
      </c>
      <c r="D1136" s="5">
        <f t="shared" si="489"/>
        <v>-507.61346125547067</v>
      </c>
      <c r="E1136" s="2">
        <f t="shared" si="490"/>
        <v>675.47777082229061</v>
      </c>
      <c r="F1136" s="2">
        <f t="shared" si="491"/>
        <v>0</v>
      </c>
      <c r="G1136" s="3">
        <f t="shared" si="472"/>
        <v>0</v>
      </c>
      <c r="H1136" s="3">
        <f t="shared" si="473"/>
        <v>51.015233327717489</v>
      </c>
      <c r="I1136" s="3">
        <f t="shared" si="474"/>
        <v>-102.57359627291331</v>
      </c>
      <c r="J1136" s="2">
        <f t="shared" si="475"/>
        <v>114.55957700620263</v>
      </c>
      <c r="K1136" s="2">
        <f t="shared" si="478"/>
        <v>114.55957700620263</v>
      </c>
      <c r="L1136" s="5">
        <f t="shared" si="479"/>
        <v>0.37069103806514542</v>
      </c>
      <c r="M1136" s="4">
        <f t="shared" si="492"/>
        <v>0.16576039510408086</v>
      </c>
      <c r="N1136" s="4">
        <f t="shared" si="480"/>
        <v>0.21127705382915254</v>
      </c>
      <c r="O1136" s="4">
        <f t="shared" si="493"/>
        <v>0</v>
      </c>
      <c r="P1136" s="4">
        <f t="shared" si="481"/>
        <v>0</v>
      </c>
      <c r="Q1136" s="5">
        <f t="shared" si="482"/>
        <v>0</v>
      </c>
      <c r="R1136" s="5">
        <f t="shared" si="483"/>
        <v>-11.51693071964757</v>
      </c>
      <c r="S1136" s="5">
        <f t="shared" si="494"/>
        <v>23.156475524701822</v>
      </c>
      <c r="T1136" s="6">
        <f t="shared" si="495"/>
        <v>1498.3449137756998</v>
      </c>
      <c r="U1136" s="5">
        <f t="shared" si="484"/>
        <v>0</v>
      </c>
      <c r="V1136" s="5">
        <f t="shared" si="485"/>
        <v>13.198139214431404</v>
      </c>
      <c r="W1136" s="5">
        <f t="shared" si="486"/>
        <v>6.5641273776194646</v>
      </c>
      <c r="X1136" s="5">
        <f t="shared" si="476"/>
        <v>0</v>
      </c>
      <c r="Y1136" s="5">
        <f t="shared" si="477"/>
        <v>1.6812084947838333</v>
      </c>
      <c r="Z1136" s="5">
        <f t="shared" si="497"/>
        <v>-2.4533970976787138</v>
      </c>
      <c r="AA1136">
        <f t="shared" si="496"/>
        <v>0</v>
      </c>
    </row>
    <row r="1137" spans="1:27" x14ac:dyDescent="0.2">
      <c r="A1137">
        <f t="shared" si="471"/>
        <v>11.049999999999809</v>
      </c>
      <c r="B1137" s="5">
        <f t="shared" si="487"/>
        <v>0</v>
      </c>
      <c r="C1137" s="5">
        <f t="shared" si="488"/>
        <v>675.98800721599241</v>
      </c>
      <c r="D1137" s="5">
        <f t="shared" si="489"/>
        <v>-508.63931988805467</v>
      </c>
      <c r="E1137" s="2">
        <f t="shared" si="490"/>
        <v>675.98800721599241</v>
      </c>
      <c r="F1137" s="2">
        <f t="shared" si="491"/>
        <v>0</v>
      </c>
      <c r="G1137" s="3">
        <f t="shared" si="472"/>
        <v>0</v>
      </c>
      <c r="H1137" s="3">
        <f t="shared" si="473"/>
        <v>51.032045412665326</v>
      </c>
      <c r="I1137" s="3">
        <f t="shared" si="474"/>
        <v>-102.5981302438901</v>
      </c>
      <c r="J1137" s="2">
        <f t="shared" si="475"/>
        <v>114.58903083865651</v>
      </c>
      <c r="K1137" s="2">
        <f t="shared" si="478"/>
        <v>114.58903083865651</v>
      </c>
      <c r="L1137" s="5">
        <f t="shared" si="479"/>
        <v>0.37061289436242451</v>
      </c>
      <c r="M1137" s="4">
        <f t="shared" si="492"/>
        <v>0.165717622525412</v>
      </c>
      <c r="N1137" s="4">
        <f t="shared" si="480"/>
        <v>0.21124925519382173</v>
      </c>
      <c r="O1137" s="4">
        <f t="shared" si="493"/>
        <v>0</v>
      </c>
      <c r="P1137" s="4">
        <f t="shared" si="481"/>
        <v>0</v>
      </c>
      <c r="Q1137" s="5">
        <f t="shared" si="482"/>
        <v>0</v>
      </c>
      <c r="R1137" s="5">
        <f t="shared" si="483"/>
        <v>-11.521258906405519</v>
      </c>
      <c r="S1137" s="5">
        <f t="shared" si="494"/>
        <v>23.16308531814412</v>
      </c>
      <c r="T1137" s="6">
        <f t="shared" si="495"/>
        <v>1498.3434154315353</v>
      </c>
      <c r="U1137" s="5">
        <f t="shared" si="484"/>
        <v>0</v>
      </c>
      <c r="V1137" s="5">
        <f t="shared" si="485"/>
        <v>13.202952719350932</v>
      </c>
      <c r="W1137" s="5">
        <f t="shared" si="486"/>
        <v>6.5671146360419606</v>
      </c>
      <c r="X1137" s="5">
        <f t="shared" si="476"/>
        <v>0</v>
      </c>
      <c r="Y1137" s="5">
        <f t="shared" si="477"/>
        <v>1.6816938129454133</v>
      </c>
      <c r="Z1137" s="5">
        <f t="shared" si="497"/>
        <v>-2.4438000458139193</v>
      </c>
      <c r="AA1137">
        <f t="shared" si="496"/>
        <v>0</v>
      </c>
    </row>
    <row r="1138" spans="1:27" x14ac:dyDescent="0.2">
      <c r="A1138">
        <f t="shared" si="471"/>
        <v>11.059999999999809</v>
      </c>
      <c r="B1138" s="5">
        <f t="shared" si="487"/>
        <v>0</v>
      </c>
      <c r="C1138" s="5">
        <f t="shared" si="488"/>
        <v>676.49841175480969</v>
      </c>
      <c r="D1138" s="5">
        <f t="shared" si="489"/>
        <v>-509.66542338049584</v>
      </c>
      <c r="E1138" s="2">
        <f t="shared" si="490"/>
        <v>676.49841175480969</v>
      </c>
      <c r="F1138" s="2">
        <f t="shared" si="491"/>
        <v>0</v>
      </c>
      <c r="G1138" s="3">
        <f t="shared" si="472"/>
        <v>0</v>
      </c>
      <c r="H1138" s="3">
        <f t="shared" si="473"/>
        <v>51.048862350794778</v>
      </c>
      <c r="I1138" s="3">
        <f t="shared" si="474"/>
        <v>-102.62256824434823</v>
      </c>
      <c r="J1138" s="2">
        <f t="shared" si="475"/>
        <v>114.61840105487558</v>
      </c>
      <c r="K1138" s="2">
        <f t="shared" si="478"/>
        <v>114.61840105487558</v>
      </c>
      <c r="L1138" s="5">
        <f t="shared" si="479"/>
        <v>0.3705349877953597</v>
      </c>
      <c r="M1138" s="4">
        <f t="shared" si="492"/>
        <v>0.16567499279255782</v>
      </c>
      <c r="N1138" s="4">
        <f t="shared" si="480"/>
        <v>0.21122154239787214</v>
      </c>
      <c r="O1138" s="4">
        <f t="shared" si="493"/>
        <v>0</v>
      </c>
      <c r="P1138" s="4">
        <f t="shared" si="481"/>
        <v>0</v>
      </c>
      <c r="Q1138" s="5">
        <f t="shared" si="482"/>
        <v>0</v>
      </c>
      <c r="R1138" s="5">
        <f t="shared" si="483"/>
        <v>-11.525586258738151</v>
      </c>
      <c r="S1138" s="5">
        <f t="shared" si="494"/>
        <v>23.169669370213956</v>
      </c>
      <c r="T1138" s="6">
        <f t="shared" si="495"/>
        <v>1498.3419170888687</v>
      </c>
      <c r="U1138" s="5">
        <f t="shared" si="484"/>
        <v>0</v>
      </c>
      <c r="V1138" s="5">
        <f t="shared" si="485"/>
        <v>13.207749503882649</v>
      </c>
      <c r="W1138" s="5">
        <f t="shared" si="486"/>
        <v>6.5701004946796004</v>
      </c>
      <c r="X1138" s="5">
        <f t="shared" si="476"/>
        <v>0</v>
      </c>
      <c r="Y1138" s="5">
        <f t="shared" si="477"/>
        <v>1.6821632451444977</v>
      </c>
      <c r="Z1138" s="5">
        <f t="shared" si="497"/>
        <v>-2.4342301351064428</v>
      </c>
      <c r="AA1138">
        <f t="shared" si="496"/>
        <v>0</v>
      </c>
    </row>
    <row r="1139" spans="1:27" x14ac:dyDescent="0.2">
      <c r="A1139">
        <f t="shared" si="471"/>
        <v>11.069999999999808</v>
      </c>
      <c r="B1139" s="5">
        <f t="shared" si="487"/>
        <v>0</v>
      </c>
      <c r="C1139" s="5">
        <f t="shared" si="488"/>
        <v>677.0089844864799</v>
      </c>
      <c r="D1139" s="5">
        <f t="shared" si="489"/>
        <v>-510.69177077444613</v>
      </c>
      <c r="E1139" s="2">
        <f t="shared" si="490"/>
        <v>677.0089844864799</v>
      </c>
      <c r="F1139" s="2">
        <f t="shared" si="491"/>
        <v>0</v>
      </c>
      <c r="G1139" s="3">
        <f t="shared" si="472"/>
        <v>0</v>
      </c>
      <c r="H1139" s="3">
        <f t="shared" si="473"/>
        <v>51.065683983246224</v>
      </c>
      <c r="I1139" s="3">
        <f t="shared" si="474"/>
        <v>-102.6469105456993</v>
      </c>
      <c r="J1139" s="2">
        <f t="shared" si="475"/>
        <v>114.64768783213016</v>
      </c>
      <c r="K1139" s="2">
        <f t="shared" si="478"/>
        <v>114.64768783213016</v>
      </c>
      <c r="L1139" s="5">
        <f t="shared" si="479"/>
        <v>0.3704573178349978</v>
      </c>
      <c r="M1139" s="4">
        <f t="shared" si="492"/>
        <v>0.16563250544635874</v>
      </c>
      <c r="N1139" s="4">
        <f t="shared" si="480"/>
        <v>0.21119391521030578</v>
      </c>
      <c r="O1139" s="4">
        <f t="shared" si="493"/>
        <v>0</v>
      </c>
      <c r="P1139" s="4">
        <f t="shared" si="481"/>
        <v>0</v>
      </c>
      <c r="Q1139" s="5">
        <f t="shared" si="482"/>
        <v>0</v>
      </c>
      <c r="R1139" s="5">
        <f t="shared" si="483"/>
        <v>-11.529912751016422</v>
      </c>
      <c r="S1139" s="5">
        <f t="shared" si="494"/>
        <v>23.176227760732424</v>
      </c>
      <c r="T1139" s="6">
        <f t="shared" si="495"/>
        <v>1498.3404187477011</v>
      </c>
      <c r="U1139" s="5">
        <f t="shared" si="484"/>
        <v>0</v>
      </c>
      <c r="V1139" s="5">
        <f t="shared" si="485"/>
        <v>13.212529608539016</v>
      </c>
      <c r="W1139" s="5">
        <f t="shared" si="486"/>
        <v>6.5730849376957332</v>
      </c>
      <c r="X1139" s="5">
        <f t="shared" si="476"/>
        <v>0</v>
      </c>
      <c r="Y1139" s="5">
        <f t="shared" si="477"/>
        <v>1.6826168575225946</v>
      </c>
      <c r="Z1139" s="5">
        <f t="shared" si="497"/>
        <v>-2.4246873015718435</v>
      </c>
      <c r="AA1139">
        <f t="shared" si="496"/>
        <v>0</v>
      </c>
    </row>
    <row r="1140" spans="1:27" x14ac:dyDescent="0.2">
      <c r="A1140">
        <f t="shared" si="471"/>
        <v>11.079999999999808</v>
      </c>
      <c r="B1140" s="5">
        <f t="shared" si="487"/>
        <v>0</v>
      </c>
      <c r="C1140" s="5">
        <f t="shared" si="488"/>
        <v>677.51972545715523</v>
      </c>
      <c r="D1140" s="5">
        <f t="shared" si="489"/>
        <v>-511.71836111426819</v>
      </c>
      <c r="E1140" s="2">
        <f t="shared" si="490"/>
        <v>677.51972545715523</v>
      </c>
      <c r="F1140" s="2">
        <f t="shared" si="491"/>
        <v>0</v>
      </c>
      <c r="G1140" s="3">
        <f t="shared" si="472"/>
        <v>0</v>
      </c>
      <c r="H1140" s="3">
        <f t="shared" si="473"/>
        <v>51.082510151821452</v>
      </c>
      <c r="I1140" s="3">
        <f t="shared" si="474"/>
        <v>-102.67115741871501</v>
      </c>
      <c r="J1140" s="2">
        <f t="shared" si="475"/>
        <v>114.67689134742666</v>
      </c>
      <c r="K1140" s="2">
        <f t="shared" si="478"/>
        <v>114.67689134742666</v>
      </c>
      <c r="L1140" s="5">
        <f t="shared" si="479"/>
        <v>0.37037988395254751</v>
      </c>
      <c r="M1140" s="4">
        <f t="shared" si="492"/>
        <v>0.16559016002939089</v>
      </c>
      <c r="N1140" s="4">
        <f t="shared" si="480"/>
        <v>0.21116637340077077</v>
      </c>
      <c r="O1140" s="4">
        <f t="shared" si="493"/>
        <v>0</v>
      </c>
      <c r="P1140" s="4">
        <f t="shared" si="481"/>
        <v>0</v>
      </c>
      <c r="Q1140" s="5">
        <f t="shared" si="482"/>
        <v>0</v>
      </c>
      <c r="R1140" s="5">
        <f t="shared" si="483"/>
        <v>-11.534238357683545</v>
      </c>
      <c r="S1140" s="5">
        <f t="shared" si="494"/>
        <v>23.182760569264662</v>
      </c>
      <c r="T1140" s="6">
        <f t="shared" si="495"/>
        <v>1498.3389204080313</v>
      </c>
      <c r="U1140" s="5">
        <f t="shared" si="484"/>
        <v>0</v>
      </c>
      <c r="V1140" s="5">
        <f t="shared" si="485"/>
        <v>13.217293073770714</v>
      </c>
      <c r="W1140" s="5">
        <f t="shared" si="486"/>
        <v>6.5760679493169976</v>
      </c>
      <c r="X1140" s="5">
        <f t="shared" si="476"/>
        <v>0</v>
      </c>
      <c r="Y1140" s="5">
        <f t="shared" si="477"/>
        <v>1.6830547160871685</v>
      </c>
      <c r="Z1140" s="5">
        <f t="shared" si="497"/>
        <v>-2.4151714814183407</v>
      </c>
      <c r="AA1140">
        <f t="shared" si="496"/>
        <v>0</v>
      </c>
    </row>
    <row r="1141" spans="1:27" x14ac:dyDescent="0.2">
      <c r="A1141">
        <f t="shared" si="471"/>
        <v>11.089999999999808</v>
      </c>
      <c r="B1141" s="5">
        <f t="shared" si="487"/>
        <v>0</v>
      </c>
      <c r="C1141" s="5">
        <f t="shared" si="488"/>
        <v>678.03063471140922</v>
      </c>
      <c r="D1141" s="5">
        <f t="shared" si="489"/>
        <v>-512.74519344702946</v>
      </c>
      <c r="E1141" s="2">
        <f t="shared" si="490"/>
        <v>678.03063471140922</v>
      </c>
      <c r="F1141" s="2">
        <f t="shared" si="491"/>
        <v>0</v>
      </c>
      <c r="G1141" s="3">
        <f t="shared" si="472"/>
        <v>0</v>
      </c>
      <c r="H1141" s="3">
        <f t="shared" si="473"/>
        <v>51.099340698982324</v>
      </c>
      <c r="I1141" s="3">
        <f t="shared" si="474"/>
        <v>-102.69530913352919</v>
      </c>
      <c r="J1141" s="2">
        <f t="shared" si="475"/>
        <v>114.70601177750797</v>
      </c>
      <c r="K1141" s="2">
        <f t="shared" si="478"/>
        <v>114.70601177750797</v>
      </c>
      <c r="L1141" s="5">
        <f t="shared" si="479"/>
        <v>0.3703026856193895</v>
      </c>
      <c r="M1141" s="4">
        <f t="shared" si="492"/>
        <v>0.16554795608595702</v>
      </c>
      <c r="N1141" s="4">
        <f t="shared" si="480"/>
        <v>0.21113891673955834</v>
      </c>
      <c r="O1141" s="4">
        <f t="shared" si="493"/>
        <v>0</v>
      </c>
      <c r="P1141" s="4">
        <f t="shared" si="481"/>
        <v>0</v>
      </c>
      <c r="Q1141" s="5">
        <f t="shared" si="482"/>
        <v>0</v>
      </c>
      <c r="R1141" s="5">
        <f t="shared" si="483"/>
        <v>-11.538563053255293</v>
      </c>
      <c r="S1141" s="5">
        <f t="shared" si="494"/>
        <v>23.18926787512094</v>
      </c>
      <c r="T1141" s="6">
        <f t="shared" si="495"/>
        <v>1498.3374220698602</v>
      </c>
      <c r="U1141" s="5">
        <f t="shared" si="484"/>
        <v>0</v>
      </c>
      <c r="V1141" s="5">
        <f t="shared" si="485"/>
        <v>13.222039939966631</v>
      </c>
      <c r="W1141" s="5">
        <f t="shared" si="486"/>
        <v>6.5790495138333096</v>
      </c>
      <c r="X1141" s="5">
        <f t="shared" si="476"/>
        <v>0</v>
      </c>
      <c r="Y1141" s="5">
        <f t="shared" si="477"/>
        <v>1.6834768867113379</v>
      </c>
      <c r="Z1141" s="5">
        <f t="shared" si="497"/>
        <v>-2.4056826110457479</v>
      </c>
      <c r="AA1141">
        <f t="shared" si="496"/>
        <v>0</v>
      </c>
    </row>
    <row r="1142" spans="1:27" x14ac:dyDescent="0.2">
      <c r="A1142">
        <f t="shared" si="471"/>
        <v>11.099999999999808</v>
      </c>
      <c r="B1142" s="5">
        <f t="shared" si="487"/>
        <v>0</v>
      </c>
      <c r="C1142" s="5">
        <f t="shared" si="488"/>
        <v>678.54171229224335</v>
      </c>
      <c r="D1142" s="5">
        <f t="shared" si="489"/>
        <v>-513.77226682249523</v>
      </c>
      <c r="E1142" s="2">
        <f t="shared" si="490"/>
        <v>678.54171229224335</v>
      </c>
      <c r="F1142" s="2">
        <f t="shared" si="491"/>
        <v>0</v>
      </c>
      <c r="G1142" s="3">
        <f t="shared" si="472"/>
        <v>0</v>
      </c>
      <c r="H1142" s="3">
        <f t="shared" si="473"/>
        <v>51.116175467849438</v>
      </c>
      <c r="I1142" s="3">
        <f t="shared" si="474"/>
        <v>-102.71936595963965</v>
      </c>
      <c r="J1142" s="2">
        <f t="shared" si="475"/>
        <v>114.73504929885353</v>
      </c>
      <c r="K1142" s="2">
        <f t="shared" si="478"/>
        <v>114.73504929885353</v>
      </c>
      <c r="L1142" s="5">
        <f t="shared" si="479"/>
        <v>0.37022572230708695</v>
      </c>
      <c r="M1142" s="4">
        <f t="shared" si="492"/>
        <v>0.16550589316207845</v>
      </c>
      <c r="N1142" s="4">
        <f t="shared" si="480"/>
        <v>0.21111154499760121</v>
      </c>
      <c r="O1142" s="4">
        <f t="shared" si="493"/>
        <v>0</v>
      </c>
      <c r="P1142" s="4">
        <f t="shared" si="481"/>
        <v>0</v>
      </c>
      <c r="Q1142" s="5">
        <f t="shared" si="482"/>
        <v>0</v>
      </c>
      <c r="R1142" s="5">
        <f t="shared" si="483"/>
        <v>-11.542886812320271</v>
      </c>
      <c r="S1142" s="5">
        <f t="shared" si="494"/>
        <v>23.195749757357738</v>
      </c>
      <c r="T1142" s="6">
        <f t="shared" si="495"/>
        <v>1498.3359237331874</v>
      </c>
      <c r="U1142" s="5">
        <f t="shared" si="484"/>
        <v>0</v>
      </c>
      <c r="V1142" s="5">
        <f t="shared" si="485"/>
        <v>13.226770247453949</v>
      </c>
      <c r="W1142" s="5">
        <f t="shared" si="486"/>
        <v>6.5820296155978948</v>
      </c>
      <c r="X1142" s="5">
        <f t="shared" si="476"/>
        <v>0</v>
      </c>
      <c r="Y1142" s="5">
        <f t="shared" si="477"/>
        <v>1.6838834351336782</v>
      </c>
      <c r="Z1142" s="5">
        <f t="shared" si="497"/>
        <v>-2.3962206270443644</v>
      </c>
      <c r="AA1142">
        <f t="shared" si="496"/>
        <v>0</v>
      </c>
    </row>
    <row r="1143" spans="1:27" x14ac:dyDescent="0.2">
      <c r="A1143">
        <f t="shared" si="471"/>
        <v>11.109999999999808</v>
      </c>
      <c r="B1143" s="5">
        <f t="shared" si="487"/>
        <v>0</v>
      </c>
      <c r="C1143" s="5">
        <f t="shared" si="488"/>
        <v>679.05295824109362</v>
      </c>
      <c r="D1143" s="5">
        <f t="shared" si="489"/>
        <v>-514.79958029312297</v>
      </c>
      <c r="E1143" s="2">
        <f t="shared" si="490"/>
        <v>679.05295824109362</v>
      </c>
      <c r="F1143" s="2">
        <f t="shared" si="491"/>
        <v>0</v>
      </c>
      <c r="G1143" s="3">
        <f t="shared" si="472"/>
        <v>0</v>
      </c>
      <c r="H1143" s="3">
        <f t="shared" si="473"/>
        <v>51.133014302200777</v>
      </c>
      <c r="I1143" s="3">
        <f t="shared" si="474"/>
        <v>-102.74332816591009</v>
      </c>
      <c r="J1143" s="2">
        <f t="shared" si="475"/>
        <v>114.76400408767969</v>
      </c>
      <c r="K1143" s="2">
        <f t="shared" si="478"/>
        <v>114.76400408767969</v>
      </c>
      <c r="L1143" s="5">
        <f t="shared" si="479"/>
        <v>0.37014899348739533</v>
      </c>
      <c r="M1143" s="4">
        <f t="shared" si="492"/>
        <v>0.16546397080548622</v>
      </c>
      <c r="N1143" s="4">
        <f t="shared" si="480"/>
        <v>0.21108425794647073</v>
      </c>
      <c r="O1143" s="4">
        <f t="shared" si="493"/>
        <v>0</v>
      </c>
      <c r="P1143" s="4">
        <f t="shared" si="481"/>
        <v>0</v>
      </c>
      <c r="Q1143" s="5">
        <f t="shared" si="482"/>
        <v>0</v>
      </c>
      <c r="R1143" s="5">
        <f t="shared" si="483"/>
        <v>-11.547209609540184</v>
      </c>
      <c r="S1143" s="5">
        <f t="shared" si="494"/>
        <v>23.202206294778804</v>
      </c>
      <c r="T1143" s="6">
        <f t="shared" si="495"/>
        <v>1498.3344253980126</v>
      </c>
      <c r="U1143" s="5">
        <f t="shared" si="484"/>
        <v>0</v>
      </c>
      <c r="V1143" s="5">
        <f t="shared" si="485"/>
        <v>13.231484036498117</v>
      </c>
      <c r="W1143" s="5">
        <f t="shared" si="486"/>
        <v>6.5850082390272604</v>
      </c>
      <c r="X1143" s="5">
        <f t="shared" si="476"/>
        <v>0</v>
      </c>
      <c r="Y1143" s="5">
        <f t="shared" si="477"/>
        <v>1.6842744269579324</v>
      </c>
      <c r="Z1143" s="5">
        <f t="shared" si="497"/>
        <v>-2.3867854661939347</v>
      </c>
      <c r="AA1143">
        <f t="shared" si="496"/>
        <v>0</v>
      </c>
    </row>
    <row r="1144" spans="1:27" x14ac:dyDescent="0.2">
      <c r="A1144">
        <f t="shared" si="471"/>
        <v>11.119999999999807</v>
      </c>
      <c r="B1144" s="5">
        <f t="shared" si="487"/>
        <v>0</v>
      </c>
      <c r="C1144" s="5">
        <f t="shared" si="488"/>
        <v>679.56437259783706</v>
      </c>
      <c r="D1144" s="5">
        <f t="shared" si="489"/>
        <v>-515.82713291405537</v>
      </c>
      <c r="E1144" s="2">
        <f t="shared" si="490"/>
        <v>679.56437259783706</v>
      </c>
      <c r="F1144" s="2">
        <f t="shared" si="491"/>
        <v>0</v>
      </c>
      <c r="G1144" s="3">
        <f t="shared" si="472"/>
        <v>0</v>
      </c>
      <c r="H1144" s="3">
        <f t="shared" si="473"/>
        <v>51.149857046470359</v>
      </c>
      <c r="I1144" s="3">
        <f t="shared" si="474"/>
        <v>-102.76719602057203</v>
      </c>
      <c r="J1144" s="2">
        <f t="shared" si="475"/>
        <v>114.79287631993995</v>
      </c>
      <c r="K1144" s="2">
        <f t="shared" si="478"/>
        <v>114.79287631993995</v>
      </c>
      <c r="L1144" s="5">
        <f t="shared" si="479"/>
        <v>0.37007249863227293</v>
      </c>
      <c r="M1144" s="4">
        <f t="shared" si="492"/>
        <v>0.16542218856561308</v>
      </c>
      <c r="N1144" s="4">
        <f t="shared" si="480"/>
        <v>0.21105705535837505</v>
      </c>
      <c r="O1144" s="4">
        <f t="shared" si="493"/>
        <v>0</v>
      </c>
      <c r="P1144" s="4">
        <f t="shared" si="481"/>
        <v>0</v>
      </c>
      <c r="Q1144" s="5">
        <f t="shared" si="482"/>
        <v>0</v>
      </c>
      <c r="R1144" s="5">
        <f t="shared" si="483"/>
        <v>-11.551531419650138</v>
      </c>
      <c r="S1144" s="5">
        <f t="shared" si="494"/>
        <v>23.208637565936279</v>
      </c>
      <c r="T1144" s="6">
        <f t="shared" si="495"/>
        <v>1498.3329270643364</v>
      </c>
      <c r="U1144" s="5">
        <f t="shared" si="484"/>
        <v>0</v>
      </c>
      <c r="V1144" s="5">
        <f t="shared" si="485"/>
        <v>13.236181347302919</v>
      </c>
      <c r="W1144" s="5">
        <f t="shared" si="486"/>
        <v>6.5879853686012169</v>
      </c>
      <c r="X1144" s="5">
        <f t="shared" si="476"/>
        <v>0</v>
      </c>
      <c r="Y1144" s="5">
        <f t="shared" si="477"/>
        <v>1.6846499276527815</v>
      </c>
      <c r="Z1144" s="5">
        <f t="shared" si="497"/>
        <v>-2.3773770654625039</v>
      </c>
      <c r="AA1144">
        <f t="shared" si="496"/>
        <v>0</v>
      </c>
    </row>
    <row r="1145" spans="1:27" x14ac:dyDescent="0.2">
      <c r="A1145">
        <f t="shared" si="471"/>
        <v>11.129999999999807</v>
      </c>
      <c r="B1145" s="5">
        <f t="shared" si="487"/>
        <v>0</v>
      </c>
      <c r="C1145" s="5">
        <f t="shared" si="488"/>
        <v>680.07595540079819</v>
      </c>
      <c r="D1145" s="5">
        <f t="shared" si="489"/>
        <v>-516.85492374311434</v>
      </c>
      <c r="E1145" s="2">
        <f t="shared" si="490"/>
        <v>680.07595540079819</v>
      </c>
      <c r="F1145" s="2">
        <f t="shared" si="491"/>
        <v>0</v>
      </c>
      <c r="G1145" s="3">
        <f t="shared" si="472"/>
        <v>0</v>
      </c>
      <c r="H1145" s="3">
        <f t="shared" si="473"/>
        <v>51.166703545746884</v>
      </c>
      <c r="I1145" s="3">
        <f t="shared" si="474"/>
        <v>-102.79096979122666</v>
      </c>
      <c r="J1145" s="2">
        <f t="shared" si="475"/>
        <v>114.82166617132508</v>
      </c>
      <c r="K1145" s="2">
        <f t="shared" si="478"/>
        <v>114.82166617132508</v>
      </c>
      <c r="L1145" s="5">
        <f t="shared" si="479"/>
        <v>0.36999623721389058</v>
      </c>
      <c r="M1145" s="4">
        <f t="shared" si="492"/>
        <v>0.16538054599358482</v>
      </c>
      <c r="N1145" s="4">
        <f t="shared" si="480"/>
        <v>0.21102993700615635</v>
      </c>
      <c r="O1145" s="4">
        <f t="shared" si="493"/>
        <v>0</v>
      </c>
      <c r="P1145" s="4">
        <f t="shared" si="481"/>
        <v>0</v>
      </c>
      <c r="Q1145" s="5">
        <f t="shared" si="482"/>
        <v>0</v>
      </c>
      <c r="R1145" s="5">
        <f t="shared" si="483"/>
        <v>-11.555852217458881</v>
      </c>
      <c r="S1145" s="5">
        <f t="shared" si="494"/>
        <v>23.215043649131697</v>
      </c>
      <c r="T1145" s="6">
        <f t="shared" si="495"/>
        <v>1498.3314287321584</v>
      </c>
      <c r="U1145" s="5">
        <f t="shared" si="484"/>
        <v>0</v>
      </c>
      <c r="V1145" s="5">
        <f t="shared" si="485"/>
        <v>13.240862220010461</v>
      </c>
      <c r="W1145" s="5">
        <f t="shared" si="486"/>
        <v>6.5909609888628564</v>
      </c>
      <c r="X1145" s="5">
        <f t="shared" si="476"/>
        <v>0</v>
      </c>
      <c r="Y1145" s="5">
        <f t="shared" si="477"/>
        <v>1.6850100025515804</v>
      </c>
      <c r="Z1145" s="5">
        <f t="shared" si="497"/>
        <v>-2.3679953620054448</v>
      </c>
      <c r="AA1145">
        <f t="shared" si="496"/>
        <v>0</v>
      </c>
    </row>
    <row r="1146" spans="1:27" x14ac:dyDescent="0.2">
      <c r="A1146">
        <f t="shared" si="471"/>
        <v>11.139999999999807</v>
      </c>
      <c r="B1146" s="5">
        <f t="shared" si="487"/>
        <v>0</v>
      </c>
      <c r="C1146" s="5">
        <f t="shared" si="488"/>
        <v>680.58770668675572</v>
      </c>
      <c r="D1146" s="5">
        <f t="shared" si="489"/>
        <v>-517.8829518407947</v>
      </c>
      <c r="E1146" s="2">
        <f t="shared" si="490"/>
        <v>680.58770668675572</v>
      </c>
      <c r="F1146" s="2">
        <f t="shared" si="491"/>
        <v>0</v>
      </c>
      <c r="G1146" s="3">
        <f t="shared" si="472"/>
        <v>0</v>
      </c>
      <c r="H1146" s="3">
        <f t="shared" si="473"/>
        <v>51.183553645772399</v>
      </c>
      <c r="I1146" s="3">
        <f t="shared" si="474"/>
        <v>-102.81464974484672</v>
      </c>
      <c r="J1146" s="2">
        <f t="shared" si="475"/>
        <v>114.85037381726352</v>
      </c>
      <c r="K1146" s="2">
        <f t="shared" si="478"/>
        <v>114.85037381726352</v>
      </c>
      <c r="L1146" s="5">
        <f t="shared" si="479"/>
        <v>0.36992020870464132</v>
      </c>
      <c r="M1146" s="4">
        <f t="shared" si="492"/>
        <v>0.165339042642212</v>
      </c>
      <c r="N1146" s="4">
        <f t="shared" si="480"/>
        <v>0.21100290266328897</v>
      </c>
      <c r="O1146" s="4">
        <f t="shared" si="493"/>
        <v>0</v>
      </c>
      <c r="P1146" s="4">
        <f t="shared" si="481"/>
        <v>0</v>
      </c>
      <c r="Q1146" s="5">
        <f t="shared" si="482"/>
        <v>0</v>
      </c>
      <c r="R1146" s="5">
        <f t="shared" si="483"/>
        <v>-11.560171977849091</v>
      </c>
      <c r="S1146" s="5">
        <f t="shared" si="494"/>
        <v>23.221424622417111</v>
      </c>
      <c r="T1146" s="6">
        <f t="shared" si="495"/>
        <v>1498.329930401479</v>
      </c>
      <c r="U1146" s="5">
        <f t="shared" si="484"/>
        <v>0</v>
      </c>
      <c r="V1146" s="5">
        <f t="shared" si="485"/>
        <v>13.245526694701239</v>
      </c>
      <c r="W1146" s="5">
        <f t="shared" si="486"/>
        <v>6.5939350844185665</v>
      </c>
      <c r="X1146" s="5">
        <f t="shared" si="476"/>
        <v>0</v>
      </c>
      <c r="Y1146" s="5">
        <f t="shared" si="477"/>
        <v>1.6853547168521477</v>
      </c>
      <c r="Z1146" s="5">
        <f t="shared" si="497"/>
        <v>-2.3586402931643207</v>
      </c>
      <c r="AA1146">
        <f t="shared" si="496"/>
        <v>0</v>
      </c>
    </row>
    <row r="1147" spans="1:27" x14ac:dyDescent="0.2">
      <c r="A1147">
        <f t="shared" si="471"/>
        <v>11.149999999999807</v>
      </c>
      <c r="B1147" s="5">
        <f t="shared" si="487"/>
        <v>0</v>
      </c>
      <c r="C1147" s="5">
        <f t="shared" si="488"/>
        <v>681.09962649094928</v>
      </c>
      <c r="D1147" s="5">
        <f t="shared" si="489"/>
        <v>-518.9112162702578</v>
      </c>
      <c r="E1147" s="2">
        <f t="shared" si="490"/>
        <v>681.09962649094928</v>
      </c>
      <c r="F1147" s="2">
        <f t="shared" si="491"/>
        <v>0</v>
      </c>
      <c r="G1147" s="3">
        <f t="shared" si="472"/>
        <v>0</v>
      </c>
      <c r="H1147" s="3">
        <f t="shared" si="473"/>
        <v>51.200407192940922</v>
      </c>
      <c r="I1147" s="3">
        <f t="shared" si="474"/>
        <v>-102.83823614777836</v>
      </c>
      <c r="J1147" s="2">
        <f t="shared" si="475"/>
        <v>114.87899943292153</v>
      </c>
      <c r="K1147" s="2">
        <f t="shared" si="478"/>
        <v>114.87899943292153</v>
      </c>
      <c r="L1147" s="5">
        <f t="shared" si="479"/>
        <v>0.36984441257715039</v>
      </c>
      <c r="M1147" s="4">
        <f t="shared" si="492"/>
        <v>0.16529767806598175</v>
      </c>
      <c r="N1147" s="4">
        <f t="shared" si="480"/>
        <v>0.21097595210387682</v>
      </c>
      <c r="O1147" s="4">
        <f t="shared" si="493"/>
        <v>0</v>
      </c>
      <c r="P1147" s="4">
        <f t="shared" si="481"/>
        <v>0</v>
      </c>
      <c r="Q1147" s="5">
        <f t="shared" si="482"/>
        <v>0</v>
      </c>
      <c r="R1147" s="5">
        <f t="shared" si="483"/>
        <v>-11.564490675777618</v>
      </c>
      <c r="S1147" s="5">
        <f t="shared" si="494"/>
        <v>23.227780563596109</v>
      </c>
      <c r="T1147" s="6">
        <f t="shared" si="495"/>
        <v>1498.328432072298</v>
      </c>
      <c r="U1147" s="5">
        <f t="shared" si="484"/>
        <v>0</v>
      </c>
      <c r="V1147" s="5">
        <f t="shared" si="485"/>
        <v>13.250174811394123</v>
      </c>
      <c r="W1147" s="5">
        <f t="shared" si="486"/>
        <v>6.59690763993801</v>
      </c>
      <c r="X1147" s="5">
        <f t="shared" si="476"/>
        <v>0</v>
      </c>
      <c r="Y1147" s="5">
        <f t="shared" si="477"/>
        <v>1.6856841356165049</v>
      </c>
      <c r="Z1147" s="5">
        <f t="shared" si="497"/>
        <v>-2.3493117964658801</v>
      </c>
      <c r="AA1147">
        <f t="shared" si="496"/>
        <v>0</v>
      </c>
    </row>
    <row r="1148" spans="1:27" x14ac:dyDescent="0.2">
      <c r="A1148">
        <f t="shared" si="471"/>
        <v>11.159999999999807</v>
      </c>
      <c r="B1148" s="5">
        <f t="shared" si="487"/>
        <v>0</v>
      </c>
      <c r="C1148" s="5">
        <f t="shared" si="488"/>
        <v>681.61171484708541</v>
      </c>
      <c r="D1148" s="5">
        <f t="shared" si="489"/>
        <v>-519.93971609732546</v>
      </c>
      <c r="E1148" s="2">
        <f t="shared" si="490"/>
        <v>681.61171484708541</v>
      </c>
      <c r="F1148" s="2">
        <f t="shared" si="491"/>
        <v>0</v>
      </c>
      <c r="G1148" s="3">
        <f t="shared" si="472"/>
        <v>0</v>
      </c>
      <c r="H1148" s="3">
        <f t="shared" si="473"/>
        <v>51.217264034297088</v>
      </c>
      <c r="I1148" s="3">
        <f t="shared" si="474"/>
        <v>-102.86172926574302</v>
      </c>
      <c r="J1148" s="2">
        <f t="shared" si="475"/>
        <v>114.90754319320345</v>
      </c>
      <c r="K1148" s="2">
        <f t="shared" si="478"/>
        <v>114.90754319320345</v>
      </c>
      <c r="L1148" s="5">
        <f t="shared" si="479"/>
        <v>0.3697688483042848</v>
      </c>
      <c r="M1148" s="4">
        <f t="shared" si="492"/>
        <v>0.1652564518210495</v>
      </c>
      <c r="N1148" s="4">
        <f t="shared" si="480"/>
        <v>0.21094908510265131</v>
      </c>
      <c r="O1148" s="4">
        <f t="shared" si="493"/>
        <v>0</v>
      </c>
      <c r="P1148" s="4">
        <f t="shared" si="481"/>
        <v>0</v>
      </c>
      <c r="Q1148" s="5">
        <f t="shared" si="482"/>
        <v>0</v>
      </c>
      <c r="R1148" s="5">
        <f t="shared" si="483"/>
        <v>-11.568808286275756</v>
      </c>
      <c r="S1148" s="5">
        <f t="shared" si="494"/>
        <v>23.234111550224917</v>
      </c>
      <c r="T1148" s="6">
        <f t="shared" si="495"/>
        <v>1498.326933744615</v>
      </c>
      <c r="U1148" s="5">
        <f t="shared" si="484"/>
        <v>0</v>
      </c>
      <c r="V1148" s="5">
        <f t="shared" si="485"/>
        <v>13.25480661004643</v>
      </c>
      <c r="W1148" s="5">
        <f t="shared" si="486"/>
        <v>6.5998786401541301</v>
      </c>
      <c r="X1148" s="5">
        <f t="shared" si="476"/>
        <v>0</v>
      </c>
      <c r="Y1148" s="5">
        <f t="shared" si="477"/>
        <v>1.6859983237706739</v>
      </c>
      <c r="Z1148" s="5">
        <f t="shared" si="497"/>
        <v>-2.3400098096209518</v>
      </c>
      <c r="AA1148">
        <f t="shared" si="496"/>
        <v>0</v>
      </c>
    </row>
    <row r="1149" spans="1:27" x14ac:dyDescent="0.2">
      <c r="A1149">
        <f t="shared" ref="A1149:A1158" si="498">A1148+dt</f>
        <v>11.169999999999806</v>
      </c>
      <c r="B1149" s="5">
        <f t="shared" si="487"/>
        <v>0</v>
      </c>
      <c r="C1149" s="5">
        <f t="shared" si="488"/>
        <v>682.12397178734466</v>
      </c>
      <c r="D1149" s="5">
        <f t="shared" si="489"/>
        <v>-520.96845039047344</v>
      </c>
      <c r="E1149" s="2">
        <f t="shared" si="490"/>
        <v>682.12397178734466</v>
      </c>
      <c r="F1149" s="2">
        <f t="shared" si="491"/>
        <v>0</v>
      </c>
      <c r="G1149" s="3">
        <f t="shared" ref="G1149:G1158" si="499">G1148+X1148*dt</f>
        <v>0</v>
      </c>
      <c r="H1149" s="3">
        <f t="shared" ref="H1149:H1158" si="500">H1148+Y1148*dt</f>
        <v>51.234124017534796</v>
      </c>
      <c r="I1149" s="3">
        <f t="shared" ref="I1149:I1158" si="501">I1148+Z1148*dt</f>
        <v>-102.88512936383923</v>
      </c>
      <c r="J1149" s="2">
        <f t="shared" ref="J1149:J1158" si="502">SQRT(G1149^2+H1149^2+I1149^2)</f>
        <v>114.93600527275197</v>
      </c>
      <c r="K1149" s="2">
        <f t="shared" si="478"/>
        <v>114.93600527275197</v>
      </c>
      <c r="L1149" s="5">
        <f t="shared" si="479"/>
        <v>0.36969351535916262</v>
      </c>
      <c r="M1149" s="4">
        <f t="shared" si="492"/>
        <v>0.16521536346523089</v>
      </c>
      <c r="N1149" s="4">
        <f t="shared" si="480"/>
        <v>0.21092230143496904</v>
      </c>
      <c r="O1149" s="4">
        <f t="shared" si="493"/>
        <v>0</v>
      </c>
      <c r="P1149" s="4">
        <f t="shared" si="481"/>
        <v>0</v>
      </c>
      <c r="Q1149" s="5">
        <f t="shared" si="482"/>
        <v>0</v>
      </c>
      <c r="R1149" s="5">
        <f t="shared" si="483"/>
        <v>-11.573124784449476</v>
      </c>
      <c r="S1149" s="5">
        <f t="shared" si="494"/>
        <v>23.240417659613392</v>
      </c>
      <c r="T1149" s="6">
        <f t="shared" si="495"/>
        <v>1498.3254354184303</v>
      </c>
      <c r="U1149" s="5">
        <f t="shared" si="484"/>
        <v>0</v>
      </c>
      <c r="V1149" s="5">
        <f t="shared" si="485"/>
        <v>13.259422130553915</v>
      </c>
      <c r="W1149" s="5">
        <f t="shared" si="486"/>
        <v>6.6028480698631338</v>
      </c>
      <c r="X1149" s="5">
        <f t="shared" ref="X1149:X1158" si="503">Q1149+U1149</f>
        <v>0</v>
      </c>
      <c r="Y1149" s="5">
        <f t="shared" ref="Y1149:Y1158" si="504">R1149+V1149</f>
        <v>1.686297346104439</v>
      </c>
      <c r="Z1149" s="5">
        <f t="shared" si="497"/>
        <v>-2.3307342705234717</v>
      </c>
      <c r="AA1149">
        <f t="shared" si="496"/>
        <v>0</v>
      </c>
    </row>
    <row r="1150" spans="1:27" x14ac:dyDescent="0.2">
      <c r="A1150">
        <f t="shared" si="498"/>
        <v>11.179999999999806</v>
      </c>
      <c r="B1150" s="5">
        <f t="shared" si="487"/>
        <v>0</v>
      </c>
      <c r="C1150" s="5">
        <f t="shared" si="488"/>
        <v>682.63639734238734</v>
      </c>
      <c r="D1150" s="5">
        <f t="shared" si="489"/>
        <v>-521.99741822082535</v>
      </c>
      <c r="E1150" s="2">
        <f t="shared" si="490"/>
        <v>682.63639734238734</v>
      </c>
      <c r="F1150" s="2">
        <f t="shared" si="491"/>
        <v>0</v>
      </c>
      <c r="G1150" s="3">
        <f t="shared" si="499"/>
        <v>0</v>
      </c>
      <c r="H1150" s="3">
        <f t="shared" si="500"/>
        <v>51.250986990995841</v>
      </c>
      <c r="I1150" s="3">
        <f t="shared" si="501"/>
        <v>-102.90843670654446</v>
      </c>
      <c r="J1150" s="2">
        <f t="shared" si="502"/>
        <v>114.96438584594837</v>
      </c>
      <c r="K1150" s="2">
        <f t="shared" si="478"/>
        <v>114.96438584594837</v>
      </c>
      <c r="L1150" s="5">
        <f t="shared" si="479"/>
        <v>0.3696184132151627</v>
      </c>
      <c r="M1150" s="4">
        <f t="shared" si="492"/>
        <v>0.16517441255799345</v>
      </c>
      <c r="N1150" s="4">
        <f t="shared" si="480"/>
        <v>0.21089560087680959</v>
      </c>
      <c r="O1150" s="4">
        <f t="shared" si="493"/>
        <v>0</v>
      </c>
      <c r="P1150" s="4">
        <f t="shared" si="481"/>
        <v>0</v>
      </c>
      <c r="Q1150" s="5">
        <f t="shared" si="482"/>
        <v>0</v>
      </c>
      <c r="R1150" s="5">
        <f t="shared" si="483"/>
        <v>-11.5774401454797</v>
      </c>
      <c r="S1150" s="5">
        <f t="shared" si="494"/>
        <v>23.246698968826134</v>
      </c>
      <c r="T1150" s="6">
        <f t="shared" si="495"/>
        <v>1498.323937093744</v>
      </c>
      <c r="U1150" s="5">
        <f t="shared" si="484"/>
        <v>0</v>
      </c>
      <c r="V1150" s="5">
        <f t="shared" si="485"/>
        <v>13.26402141275082</v>
      </c>
      <c r="W1150" s="5">
        <f t="shared" si="486"/>
        <v>6.6058159139244896</v>
      </c>
      <c r="X1150" s="5">
        <f t="shared" si="503"/>
        <v>0</v>
      </c>
      <c r="Y1150" s="5">
        <f t="shared" si="504"/>
        <v>1.6865812672711193</v>
      </c>
      <c r="Z1150" s="5">
        <f t="shared" si="497"/>
        <v>-2.3214851172493738</v>
      </c>
      <c r="AA1150">
        <f t="shared" si="496"/>
        <v>0</v>
      </c>
    </row>
    <row r="1151" spans="1:27" x14ac:dyDescent="0.2">
      <c r="A1151">
        <f t="shared" si="498"/>
        <v>11.189999999999806</v>
      </c>
      <c r="B1151" s="5">
        <f t="shared" si="487"/>
        <v>0</v>
      </c>
      <c r="C1151" s="5">
        <f t="shared" si="488"/>
        <v>683.14899154136072</v>
      </c>
      <c r="D1151" s="5">
        <f t="shared" si="489"/>
        <v>-523.02661866214669</v>
      </c>
      <c r="E1151" s="2">
        <f t="shared" si="490"/>
        <v>683.14899154136072</v>
      </c>
      <c r="F1151" s="2">
        <f t="shared" si="491"/>
        <v>0</v>
      </c>
      <c r="G1151" s="3">
        <f t="shared" si="499"/>
        <v>0</v>
      </c>
      <c r="H1151" s="3">
        <f t="shared" si="500"/>
        <v>51.267852803668553</v>
      </c>
      <c r="I1151" s="3">
        <f t="shared" si="501"/>
        <v>-102.93165155771696</v>
      </c>
      <c r="J1151" s="2">
        <f t="shared" si="502"/>
        <v>114.99268508691273</v>
      </c>
      <c r="K1151" s="2">
        <f t="shared" si="478"/>
        <v>114.99268508691273</v>
      </c>
      <c r="L1151" s="5">
        <f t="shared" si="479"/>
        <v>0.3695435413459337</v>
      </c>
      <c r="M1151" s="4">
        <f t="shared" si="492"/>
        <v>0.16513359866044874</v>
      </c>
      <c r="N1151" s="4">
        <f t="shared" si="480"/>
        <v>0.21086898320477315</v>
      </c>
      <c r="O1151" s="4">
        <f t="shared" si="493"/>
        <v>0</v>
      </c>
      <c r="P1151" s="4">
        <f t="shared" si="481"/>
        <v>0</v>
      </c>
      <c r="Q1151" s="5">
        <f t="shared" si="482"/>
        <v>0</v>
      </c>
      <c r="R1151" s="5">
        <f t="shared" si="483"/>
        <v>-11.581754344622521</v>
      </c>
      <c r="S1151" s="5">
        <f t="shared" si="494"/>
        <v>23.252955554683485</v>
      </c>
      <c r="T1151" s="6">
        <f t="shared" si="495"/>
        <v>1498.3224387705561</v>
      </c>
      <c r="U1151" s="5">
        <f t="shared" si="484"/>
        <v>0</v>
      </c>
      <c r="V1151" s="5">
        <f t="shared" si="485"/>
        <v>13.268604496409882</v>
      </c>
      <c r="W1151" s="5">
        <f t="shared" si="486"/>
        <v>6.6087821572609062</v>
      </c>
      <c r="X1151" s="5">
        <f t="shared" si="503"/>
        <v>0</v>
      </c>
      <c r="Y1151" s="5">
        <f t="shared" si="504"/>
        <v>1.6868501517873611</v>
      </c>
      <c r="Z1151" s="5">
        <f t="shared" si="497"/>
        <v>-2.3122622880556065</v>
      </c>
      <c r="AA1151">
        <f t="shared" si="496"/>
        <v>0</v>
      </c>
    </row>
    <row r="1152" spans="1:27" x14ac:dyDescent="0.2">
      <c r="A1152">
        <f t="shared" si="498"/>
        <v>11.199999999999806</v>
      </c>
      <c r="B1152" s="5">
        <f t="shared" si="487"/>
        <v>0</v>
      </c>
      <c r="C1152" s="5">
        <f t="shared" si="488"/>
        <v>683.66175441190489</v>
      </c>
      <c r="D1152" s="5">
        <f t="shared" si="489"/>
        <v>-524.0560507908383</v>
      </c>
      <c r="E1152" s="2">
        <f t="shared" si="490"/>
        <v>683.66175441190489</v>
      </c>
      <c r="F1152" s="2">
        <f t="shared" si="491"/>
        <v>0</v>
      </c>
      <c r="G1152" s="3">
        <f t="shared" si="499"/>
        <v>0</v>
      </c>
      <c r="H1152" s="3">
        <f t="shared" si="500"/>
        <v>51.28472130518643</v>
      </c>
      <c r="I1152" s="3">
        <f t="shared" si="501"/>
        <v>-102.95477418059751</v>
      </c>
      <c r="J1152" s="2">
        <f t="shared" si="502"/>
        <v>115.02090316950425</v>
      </c>
      <c r="K1152" s="2">
        <f t="shared" si="478"/>
        <v>115.02090316950425</v>
      </c>
      <c r="L1152" s="5">
        <f t="shared" si="479"/>
        <v>0.36946889922540327</v>
      </c>
      <c r="M1152" s="4">
        <f t="shared" si="492"/>
        <v>0.16509292133534417</v>
      </c>
      <c r="N1152" s="4">
        <f t="shared" si="480"/>
        <v>0.21084244819607842</v>
      </c>
      <c r="O1152" s="4">
        <f t="shared" si="493"/>
        <v>0</v>
      </c>
      <c r="P1152" s="4">
        <f t="shared" si="481"/>
        <v>0</v>
      </c>
      <c r="Q1152" s="5">
        <f t="shared" si="482"/>
        <v>0</v>
      </c>
      <c r="R1152" s="5">
        <f t="shared" si="483"/>
        <v>-11.586067357209442</v>
      </c>
      <c r="S1152" s="5">
        <f t="shared" si="494"/>
        <v>23.259187493762557</v>
      </c>
      <c r="T1152" s="6">
        <f t="shared" si="495"/>
        <v>1498.3209404488664</v>
      </c>
      <c r="U1152" s="5">
        <f t="shared" si="484"/>
        <v>0</v>
      </c>
      <c r="V1152" s="5">
        <f t="shared" si="485"/>
        <v>13.273171421242392</v>
      </c>
      <c r="W1152" s="5">
        <f t="shared" si="486"/>
        <v>6.6117467848583331</v>
      </c>
      <c r="X1152" s="5">
        <f t="shared" si="503"/>
        <v>0</v>
      </c>
      <c r="Y1152" s="5">
        <f t="shared" si="504"/>
        <v>1.6871040640329493</v>
      </c>
      <c r="Z1152" s="5">
        <f t="shared" si="497"/>
        <v>-2.3030657213791095</v>
      </c>
      <c r="AA1152">
        <f t="shared" si="496"/>
        <v>0</v>
      </c>
    </row>
    <row r="1153" spans="1:27" x14ac:dyDescent="0.2">
      <c r="A1153">
        <f t="shared" si="498"/>
        <v>11.209999999999805</v>
      </c>
      <c r="B1153" s="5">
        <f t="shared" si="487"/>
        <v>0</v>
      </c>
      <c r="C1153" s="5">
        <f t="shared" si="488"/>
        <v>684.17468598015989</v>
      </c>
      <c r="D1153" s="5">
        <f t="shared" si="489"/>
        <v>-525.08571368593039</v>
      </c>
      <c r="E1153" s="2">
        <f t="shared" si="490"/>
        <v>684.17468598015989</v>
      </c>
      <c r="F1153" s="2">
        <f t="shared" si="491"/>
        <v>0</v>
      </c>
      <c r="G1153" s="3">
        <f t="shared" si="499"/>
        <v>0</v>
      </c>
      <c r="H1153" s="3">
        <f t="shared" si="500"/>
        <v>51.301592345826762</v>
      </c>
      <c r="I1153" s="3">
        <f t="shared" si="501"/>
        <v>-102.97780483781131</v>
      </c>
      <c r="J1153" s="2">
        <f t="shared" si="502"/>
        <v>115.04904026732142</v>
      </c>
      <c r="K1153" s="2">
        <f t="shared" si="478"/>
        <v>115.04904026732142</v>
      </c>
      <c r="L1153" s="5">
        <f t="shared" si="479"/>
        <v>0.36939448632778749</v>
      </c>
      <c r="M1153" s="4">
        <f t="shared" si="492"/>
        <v>0.16505238014705503</v>
      </c>
      <c r="N1153" s="4">
        <f t="shared" si="480"/>
        <v>0.21081599562856035</v>
      </c>
      <c r="O1153" s="4">
        <f t="shared" si="493"/>
        <v>0</v>
      </c>
      <c r="P1153" s="4">
        <f t="shared" si="481"/>
        <v>0</v>
      </c>
      <c r="Q1153" s="5">
        <f t="shared" si="482"/>
        <v>0</v>
      </c>
      <c r="R1153" s="5">
        <f t="shared" si="483"/>
        <v>-11.590379158647639</v>
      </c>
      <c r="S1153" s="5">
        <f t="shared" si="494"/>
        <v>23.265394862398345</v>
      </c>
      <c r="T1153" s="6">
        <f t="shared" si="495"/>
        <v>1498.3194421286751</v>
      </c>
      <c r="U1153" s="5">
        <f t="shared" si="484"/>
        <v>0</v>
      </c>
      <c r="V1153" s="5">
        <f t="shared" si="485"/>
        <v>13.277722226898179</v>
      </c>
      <c r="W1153" s="5">
        <f t="shared" si="486"/>
        <v>6.6147097817659315</v>
      </c>
      <c r="X1153" s="5">
        <f t="shared" si="503"/>
        <v>0</v>
      </c>
      <c r="Y1153" s="5">
        <f t="shared" si="504"/>
        <v>1.6873430682505397</v>
      </c>
      <c r="Z1153" s="5">
        <f t="shared" si="497"/>
        <v>-2.2938953558357227</v>
      </c>
      <c r="AA1153">
        <f t="shared" si="496"/>
        <v>0</v>
      </c>
    </row>
    <row r="1154" spans="1:27" x14ac:dyDescent="0.2">
      <c r="A1154">
        <f t="shared" si="498"/>
        <v>11.219999999999805</v>
      </c>
      <c r="B1154" s="5">
        <f t="shared" si="487"/>
        <v>0</v>
      </c>
      <c r="C1154" s="5">
        <f t="shared" si="488"/>
        <v>684.68778627077154</v>
      </c>
      <c r="D1154" s="5">
        <f t="shared" si="489"/>
        <v>-526.11560642907637</v>
      </c>
      <c r="E1154" s="2">
        <f t="shared" si="490"/>
        <v>684.68778627077154</v>
      </c>
      <c r="F1154" s="2">
        <f t="shared" si="491"/>
        <v>0</v>
      </c>
      <c r="G1154" s="3">
        <f t="shared" si="499"/>
        <v>0</v>
      </c>
      <c r="H1154" s="3">
        <f t="shared" si="500"/>
        <v>51.318465776509271</v>
      </c>
      <c r="I1154" s="3">
        <f t="shared" si="501"/>
        <v>-103.00074379136966</v>
      </c>
      <c r="J1154" s="2">
        <f t="shared" si="502"/>
        <v>115.07709655370233</v>
      </c>
      <c r="K1154" s="2">
        <f t="shared" si="478"/>
        <v>115.07709655370233</v>
      </c>
      <c r="L1154" s="5">
        <f t="shared" si="479"/>
        <v>0.3693203021275992</v>
      </c>
      <c r="M1154" s="4">
        <f t="shared" si="492"/>
        <v>0.16501197466157669</v>
      </c>
      <c r="N1154" s="4">
        <f t="shared" si="480"/>
        <v>0.21078962528066805</v>
      </c>
      <c r="O1154" s="4">
        <f t="shared" si="493"/>
        <v>0</v>
      </c>
      <c r="P1154" s="4">
        <f t="shared" si="481"/>
        <v>0</v>
      </c>
      <c r="Q1154" s="5">
        <f t="shared" si="482"/>
        <v>0</v>
      </c>
      <c r="R1154" s="5">
        <f t="shared" si="483"/>
        <v>-11.594689724420148</v>
      </c>
      <c r="S1154" s="5">
        <f t="shared" si="494"/>
        <v>23.271577736684645</v>
      </c>
      <c r="T1154" s="6">
        <f t="shared" si="495"/>
        <v>1498.3179438099821</v>
      </c>
      <c r="U1154" s="5">
        <f t="shared" si="484"/>
        <v>0</v>
      </c>
      <c r="V1154" s="5">
        <f t="shared" si="485"/>
        <v>13.282256952965691</v>
      </c>
      <c r="W1154" s="5">
        <f t="shared" si="486"/>
        <v>6.6176711330960778</v>
      </c>
      <c r="X1154" s="5">
        <f t="shared" si="503"/>
        <v>0</v>
      </c>
      <c r="Y1154" s="5">
        <f t="shared" si="504"/>
        <v>1.687567228545543</v>
      </c>
      <c r="Z1154" s="5">
        <f t="shared" si="497"/>
        <v>-2.2847511302192771</v>
      </c>
      <c r="AA1154">
        <f t="shared" si="496"/>
        <v>0</v>
      </c>
    </row>
    <row r="1155" spans="1:27" x14ac:dyDescent="0.2">
      <c r="A1155">
        <f t="shared" si="498"/>
        <v>11.229999999999805</v>
      </c>
      <c r="B1155" s="5">
        <f t="shared" si="487"/>
        <v>0</v>
      </c>
      <c r="C1155" s="5">
        <f t="shared" si="488"/>
        <v>685.20105530689807</v>
      </c>
      <c r="D1155" s="5">
        <f t="shared" si="489"/>
        <v>-527.14572810454661</v>
      </c>
      <c r="E1155" s="2">
        <f t="shared" si="490"/>
        <v>685.20105530689807</v>
      </c>
      <c r="F1155" s="2">
        <f t="shared" si="491"/>
        <v>0</v>
      </c>
      <c r="G1155" s="3">
        <f t="shared" si="499"/>
        <v>0</v>
      </c>
      <c r="H1155" s="3">
        <f t="shared" si="500"/>
        <v>51.335341448794729</v>
      </c>
      <c r="I1155" s="3">
        <f t="shared" si="501"/>
        <v>-103.02359130267185</v>
      </c>
      <c r="J1155" s="2">
        <f t="shared" si="502"/>
        <v>115.10507220172491</v>
      </c>
      <c r="K1155" s="2">
        <f t="shared" si="478"/>
        <v>115.10507220172491</v>
      </c>
      <c r="L1155" s="5">
        <f t="shared" si="479"/>
        <v>0.36924634609965756</v>
      </c>
      <c r="M1155" s="4">
        <f t="shared" si="492"/>
        <v>0.16497170444651643</v>
      </c>
      <c r="N1155" s="4">
        <f t="shared" si="480"/>
        <v>0.21076333693146229</v>
      </c>
      <c r="O1155" s="4">
        <f t="shared" si="493"/>
        <v>0</v>
      </c>
      <c r="P1155" s="4">
        <f t="shared" si="481"/>
        <v>0</v>
      </c>
      <c r="Q1155" s="5">
        <f t="shared" si="482"/>
        <v>0</v>
      </c>
      <c r="R1155" s="5">
        <f t="shared" si="483"/>
        <v>-11.59899903008613</v>
      </c>
      <c r="S1155" s="5">
        <f t="shared" si="494"/>
        <v>23.277736192475185</v>
      </c>
      <c r="T1155" s="6">
        <f t="shared" si="495"/>
        <v>1498.3164454927874</v>
      </c>
      <c r="U1155" s="5">
        <f t="shared" si="484"/>
        <v>0</v>
      </c>
      <c r="V1155" s="5">
        <f t="shared" si="485"/>
        <v>13.286775638971967</v>
      </c>
      <c r="W1155" s="5">
        <f t="shared" si="486"/>
        <v>6.6206308240243263</v>
      </c>
      <c r="X1155" s="5">
        <f t="shared" si="503"/>
        <v>0</v>
      </c>
      <c r="Y1155" s="5">
        <f t="shared" si="504"/>
        <v>1.6877766088858372</v>
      </c>
      <c r="Z1155" s="5">
        <f t="shared" si="497"/>
        <v>-2.2756329835004863</v>
      </c>
      <c r="AA1155">
        <f t="shared" si="496"/>
        <v>0</v>
      </c>
    </row>
    <row r="1156" spans="1:27" x14ac:dyDescent="0.2">
      <c r="A1156">
        <f t="shared" si="498"/>
        <v>11.239999999999805</v>
      </c>
      <c r="B1156" s="5">
        <f t="shared" si="487"/>
        <v>0</v>
      </c>
      <c r="C1156" s="5">
        <f t="shared" si="488"/>
        <v>685.71449311021649</v>
      </c>
      <c r="D1156" s="5">
        <f t="shared" si="489"/>
        <v>-528.17607779922241</v>
      </c>
      <c r="E1156" s="2">
        <f t="shared" si="490"/>
        <v>685.71449311021649</v>
      </c>
      <c r="F1156" s="2">
        <f t="shared" si="491"/>
        <v>0</v>
      </c>
      <c r="G1156" s="3">
        <f t="shared" si="499"/>
        <v>0</v>
      </c>
      <c r="H1156" s="3">
        <f t="shared" si="500"/>
        <v>51.35221921488359</v>
      </c>
      <c r="I1156" s="3">
        <f t="shared" si="501"/>
        <v>-103.04634763250685</v>
      </c>
      <c r="J1156" s="2">
        <f t="shared" si="502"/>
        <v>115.13296738420715</v>
      </c>
      <c r="K1156" s="2">
        <f t="shared" si="478"/>
        <v>115.13296738420715</v>
      </c>
      <c r="L1156" s="5">
        <f t="shared" si="479"/>
        <v>0.36917261771909637</v>
      </c>
      <c r="M1156" s="4">
        <f t="shared" si="492"/>
        <v>0.16493156907108589</v>
      </c>
      <c r="N1156" s="4">
        <f t="shared" si="480"/>
        <v>0.21073713036061367</v>
      </c>
      <c r="O1156" s="4">
        <f t="shared" si="493"/>
        <v>0</v>
      </c>
      <c r="P1156" s="4">
        <f t="shared" si="481"/>
        <v>0</v>
      </c>
      <c r="Q1156" s="5">
        <f t="shared" si="482"/>
        <v>0</v>
      </c>
      <c r="R1156" s="5">
        <f t="shared" si="483"/>
        <v>-11.603307051281075</v>
      </c>
      <c r="S1156" s="5">
        <f t="shared" si="494"/>
        <v>23.283870305384582</v>
      </c>
      <c r="T1156" s="6">
        <f t="shared" si="495"/>
        <v>1498.314947177091</v>
      </c>
      <c r="U1156" s="5">
        <f t="shared" si="484"/>
        <v>0</v>
      </c>
      <c r="V1156" s="5">
        <f t="shared" si="485"/>
        <v>13.291278324382718</v>
      </c>
      <c r="W1156" s="5">
        <f t="shared" si="486"/>
        <v>6.6235888397894067</v>
      </c>
      <c r="X1156" s="5">
        <f t="shared" si="503"/>
        <v>0</v>
      </c>
      <c r="Y1156" s="5">
        <f t="shared" si="504"/>
        <v>1.6879712731016436</v>
      </c>
      <c r="Z1156" s="5">
        <f t="shared" si="497"/>
        <v>-2.2665408548260118</v>
      </c>
      <c r="AA1156">
        <f t="shared" si="496"/>
        <v>0</v>
      </c>
    </row>
    <row r="1157" spans="1:27" x14ac:dyDescent="0.2">
      <c r="A1157">
        <f t="shared" si="498"/>
        <v>11.249999999999805</v>
      </c>
      <c r="B1157" s="5">
        <f t="shared" si="487"/>
        <v>0</v>
      </c>
      <c r="C1157" s="5">
        <f t="shared" si="488"/>
        <v>686.22809970092896</v>
      </c>
      <c r="D1157" s="5">
        <f t="shared" si="489"/>
        <v>-529.20665460259022</v>
      </c>
      <c r="E1157" s="2">
        <f t="shared" si="490"/>
        <v>686.22809970092896</v>
      </c>
      <c r="F1157" s="2">
        <f t="shared" si="491"/>
        <v>0</v>
      </c>
      <c r="G1157" s="3">
        <f t="shared" si="499"/>
        <v>0</v>
      </c>
      <c r="H1157" s="3">
        <f t="shared" si="500"/>
        <v>51.369098927614608</v>
      </c>
      <c r="I1157" s="3">
        <f t="shared" si="501"/>
        <v>-103.06901304105511</v>
      </c>
      <c r="J1157" s="2">
        <f t="shared" si="502"/>
        <v>115.16078227370743</v>
      </c>
      <c r="K1157" s="2">
        <f t="shared" si="478"/>
        <v>115.16078227370743</v>
      </c>
      <c r="L1157" s="5">
        <f t="shared" si="479"/>
        <v>0.36909911646137267</v>
      </c>
      <c r="M1157" s="4">
        <f t="shared" si="492"/>
        <v>0.16489156810609296</v>
      </c>
      <c r="N1157" s="4">
        <f t="shared" si="480"/>
        <v>0.21071100534840004</v>
      </c>
      <c r="O1157" s="4">
        <f t="shared" si="493"/>
        <v>0</v>
      </c>
      <c r="P1157" s="4">
        <f t="shared" si="481"/>
        <v>0</v>
      </c>
      <c r="Q1157" s="5">
        <f t="shared" si="482"/>
        <v>0</v>
      </c>
      <c r="R1157" s="5">
        <f t="shared" si="483"/>
        <v>-11.607613763717017</v>
      </c>
      <c r="S1157" s="5">
        <f t="shared" si="494"/>
        <v>23.289980150789376</v>
      </c>
      <c r="T1157" s="6">
        <f t="shared" si="495"/>
        <v>1498.3134488628932</v>
      </c>
      <c r="U1157" s="5">
        <f t="shared" si="484"/>
        <v>0</v>
      </c>
      <c r="V1157" s="5">
        <f t="shared" si="485"/>
        <v>13.295765048602302</v>
      </c>
      <c r="W1157" s="5">
        <f t="shared" si="486"/>
        <v>6.6265451656931926</v>
      </c>
      <c r="X1157" s="5">
        <f t="shared" si="503"/>
        <v>0</v>
      </c>
      <c r="Y1157" s="5">
        <f t="shared" si="504"/>
        <v>1.6881512848852847</v>
      </c>
      <c r="Z1157" s="5">
        <f t="shared" si="497"/>
        <v>-2.2574746835174295</v>
      </c>
      <c r="AA1157">
        <f t="shared" si="496"/>
        <v>0</v>
      </c>
    </row>
    <row r="1158" spans="1:27" x14ac:dyDescent="0.2">
      <c r="A1158">
        <f t="shared" si="498"/>
        <v>11.259999999999804</v>
      </c>
      <c r="B1158" s="5">
        <f t="shared" si="487"/>
        <v>0</v>
      </c>
      <c r="C1158" s="5">
        <f t="shared" si="488"/>
        <v>686.74187509776937</v>
      </c>
      <c r="D1158" s="5">
        <f t="shared" si="489"/>
        <v>-530.23745760673501</v>
      </c>
      <c r="E1158" s="2">
        <f t="shared" si="490"/>
        <v>686.74187509776937</v>
      </c>
      <c r="F1158" s="2">
        <f t="shared" si="491"/>
        <v>0</v>
      </c>
      <c r="G1158" s="3">
        <f t="shared" si="499"/>
        <v>0</v>
      </c>
      <c r="H1158" s="3">
        <f t="shared" si="500"/>
        <v>51.385980440463463</v>
      </c>
      <c r="I1158" s="3">
        <f t="shared" si="501"/>
        <v>-103.09158778789029</v>
      </c>
      <c r="J1158" s="2">
        <f t="shared" si="502"/>
        <v>115.18851704252461</v>
      </c>
      <c r="K1158" s="2">
        <f t="shared" si="478"/>
        <v>115.18851704252461</v>
      </c>
      <c r="L1158" s="5">
        <f t="shared" si="479"/>
        <v>0.36902584180227593</v>
      </c>
      <c r="M1158" s="4">
        <f t="shared" si="492"/>
        <v>0.16485170112393444</v>
      </c>
      <c r="N1158" s="4">
        <f t="shared" si="480"/>
        <v>0.21068496167570491</v>
      </c>
      <c r="O1158" s="4">
        <f t="shared" si="493"/>
        <v>0</v>
      </c>
      <c r="P1158" s="4">
        <f t="shared" si="481"/>
        <v>0</v>
      </c>
      <c r="Q1158" s="5">
        <f t="shared" si="482"/>
        <v>0</v>
      </c>
      <c r="R1158" s="5">
        <f t="shared" si="483"/>
        <v>-11.611919143182758</v>
      </c>
      <c r="S1158" s="5">
        <f>-const*$L1158*$K1158*I1158</f>
        <v>23.296065803829045</v>
      </c>
      <c r="T1158" s="6">
        <f>omega*EXP(-A1158/tau)*30/PI()</f>
        <v>1498.3119505501936</v>
      </c>
      <c r="U1158" s="5">
        <f t="shared" si="484"/>
        <v>0</v>
      </c>
      <c r="V1158" s="5">
        <f t="shared" si="485"/>
        <v>13.300235850973817</v>
      </c>
      <c r="W1158" s="5">
        <f t="shared" si="486"/>
        <v>6.6294997871006967</v>
      </c>
      <c r="X1158" s="5">
        <f t="shared" si="503"/>
        <v>0</v>
      </c>
      <c r="Y1158" s="5">
        <f t="shared" si="504"/>
        <v>1.6883167077910581</v>
      </c>
      <c r="Z1158" s="5">
        <f t="shared" si="497"/>
        <v>-2.2484344090702564</v>
      </c>
      <c r="AA1158">
        <f t="shared" si="496"/>
        <v>0</v>
      </c>
    </row>
  </sheetData>
  <mergeCells count="4">
    <mergeCell ref="A23:B23"/>
    <mergeCell ref="F5:H5"/>
    <mergeCell ref="F10:G10"/>
    <mergeCell ref="F15:G15"/>
  </mergeCells>
  <phoneticPr fontId="3" type="noConversion"/>
  <pageMargins left="0.75" right="0.75" top="1" bottom="1" header="0.5" footer="0.5"/>
  <headerFooter alignWithMargins="0"/>
  <drawing r:id="rId1"/>
  <legacy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8"/>
  <sheetViews>
    <sheetView workbookViewId="0">
      <selection activeCell="G23" sqref="G23"/>
    </sheetView>
  </sheetViews>
  <sheetFormatPr defaultColWidth="8.85546875" defaultRowHeight="12.75" x14ac:dyDescent="0.2"/>
  <cols>
    <col min="1" max="1" width="27.85546875" bestFit="1" customWidth="1"/>
    <col min="2" max="2" width="9.42578125" customWidth="1"/>
    <col min="3" max="3" width="26.7109375" bestFit="1" customWidth="1"/>
    <col min="4" max="4" width="10" bestFit="1" customWidth="1"/>
    <col min="5" max="5" width="10" customWidth="1"/>
    <col min="6" max="6" width="10" style="2" customWidth="1"/>
    <col min="12" max="12" width="22" bestFit="1" customWidth="1"/>
    <col min="23" max="23" width="12.42578125" bestFit="1" customWidth="1"/>
  </cols>
  <sheetData>
    <row r="1" spans="1:27" x14ac:dyDescent="0.2">
      <c r="A1" s="28" t="s">
        <v>32</v>
      </c>
      <c r="B1" s="29">
        <v>5.125</v>
      </c>
      <c r="C1" s="30" t="s">
        <v>135</v>
      </c>
      <c r="D1" s="31">
        <f>D2*0.06261</f>
        <v>7.4019813804413956E-2</v>
      </c>
      <c r="E1" s="32"/>
      <c r="F1" s="69"/>
      <c r="N1" s="12"/>
      <c r="O1" s="12"/>
      <c r="P1" s="12"/>
      <c r="AA1" s="13" t="s">
        <v>139</v>
      </c>
    </row>
    <row r="2" spans="1:27" x14ac:dyDescent="0.2">
      <c r="A2" s="7" t="s">
        <v>33</v>
      </c>
      <c r="B2" s="8">
        <v>9.125</v>
      </c>
      <c r="C2" s="33" t="s">
        <v>134</v>
      </c>
      <c r="D2" s="34">
        <f>1.2929*(273/(temp+273)*(pressure*EXP(-beta*elev)-0.3783*RH*SVP/100)/760)</f>
        <v>1.1822362850090076</v>
      </c>
      <c r="E2" s="35"/>
      <c r="F2" s="69"/>
    </row>
    <row r="3" spans="1:27" x14ac:dyDescent="0.2">
      <c r="A3" s="14" t="s">
        <v>101</v>
      </c>
      <c r="B3" s="15">
        <v>0</v>
      </c>
      <c r="C3" s="36" t="s">
        <v>92</v>
      </c>
      <c r="D3" s="37">
        <f>c0</f>
        <v>5.3161030274330098E-3</v>
      </c>
      <c r="E3" s="38"/>
      <c r="F3" s="69"/>
    </row>
    <row r="4" spans="1:27" ht="13.5" thickBot="1" x14ac:dyDescent="0.25">
      <c r="A4" s="14" t="s">
        <v>102</v>
      </c>
      <c r="B4" s="15">
        <v>2</v>
      </c>
      <c r="C4" s="33" t="s">
        <v>120</v>
      </c>
      <c r="D4" s="37">
        <f>0.07182*rho*(5.125/mass)*(circ/9.125)^2</f>
        <v>5.3161030274330098E-3</v>
      </c>
      <c r="E4" s="38"/>
      <c r="F4" s="69"/>
    </row>
    <row r="5" spans="1:27" x14ac:dyDescent="0.2">
      <c r="A5" s="14" t="s">
        <v>0</v>
      </c>
      <c r="B5" s="15">
        <v>3.5</v>
      </c>
      <c r="C5" s="33" t="s">
        <v>122</v>
      </c>
      <c r="D5" s="33">
        <v>1.217E-4</v>
      </c>
      <c r="E5" s="35"/>
      <c r="F5" s="168" t="s">
        <v>141</v>
      </c>
      <c r="G5" s="173"/>
      <c r="H5" s="174"/>
    </row>
    <row r="6" spans="1:27" x14ac:dyDescent="0.2">
      <c r="A6" s="14" t="s">
        <v>1</v>
      </c>
      <c r="B6" s="15">
        <v>100</v>
      </c>
      <c r="C6" s="33" t="s">
        <v>35</v>
      </c>
      <c r="D6" s="33">
        <f>v0*1.467</f>
        <v>146.70000000000002</v>
      </c>
      <c r="E6" s="39"/>
      <c r="F6" s="74" t="s">
        <v>97</v>
      </c>
      <c r="G6" s="75">
        <v>0.5</v>
      </c>
      <c r="H6" s="76"/>
    </row>
    <row r="7" spans="1:27" x14ac:dyDescent="0.2">
      <c r="A7" s="14" t="s">
        <v>93</v>
      </c>
      <c r="B7" s="15">
        <v>30</v>
      </c>
      <c r="C7" s="33" t="s">
        <v>87</v>
      </c>
      <c r="D7" s="40">
        <f>1.467*v0*COS(theta*PI()/180)*SIN(phi*PI()/180)</f>
        <v>-43.452266070907704</v>
      </c>
      <c r="E7" s="39"/>
      <c r="F7" s="74" t="s">
        <v>98</v>
      </c>
      <c r="G7" s="77">
        <v>-0.22700000000000001</v>
      </c>
      <c r="H7" s="76"/>
      <c r="J7" s="141" t="s">
        <v>168</v>
      </c>
      <c r="K7" s="142">
        <v>-160</v>
      </c>
    </row>
    <row r="8" spans="1:27" x14ac:dyDescent="0.2">
      <c r="A8" s="14" t="s">
        <v>2</v>
      </c>
      <c r="B8" s="15">
        <v>-20</v>
      </c>
      <c r="C8" s="33" t="s">
        <v>88</v>
      </c>
      <c r="D8" s="40">
        <f>1.467*v0*COS(theta*PI()/180)*COS(phi*PI()/180)</f>
        <v>119.38411985395315</v>
      </c>
      <c r="E8" s="39"/>
      <c r="F8" s="74" t="s">
        <v>99</v>
      </c>
      <c r="G8" s="78">
        <f>74.1*1.467*210000/Re_100</f>
        <v>108.67882750012467</v>
      </c>
      <c r="H8" s="139">
        <f>vel/1.467</f>
        <v>74.082363667433313</v>
      </c>
      <c r="J8" s="141" t="s">
        <v>169</v>
      </c>
      <c r="K8" s="142">
        <v>359</v>
      </c>
    </row>
    <row r="9" spans="1:27" ht="13.5" thickBot="1" x14ac:dyDescent="0.25">
      <c r="A9" s="14" t="s">
        <v>3</v>
      </c>
      <c r="B9" s="144">
        <v>541.96306886464208</v>
      </c>
      <c r="C9" s="33" t="s">
        <v>7</v>
      </c>
      <c r="D9" s="40">
        <f>1.467*v0*SIN(theta*PI()/180)</f>
        <v>73.349999999999994</v>
      </c>
      <c r="E9" s="39"/>
      <c r="F9" s="79" t="s">
        <v>96</v>
      </c>
      <c r="G9" s="80">
        <f>14.3*1.467*210000/Re_100</f>
        <v>20.973107061427566</v>
      </c>
      <c r="H9" s="140">
        <f>dv/1.467</f>
        <v>14.29659649722397</v>
      </c>
      <c r="J9" s="141" t="s">
        <v>170</v>
      </c>
      <c r="K9" s="142">
        <v>10</v>
      </c>
    </row>
    <row r="10" spans="1:27" x14ac:dyDescent="0.2">
      <c r="A10" s="14" t="s">
        <v>4</v>
      </c>
      <c r="B10" s="144">
        <v>305.17452863984676</v>
      </c>
      <c r="C10" s="33" t="s">
        <v>8</v>
      </c>
      <c r="D10" s="40">
        <f>(wb*COS(phi*PI()/180)-ws*SIN(theta*PI()/180)*SIN(phi*PI()/180)+wg*v0x/D6)*PI()/30</f>
        <v>58.796646384897699</v>
      </c>
      <c r="E10" s="39"/>
      <c r="F10" s="175"/>
      <c r="G10" s="160"/>
      <c r="J10" s="141" t="s">
        <v>116</v>
      </c>
      <c r="K10" s="142">
        <v>4.5999999999999996</v>
      </c>
    </row>
    <row r="11" spans="1:27" ht="13.5" thickBot="1" x14ac:dyDescent="0.25">
      <c r="A11" s="14" t="s">
        <v>34</v>
      </c>
      <c r="B11" s="15">
        <v>0</v>
      </c>
      <c r="C11" s="33" t="s">
        <v>9</v>
      </c>
      <c r="D11" s="40">
        <f>(-wb*SIN(phi*PI()/180)-ws*SIN(theta*PI()/180)*COS(phi*PI()/180)+wg*v0y/D6)*PI()/30</f>
        <v>4.3958379349786441</v>
      </c>
      <c r="E11" s="39"/>
      <c r="F11" s="153" t="s">
        <v>171</v>
      </c>
      <c r="G11" s="17">
        <v>0.31384836983451009</v>
      </c>
    </row>
    <row r="12" spans="1:27" x14ac:dyDescent="0.2">
      <c r="A12" s="7" t="s">
        <v>5</v>
      </c>
      <c r="B12" s="8">
        <v>10000</v>
      </c>
      <c r="C12" s="33" t="s">
        <v>10</v>
      </c>
      <c r="D12" s="40">
        <f>(ws*COS(theta*PI()/180)+wg*v0z/D6)*PI()/30</f>
        <v>27.676268301371561</v>
      </c>
      <c r="E12" s="39"/>
      <c r="F12"/>
      <c r="J12" s="141" t="s">
        <v>151</v>
      </c>
      <c r="K12" s="143">
        <f ca="1">SQRT((xtarget-xf)^2+(ytarget-yf)^2+(ztarget-zf)^2)</f>
        <v>0.57791468901350385</v>
      </c>
      <c r="L12" s="24"/>
      <c r="M12" s="25"/>
      <c r="N12" s="26"/>
      <c r="O12" s="26"/>
      <c r="P12" s="26"/>
      <c r="Q12" s="19"/>
      <c r="R12" s="20"/>
    </row>
    <row r="13" spans="1:27" ht="13.5" customHeight="1" x14ac:dyDescent="0.2">
      <c r="A13" s="7" t="s">
        <v>6</v>
      </c>
      <c r="B13" s="8">
        <v>0.01</v>
      </c>
      <c r="C13" s="33" t="s">
        <v>100</v>
      </c>
      <c r="D13" s="40">
        <f>SQRT(wx^2+wy^2+wz^2)</f>
        <v>65.133285226148431</v>
      </c>
      <c r="E13" s="39"/>
      <c r="F13" s="18"/>
      <c r="G13" s="18"/>
      <c r="L13" s="21"/>
      <c r="M13" s="21"/>
      <c r="N13" s="19"/>
      <c r="O13" s="19"/>
      <c r="P13" s="19"/>
      <c r="Q13" s="22"/>
      <c r="R13" s="20"/>
    </row>
    <row r="14" spans="1:27" ht="13.5" thickBot="1" x14ac:dyDescent="0.25">
      <c r="A14" s="41"/>
      <c r="B14" s="8"/>
      <c r="C14" s="33" t="s">
        <v>16</v>
      </c>
      <c r="D14" s="40">
        <f>(circ/2/PI())*omega/12</f>
        <v>7.882695355828921</v>
      </c>
      <c r="E14" s="39"/>
      <c r="F14" s="18"/>
      <c r="G14" s="18"/>
    </row>
    <row r="15" spans="1:27" ht="12.75" customHeight="1" x14ac:dyDescent="0.2">
      <c r="A15" s="14" t="s">
        <v>118</v>
      </c>
      <c r="B15" s="15">
        <v>75</v>
      </c>
      <c r="C15" s="33" t="s">
        <v>41</v>
      </c>
      <c r="D15" s="40">
        <f>(5/9)*(B15-32)</f>
        <v>23.888888888888889</v>
      </c>
      <c r="E15" s="39"/>
      <c r="F15" s="176" t="s">
        <v>142</v>
      </c>
      <c r="G15" s="177"/>
    </row>
    <row r="16" spans="1:27" x14ac:dyDescent="0.2">
      <c r="A16" s="14" t="s">
        <v>119</v>
      </c>
      <c r="B16" s="15">
        <v>0</v>
      </c>
      <c r="C16" s="33" t="s">
        <v>121</v>
      </c>
      <c r="D16" s="40">
        <f>B16/3.2808</f>
        <v>0</v>
      </c>
      <c r="E16" s="39"/>
      <c r="F16" s="14" t="s">
        <v>29</v>
      </c>
      <c r="G16" s="72">
        <v>2</v>
      </c>
    </row>
    <row r="17" spans="1:28" ht="13.5" thickBot="1" x14ac:dyDescent="0.25">
      <c r="A17" s="14" t="s">
        <v>124</v>
      </c>
      <c r="B17" s="15">
        <v>0</v>
      </c>
      <c r="C17" s="33" t="s">
        <v>125</v>
      </c>
      <c r="D17" s="40">
        <f>vwind*1.467*SIN(phiwind*PI()/180)</f>
        <v>0</v>
      </c>
      <c r="E17" s="39"/>
      <c r="F17" s="42" t="s">
        <v>30</v>
      </c>
      <c r="G17" s="73">
        <v>2</v>
      </c>
    </row>
    <row r="18" spans="1:28" x14ac:dyDescent="0.2">
      <c r="A18" s="14" t="s">
        <v>123</v>
      </c>
      <c r="B18" s="15">
        <v>0</v>
      </c>
      <c r="C18" s="33" t="s">
        <v>28</v>
      </c>
      <c r="D18" s="40">
        <f>vwind*1.467*COS(phiwind*PI()/180)</f>
        <v>0</v>
      </c>
      <c r="E18" s="39"/>
      <c r="F18" s="69"/>
    </row>
    <row r="19" spans="1:28" x14ac:dyDescent="0.2">
      <c r="A19" s="14" t="s">
        <v>172</v>
      </c>
      <c r="B19" s="15">
        <v>30</v>
      </c>
      <c r="C19" s="33"/>
      <c r="D19" s="40"/>
      <c r="E19" s="39"/>
      <c r="F19" s="69"/>
    </row>
    <row r="20" spans="1:28" x14ac:dyDescent="0.2">
      <c r="A20" s="14" t="s">
        <v>39</v>
      </c>
      <c r="B20" s="15">
        <v>50</v>
      </c>
      <c r="C20" s="33" t="s">
        <v>40</v>
      </c>
      <c r="D20" s="40">
        <f>4.5841*EXP((18.687-temp/234.5)*temp/(257.14+temp))</f>
        <v>22.251835475721585</v>
      </c>
      <c r="E20" s="39"/>
      <c r="F20" s="69"/>
    </row>
    <row r="21" spans="1:28" ht="13.5" thickBot="1" x14ac:dyDescent="0.25">
      <c r="A21" s="42" t="s">
        <v>137</v>
      </c>
      <c r="B21" s="27">
        <v>29.92</v>
      </c>
      <c r="C21" s="33" t="s">
        <v>136</v>
      </c>
      <c r="D21" s="40">
        <f>B21*1000/39.37</f>
        <v>759.96951993903997</v>
      </c>
      <c r="E21" s="39"/>
      <c r="F21" s="69"/>
    </row>
    <row r="22" spans="1:28" ht="13.5" thickBot="1" x14ac:dyDescent="0.25">
      <c r="A22" s="42"/>
      <c r="B22" s="27"/>
      <c r="C22" s="33" t="s">
        <v>64</v>
      </c>
      <c r="D22" s="37">
        <f>D2*44.7*(circ/(PI()*39.37))*(temp+273.16+120)/(0.000001512*(temp+273.16)^1.5)</f>
        <v>210049.99340808875</v>
      </c>
      <c r="E22" s="39"/>
      <c r="F22" s="69"/>
    </row>
    <row r="23" spans="1:28" ht="13.5" thickBot="1" x14ac:dyDescent="0.25">
      <c r="A23" s="161" t="s">
        <v>112</v>
      </c>
      <c r="B23" s="162"/>
      <c r="C23" s="45">
        <f>MATCH(1,AA32:AA1058,0)+30</f>
        <v>491</v>
      </c>
      <c r="D23" s="46">
        <f>C23+1</f>
        <v>492</v>
      </c>
      <c r="E23" s="52"/>
      <c r="F23" s="45">
        <f>MATCH(1,AB32:AB1058,0)+30</f>
        <v>508</v>
      </c>
      <c r="G23" s="46">
        <f>F23+1</f>
        <v>509</v>
      </c>
      <c r="I23" s="161" t="s">
        <v>153</v>
      </c>
      <c r="J23" s="178"/>
    </row>
    <row r="24" spans="1:28" x14ac:dyDescent="0.2">
      <c r="A24" s="47" t="s">
        <v>73</v>
      </c>
      <c r="B24" s="61">
        <f ca="1">D24+frac*(D24-C24)</f>
        <v>-159.42208531141949</v>
      </c>
      <c r="C24" s="53">
        <f ca="1">INDIRECT(ADDRESS(C$23,2,1,TRUE))</f>
        <v>-159.13283517540879</v>
      </c>
      <c r="D24" s="54">
        <f ca="1">INDIRECT(ADDRESS(D$23,2,1,TRUE))</f>
        <v>-159.42208531142103</v>
      </c>
      <c r="E24" s="55"/>
      <c r="F24" s="53">
        <f ca="1">INDIRECT(ADDRESS(F$23,2,1,TRUE))</f>
        <v>-164.01983205425753</v>
      </c>
      <c r="G24" s="54">
        <f ca="1">INDIRECT(ADDRESS(G$23,2,1,TRUE))</f>
        <v>-164.30529362036413</v>
      </c>
      <c r="I24" s="48" t="s">
        <v>113</v>
      </c>
      <c r="J24" s="146">
        <f t="shared" ref="J24:J29" ca="1" si="0">F24+frac1*(G24-F24)</f>
        <v>-164.01844028824567</v>
      </c>
    </row>
    <row r="25" spans="1:28" x14ac:dyDescent="0.2">
      <c r="A25" s="48" t="s">
        <v>74</v>
      </c>
      <c r="B25" s="62">
        <f ca="1">D25-frac*(D25-C25)</f>
        <v>358.9999945265107</v>
      </c>
      <c r="C25" s="53">
        <f ca="1">INDIRECT(ADDRESS(C$23,3,1,TRUE))</f>
        <v>358.43930853986438</v>
      </c>
      <c r="D25" s="54">
        <f ca="1">INDIRECT(ADDRESS(D$23,3,1,TRUE))</f>
        <v>358.99999452650769</v>
      </c>
      <c r="E25" s="55"/>
      <c r="F25" s="53">
        <f ca="1">INDIRECT(ADDRESS(F$23,3,1,TRUE))</f>
        <v>367.89993979171379</v>
      </c>
      <c r="G25" s="54">
        <f ca="1">INDIRECT(ADDRESS(G$23,3,1,TRUE))</f>
        <v>368.4518113929372</v>
      </c>
      <c r="I25" s="48" t="s">
        <v>114</v>
      </c>
      <c r="J25" s="146">
        <f t="shared" ca="1" si="0"/>
        <v>367.89724914530569</v>
      </c>
    </row>
    <row r="26" spans="1:28" x14ac:dyDescent="0.2">
      <c r="A26" s="48" t="s">
        <v>75</v>
      </c>
      <c r="B26" s="62">
        <f ca="1">D26-frac*(D26-C26)</f>
        <v>9.9999783087041774</v>
      </c>
      <c r="C26" s="53">
        <f ca="1">INDIRECT(ADDRESS(C$23,4,1,TRUE))</f>
        <v>10.569752442842626</v>
      </c>
      <c r="D26" s="54">
        <f ca="1">INDIRECT(ADDRESS(D$23,4,1,TRUE))</f>
        <v>9.9999783087072132</v>
      </c>
      <c r="E26" s="56"/>
      <c r="F26" s="53">
        <f ca="1">INDIRECT(ADDRESS(F$23,4,1,TRUE))</f>
        <v>0.60709531504052405</v>
      </c>
      <c r="G26" s="54">
        <f ca="1">INDIRECT(ADDRESS(G$23,4,1,TRUE))</f>
        <v>2.9455283617978146E-3</v>
      </c>
      <c r="H26" s="145">
        <f ca="1">(G26-0)/(G26-F26)</f>
        <v>-4.8754935063217743E-3</v>
      </c>
      <c r="I26" s="48" t="s">
        <v>115</v>
      </c>
      <c r="J26" s="146">
        <f t="shared" ca="1" si="0"/>
        <v>0.6100408434023219</v>
      </c>
    </row>
    <row r="27" spans="1:28" x14ac:dyDescent="0.2">
      <c r="A27" s="48" t="s">
        <v>76</v>
      </c>
      <c r="B27" s="63">
        <f ca="1">D27-frac*(D27-C27)</f>
        <v>4.5999999999999996</v>
      </c>
      <c r="C27" s="53">
        <f ca="1">INDIRECT(ADDRESS(C$23,1,1,TRUE))</f>
        <v>4.5899999999999466</v>
      </c>
      <c r="D27" s="54">
        <f ca="1">INDIRECT(ADDRESS(D$23,1,1,TRUE))</f>
        <v>4.5999999999999464</v>
      </c>
      <c r="E27" s="56">
        <f ca="1">(D27-ttarget)/(D27-C27)</f>
        <v>-5.3290705182008653E-12</v>
      </c>
      <c r="F27" s="53">
        <f ca="1">INDIRECT(ADDRESS(F$23,1,1,TRUE))</f>
        <v>4.7599999999999429</v>
      </c>
      <c r="G27" s="54">
        <f ca="1">INDIRECT(ADDRESS(G$23,1,1,TRUE))</f>
        <v>4.7699999999999427</v>
      </c>
      <c r="I27" s="48" t="s">
        <v>116</v>
      </c>
      <c r="J27" s="49">
        <f t="shared" ca="1" si="0"/>
        <v>4.7599512450648795</v>
      </c>
    </row>
    <row r="28" spans="1:28" x14ac:dyDescent="0.2">
      <c r="A28" s="48"/>
      <c r="B28" s="62"/>
      <c r="C28" s="53">
        <f ca="1">INDIRECT(ADDRESS(C$23,6,1,TRUE))</f>
        <v>-23.939322588541629</v>
      </c>
      <c r="D28" s="54">
        <f ca="1">INDIRECT(ADDRESS(D$23,6,1,TRUE))</f>
        <v>-23.944698893476474</v>
      </c>
      <c r="E28" s="55"/>
      <c r="F28" s="53">
        <f ca="1">INDIRECT(ADDRESS(F$23,6,1,TRUE))</f>
        <v>-24.028617012485149</v>
      </c>
      <c r="G28" s="54">
        <f ca="1">INDIRECT(ADDRESS(G$23,6,1,TRUE))</f>
        <v>-24.03373067396188</v>
      </c>
      <c r="I28" s="48" t="s">
        <v>105</v>
      </c>
      <c r="J28" s="146">
        <f t="shared" ca="1" si="0"/>
        <v>-24.028592080861827</v>
      </c>
    </row>
    <row r="29" spans="1:28" ht="13.5" thickBot="1" x14ac:dyDescent="0.25">
      <c r="A29" s="50"/>
      <c r="B29" s="65"/>
      <c r="C29" s="58">
        <f ca="1">INDIRECT(ADDRESS(C$23,5,1,TRUE))</f>
        <v>392.1759772570216</v>
      </c>
      <c r="D29" s="59">
        <f ca="1">INDIRECT(ADDRESS(D$23,5,1,TRUE))</f>
        <v>392.80580107105669</v>
      </c>
      <c r="E29" s="68"/>
      <c r="F29" s="58">
        <f ca="1">INDIRECT(ADDRESS(F$23,5,1,TRUE))</f>
        <v>402.80624499361164</v>
      </c>
      <c r="G29" s="59">
        <f ca="1">INDIRECT(ADDRESS(G$23,5,1,TRUE))</f>
        <v>403.42653213492366</v>
      </c>
      <c r="I29" s="50" t="s">
        <v>117</v>
      </c>
      <c r="J29" s="51">
        <f t="shared" ca="1" si="0"/>
        <v>402.80322078768211</v>
      </c>
    </row>
    <row r="30" spans="1:28" ht="13.5" thickBot="1" x14ac:dyDescent="0.25">
      <c r="F30" s="71"/>
    </row>
    <row r="31" spans="1:28" s="1" customFormat="1" ht="13.5" thickBot="1" x14ac:dyDescent="0.25">
      <c r="A31" s="43" t="s">
        <v>85</v>
      </c>
      <c r="B31" s="44" t="s">
        <v>86</v>
      </c>
      <c r="C31" s="44" t="s">
        <v>89</v>
      </c>
      <c r="D31" s="44" t="s">
        <v>11</v>
      </c>
      <c r="E31" s="44" t="s">
        <v>31</v>
      </c>
      <c r="F31" s="67" t="s">
        <v>146</v>
      </c>
      <c r="G31" s="44" t="s">
        <v>90</v>
      </c>
      <c r="H31" s="44" t="s">
        <v>91</v>
      </c>
      <c r="I31" s="44" t="s">
        <v>12</v>
      </c>
      <c r="J31" s="44" t="s">
        <v>14</v>
      </c>
      <c r="K31" s="44" t="s">
        <v>27</v>
      </c>
      <c r="L31" s="44" t="s">
        <v>17</v>
      </c>
      <c r="M31" s="44" t="s">
        <v>19</v>
      </c>
      <c r="N31" s="44" t="s">
        <v>18</v>
      </c>
      <c r="O31" s="44" t="s">
        <v>173</v>
      </c>
      <c r="P31" s="44" t="s">
        <v>174</v>
      </c>
      <c r="Q31" s="44" t="s">
        <v>20</v>
      </c>
      <c r="R31" s="44" t="s">
        <v>21</v>
      </c>
      <c r="S31" s="44" t="s">
        <v>22</v>
      </c>
      <c r="T31" s="44" t="s">
        <v>15</v>
      </c>
      <c r="U31" s="44" t="s">
        <v>109</v>
      </c>
      <c r="V31" s="44" t="s">
        <v>110</v>
      </c>
      <c r="W31" s="44" t="s">
        <v>111</v>
      </c>
      <c r="X31" s="44" t="s">
        <v>94</v>
      </c>
      <c r="Y31" s="44" t="s">
        <v>95</v>
      </c>
      <c r="Z31" s="44" t="s">
        <v>13</v>
      </c>
      <c r="AA31" s="10" t="s">
        <v>143</v>
      </c>
      <c r="AB31" s="1" t="s">
        <v>152</v>
      </c>
    </row>
    <row r="32" spans="1:28" x14ac:dyDescent="0.2">
      <c r="A32" s="3">
        <v>0</v>
      </c>
      <c r="B32">
        <f>x0</f>
        <v>0</v>
      </c>
      <c r="C32">
        <f>y0</f>
        <v>2</v>
      </c>
      <c r="D32">
        <f>z0</f>
        <v>3.5</v>
      </c>
      <c r="E32">
        <f>SQRT(B32^2+C32^2)</f>
        <v>2</v>
      </c>
      <c r="F32" s="2">
        <f>ATAN2(C32,B32)*180/PI()</f>
        <v>0</v>
      </c>
      <c r="G32" s="3">
        <f>v0x</f>
        <v>-43.452266070907704</v>
      </c>
      <c r="H32" s="3">
        <f>v0y</f>
        <v>119.38411985395315</v>
      </c>
      <c r="I32" s="3">
        <f>v0z</f>
        <v>73.349999999999994</v>
      </c>
      <c r="J32" s="2">
        <f>SQRT(G32^2+H32^2+I32^2)</f>
        <v>146.70000000000002</v>
      </c>
      <c r="K32" s="2">
        <f t="shared" ref="K32:K95" si="1">IF(D32&gt;=hwind,SQRT((G32-vxw)^2+(H32-vyw)^2+I32^2),J32)</f>
        <v>146.70000000000002</v>
      </c>
      <c r="L32" s="5">
        <f t="shared" ref="L32:L95" si="2">IF(drag=1,cdfit*(cda+cdb/(1+EXP(-(K32-vel)/dv))),IF(drag=2,cdfit,0))</f>
        <v>0.31384836983451009</v>
      </c>
      <c r="M32" s="4">
        <f>(romega/K32)*EXP(-A32/tau)</f>
        <v>5.3733438008377099E-2</v>
      </c>
      <c r="N32" s="4">
        <f t="shared" ref="N32:N95" si="3">IF(Magnus=1,(IF(M32&lt;0.1,1.5*M32,0.09+0.6*M32)),IF(Magnus=2,1/(2.32+0.4/M32),0))</f>
        <v>0.10241542443352132</v>
      </c>
      <c r="O32" s="4">
        <f t="shared" ref="O32:O95" si="4">IF(D32&gt;=hwind,vxw,0)</f>
        <v>0</v>
      </c>
      <c r="P32" s="4">
        <f t="shared" ref="P32:P95" si="5">IF(E32&gt;=hwind,vxw,0)</f>
        <v>0</v>
      </c>
      <c r="Q32" s="5">
        <f t="shared" ref="Q32:Q95" si="6">-const*$L32*$K32*(G32-O32)</f>
        <v>10.635448533856398</v>
      </c>
      <c r="R32" s="5">
        <f t="shared" ref="R32:R95" si="7">-const*$L32*$K32*(H32-P32)</f>
        <v>-29.220654692542226</v>
      </c>
      <c r="S32" s="5">
        <f>-const*$L32*$K32*I32</f>
        <v>-17.953267355155695</v>
      </c>
      <c r="T32" s="6">
        <f>omega*EXP(-A32/tau)*30/PI()</f>
        <v>621.97705821335046</v>
      </c>
      <c r="U32" s="5">
        <f t="shared" ref="U32:U95" si="8">const*($N32/omega)*K32*(wy*I32-wz*(H32-P32))</f>
        <v>-3.6563333788789176</v>
      </c>
      <c r="V32" s="5">
        <f t="shared" ref="V32:V95" si="9">const*($N32/omega)*K32*(wz*(G32-O32)-wx*I32)</f>
        <v>-6.7632810833366372</v>
      </c>
      <c r="W32" s="5">
        <f t="shared" ref="W32:W95" si="10">const*($N32/omega)*K32*(wx*(H32-P32)-wy*(G32-O32))</f>
        <v>8.8418866889713357</v>
      </c>
      <c r="X32" s="5">
        <f t="shared" ref="X32:Y95" si="11">Q32+U32</f>
        <v>6.9791151549774799</v>
      </c>
      <c r="Y32" s="5">
        <f t="shared" si="11"/>
        <v>-35.983935775878862</v>
      </c>
      <c r="Z32" s="5">
        <f t="shared" ref="Z32:Z95" si="12">S32+W32-32.174</f>
        <v>-41.285380666184359</v>
      </c>
      <c r="AA32">
        <f t="shared" ref="AA32:AA95" si="13">IF(($A32-ttarget)*($A33-ttarget)&lt;0,1,0)</f>
        <v>0</v>
      </c>
      <c r="AB32">
        <f>IF($D32*$D33&lt;0,1,0)</f>
        <v>0</v>
      </c>
    </row>
    <row r="33" spans="1:28" x14ac:dyDescent="0.2">
      <c r="A33">
        <f t="shared" ref="A33:A96" si="14">A32+dt</f>
        <v>0.01</v>
      </c>
      <c r="B33" s="5">
        <f t="shared" ref="B33:B96" si="15">B32+G32*dt+0.5*X32*dt*dt</f>
        <v>-0.43417370495132823</v>
      </c>
      <c r="C33" s="5">
        <f t="shared" ref="C33:C96" si="16">C32+H32*dt+0.5*Y32*dt*dt</f>
        <v>3.1920420017507376</v>
      </c>
      <c r="D33" s="5">
        <f t="shared" ref="D33:D96" si="17">D32+I32*dt+0.5*Z32*dt*dt</f>
        <v>4.231435730966691</v>
      </c>
      <c r="E33" s="2">
        <f t="shared" ref="E33:E96" si="18">SQRT(B33^2+C33^2)</f>
        <v>3.2214342996578433</v>
      </c>
      <c r="F33" s="2">
        <f t="shared" ref="F33:F96" si="19">ATAN2(C33,B33)*180/PI()</f>
        <v>-7.7456973374747022</v>
      </c>
      <c r="G33" s="3">
        <f t="shared" ref="G33:G96" si="20">G32+X32*dt</f>
        <v>-43.382474919357932</v>
      </c>
      <c r="H33" s="3">
        <f t="shared" ref="H33:H96" si="21">H32+Y32*dt</f>
        <v>119.02428049619436</v>
      </c>
      <c r="I33" s="3">
        <f t="shared" ref="I33:I96" si="22">I32+Z32*dt</f>
        <v>72.937146193338151</v>
      </c>
      <c r="J33" s="2">
        <f t="shared" ref="J33:J96" si="23">SQRT(G33^2+H33^2+I33^2)</f>
        <v>146.18018255767043</v>
      </c>
      <c r="K33" s="2">
        <f t="shared" si="1"/>
        <v>146.18018255767043</v>
      </c>
      <c r="L33" s="5">
        <f t="shared" si="2"/>
        <v>0.31384836983451009</v>
      </c>
      <c r="M33" s="4">
        <f t="shared" ref="M33:M96" si="24">(romega/K33)*EXP(-A33/tau)</f>
        <v>5.3924460451591376E-2</v>
      </c>
      <c r="N33" s="4">
        <f t="shared" si="3"/>
        <v>0.10269276869337161</v>
      </c>
      <c r="O33" s="4">
        <f t="shared" si="4"/>
        <v>0</v>
      </c>
      <c r="P33" s="4">
        <f t="shared" si="5"/>
        <v>0</v>
      </c>
      <c r="Q33" s="5">
        <f t="shared" si="6"/>
        <v>10.580741168920044</v>
      </c>
      <c r="R33" s="5">
        <f t="shared" si="7"/>
        <v>-29.029351301145397</v>
      </c>
      <c r="S33" s="5">
        <f t="shared" ref="S33:S96" si="25">-const*$L33*$K33*I33</f>
        <v>-17.788958949574251</v>
      </c>
      <c r="T33" s="6">
        <f t="shared" ref="T33:T96" si="26">omega*EXP(-A33/tau)*30/PI()</f>
        <v>621.97643623660326</v>
      </c>
      <c r="U33" s="5">
        <f t="shared" si="8"/>
        <v>-3.6432653836130502</v>
      </c>
      <c r="V33" s="5">
        <f t="shared" si="9"/>
        <v>-6.7254578919290742</v>
      </c>
      <c r="W33" s="5">
        <f t="shared" si="10"/>
        <v>8.8081170020308566</v>
      </c>
      <c r="X33" s="5">
        <f t="shared" si="11"/>
        <v>6.9374757853069937</v>
      </c>
      <c r="Y33" s="5">
        <f t="shared" si="11"/>
        <v>-35.754809193074472</v>
      </c>
      <c r="Z33" s="5">
        <f t="shared" si="12"/>
        <v>-41.154841947543396</v>
      </c>
      <c r="AA33">
        <f t="shared" si="13"/>
        <v>0</v>
      </c>
      <c r="AB33">
        <f t="shared" ref="AB33:AB96" si="27">IF($D33*$D34&lt;0,1,0)</f>
        <v>0</v>
      </c>
    </row>
    <row r="34" spans="1:28" x14ac:dyDescent="0.2">
      <c r="A34">
        <f t="shared" si="14"/>
        <v>0.02</v>
      </c>
      <c r="B34" s="5">
        <f t="shared" si="15"/>
        <v>-0.86765158035564216</v>
      </c>
      <c r="C34" s="5">
        <f t="shared" si="16"/>
        <v>4.3804970662530271</v>
      </c>
      <c r="D34" s="5">
        <f t="shared" si="17"/>
        <v>4.9587494508026957</v>
      </c>
      <c r="E34" s="2">
        <f t="shared" si="18"/>
        <v>4.4655989309772348</v>
      </c>
      <c r="F34" s="2">
        <f t="shared" si="19"/>
        <v>-11.203647514558318</v>
      </c>
      <c r="G34" s="3">
        <f t="shared" si="20"/>
        <v>-43.313100161504863</v>
      </c>
      <c r="H34" s="3">
        <f t="shared" si="21"/>
        <v>118.66673240426363</v>
      </c>
      <c r="I34" s="3">
        <f t="shared" si="22"/>
        <v>72.525597773862714</v>
      </c>
      <c r="J34" s="2">
        <f t="shared" si="23"/>
        <v>145.66324298724706</v>
      </c>
      <c r="K34" s="2">
        <f t="shared" si="1"/>
        <v>145.66324298724706</v>
      </c>
      <c r="L34" s="5">
        <f t="shared" si="2"/>
        <v>0.31384836983451009</v>
      </c>
      <c r="M34" s="4">
        <f t="shared" si="24"/>
        <v>5.411577710887646E-2</v>
      </c>
      <c r="N34" s="4">
        <f t="shared" si="3"/>
        <v>0.1029700712950732</v>
      </c>
      <c r="O34" s="4">
        <f t="shared" si="4"/>
        <v>0</v>
      </c>
      <c r="P34" s="4">
        <f t="shared" si="5"/>
        <v>0</v>
      </c>
      <c r="Q34" s="5">
        <f t="shared" si="6"/>
        <v>10.526464028781168</v>
      </c>
      <c r="R34" s="5">
        <f t="shared" si="7"/>
        <v>-28.839798707751555</v>
      </c>
      <c r="S34" s="5">
        <f t="shared" si="25"/>
        <v>-17.626032153914807</v>
      </c>
      <c r="T34" s="6">
        <f t="shared" si="26"/>
        <v>621.97581426047805</v>
      </c>
      <c r="U34" s="5">
        <f t="shared" si="8"/>
        <v>-3.6302853388510661</v>
      </c>
      <c r="V34" s="5">
        <f t="shared" si="9"/>
        <v>-6.6877979361245998</v>
      </c>
      <c r="W34" s="5">
        <f t="shared" si="10"/>
        <v>8.7745600877036658</v>
      </c>
      <c r="X34" s="5">
        <f t="shared" si="11"/>
        <v>6.8961786899301023</v>
      </c>
      <c r="Y34" s="5">
        <f t="shared" si="11"/>
        <v>-35.527596643876151</v>
      </c>
      <c r="Z34" s="5">
        <f t="shared" si="12"/>
        <v>-41.025472066211137</v>
      </c>
      <c r="AA34">
        <f t="shared" si="13"/>
        <v>0</v>
      </c>
      <c r="AB34">
        <f t="shared" si="27"/>
        <v>0</v>
      </c>
    </row>
    <row r="35" spans="1:28" x14ac:dyDescent="0.2">
      <c r="A35">
        <f t="shared" si="14"/>
        <v>0.03</v>
      </c>
      <c r="B35" s="5">
        <f t="shared" si="15"/>
        <v>-1.3004377730361945</v>
      </c>
      <c r="C35" s="5">
        <f t="shared" si="16"/>
        <v>5.5653880104634696</v>
      </c>
      <c r="D35" s="5">
        <f t="shared" si="17"/>
        <v>5.6819541549380119</v>
      </c>
      <c r="E35" s="2">
        <f t="shared" si="18"/>
        <v>5.7153024511875028</v>
      </c>
      <c r="F35" s="2">
        <f t="shared" si="19"/>
        <v>-13.152056397131325</v>
      </c>
      <c r="G35" s="3">
        <f t="shared" si="20"/>
        <v>-43.244138374605562</v>
      </c>
      <c r="H35" s="3">
        <f t="shared" si="21"/>
        <v>118.31145643782486</v>
      </c>
      <c r="I35" s="3">
        <f t="shared" si="22"/>
        <v>72.115343053200604</v>
      </c>
      <c r="J35" s="2">
        <f t="shared" si="23"/>
        <v>145.14916097546748</v>
      </c>
      <c r="K35" s="2">
        <f t="shared" si="1"/>
        <v>145.14916097546748</v>
      </c>
      <c r="L35" s="5">
        <f t="shared" si="2"/>
        <v>0.31384836983451009</v>
      </c>
      <c r="M35" s="4">
        <f t="shared" si="24"/>
        <v>5.4307387344186039E-2</v>
      </c>
      <c r="N35" s="4">
        <f t="shared" si="3"/>
        <v>0.10324733034494722</v>
      </c>
      <c r="O35" s="4">
        <f t="shared" si="4"/>
        <v>0</v>
      </c>
      <c r="P35" s="4">
        <f t="shared" si="5"/>
        <v>0</v>
      </c>
      <c r="Q35" s="5">
        <f t="shared" si="6"/>
        <v>10.472612742193496</v>
      </c>
      <c r="R35" s="5">
        <f t="shared" si="7"/>
        <v>-28.651977188331173</v>
      </c>
      <c r="S35" s="5">
        <f t="shared" si="25"/>
        <v>-17.464472387548003</v>
      </c>
      <c r="T35" s="6">
        <f t="shared" si="26"/>
        <v>621.97519228497458</v>
      </c>
      <c r="U35" s="5">
        <f t="shared" si="8"/>
        <v>-3.6173924973103038</v>
      </c>
      <c r="V35" s="5">
        <f t="shared" si="9"/>
        <v>-6.6503000111637629</v>
      </c>
      <c r="W35" s="5">
        <f t="shared" si="10"/>
        <v>8.7412141670779135</v>
      </c>
      <c r="X35" s="5">
        <f t="shared" si="11"/>
        <v>6.855220244883192</v>
      </c>
      <c r="Y35" s="5">
        <f t="shared" si="11"/>
        <v>-35.302277199494938</v>
      </c>
      <c r="Z35" s="5">
        <f t="shared" si="12"/>
        <v>-40.897258220470093</v>
      </c>
      <c r="AA35">
        <f t="shared" si="13"/>
        <v>0</v>
      </c>
      <c r="AB35">
        <f t="shared" si="27"/>
        <v>0</v>
      </c>
    </row>
    <row r="36" spans="1:28" x14ac:dyDescent="0.2">
      <c r="A36">
        <f t="shared" si="14"/>
        <v>0.04</v>
      </c>
      <c r="B36" s="5">
        <f t="shared" si="15"/>
        <v>-1.732536395770006</v>
      </c>
      <c r="C36" s="5">
        <f t="shared" si="16"/>
        <v>6.7467374609817439</v>
      </c>
      <c r="D36" s="5">
        <f t="shared" si="17"/>
        <v>6.4010627225589944</v>
      </c>
      <c r="E36" s="2">
        <f t="shared" si="18"/>
        <v>6.9656405828955972</v>
      </c>
      <c r="F36" s="2">
        <f t="shared" si="19"/>
        <v>-14.402140280380415</v>
      </c>
      <c r="G36" s="3">
        <f t="shared" si="20"/>
        <v>-43.175586172156727</v>
      </c>
      <c r="H36" s="3">
        <f t="shared" si="21"/>
        <v>117.95843366582992</v>
      </c>
      <c r="I36" s="3">
        <f t="shared" si="22"/>
        <v>71.706370470995907</v>
      </c>
      <c r="J36" s="2">
        <f t="shared" si="23"/>
        <v>144.63791646843174</v>
      </c>
      <c r="K36" s="2">
        <f t="shared" si="1"/>
        <v>144.63791646843174</v>
      </c>
      <c r="L36" s="5">
        <f t="shared" si="2"/>
        <v>0.31384836983451009</v>
      </c>
      <c r="M36" s="4">
        <f t="shared" si="24"/>
        <v>5.4499290487435965E-2</v>
      </c>
      <c r="N36" s="4">
        <f t="shared" si="3"/>
        <v>0.10352454391002548</v>
      </c>
      <c r="O36" s="4">
        <f t="shared" si="4"/>
        <v>0</v>
      </c>
      <c r="P36" s="4">
        <f t="shared" si="5"/>
        <v>0</v>
      </c>
      <c r="Q36" s="5">
        <f t="shared" si="6"/>
        <v>10.419182998305981</v>
      </c>
      <c r="R36" s="5">
        <f t="shared" si="7"/>
        <v>-28.4658672995713</v>
      </c>
      <c r="S36" s="5">
        <f t="shared" si="25"/>
        <v>-17.304265264693452</v>
      </c>
      <c r="T36" s="6">
        <f t="shared" si="26"/>
        <v>621.97457031009344</v>
      </c>
      <c r="U36" s="5">
        <f t="shared" si="8"/>
        <v>-3.6045861203424971</v>
      </c>
      <c r="V36" s="5">
        <f t="shared" si="9"/>
        <v>-6.612962926094613</v>
      </c>
      <c r="W36" s="5">
        <f t="shared" si="10"/>
        <v>8.7080774817780817</v>
      </c>
      <c r="X36" s="5">
        <f t="shared" si="11"/>
        <v>6.814596877963484</v>
      </c>
      <c r="Y36" s="5">
        <f t="shared" si="11"/>
        <v>-35.078830225665911</v>
      </c>
      <c r="Z36" s="5">
        <f t="shared" si="12"/>
        <v>-40.770187782915372</v>
      </c>
      <c r="AA36">
        <f t="shared" si="13"/>
        <v>0</v>
      </c>
      <c r="AB36">
        <f t="shared" si="27"/>
        <v>0</v>
      </c>
    </row>
    <row r="37" spans="1:28" x14ac:dyDescent="0.2">
      <c r="A37">
        <f t="shared" si="14"/>
        <v>0.05</v>
      </c>
      <c r="B37" s="5">
        <f t="shared" si="15"/>
        <v>-2.1639515276476748</v>
      </c>
      <c r="C37" s="5">
        <f t="shared" si="16"/>
        <v>7.9245678561287596</v>
      </c>
      <c r="D37" s="5">
        <f t="shared" si="17"/>
        <v>7.116087917879808</v>
      </c>
      <c r="E37" s="2">
        <f t="shared" si="18"/>
        <v>8.2147100935089536</v>
      </c>
      <c r="F37" s="2">
        <f t="shared" si="19"/>
        <v>-15.273325722939189</v>
      </c>
      <c r="G37" s="3">
        <f t="shared" si="20"/>
        <v>-43.107440203377095</v>
      </c>
      <c r="H37" s="3">
        <f t="shared" si="21"/>
        <v>117.60764536357325</v>
      </c>
      <c r="I37" s="3">
        <f t="shared" si="22"/>
        <v>71.298668593166752</v>
      </c>
      <c r="J37" s="2">
        <f t="shared" si="23"/>
        <v>144.12948966817987</v>
      </c>
      <c r="K37" s="2">
        <f t="shared" si="1"/>
        <v>144.12948966817987</v>
      </c>
      <c r="L37" s="5">
        <f t="shared" si="2"/>
        <v>0.31384836983451009</v>
      </c>
      <c r="M37" s="4">
        <f t="shared" si="24"/>
        <v>5.469148583401226E-2</v>
      </c>
      <c r="N37" s="4">
        <f t="shared" si="3"/>
        <v>0.10380171001773855</v>
      </c>
      <c r="O37" s="4">
        <f t="shared" si="4"/>
        <v>0</v>
      </c>
      <c r="P37" s="4">
        <f t="shared" si="5"/>
        <v>0</v>
      </c>
      <c r="Q37" s="5">
        <f t="shared" si="6"/>
        <v>10.36617054568905</v>
      </c>
      <c r="R37" s="5">
        <f t="shared" si="7"/>
        <v>-28.281449874172935</v>
      </c>
      <c r="S37" s="5">
        <f t="shared" si="25"/>
        <v>-17.145396591176585</v>
      </c>
      <c r="T37" s="6">
        <f t="shared" si="26"/>
        <v>621.97394833583405</v>
      </c>
      <c r="U37" s="5">
        <f t="shared" si="8"/>
        <v>-3.5918654778173544</v>
      </c>
      <c r="V37" s="5">
        <f t="shared" si="9"/>
        <v>-6.5757855035780404</v>
      </c>
      <c r="W37" s="5">
        <f t="shared" si="10"/>
        <v>8.6751482936867284</v>
      </c>
      <c r="X37" s="5">
        <f t="shared" si="11"/>
        <v>6.7743050678716958</v>
      </c>
      <c r="Y37" s="5">
        <f t="shared" si="11"/>
        <v>-34.857235377750975</v>
      </c>
      <c r="Z37" s="5">
        <f t="shared" si="12"/>
        <v>-40.644248297489852</v>
      </c>
      <c r="AA37">
        <f t="shared" si="13"/>
        <v>0</v>
      </c>
      <c r="AB37">
        <f t="shared" si="27"/>
        <v>0</v>
      </c>
    </row>
    <row r="38" spans="1:28" x14ac:dyDescent="0.2">
      <c r="A38">
        <f t="shared" si="14"/>
        <v>6.0000000000000005E-2</v>
      </c>
      <c r="B38" s="5">
        <f t="shared" si="15"/>
        <v>-2.5946872144280522</v>
      </c>
      <c r="C38" s="5">
        <f t="shared" si="16"/>
        <v>9.0989014479956047</v>
      </c>
      <c r="D38" s="5">
        <f t="shared" si="17"/>
        <v>7.827042391396601</v>
      </c>
      <c r="E38" s="2">
        <f t="shared" si="18"/>
        <v>9.4616282584475346</v>
      </c>
      <c r="F38" s="2">
        <f t="shared" si="19"/>
        <v>-15.916289232169685</v>
      </c>
      <c r="G38" s="3">
        <f t="shared" si="20"/>
        <v>-43.03969715269838</v>
      </c>
      <c r="H38" s="3">
        <f t="shared" si="21"/>
        <v>117.25907300979574</v>
      </c>
      <c r="I38" s="3">
        <f t="shared" si="22"/>
        <v>70.892226110191856</v>
      </c>
      <c r="J38" s="2">
        <f t="shared" si="23"/>
        <v>143.62386102932606</v>
      </c>
      <c r="K38" s="2">
        <f t="shared" si="1"/>
        <v>143.62386102932606</v>
      </c>
      <c r="L38" s="5">
        <f t="shared" si="2"/>
        <v>0.31384836983451009</v>
      </c>
      <c r="M38" s="4">
        <f t="shared" si="24"/>
        <v>5.4883972644274921E-2</v>
      </c>
      <c r="N38" s="4">
        <f t="shared" si="3"/>
        <v>0.10407882665560383</v>
      </c>
      <c r="O38" s="4">
        <f t="shared" si="4"/>
        <v>0</v>
      </c>
      <c r="P38" s="4">
        <f t="shared" si="5"/>
        <v>0</v>
      </c>
      <c r="Q38" s="5">
        <f t="shared" si="6"/>
        <v>10.313571191379351</v>
      </c>
      <c r="R38" s="5">
        <f t="shared" si="7"/>
        <v>-28.098706016240087</v>
      </c>
      <c r="S38" s="5">
        <f t="shared" si="25"/>
        <v>-16.987852361247064</v>
      </c>
      <c r="T38" s="6">
        <f t="shared" si="26"/>
        <v>621.97332636219676</v>
      </c>
      <c r="U38" s="5">
        <f t="shared" si="8"/>
        <v>-3.5792298480081159</v>
      </c>
      <c r="V38" s="5">
        <f t="shared" si="9"/>
        <v>-6.5387665796962064</v>
      </c>
      <c r="W38" s="5">
        <f t="shared" si="10"/>
        <v>8.6424248846709535</v>
      </c>
      <c r="X38" s="5">
        <f t="shared" si="11"/>
        <v>6.7343413433712351</v>
      </c>
      <c r="Y38" s="5">
        <f t="shared" si="11"/>
        <v>-34.637472595936295</v>
      </c>
      <c r="Z38" s="5">
        <f t="shared" si="12"/>
        <v>-40.519427476576112</v>
      </c>
      <c r="AA38">
        <f t="shared" si="13"/>
        <v>0</v>
      </c>
      <c r="AB38">
        <f t="shared" si="27"/>
        <v>0</v>
      </c>
    </row>
    <row r="39" spans="1:28" x14ac:dyDescent="0.2">
      <c r="A39">
        <f t="shared" si="14"/>
        <v>7.0000000000000007E-2</v>
      </c>
      <c r="B39" s="5">
        <f t="shared" si="15"/>
        <v>-3.0247474688878673</v>
      </c>
      <c r="C39" s="5">
        <f t="shared" si="16"/>
        <v>10.269760304463764</v>
      </c>
      <c r="D39" s="5">
        <f t="shared" si="17"/>
        <v>8.53393868112469</v>
      </c>
      <c r="E39" s="2">
        <f t="shared" si="18"/>
        <v>10.705936388830414</v>
      </c>
      <c r="F39" s="2">
        <f t="shared" si="19"/>
        <v>-16.411257090507664</v>
      </c>
      <c r="G39" s="3">
        <f t="shared" si="20"/>
        <v>-42.972353739264669</v>
      </c>
      <c r="H39" s="3">
        <f t="shared" si="21"/>
        <v>116.91269828383638</v>
      </c>
      <c r="I39" s="3">
        <f t="shared" si="22"/>
        <v>70.487031835426095</v>
      </c>
      <c r="J39" s="2">
        <f t="shared" si="23"/>
        <v>143.12101125574898</v>
      </c>
      <c r="K39" s="2">
        <f t="shared" si="1"/>
        <v>143.12101125574898</v>
      </c>
      <c r="L39" s="5">
        <f t="shared" si="2"/>
        <v>0.31384836983451009</v>
      </c>
      <c r="M39" s="4">
        <f t="shared" si="24"/>
        <v>5.5076750143057143E-2</v>
      </c>
      <c r="N39" s="4">
        <f t="shared" si="3"/>
        <v>0.10435589177091256</v>
      </c>
      <c r="O39" s="4">
        <f t="shared" si="4"/>
        <v>0</v>
      </c>
      <c r="P39" s="4">
        <f t="shared" si="5"/>
        <v>0</v>
      </c>
      <c r="Q39" s="5">
        <f t="shared" si="6"/>
        <v>10.261380799942712</v>
      </c>
      <c r="R39" s="5">
        <f t="shared" si="7"/>
        <v>-27.917617096758601</v>
      </c>
      <c r="S39" s="5">
        <f t="shared" si="25"/>
        <v>-16.831618754457566</v>
      </c>
      <c r="T39" s="6">
        <f t="shared" si="26"/>
        <v>621.97270438918133</v>
      </c>
      <c r="U39" s="5">
        <f t="shared" si="8"/>
        <v>-3.5666785174790503</v>
      </c>
      <c r="V39" s="5">
        <f t="shared" si="9"/>
        <v>-6.5019050037639605</v>
      </c>
      <c r="W39" s="5">
        <f t="shared" si="10"/>
        <v>8.6099055563134197</v>
      </c>
      <c r="X39" s="5">
        <f t="shared" si="11"/>
        <v>6.6947022824636617</v>
      </c>
      <c r="Y39" s="5">
        <f t="shared" si="11"/>
        <v>-34.419522100522563</v>
      </c>
      <c r="Z39" s="5">
        <f t="shared" si="12"/>
        <v>-40.395713198144144</v>
      </c>
      <c r="AA39">
        <f t="shared" si="13"/>
        <v>0</v>
      </c>
      <c r="AB39">
        <f t="shared" si="27"/>
        <v>0</v>
      </c>
    </row>
    <row r="40" spans="1:28" x14ac:dyDescent="0.2">
      <c r="A40">
        <f t="shared" si="14"/>
        <v>0.08</v>
      </c>
      <c r="B40" s="5">
        <f t="shared" si="15"/>
        <v>-3.4541362711663908</v>
      </c>
      <c r="C40" s="5">
        <f t="shared" si="16"/>
        <v>11.437166311197101</v>
      </c>
      <c r="D40" s="5">
        <f t="shared" si="17"/>
        <v>9.2367892138190442</v>
      </c>
      <c r="E40" s="2">
        <f t="shared" si="18"/>
        <v>11.947377562032983</v>
      </c>
      <c r="F40" s="2">
        <f t="shared" si="19"/>
        <v>-16.804830536392121</v>
      </c>
      <c r="G40" s="3">
        <f t="shared" si="20"/>
        <v>-42.905406716440034</v>
      </c>
      <c r="H40" s="3">
        <f t="shared" si="21"/>
        <v>116.56850306283116</v>
      </c>
      <c r="I40" s="3">
        <f t="shared" si="22"/>
        <v>70.083074703444652</v>
      </c>
      <c r="J40" s="2">
        <f t="shared" si="23"/>
        <v>142.62092129733639</v>
      </c>
      <c r="K40" s="2">
        <f t="shared" si="1"/>
        <v>142.62092129733639</v>
      </c>
      <c r="L40" s="5">
        <f t="shared" si="2"/>
        <v>0.31384836983451009</v>
      </c>
      <c r="M40" s="4">
        <f t="shared" si="24"/>
        <v>5.5269817519160401E-2</v>
      </c>
      <c r="N40" s="4">
        <f t="shared" si="3"/>
        <v>0.10463290327041679</v>
      </c>
      <c r="O40" s="4">
        <f t="shared" si="4"/>
        <v>0</v>
      </c>
      <c r="P40" s="4">
        <f t="shared" si="5"/>
        <v>0</v>
      </c>
      <c r="Q40" s="5">
        <f t="shared" si="6"/>
        <v>10.209595292554805</v>
      </c>
      <c r="R40" s="5">
        <f t="shared" si="7"/>
        <v>-27.738164749162603</v>
      </c>
      <c r="S40" s="5">
        <f t="shared" si="25"/>
        <v>-16.676682132601485</v>
      </c>
      <c r="T40" s="6">
        <f t="shared" si="26"/>
        <v>621.972082416788</v>
      </c>
      <c r="U40" s="5">
        <f t="shared" si="8"/>
        <v>-3.5542107809748438</v>
      </c>
      <c r="V40" s="5">
        <f t="shared" si="9"/>
        <v>-6.4651996381432166</v>
      </c>
      <c r="W40" s="5">
        <f t="shared" si="10"/>
        <v>8.5775886296478934</v>
      </c>
      <c r="X40" s="5">
        <f t="shared" si="11"/>
        <v>6.6553845115799621</v>
      </c>
      <c r="Y40" s="5">
        <f t="shared" si="11"/>
        <v>-34.203364387305818</v>
      </c>
      <c r="Z40" s="5">
        <f t="shared" si="12"/>
        <v>-40.273093502953593</v>
      </c>
      <c r="AA40">
        <f t="shared" si="13"/>
        <v>0</v>
      </c>
      <c r="AB40">
        <f t="shared" si="27"/>
        <v>0</v>
      </c>
    </row>
    <row r="41" spans="1:28" x14ac:dyDescent="0.2">
      <c r="A41">
        <f t="shared" si="14"/>
        <v>0.09</v>
      </c>
      <c r="B41" s="5">
        <f t="shared" si="15"/>
        <v>-3.8828575691052123</v>
      </c>
      <c r="C41" s="5">
        <f t="shared" si="16"/>
        <v>12.601141173606049</v>
      </c>
      <c r="D41" s="5">
        <f t="shared" si="17"/>
        <v>9.9356063061783431</v>
      </c>
      <c r="E41" s="2">
        <f t="shared" si="18"/>
        <v>13.185800763666471</v>
      </c>
      <c r="F41" s="2">
        <f t="shared" si="19"/>
        <v>-17.125917295042719</v>
      </c>
      <c r="G41" s="3">
        <f t="shared" si="20"/>
        <v>-42.838852871324235</v>
      </c>
      <c r="H41" s="3">
        <f t="shared" si="21"/>
        <v>116.2264694189581</v>
      </c>
      <c r="I41" s="3">
        <f t="shared" si="22"/>
        <v>69.680343768415113</v>
      </c>
      <c r="J41" s="2">
        <f t="shared" si="23"/>
        <v>142.12357234678376</v>
      </c>
      <c r="K41" s="2">
        <f t="shared" si="1"/>
        <v>142.12357234678376</v>
      </c>
      <c r="L41" s="5">
        <f t="shared" si="2"/>
        <v>0.31384836983451009</v>
      </c>
      <c r="M41" s="4">
        <f t="shared" si="24"/>
        <v>5.5463173924845052E-2</v>
      </c>
      <c r="N41" s="4">
        <f t="shared" si="3"/>
        <v>0.10490985902001564</v>
      </c>
      <c r="O41" s="4">
        <f t="shared" si="4"/>
        <v>0</v>
      </c>
      <c r="P41" s="4">
        <f t="shared" si="5"/>
        <v>0</v>
      </c>
      <c r="Q41" s="5">
        <f t="shared" si="6"/>
        <v>10.158210646099203</v>
      </c>
      <c r="R41" s="5">
        <f t="shared" si="7"/>
        <v>-27.560330864986753</v>
      </c>
      <c r="S41" s="5">
        <f t="shared" si="25"/>
        <v>-16.523029036708337</v>
      </c>
      <c r="T41" s="6">
        <f t="shared" si="26"/>
        <v>621.97146044501642</v>
      </c>
      <c r="U41" s="5">
        <f t="shared" si="8"/>
        <v>-3.5418259413118558</v>
      </c>
      <c r="V41" s="5">
        <f t="shared" si="9"/>
        <v>-6.428649358060242</v>
      </c>
      <c r="W41" s="5">
        <f t="shared" si="10"/>
        <v>8.5454724448992021</v>
      </c>
      <c r="X41" s="5">
        <f t="shared" si="11"/>
        <v>6.6163847047873467</v>
      </c>
      <c r="Y41" s="5">
        <f t="shared" si="11"/>
        <v>-33.988980223046994</v>
      </c>
      <c r="Z41" s="5">
        <f t="shared" si="12"/>
        <v>-40.151556591809133</v>
      </c>
      <c r="AA41">
        <f t="shared" si="13"/>
        <v>0</v>
      </c>
      <c r="AB41">
        <f t="shared" si="27"/>
        <v>0</v>
      </c>
    </row>
    <row r="42" spans="1:28" x14ac:dyDescent="0.2">
      <c r="A42">
        <f t="shared" si="14"/>
        <v>9.9999999999999992E-2</v>
      </c>
      <c r="B42" s="5">
        <f t="shared" si="15"/>
        <v>-4.3109152785832148</v>
      </c>
      <c r="C42" s="5">
        <f t="shared" si="16"/>
        <v>13.761706418784478</v>
      </c>
      <c r="D42" s="5">
        <f t="shared" si="17"/>
        <v>10.630402166032903</v>
      </c>
      <c r="E42" s="2">
        <f t="shared" si="18"/>
        <v>14.421114870076311</v>
      </c>
      <c r="F42" s="2">
        <f t="shared" si="19"/>
        <v>-17.393395290142237</v>
      </c>
      <c r="G42" s="3">
        <f t="shared" si="20"/>
        <v>-42.77268902427636</v>
      </c>
      <c r="H42" s="3">
        <f t="shared" si="21"/>
        <v>115.88657961672763</v>
      </c>
      <c r="I42" s="3">
        <f t="shared" si="22"/>
        <v>69.278828202497024</v>
      </c>
      <c r="J42" s="2">
        <f t="shared" si="23"/>
        <v>141.6289458364451</v>
      </c>
      <c r="K42" s="2">
        <f t="shared" si="1"/>
        <v>141.6289458364451</v>
      </c>
      <c r="L42" s="5">
        <f t="shared" si="2"/>
        <v>0.31384836983451009</v>
      </c>
      <c r="M42" s="4">
        <f t="shared" si="24"/>
        <v>5.5656818475316769E-2</v>
      </c>
      <c r="N42" s="4">
        <f t="shared" si="3"/>
        <v>0.10518675684444144</v>
      </c>
      <c r="O42" s="4">
        <f t="shared" si="4"/>
        <v>0</v>
      </c>
      <c r="P42" s="4">
        <f t="shared" si="5"/>
        <v>0</v>
      </c>
      <c r="Q42" s="5">
        <f t="shared" si="6"/>
        <v>10.107222892282399</v>
      </c>
      <c r="R42" s="5">
        <f t="shared" si="7"/>
        <v>-27.384097589602334</v>
      </c>
      <c r="S42" s="5">
        <f t="shared" si="25"/>
        <v>-16.370646184095598</v>
      </c>
      <c r="T42" s="6">
        <f t="shared" si="26"/>
        <v>621.97083847386705</v>
      </c>
      <c r="U42" s="5">
        <f t="shared" si="8"/>
        <v>-3.5295233092711902</v>
      </c>
      <c r="V42" s="5">
        <f t="shared" si="9"/>
        <v>-6.3922530514257332</v>
      </c>
      <c r="W42" s="5">
        <f t="shared" si="10"/>
        <v>8.5135553612274926</v>
      </c>
      <c r="X42" s="5">
        <f t="shared" si="11"/>
        <v>6.5776995830112091</v>
      </c>
      <c r="Y42" s="5">
        <f t="shared" si="11"/>
        <v>-33.776350641028067</v>
      </c>
      <c r="Z42" s="5">
        <f t="shared" si="12"/>
        <v>-40.031090822868109</v>
      </c>
      <c r="AA42">
        <f t="shared" si="13"/>
        <v>0</v>
      </c>
      <c r="AB42">
        <f t="shared" si="27"/>
        <v>0</v>
      </c>
    </row>
    <row r="43" spans="1:28" x14ac:dyDescent="0.2">
      <c r="A43">
        <f t="shared" si="14"/>
        <v>0.10999999999999999</v>
      </c>
      <c r="B43" s="5">
        <f t="shared" si="15"/>
        <v>-4.7383132838468276</v>
      </c>
      <c r="C43" s="5">
        <f t="shared" si="16"/>
        <v>14.918883397419703</v>
      </c>
      <c r="D43" s="5">
        <f t="shared" si="17"/>
        <v>11.32118889351673</v>
      </c>
      <c r="E43" s="2">
        <f t="shared" si="18"/>
        <v>15.653264662736799</v>
      </c>
      <c r="F43" s="2">
        <f t="shared" si="19"/>
        <v>-17.620112884714086</v>
      </c>
      <c r="G43" s="3">
        <f t="shared" si="20"/>
        <v>-42.706912028446247</v>
      </c>
      <c r="H43" s="3">
        <f t="shared" si="21"/>
        <v>115.54881611031735</v>
      </c>
      <c r="I43" s="3">
        <f t="shared" si="22"/>
        <v>68.878517294268349</v>
      </c>
      <c r="J43" s="2">
        <f t="shared" si="23"/>
        <v>141.13702343523545</v>
      </c>
      <c r="K43" s="2">
        <f t="shared" si="1"/>
        <v>141.13702343523545</v>
      </c>
      <c r="L43" s="5">
        <f t="shared" si="2"/>
        <v>0.31384836983451009</v>
      </c>
      <c r="M43" s="4">
        <f t="shared" si="24"/>
        <v>5.585075024820866E-2</v>
      </c>
      <c r="N43" s="4">
        <f t="shared" si="3"/>
        <v>0.10546359452694551</v>
      </c>
      <c r="O43" s="4">
        <f t="shared" si="4"/>
        <v>0</v>
      </c>
      <c r="P43" s="4">
        <f t="shared" si="5"/>
        <v>0</v>
      </c>
      <c r="Q43" s="5">
        <f t="shared" si="6"/>
        <v>10.056628116765468</v>
      </c>
      <c r="R43" s="5">
        <f t="shared" si="7"/>
        <v>-27.209447318035394</v>
      </c>
      <c r="S43" s="5">
        <f t="shared" si="25"/>
        <v>-16.219520465475735</v>
      </c>
      <c r="T43" s="6">
        <f t="shared" si="26"/>
        <v>621.97021650333954</v>
      </c>
      <c r="U43" s="5">
        <f t="shared" si="8"/>
        <v>-3.5173022034935704</v>
      </c>
      <c r="V43" s="5">
        <f t="shared" si="9"/>
        <v>-6.3560096186577129</v>
      </c>
      <c r="W43" s="5">
        <f t="shared" si="10"/>
        <v>8.4818357564767606</v>
      </c>
      <c r="X43" s="5">
        <f t="shared" si="11"/>
        <v>6.5393259132718979</v>
      </c>
      <c r="Y43" s="5">
        <f t="shared" si="11"/>
        <v>-33.56545693669311</v>
      </c>
      <c r="Z43" s="5">
        <f t="shared" si="12"/>
        <v>-39.911684708998976</v>
      </c>
      <c r="AA43">
        <f t="shared" si="13"/>
        <v>0</v>
      </c>
      <c r="AB43">
        <f t="shared" si="27"/>
        <v>0</v>
      </c>
    </row>
    <row r="44" spans="1:28" x14ac:dyDescent="0.2">
      <c r="A44">
        <f t="shared" si="14"/>
        <v>0.11999999999999998</v>
      </c>
      <c r="B44" s="5">
        <f t="shared" si="15"/>
        <v>-5.165055437835627</v>
      </c>
      <c r="C44" s="5">
        <f t="shared" si="16"/>
        <v>16.072693285676042</v>
      </c>
      <c r="D44" s="5">
        <f t="shared" si="17"/>
        <v>12.007978482223963</v>
      </c>
      <c r="E44" s="2">
        <f t="shared" si="18"/>
        <v>16.882217482645196</v>
      </c>
      <c r="F44" s="2">
        <f t="shared" si="19"/>
        <v>-17.81511697872045</v>
      </c>
      <c r="G44" s="3">
        <f t="shared" si="20"/>
        <v>-42.641518769313528</v>
      </c>
      <c r="H44" s="3">
        <f t="shared" si="21"/>
        <v>115.21316154095041</v>
      </c>
      <c r="I44" s="3">
        <f t="shared" si="22"/>
        <v>68.479400447178364</v>
      </c>
      <c r="J44" s="2">
        <f t="shared" si="23"/>
        <v>140.6477870455837</v>
      </c>
      <c r="K44" s="2">
        <f t="shared" si="1"/>
        <v>140.6477870455837</v>
      </c>
      <c r="L44" s="5">
        <f t="shared" si="2"/>
        <v>0.31384836983451009</v>
      </c>
      <c r="M44" s="4">
        <f t="shared" si="24"/>
        <v>5.6044968283059202E-2</v>
      </c>
      <c r="N44" s="4">
        <f t="shared" si="3"/>
        <v>0.10574036980898396</v>
      </c>
      <c r="O44" s="4">
        <f t="shared" si="4"/>
        <v>0</v>
      </c>
      <c r="P44" s="4">
        <f t="shared" si="5"/>
        <v>0</v>
      </c>
      <c r="Q44" s="5">
        <f t="shared" si="6"/>
        <v>10.006422458311953</v>
      </c>
      <c r="R44" s="5">
        <f t="shared" si="7"/>
        <v>-27.03636269086503</v>
      </c>
      <c r="S44" s="5">
        <f t="shared" si="25"/>
        <v>-16.069638942117223</v>
      </c>
      <c r="T44" s="6">
        <f t="shared" si="26"/>
        <v>621.96959453343402</v>
      </c>
      <c r="U44" s="5">
        <f t="shared" si="8"/>
        <v>-3.5051619503759612</v>
      </c>
      <c r="V44" s="5">
        <f t="shared" si="9"/>
        <v>-6.3199179725071293</v>
      </c>
      <c r="W44" s="5">
        <f t="shared" si="10"/>
        <v>8.4503120269275538</v>
      </c>
      <c r="X44" s="5">
        <f t="shared" si="11"/>
        <v>6.5012605079359913</v>
      </c>
      <c r="Y44" s="5">
        <f t="shared" si="11"/>
        <v>-33.356280663372161</v>
      </c>
      <c r="Z44" s="5">
        <f t="shared" si="12"/>
        <v>-39.793326915189667</v>
      </c>
      <c r="AA44">
        <f t="shared" si="13"/>
        <v>0</v>
      </c>
      <c r="AB44">
        <f t="shared" si="27"/>
        <v>0</v>
      </c>
    </row>
    <row r="45" spans="1:28" x14ac:dyDescent="0.2">
      <c r="A45">
        <f t="shared" si="14"/>
        <v>0.12999999999999998</v>
      </c>
      <c r="B45" s="5">
        <f t="shared" si="15"/>
        <v>-5.5911455625033657</v>
      </c>
      <c r="C45" s="5">
        <f t="shared" si="16"/>
        <v>17.223157087052378</v>
      </c>
      <c r="D45" s="5">
        <f t="shared" si="17"/>
        <v>12.690782820349988</v>
      </c>
      <c r="E45" s="2">
        <f t="shared" si="18"/>
        <v>18.107955399392377</v>
      </c>
      <c r="F45" s="2">
        <f t="shared" si="19"/>
        <v>-17.984961510570947</v>
      </c>
      <c r="G45" s="3">
        <f t="shared" si="20"/>
        <v>-42.576506164234168</v>
      </c>
      <c r="H45" s="3">
        <f t="shared" si="21"/>
        <v>114.87959873431669</v>
      </c>
      <c r="I45" s="3">
        <f t="shared" si="22"/>
        <v>68.081467178026472</v>
      </c>
      <c r="J45" s="2">
        <f t="shared" si="23"/>
        <v>140.16121880043488</v>
      </c>
      <c r="K45" s="2">
        <f t="shared" si="1"/>
        <v>140.16121880043488</v>
      </c>
      <c r="L45" s="5">
        <f t="shared" si="2"/>
        <v>0.31384836983451009</v>
      </c>
      <c r="M45" s="4">
        <f t="shared" si="24"/>
        <v>5.6239471580785953E-2</v>
      </c>
      <c r="N45" s="4">
        <f t="shared" si="3"/>
        <v>0.10601708038990297</v>
      </c>
      <c r="O45" s="4">
        <f t="shared" si="4"/>
        <v>0</v>
      </c>
      <c r="P45" s="4">
        <f t="shared" si="5"/>
        <v>0</v>
      </c>
      <c r="Q45" s="5">
        <f t="shared" si="6"/>
        <v>9.9566021079516709</v>
      </c>
      <c r="R45" s="5">
        <f t="shared" si="7"/>
        <v>-26.864826590200174</v>
      </c>
      <c r="S45" s="5">
        <f t="shared" si="25"/>
        <v>-15.920988843058437</v>
      </c>
      <c r="T45" s="6">
        <f t="shared" si="26"/>
        <v>621.96897256415048</v>
      </c>
      <c r="U45" s="5">
        <f t="shared" si="8"/>
        <v>-3.4931018839699037</v>
      </c>
      <c r="V45" s="5">
        <f t="shared" si="9"/>
        <v>-6.2839770378860882</v>
      </c>
      <c r="W45" s="5">
        <f t="shared" si="10"/>
        <v>8.4189825870536765</v>
      </c>
      <c r="X45" s="5">
        <f t="shared" si="11"/>
        <v>6.4635002239817672</v>
      </c>
      <c r="Y45" s="5">
        <f t="shared" si="11"/>
        <v>-33.148803628086263</v>
      </c>
      <c r="Z45" s="5">
        <f t="shared" si="12"/>
        <v>-39.676006256004761</v>
      </c>
      <c r="AA45">
        <f t="shared" si="13"/>
        <v>0</v>
      </c>
      <c r="AB45">
        <f t="shared" si="27"/>
        <v>0</v>
      </c>
    </row>
    <row r="46" spans="1:28" x14ac:dyDescent="0.2">
      <c r="A46">
        <f t="shared" si="14"/>
        <v>0.13999999999999999</v>
      </c>
      <c r="B46" s="5">
        <f t="shared" si="15"/>
        <v>-6.0165874491345086</v>
      </c>
      <c r="C46" s="5">
        <f t="shared" si="16"/>
        <v>18.370295634214141</v>
      </c>
      <c r="D46" s="5">
        <f t="shared" si="17"/>
        <v>13.369613691817452</v>
      </c>
      <c r="E46" s="2">
        <f t="shared" si="18"/>
        <v>19.330470408696993</v>
      </c>
      <c r="F46" s="2">
        <f t="shared" si="19"/>
        <v>-18.134510494649515</v>
      </c>
      <c r="G46" s="3">
        <f t="shared" si="20"/>
        <v>-42.51187116199435</v>
      </c>
      <c r="H46" s="3">
        <f t="shared" si="21"/>
        <v>114.54811069803583</v>
      </c>
      <c r="I46" s="3">
        <f t="shared" si="22"/>
        <v>67.684707115466423</v>
      </c>
      <c r="J46" s="2">
        <f t="shared" si="23"/>
        <v>139.67730106030095</v>
      </c>
      <c r="K46" s="2">
        <f t="shared" si="1"/>
        <v>139.67730106030095</v>
      </c>
      <c r="L46" s="5">
        <f t="shared" si="2"/>
        <v>0.31384836983451009</v>
      </c>
      <c r="M46" s="4">
        <f t="shared" si="24"/>
        <v>5.6434259103155214E-2</v>
      </c>
      <c r="N46" s="4">
        <f t="shared" si="3"/>
        <v>0.10629372392662462</v>
      </c>
      <c r="O46" s="4">
        <f t="shared" si="4"/>
        <v>0</v>
      </c>
      <c r="P46" s="4">
        <f t="shared" si="5"/>
        <v>0</v>
      </c>
      <c r="Q46" s="5">
        <f t="shared" si="6"/>
        <v>9.9071633081600865</v>
      </c>
      <c r="R46" s="5">
        <f t="shared" si="7"/>
        <v>-26.694822135733101</v>
      </c>
      <c r="S46" s="5">
        <f t="shared" si="25"/>
        <v>-15.773557562373195</v>
      </c>
      <c r="T46" s="6">
        <f t="shared" si="26"/>
        <v>621.96835059548903</v>
      </c>
      <c r="U46" s="5">
        <f t="shared" si="8"/>
        <v>-3.4811213458815606</v>
      </c>
      <c r="V46" s="5">
        <f t="shared" si="9"/>
        <v>-6.2481857516987667</v>
      </c>
      <c r="W46" s="5">
        <f t="shared" si="10"/>
        <v>8.3878458692830087</v>
      </c>
      <c r="X46" s="5">
        <f t="shared" si="11"/>
        <v>6.4260419622785259</v>
      </c>
      <c r="Y46" s="5">
        <f t="shared" si="11"/>
        <v>-32.943007887431868</v>
      </c>
      <c r="Z46" s="5">
        <f t="shared" si="12"/>
        <v>-39.559711693090186</v>
      </c>
      <c r="AA46">
        <f t="shared" si="13"/>
        <v>0</v>
      </c>
      <c r="AB46">
        <f t="shared" si="27"/>
        <v>0</v>
      </c>
    </row>
    <row r="47" spans="1:28" x14ac:dyDescent="0.2">
      <c r="A47">
        <f t="shared" si="14"/>
        <v>0.15</v>
      </c>
      <c r="B47" s="5">
        <f t="shared" si="15"/>
        <v>-6.4413848586563383</v>
      </c>
      <c r="C47" s="5">
        <f t="shared" si="16"/>
        <v>19.514129590800128</v>
      </c>
      <c r="D47" s="5">
        <f t="shared" si="17"/>
        <v>14.044482777387463</v>
      </c>
      <c r="E47" s="2">
        <f t="shared" si="18"/>
        <v>20.549761375351011</v>
      </c>
      <c r="F47" s="2">
        <f t="shared" si="19"/>
        <v>-18.267449538928464</v>
      </c>
      <c r="G47" s="3">
        <f t="shared" si="20"/>
        <v>-42.447610742371566</v>
      </c>
      <c r="H47" s="3">
        <f t="shared" si="21"/>
        <v>114.2186806191615</v>
      </c>
      <c r="I47" s="3">
        <f t="shared" si="22"/>
        <v>67.289109998535523</v>
      </c>
      <c r="J47" s="2">
        <f t="shared" si="23"/>
        <v>139.19601641035899</v>
      </c>
      <c r="K47" s="2">
        <f t="shared" si="1"/>
        <v>139.19601641035899</v>
      </c>
      <c r="L47" s="5">
        <f t="shared" si="2"/>
        <v>0.31384836983451009</v>
      </c>
      <c r="M47" s="4">
        <f t="shared" si="24"/>
        <v>5.6629329772247418E-2</v>
      </c>
      <c r="N47" s="4">
        <f t="shared" si="3"/>
        <v>0.10657029803333222</v>
      </c>
      <c r="O47" s="4">
        <f t="shared" si="4"/>
        <v>0</v>
      </c>
      <c r="P47" s="4">
        <f t="shared" si="5"/>
        <v>0</v>
      </c>
      <c r="Q47" s="5">
        <f t="shared" si="6"/>
        <v>9.8581023520528959</v>
      </c>
      <c r="R47" s="5">
        <f t="shared" si="7"/>
        <v>-26.526332680867998</v>
      </c>
      <c r="S47" s="5">
        <f t="shared" si="25"/>
        <v>-15.62733265648694</v>
      </c>
      <c r="T47" s="6">
        <f t="shared" si="26"/>
        <v>621.96772862744933</v>
      </c>
      <c r="U47" s="5">
        <f t="shared" si="8"/>
        <v>-3.4692196851733859</v>
      </c>
      <c r="V47" s="5">
        <f t="shared" si="9"/>
        <v>-6.2125430626748033</v>
      </c>
      <c r="W47" s="5">
        <f t="shared" si="10"/>
        <v>8.3569003237621455</v>
      </c>
      <c r="X47" s="5">
        <f t="shared" si="11"/>
        <v>6.3888826668795105</v>
      </c>
      <c r="Y47" s="5">
        <f t="shared" si="11"/>
        <v>-32.738875743542799</v>
      </c>
      <c r="Z47" s="5">
        <f t="shared" si="12"/>
        <v>-39.444432332724794</v>
      </c>
      <c r="AA47">
        <f t="shared" si="13"/>
        <v>0</v>
      </c>
      <c r="AB47">
        <f t="shared" si="27"/>
        <v>0</v>
      </c>
    </row>
    <row r="48" spans="1:28" x14ac:dyDescent="0.2">
      <c r="A48">
        <f t="shared" si="14"/>
        <v>0.16</v>
      </c>
      <c r="B48" s="5">
        <f t="shared" si="15"/>
        <v>-6.8655415219467102</v>
      </c>
      <c r="C48" s="5">
        <f t="shared" si="16"/>
        <v>20.654679453204565</v>
      </c>
      <c r="D48" s="5">
        <f t="shared" si="17"/>
        <v>14.715401655756182</v>
      </c>
      <c r="E48" s="2">
        <f t="shared" si="18"/>
        <v>21.765832024165885</v>
      </c>
      <c r="F48" s="2">
        <f t="shared" si="19"/>
        <v>-18.38662222783001</v>
      </c>
      <c r="G48" s="3">
        <f t="shared" si="20"/>
        <v>-42.383721915702772</v>
      </c>
      <c r="H48" s="3">
        <f t="shared" si="21"/>
        <v>113.89129186172607</v>
      </c>
      <c r="I48" s="3">
        <f t="shared" si="22"/>
        <v>66.894665675208273</v>
      </c>
      <c r="J48" s="2">
        <f t="shared" si="23"/>
        <v>138.71734765759612</v>
      </c>
      <c r="K48" s="2">
        <f t="shared" si="1"/>
        <v>138.71734765759612</v>
      </c>
      <c r="L48" s="5">
        <f t="shared" si="2"/>
        <v>0.31384836983451009</v>
      </c>
      <c r="M48" s="4">
        <f t="shared" si="24"/>
        <v>5.6824682469918605E-2</v>
      </c>
      <c r="N48" s="4">
        <f t="shared" si="3"/>
        <v>0.10684680028115616</v>
      </c>
      <c r="O48" s="4">
        <f t="shared" si="4"/>
        <v>0</v>
      </c>
      <c r="P48" s="4">
        <f t="shared" si="5"/>
        <v>0</v>
      </c>
      <c r="Q48" s="5">
        <f t="shared" si="6"/>
        <v>9.8094155825955109</v>
      </c>
      <c r="R48" s="5">
        <f t="shared" si="7"/>
        <v>-26.359341808922974</v>
      </c>
      <c r="S48" s="5">
        <f t="shared" si="25"/>
        <v>-15.482301841542377</v>
      </c>
      <c r="T48" s="6">
        <f t="shared" si="26"/>
        <v>621.96710666003173</v>
      </c>
      <c r="U48" s="5">
        <f t="shared" si="8"/>
        <v>-3.4573962582674524</v>
      </c>
      <c r="V48" s="5">
        <f t="shared" si="9"/>
        <v>-6.1770479312052542</v>
      </c>
      <c r="W48" s="5">
        <f t="shared" si="10"/>
        <v>8.3261444181249473</v>
      </c>
      <c r="X48" s="5">
        <f t="shared" si="11"/>
        <v>6.352019324328058</v>
      </c>
      <c r="Y48" s="5">
        <f t="shared" si="11"/>
        <v>-32.536389740128229</v>
      </c>
      <c r="Z48" s="5">
        <f t="shared" si="12"/>
        <v>-39.330157423417432</v>
      </c>
      <c r="AA48">
        <f t="shared" si="13"/>
        <v>0</v>
      </c>
      <c r="AB48">
        <f t="shared" si="27"/>
        <v>0</v>
      </c>
    </row>
    <row r="49" spans="1:28" x14ac:dyDescent="0.2">
      <c r="A49">
        <f t="shared" si="14"/>
        <v>0.17</v>
      </c>
      <c r="B49" s="5">
        <f t="shared" si="15"/>
        <v>-7.2890611401375214</v>
      </c>
      <c r="C49" s="5">
        <f t="shared" si="16"/>
        <v>21.791965552334819</v>
      </c>
      <c r="D49" s="5">
        <f t="shared" si="17"/>
        <v>15.382381804637093</v>
      </c>
      <c r="E49" s="2">
        <f t="shared" si="18"/>
        <v>22.97868958271577</v>
      </c>
      <c r="F49" s="2">
        <f t="shared" si="19"/>
        <v>-18.494257532046845</v>
      </c>
      <c r="G49" s="3">
        <f t="shared" si="20"/>
        <v>-42.320201722459494</v>
      </c>
      <c r="H49" s="3">
        <f t="shared" si="21"/>
        <v>113.56592796432479</v>
      </c>
      <c r="I49" s="3">
        <f t="shared" si="22"/>
        <v>66.501364100974101</v>
      </c>
      <c r="J49" s="2">
        <f t="shared" si="23"/>
        <v>138.24127782799968</v>
      </c>
      <c r="K49" s="2">
        <f t="shared" si="1"/>
        <v>138.24127782799968</v>
      </c>
      <c r="L49" s="5">
        <f t="shared" si="2"/>
        <v>0.31384836983451009</v>
      </c>
      <c r="M49" s="4">
        <f t="shared" si="24"/>
        <v>5.70203160372579E-2</v>
      </c>
      <c r="N49" s="4">
        <f t="shared" si="3"/>
        <v>0.10712322819785981</v>
      </c>
      <c r="O49" s="4">
        <f t="shared" si="4"/>
        <v>0</v>
      </c>
      <c r="P49" s="4">
        <f t="shared" si="5"/>
        <v>0</v>
      </c>
      <c r="Q49" s="5">
        <f t="shared" si="6"/>
        <v>9.7610993918271287</v>
      </c>
      <c r="R49" s="5">
        <f t="shared" si="7"/>
        <v>-26.193833329403862</v>
      </c>
      <c r="S49" s="5">
        <f t="shared" si="25"/>
        <v>-15.338452990813577</v>
      </c>
      <c r="T49" s="6">
        <f t="shared" si="26"/>
        <v>621.966484693236</v>
      </c>
      <c r="U49" s="5">
        <f t="shared" si="8"/>
        <v>-3.4456504288503451</v>
      </c>
      <c r="V49" s="5">
        <f t="shared" si="9"/>
        <v>-6.141699329180982</v>
      </c>
      <c r="W49" s="5">
        <f t="shared" si="10"/>
        <v>8.2955766372648441</v>
      </c>
      <c r="X49" s="5">
        <f t="shared" si="11"/>
        <v>6.3154489629767836</v>
      </c>
      <c r="Y49" s="5">
        <f t="shared" si="11"/>
        <v>-32.335532658584846</v>
      </c>
      <c r="Z49" s="5">
        <f t="shared" si="12"/>
        <v>-39.216876353548734</v>
      </c>
      <c r="AA49">
        <f t="shared" si="13"/>
        <v>0</v>
      </c>
      <c r="AB49">
        <f t="shared" si="27"/>
        <v>0</v>
      </c>
    </row>
    <row r="50" spans="1:28" x14ac:dyDescent="0.2">
      <c r="A50">
        <f t="shared" si="14"/>
        <v>0.18000000000000002</v>
      </c>
      <c r="B50" s="5">
        <f t="shared" si="15"/>
        <v>-7.7119473849139677</v>
      </c>
      <c r="C50" s="5">
        <f t="shared" si="16"/>
        <v>22.92600805534514</v>
      </c>
      <c r="D50" s="5">
        <f t="shared" si="17"/>
        <v>16.045434601829157</v>
      </c>
      <c r="E50" s="2">
        <f t="shared" si="18"/>
        <v>24.188343842054</v>
      </c>
      <c r="F50" s="2">
        <f t="shared" si="19"/>
        <v>-18.592127311689506</v>
      </c>
      <c r="G50" s="3">
        <f t="shared" si="20"/>
        <v>-42.257047232829727</v>
      </c>
      <c r="H50" s="3">
        <f t="shared" si="21"/>
        <v>113.24257263773893</v>
      </c>
      <c r="I50" s="3">
        <f t="shared" si="22"/>
        <v>66.109195337438607</v>
      </c>
      <c r="J50" s="2">
        <f t="shared" si="23"/>
        <v>137.76779016379263</v>
      </c>
      <c r="K50" s="2">
        <f t="shared" si="1"/>
        <v>137.76779016379263</v>
      </c>
      <c r="L50" s="5">
        <f t="shared" si="2"/>
        <v>0.31384836983451009</v>
      </c>
      <c r="M50" s="4">
        <f t="shared" si="24"/>
        <v>5.7216229274040818E-2</v>
      </c>
      <c r="N50" s="4">
        <f t="shared" si="3"/>
        <v>0.10739957926752566</v>
      </c>
      <c r="O50" s="4">
        <f t="shared" si="4"/>
        <v>0</v>
      </c>
      <c r="P50" s="4">
        <f t="shared" si="5"/>
        <v>0</v>
      </c>
      <c r="Q50" s="5">
        <f t="shared" si="6"/>
        <v>9.7131502200990685</v>
      </c>
      <c r="R50" s="5">
        <f t="shared" si="7"/>
        <v>-26.029791274348383</v>
      </c>
      <c r="S50" s="5">
        <f t="shared" si="25"/>
        <v>-15.195774132167498</v>
      </c>
      <c r="T50" s="6">
        <f t="shared" si="26"/>
        <v>621.96586272706224</v>
      </c>
      <c r="U50" s="5">
        <f t="shared" si="8"/>
        <v>-3.4339815677796226</v>
      </c>
      <c r="V50" s="5">
        <f t="shared" si="9"/>
        <v>-6.1064962398334455</v>
      </c>
      <c r="W50" s="5">
        <f t="shared" si="10"/>
        <v>8.2651954831108192</v>
      </c>
      <c r="X50" s="5">
        <f t="shared" si="11"/>
        <v>6.2791686523194459</v>
      </c>
      <c r="Y50" s="5">
        <f t="shared" si="11"/>
        <v>-32.136287514181831</v>
      </c>
      <c r="Z50" s="5">
        <f t="shared" si="12"/>
        <v>-39.104578649056677</v>
      </c>
      <c r="AA50">
        <f t="shared" si="13"/>
        <v>0</v>
      </c>
      <c r="AB50">
        <f t="shared" si="27"/>
        <v>0</v>
      </c>
    </row>
    <row r="51" spans="1:28" x14ac:dyDescent="0.2">
      <c r="A51">
        <f t="shared" si="14"/>
        <v>0.19000000000000003</v>
      </c>
      <c r="B51" s="5">
        <f t="shared" si="15"/>
        <v>-8.1342038988096501</v>
      </c>
      <c r="C51" s="5">
        <f t="shared" si="16"/>
        <v>24.056826967346819</v>
      </c>
      <c r="D51" s="5">
        <f t="shared" si="17"/>
        <v>16.70457132627109</v>
      </c>
      <c r="E51" s="2">
        <f t="shared" si="18"/>
        <v>25.394806492751137</v>
      </c>
      <c r="F51" s="2">
        <f t="shared" si="19"/>
        <v>-18.681657756567741</v>
      </c>
      <c r="G51" s="3">
        <f t="shared" si="20"/>
        <v>-42.194255546306536</v>
      </c>
      <c r="H51" s="3">
        <f t="shared" si="21"/>
        <v>112.92120976259712</v>
      </c>
      <c r="I51" s="3">
        <f t="shared" si="22"/>
        <v>65.718149550948041</v>
      </c>
      <c r="J51" s="2">
        <f t="shared" si="23"/>
        <v>137.29686812071225</v>
      </c>
      <c r="K51" s="2">
        <f t="shared" si="1"/>
        <v>137.29686812071225</v>
      </c>
      <c r="L51" s="5">
        <f t="shared" si="2"/>
        <v>0.31384836983451009</v>
      </c>
      <c r="M51" s="4">
        <f t="shared" si="24"/>
        <v>5.7412420938178978E-2</v>
      </c>
      <c r="N51" s="4">
        <f t="shared" si="3"/>
        <v>0.10767585093024214</v>
      </c>
      <c r="O51" s="4">
        <f t="shared" si="4"/>
        <v>0</v>
      </c>
      <c r="P51" s="4">
        <f t="shared" si="5"/>
        <v>0</v>
      </c>
      <c r="Q51" s="5">
        <f t="shared" si="6"/>
        <v>9.6655645553270606</v>
      </c>
      <c r="R51" s="5">
        <f t="shared" si="7"/>
        <v>-25.867199894738999</v>
      </c>
      <c r="S51" s="5">
        <f t="shared" si="25"/>
        <v>-15.0542534455719</v>
      </c>
      <c r="T51" s="6">
        <f t="shared" si="26"/>
        <v>621.96524076151059</v>
      </c>
      <c r="U51" s="5">
        <f t="shared" si="8"/>
        <v>-3.4223890529918246</v>
      </c>
      <c r="V51" s="5">
        <f t="shared" si="9"/>
        <v>-6.0714376575778664</v>
      </c>
      <c r="W51" s="5">
        <f t="shared" si="10"/>
        <v>8.234999474407072</v>
      </c>
      <c r="X51" s="5">
        <f t="shared" si="11"/>
        <v>6.2431755023352355</v>
      </c>
      <c r="Y51" s="5">
        <f t="shared" si="11"/>
        <v>-31.938637552316866</v>
      </c>
      <c r="Z51" s="5">
        <f t="shared" si="12"/>
        <v>-38.993253971164826</v>
      </c>
      <c r="AA51">
        <f t="shared" si="13"/>
        <v>0</v>
      </c>
      <c r="AB51">
        <f t="shared" si="27"/>
        <v>0</v>
      </c>
    </row>
    <row r="52" spans="1:28" x14ac:dyDescent="0.2">
      <c r="A52">
        <f t="shared" si="14"/>
        <v>0.20000000000000004</v>
      </c>
      <c r="B52" s="5">
        <f t="shared" si="15"/>
        <v>-8.5558342954975988</v>
      </c>
      <c r="C52" s="5">
        <f t="shared" si="16"/>
        <v>25.184442133095175</v>
      </c>
      <c r="D52" s="5">
        <f t="shared" si="17"/>
        <v>17.359803159082013</v>
      </c>
      <c r="E52" s="2">
        <f t="shared" si="18"/>
        <v>26.598090646646657</v>
      </c>
      <c r="F52" s="2">
        <f t="shared" si="19"/>
        <v>-18.764009746640841</v>
      </c>
      <c r="G52" s="3">
        <f t="shared" si="20"/>
        <v>-42.131823791283182</v>
      </c>
      <c r="H52" s="3">
        <f t="shared" si="21"/>
        <v>112.60182338707395</v>
      </c>
      <c r="I52" s="3">
        <f t="shared" si="22"/>
        <v>65.32821701123639</v>
      </c>
      <c r="J52" s="2">
        <f t="shared" si="23"/>
        <v>136.82849536533217</v>
      </c>
      <c r="K52" s="2">
        <f t="shared" si="1"/>
        <v>136.82849536533217</v>
      </c>
      <c r="L52" s="5">
        <f t="shared" si="2"/>
        <v>0.31384836983451009</v>
      </c>
      <c r="M52" s="4">
        <f t="shared" si="24"/>
        <v>5.7608889745165669E-2</v>
      </c>
      <c r="N52" s="4">
        <f t="shared" si="3"/>
        <v>0.10795204058179048</v>
      </c>
      <c r="O52" s="4">
        <f t="shared" si="4"/>
        <v>0</v>
      </c>
      <c r="P52" s="4">
        <f t="shared" si="5"/>
        <v>0</v>
      </c>
      <c r="Q52" s="5">
        <f t="shared" si="6"/>
        <v>9.618338932257199</v>
      </c>
      <c r="R52" s="5">
        <f t="shared" si="7"/>
        <v>-25.706043656983052</v>
      </c>
      <c r="S52" s="5">
        <f t="shared" si="25"/>
        <v>-14.91387926064866</v>
      </c>
      <c r="T52" s="6">
        <f t="shared" si="26"/>
        <v>621.96461879658079</v>
      </c>
      <c r="U52" s="5">
        <f t="shared" si="8"/>
        <v>-3.4108722694119602</v>
      </c>
      <c r="V52" s="5">
        <f t="shared" si="9"/>
        <v>-6.0365225878586859</v>
      </c>
      <c r="W52" s="5">
        <f t="shared" si="10"/>
        <v>8.2049871464961761</v>
      </c>
      <c r="X52" s="5">
        <f t="shared" si="11"/>
        <v>6.2074666628452384</v>
      </c>
      <c r="Y52" s="5">
        <f t="shared" si="11"/>
        <v>-31.74256624484174</v>
      </c>
      <c r="Z52" s="5">
        <f t="shared" si="12"/>
        <v>-38.882892114152483</v>
      </c>
      <c r="AA52">
        <f t="shared" si="13"/>
        <v>0</v>
      </c>
      <c r="AB52">
        <f t="shared" si="27"/>
        <v>0</v>
      </c>
    </row>
    <row r="53" spans="1:28" x14ac:dyDescent="0.2">
      <c r="A53">
        <f t="shared" si="14"/>
        <v>0.21000000000000005</v>
      </c>
      <c r="B53" s="5">
        <f t="shared" si="15"/>
        <v>-8.9768421600772879</v>
      </c>
      <c r="C53" s="5">
        <f t="shared" si="16"/>
        <v>26.308873238653671</v>
      </c>
      <c r="D53" s="5">
        <f t="shared" si="17"/>
        <v>18.011141184588666</v>
      </c>
      <c r="E53" s="2">
        <f t="shared" si="18"/>
        <v>27.798210486549102</v>
      </c>
      <c r="F53" s="2">
        <f t="shared" si="19"/>
        <v>-18.840137794199766</v>
      </c>
      <c r="G53" s="3">
        <f t="shared" si="20"/>
        <v>-42.069749124654727</v>
      </c>
      <c r="H53" s="3">
        <f t="shared" si="21"/>
        <v>112.28439772462553</v>
      </c>
      <c r="I53" s="3">
        <f t="shared" si="22"/>
        <v>64.939388090094866</v>
      </c>
      <c r="J53" s="2">
        <f t="shared" si="23"/>
        <v>136.36265577242634</v>
      </c>
      <c r="K53" s="2">
        <f t="shared" si="1"/>
        <v>136.36265577242634</v>
      </c>
      <c r="L53" s="5">
        <f t="shared" si="2"/>
        <v>0.31384836983451009</v>
      </c>
      <c r="M53" s="4">
        <f t="shared" si="24"/>
        <v>5.7805634367517823E-2</v>
      </c>
      <c r="N53" s="4">
        <f t="shared" si="3"/>
        <v>0.10822814557333255</v>
      </c>
      <c r="O53" s="4">
        <f t="shared" si="4"/>
        <v>0</v>
      </c>
      <c r="P53" s="4">
        <f t="shared" si="5"/>
        <v>0</v>
      </c>
      <c r="Q53" s="5">
        <f t="shared" si="6"/>
        <v>9.5714699317452947</v>
      </c>
      <c r="R53" s="5">
        <f t="shared" si="7"/>
        <v>-25.546307239458812</v>
      </c>
      <c r="S53" s="5">
        <f t="shared" si="25"/>
        <v>-14.774640054271604</v>
      </c>
      <c r="T53" s="6">
        <f t="shared" si="26"/>
        <v>621.96399683227298</v>
      </c>
      <c r="U53" s="5">
        <f t="shared" si="8"/>
        <v>-3.3994306088644843</v>
      </c>
      <c r="V53" s="5">
        <f t="shared" si="9"/>
        <v>-6.0017500469973024</v>
      </c>
      <c r="W53" s="5">
        <f t="shared" si="10"/>
        <v>8.1751570511057832</v>
      </c>
      <c r="X53" s="5">
        <f t="shared" si="11"/>
        <v>6.1720393228808099</v>
      </c>
      <c r="Y53" s="5">
        <f t="shared" si="11"/>
        <v>-31.548057286456114</v>
      </c>
      <c r="Z53" s="5">
        <f t="shared" si="12"/>
        <v>-38.773483003165822</v>
      </c>
      <c r="AA53">
        <f t="shared" si="13"/>
        <v>0</v>
      </c>
      <c r="AB53">
        <f t="shared" si="27"/>
        <v>0</v>
      </c>
    </row>
    <row r="54" spans="1:28" x14ac:dyDescent="0.2">
      <c r="A54">
        <f t="shared" si="14"/>
        <v>0.22000000000000006</v>
      </c>
      <c r="B54" s="5">
        <f t="shared" si="15"/>
        <v>-9.3972310493576909</v>
      </c>
      <c r="C54" s="5">
        <f t="shared" si="16"/>
        <v>27.430139813035602</v>
      </c>
      <c r="D54" s="5">
        <f t="shared" si="17"/>
        <v>18.658596391339458</v>
      </c>
      <c r="E54" s="2">
        <f t="shared" si="18"/>
        <v>28.995181005775649</v>
      </c>
      <c r="F54" s="2">
        <f t="shared" si="19"/>
        <v>-18.91083394338991</v>
      </c>
      <c r="G54" s="3">
        <f t="shared" si="20"/>
        <v>-42.008028731425917</v>
      </c>
      <c r="H54" s="3">
        <f t="shared" si="21"/>
        <v>111.96891715176098</v>
      </c>
      <c r="I54" s="3">
        <f t="shared" si="22"/>
        <v>64.551653260063205</v>
      </c>
      <c r="J54" s="2">
        <f t="shared" si="23"/>
        <v>135.89933342237424</v>
      </c>
      <c r="K54" s="2">
        <f t="shared" si="1"/>
        <v>135.89933342237424</v>
      </c>
      <c r="L54" s="5">
        <f t="shared" si="2"/>
        <v>0.31384836983451009</v>
      </c>
      <c r="M54" s="4">
        <f t="shared" si="24"/>
        <v>5.8002653434214166E-2</v>
      </c>
      <c r="N54" s="4">
        <f t="shared" si="3"/>
        <v>0.10850416321109919</v>
      </c>
      <c r="O54" s="4">
        <f t="shared" si="4"/>
        <v>0</v>
      </c>
      <c r="P54" s="4">
        <f t="shared" si="5"/>
        <v>0</v>
      </c>
      <c r="Q54" s="5">
        <f t="shared" si="6"/>
        <v>9.5249541800492796</v>
      </c>
      <c r="R54" s="5">
        <f t="shared" si="7"/>
        <v>-25.38797552912586</v>
      </c>
      <c r="S54" s="5">
        <f t="shared" si="25"/>
        <v>-14.636524448207791</v>
      </c>
      <c r="T54" s="6">
        <f t="shared" si="26"/>
        <v>621.96337486858704</v>
      </c>
      <c r="U54" s="5">
        <f t="shared" si="8"/>
        <v>-3.3880634699857231</v>
      </c>
      <c r="V54" s="5">
        <f t="shared" si="9"/>
        <v>-5.9671190620420296</v>
      </c>
      <c r="W54" s="5">
        <f t="shared" si="10"/>
        <v>8.1455077561387306</v>
      </c>
      <c r="X54" s="5">
        <f t="shared" si="11"/>
        <v>6.1368907100635566</v>
      </c>
      <c r="Y54" s="5">
        <f t="shared" si="11"/>
        <v>-31.355094591167891</v>
      </c>
      <c r="Z54" s="5">
        <f t="shared" si="12"/>
        <v>-38.665016692069059</v>
      </c>
      <c r="AA54">
        <f t="shared" si="13"/>
        <v>0</v>
      </c>
      <c r="AB54">
        <f t="shared" si="27"/>
        <v>0</v>
      </c>
    </row>
    <row r="55" spans="1:28" x14ac:dyDescent="0.2">
      <c r="A55">
        <f t="shared" si="14"/>
        <v>0.23000000000000007</v>
      </c>
      <c r="B55" s="5">
        <f t="shared" si="15"/>
        <v>-9.8170044921364479</v>
      </c>
      <c r="C55" s="5">
        <f t="shared" si="16"/>
        <v>28.548261229823655</v>
      </c>
      <c r="D55" s="5">
        <f t="shared" si="17"/>
        <v>19.302179673105485</v>
      </c>
      <c r="E55" s="2">
        <f t="shared" si="18"/>
        <v>30.189017811861316</v>
      </c>
      <c r="F55" s="2">
        <f t="shared" si="19"/>
        <v>-18.976760922532531</v>
      </c>
      <c r="G55" s="3">
        <f t="shared" si="20"/>
        <v>-41.94665982432528</v>
      </c>
      <c r="H55" s="3">
        <f t="shared" si="21"/>
        <v>111.6553662058493</v>
      </c>
      <c r="I55" s="3">
        <f t="shared" si="22"/>
        <v>64.165003093142516</v>
      </c>
      <c r="J55" s="2">
        <f t="shared" si="23"/>
        <v>135.43851259860679</v>
      </c>
      <c r="K55" s="2">
        <f t="shared" si="1"/>
        <v>135.43851259860679</v>
      </c>
      <c r="L55" s="5">
        <f t="shared" si="2"/>
        <v>0.31384836983451009</v>
      </c>
      <c r="M55" s="4">
        <f t="shared" si="24"/>
        <v>5.8199945530129658E-2</v>
      </c>
      <c r="N55" s="4">
        <f t="shared" si="3"/>
        <v>0.1087800907560792</v>
      </c>
      <c r="O55" s="4">
        <f t="shared" si="4"/>
        <v>0</v>
      </c>
      <c r="P55" s="4">
        <f t="shared" si="5"/>
        <v>0</v>
      </c>
      <c r="Q55" s="5">
        <f t="shared" si="6"/>
        <v>9.4787883481344721</v>
      </c>
      <c r="R55" s="5">
        <f t="shared" si="7"/>
        <v>-25.231033618198605</v>
      </c>
      <c r="S55" s="5">
        <f t="shared" si="25"/>
        <v>-14.499521206801472</v>
      </c>
      <c r="T55" s="6">
        <f t="shared" si="26"/>
        <v>621.9627529055233</v>
      </c>
      <c r="U55" s="5">
        <f t="shared" si="8"/>
        <v>-3.3767702581377002</v>
      </c>
      <c r="V55" s="5">
        <f t="shared" si="9"/>
        <v>-5.932628670620212</v>
      </c>
      <c r="W55" s="5">
        <f t="shared" si="10"/>
        <v>8.1160378454664972</v>
      </c>
      <c r="X55" s="5">
        <f t="shared" si="11"/>
        <v>6.102018089996772</v>
      </c>
      <c r="Y55" s="5">
        <f t="shared" si="11"/>
        <v>-31.163662288818816</v>
      </c>
      <c r="Z55" s="5">
        <f t="shared" si="12"/>
        <v>-38.557483361334974</v>
      </c>
      <c r="AA55">
        <f t="shared" si="13"/>
        <v>0</v>
      </c>
      <c r="AB55">
        <f t="shared" si="27"/>
        <v>0</v>
      </c>
    </row>
    <row r="56" spans="1:28" x14ac:dyDescent="0.2">
      <c r="A56">
        <f t="shared" si="14"/>
        <v>0.24000000000000007</v>
      </c>
      <c r="B56" s="5">
        <f t="shared" si="15"/>
        <v>-10.2361659894752</v>
      </c>
      <c r="C56" s="5">
        <f t="shared" si="16"/>
        <v>29.663256708767708</v>
      </c>
      <c r="D56" s="5">
        <f t="shared" si="17"/>
        <v>19.941901829868844</v>
      </c>
      <c r="E56" s="2">
        <f t="shared" si="18"/>
        <v>31.379736976818993</v>
      </c>
      <c r="F56" s="2">
        <f t="shared" si="19"/>
        <v>-19.038477498044546</v>
      </c>
      <c r="G56" s="3">
        <f t="shared" si="20"/>
        <v>-41.885639643425314</v>
      </c>
      <c r="H56" s="3">
        <f t="shared" si="21"/>
        <v>111.34372958296112</v>
      </c>
      <c r="I56" s="3">
        <f t="shared" si="22"/>
        <v>63.779428259529169</v>
      </c>
      <c r="J56" s="2">
        <f t="shared" si="23"/>
        <v>134.9801777850914</v>
      </c>
      <c r="K56" s="2">
        <f t="shared" si="1"/>
        <v>134.9801777850914</v>
      </c>
      <c r="L56" s="5">
        <f t="shared" si="2"/>
        <v>0.31384836983451009</v>
      </c>
      <c r="M56" s="4">
        <f t="shared" si="24"/>
        <v>5.8397509195466511E-2</v>
      </c>
      <c r="N56" s="4">
        <f t="shared" si="3"/>
        <v>0.10905592542370943</v>
      </c>
      <c r="O56" s="4">
        <f t="shared" si="4"/>
        <v>0</v>
      </c>
      <c r="P56" s="4">
        <f t="shared" si="5"/>
        <v>0</v>
      </c>
      <c r="Q56" s="5">
        <f t="shared" si="6"/>
        <v>9.4329691509913385</v>
      </c>
      <c r="R56" s="5">
        <f t="shared" si="7"/>
        <v>-25.075466800881415</v>
      </c>
      <c r="S56" s="5">
        <f t="shared" si="25"/>
        <v>-14.363619234699694</v>
      </c>
      <c r="T56" s="6">
        <f t="shared" si="26"/>
        <v>621.96213094308132</v>
      </c>
      <c r="U56" s="5">
        <f t="shared" si="8"/>
        <v>-3.3655503853233775</v>
      </c>
      <c r="V56" s="5">
        <f t="shared" si="9"/>
        <v>-5.898277920792494</v>
      </c>
      <c r="W56" s="5">
        <f t="shared" si="10"/>
        <v>8.0867459187259723</v>
      </c>
      <c r="X56" s="5">
        <f t="shared" si="11"/>
        <v>6.067418765667961</v>
      </c>
      <c r="Y56" s="5">
        <f t="shared" si="11"/>
        <v>-30.97374472167391</v>
      </c>
      <c r="Z56" s="5">
        <f t="shared" si="12"/>
        <v>-38.450873315973723</v>
      </c>
      <c r="AA56">
        <f t="shared" si="13"/>
        <v>0</v>
      </c>
      <c r="AB56">
        <f t="shared" si="27"/>
        <v>0</v>
      </c>
    </row>
    <row r="57" spans="1:28" x14ac:dyDescent="0.2">
      <c r="A57">
        <f t="shared" si="14"/>
        <v>0.25000000000000006</v>
      </c>
      <c r="B57" s="5">
        <f t="shared" si="15"/>
        <v>-10.654719014971169</v>
      </c>
      <c r="C57" s="5">
        <f t="shared" si="16"/>
        <v>30.775145317361236</v>
      </c>
      <c r="D57" s="5">
        <f t="shared" si="17"/>
        <v>20.577773568798335</v>
      </c>
      <c r="E57" s="2">
        <f t="shared" si="18"/>
        <v>32.567354921649525</v>
      </c>
      <c r="F57" s="2">
        <f t="shared" si="19"/>
        <v>-19.096458089084891</v>
      </c>
      <c r="G57" s="3">
        <f t="shared" si="20"/>
        <v>-41.824965455768634</v>
      </c>
      <c r="H57" s="3">
        <f t="shared" si="21"/>
        <v>111.03399213574438</v>
      </c>
      <c r="I57" s="3">
        <f t="shared" si="22"/>
        <v>63.394919526369435</v>
      </c>
      <c r="J57" s="2">
        <f t="shared" si="23"/>
        <v>134.52431366385647</v>
      </c>
      <c r="K57" s="2">
        <f t="shared" si="1"/>
        <v>134.52431366385647</v>
      </c>
      <c r="L57" s="5">
        <f t="shared" si="2"/>
        <v>0.31384836983451009</v>
      </c>
      <c r="M57" s="4">
        <f t="shared" si="24"/>
        <v>5.8595342925181482E-2</v>
      </c>
      <c r="N57" s="4">
        <f t="shared" si="3"/>
        <v>0.10933166438356562</v>
      </c>
      <c r="O57" s="4">
        <f t="shared" si="4"/>
        <v>0</v>
      </c>
      <c r="P57" s="4">
        <f t="shared" si="5"/>
        <v>0</v>
      </c>
      <c r="Q57" s="5">
        <f t="shared" si="6"/>
        <v>9.3874933469655755</v>
      </c>
      <c r="R57" s="5">
        <f t="shared" si="7"/>
        <v>-24.921260570164247</v>
      </c>
      <c r="S57" s="5">
        <f t="shared" si="25"/>
        <v>-14.228807574618818</v>
      </c>
      <c r="T57" s="6">
        <f t="shared" si="26"/>
        <v>621.96150898126132</v>
      </c>
      <c r="U57" s="5">
        <f t="shared" si="8"/>
        <v>-3.3544032701032416</v>
      </c>
      <c r="V57" s="5">
        <f t="shared" si="9"/>
        <v>-5.8640658709091644</v>
      </c>
      <c r="W57" s="5">
        <f t="shared" si="10"/>
        <v>8.0576305911194446</v>
      </c>
      <c r="X57" s="5">
        <f t="shared" si="11"/>
        <v>6.0330900768623339</v>
      </c>
      <c r="Y57" s="5">
        <f t="shared" si="11"/>
        <v>-30.785326441073412</v>
      </c>
      <c r="Z57" s="5">
        <f t="shared" si="12"/>
        <v>-38.345176983499371</v>
      </c>
      <c r="AA57">
        <f t="shared" si="13"/>
        <v>0</v>
      </c>
      <c r="AB57">
        <f t="shared" si="27"/>
        <v>0</v>
      </c>
    </row>
    <row r="58" spans="1:28" x14ac:dyDescent="0.2">
      <c r="A58">
        <f t="shared" si="14"/>
        <v>0.26000000000000006</v>
      </c>
      <c r="B58" s="5">
        <f t="shared" si="15"/>
        <v>-11.072667015025011</v>
      </c>
      <c r="C58" s="5">
        <f t="shared" si="16"/>
        <v>31.883945972396624</v>
      </c>
      <c r="D58" s="5">
        <f t="shared" si="17"/>
        <v>21.209805505212852</v>
      </c>
      <c r="E58" s="2">
        <f t="shared" si="18"/>
        <v>33.75188832637857</v>
      </c>
      <c r="F58" s="2">
        <f t="shared" si="19"/>
        <v>-19.151108103344534</v>
      </c>
      <c r="G58" s="3">
        <f t="shared" si="20"/>
        <v>-41.764634555000008</v>
      </c>
      <c r="H58" s="3">
        <f t="shared" si="21"/>
        <v>110.72613887133365</v>
      </c>
      <c r="I58" s="3">
        <f t="shared" si="22"/>
        <v>63.011467756534444</v>
      </c>
      <c r="J58" s="2">
        <f t="shared" si="23"/>
        <v>134.07090511255356</v>
      </c>
      <c r="K58" s="2">
        <f t="shared" si="1"/>
        <v>134.07090511255356</v>
      </c>
      <c r="L58" s="5">
        <f t="shared" si="2"/>
        <v>0.31384836983451009</v>
      </c>
      <c r="M58" s="4">
        <f t="shared" si="24"/>
        <v>5.8793445168409848E-2</v>
      </c>
      <c r="N58" s="4">
        <f t="shared" si="3"/>
        <v>0.10960730475905442</v>
      </c>
      <c r="O58" s="4">
        <f t="shared" si="4"/>
        <v>0</v>
      </c>
      <c r="P58" s="4">
        <f t="shared" si="5"/>
        <v>0</v>
      </c>
      <c r="Q58" s="5">
        <f t="shared" si="6"/>
        <v>9.3423577371001905</v>
      </c>
      <c r="R58" s="5">
        <f t="shared" si="7"/>
        <v>-24.768400614677276</v>
      </c>
      <c r="S58" s="5">
        <f t="shared" si="25"/>
        <v>-14.095075405150965</v>
      </c>
      <c r="T58" s="6">
        <f t="shared" si="26"/>
        <v>621.9608870200633</v>
      </c>
      <c r="U58" s="5">
        <f t="shared" si="8"/>
        <v>-3.3433283375132383</v>
      </c>
      <c r="V58" s="5">
        <f t="shared" si="9"/>
        <v>-5.829991589468551</v>
      </c>
      <c r="W58" s="5">
        <f t="shared" si="10"/>
        <v>8.0286904932177663</v>
      </c>
      <c r="X58" s="5">
        <f t="shared" si="11"/>
        <v>5.9990293995869521</v>
      </c>
      <c r="Y58" s="5">
        <f t="shared" si="11"/>
        <v>-30.598392204145828</v>
      </c>
      <c r="Z58" s="5">
        <f t="shared" si="12"/>
        <v>-38.240384911933198</v>
      </c>
      <c r="AA58">
        <f t="shared" si="13"/>
        <v>0</v>
      </c>
      <c r="AB58">
        <f t="shared" si="27"/>
        <v>0</v>
      </c>
    </row>
    <row r="59" spans="1:28" x14ac:dyDescent="0.2">
      <c r="A59">
        <f t="shared" si="14"/>
        <v>0.27000000000000007</v>
      </c>
      <c r="B59" s="5">
        <f t="shared" si="15"/>
        <v>-11.490013409105032</v>
      </c>
      <c r="C59" s="5">
        <f t="shared" si="16"/>
        <v>32.989677441499751</v>
      </c>
      <c r="D59" s="5">
        <f t="shared" si="17"/>
        <v>21.838008163532599</v>
      </c>
      <c r="E59" s="2">
        <f t="shared" si="18"/>
        <v>34.933354059345795</v>
      </c>
      <c r="F59" s="2">
        <f t="shared" si="19"/>
        <v>-19.202776044636554</v>
      </c>
      <c r="G59" s="3">
        <f t="shared" si="20"/>
        <v>-41.704644261004141</v>
      </c>
      <c r="H59" s="3">
        <f t="shared" si="21"/>
        <v>110.42015494929218</v>
      </c>
      <c r="I59" s="3">
        <f t="shared" si="22"/>
        <v>62.629063907415109</v>
      </c>
      <c r="J59" s="2">
        <f t="shared" si="23"/>
        <v>133.61993720205712</v>
      </c>
      <c r="K59" s="2">
        <f t="shared" si="1"/>
        <v>133.61993720205712</v>
      </c>
      <c r="L59" s="5">
        <f t="shared" si="2"/>
        <v>0.31384836983451009</v>
      </c>
      <c r="M59" s="4">
        <f t="shared" si="24"/>
        <v>5.899181432788593E-2</v>
      </c>
      <c r="N59" s="4">
        <f t="shared" si="3"/>
        <v>0.10988284362710656</v>
      </c>
      <c r="O59" s="4">
        <f t="shared" si="4"/>
        <v>0</v>
      </c>
      <c r="P59" s="4">
        <f t="shared" si="5"/>
        <v>0</v>
      </c>
      <c r="Q59" s="5">
        <f t="shared" si="6"/>
        <v>9.297559164489364</v>
      </c>
      <c r="R59" s="5">
        <f t="shared" si="7"/>
        <v>-24.616872815603493</v>
      </c>
      <c r="S59" s="5">
        <f t="shared" si="25"/>
        <v>-13.962412038609658</v>
      </c>
      <c r="T59" s="6">
        <f t="shared" si="26"/>
        <v>621.96026505948737</v>
      </c>
      <c r="U59" s="5">
        <f t="shared" si="8"/>
        <v>-3.3323250189840259</v>
      </c>
      <c r="V59" s="5">
        <f t="shared" si="9"/>
        <v>-5.7960541549774396</v>
      </c>
      <c r="W59" s="5">
        <f t="shared" si="10"/>
        <v>7.9999242707666367</v>
      </c>
      <c r="X59" s="5">
        <f t="shared" si="11"/>
        <v>5.9652341455053381</v>
      </c>
      <c r="Y59" s="5">
        <f t="shared" si="11"/>
        <v>-30.412926970580934</v>
      </c>
      <c r="Z59" s="5">
        <f t="shared" si="12"/>
        <v>-38.136487767843022</v>
      </c>
      <c r="AA59">
        <f t="shared" si="13"/>
        <v>0</v>
      </c>
      <c r="AB59">
        <f t="shared" si="27"/>
        <v>0</v>
      </c>
    </row>
    <row r="60" spans="1:28" x14ac:dyDescent="0.2">
      <c r="A60">
        <f t="shared" si="14"/>
        <v>0.28000000000000008</v>
      </c>
      <c r="B60" s="5">
        <f t="shared" si="15"/>
        <v>-11.906761590007799</v>
      </c>
      <c r="C60" s="5">
        <f t="shared" si="16"/>
        <v>34.09235834464414</v>
      </c>
      <c r="D60" s="5">
        <f t="shared" si="17"/>
        <v>22.46239197821836</v>
      </c>
      <c r="E60" s="2">
        <f t="shared" si="18"/>
        <v>36.111769121173111</v>
      </c>
      <c r="F60" s="2">
        <f t="shared" si="19"/>
        <v>-19.251763158126643</v>
      </c>
      <c r="G60" s="3">
        <f t="shared" si="20"/>
        <v>-41.644991919549085</v>
      </c>
      <c r="H60" s="3">
        <f t="shared" si="21"/>
        <v>110.11602567958637</v>
      </c>
      <c r="I60" s="3">
        <f t="shared" si="22"/>
        <v>62.24769902973668</v>
      </c>
      <c r="J60" s="2">
        <f t="shared" si="23"/>
        <v>133.1713951941006</v>
      </c>
      <c r="K60" s="2">
        <f t="shared" si="1"/>
        <v>133.1713951941006</v>
      </c>
      <c r="L60" s="5">
        <f t="shared" si="2"/>
        <v>0.31384836983451009</v>
      </c>
      <c r="M60" s="4">
        <f t="shared" si="24"/>
        <v>5.9190448759360401E-2</v>
      </c>
      <c r="N60" s="4">
        <f t="shared" si="3"/>
        <v>0.11015827801787115</v>
      </c>
      <c r="O60" s="4">
        <f t="shared" si="4"/>
        <v>0</v>
      </c>
      <c r="P60" s="4">
        <f t="shared" si="5"/>
        <v>0</v>
      </c>
      <c r="Q60" s="5">
        <f t="shared" si="6"/>
        <v>9.2530945136438287</v>
      </c>
      <c r="R60" s="5">
        <f t="shared" si="7"/>
        <v>-24.466663243647858</v>
      </c>
      <c r="S60" s="5">
        <f t="shared" si="25"/>
        <v>-13.830806918913799</v>
      </c>
      <c r="T60" s="6">
        <f t="shared" si="26"/>
        <v>621.9596430995332</v>
      </c>
      <c r="U60" s="5">
        <f t="shared" si="8"/>
        <v>-3.3213927522615014</v>
      </c>
      <c r="V60" s="5">
        <f t="shared" si="9"/>
        <v>-5.7622526558134197</v>
      </c>
      <c r="W60" s="5">
        <f t="shared" si="10"/>
        <v>7.9713305844959068</v>
      </c>
      <c r="X60" s="5">
        <f t="shared" si="11"/>
        <v>5.9317017613823273</v>
      </c>
      <c r="Y60" s="5">
        <f t="shared" si="11"/>
        <v>-30.228915899461278</v>
      </c>
      <c r="Z60" s="5">
        <f t="shared" si="12"/>
        <v>-38.033476334417891</v>
      </c>
      <c r="AA60">
        <f t="shared" si="13"/>
        <v>0</v>
      </c>
      <c r="AB60">
        <f t="shared" si="27"/>
        <v>0</v>
      </c>
    </row>
    <row r="61" spans="1:28" x14ac:dyDescent="0.2">
      <c r="A61">
        <f t="shared" si="14"/>
        <v>0.29000000000000009</v>
      </c>
      <c r="B61" s="5">
        <f t="shared" si="15"/>
        <v>-12.322914924115221</v>
      </c>
      <c r="C61" s="5">
        <f t="shared" si="16"/>
        <v>35.19200715564503</v>
      </c>
      <c r="D61" s="5">
        <f t="shared" si="17"/>
        <v>23.082967294699007</v>
      </c>
      <c r="E61" s="2">
        <f t="shared" si="18"/>
        <v>37.287150600038515</v>
      </c>
      <c r="F61" s="2">
        <f t="shared" si="19"/>
        <v>-19.298331178232733</v>
      </c>
      <c r="G61" s="3">
        <f t="shared" si="20"/>
        <v>-41.585674901935263</v>
      </c>
      <c r="H61" s="3">
        <f t="shared" si="21"/>
        <v>109.81373652059176</v>
      </c>
      <c r="I61" s="3">
        <f t="shared" si="22"/>
        <v>61.867364266392499</v>
      </c>
      <c r="J61" s="2">
        <f t="shared" si="23"/>
        <v>132.72526453894864</v>
      </c>
      <c r="K61" s="2">
        <f t="shared" si="1"/>
        <v>132.72526453894864</v>
      </c>
      <c r="L61" s="5">
        <f t="shared" si="2"/>
        <v>0.31384836983451009</v>
      </c>
      <c r="M61" s="4">
        <f t="shared" si="24"/>
        <v>5.9389346771014415E-2</v>
      </c>
      <c r="N61" s="4">
        <f t="shared" si="3"/>
        <v>0.11043360491441183</v>
      </c>
      <c r="O61" s="4">
        <f t="shared" si="4"/>
        <v>0</v>
      </c>
      <c r="P61" s="4">
        <f t="shared" si="5"/>
        <v>0</v>
      </c>
      <c r="Q61" s="5">
        <f t="shared" si="6"/>
        <v>9.2089607098675419</v>
      </c>
      <c r="R61" s="5">
        <f t="shared" si="7"/>
        <v>-24.317758156061927</v>
      </c>
      <c r="S61" s="5">
        <f t="shared" si="25"/>
        <v>-13.700249619509195</v>
      </c>
      <c r="T61" s="6">
        <f t="shared" si="26"/>
        <v>621.95902114020123</v>
      </c>
      <c r="U61" s="5">
        <f t="shared" si="8"/>
        <v>-3.3105309813286148</v>
      </c>
      <c r="V61" s="5">
        <f t="shared" si="9"/>
        <v>-5.7285861900892154</v>
      </c>
      <c r="W61" s="5">
        <f t="shared" si="10"/>
        <v>7.9429081099319188</v>
      </c>
      <c r="X61" s="5">
        <f t="shared" si="11"/>
        <v>5.8984297285389271</v>
      </c>
      <c r="Y61" s="5">
        <f t="shared" si="11"/>
        <v>-30.046344346151145</v>
      </c>
      <c r="Z61" s="5">
        <f t="shared" si="12"/>
        <v>-37.93134150957728</v>
      </c>
      <c r="AA61">
        <f t="shared" si="13"/>
        <v>0</v>
      </c>
      <c r="AB61">
        <f t="shared" si="27"/>
        <v>0</v>
      </c>
    </row>
    <row r="62" spans="1:28" x14ac:dyDescent="0.2">
      <c r="A62">
        <f t="shared" si="14"/>
        <v>0.3000000000000001</v>
      </c>
      <c r="B62" s="5">
        <f t="shared" si="15"/>
        <v>-12.738476751648147</v>
      </c>
      <c r="C62" s="5">
        <f t="shared" si="16"/>
        <v>36.288642203633636</v>
      </c>
      <c r="D62" s="5">
        <f t="shared" si="17"/>
        <v>23.699744370287451</v>
      </c>
      <c r="E62" s="2">
        <f t="shared" si="18"/>
        <v>38.459515635738583</v>
      </c>
      <c r="F62" s="2">
        <f t="shared" si="19"/>
        <v>-19.34270860076257</v>
      </c>
      <c r="G62" s="3">
        <f t="shared" si="20"/>
        <v>-41.526690604649872</v>
      </c>
      <c r="H62" s="3">
        <f t="shared" si="21"/>
        <v>109.51327307713025</v>
      </c>
      <c r="I62" s="3">
        <f t="shared" si="22"/>
        <v>61.488050851296727</v>
      </c>
      <c r="J62" s="2">
        <f t="shared" si="23"/>
        <v>132.28153087310437</v>
      </c>
      <c r="K62" s="2">
        <f t="shared" si="1"/>
        <v>132.28153087310437</v>
      </c>
      <c r="L62" s="5">
        <f t="shared" si="2"/>
        <v>0.31384836983451009</v>
      </c>
      <c r="M62" s="4">
        <f t="shared" si="24"/>
        <v>5.9588506622870463E-2</v>
      </c>
      <c r="N62" s="4">
        <f t="shared" si="3"/>
        <v>0.11070882125240371</v>
      </c>
      <c r="O62" s="4">
        <f t="shared" si="4"/>
        <v>0</v>
      </c>
      <c r="P62" s="4">
        <f t="shared" si="5"/>
        <v>0</v>
      </c>
      <c r="Q62" s="5">
        <f t="shared" si="6"/>
        <v>9.1651547186454021</v>
      </c>
      <c r="R62" s="5">
        <f t="shared" si="7"/>
        <v>-24.170143993722792</v>
      </c>
      <c r="S62" s="5">
        <f t="shared" si="25"/>
        <v>-13.570729841326882</v>
      </c>
      <c r="T62" s="6">
        <f t="shared" si="26"/>
        <v>621.9583991814909</v>
      </c>
      <c r="U62" s="5">
        <f t="shared" si="8"/>
        <v>-3.299739156328398</v>
      </c>
      <c r="V62" s="5">
        <f t="shared" si="9"/>
        <v>-5.6950538655188518</v>
      </c>
      <c r="W62" s="5">
        <f t="shared" si="10"/>
        <v>7.9146555372127461</v>
      </c>
      <c r="X62" s="5">
        <f t="shared" si="11"/>
        <v>5.8654155623170041</v>
      </c>
      <c r="Y62" s="5">
        <f t="shared" si="11"/>
        <v>-29.865197859241643</v>
      </c>
      <c r="Z62" s="5">
        <f t="shared" si="12"/>
        <v>-37.830074304114135</v>
      </c>
      <c r="AA62">
        <f t="shared" si="13"/>
        <v>0</v>
      </c>
      <c r="AB62">
        <f t="shared" si="27"/>
        <v>0</v>
      </c>
    </row>
    <row r="63" spans="1:28" x14ac:dyDescent="0.2">
      <c r="A63">
        <f t="shared" si="14"/>
        <v>0.31000000000000011</v>
      </c>
      <c r="B63" s="5">
        <f t="shared" si="15"/>
        <v>-13.15345038691653</v>
      </c>
      <c r="C63" s="5">
        <f t="shared" si="16"/>
        <v>37.382281674511979</v>
      </c>
      <c r="D63" s="5">
        <f t="shared" si="17"/>
        <v>24.312733375085212</v>
      </c>
      <c r="E63" s="2">
        <f t="shared" si="18"/>
        <v>39.628881390642718</v>
      </c>
      <c r="F63" s="2">
        <f t="shared" si="19"/>
        <v>-19.385095797110964</v>
      </c>
      <c r="G63" s="3">
        <f t="shared" si="20"/>
        <v>-41.468036449026705</v>
      </c>
      <c r="H63" s="3">
        <f t="shared" si="21"/>
        <v>109.21462109853783</v>
      </c>
      <c r="I63" s="3">
        <f t="shared" si="22"/>
        <v>61.109750108255582</v>
      </c>
      <c r="J63" s="2">
        <f t="shared" si="23"/>
        <v>131.8401800170511</v>
      </c>
      <c r="K63" s="2">
        <f t="shared" si="1"/>
        <v>131.8401800170511</v>
      </c>
      <c r="L63" s="5">
        <f t="shared" si="2"/>
        <v>0.31384836983451009</v>
      </c>
      <c r="M63" s="4">
        <f t="shared" si="24"/>
        <v>5.9787926526200415E-2</v>
      </c>
      <c r="N63" s="4">
        <f t="shared" si="3"/>
        <v>0.11098392391983251</v>
      </c>
      <c r="O63" s="4">
        <f t="shared" si="4"/>
        <v>0</v>
      </c>
      <c r="P63" s="4">
        <f t="shared" si="5"/>
        <v>0</v>
      </c>
      <c r="Q63" s="5">
        <f t="shared" si="6"/>
        <v>9.1216735450417818</v>
      </c>
      <c r="R63" s="5">
        <f t="shared" si="7"/>
        <v>-24.023807378265118</v>
      </c>
      <c r="S63" s="5">
        <f t="shared" si="25"/>
        <v>-13.442237410777437</v>
      </c>
      <c r="T63" s="6">
        <f t="shared" si="26"/>
        <v>621.95777722340279</v>
      </c>
      <c r="U63" s="5">
        <f t="shared" si="8"/>
        <v>-3.2890167334882325</v>
      </c>
      <c r="V63" s="5">
        <f t="shared" si="9"/>
        <v>-5.6616547992857118</v>
      </c>
      <c r="W63" s="5">
        <f t="shared" si="10"/>
        <v>7.8865715709063275</v>
      </c>
      <c r="X63" s="5">
        <f t="shared" si="11"/>
        <v>5.8326568115535498</v>
      </c>
      <c r="Y63" s="5">
        <f t="shared" si="11"/>
        <v>-29.685462177550832</v>
      </c>
      <c r="Z63" s="5">
        <f t="shared" si="12"/>
        <v>-37.72966583987111</v>
      </c>
      <c r="AA63">
        <f t="shared" si="13"/>
        <v>0</v>
      </c>
      <c r="AB63">
        <f t="shared" si="27"/>
        <v>0</v>
      </c>
    </row>
    <row r="64" spans="1:28" x14ac:dyDescent="0.2">
      <c r="A64">
        <f t="shared" si="14"/>
        <v>0.32000000000000012</v>
      </c>
      <c r="B64" s="5">
        <f t="shared" si="15"/>
        <v>-13.567839118566221</v>
      </c>
      <c r="C64" s="5">
        <f t="shared" si="16"/>
        <v>38.472943612388477</v>
      </c>
      <c r="D64" s="5">
        <f t="shared" si="17"/>
        <v>24.921944392875773</v>
      </c>
      <c r="E64" s="2">
        <f t="shared" si="18"/>
        <v>40.795265026094867</v>
      </c>
      <c r="F64" s="2">
        <f t="shared" si="19"/>
        <v>-19.425669212455158</v>
      </c>
      <c r="G64" s="3">
        <f t="shared" si="20"/>
        <v>-41.409709880911173</v>
      </c>
      <c r="H64" s="3">
        <f t="shared" si="21"/>
        <v>108.91776647676232</v>
      </c>
      <c r="I64" s="3">
        <f t="shared" si="22"/>
        <v>60.73245344985687</v>
      </c>
      <c r="J64" s="2">
        <f t="shared" si="23"/>
        <v>131.40119797302762</v>
      </c>
      <c r="K64" s="2">
        <f t="shared" si="1"/>
        <v>131.40119797302762</v>
      </c>
      <c r="L64" s="5">
        <f t="shared" si="2"/>
        <v>0.31384836983451009</v>
      </c>
      <c r="M64" s="4">
        <f t="shared" si="24"/>
        <v>5.9987604642930577E-2</v>
      </c>
      <c r="N64" s="4">
        <f t="shared" si="3"/>
        <v>0.11125890975669529</v>
      </c>
      <c r="O64" s="4">
        <f t="shared" si="4"/>
        <v>0</v>
      </c>
      <c r="P64" s="4">
        <f t="shared" si="5"/>
        <v>0</v>
      </c>
      <c r="Q64" s="5">
        <f t="shared" si="6"/>
        <v>9.0785142331096527</v>
      </c>
      <c r="R64" s="5">
        <f t="shared" si="7"/>
        <v>-23.878735109265211</v>
      </c>
      <c r="S64" s="5">
        <f t="shared" si="25"/>
        <v>-13.314762277780607</v>
      </c>
      <c r="T64" s="6">
        <f t="shared" si="26"/>
        <v>621.95715526593642</v>
      </c>
      <c r="U64" s="5">
        <f t="shared" si="8"/>
        <v>-3.278363175045298</v>
      </c>
      <c r="V64" s="5">
        <f t="shared" si="9"/>
        <v>-5.6283881179123822</v>
      </c>
      <c r="W64" s="5">
        <f t="shared" si="10"/>
        <v>7.858654929831439</v>
      </c>
      <c r="X64" s="5">
        <f t="shared" si="11"/>
        <v>5.8001510580643547</v>
      </c>
      <c r="Y64" s="5">
        <f t="shared" si="11"/>
        <v>-29.507123227177594</v>
      </c>
      <c r="Z64" s="5">
        <f t="shared" si="12"/>
        <v>-37.630107347949171</v>
      </c>
      <c r="AA64">
        <f t="shared" si="13"/>
        <v>0</v>
      </c>
      <c r="AB64">
        <f t="shared" si="27"/>
        <v>0</v>
      </c>
    </row>
    <row r="65" spans="1:28" x14ac:dyDescent="0.2">
      <c r="A65">
        <f t="shared" si="14"/>
        <v>0.33000000000000013</v>
      </c>
      <c r="B65" s="5">
        <f t="shared" si="15"/>
        <v>-13.981646209822429</v>
      </c>
      <c r="C65" s="5">
        <f t="shared" si="16"/>
        <v>39.560645920994745</v>
      </c>
      <c r="D65" s="5">
        <f t="shared" si="17"/>
        <v>25.527387422006946</v>
      </c>
      <c r="E65" s="2">
        <f t="shared" si="18"/>
        <v>41.958683683153836</v>
      </c>
      <c r="F65" s="2">
        <f t="shared" si="19"/>
        <v>-19.464584833794177</v>
      </c>
      <c r="G65" s="3">
        <f t="shared" si="20"/>
        <v>-41.351708370330527</v>
      </c>
      <c r="H65" s="3">
        <f t="shared" si="21"/>
        <v>108.62269524449054</v>
      </c>
      <c r="I65" s="3">
        <f t="shared" si="22"/>
        <v>60.356152376377381</v>
      </c>
      <c r="J65" s="2">
        <f t="shared" si="23"/>
        <v>130.96457092283705</v>
      </c>
      <c r="K65" s="2">
        <f t="shared" si="1"/>
        <v>130.96457092283705</v>
      </c>
      <c r="L65" s="5">
        <f t="shared" si="2"/>
        <v>0.31384836983451009</v>
      </c>
      <c r="M65" s="4">
        <f t="shared" si="24"/>
        <v>6.0187539085043901E-2</v>
      </c>
      <c r="N65" s="4">
        <f t="shared" si="3"/>
        <v>0.11153377555470284</v>
      </c>
      <c r="O65" s="4">
        <f t="shared" si="4"/>
        <v>0</v>
      </c>
      <c r="P65" s="4">
        <f t="shared" si="5"/>
        <v>0</v>
      </c>
      <c r="Q65" s="5">
        <f t="shared" si="6"/>
        <v>9.0356738653101001</v>
      </c>
      <c r="R65" s="5">
        <f t="shared" si="7"/>
        <v>-23.734914161476077</v>
      </c>
      <c r="S65" s="5">
        <f t="shared" si="25"/>
        <v>-13.188294513829492</v>
      </c>
      <c r="T65" s="6">
        <f t="shared" si="26"/>
        <v>621.95653330909226</v>
      </c>
      <c r="U65" s="5">
        <f t="shared" si="8"/>
        <v>-3.2677779491732033</v>
      </c>
      <c r="V65" s="5">
        <f t="shared" si="9"/>
        <v>-5.595252957132308</v>
      </c>
      <c r="W65" s="5">
        <f t="shared" si="10"/>
        <v>7.8309043468814066</v>
      </c>
      <c r="X65" s="5">
        <f t="shared" si="11"/>
        <v>5.7678959161368972</v>
      </c>
      <c r="Y65" s="5">
        <f t="shared" si="11"/>
        <v>-29.330167118608387</v>
      </c>
      <c r="Z65" s="5">
        <f t="shared" si="12"/>
        <v>-37.531390166948086</v>
      </c>
      <c r="AA65">
        <f t="shared" si="13"/>
        <v>0</v>
      </c>
      <c r="AB65">
        <f t="shared" si="27"/>
        <v>0</v>
      </c>
    </row>
    <row r="66" spans="1:28" x14ac:dyDescent="0.2">
      <c r="A66">
        <f t="shared" si="14"/>
        <v>0.34000000000000014</v>
      </c>
      <c r="B66" s="5">
        <f t="shared" si="15"/>
        <v>-14.394874898729928</v>
      </c>
      <c r="C66" s="5">
        <f t="shared" si="16"/>
        <v>40.645406365083716</v>
      </c>
      <c r="D66" s="5">
        <f t="shared" si="17"/>
        <v>26.129072376262371</v>
      </c>
      <c r="E66" s="2">
        <f t="shared" si="18"/>
        <v>43.119154466812923</v>
      </c>
      <c r="F66" s="2">
        <f t="shared" si="19"/>
        <v>-19.501981071802366</v>
      </c>
      <c r="G66" s="3">
        <f t="shared" si="20"/>
        <v>-41.294029411169156</v>
      </c>
      <c r="H66" s="3">
        <f t="shared" si="21"/>
        <v>108.32939357330446</v>
      </c>
      <c r="I66" s="3">
        <f t="shared" si="22"/>
        <v>59.980838474707902</v>
      </c>
      <c r="J66" s="2">
        <f t="shared" si="23"/>
        <v>130.53028522568775</v>
      </c>
      <c r="K66" s="2">
        <f t="shared" si="1"/>
        <v>130.53028522568775</v>
      </c>
      <c r="L66" s="5">
        <f t="shared" si="2"/>
        <v>0.31384836983451009</v>
      </c>
      <c r="M66" s="4">
        <f t="shared" si="24"/>
        <v>6.0387727913979491E-2</v>
      </c>
      <c r="N66" s="4">
        <f t="shared" si="3"/>
        <v>0.11180851805698423</v>
      </c>
      <c r="O66" s="4">
        <f t="shared" si="4"/>
        <v>0</v>
      </c>
      <c r="P66" s="4">
        <f t="shared" si="5"/>
        <v>0</v>
      </c>
      <c r="Q66" s="5">
        <f t="shared" si="6"/>
        <v>8.9931495619419923</v>
      </c>
      <c r="R66" s="5">
        <f t="shared" si="7"/>
        <v>-23.592331682112334</v>
      </c>
      <c r="S66" s="5">
        <f t="shared" si="25"/>
        <v>-13.062824310088567</v>
      </c>
      <c r="T66" s="6">
        <f t="shared" si="26"/>
        <v>621.95591135286998</v>
      </c>
      <c r="U66" s="5">
        <f t="shared" si="8"/>
        <v>-3.2572605299097557</v>
      </c>
      <c r="V66" s="5">
        <f t="shared" si="9"/>
        <v>-5.5622484617631693</v>
      </c>
      <c r="W66" s="5">
        <f t="shared" si="10"/>
        <v>7.8033185688505862</v>
      </c>
      <c r="X66" s="5">
        <f t="shared" si="11"/>
        <v>5.7358890320322367</v>
      </c>
      <c r="Y66" s="5">
        <f t="shared" si="11"/>
        <v>-29.154580143875503</v>
      </c>
      <c r="Z66" s="5">
        <f t="shared" si="12"/>
        <v>-37.43350574123798</v>
      </c>
      <c r="AA66">
        <f t="shared" si="13"/>
        <v>0</v>
      </c>
      <c r="AB66">
        <f t="shared" si="27"/>
        <v>0</v>
      </c>
    </row>
    <row r="67" spans="1:28" x14ac:dyDescent="0.2">
      <c r="A67">
        <f t="shared" si="14"/>
        <v>0.35000000000000014</v>
      </c>
      <c r="B67" s="5">
        <f t="shared" si="15"/>
        <v>-14.807528398390017</v>
      </c>
      <c r="C67" s="5">
        <f t="shared" si="16"/>
        <v>41.727242571809569</v>
      </c>
      <c r="D67" s="5">
        <f t="shared" si="17"/>
        <v>26.727009085722386</v>
      </c>
      <c r="E67" s="2">
        <f t="shared" si="18"/>
        <v>44.276694433028347</v>
      </c>
      <c r="F67" s="2">
        <f t="shared" si="19"/>
        <v>-19.537981168915451</v>
      </c>
      <c r="G67" s="3">
        <f t="shared" si="20"/>
        <v>-41.236670520848833</v>
      </c>
      <c r="H67" s="3">
        <f t="shared" si="21"/>
        <v>108.0378477718657</v>
      </c>
      <c r="I67" s="3">
        <f t="shared" si="22"/>
        <v>59.606503417295521</v>
      </c>
      <c r="J67" s="2">
        <f t="shared" si="23"/>
        <v>130.09832741606607</v>
      </c>
      <c r="K67" s="2">
        <f t="shared" si="1"/>
        <v>130.09832741606607</v>
      </c>
      <c r="L67" s="5">
        <f t="shared" si="2"/>
        <v>0.31384836983451009</v>
      </c>
      <c r="M67" s="4">
        <f t="shared" si="24"/>
        <v>6.0588169140029603E-2</v>
      </c>
      <c r="N67" s="4">
        <f t="shared" si="3"/>
        <v>0.11208313395779355</v>
      </c>
      <c r="O67" s="4">
        <f t="shared" si="4"/>
        <v>0</v>
      </c>
      <c r="P67" s="4">
        <f t="shared" si="5"/>
        <v>0</v>
      </c>
      <c r="Q67" s="5">
        <f t="shared" si="6"/>
        <v>8.9509384805815966</v>
      </c>
      <c r="R67" s="5">
        <f t="shared" si="7"/>
        <v>-23.450974988183972</v>
      </c>
      <c r="S67" s="5">
        <f t="shared" si="25"/>
        <v>-12.938341975524905</v>
      </c>
      <c r="T67" s="6">
        <f t="shared" si="26"/>
        <v>621.95528939726944</v>
      </c>
      <c r="U67" s="5">
        <f t="shared" si="8"/>
        <v>-3.2468103970858722</v>
      </c>
      <c r="V67" s="5">
        <f t="shared" si="9"/>
        <v>-5.5293737855819769</v>
      </c>
      <c r="W67" s="5">
        <f t="shared" si="10"/>
        <v>7.7758963562634618</v>
      </c>
      <c r="X67" s="5">
        <f t="shared" si="11"/>
        <v>5.7041280834957249</v>
      </c>
      <c r="Y67" s="5">
        <f t="shared" si="11"/>
        <v>-28.98034877376595</v>
      </c>
      <c r="Z67" s="5">
        <f t="shared" si="12"/>
        <v>-37.33644561926144</v>
      </c>
      <c r="AA67">
        <f t="shared" si="13"/>
        <v>0</v>
      </c>
      <c r="AB67">
        <f t="shared" si="27"/>
        <v>0</v>
      </c>
    </row>
    <row r="68" spans="1:28" x14ac:dyDescent="0.2">
      <c r="A68">
        <f t="shared" si="14"/>
        <v>0.36000000000000015</v>
      </c>
      <c r="B68" s="5">
        <f t="shared" si="15"/>
        <v>-15.21960989719433</v>
      </c>
      <c r="C68" s="5">
        <f t="shared" si="16"/>
        <v>42.806172032089535</v>
      </c>
      <c r="D68" s="5">
        <f t="shared" si="17"/>
        <v>27.321207297614379</v>
      </c>
      <c r="E68" s="2">
        <f t="shared" si="18"/>
        <v>45.43132057802876</v>
      </c>
      <c r="F68" s="2">
        <f t="shared" si="19"/>
        <v>-19.572695222086718</v>
      </c>
      <c r="G68" s="3">
        <f t="shared" si="20"/>
        <v>-41.179629240013874</v>
      </c>
      <c r="H68" s="3">
        <f t="shared" si="21"/>
        <v>107.74804428412804</v>
      </c>
      <c r="I68" s="3">
        <f t="shared" si="22"/>
        <v>59.23313896110291</v>
      </c>
      <c r="J68" s="2">
        <f t="shared" si="23"/>
        <v>129.66868420164042</v>
      </c>
      <c r="K68" s="2">
        <f t="shared" si="1"/>
        <v>129.66868420164042</v>
      </c>
      <c r="L68" s="5">
        <f t="shared" si="2"/>
        <v>0.31384836983451009</v>
      </c>
      <c r="M68" s="4">
        <f t="shared" si="24"/>
        <v>6.0788860721734055E-2</v>
      </c>
      <c r="N68" s="4">
        <f t="shared" si="3"/>
        <v>0.11235761990221849</v>
      </c>
      <c r="O68" s="4">
        <f t="shared" si="4"/>
        <v>0</v>
      </c>
      <c r="P68" s="4">
        <f t="shared" si="5"/>
        <v>0</v>
      </c>
      <c r="Q68" s="5">
        <f t="shared" si="6"/>
        <v>8.9090378155319403</v>
      </c>
      <c r="R68" s="5">
        <f t="shared" si="7"/>
        <v>-23.310831563877954</v>
      </c>
      <c r="S68" s="5">
        <f t="shared" si="25"/>
        <v>-12.814837935071859</v>
      </c>
      <c r="T68" s="6">
        <f t="shared" si="26"/>
        <v>621.954667442291</v>
      </c>
      <c r="U68" s="5">
        <f t="shared" si="8"/>
        <v>-3.2364270362555811</v>
      </c>
      <c r="V68" s="5">
        <f t="shared" si="9"/>
        <v>-5.4966280912018348</v>
      </c>
      <c r="W68" s="5">
        <f t="shared" si="10"/>
        <v>7.7486364832063881</v>
      </c>
      <c r="X68" s="5">
        <f t="shared" si="11"/>
        <v>5.6726107792763596</v>
      </c>
      <c r="Y68" s="5">
        <f t="shared" si="11"/>
        <v>-28.807459655079789</v>
      </c>
      <c r="Z68" s="5">
        <f t="shared" si="12"/>
        <v>-37.240201451865474</v>
      </c>
      <c r="AA68">
        <f t="shared" si="13"/>
        <v>0</v>
      </c>
      <c r="AB68">
        <f t="shared" si="27"/>
        <v>0</v>
      </c>
    </row>
    <row r="69" spans="1:28" x14ac:dyDescent="0.2">
      <c r="A69">
        <f t="shared" si="14"/>
        <v>0.37000000000000016</v>
      </c>
      <c r="B69" s="5">
        <f t="shared" si="15"/>
        <v>-15.631122559055504</v>
      </c>
      <c r="C69" s="5">
        <f t="shared" si="16"/>
        <v>43.882212101948056</v>
      </c>
      <c r="D69" s="5">
        <f t="shared" si="17"/>
        <v>27.911676677152816</v>
      </c>
      <c r="E69" s="2">
        <f t="shared" si="18"/>
        <v>46.58304982948809</v>
      </c>
      <c r="F69" s="2">
        <f t="shared" si="19"/>
        <v>-19.606221890275208</v>
      </c>
      <c r="G69" s="3">
        <f t="shared" si="20"/>
        <v>-41.122903132221111</v>
      </c>
      <c r="H69" s="3">
        <f t="shared" si="21"/>
        <v>107.45996968757724</v>
      </c>
      <c r="I69" s="3">
        <f t="shared" si="22"/>
        <v>58.860736946584254</v>
      </c>
      <c r="J69" s="2">
        <f t="shared" si="23"/>
        <v>129.24134246119564</v>
      </c>
      <c r="K69" s="2">
        <f t="shared" si="1"/>
        <v>129.24134246119564</v>
      </c>
      <c r="L69" s="5">
        <f t="shared" si="2"/>
        <v>0.31384836983451009</v>
      </c>
      <c r="M69" s="4">
        <f t="shared" si="24"/>
        <v>6.0989800565272395E-2</v>
      </c>
      <c r="N69" s="4">
        <f t="shared" si="3"/>
        <v>0.1126319724858918</v>
      </c>
      <c r="O69" s="4">
        <f t="shared" si="4"/>
        <v>0</v>
      </c>
      <c r="P69" s="4">
        <f t="shared" si="5"/>
        <v>0</v>
      </c>
      <c r="Q69" s="5">
        <f t="shared" si="6"/>
        <v>8.8674447972817365</v>
      </c>
      <c r="R69" s="5">
        <f t="shared" si="7"/>
        <v>-23.171889057986665</v>
      </c>
      <c r="S69" s="5">
        <f t="shared" si="25"/>
        <v>-12.692302727824615</v>
      </c>
      <c r="T69" s="6">
        <f t="shared" si="26"/>
        <v>621.95404548793465</v>
      </c>
      <c r="U69" s="5">
        <f t="shared" si="8"/>
        <v>-3.2261099386271233</v>
      </c>
      <c r="V69" s="5">
        <f t="shared" si="9"/>
        <v>-5.4640105499503733</v>
      </c>
      <c r="W69" s="5">
        <f t="shared" si="10"/>
        <v>7.7215377371619063</v>
      </c>
      <c r="X69" s="5">
        <f t="shared" si="11"/>
        <v>5.6413348586546128</v>
      </c>
      <c r="Y69" s="5">
        <f t="shared" si="11"/>
        <v>-28.635899607937038</v>
      </c>
      <c r="Z69" s="5">
        <f t="shared" si="12"/>
        <v>-37.144764990662708</v>
      </c>
      <c r="AA69">
        <f t="shared" si="13"/>
        <v>0</v>
      </c>
      <c r="AB69">
        <f t="shared" si="27"/>
        <v>0</v>
      </c>
    </row>
    <row r="70" spans="1:28" x14ac:dyDescent="0.2">
      <c r="A70">
        <f t="shared" si="14"/>
        <v>0.38000000000000017</v>
      </c>
      <c r="B70" s="5">
        <f t="shared" si="15"/>
        <v>-16.04206952363478</v>
      </c>
      <c r="C70" s="5">
        <f t="shared" si="16"/>
        <v>44.95538000384343</v>
      </c>
      <c r="D70" s="5">
        <f t="shared" si="17"/>
        <v>28.498426808369128</v>
      </c>
      <c r="E70" s="2">
        <f t="shared" si="18"/>
        <v>47.731899039228445</v>
      </c>
      <c r="F70" s="2">
        <f t="shared" si="19"/>
        <v>-19.638649842538534</v>
      </c>
      <c r="G70" s="3">
        <f t="shared" si="20"/>
        <v>-41.066489783634566</v>
      </c>
      <c r="H70" s="3">
        <f t="shared" si="21"/>
        <v>107.17361069149787</v>
      </c>
      <c r="I70" s="3">
        <f t="shared" si="22"/>
        <v>58.489289296677626</v>
      </c>
      <c r="J70" s="2">
        <f t="shared" si="23"/>
        <v>128.81628924259755</v>
      </c>
      <c r="K70" s="2">
        <f t="shared" si="1"/>
        <v>128.81628924259755</v>
      </c>
      <c r="L70" s="5">
        <f t="shared" si="2"/>
        <v>0.31384836983451009</v>
      </c>
      <c r="M70" s="4">
        <f t="shared" si="24"/>
        <v>6.1190986523853748E-2</v>
      </c>
      <c r="N70" s="4">
        <f t="shared" si="3"/>
        <v>0.11290618825470497</v>
      </c>
      <c r="O70" s="4">
        <f t="shared" si="4"/>
        <v>0</v>
      </c>
      <c r="P70" s="4">
        <f t="shared" si="5"/>
        <v>0</v>
      </c>
      <c r="Q70" s="5">
        <f t="shared" si="6"/>
        <v>8.8261566919736332</v>
      </c>
      <c r="R70" s="5">
        <f t="shared" si="7"/>
        <v>-23.034135281382252</v>
      </c>
      <c r="S70" s="5">
        <f t="shared" si="25"/>
        <v>-12.570727005266917</v>
      </c>
      <c r="T70" s="6">
        <f t="shared" si="26"/>
        <v>621.95342353420017</v>
      </c>
      <c r="U70" s="5">
        <f t="shared" si="8"/>
        <v>-3.2158586009951189</v>
      </c>
      <c r="V70" s="5">
        <f t="shared" si="9"/>
        <v>-5.4315203417497671</v>
      </c>
      <c r="W70" s="5">
        <f t="shared" si="10"/>
        <v>7.694598918845573</v>
      </c>
      <c r="X70" s="5">
        <f t="shared" si="11"/>
        <v>5.6102980909785138</v>
      </c>
      <c r="Y70" s="5">
        <f t="shared" si="11"/>
        <v>-28.465655623132019</v>
      </c>
      <c r="Z70" s="5">
        <f t="shared" si="12"/>
        <v>-37.050128086421346</v>
      </c>
      <c r="AA70">
        <f t="shared" si="13"/>
        <v>0</v>
      </c>
      <c r="AB70">
        <f t="shared" si="27"/>
        <v>0</v>
      </c>
    </row>
    <row r="71" spans="1:28" x14ac:dyDescent="0.2">
      <c r="A71">
        <f t="shared" si="14"/>
        <v>0.39000000000000018</v>
      </c>
      <c r="B71" s="5">
        <f t="shared" si="15"/>
        <v>-16.452453906566575</v>
      </c>
      <c r="C71" s="5">
        <f t="shared" si="16"/>
        <v>46.025692827977252</v>
      </c>
      <c r="D71" s="5">
        <f t="shared" si="17"/>
        <v>29.081467194931584</v>
      </c>
      <c r="E71" s="2">
        <f t="shared" si="18"/>
        <v>48.877884977185893</v>
      </c>
      <c r="F71" s="2">
        <f t="shared" si="19"/>
        <v>-19.67005899156673</v>
      </c>
      <c r="G71" s="3">
        <f t="shared" si="20"/>
        <v>-41.010386802724781</v>
      </c>
      <c r="H71" s="3">
        <f t="shared" si="21"/>
        <v>106.88895413526654</v>
      </c>
      <c r="I71" s="3">
        <f t="shared" si="22"/>
        <v>58.118788015813415</v>
      </c>
      <c r="J71" s="2">
        <f t="shared" si="23"/>
        <v>128.39351176078671</v>
      </c>
      <c r="K71" s="2">
        <f t="shared" si="1"/>
        <v>128.39351176078671</v>
      </c>
      <c r="L71" s="5">
        <f t="shared" si="2"/>
        <v>0.31384836983451009</v>
      </c>
      <c r="M71" s="4">
        <f t="shared" si="24"/>
        <v>6.1392416397104535E-2</v>
      </c>
      <c r="N71" s="4">
        <f t="shared" si="3"/>
        <v>0.11318026370452429</v>
      </c>
      <c r="O71" s="4">
        <f t="shared" si="4"/>
        <v>0</v>
      </c>
      <c r="P71" s="4">
        <f t="shared" si="5"/>
        <v>0</v>
      </c>
      <c r="Q71" s="5">
        <f t="shared" si="6"/>
        <v>8.7851708008816605</v>
      </c>
      <c r="R71" s="5">
        <f t="shared" si="7"/>
        <v>-22.897558204535926</v>
      </c>
      <c r="S71" s="5">
        <f t="shared" si="25"/>
        <v>-12.450101529528396</v>
      </c>
      <c r="T71" s="6">
        <f t="shared" si="26"/>
        <v>621.95280158108756</v>
      </c>
      <c r="U71" s="5">
        <f t="shared" si="8"/>
        <v>-3.2056725256737653</v>
      </c>
      <c r="V71" s="5">
        <f t="shared" si="9"/>
        <v>-5.3991566549983343</v>
      </c>
      <c r="W71" s="5">
        <f t="shared" si="10"/>
        <v>7.667818842045242</v>
      </c>
      <c r="X71" s="5">
        <f t="shared" si="11"/>
        <v>5.5794982752078948</v>
      </c>
      <c r="Y71" s="5">
        <f t="shared" si="11"/>
        <v>-28.296714859534262</v>
      </c>
      <c r="Z71" s="5">
        <f t="shared" si="12"/>
        <v>-36.956282687483153</v>
      </c>
      <c r="AA71">
        <f t="shared" si="13"/>
        <v>0</v>
      </c>
      <c r="AB71">
        <f t="shared" si="27"/>
        <v>0</v>
      </c>
    </row>
    <row r="72" spans="1:28" x14ac:dyDescent="0.2">
      <c r="A72">
        <f t="shared" si="14"/>
        <v>0.40000000000000019</v>
      </c>
      <c r="B72" s="5">
        <f t="shared" si="15"/>
        <v>-16.862278799680062</v>
      </c>
      <c r="C72" s="5">
        <f t="shared" si="16"/>
        <v>47.093167533586943</v>
      </c>
      <c r="D72" s="5">
        <f t="shared" si="17"/>
        <v>29.660807260955341</v>
      </c>
      <c r="E72" s="2">
        <f t="shared" si="18"/>
        <v>50.021024326423252</v>
      </c>
      <c r="F72" s="2">
        <f t="shared" si="19"/>
        <v>-19.700521548850094</v>
      </c>
      <c r="G72" s="3">
        <f t="shared" si="20"/>
        <v>-40.954591819972705</v>
      </c>
      <c r="H72" s="3">
        <f t="shared" si="21"/>
        <v>106.6059869866712</v>
      </c>
      <c r="I72" s="3">
        <f t="shared" si="22"/>
        <v>57.749225188938581</v>
      </c>
      <c r="J72" s="2">
        <f t="shared" si="23"/>
        <v>127.97299739580073</v>
      </c>
      <c r="K72" s="2">
        <f t="shared" si="1"/>
        <v>127.97299739580073</v>
      </c>
      <c r="L72" s="5">
        <f t="shared" si="2"/>
        <v>0.31384836983451009</v>
      </c>
      <c r="M72" s="4">
        <f t="shared" si="24"/>
        <v>6.1594087930454379E-2</v>
      </c>
      <c r="N72" s="4">
        <f t="shared" si="3"/>
        <v>0.11345419528091025</v>
      </c>
      <c r="O72" s="4">
        <f t="shared" si="4"/>
        <v>0</v>
      </c>
      <c r="P72" s="4">
        <f t="shared" si="5"/>
        <v>0</v>
      </c>
      <c r="Q72" s="5">
        <f t="shared" si="6"/>
        <v>8.7444844598976026</v>
      </c>
      <c r="R72" s="5">
        <f t="shared" si="7"/>
        <v>-22.762145955081177</v>
      </c>
      <c r="S72" s="5">
        <f t="shared" si="25"/>
        <v>-12.330417171671794</v>
      </c>
      <c r="T72" s="6">
        <f t="shared" si="26"/>
        <v>621.95217962859692</v>
      </c>
      <c r="U72" s="5">
        <f t="shared" si="8"/>
        <v>-3.1955512204310783</v>
      </c>
      <c r="V72" s="5">
        <f t="shared" si="9"/>
        <v>-5.3669186864537028</v>
      </c>
      <c r="W72" s="5">
        <f t="shared" si="10"/>
        <v>7.6411963334628084</v>
      </c>
      <c r="X72" s="5">
        <f t="shared" si="11"/>
        <v>5.5489332394665247</v>
      </c>
      <c r="Y72" s="5">
        <f t="shared" si="11"/>
        <v>-28.129064641534882</v>
      </c>
      <c r="Z72" s="5">
        <f t="shared" si="12"/>
        <v>-36.863220838208989</v>
      </c>
      <c r="AA72">
        <f t="shared" si="13"/>
        <v>0</v>
      </c>
      <c r="AB72">
        <f t="shared" si="27"/>
        <v>0</v>
      </c>
    </row>
    <row r="73" spans="1:28" x14ac:dyDescent="0.2">
      <c r="A73">
        <f t="shared" si="14"/>
        <v>0.4100000000000002</v>
      </c>
      <c r="B73" s="5">
        <f t="shared" si="15"/>
        <v>-17.271547271217816</v>
      </c>
      <c r="C73" s="5">
        <f t="shared" si="16"/>
        <v>48.157820950221577</v>
      </c>
      <c r="D73" s="5">
        <f t="shared" si="17"/>
        <v>30.236456351802815</v>
      </c>
      <c r="E73" s="2">
        <f t="shared" si="18"/>
        <v>51.161333679014973</v>
      </c>
      <c r="F73" s="2">
        <f t="shared" si="19"/>
        <v>-19.730102930861371</v>
      </c>
      <c r="G73" s="3">
        <f t="shared" si="20"/>
        <v>-40.899102487578041</v>
      </c>
      <c r="H73" s="3">
        <f t="shared" si="21"/>
        <v>106.32469634025585</v>
      </c>
      <c r="I73" s="3">
        <f t="shared" si="22"/>
        <v>57.380592980556493</v>
      </c>
      <c r="J73" s="2">
        <f t="shared" si="23"/>
        <v>127.55473369082512</v>
      </c>
      <c r="K73" s="2">
        <f t="shared" si="1"/>
        <v>127.55473369082512</v>
      </c>
      <c r="L73" s="5">
        <f t="shared" si="2"/>
        <v>0.31384836983451009</v>
      </c>
      <c r="M73" s="4">
        <f t="shared" si="24"/>
        <v>6.1795998814520026E-2</v>
      </c>
      <c r="N73" s="4">
        <f t="shared" si="3"/>
        <v>0.11372797937883944</v>
      </c>
      <c r="O73" s="4">
        <f t="shared" si="4"/>
        <v>0</v>
      </c>
      <c r="P73" s="4">
        <f t="shared" si="5"/>
        <v>0</v>
      </c>
      <c r="Q73" s="5">
        <f t="shared" si="6"/>
        <v>8.7040950390262104</v>
      </c>
      <c r="R73" s="5">
        <f t="shared" si="7"/>
        <v>-22.627886815420261</v>
      </c>
      <c r="S73" s="5">
        <f t="shared" si="25"/>
        <v>-12.21166491000962</v>
      </c>
      <c r="T73" s="6">
        <f t="shared" si="26"/>
        <v>621.95155767672827</v>
      </c>
      <c r="U73" s="5">
        <f t="shared" si="8"/>
        <v>-3.1854941984241316</v>
      </c>
      <c r="V73" s="5">
        <f t="shared" si="9"/>
        <v>-5.3348056411174811</v>
      </c>
      <c r="W73" s="5">
        <f t="shared" si="10"/>
        <v>7.6147302325583048</v>
      </c>
      <c r="X73" s="5">
        <f t="shared" si="11"/>
        <v>5.5186008406020788</v>
      </c>
      <c r="Y73" s="5">
        <f t="shared" si="11"/>
        <v>-27.962692456537741</v>
      </c>
      <c r="Z73" s="5">
        <f t="shared" si="12"/>
        <v>-36.770934677451315</v>
      </c>
      <c r="AA73">
        <f t="shared" si="13"/>
        <v>0</v>
      </c>
      <c r="AB73">
        <f t="shared" si="27"/>
        <v>0</v>
      </c>
    </row>
    <row r="74" spans="1:28" x14ac:dyDescent="0.2">
      <c r="A74">
        <f t="shared" si="14"/>
        <v>0.42000000000000021</v>
      </c>
      <c r="B74" s="5">
        <f t="shared" si="15"/>
        <v>-17.680262366051569</v>
      </c>
      <c r="C74" s="5">
        <f t="shared" si="16"/>
        <v>49.219669779001308</v>
      </c>
      <c r="D74" s="5">
        <f t="shared" si="17"/>
        <v>30.808423734874509</v>
      </c>
      <c r="E74" s="2">
        <f t="shared" si="18"/>
        <v>52.298829532661188</v>
      </c>
      <c r="F74" s="2">
        <f t="shared" si="19"/>
        <v>-19.758862540229046</v>
      </c>
      <c r="G74" s="3">
        <f t="shared" si="20"/>
        <v>-40.843916479172023</v>
      </c>
      <c r="H74" s="3">
        <f t="shared" si="21"/>
        <v>106.04506941569048</v>
      </c>
      <c r="I74" s="3">
        <f t="shared" si="22"/>
        <v>57.012883633781982</v>
      </c>
      <c r="J74" s="2">
        <f t="shared" si="23"/>
        <v>127.13870835027136</v>
      </c>
      <c r="K74" s="2">
        <f t="shared" si="1"/>
        <v>127.13870835027136</v>
      </c>
      <c r="L74" s="5">
        <f t="shared" si="2"/>
        <v>0.31384836983451009</v>
      </c>
      <c r="M74" s="4">
        <f t="shared" si="24"/>
        <v>6.199814668448763E-2</v>
      </c>
      <c r="N74" s="4">
        <f t="shared" si="3"/>
        <v>0.1140016123424296</v>
      </c>
      <c r="O74" s="4">
        <f t="shared" si="4"/>
        <v>0</v>
      </c>
      <c r="P74" s="4">
        <f t="shared" si="5"/>
        <v>0</v>
      </c>
      <c r="Q74" s="5">
        <f t="shared" si="6"/>
        <v>8.6639999418889815</v>
      </c>
      <c r="R74" s="5">
        <f t="shared" si="7"/>
        <v>-22.494769220372778</v>
      </c>
      <c r="S74" s="5">
        <f t="shared" si="25"/>
        <v>-12.093835828449519</v>
      </c>
      <c r="T74" s="6">
        <f t="shared" si="26"/>
        <v>621.95093572548149</v>
      </c>
      <c r="U74" s="5">
        <f t="shared" si="8"/>
        <v>-3.1755009781352843</v>
      </c>
      <c r="V74" s="5">
        <f t="shared" si="9"/>
        <v>-5.3028167321214212</v>
      </c>
      <c r="W74" s="5">
        <f t="shared" si="10"/>
        <v>7.5884193913963447</v>
      </c>
      <c r="X74" s="5">
        <f t="shared" si="11"/>
        <v>5.4884989637536972</v>
      </c>
      <c r="Y74" s="5">
        <f t="shared" si="11"/>
        <v>-27.797585952494199</v>
      </c>
      <c r="Z74" s="5">
        <f t="shared" si="12"/>
        <v>-36.679416437053177</v>
      </c>
      <c r="AA74">
        <f t="shared" si="13"/>
        <v>0</v>
      </c>
      <c r="AB74">
        <f t="shared" si="27"/>
        <v>0</v>
      </c>
    </row>
    <row r="75" spans="1:28" x14ac:dyDescent="0.2">
      <c r="A75">
        <f t="shared" si="14"/>
        <v>0.43000000000000022</v>
      </c>
      <c r="B75" s="5">
        <f t="shared" si="15"/>
        <v>-18.0884271058951</v>
      </c>
      <c r="C75" s="5">
        <f t="shared" si="16"/>
        <v>50.278730593860587</v>
      </c>
      <c r="D75" s="5">
        <f t="shared" si="17"/>
        <v>31.376718600390475</v>
      </c>
      <c r="E75" s="2">
        <f t="shared" si="18"/>
        <v>53.433528287913887</v>
      </c>
      <c r="F75" s="2">
        <f t="shared" si="19"/>
        <v>-19.786854441568</v>
      </c>
      <c r="G75" s="3">
        <f t="shared" si="20"/>
        <v>-40.789031489534487</v>
      </c>
      <c r="H75" s="3">
        <f t="shared" si="21"/>
        <v>105.76709355616553</v>
      </c>
      <c r="I75" s="3">
        <f t="shared" si="22"/>
        <v>56.64608946941145</v>
      </c>
      <c r="J75" s="2">
        <f t="shared" si="23"/>
        <v>126.72490923788217</v>
      </c>
      <c r="K75" s="2">
        <f t="shared" si="1"/>
        <v>126.72490923788217</v>
      </c>
      <c r="L75" s="5">
        <f t="shared" si="2"/>
        <v>0.31384836983451009</v>
      </c>
      <c r="M75" s="4">
        <f t="shared" si="24"/>
        <v>6.2200529119493544E-2</v>
      </c>
      <c r="N75" s="4">
        <f t="shared" si="3"/>
        <v>0.11427509046466791</v>
      </c>
      <c r="O75" s="4">
        <f t="shared" si="4"/>
        <v>0</v>
      </c>
      <c r="P75" s="4">
        <f t="shared" si="5"/>
        <v>0</v>
      </c>
      <c r="Q75" s="5">
        <f t="shared" si="6"/>
        <v>8.6241966052363992</v>
      </c>
      <c r="R75" s="5">
        <f t="shared" si="7"/>
        <v>-22.362781754865679</v>
      </c>
      <c r="S75" s="5">
        <f t="shared" si="25"/>
        <v>-11.97692111486786</v>
      </c>
      <c r="T75" s="6">
        <f t="shared" si="26"/>
        <v>621.9503137748568</v>
      </c>
      <c r="U75" s="5">
        <f t="shared" si="8"/>
        <v>-3.1655710833093758</v>
      </c>
      <c r="V75" s="5">
        <f t="shared" si="9"/>
        <v>-5.2709511806150342</v>
      </c>
      <c r="W75" s="5">
        <f t="shared" si="10"/>
        <v>7.5622626744948418</v>
      </c>
      <c r="X75" s="5">
        <f t="shared" si="11"/>
        <v>5.4586255219270239</v>
      </c>
      <c r="Y75" s="5">
        <f t="shared" si="11"/>
        <v>-27.633732935480715</v>
      </c>
      <c r="Z75" s="5">
        <f t="shared" si="12"/>
        <v>-36.588658440373017</v>
      </c>
      <c r="AA75">
        <f t="shared" si="13"/>
        <v>0</v>
      </c>
      <c r="AB75">
        <f t="shared" si="27"/>
        <v>0</v>
      </c>
    </row>
    <row r="76" spans="1:28" x14ac:dyDescent="0.2">
      <c r="A76">
        <f t="shared" si="14"/>
        <v>0.44000000000000022</v>
      </c>
      <c r="B76" s="5">
        <f t="shared" si="15"/>
        <v>-18.496044489514347</v>
      </c>
      <c r="C76" s="5">
        <f t="shared" si="16"/>
        <v>51.335019842775466</v>
      </c>
      <c r="D76" s="5">
        <f t="shared" si="17"/>
        <v>31.94135006216257</v>
      </c>
      <c r="E76" s="2">
        <f t="shared" si="18"/>
        <v>54.565446245918714</v>
      </c>
      <c r="F76" s="2">
        <f t="shared" si="19"/>
        <v>-19.814127948175749</v>
      </c>
      <c r="G76" s="3">
        <f t="shared" si="20"/>
        <v>-40.734445234315217</v>
      </c>
      <c r="H76" s="3">
        <f t="shared" si="21"/>
        <v>105.49075622681073</v>
      </c>
      <c r="I76" s="3">
        <f t="shared" si="22"/>
        <v>56.280202885007718</v>
      </c>
      <c r="J76" s="2">
        <f t="shared" si="23"/>
        <v>126.31332437486341</v>
      </c>
      <c r="K76" s="2">
        <f t="shared" si="1"/>
        <v>126.31332437486341</v>
      </c>
      <c r="L76" s="5">
        <f t="shared" si="2"/>
        <v>0.31384836983451009</v>
      </c>
      <c r="M76" s="4">
        <f t="shared" si="24"/>
        <v>6.2403143642003639E-2</v>
      </c>
      <c r="N76" s="4">
        <f t="shared" si="3"/>
        <v>0.11454840998714257</v>
      </c>
      <c r="O76" s="4">
        <f t="shared" si="4"/>
        <v>0</v>
      </c>
      <c r="P76" s="4">
        <f t="shared" si="5"/>
        <v>0</v>
      </c>
      <c r="Q76" s="5">
        <f t="shared" si="6"/>
        <v>8.584682498468446</v>
      </c>
      <c r="R76" s="5">
        <f t="shared" si="7"/>
        <v>-22.23191315166385</v>
      </c>
      <c r="S76" s="5">
        <f t="shared" si="25"/>
        <v>-11.860912059510985</v>
      </c>
      <c r="T76" s="6">
        <f t="shared" si="26"/>
        <v>621.94969182485409</v>
      </c>
      <c r="U76" s="5">
        <f t="shared" si="8"/>
        <v>-3.1557040428918772</v>
      </c>
      <c r="V76" s="5">
        <f t="shared" si="9"/>
        <v>-5.239208215654652</v>
      </c>
      <c r="W76" s="5">
        <f t="shared" si="10"/>
        <v>7.536258958676008</v>
      </c>
      <c r="X76" s="5">
        <f t="shared" si="11"/>
        <v>5.4289784555765692</v>
      </c>
      <c r="Y76" s="5">
        <f t="shared" si="11"/>
        <v>-27.471121367318503</v>
      </c>
      <c r="Z76" s="5">
        <f t="shared" si="12"/>
        <v>-36.498653100834979</v>
      </c>
      <c r="AA76">
        <f t="shared" si="13"/>
        <v>0</v>
      </c>
      <c r="AB76">
        <f t="shared" si="27"/>
        <v>0</v>
      </c>
    </row>
    <row r="77" spans="1:28" x14ac:dyDescent="0.2">
      <c r="A77">
        <f t="shared" si="14"/>
        <v>0.45000000000000023</v>
      </c>
      <c r="B77" s="5">
        <f t="shared" si="15"/>
        <v>-18.903117492934722</v>
      </c>
      <c r="C77" s="5">
        <f t="shared" si="16"/>
        <v>52.388553848975207</v>
      </c>
      <c r="D77" s="5">
        <f t="shared" si="17"/>
        <v>32.502327158357609</v>
      </c>
      <c r="E77" s="2">
        <f t="shared" si="18"/>
        <v>55.694599606592647</v>
      </c>
      <c r="F77" s="2">
        <f t="shared" si="19"/>
        <v>-19.840728133013869</v>
      </c>
      <c r="G77" s="3">
        <f t="shared" si="20"/>
        <v>-40.680155449759454</v>
      </c>
      <c r="H77" s="3">
        <f t="shared" si="21"/>
        <v>105.21604501313755</v>
      </c>
      <c r="I77" s="3">
        <f t="shared" si="22"/>
        <v>55.915216353999369</v>
      </c>
      <c r="J77" s="2">
        <f t="shared" si="23"/>
        <v>125.90394193804156</v>
      </c>
      <c r="K77" s="2">
        <f t="shared" si="1"/>
        <v>125.90394193804156</v>
      </c>
      <c r="L77" s="5">
        <f t="shared" si="2"/>
        <v>0.31384836983451009</v>
      </c>
      <c r="M77" s="4">
        <f t="shared" si="24"/>
        <v>6.2605987717191475E-2</v>
      </c>
      <c r="N77" s="4">
        <f t="shared" si="3"/>
        <v>0.11482156709977792</v>
      </c>
      <c r="O77" s="4">
        <f t="shared" si="4"/>
        <v>0</v>
      </c>
      <c r="P77" s="4">
        <f t="shared" si="5"/>
        <v>0</v>
      </c>
      <c r="Q77" s="5">
        <f t="shared" si="6"/>
        <v>8.5454551231631815</v>
      </c>
      <c r="R77" s="5">
        <f t="shared" si="7"/>
        <v>-22.1021522891403</v>
      </c>
      <c r="S77" s="5">
        <f t="shared" si="25"/>
        <v>-11.745800053423519</v>
      </c>
      <c r="T77" s="6">
        <f t="shared" si="26"/>
        <v>621.94906987547324</v>
      </c>
      <c r="U77" s="5">
        <f t="shared" si="8"/>
        <v>-3.1458993909679704</v>
      </c>
      <c r="V77" s="5">
        <f t="shared" si="9"/>
        <v>-5.2075870740938823</v>
      </c>
      <c r="W77" s="5">
        <f t="shared" si="10"/>
        <v>7.5104071329195108</v>
      </c>
      <c r="X77" s="5">
        <f t="shared" si="11"/>
        <v>5.3995557321952106</v>
      </c>
      <c r="Y77" s="5">
        <f t="shared" si="11"/>
        <v>-27.309739363234183</v>
      </c>
      <c r="Z77" s="5">
        <f t="shared" si="12"/>
        <v>-36.409392920504004</v>
      </c>
      <c r="AA77">
        <f t="shared" si="13"/>
        <v>0</v>
      </c>
      <c r="AB77">
        <f t="shared" si="27"/>
        <v>0</v>
      </c>
    </row>
    <row r="78" spans="1:28" x14ac:dyDescent="0.2">
      <c r="A78">
        <f t="shared" si="14"/>
        <v>0.46000000000000024</v>
      </c>
      <c r="B78" s="5">
        <f t="shared" si="15"/>
        <v>-19.309649069645708</v>
      </c>
      <c r="C78" s="5">
        <f t="shared" si="16"/>
        <v>53.439348812138419</v>
      </c>
      <c r="D78" s="5">
        <f t="shared" si="17"/>
        <v>33.059658852251573</v>
      </c>
      <c r="E78" s="2">
        <f t="shared" si="18"/>
        <v>56.821004467171022</v>
      </c>
      <c r="F78" s="2">
        <f t="shared" si="19"/>
        <v>-19.866696275133854</v>
      </c>
      <c r="G78" s="3">
        <f t="shared" si="20"/>
        <v>-40.626159892437499</v>
      </c>
      <c r="H78" s="3">
        <f t="shared" si="21"/>
        <v>104.9429476195052</v>
      </c>
      <c r="I78" s="3">
        <f t="shared" si="22"/>
        <v>55.551122424794329</v>
      </c>
      <c r="J78" s="2">
        <f t="shared" si="23"/>
        <v>125.49675025804692</v>
      </c>
      <c r="K78" s="2">
        <f t="shared" si="1"/>
        <v>125.49675025804692</v>
      </c>
      <c r="L78" s="5">
        <f t="shared" si="2"/>
        <v>0.31384836983451009</v>
      </c>
      <c r="M78" s="4">
        <f t="shared" si="24"/>
        <v>6.2809058752315364E-2</v>
      </c>
      <c r="N78" s="4">
        <f t="shared" si="3"/>
        <v>0.11509455794057327</v>
      </c>
      <c r="O78" s="4">
        <f t="shared" si="4"/>
        <v>0</v>
      </c>
      <c r="P78" s="4">
        <f t="shared" si="5"/>
        <v>0</v>
      </c>
      <c r="Q78" s="5">
        <f t="shared" si="6"/>
        <v>8.5065120126132872</v>
      </c>
      <c r="R78" s="5">
        <f t="shared" si="7"/>
        <v>-21.973488189085344</v>
      </c>
      <c r="S78" s="5">
        <f t="shared" si="25"/>
        <v>-11.631576586903261</v>
      </c>
      <c r="T78" s="6">
        <f t="shared" si="26"/>
        <v>621.94844792671427</v>
      </c>
      <c r="U78" s="5">
        <f t="shared" si="8"/>
        <v>-3.1361566667025449</v>
      </c>
      <c r="V78" s="5">
        <f t="shared" si="9"/>
        <v>-5.1760870004754329</v>
      </c>
      <c r="W78" s="5">
        <f t="shared" si="10"/>
        <v>7.4847060982178366</v>
      </c>
      <c r="X78" s="5">
        <f t="shared" si="11"/>
        <v>5.3703553459107418</v>
      </c>
      <c r="Y78" s="5">
        <f t="shared" si="11"/>
        <v>-27.149575189560778</v>
      </c>
      <c r="Z78" s="5">
        <f t="shared" si="12"/>
        <v>-36.320870488685422</v>
      </c>
      <c r="AA78">
        <f t="shared" si="13"/>
        <v>0</v>
      </c>
      <c r="AB78">
        <f t="shared" si="27"/>
        <v>0</v>
      </c>
    </row>
    <row r="79" spans="1:28" x14ac:dyDescent="0.2">
      <c r="A79">
        <f t="shared" si="14"/>
        <v>0.47000000000000025</v>
      </c>
      <c r="B79" s="5">
        <f t="shared" si="15"/>
        <v>-19.715642150802786</v>
      </c>
      <c r="C79" s="5">
        <f t="shared" si="16"/>
        <v>54.48742080957399</v>
      </c>
      <c r="D79" s="5">
        <f t="shared" si="17"/>
        <v>33.613354032975082</v>
      </c>
      <c r="E79" s="2">
        <f t="shared" si="18"/>
        <v>57.944676821068803</v>
      </c>
      <c r="F79" s="2">
        <f t="shared" si="19"/>
        <v>-19.892070250865913</v>
      </c>
      <c r="G79" s="3">
        <f t="shared" si="20"/>
        <v>-40.572456338978391</v>
      </c>
      <c r="H79" s="3">
        <f t="shared" si="21"/>
        <v>104.67145186760959</v>
      </c>
      <c r="I79" s="3">
        <f t="shared" si="22"/>
        <v>55.187913719907478</v>
      </c>
      <c r="J79" s="2">
        <f t="shared" si="23"/>
        <v>125.09173781752163</v>
      </c>
      <c r="K79" s="2">
        <f t="shared" si="1"/>
        <v>125.09173781752163</v>
      </c>
      <c r="L79" s="5">
        <f t="shared" si="2"/>
        <v>0.31384836983451009</v>
      </c>
      <c r="M79" s="4">
        <f t="shared" si="24"/>
        <v>6.3012354096094583E-2</v>
      </c>
      <c r="N79" s="4">
        <f t="shared" si="3"/>
        <v>0.11536737859534542</v>
      </c>
      <c r="O79" s="4">
        <f t="shared" si="4"/>
        <v>0</v>
      </c>
      <c r="P79" s="4">
        <f t="shared" si="5"/>
        <v>0</v>
      </c>
      <c r="Q79" s="5">
        <f t="shared" si="6"/>
        <v>8.4678507313703673</v>
      </c>
      <c r="R79" s="5">
        <f t="shared" si="7"/>
        <v>-21.84591001455383</v>
      </c>
      <c r="S79" s="5">
        <f t="shared" si="25"/>
        <v>-11.518233247982106</v>
      </c>
      <c r="T79" s="6">
        <f t="shared" si="26"/>
        <v>621.94782597857727</v>
      </c>
      <c r="U79" s="5">
        <f t="shared" si="8"/>
        <v>-3.12647541428109</v>
      </c>
      <c r="V79" s="5">
        <f t="shared" si="9"/>
        <v>-5.1447072469242991</v>
      </c>
      <c r="W79" s="5">
        <f t="shared" si="10"/>
        <v>7.4591547674337484</v>
      </c>
      <c r="X79" s="5">
        <f t="shared" si="11"/>
        <v>5.3413753170892768</v>
      </c>
      <c r="Y79" s="5">
        <f t="shared" si="11"/>
        <v>-26.990617261478128</v>
      </c>
      <c r="Z79" s="5">
        <f t="shared" si="12"/>
        <v>-36.233078480548357</v>
      </c>
      <c r="AA79">
        <f t="shared" si="13"/>
        <v>0</v>
      </c>
      <c r="AB79">
        <f t="shared" si="27"/>
        <v>0</v>
      </c>
    </row>
    <row r="80" spans="1:28" x14ac:dyDescent="0.2">
      <c r="A80">
        <f t="shared" si="14"/>
        <v>0.48000000000000026</v>
      </c>
      <c r="B80" s="5">
        <f t="shared" si="15"/>
        <v>-20.121099645426714</v>
      </c>
      <c r="C80" s="5">
        <f t="shared" si="16"/>
        <v>55.532785797387014</v>
      </c>
      <c r="D80" s="5">
        <f t="shared" si="17"/>
        <v>34.163421516250125</v>
      </c>
      <c r="E80" s="2">
        <f t="shared" si="18"/>
        <v>59.065632557009494</v>
      </c>
      <c r="F80" s="2">
        <f t="shared" si="19"/>
        <v>-19.916884877582973</v>
      </c>
      <c r="G80" s="3">
        <f t="shared" si="20"/>
        <v>-40.519042585807497</v>
      </c>
      <c r="H80" s="3">
        <f t="shared" si="21"/>
        <v>104.40154569499481</v>
      </c>
      <c r="I80" s="3">
        <f t="shared" si="22"/>
        <v>54.825582935101991</v>
      </c>
      <c r="J80" s="2">
        <f t="shared" si="23"/>
        <v>124.68889324935208</v>
      </c>
      <c r="K80" s="2">
        <f t="shared" si="1"/>
        <v>124.68889324935208</v>
      </c>
      <c r="L80" s="5">
        <f t="shared" si="2"/>
        <v>0.31384836983451009</v>
      </c>
      <c r="M80" s="4">
        <f t="shared" si="24"/>
        <v>6.3215871038084778E-2</v>
      </c>
      <c r="N80" s="4">
        <f t="shared" si="3"/>
        <v>0.11564002509747522</v>
      </c>
      <c r="O80" s="4">
        <f t="shared" si="4"/>
        <v>0</v>
      </c>
      <c r="P80" s="4">
        <f t="shared" si="5"/>
        <v>0</v>
      </c>
      <c r="Q80" s="5">
        <f t="shared" si="6"/>
        <v>8.4294688747968749</v>
      </c>
      <c r="R80" s="5">
        <f t="shared" si="7"/>
        <v>-21.719407067749795</v>
      </c>
      <c r="S80" s="5">
        <f t="shared" si="25"/>
        <v>-11.405761720932498</v>
      </c>
      <c r="T80" s="6">
        <f t="shared" si="26"/>
        <v>621.94720403106226</v>
      </c>
      <c r="U80" s="5">
        <f t="shared" si="8"/>
        <v>-3.1168551828514741</v>
      </c>
      <c r="V80" s="5">
        <f t="shared" si="9"/>
        <v>-5.113447073042269</v>
      </c>
      <c r="W80" s="5">
        <f t="shared" si="10"/>
        <v>7.433752065159835</v>
      </c>
      <c r="X80" s="5">
        <f t="shared" si="11"/>
        <v>5.3126136919454012</v>
      </c>
      <c r="Y80" s="5">
        <f t="shared" si="11"/>
        <v>-26.832854140792065</v>
      </c>
      <c r="Z80" s="5">
        <f t="shared" si="12"/>
        <v>-36.146009655772659</v>
      </c>
      <c r="AA80">
        <f t="shared" si="13"/>
        <v>0</v>
      </c>
      <c r="AB80">
        <f t="shared" si="27"/>
        <v>0</v>
      </c>
    </row>
    <row r="81" spans="1:28" x14ac:dyDescent="0.2">
      <c r="A81">
        <f t="shared" si="14"/>
        <v>0.49000000000000027</v>
      </c>
      <c r="B81" s="5">
        <f t="shared" si="15"/>
        <v>-20.526024440600189</v>
      </c>
      <c r="C81" s="5">
        <f t="shared" si="16"/>
        <v>56.575459611629924</v>
      </c>
      <c r="D81" s="5">
        <f t="shared" si="17"/>
        <v>34.709870045118357</v>
      </c>
      <c r="E81" s="2">
        <f t="shared" si="18"/>
        <v>60.183887458382785</v>
      </c>
      <c r="F81" s="2">
        <f t="shared" si="19"/>
        <v>-19.941172216614451</v>
      </c>
      <c r="G81" s="3">
        <f t="shared" si="20"/>
        <v>-40.465916448888045</v>
      </c>
      <c r="H81" s="3">
        <f t="shared" si="21"/>
        <v>104.13321715358688</v>
      </c>
      <c r="I81" s="3">
        <f t="shared" si="22"/>
        <v>54.464122838544263</v>
      </c>
      <c r="J81" s="2">
        <f t="shared" si="23"/>
        <v>124.28820533492512</v>
      </c>
      <c r="K81" s="2">
        <f t="shared" si="1"/>
        <v>124.28820533492512</v>
      </c>
      <c r="L81" s="5">
        <f t="shared" si="2"/>
        <v>0.31384836983451009</v>
      </c>
      <c r="M81" s="4">
        <f t="shared" si="24"/>
        <v>6.3419606808053003E-2</v>
      </c>
      <c r="N81" s="4">
        <f t="shared" si="3"/>
        <v>0.1159124934276584</v>
      </c>
      <c r="O81" s="4">
        <f t="shared" si="4"/>
        <v>0</v>
      </c>
      <c r="P81" s="4">
        <f t="shared" si="5"/>
        <v>0</v>
      </c>
      <c r="Q81" s="5">
        <f t="shared" si="6"/>
        <v>8.3913640686254904</v>
      </c>
      <c r="R81" s="5">
        <f t="shared" si="7"/>
        <v>-21.59396878794762</v>
      </c>
      <c r="S81" s="5">
        <f t="shared" si="25"/>
        <v>-11.294153784798908</v>
      </c>
      <c r="T81" s="6">
        <f t="shared" si="26"/>
        <v>621.94658208416934</v>
      </c>
      <c r="U81" s="5">
        <f t="shared" si="8"/>
        <v>-3.107295526466582</v>
      </c>
      <c r="V81" s="5">
        <f t="shared" si="9"/>
        <v>-5.0823057458037217</v>
      </c>
      <c r="W81" s="5">
        <f t="shared" si="10"/>
        <v>7.4084969275801136</v>
      </c>
      <c r="X81" s="5">
        <f t="shared" si="11"/>
        <v>5.2840685421589084</v>
      </c>
      <c r="Y81" s="5">
        <f t="shared" si="11"/>
        <v>-26.676274533751343</v>
      </c>
      <c r="Z81" s="5">
        <f t="shared" si="12"/>
        <v>-36.059656857218798</v>
      </c>
      <c r="AA81">
        <f t="shared" si="13"/>
        <v>0</v>
      </c>
      <c r="AB81">
        <f t="shared" si="27"/>
        <v>0</v>
      </c>
    </row>
    <row r="82" spans="1:28" x14ac:dyDescent="0.2">
      <c r="A82">
        <f t="shared" si="14"/>
        <v>0.50000000000000022</v>
      </c>
      <c r="B82" s="5">
        <f t="shared" si="15"/>
        <v>-20.930419401661961</v>
      </c>
      <c r="C82" s="5">
        <f t="shared" si="16"/>
        <v>57.615457969439106</v>
      </c>
      <c r="D82" s="5">
        <f t="shared" si="17"/>
        <v>35.252708290660941</v>
      </c>
      <c r="E82" s="2">
        <f t="shared" si="18"/>
        <v>61.299457202798067</v>
      </c>
      <c r="F82" s="2">
        <f t="shared" si="19"/>
        <v>-19.964961840863129</v>
      </c>
      <c r="G82" s="3">
        <f t="shared" si="20"/>
        <v>-40.413075763466459</v>
      </c>
      <c r="H82" s="3">
        <f t="shared" si="21"/>
        <v>103.86645440824937</v>
      </c>
      <c r="I82" s="3">
        <f t="shared" si="22"/>
        <v>54.103526269972072</v>
      </c>
      <c r="J82" s="2">
        <f t="shared" si="23"/>
        <v>123.88966300240784</v>
      </c>
      <c r="K82" s="2">
        <f t="shared" si="1"/>
        <v>123.88966300240784</v>
      </c>
      <c r="L82" s="5">
        <f t="shared" si="2"/>
        <v>0.31384836983451009</v>
      </c>
      <c r="M82" s="4">
        <f t="shared" si="24"/>
        <v>6.3623558575352152E-2</v>
      </c>
      <c r="N82" s="4">
        <f t="shared" si="3"/>
        <v>0.11618477951366028</v>
      </c>
      <c r="O82" s="4">
        <f t="shared" si="4"/>
        <v>0</v>
      </c>
      <c r="P82" s="4">
        <f t="shared" si="5"/>
        <v>0</v>
      </c>
      <c r="Q82" s="5">
        <f t="shared" si="6"/>
        <v>8.3535339685258361</v>
      </c>
      <c r="R82" s="5">
        <f t="shared" si="7"/>
        <v>-21.469584749449115</v>
      </c>
      <c r="S82" s="5">
        <f t="shared" si="25"/>
        <v>-11.183401311953862</v>
      </c>
      <c r="T82" s="6">
        <f t="shared" si="26"/>
        <v>621.94596013789817</v>
      </c>
      <c r="U82" s="5">
        <f t="shared" si="8"/>
        <v>-3.0977960040277961</v>
      </c>
      <c r="V82" s="5">
        <f t="shared" si="9"/>
        <v>-5.0512825394526919</v>
      </c>
      <c r="W82" s="5">
        <f t="shared" si="10"/>
        <v>7.3833883023335938</v>
      </c>
      <c r="X82" s="5">
        <f t="shared" si="11"/>
        <v>5.2557379644980404</v>
      </c>
      <c r="Y82" s="5">
        <f t="shared" si="11"/>
        <v>-26.520867288901808</v>
      </c>
      <c r="Z82" s="5">
        <f t="shared" si="12"/>
        <v>-35.974013009620265</v>
      </c>
      <c r="AA82">
        <f t="shared" si="13"/>
        <v>0</v>
      </c>
      <c r="AB82">
        <f t="shared" si="27"/>
        <v>0</v>
      </c>
    </row>
    <row r="83" spans="1:28" x14ac:dyDescent="0.2">
      <c r="A83">
        <f t="shared" si="14"/>
        <v>0.51000000000000023</v>
      </c>
      <c r="B83" s="5">
        <f t="shared" si="15"/>
        <v>-21.3342873723984</v>
      </c>
      <c r="C83" s="5">
        <f t="shared" si="16"/>
        <v>58.652796470157156</v>
      </c>
      <c r="D83" s="5">
        <f t="shared" si="17"/>
        <v>35.791944852710181</v>
      </c>
      <c r="E83" s="2">
        <f t="shared" si="18"/>
        <v>62.412357361805824</v>
      </c>
      <c r="F83" s="2">
        <f t="shared" si="19"/>
        <v>-19.988281071831899</v>
      </c>
      <c r="G83" s="3">
        <f t="shared" si="20"/>
        <v>-40.360518383821478</v>
      </c>
      <c r="H83" s="3">
        <f t="shared" si="21"/>
        <v>103.60124573536035</v>
      </c>
      <c r="I83" s="3">
        <f t="shared" si="22"/>
        <v>53.743786139875866</v>
      </c>
      <c r="J83" s="2">
        <f t="shared" si="23"/>
        <v>123.49325532505014</v>
      </c>
      <c r="K83" s="2">
        <f t="shared" si="1"/>
        <v>123.49325532505014</v>
      </c>
      <c r="L83" s="5">
        <f t="shared" si="2"/>
        <v>0.31384836983451009</v>
      </c>
      <c r="M83" s="4">
        <f t="shared" si="24"/>
        <v>6.3827723448295487E-2</v>
      </c>
      <c r="N83" s="4">
        <f t="shared" si="3"/>
        <v>0.11645687923007561</v>
      </c>
      <c r="O83" s="4">
        <f t="shared" si="4"/>
        <v>0</v>
      </c>
      <c r="P83" s="4">
        <f t="shared" si="5"/>
        <v>0</v>
      </c>
      <c r="Q83" s="5">
        <f t="shared" si="6"/>
        <v>8.3159762596783278</v>
      </c>
      <c r="R83" s="5">
        <f t="shared" si="7"/>
        <v>-21.346244659575731</v>
      </c>
      <c r="S83" s="5">
        <f t="shared" si="25"/>
        <v>-11.073496266678022</v>
      </c>
      <c r="T83" s="6">
        <f t="shared" si="26"/>
        <v>621.94533819224898</v>
      </c>
      <c r="U83" s="5">
        <f t="shared" si="8"/>
        <v>-3.0883561792293275</v>
      </c>
      <c r="V83" s="5">
        <f t="shared" si="9"/>
        <v>-5.0203767354012063</v>
      </c>
      <c r="W83" s="5">
        <f t="shared" si="10"/>
        <v>7.3584251483798786</v>
      </c>
      <c r="X83" s="5">
        <f t="shared" si="11"/>
        <v>5.2276200804490003</v>
      </c>
      <c r="Y83" s="5">
        <f t="shared" si="11"/>
        <v>-26.366621394976939</v>
      </c>
      <c r="Z83" s="5">
        <f t="shared" si="12"/>
        <v>-35.889071118298141</v>
      </c>
      <c r="AA83">
        <f t="shared" si="13"/>
        <v>0</v>
      </c>
      <c r="AB83">
        <f t="shared" si="27"/>
        <v>0</v>
      </c>
    </row>
    <row r="84" spans="1:28" x14ac:dyDescent="0.2">
      <c r="A84">
        <f t="shared" si="14"/>
        <v>0.52000000000000024</v>
      </c>
      <c r="B84" s="5">
        <f t="shared" si="15"/>
        <v>-21.737631175232593</v>
      </c>
      <c r="C84" s="5">
        <f t="shared" si="16"/>
        <v>59.687490596441016</v>
      </c>
      <c r="D84" s="5">
        <f t="shared" si="17"/>
        <v>36.327588260553021</v>
      </c>
      <c r="E84" s="2">
        <f t="shared" si="18"/>
        <v>63.522603400763408</v>
      </c>
      <c r="F84" s="2">
        <f t="shared" si="19"/>
        <v>-20.011155190063512</v>
      </c>
      <c r="G84" s="3">
        <f t="shared" si="20"/>
        <v>-40.308242183016986</v>
      </c>
      <c r="H84" s="3">
        <f t="shared" si="21"/>
        <v>103.33757952141058</v>
      </c>
      <c r="I84" s="3">
        <f t="shared" si="22"/>
        <v>53.384895428692886</v>
      </c>
      <c r="J84" s="2">
        <f t="shared" si="23"/>
        <v>123.09897151950977</v>
      </c>
      <c r="K84" s="2">
        <f t="shared" si="1"/>
        <v>123.09897151950977</v>
      </c>
      <c r="L84" s="5">
        <f t="shared" si="2"/>
        <v>0.31384836983451009</v>
      </c>
      <c r="M84" s="4">
        <f t="shared" si="24"/>
        <v>6.4032098473531002E-2</v>
      </c>
      <c r="N84" s="4">
        <f t="shared" si="3"/>
        <v>0.11672878839809234</v>
      </c>
      <c r="O84" s="4">
        <f t="shared" si="4"/>
        <v>0</v>
      </c>
      <c r="P84" s="4">
        <f t="shared" si="5"/>
        <v>0</v>
      </c>
      <c r="Q84" s="5">
        <f t="shared" si="6"/>
        <v>8.278688656355083</v>
      </c>
      <c r="R84" s="5">
        <f t="shared" si="7"/>
        <v>-21.223938356695182</v>
      </c>
      <c r="S84" s="5">
        <f t="shared" si="25"/>
        <v>-10.964430703763886</v>
      </c>
      <c r="T84" s="6">
        <f t="shared" si="26"/>
        <v>621.94471624722178</v>
      </c>
      <c r="U84" s="5">
        <f t="shared" si="8"/>
        <v>-3.0789756205033418</v>
      </c>
      <c r="V84" s="5">
        <f t="shared" si="9"/>
        <v>-4.9895876221288127</v>
      </c>
      <c r="W84" s="5">
        <f t="shared" si="10"/>
        <v>7.3336064358666153</v>
      </c>
      <c r="X84" s="5">
        <f t="shared" si="11"/>
        <v>5.1997130358517412</v>
      </c>
      <c r="Y84" s="5">
        <f t="shared" si="11"/>
        <v>-26.213525978823995</v>
      </c>
      <c r="Z84" s="5">
        <f t="shared" si="12"/>
        <v>-35.804824267897274</v>
      </c>
      <c r="AA84">
        <f t="shared" si="13"/>
        <v>0</v>
      </c>
      <c r="AB84">
        <f t="shared" si="27"/>
        <v>0</v>
      </c>
    </row>
    <row r="85" spans="1:28" x14ac:dyDescent="0.2">
      <c r="A85">
        <f t="shared" si="14"/>
        <v>0.53000000000000025</v>
      </c>
      <c r="B85" s="5">
        <f t="shared" si="15"/>
        <v>-22.140453611410972</v>
      </c>
      <c r="C85" s="5">
        <f t="shared" si="16"/>
        <v>60.719555715356179</v>
      </c>
      <c r="D85" s="5">
        <f t="shared" si="17"/>
        <v>36.85964697362656</v>
      </c>
      <c r="E85" s="2">
        <f t="shared" si="18"/>
        <v>64.630210678824838</v>
      </c>
      <c r="F85" s="2">
        <f t="shared" si="19"/>
        <v>-20.033607622408624</v>
      </c>
      <c r="G85" s="3">
        <f t="shared" si="20"/>
        <v>-40.256245052658471</v>
      </c>
      <c r="H85" s="3">
        <f t="shared" si="21"/>
        <v>103.07544426162234</v>
      </c>
      <c r="I85" s="3">
        <f t="shared" si="22"/>
        <v>53.02684718601391</v>
      </c>
      <c r="J85" s="2">
        <f t="shared" si="23"/>
        <v>122.7068009441994</v>
      </c>
      <c r="K85" s="2">
        <f t="shared" si="1"/>
        <v>122.7068009441994</v>
      </c>
      <c r="L85" s="5">
        <f t="shared" si="2"/>
        <v>0.31384836983451009</v>
      </c>
      <c r="M85" s="4">
        <f t="shared" si="24"/>
        <v>6.4236680635416113E-2</v>
      </c>
      <c r="N85" s="4">
        <f t="shared" si="3"/>
        <v>0.11700050278526079</v>
      </c>
      <c r="O85" s="4">
        <f t="shared" si="4"/>
        <v>0</v>
      </c>
      <c r="P85" s="4">
        <f t="shared" si="5"/>
        <v>0</v>
      </c>
      <c r="Q85" s="5">
        <f t="shared" si="6"/>
        <v>8.2416689015076852</v>
      </c>
      <c r="R85" s="5">
        <f t="shared" si="7"/>
        <v>-21.10265580828187</v>
      </c>
      <c r="S85" s="5">
        <f t="shared" si="25"/>
        <v>-10.856196767142599</v>
      </c>
      <c r="T85" s="6">
        <f t="shared" si="26"/>
        <v>621.94409430281655</v>
      </c>
      <c r="U85" s="5">
        <f t="shared" si="8"/>
        <v>-3.0696539009658994</v>
      </c>
      <c r="V85" s="5">
        <f t="shared" si="9"/>
        <v>-4.9589144950833335</v>
      </c>
      <c r="W85" s="5">
        <f t="shared" si="10"/>
        <v>7.3089311459988942</v>
      </c>
      <c r="X85" s="5">
        <f t="shared" si="11"/>
        <v>5.1720150005417853</v>
      </c>
      <c r="Y85" s="5">
        <f t="shared" si="11"/>
        <v>-26.061570303365205</v>
      </c>
      <c r="Z85" s="5">
        <f t="shared" si="12"/>
        <v>-35.721265621143701</v>
      </c>
      <c r="AA85">
        <f t="shared" si="13"/>
        <v>0</v>
      </c>
      <c r="AB85">
        <f t="shared" si="27"/>
        <v>0</v>
      </c>
    </row>
    <row r="86" spans="1:28" x14ac:dyDescent="0.2">
      <c r="A86">
        <f t="shared" si="14"/>
        <v>0.54000000000000026</v>
      </c>
      <c r="B86" s="5">
        <f t="shared" si="15"/>
        <v>-22.542757461187531</v>
      </c>
      <c r="C86" s="5">
        <f t="shared" si="16"/>
        <v>61.749007079457229</v>
      </c>
      <c r="D86" s="5">
        <f t="shared" si="17"/>
        <v>37.388129382205641</v>
      </c>
      <c r="E86" s="2">
        <f t="shared" si="18"/>
        <v>65.735194449037607</v>
      </c>
      <c r="F86" s="2">
        <f t="shared" si="19"/>
        <v>-20.055660109045146</v>
      </c>
      <c r="G86" s="3">
        <f t="shared" si="20"/>
        <v>-40.204524902653056</v>
      </c>
      <c r="H86" s="3">
        <f t="shared" si="21"/>
        <v>102.81482855858869</v>
      </c>
      <c r="I86" s="3">
        <f t="shared" si="22"/>
        <v>52.669634529802472</v>
      </c>
      <c r="J86" s="2">
        <f t="shared" si="23"/>
        <v>122.3167330976551</v>
      </c>
      <c r="K86" s="2">
        <f t="shared" si="1"/>
        <v>122.3167330976551</v>
      </c>
      <c r="L86" s="5">
        <f t="shared" si="2"/>
        <v>0.31384836983451009</v>
      </c>
      <c r="M86" s="4">
        <f t="shared" si="24"/>
        <v>6.4441466855392801E-2</v>
      </c>
      <c r="N86" s="4">
        <f t="shared" si="3"/>
        <v>0.11727201810526743</v>
      </c>
      <c r="O86" s="4">
        <f t="shared" si="4"/>
        <v>0</v>
      </c>
      <c r="P86" s="4">
        <f t="shared" si="5"/>
        <v>0</v>
      </c>
      <c r="Q86" s="5">
        <f t="shared" si="6"/>
        <v>8.2049147663617052</v>
      </c>
      <c r="R86" s="5">
        <f t="shared" si="7"/>
        <v>-20.982387109010311</v>
      </c>
      <c r="S86" s="5">
        <f t="shared" si="25"/>
        <v>-10.748786688533498</v>
      </c>
      <c r="T86" s="6">
        <f t="shared" si="26"/>
        <v>621.94347235903319</v>
      </c>
      <c r="U86" s="5">
        <f t="shared" si="8"/>
        <v>-3.0603905983636701</v>
      </c>
      <c r="V86" s="5">
        <f t="shared" si="9"/>
        <v>-4.9283566565827721</v>
      </c>
      <c r="W86" s="5">
        <f t="shared" si="10"/>
        <v>7.2843982709104704</v>
      </c>
      <c r="X86" s="5">
        <f t="shared" si="11"/>
        <v>5.1445241679980356</v>
      </c>
      <c r="Y86" s="5">
        <f t="shared" si="11"/>
        <v>-25.910743765593082</v>
      </c>
      <c r="Z86" s="5">
        <f t="shared" si="12"/>
        <v>-35.638388417623027</v>
      </c>
      <c r="AA86">
        <f t="shared" si="13"/>
        <v>0</v>
      </c>
      <c r="AB86">
        <f t="shared" si="27"/>
        <v>0</v>
      </c>
    </row>
    <row r="87" spans="1:28" x14ac:dyDescent="0.2">
      <c r="A87">
        <f t="shared" si="14"/>
        <v>0.55000000000000027</v>
      </c>
      <c r="B87" s="5">
        <f t="shared" si="15"/>
        <v>-22.944545484005662</v>
      </c>
      <c r="C87" s="5">
        <f t="shared" si="16"/>
        <v>62.775859827854838</v>
      </c>
      <c r="D87" s="5">
        <f t="shared" si="17"/>
        <v>37.91304380808279</v>
      </c>
      <c r="E87" s="2">
        <f t="shared" si="18"/>
        <v>66.837569858531538</v>
      </c>
      <c r="F87" s="2">
        <f t="shared" si="19"/>
        <v>-20.07733285275792</v>
      </c>
      <c r="G87" s="3">
        <f t="shared" si="20"/>
        <v>-40.153079660973077</v>
      </c>
      <c r="H87" s="3">
        <f t="shared" si="21"/>
        <v>102.55572112093276</v>
      </c>
      <c r="I87" s="3">
        <f t="shared" si="22"/>
        <v>52.31325064562624</v>
      </c>
      <c r="J87" s="2">
        <f t="shared" si="23"/>
        <v>121.92875761692603</v>
      </c>
      <c r="K87" s="2">
        <f t="shared" si="1"/>
        <v>121.92875761692603</v>
      </c>
      <c r="L87" s="5">
        <f t="shared" si="2"/>
        <v>0.31384836983451009</v>
      </c>
      <c r="M87" s="4">
        <f t="shared" si="24"/>
        <v>6.4646453991363401E-2</v>
      </c>
      <c r="N87" s="4">
        <f t="shared" si="3"/>
        <v>0.11754333001771407</v>
      </c>
      <c r="O87" s="4">
        <f t="shared" si="4"/>
        <v>0</v>
      </c>
      <c r="P87" s="4">
        <f t="shared" si="5"/>
        <v>0</v>
      </c>
      <c r="Q87" s="5">
        <f t="shared" si="6"/>
        <v>8.1684240500178422</v>
      </c>
      <c r="R87" s="5">
        <f t="shared" si="7"/>
        <v>-20.863122478881078</v>
      </c>
      <c r="S87" s="5">
        <f t="shared" si="25"/>
        <v>-10.642192786115901</v>
      </c>
      <c r="T87" s="6">
        <f t="shared" si="26"/>
        <v>621.94285041587182</v>
      </c>
      <c r="U87" s="5">
        <f t="shared" si="8"/>
        <v>-3.051185295021436</v>
      </c>
      <c r="V87" s="5">
        <f t="shared" si="9"/>
        <v>-4.8979134157184028</v>
      </c>
      <c r="W87" s="5">
        <f t="shared" si="10"/>
        <v>7.2600068135368288</v>
      </c>
      <c r="X87" s="5">
        <f t="shared" si="11"/>
        <v>5.1172387549964062</v>
      </c>
      <c r="Y87" s="5">
        <f t="shared" si="11"/>
        <v>-25.76103589459948</v>
      </c>
      <c r="Z87" s="5">
        <f t="shared" si="12"/>
        <v>-35.556185972579073</v>
      </c>
      <c r="AA87">
        <f t="shared" si="13"/>
        <v>0</v>
      </c>
      <c r="AB87">
        <f t="shared" si="27"/>
        <v>0</v>
      </c>
    </row>
    <row r="88" spans="1:28" x14ac:dyDescent="0.2">
      <c r="A88">
        <f t="shared" si="14"/>
        <v>0.56000000000000028</v>
      </c>
      <c r="B88" s="5">
        <f t="shared" si="15"/>
        <v>-23.345820418677643</v>
      </c>
      <c r="C88" s="5">
        <f t="shared" si="16"/>
        <v>63.800128987269431</v>
      </c>
      <c r="D88" s="5">
        <f t="shared" si="17"/>
        <v>38.434398505240424</v>
      </c>
      <c r="E88" s="2">
        <f t="shared" si="18"/>
        <v>67.937351948787068</v>
      </c>
      <c r="F88" s="2">
        <f t="shared" si="19"/>
        <v>-20.09864465263875</v>
      </c>
      <c r="G88" s="3">
        <f t="shared" si="20"/>
        <v>-40.101907273423116</v>
      </c>
      <c r="H88" s="3">
        <f t="shared" si="21"/>
        <v>102.29811076198676</v>
      </c>
      <c r="I88" s="3">
        <f t="shared" si="22"/>
        <v>51.957688785900451</v>
      </c>
      <c r="J88" s="2">
        <f t="shared" si="23"/>
        <v>121.54286427598464</v>
      </c>
      <c r="K88" s="2">
        <f t="shared" si="1"/>
        <v>121.54286427598464</v>
      </c>
      <c r="L88" s="5">
        <f t="shared" si="2"/>
        <v>0.31384836983451009</v>
      </c>
      <c r="M88" s="4">
        <f t="shared" si="24"/>
        <v>6.4851638837067169E-2</v>
      </c>
      <c r="N88" s="4">
        <f t="shared" si="3"/>
        <v>0.11781443412790223</v>
      </c>
      <c r="O88" s="4">
        <f t="shared" si="4"/>
        <v>0</v>
      </c>
      <c r="P88" s="4">
        <f t="shared" si="5"/>
        <v>0</v>
      </c>
      <c r="Q88" s="5">
        <f t="shared" si="6"/>
        <v>8.1321945790595276</v>
      </c>
      <c r="R88" s="5">
        <f t="shared" si="7"/>
        <v>-20.744852261378437</v>
      </c>
      <c r="S88" s="5">
        <f t="shared" si="25"/>
        <v>-10.536407463222741</v>
      </c>
      <c r="T88" s="6">
        <f t="shared" si="26"/>
        <v>621.94222847333231</v>
      </c>
      <c r="U88" s="5">
        <f t="shared" si="8"/>
        <v>-3.0420375777903246</v>
      </c>
      <c r="V88" s="5">
        <f t="shared" si="9"/>
        <v>-4.8675840882589689</v>
      </c>
      <c r="W88" s="5">
        <f t="shared" si="10"/>
        <v>7.2357557874900129</v>
      </c>
      <c r="X88" s="5">
        <f t="shared" si="11"/>
        <v>5.090157001269203</v>
      </c>
      <c r="Y88" s="5">
        <f t="shared" si="11"/>
        <v>-25.612436349637406</v>
      </c>
      <c r="Z88" s="5">
        <f t="shared" si="12"/>
        <v>-35.47465167573273</v>
      </c>
      <c r="AA88">
        <f t="shared" si="13"/>
        <v>0</v>
      </c>
      <c r="AB88">
        <f t="shared" si="27"/>
        <v>0</v>
      </c>
    </row>
    <row r="89" spans="1:28" x14ac:dyDescent="0.2">
      <c r="A89">
        <f t="shared" si="14"/>
        <v>0.57000000000000028</v>
      </c>
      <c r="B89" s="5">
        <f t="shared" si="15"/>
        <v>-23.746584983561814</v>
      </c>
      <c r="C89" s="5">
        <f t="shared" si="16"/>
        <v>64.821829473071816</v>
      </c>
      <c r="D89" s="5">
        <f t="shared" si="17"/>
        <v>38.952201660515641</v>
      </c>
      <c r="E89" s="2">
        <f t="shared" si="18"/>
        <v>69.034555655972213</v>
      </c>
      <c r="F89" s="2">
        <f t="shared" si="19"/>
        <v>-20.119613024071235</v>
      </c>
      <c r="G89" s="3">
        <f t="shared" si="20"/>
        <v>-40.051005703410425</v>
      </c>
      <c r="H89" s="3">
        <f t="shared" si="21"/>
        <v>102.04198639849039</v>
      </c>
      <c r="I89" s="3">
        <f t="shared" si="22"/>
        <v>51.602942269143121</v>
      </c>
      <c r="J89" s="2">
        <f t="shared" si="23"/>
        <v>121.15904298415711</v>
      </c>
      <c r="K89" s="2">
        <f t="shared" si="1"/>
        <v>121.15904298415711</v>
      </c>
      <c r="L89" s="5">
        <f t="shared" si="2"/>
        <v>0.31384836983451009</v>
      </c>
      <c r="M89" s="4">
        <f t="shared" si="24"/>
        <v>6.5057018121458129E-2</v>
      </c>
      <c r="N89" s="4">
        <f t="shared" si="3"/>
        <v>0.11808532598662314</v>
      </c>
      <c r="O89" s="4">
        <f t="shared" si="4"/>
        <v>0</v>
      </c>
      <c r="P89" s="4">
        <f t="shared" si="5"/>
        <v>0</v>
      </c>
      <c r="Q89" s="5">
        <f t="shared" si="6"/>
        <v>8.0962242071668875</v>
      </c>
      <c r="R89" s="5">
        <f t="shared" si="7"/>
        <v>-20.627566921659184</v>
      </c>
      <c r="S89" s="5">
        <f t="shared" si="25"/>
        <v>-10.431423207055607</v>
      </c>
      <c r="T89" s="6">
        <f t="shared" si="26"/>
        <v>621.94160653141478</v>
      </c>
      <c r="U89" s="5">
        <f t="shared" si="8"/>
        <v>-3.0329470379968058</v>
      </c>
      <c r="V89" s="5">
        <f t="shared" si="9"/>
        <v>-4.8373679965559937</v>
      </c>
      <c r="W89" s="5">
        <f t="shared" si="10"/>
        <v>7.2116442169352126</v>
      </c>
      <c r="X89" s="5">
        <f t="shared" si="11"/>
        <v>5.0632771691700817</v>
      </c>
      <c r="Y89" s="5">
        <f t="shared" si="11"/>
        <v>-25.464934918215178</v>
      </c>
      <c r="Z89" s="5">
        <f t="shared" si="12"/>
        <v>-35.393778990120396</v>
      </c>
      <c r="AA89">
        <f t="shared" si="13"/>
        <v>0</v>
      </c>
      <c r="AB89">
        <f t="shared" si="27"/>
        <v>0</v>
      </c>
    </row>
    <row r="90" spans="1:28" x14ac:dyDescent="0.2">
      <c r="A90">
        <f t="shared" si="14"/>
        <v>0.58000000000000029</v>
      </c>
      <c r="B90" s="5">
        <f t="shared" si="15"/>
        <v>-24.146841876737458</v>
      </c>
      <c r="C90" s="5">
        <f t="shared" si="16"/>
        <v>65.840976090310804</v>
      </c>
      <c r="D90" s="5">
        <f t="shared" si="17"/>
        <v>39.466461394257564</v>
      </c>
      <c r="E90" s="2">
        <f t="shared" si="18"/>
        <v>70.129195811338377</v>
      </c>
      <c r="F90" s="2">
        <f t="shared" si="19"/>
        <v>-20.140254306614192</v>
      </c>
      <c r="G90" s="3">
        <f t="shared" si="20"/>
        <v>-40.000372931718722</v>
      </c>
      <c r="H90" s="3">
        <f t="shared" si="21"/>
        <v>101.78733704930825</v>
      </c>
      <c r="I90" s="3">
        <f t="shared" si="22"/>
        <v>51.249004479241918</v>
      </c>
      <c r="J90" s="2">
        <f t="shared" si="23"/>
        <v>120.77728378457356</v>
      </c>
      <c r="K90" s="2">
        <f t="shared" si="1"/>
        <v>120.77728378457356</v>
      </c>
      <c r="L90" s="5">
        <f t="shared" si="2"/>
        <v>0.31384836983451009</v>
      </c>
      <c r="M90" s="4">
        <f t="shared" si="24"/>
        <v>6.5262588508084085E-2</v>
      </c>
      <c r="N90" s="4">
        <f t="shared" si="3"/>
        <v>0.11835600108995349</v>
      </c>
      <c r="O90" s="4">
        <f t="shared" si="4"/>
        <v>0</v>
      </c>
      <c r="P90" s="4">
        <f t="shared" si="5"/>
        <v>0</v>
      </c>
      <c r="Q90" s="5">
        <f t="shared" si="6"/>
        <v>8.0605108147369364</v>
      </c>
      <c r="R90" s="5">
        <f t="shared" si="7"/>
        <v>-20.511257044771998</v>
      </c>
      <c r="S90" s="5">
        <f t="shared" si="25"/>
        <v>-10.327232587420816</v>
      </c>
      <c r="T90" s="6">
        <f t="shared" si="26"/>
        <v>621.94098459011934</v>
      </c>
      <c r="U90" s="5">
        <f t="shared" si="8"/>
        <v>-3.0239132713924017</v>
      </c>
      <c r="V90" s="5">
        <f t="shared" si="9"/>
        <v>-4.8072644694501969</v>
      </c>
      <c r="W90" s="5">
        <f t="shared" si="10"/>
        <v>7.187671136469076</v>
      </c>
      <c r="X90" s="5">
        <f t="shared" si="11"/>
        <v>5.0365975433445342</v>
      </c>
      <c r="Y90" s="5">
        <f t="shared" si="11"/>
        <v>-25.318521514222194</v>
      </c>
      <c r="Z90" s="5">
        <f t="shared" si="12"/>
        <v>-35.313561450951738</v>
      </c>
      <c r="AA90">
        <f t="shared" si="13"/>
        <v>0</v>
      </c>
      <c r="AB90">
        <f t="shared" si="27"/>
        <v>0</v>
      </c>
    </row>
    <row r="91" spans="1:28" x14ac:dyDescent="0.2">
      <c r="A91">
        <f t="shared" si="14"/>
        <v>0.5900000000000003</v>
      </c>
      <c r="B91" s="5">
        <f t="shared" si="15"/>
        <v>-24.546593776177478</v>
      </c>
      <c r="C91" s="5">
        <f t="shared" si="16"/>
        <v>66.857583534728164</v>
      </c>
      <c r="D91" s="5">
        <f t="shared" si="17"/>
        <v>39.977185760977441</v>
      </c>
      <c r="E91" s="2">
        <f t="shared" si="18"/>
        <v>71.221287141667332</v>
      </c>
      <c r="F91" s="2">
        <f t="shared" si="19"/>
        <v>-20.160583761184174</v>
      </c>
      <c r="G91" s="3">
        <f t="shared" si="20"/>
        <v>-39.950006956285279</v>
      </c>
      <c r="H91" s="3">
        <f t="shared" si="21"/>
        <v>101.53415183416602</v>
      </c>
      <c r="I91" s="3">
        <f t="shared" si="22"/>
        <v>50.8958688647324</v>
      </c>
      <c r="J91" s="2">
        <f t="shared" si="23"/>
        <v>120.39757685263753</v>
      </c>
      <c r="K91" s="2">
        <f t="shared" si="1"/>
        <v>120.39757685263753</v>
      </c>
      <c r="L91" s="5">
        <f t="shared" si="2"/>
        <v>0.31384836983451009</v>
      </c>
      <c r="M91" s="4">
        <f t="shared" si="24"/>
        <v>6.5468346594467305E-2</v>
      </c>
      <c r="N91" s="4">
        <f t="shared" si="3"/>
        <v>0.11862645487905701</v>
      </c>
      <c r="O91" s="4">
        <f t="shared" si="4"/>
        <v>0</v>
      </c>
      <c r="P91" s="4">
        <f t="shared" si="5"/>
        <v>0</v>
      </c>
      <c r="Q91" s="5">
        <f t="shared" si="6"/>
        <v>8.0250523085098582</v>
      </c>
      <c r="R91" s="5">
        <f t="shared" si="7"/>
        <v>-20.395913333906705</v>
      </c>
      <c r="S91" s="5">
        <f t="shared" si="25"/>
        <v>-10.223828255486103</v>
      </c>
      <c r="T91" s="6">
        <f t="shared" si="26"/>
        <v>621.94036264944566</v>
      </c>
      <c r="U91" s="5">
        <f t="shared" si="8"/>
        <v>-3.014935878104112</v>
      </c>
      <c r="V91" s="5">
        <f t="shared" si="9"/>
        <v>-4.7772728421789568</v>
      </c>
      <c r="W91" s="5">
        <f t="shared" si="10"/>
        <v>7.1638355909996863</v>
      </c>
      <c r="X91" s="5">
        <f t="shared" si="11"/>
        <v>5.0101164304057466</v>
      </c>
      <c r="Y91" s="5">
        <f t="shared" si="11"/>
        <v>-25.173186176085661</v>
      </c>
      <c r="Z91" s="5">
        <f t="shared" si="12"/>
        <v>-35.233992664486415</v>
      </c>
      <c r="AA91">
        <f t="shared" si="13"/>
        <v>0</v>
      </c>
      <c r="AB91">
        <f t="shared" si="27"/>
        <v>0</v>
      </c>
    </row>
    <row r="92" spans="1:28" x14ac:dyDescent="0.2">
      <c r="A92">
        <f t="shared" si="14"/>
        <v>0.60000000000000031</v>
      </c>
      <c r="B92" s="5">
        <f t="shared" si="15"/>
        <v>-24.94584333991881</v>
      </c>
      <c r="C92" s="5">
        <f t="shared" si="16"/>
        <v>67.871666393761018</v>
      </c>
      <c r="D92" s="5">
        <f t="shared" si="17"/>
        <v>40.484382749991546</v>
      </c>
      <c r="E92" s="2">
        <f t="shared" si="18"/>
        <v>72.310844269761915</v>
      </c>
      <c r="F92" s="2">
        <f t="shared" si="19"/>
        <v>-20.180615657755059</v>
      </c>
      <c r="G92" s="3">
        <f t="shared" si="20"/>
        <v>-39.899905791981219</v>
      </c>
      <c r="H92" s="3">
        <f t="shared" si="21"/>
        <v>101.28241997240517</v>
      </c>
      <c r="I92" s="3">
        <f t="shared" si="22"/>
        <v>50.543528938087533</v>
      </c>
      <c r="J92" s="2">
        <f t="shared" si="23"/>
        <v>120.01991249451453</v>
      </c>
      <c r="K92" s="2">
        <f t="shared" si="1"/>
        <v>120.01991249451453</v>
      </c>
      <c r="L92" s="5">
        <f t="shared" si="2"/>
        <v>0.31384836983451009</v>
      </c>
      <c r="M92" s="4">
        <f t="shared" si="24"/>
        <v>6.5674288911487036E-2</v>
      </c>
      <c r="N92" s="4">
        <f t="shared" si="3"/>
        <v>0.11889668273999232</v>
      </c>
      <c r="O92" s="4">
        <f t="shared" si="4"/>
        <v>0</v>
      </c>
      <c r="P92" s="4">
        <f t="shared" si="5"/>
        <v>0</v>
      </c>
      <c r="Q92" s="5">
        <f t="shared" si="6"/>
        <v>7.989846621201278</v>
      </c>
      <c r="R92" s="5">
        <f t="shared" si="7"/>
        <v>-20.28152660867293</v>
      </c>
      <c r="S92" s="5">
        <f t="shared" si="25"/>
        <v>-10.121202942557508</v>
      </c>
      <c r="T92" s="6">
        <f t="shared" si="26"/>
        <v>621.93974070939396</v>
      </c>
      <c r="U92" s="5">
        <f t="shared" si="8"/>
        <v>-3.0060144625855481</v>
      </c>
      <c r="V92" s="5">
        <f t="shared" si="9"/>
        <v>-4.7473924562848513</v>
      </c>
      <c r="W92" s="5">
        <f t="shared" si="10"/>
        <v>7.1401366356282239</v>
      </c>
      <c r="X92" s="5">
        <f t="shared" si="11"/>
        <v>4.9838321586157299</v>
      </c>
      <c r="Y92" s="5">
        <f t="shared" si="11"/>
        <v>-25.028919064957783</v>
      </c>
      <c r="Z92" s="5">
        <f t="shared" si="12"/>
        <v>-35.155066306929285</v>
      </c>
      <c r="AA92">
        <f t="shared" si="13"/>
        <v>0</v>
      </c>
      <c r="AB92">
        <f t="shared" si="27"/>
        <v>0</v>
      </c>
    </row>
    <row r="93" spans="1:28" x14ac:dyDescent="0.2">
      <c r="A93">
        <f t="shared" si="14"/>
        <v>0.61000000000000032</v>
      </c>
      <c r="B93" s="5">
        <f t="shared" si="15"/>
        <v>-25.344593206230691</v>
      </c>
      <c r="C93" s="5">
        <f t="shared" si="16"/>
        <v>68.883239147531825</v>
      </c>
      <c r="D93" s="5">
        <f t="shared" si="17"/>
        <v>40.988060286057078</v>
      </c>
      <c r="E93" s="2">
        <f t="shared" si="18"/>
        <v>73.397881714974417</v>
      </c>
      <c r="F93" s="2">
        <f t="shared" si="19"/>
        <v>-20.200363354637219</v>
      </c>
      <c r="G93" s="3">
        <f t="shared" si="20"/>
        <v>-39.850067470395061</v>
      </c>
      <c r="H93" s="3">
        <f t="shared" si="21"/>
        <v>101.03213078175558</v>
      </c>
      <c r="I93" s="3">
        <f t="shared" si="22"/>
        <v>50.191978275018243</v>
      </c>
      <c r="J93" s="2">
        <f t="shared" si="23"/>
        <v>119.64428114563898</v>
      </c>
      <c r="K93" s="2">
        <f t="shared" si="1"/>
        <v>119.64428114563898</v>
      </c>
      <c r="L93" s="5">
        <f t="shared" si="2"/>
        <v>0.31384836983451009</v>
      </c>
      <c r="M93" s="4">
        <f t="shared" si="24"/>
        <v>6.5880411922763907E-2</v>
      </c>
      <c r="N93" s="4">
        <f t="shared" si="3"/>
        <v>0.1191666800035267</v>
      </c>
      <c r="O93" s="4">
        <f t="shared" si="4"/>
        <v>0</v>
      </c>
      <c r="P93" s="4">
        <f t="shared" si="5"/>
        <v>0</v>
      </c>
      <c r="Q93" s="5">
        <f t="shared" si="6"/>
        <v>7.9548917111403892</v>
      </c>
      <c r="R93" s="5">
        <f t="shared" si="7"/>
        <v>-20.168087803407467</v>
      </c>
      <c r="S93" s="5">
        <f t="shared" si="25"/>
        <v>-10.019349458876157</v>
      </c>
      <c r="T93" s="6">
        <f t="shared" si="26"/>
        <v>621.93911876996413</v>
      </c>
      <c r="U93" s="5">
        <f t="shared" si="8"/>
        <v>-2.9971486335687305</v>
      </c>
      <c r="V93" s="5">
        <f t="shared" si="9"/>
        <v>-4.7176226595251851</v>
      </c>
      <c r="W93" s="5">
        <f t="shared" si="10"/>
        <v>7.1165733355321912</v>
      </c>
      <c r="X93" s="5">
        <f t="shared" si="11"/>
        <v>4.9577430775716582</v>
      </c>
      <c r="Y93" s="5">
        <f t="shared" si="11"/>
        <v>-24.88571046293265</v>
      </c>
      <c r="Z93" s="5">
        <f t="shared" si="12"/>
        <v>-35.076776123343961</v>
      </c>
      <c r="AA93">
        <f t="shared" si="13"/>
        <v>0</v>
      </c>
      <c r="AB93">
        <f t="shared" si="27"/>
        <v>0</v>
      </c>
    </row>
    <row r="94" spans="1:28" x14ac:dyDescent="0.2">
      <c r="A94">
        <f t="shared" si="14"/>
        <v>0.62000000000000033</v>
      </c>
      <c r="B94" s="5">
        <f t="shared" si="15"/>
        <v>-25.742845993780762</v>
      </c>
      <c r="C94" s="5">
        <f t="shared" si="16"/>
        <v>69.892316169826245</v>
      </c>
      <c r="D94" s="5">
        <f t="shared" si="17"/>
        <v>41.488226230001096</v>
      </c>
      <c r="E94" s="2">
        <f t="shared" si="18"/>
        <v>74.482413893767358</v>
      </c>
      <c r="F94" s="2">
        <f t="shared" si="19"/>
        <v>-20.219839370264417</v>
      </c>
      <c r="G94" s="3">
        <f t="shared" si="20"/>
        <v>-39.800490039619348</v>
      </c>
      <c r="H94" s="3">
        <f t="shared" si="21"/>
        <v>100.78327367712626</v>
      </c>
      <c r="I94" s="3">
        <f t="shared" si="22"/>
        <v>49.841210513784802</v>
      </c>
      <c r="J94" s="2">
        <f t="shared" si="23"/>
        <v>119.27067336923936</v>
      </c>
      <c r="K94" s="2">
        <f t="shared" si="1"/>
        <v>119.27067336923936</v>
      </c>
      <c r="L94" s="5">
        <f t="shared" si="2"/>
        <v>0.31384836983451009</v>
      </c>
      <c r="M94" s="4">
        <f t="shared" si="24"/>
        <v>6.6086712024046937E-2</v>
      </c>
      <c r="N94" s="4">
        <f t="shared" si="3"/>
        <v>0.11943644194495696</v>
      </c>
      <c r="O94" s="4">
        <f t="shared" si="4"/>
        <v>0</v>
      </c>
      <c r="P94" s="4">
        <f t="shared" si="5"/>
        <v>0</v>
      </c>
      <c r="Q94" s="5">
        <f t="shared" si="6"/>
        <v>7.9201855619138346</v>
      </c>
      <c r="R94" s="5">
        <f t="shared" si="7"/>
        <v>-20.05558796550989</v>
      </c>
      <c r="S94" s="5">
        <f t="shared" si="25"/>
        <v>-9.9182606924344743</v>
      </c>
      <c r="T94" s="6">
        <f t="shared" si="26"/>
        <v>621.9384968311565</v>
      </c>
      <c r="U94" s="5">
        <f t="shared" si="8"/>
        <v>-2.9883380040165877</v>
      </c>
      <c r="V94" s="5">
        <f t="shared" si="9"/>
        <v>-4.6879628057825729</v>
      </c>
      <c r="W94" s="5">
        <f t="shared" si="10"/>
        <v>7.0931447658503002</v>
      </c>
      <c r="X94" s="5">
        <f t="shared" si="11"/>
        <v>4.9318475578972469</v>
      </c>
      <c r="Y94" s="5">
        <f t="shared" si="11"/>
        <v>-24.743550771292462</v>
      </c>
      <c r="Z94" s="5">
        <f t="shared" si="12"/>
        <v>-34.999115926584174</v>
      </c>
      <c r="AA94">
        <f t="shared" si="13"/>
        <v>0</v>
      </c>
      <c r="AB94">
        <f t="shared" si="27"/>
        <v>0</v>
      </c>
    </row>
    <row r="95" spans="1:28" x14ac:dyDescent="0.2">
      <c r="A95">
        <f t="shared" si="14"/>
        <v>0.63000000000000034</v>
      </c>
      <c r="B95" s="5">
        <f t="shared" si="15"/>
        <v>-26.140604301799062</v>
      </c>
      <c r="C95" s="5">
        <f t="shared" si="16"/>
        <v>70.898911729058938</v>
      </c>
      <c r="D95" s="5">
        <f t="shared" si="17"/>
        <v>41.984888379342614</v>
      </c>
      <c r="E95" s="2">
        <f t="shared" si="18"/>
        <v>75.564455120301943</v>
      </c>
      <c r="F95" s="2">
        <f t="shared" si="19"/>
        <v>-20.239055448301819</v>
      </c>
      <c r="G95" s="3">
        <f t="shared" si="20"/>
        <v>-39.751171564040376</v>
      </c>
      <c r="H95" s="3">
        <f t="shared" si="21"/>
        <v>100.53583816941334</v>
      </c>
      <c r="I95" s="3">
        <f t="shared" si="22"/>
        <v>49.491219354518961</v>
      </c>
      <c r="J95" s="2">
        <f t="shared" si="23"/>
        <v>118.89907985488094</v>
      </c>
      <c r="K95" s="2">
        <f t="shared" si="1"/>
        <v>118.89907985488094</v>
      </c>
      <c r="L95" s="5">
        <f t="shared" si="2"/>
        <v>0.31384836983451009</v>
      </c>
      <c r="M95" s="4">
        <f t="shared" si="24"/>
        <v>6.6293185542602925E-2</v>
      </c>
      <c r="N95" s="4">
        <f t="shared" si="3"/>
        <v>0.11970596378393655</v>
      </c>
      <c r="O95" s="4">
        <f t="shared" si="4"/>
        <v>0</v>
      </c>
      <c r="P95" s="4">
        <f t="shared" si="5"/>
        <v>0</v>
      </c>
      <c r="Q95" s="5">
        <f t="shared" si="6"/>
        <v>7.8857261820152047</v>
      </c>
      <c r="R95" s="5">
        <f t="shared" si="7"/>
        <v>-19.944018253805776</v>
      </c>
      <c r="S95" s="5">
        <f t="shared" si="25"/>
        <v>-9.8179296078115303</v>
      </c>
      <c r="T95" s="6">
        <f t="shared" si="26"/>
        <v>621.93787489297063</v>
      </c>
      <c r="U95" s="5">
        <f t="shared" si="8"/>
        <v>-2.9795821910760818</v>
      </c>
      <c r="V95" s="5">
        <f t="shared" si="9"/>
        <v>-4.658412254976473</v>
      </c>
      <c r="W95" s="5">
        <f t="shared" si="10"/>
        <v>7.0698500115688407</v>
      </c>
      <c r="X95" s="5">
        <f t="shared" si="11"/>
        <v>4.9061439909391229</v>
      </c>
      <c r="Y95" s="5">
        <f t="shared" si="11"/>
        <v>-24.602430508782248</v>
      </c>
      <c r="Z95" s="5">
        <f t="shared" si="12"/>
        <v>-34.922079596242689</v>
      </c>
      <c r="AA95">
        <f t="shared" si="13"/>
        <v>0</v>
      </c>
      <c r="AB95">
        <f t="shared" si="27"/>
        <v>0</v>
      </c>
    </row>
    <row r="96" spans="1:28" x14ac:dyDescent="0.2">
      <c r="A96">
        <f t="shared" si="14"/>
        <v>0.64000000000000035</v>
      </c>
      <c r="B96" s="5">
        <f t="shared" si="15"/>
        <v>-26.537870710239922</v>
      </c>
      <c r="C96" s="5">
        <f t="shared" si="16"/>
        <v>71.903039989227636</v>
      </c>
      <c r="D96" s="5">
        <f t="shared" si="17"/>
        <v>42.478054468907992</v>
      </c>
      <c r="E96" s="2">
        <f t="shared" si="18"/>
        <v>76.644019607050097</v>
      </c>
      <c r="F96" s="2">
        <f t="shared" si="19"/>
        <v>-20.258022616788971</v>
      </c>
      <c r="G96" s="3">
        <f t="shared" si="20"/>
        <v>-39.702110124130982</v>
      </c>
      <c r="H96" s="3">
        <f t="shared" si="21"/>
        <v>100.28981386432551</v>
      </c>
      <c r="I96" s="3">
        <f t="shared" si="22"/>
        <v>49.141998558556537</v>
      </c>
      <c r="J96" s="2">
        <f t="shared" si="23"/>
        <v>118.52949141702605</v>
      </c>
      <c r="K96" s="2">
        <f t="shared" ref="K96:K159" si="28">IF(D96&gt;=hwind,SQRT((G96-vxw)^2+(H96-vyw)^2+I96^2),J96)</f>
        <v>118.52949141702605</v>
      </c>
      <c r="L96" s="5">
        <f t="shared" ref="L96:L159" si="29">IF(drag=1,cdfit*(cda+cdb/(1+EXP(-(K96-vel)/dv))),IF(drag=2,cdfit,0))</f>
        <v>0.31384836983451009</v>
      </c>
      <c r="M96" s="4">
        <f t="shared" si="24"/>
        <v>6.6499828736608702E-2</v>
      </c>
      <c r="N96" s="4">
        <f t="shared" ref="N96:N159" si="30">IF(Magnus=1,(IF(M96&lt;0.1,1.5*M96,0.09+0.6*M96)),IF(Magnus=2,1/(2.32+0.4/M96),0))</f>
        <v>0.11997524068430972</v>
      </c>
      <c r="O96" s="4">
        <f t="shared" ref="O96:O159" si="31">IF(D96&gt;=hwind,vxw,0)</f>
        <v>0</v>
      </c>
      <c r="P96" s="4">
        <f t="shared" ref="P96:P159" si="32">IF(E96&gt;=hwind,vxw,0)</f>
        <v>0</v>
      </c>
      <c r="Q96" s="5">
        <f t="shared" ref="Q96:Q159" si="33">-const*$L96*$K96*(G96-O96)</f>
        <v>7.8515116045000664</v>
      </c>
      <c r="R96" s="5">
        <f t="shared" ref="R96:R159" si="34">-const*$L96*$K96*(H96-P96)</f>
        <v>-19.833369936937046</v>
      </c>
      <c r="S96" s="5">
        <f t="shared" si="25"/>
        <v>-9.7183492450271274</v>
      </c>
      <c r="T96" s="6">
        <f t="shared" si="26"/>
        <v>621.93725295540662</v>
      </c>
      <c r="U96" s="5">
        <f t="shared" ref="U96:U159" si="35">const*($N96/omega)*K96*(wy*I96-wz*(H96-P96))</f>
        <v>-2.9708808160320119</v>
      </c>
      <c r="V96" s="5">
        <f t="shared" ref="V96:V159" si="36">const*($N96/omega)*K96*(wz*(G96-O96)-wx*I96)</f>
        <v>-4.6289703729757248</v>
      </c>
      <c r="W96" s="5">
        <f t="shared" ref="W96:W159" si="37">const*($N96/omega)*K96*(wx*(H96-P96)-wy*(G96-O96))</f>
        <v>7.0466881674096378</v>
      </c>
      <c r="X96" s="5">
        <f t="shared" ref="X96:Y159" si="38">Q96+U96</f>
        <v>4.8806307884680544</v>
      </c>
      <c r="Y96" s="5">
        <f t="shared" si="38"/>
        <v>-24.462340309912772</v>
      </c>
      <c r="Z96" s="5">
        <f t="shared" ref="Z96:Z159" si="39">S96+W96-32.174</f>
        <v>-34.845661077617493</v>
      </c>
      <c r="AA96">
        <f t="shared" ref="AA96:AA159" si="40">IF(($A96-ttarget)*($A97-ttarget)&lt;0,1,0)</f>
        <v>0</v>
      </c>
      <c r="AB96">
        <f t="shared" si="27"/>
        <v>0</v>
      </c>
    </row>
    <row r="97" spans="1:28" x14ac:dyDescent="0.2">
      <c r="A97">
        <f t="shared" ref="A97:A160" si="41">A96+dt</f>
        <v>0.65000000000000036</v>
      </c>
      <c r="B97" s="5">
        <f t="shared" ref="B97:B160" si="42">B96+G96*dt+0.5*X96*dt*dt</f>
        <v>-26.934647779941809</v>
      </c>
      <c r="C97" s="5">
        <f t="shared" ref="C97:C160" si="43">C96+H96*dt+0.5*Y96*dt*dt</f>
        <v>72.904715010855398</v>
      </c>
      <c r="D97" s="5">
        <f t="shared" ref="D97:D160" si="44">D96+I96*dt+0.5*Z96*dt*dt</f>
        <v>42.967732171439678</v>
      </c>
      <c r="E97" s="2">
        <f t="shared" ref="E97:E160" si="45">SQRT(B97^2+C97^2)</f>
        <v>77.721121465426421</v>
      </c>
      <c r="F97" s="2">
        <f t="shared" ref="F97:F160" si="46">ATAN2(C97,B97)*180/PI()</f>
        <v>-20.276751241945721</v>
      </c>
      <c r="G97" s="3">
        <f t="shared" ref="G97:G160" si="47">G96+X96*dt</f>
        <v>-39.6533038162463</v>
      </c>
      <c r="H97" s="3">
        <f t="shared" ref="H97:H160" si="48">H96+Y96*dt</f>
        <v>100.04519046122638</v>
      </c>
      <c r="I97" s="3">
        <f t="shared" ref="I97:I160" si="49">I96+Z96*dt</f>
        <v>48.793541947780362</v>
      </c>
      <c r="J97" s="2">
        <f t="shared" ref="J97:J160" si="50">SQRT(G97^2+H97^2+I97^2)</f>
        <v>118.1618989936113</v>
      </c>
      <c r="K97" s="2">
        <f t="shared" si="28"/>
        <v>118.1618989936113</v>
      </c>
      <c r="L97" s="5">
        <f t="shared" si="29"/>
        <v>0.31384836983451009</v>
      </c>
      <c r="M97" s="4">
        <f t="shared" ref="M97:M160" si="51">(romega/K97)*EXP(-A97/tau)</f>
        <v>6.6706637794546567E-2</v>
      </c>
      <c r="N97" s="4">
        <f t="shared" si="30"/>
        <v>0.12024426775395272</v>
      </c>
      <c r="O97" s="4">
        <f t="shared" si="31"/>
        <v>0</v>
      </c>
      <c r="P97" s="4">
        <f t="shared" si="32"/>
        <v>0</v>
      </c>
      <c r="Q97" s="5">
        <f t="shared" si="33"/>
        <v>7.8175398866464221</v>
      </c>
      <c r="R97" s="5">
        <f t="shared" si="34"/>
        <v>-19.723634391778958</v>
      </c>
      <c r="S97" s="5">
        <f t="shared" ref="S97:S160" si="52">-const*$L97*$K97*I97</f>
        <v>-9.6195127184143185</v>
      </c>
      <c r="T97" s="6">
        <f t="shared" ref="T97:T160" si="53">omega*EXP(-A97/tau)*30/PI()</f>
        <v>621.9366310184646</v>
      </c>
      <c r="U97" s="5">
        <f t="shared" si="35"/>
        <v>-2.9622335042614232</v>
      </c>
      <c r="V97" s="5">
        <f t="shared" si="36"/>
        <v>-4.5996365315120151</v>
      </c>
      <c r="W97" s="5">
        <f t="shared" si="37"/>
        <v>7.0236583377194677</v>
      </c>
      <c r="X97" s="5">
        <f t="shared" si="38"/>
        <v>4.8553063823849989</v>
      </c>
      <c r="Y97" s="5">
        <f t="shared" si="38"/>
        <v>-24.323270923290973</v>
      </c>
      <c r="Z97" s="5">
        <f t="shared" si="39"/>
        <v>-34.769854380694852</v>
      </c>
      <c r="AA97">
        <f t="shared" si="40"/>
        <v>0</v>
      </c>
      <c r="AB97">
        <f t="shared" ref="AB97:AB160" si="54">IF($D97*$D98&lt;0,1,0)</f>
        <v>0</v>
      </c>
    </row>
    <row r="98" spans="1:28" x14ac:dyDescent="0.2">
      <c r="A98">
        <f t="shared" si="41"/>
        <v>0.66000000000000036</v>
      </c>
      <c r="B98" s="5">
        <f t="shared" si="42"/>
        <v>-27.330938052785154</v>
      </c>
      <c r="C98" s="5">
        <f t="shared" si="43"/>
        <v>73.903950751921499</v>
      </c>
      <c r="D98" s="5">
        <f t="shared" si="44"/>
        <v>43.453929098198444</v>
      </c>
      <c r="E98" s="2">
        <f t="shared" si="45"/>
        <v>78.795774706437257</v>
      </c>
      <c r="F98" s="2">
        <f t="shared" si="46"/>
        <v>-20.295251077194695</v>
      </c>
      <c r="G98" s="3">
        <f t="shared" si="47"/>
        <v>-39.604750752422447</v>
      </c>
      <c r="H98" s="3">
        <f t="shared" si="48"/>
        <v>99.80195775199347</v>
      </c>
      <c r="I98" s="3">
        <f t="shared" si="49"/>
        <v>48.445843403973413</v>
      </c>
      <c r="J98" s="2">
        <f t="shared" si="50"/>
        <v>117.7962936446411</v>
      </c>
      <c r="K98" s="2">
        <f t="shared" si="28"/>
        <v>117.7962936446411</v>
      </c>
      <c r="L98" s="5">
        <f t="shared" si="29"/>
        <v>0.31384836983451009</v>
      </c>
      <c r="M98" s="4">
        <f t="shared" si="51"/>
        <v>6.6913608834603192E-2</v>
      </c>
      <c r="N98" s="4">
        <f t="shared" si="30"/>
        <v>0.12051304004462249</v>
      </c>
      <c r="O98" s="4">
        <f t="shared" si="31"/>
        <v>0</v>
      </c>
      <c r="P98" s="4">
        <f t="shared" si="32"/>
        <v>0</v>
      </c>
      <c r="Q98" s="5">
        <f t="shared" si="33"/>
        <v>7.7838091096204254</v>
      </c>
      <c r="R98" s="5">
        <f t="shared" si="34"/>
        <v>-19.61480310188302</v>
      </c>
      <c r="S98" s="5">
        <f t="shared" si="52"/>
        <v>-9.5214132155099538</v>
      </c>
      <c r="T98" s="6">
        <f t="shared" si="53"/>
        <v>621.93600908214455</v>
      </c>
      <c r="U98" s="5">
        <f t="shared" si="35"/>
        <v>-2.9536398851886543</v>
      </c>
      <c r="V98" s="5">
        <f t="shared" si="36"/>
        <v>-4.5704101080942925</v>
      </c>
      <c r="W98" s="5">
        <f t="shared" si="37"/>
        <v>7.0007596363609448</v>
      </c>
      <c r="X98" s="5">
        <f t="shared" si="38"/>
        <v>4.8301692244317707</v>
      </c>
      <c r="Y98" s="5">
        <f t="shared" si="38"/>
        <v>-24.185213209977313</v>
      </c>
      <c r="Z98" s="5">
        <f t="shared" si="39"/>
        <v>-34.694653579149005</v>
      </c>
      <c r="AA98">
        <f t="shared" si="40"/>
        <v>0</v>
      </c>
      <c r="AB98">
        <f t="shared" si="54"/>
        <v>0</v>
      </c>
    </row>
    <row r="99" spans="1:28" x14ac:dyDescent="0.2">
      <c r="A99">
        <f t="shared" si="41"/>
        <v>0.67000000000000037</v>
      </c>
      <c r="B99" s="5">
        <f t="shared" si="42"/>
        <v>-27.726744051848154</v>
      </c>
      <c r="C99" s="5">
        <f t="shared" si="43"/>
        <v>74.900761068780938</v>
      </c>
      <c r="D99" s="5">
        <f t="shared" si="44"/>
        <v>43.936652799559226</v>
      </c>
      <c r="E99" s="2">
        <f t="shared" si="45"/>
        <v>79.867993241343598</v>
      </c>
      <c r="F99" s="2">
        <f t="shared" si="46"/>
        <v>-20.313531307889146</v>
      </c>
      <c r="G99" s="3">
        <f t="shared" si="47"/>
        <v>-39.556449060178132</v>
      </c>
      <c r="H99" s="3">
        <f t="shared" si="48"/>
        <v>99.56010561989369</v>
      </c>
      <c r="I99" s="3">
        <f t="shared" si="49"/>
        <v>48.098896868181924</v>
      </c>
      <c r="J99" s="2">
        <f t="shared" si="50"/>
        <v>117.43266655079776</v>
      </c>
      <c r="K99" s="2">
        <f t="shared" si="28"/>
        <v>117.43266655079776</v>
      </c>
      <c r="L99" s="5">
        <f t="shared" si="29"/>
        <v>0.31384836983451009</v>
      </c>
      <c r="M99" s="4">
        <f t="shared" si="51"/>
        <v>6.7120737904072136E-2</v>
      </c>
      <c r="N99" s="4">
        <f t="shared" si="30"/>
        <v>0.12078155255181289</v>
      </c>
      <c r="O99" s="4">
        <f t="shared" si="31"/>
        <v>0</v>
      </c>
      <c r="P99" s="4">
        <f t="shared" si="32"/>
        <v>0</v>
      </c>
      <c r="Q99" s="5">
        <f t="shared" si="33"/>
        <v>7.750317378147356</v>
      </c>
      <c r="R99" s="5">
        <f t="shared" si="34"/>
        <v>-19.506867655945594</v>
      </c>
      <c r="S99" s="5">
        <f t="shared" si="52"/>
        <v>-9.4240439959629967</v>
      </c>
      <c r="T99" s="6">
        <f t="shared" si="53"/>
        <v>621.93538714644649</v>
      </c>
      <c r="U99" s="5">
        <f t="shared" si="35"/>
        <v>-2.9450995922409922</v>
      </c>
      <c r="V99" s="5">
        <f t="shared" si="36"/>
        <v>-4.5412904859241117</v>
      </c>
      <c r="W99" s="5">
        <f t="shared" si="37"/>
        <v>6.9779911866048829</v>
      </c>
      <c r="X99" s="5">
        <f t="shared" si="38"/>
        <v>4.8052177859063638</v>
      </c>
      <c r="Y99" s="5">
        <f t="shared" si="38"/>
        <v>-24.048158141869706</v>
      </c>
      <c r="Z99" s="5">
        <f t="shared" si="39"/>
        <v>-34.620052809358114</v>
      </c>
      <c r="AA99">
        <f t="shared" si="40"/>
        <v>0</v>
      </c>
      <c r="AB99">
        <f t="shared" si="54"/>
        <v>0</v>
      </c>
    </row>
    <row r="100" spans="1:28" x14ac:dyDescent="0.2">
      <c r="A100">
        <f t="shared" si="41"/>
        <v>0.68000000000000038</v>
      </c>
      <c r="B100" s="5">
        <f t="shared" si="42"/>
        <v>-28.12206828156064</v>
      </c>
      <c r="C100" s="5">
        <f t="shared" si="43"/>
        <v>75.895159717072787</v>
      </c>
      <c r="D100" s="5">
        <f t="shared" si="44"/>
        <v>44.415910765600579</v>
      </c>
      <c r="E100" s="2">
        <f t="shared" si="45"/>
        <v>80.937790882335975</v>
      </c>
      <c r="F100" s="2">
        <f t="shared" si="46"/>
        <v>-20.331600592178898</v>
      </c>
      <c r="G100" s="3">
        <f t="shared" si="47"/>
        <v>-39.508396882319069</v>
      </c>
      <c r="H100" s="3">
        <f t="shared" si="48"/>
        <v>99.319624038474998</v>
      </c>
      <c r="I100" s="3">
        <f t="shared" si="49"/>
        <v>47.752696340088342</v>
      </c>
      <c r="J100" s="2">
        <f t="shared" si="50"/>
        <v>117.07100901206732</v>
      </c>
      <c r="K100" s="2">
        <f t="shared" si="28"/>
        <v>117.07100901206732</v>
      </c>
      <c r="L100" s="5">
        <f t="shared" si="29"/>
        <v>0.31384836983451009</v>
      </c>
      <c r="M100" s="4">
        <f t="shared" si="51"/>
        <v>6.7328020978760283E-2</v>
      </c>
      <c r="N100" s="4">
        <f t="shared" si="30"/>
        <v>0.12104980021461827</v>
      </c>
      <c r="O100" s="4">
        <f t="shared" si="31"/>
        <v>0</v>
      </c>
      <c r="P100" s="4">
        <f t="shared" si="32"/>
        <v>0</v>
      </c>
      <c r="Q100" s="5">
        <f t="shared" si="33"/>
        <v>7.7170628201876506</v>
      </c>
      <c r="R100" s="5">
        <f t="shared" si="34"/>
        <v>-19.399819746301525</v>
      </c>
      <c r="S100" s="5">
        <f t="shared" si="52"/>
        <v>-9.3273983904602247</v>
      </c>
      <c r="T100" s="6">
        <f t="shared" si="53"/>
        <v>621.93476521137029</v>
      </c>
      <c r="U100" s="5">
        <f t="shared" si="35"/>
        <v>-2.9366122628049092</v>
      </c>
      <c r="V100" s="5">
        <f t="shared" si="36"/>
        <v>-4.5122770538118493</v>
      </c>
      <c r="W100" s="5">
        <f t="shared" si="37"/>
        <v>6.9553521210240117</v>
      </c>
      <c r="X100" s="5">
        <f t="shared" si="38"/>
        <v>4.7804505573827409</v>
      </c>
      <c r="Y100" s="5">
        <f t="shared" si="38"/>
        <v>-23.912096800113375</v>
      </c>
      <c r="Z100" s="5">
        <f t="shared" si="39"/>
        <v>-34.546046269436211</v>
      </c>
      <c r="AA100">
        <f t="shared" si="40"/>
        <v>0</v>
      </c>
      <c r="AB100">
        <f t="shared" si="54"/>
        <v>0</v>
      </c>
    </row>
    <row r="101" spans="1:28" x14ac:dyDescent="0.2">
      <c r="A101">
        <f t="shared" si="41"/>
        <v>0.69000000000000039</v>
      </c>
      <c r="B101" s="5">
        <f t="shared" si="42"/>
        <v>-28.516913227855962</v>
      </c>
      <c r="C101" s="5">
        <f t="shared" si="43"/>
        <v>76.887160352617528</v>
      </c>
      <c r="D101" s="5">
        <f t="shared" si="44"/>
        <v>44.891710426687993</v>
      </c>
      <c r="E101" s="2">
        <f t="shared" si="45"/>
        <v>82.005181343218709</v>
      </c>
      <c r="F101" s="2">
        <f t="shared" si="46"/>
        <v>-20.349467098397795</v>
      </c>
      <c r="G101" s="3">
        <f t="shared" si="47"/>
        <v>-39.46059237674524</v>
      </c>
      <c r="H101" s="3">
        <f t="shared" si="48"/>
        <v>99.080503070473867</v>
      </c>
      <c r="I101" s="3">
        <f t="shared" si="49"/>
        <v>47.40723587739398</v>
      </c>
      <c r="J101" s="2">
        <f t="shared" si="50"/>
        <v>116.71131244638069</v>
      </c>
      <c r="K101" s="2">
        <f t="shared" si="28"/>
        <v>116.71131244638069</v>
      </c>
      <c r="L101" s="5">
        <f t="shared" si="29"/>
        <v>0.31384836983451009</v>
      </c>
      <c r="M101" s="4">
        <f t="shared" si="51"/>
        <v>6.7535453962398864E-2</v>
      </c>
      <c r="N101" s="4">
        <f t="shared" si="30"/>
        <v>0.12131777791560565</v>
      </c>
      <c r="O101" s="4">
        <f t="shared" si="31"/>
        <v>0</v>
      </c>
      <c r="P101" s="4">
        <f t="shared" si="32"/>
        <v>0</v>
      </c>
      <c r="Q101" s="5">
        <f t="shared" si="33"/>
        <v>7.684043586617948</v>
      </c>
      <c r="R101" s="5">
        <f t="shared" si="34"/>
        <v>-19.293651167442277</v>
      </c>
      <c r="S101" s="5">
        <f t="shared" si="52"/>
        <v>-9.2314697996690267</v>
      </c>
      <c r="T101" s="6">
        <f t="shared" si="53"/>
        <v>621.93414327691607</v>
      </c>
      <c r="U101" s="5">
        <f t="shared" si="35"/>
        <v>-2.9281775381829025</v>
      </c>
      <c r="V101" s="5">
        <f t="shared" si="36"/>
        <v>-4.4833692060938404</v>
      </c>
      <c r="W101" s="5">
        <f t="shared" si="37"/>
        <v>6.9328415813881215</v>
      </c>
      <c r="X101" s="5">
        <f t="shared" si="38"/>
        <v>4.7558660484350455</v>
      </c>
      <c r="Y101" s="5">
        <f t="shared" si="38"/>
        <v>-23.777020373536118</v>
      </c>
      <c r="Z101" s="5">
        <f t="shared" si="39"/>
        <v>-34.472628218280903</v>
      </c>
      <c r="AA101">
        <f t="shared" si="40"/>
        <v>0</v>
      </c>
      <c r="AB101">
        <f t="shared" si="54"/>
        <v>0</v>
      </c>
    </row>
    <row r="102" spans="1:28" x14ac:dyDescent="0.2">
      <c r="A102">
        <f t="shared" si="41"/>
        <v>0.7000000000000004</v>
      </c>
      <c r="B102" s="5">
        <f t="shared" si="42"/>
        <v>-28.911281358320995</v>
      </c>
      <c r="C102" s="5">
        <f t="shared" si="43"/>
        <v>77.87677653230358</v>
      </c>
      <c r="D102" s="5">
        <f t="shared" si="44"/>
        <v>45.36405915405102</v>
      </c>
      <c r="E102" s="2">
        <f t="shared" si="45"/>
        <v>83.070178240102209</v>
      </c>
      <c r="F102" s="2">
        <f t="shared" si="46"/>
        <v>-20.367138539313352</v>
      </c>
      <c r="G102" s="3">
        <f t="shared" si="47"/>
        <v>-39.413033716260891</v>
      </c>
      <c r="H102" s="3">
        <f t="shared" si="48"/>
        <v>98.842732866738501</v>
      </c>
      <c r="I102" s="3">
        <f t="shared" si="49"/>
        <v>47.062509595211168</v>
      </c>
      <c r="J102" s="2">
        <f t="shared" si="50"/>
        <v>116.35356838827028</v>
      </c>
      <c r="K102" s="2">
        <f t="shared" si="28"/>
        <v>116.35356838827028</v>
      </c>
      <c r="L102" s="5">
        <f t="shared" si="29"/>
        <v>0.31384836983451009</v>
      </c>
      <c r="M102" s="4">
        <f t="shared" si="51"/>
        <v>6.774303268605876E-2</v>
      </c>
      <c r="N102" s="4">
        <f t="shared" si="30"/>
        <v>0.12158548048069456</v>
      </c>
      <c r="O102" s="4">
        <f t="shared" si="31"/>
        <v>0</v>
      </c>
      <c r="P102" s="4">
        <f t="shared" si="32"/>
        <v>0</v>
      </c>
      <c r="Q102" s="5">
        <f t="shared" si="33"/>
        <v>7.6512578509170446</v>
      </c>
      <c r="R102" s="5">
        <f t="shared" si="34"/>
        <v>-19.18835381455829</v>
      </c>
      <c r="S102" s="5">
        <f t="shared" si="52"/>
        <v>-9.1362516931969786</v>
      </c>
      <c r="T102" s="6">
        <f t="shared" si="53"/>
        <v>621.93352134308373</v>
      </c>
      <c r="U102" s="5">
        <f t="shared" si="35"/>
        <v>-2.9197950635508954</v>
      </c>
      <c r="V102" s="5">
        <f t="shared" si="36"/>
        <v>-4.4545663425503612</v>
      </c>
      <c r="W102" s="5">
        <f t="shared" si="37"/>
        <v>6.9104587185605419</v>
      </c>
      <c r="X102" s="5">
        <f t="shared" si="38"/>
        <v>4.7314627873661497</v>
      </c>
      <c r="Y102" s="5">
        <f t="shared" si="38"/>
        <v>-23.642920157108652</v>
      </c>
      <c r="Z102" s="5">
        <f t="shared" si="39"/>
        <v>-34.399792974636433</v>
      </c>
      <c r="AA102">
        <f t="shared" si="40"/>
        <v>0</v>
      </c>
      <c r="AB102">
        <f t="shared" si="54"/>
        <v>0</v>
      </c>
    </row>
    <row r="103" spans="1:28" x14ac:dyDescent="0.2">
      <c r="A103">
        <f t="shared" si="41"/>
        <v>0.71000000000000041</v>
      </c>
      <c r="B103" s="5">
        <f t="shared" si="42"/>
        <v>-29.305175122344234</v>
      </c>
      <c r="C103" s="5">
        <f t="shared" si="43"/>
        <v>78.864021714963116</v>
      </c>
      <c r="D103" s="5">
        <f t="shared" si="44"/>
        <v>45.832964260354395</v>
      </c>
      <c r="E103" s="2">
        <f t="shared" si="45"/>
        <v>84.132795092100906</v>
      </c>
      <c r="F103" s="2">
        <f t="shared" si="46"/>
        <v>-20.384622203541536</v>
      </c>
      <c r="G103" s="3">
        <f t="shared" si="47"/>
        <v>-39.36571908838723</v>
      </c>
      <c r="H103" s="3">
        <f t="shared" si="48"/>
        <v>98.606303665167417</v>
      </c>
      <c r="I103" s="3">
        <f t="shared" si="49"/>
        <v>46.718511665464803</v>
      </c>
      <c r="J103" s="2">
        <f t="shared" si="50"/>
        <v>115.99776848754115</v>
      </c>
      <c r="K103" s="2">
        <f t="shared" si="28"/>
        <v>115.99776848754115</v>
      </c>
      <c r="L103" s="5">
        <f t="shared" si="29"/>
        <v>0.31384836983451009</v>
      </c>
      <c r="M103" s="4">
        <f t="shared" si="51"/>
        <v>6.7950752907570869E-2</v>
      </c>
      <c r="N103" s="4">
        <f t="shared" si="30"/>
        <v>0.1218529026790454</v>
      </c>
      <c r="O103" s="4">
        <f t="shared" si="31"/>
        <v>0</v>
      </c>
      <c r="P103" s="4">
        <f t="shared" si="32"/>
        <v>0</v>
      </c>
      <c r="Q103" s="5">
        <f t="shared" si="33"/>
        <v>7.6187038088566315</v>
      </c>
      <c r="R103" s="5">
        <f t="shared" si="34"/>
        <v>-19.083919682104874</v>
      </c>
      <c r="S103" s="5">
        <f t="shared" si="52"/>
        <v>-9.0417376085678889</v>
      </c>
      <c r="T103" s="6">
        <f t="shared" si="53"/>
        <v>621.93289940987336</v>
      </c>
      <c r="U103" s="5">
        <f t="shared" si="35"/>
        <v>-2.9114644879162026</v>
      </c>
      <c r="V103" s="5">
        <f t="shared" si="36"/>
        <v>-4.4258678683244739</v>
      </c>
      <c r="W103" s="5">
        <f t="shared" si="37"/>
        <v>6.8882026923959412</v>
      </c>
      <c r="X103" s="5">
        <f t="shared" si="38"/>
        <v>4.7072393209404293</v>
      </c>
      <c r="Y103" s="5">
        <f t="shared" si="38"/>
        <v>-23.509787550429348</v>
      </c>
      <c r="Z103" s="5">
        <f t="shared" si="39"/>
        <v>-34.327534916171949</v>
      </c>
      <c r="AA103">
        <f t="shared" si="40"/>
        <v>0</v>
      </c>
      <c r="AB103">
        <f t="shared" si="54"/>
        <v>0</v>
      </c>
    </row>
    <row r="104" spans="1:28" x14ac:dyDescent="0.2">
      <c r="A104">
        <f t="shared" si="41"/>
        <v>0.72000000000000042</v>
      </c>
      <c r="B104" s="5">
        <f t="shared" si="42"/>
        <v>-29.698596951262058</v>
      </c>
      <c r="C104" s="5">
        <f t="shared" si="43"/>
        <v>79.848909262237271</v>
      </c>
      <c r="D104" s="5">
        <f t="shared" si="44"/>
        <v>46.29843300026323</v>
      </c>
      <c r="E104" s="2">
        <f t="shared" si="45"/>
        <v>85.193045322036198</v>
      </c>
      <c r="F104" s="2">
        <f t="shared" si="46"/>
        <v>-20.401924984396771</v>
      </c>
      <c r="G104" s="3">
        <f t="shared" si="47"/>
        <v>-39.318646695177826</v>
      </c>
      <c r="H104" s="3">
        <f t="shared" si="48"/>
        <v>98.371205789663122</v>
      </c>
      <c r="I104" s="3">
        <f t="shared" si="49"/>
        <v>46.375236316303081</v>
      </c>
      <c r="J104" s="2">
        <f t="shared" si="50"/>
        <v>115.64390450795678</v>
      </c>
      <c r="K104" s="2">
        <f t="shared" si="28"/>
        <v>115.64390450795678</v>
      </c>
      <c r="L104" s="5">
        <f t="shared" si="29"/>
        <v>0.31384836983451009</v>
      </c>
      <c r="M104" s="4">
        <f t="shared" si="51"/>
        <v>6.8158610310951884E-2</v>
      </c>
      <c r="N104" s="4">
        <f t="shared" si="30"/>
        <v>0.12212003922295681</v>
      </c>
      <c r="O104" s="4">
        <f t="shared" si="31"/>
        <v>0</v>
      </c>
      <c r="P104" s="4">
        <f t="shared" si="32"/>
        <v>0</v>
      </c>
      <c r="Q104" s="5">
        <f t="shared" si="33"/>
        <v>7.5863796781967663</v>
      </c>
      <c r="R104" s="5">
        <f t="shared" si="34"/>
        <v>-18.980340862391351</v>
      </c>
      <c r="S104" s="5">
        <f t="shared" si="52"/>
        <v>-8.9479211502140235</v>
      </c>
      <c r="T104" s="6">
        <f t="shared" si="53"/>
        <v>621.93227747728497</v>
      </c>
      <c r="U104" s="5">
        <f t="shared" si="35"/>
        <v>-2.9031854640760502</v>
      </c>
      <c r="V104" s="5">
        <f t="shared" si="36"/>
        <v>-4.3972731938417153</v>
      </c>
      <c r="W104" s="5">
        <f t="shared" si="37"/>
        <v>6.8660726716394613</v>
      </c>
      <c r="X104" s="5">
        <f t="shared" si="38"/>
        <v>4.6831942141207161</v>
      </c>
      <c r="Y104" s="5">
        <f t="shared" si="38"/>
        <v>-23.377614056233067</v>
      </c>
      <c r="Z104" s="5">
        <f t="shared" si="39"/>
        <v>-34.255848478574563</v>
      </c>
      <c r="AA104">
        <f t="shared" si="40"/>
        <v>0</v>
      </c>
      <c r="AB104">
        <f t="shared" si="54"/>
        <v>0</v>
      </c>
    </row>
    <row r="105" spans="1:28" x14ac:dyDescent="0.2">
      <c r="A105">
        <f t="shared" si="41"/>
        <v>0.73000000000000043</v>
      </c>
      <c r="B105" s="5">
        <f t="shared" si="42"/>
        <v>-30.091549258503129</v>
      </c>
      <c r="C105" s="5">
        <f t="shared" si="43"/>
        <v>80.831452439431089</v>
      </c>
      <c r="D105" s="5">
        <f t="shared" si="44"/>
        <v>46.760472571002332</v>
      </c>
      <c r="E105" s="2">
        <f t="shared" si="45"/>
        <v>86.250942257142498</v>
      </c>
      <c r="F105" s="2">
        <f t="shared" si="46"/>
        <v>-20.419053406418193</v>
      </c>
      <c r="G105" s="3">
        <f t="shared" si="47"/>
        <v>-39.271814753036615</v>
      </c>
      <c r="H105" s="3">
        <f t="shared" si="48"/>
        <v>98.137429649100795</v>
      </c>
      <c r="I105" s="3">
        <f t="shared" si="49"/>
        <v>46.032677831517333</v>
      </c>
      <c r="J105" s="2">
        <f t="shared" si="50"/>
        <v>115.29196832593891</v>
      </c>
      <c r="K105" s="2">
        <f t="shared" si="28"/>
        <v>115.29196832593891</v>
      </c>
      <c r="L105" s="5">
        <f t="shared" si="29"/>
        <v>0.31384836983451009</v>
      </c>
      <c r="M105" s="4">
        <f t="shared" si="51"/>
        <v>6.8366600505835248E-2</v>
      </c>
      <c r="N105" s="4">
        <f t="shared" si="30"/>
        <v>0.12238688476777111</v>
      </c>
      <c r="O105" s="4">
        <f t="shared" si="31"/>
        <v>0</v>
      </c>
      <c r="P105" s="4">
        <f t="shared" si="32"/>
        <v>0</v>
      </c>
      <c r="Q105" s="5">
        <f t="shared" si="33"/>
        <v>7.5542836983859445</v>
      </c>
      <c r="R105" s="5">
        <f t="shared" si="34"/>
        <v>-18.8776095441929</v>
      </c>
      <c r="S105" s="5">
        <f t="shared" si="52"/>
        <v>-8.854795988484204</v>
      </c>
      <c r="T105" s="6">
        <f t="shared" si="53"/>
        <v>621.93165554531834</v>
      </c>
      <c r="U105" s="5">
        <f t="shared" si="35"/>
        <v>-2.8949576485766224</v>
      </c>
      <c r="V105" s="5">
        <f t="shared" si="36"/>
        <v>-4.3687817347305957</v>
      </c>
      <c r="W105" s="5">
        <f t="shared" si="37"/>
        <v>6.8440678338270819</v>
      </c>
      <c r="X105" s="5">
        <f t="shared" si="38"/>
        <v>4.6593260498093221</v>
      </c>
      <c r="Y105" s="5">
        <f t="shared" si="38"/>
        <v>-23.246391278923497</v>
      </c>
      <c r="Z105" s="5">
        <f t="shared" si="39"/>
        <v>-34.184728154657122</v>
      </c>
      <c r="AA105">
        <f t="shared" si="40"/>
        <v>0</v>
      </c>
      <c r="AB105">
        <f t="shared" si="54"/>
        <v>0</v>
      </c>
    </row>
    <row r="106" spans="1:28" x14ac:dyDescent="0.2">
      <c r="A106">
        <f t="shared" si="41"/>
        <v>0.74000000000000044</v>
      </c>
      <c r="B106" s="5">
        <f t="shared" si="42"/>
        <v>-30.484034439731005</v>
      </c>
      <c r="C106" s="5">
        <f t="shared" si="43"/>
        <v>81.811664416358155</v>
      </c>
      <c r="D106" s="5">
        <f t="shared" si="44"/>
        <v>47.219090112909768</v>
      </c>
      <c r="E106" s="2">
        <f t="shared" si="45"/>
        <v>87.306499129775617</v>
      </c>
      <c r="F106" s="2">
        <f t="shared" si="46"/>
        <v>-20.436013649787512</v>
      </c>
      <c r="G106" s="3">
        <f t="shared" si="47"/>
        <v>-39.225221492538523</v>
      </c>
      <c r="H106" s="3">
        <f t="shared" si="48"/>
        <v>97.904965736311567</v>
      </c>
      <c r="I106" s="3">
        <f t="shared" si="49"/>
        <v>45.690830549970762</v>
      </c>
      <c r="J106" s="2">
        <f t="shared" si="50"/>
        <v>114.94195192928119</v>
      </c>
      <c r="K106" s="2">
        <f t="shared" si="28"/>
        <v>114.94195192928119</v>
      </c>
      <c r="L106" s="5">
        <f t="shared" si="29"/>
        <v>0.31384836983451009</v>
      </c>
      <c r="M106" s="4">
        <f t="shared" si="51"/>
        <v>6.8574719026908454E-2</v>
      </c>
      <c r="N106" s="4">
        <f t="shared" si="30"/>
        <v>0.12265343391178966</v>
      </c>
      <c r="O106" s="4">
        <f t="shared" si="31"/>
        <v>0</v>
      </c>
      <c r="P106" s="4">
        <f t="shared" si="32"/>
        <v>0</v>
      </c>
      <c r="Q106" s="5">
        <f t="shared" si="33"/>
        <v>7.5224141302657079</v>
      </c>
      <c r="R106" s="5">
        <f t="shared" si="34"/>
        <v>-18.775718011384708</v>
      </c>
      <c r="S106" s="5">
        <f t="shared" si="52"/>
        <v>-8.7623558586675223</v>
      </c>
      <c r="T106" s="6">
        <f t="shared" si="53"/>
        <v>621.9310336139738</v>
      </c>
      <c r="U106" s="5">
        <f t="shared" si="35"/>
        <v>-2.8867807016726492</v>
      </c>
      <c r="V106" s="5">
        <f t="shared" si="36"/>
        <v>-4.3403929117439235</v>
      </c>
      <c r="W106" s="5">
        <f t="shared" si="37"/>
        <v>6.8221873651872675</v>
      </c>
      <c r="X106" s="5">
        <f t="shared" si="38"/>
        <v>4.6356334285930583</v>
      </c>
      <c r="Y106" s="5">
        <f t="shared" si="38"/>
        <v>-23.11611092312863</v>
      </c>
      <c r="Z106" s="5">
        <f t="shared" si="39"/>
        <v>-34.114168493480257</v>
      </c>
      <c r="AA106">
        <f t="shared" si="40"/>
        <v>0</v>
      </c>
      <c r="AB106">
        <f t="shared" si="54"/>
        <v>0</v>
      </c>
    </row>
    <row r="107" spans="1:28" x14ac:dyDescent="0.2">
      <c r="A107">
        <f t="shared" si="41"/>
        <v>0.75000000000000044</v>
      </c>
      <c r="B107" s="5">
        <f t="shared" si="42"/>
        <v>-30.876054872984959</v>
      </c>
      <c r="C107" s="5">
        <f t="shared" si="43"/>
        <v>82.789558268175114</v>
      </c>
      <c r="D107" s="5">
        <f t="shared" si="44"/>
        <v>47.674292709984805</v>
      </c>
      <c r="E107" s="2">
        <f t="shared" si="45"/>
        <v>88.359729078122129</v>
      </c>
      <c r="F107" s="2">
        <f t="shared" si="46"/>
        <v>-20.452811572831635</v>
      </c>
      <c r="G107" s="3">
        <f t="shared" si="47"/>
        <v>-39.178865158252592</v>
      </c>
      <c r="H107" s="3">
        <f t="shared" si="48"/>
        <v>97.673804627080287</v>
      </c>
      <c r="I107" s="3">
        <f t="shared" si="49"/>
        <v>45.349688865035958</v>
      </c>
      <c r="J107" s="2">
        <f t="shared" si="50"/>
        <v>114.59384741587637</v>
      </c>
      <c r="K107" s="2">
        <f t="shared" si="28"/>
        <v>114.59384741587637</v>
      </c>
      <c r="L107" s="5">
        <f t="shared" si="29"/>
        <v>0.31384836983451009</v>
      </c>
      <c r="M107" s="4">
        <f t="shared" si="51"/>
        <v>6.8782961333356346E-2</v>
      </c>
      <c r="N107" s="4">
        <f t="shared" si="30"/>
        <v>0.12291968119619708</v>
      </c>
      <c r="O107" s="4">
        <f t="shared" si="31"/>
        <v>0</v>
      </c>
      <c r="P107" s="4">
        <f t="shared" si="32"/>
        <v>0</v>
      </c>
      <c r="Q107" s="5">
        <f t="shared" si="33"/>
        <v>7.4907692557796901</v>
      </c>
      <c r="R107" s="5">
        <f t="shared" si="34"/>
        <v>-18.674658641598015</v>
      </c>
      <c r="S107" s="5">
        <f t="shared" si="52"/>
        <v>-8.6705945600323506</v>
      </c>
      <c r="T107" s="6">
        <f t="shared" si="53"/>
        <v>621.93041168325124</v>
      </c>
      <c r="U107" s="5">
        <f t="shared" si="35"/>
        <v>-2.8786542872875054</v>
      </c>
      <c r="V107" s="5">
        <f t="shared" si="36"/>
        <v>-4.3121061506809175</v>
      </c>
      <c r="W107" s="5">
        <f t="shared" si="37"/>
        <v>6.8004304605438399</v>
      </c>
      <c r="X107" s="5">
        <f t="shared" si="38"/>
        <v>4.6121149684921843</v>
      </c>
      <c r="Y107" s="5">
        <f t="shared" si="38"/>
        <v>-22.986764792278933</v>
      </c>
      <c r="Z107" s="5">
        <f t="shared" si="39"/>
        <v>-34.044164099488512</v>
      </c>
      <c r="AA107">
        <f t="shared" si="40"/>
        <v>0</v>
      </c>
      <c r="AB107">
        <f t="shared" si="54"/>
        <v>0</v>
      </c>
    </row>
    <row r="108" spans="1:28" x14ac:dyDescent="0.2">
      <c r="A108">
        <f t="shared" si="41"/>
        <v>0.76000000000000045</v>
      </c>
      <c r="B108" s="5">
        <f t="shared" si="42"/>
        <v>-31.267612918819061</v>
      </c>
      <c r="C108" s="5">
        <f t="shared" si="43"/>
        <v>83.765146976206296</v>
      </c>
      <c r="D108" s="5">
        <f t="shared" si="44"/>
        <v>48.126087390430186</v>
      </c>
      <c r="E108" s="2">
        <f t="shared" si="45"/>
        <v>89.410645146909346</v>
      </c>
      <c r="F108" s="2">
        <f t="shared" si="46"/>
        <v>-20.469452732782909</v>
      </c>
      <c r="G108" s="3">
        <f t="shared" si="47"/>
        <v>-39.13274400856767</v>
      </c>
      <c r="H108" s="3">
        <f t="shared" si="48"/>
        <v>97.443936979157499</v>
      </c>
      <c r="I108" s="3">
        <f t="shared" si="49"/>
        <v>45.009247224041076</v>
      </c>
      <c r="J108" s="2">
        <f t="shared" si="50"/>
        <v>114.24764699245651</v>
      </c>
      <c r="K108" s="2">
        <f t="shared" si="28"/>
        <v>114.24764699245651</v>
      </c>
      <c r="L108" s="5">
        <f t="shared" si="29"/>
        <v>0.31384836983451009</v>
      </c>
      <c r="M108" s="4">
        <f t="shared" si="51"/>
        <v>6.8991322808310968E-2</v>
      </c>
      <c r="N108" s="4">
        <f t="shared" si="30"/>
        <v>0.1231856211049949</v>
      </c>
      <c r="O108" s="4">
        <f t="shared" si="31"/>
        <v>0</v>
      </c>
      <c r="P108" s="4">
        <f t="shared" si="32"/>
        <v>0</v>
      </c>
      <c r="Q108" s="5">
        <f t="shared" si="33"/>
        <v>7.4593473776870187</v>
      </c>
      <c r="R108" s="5">
        <f t="shared" si="34"/>
        <v>-18.574423904897596</v>
      </c>
      <c r="S108" s="5">
        <f t="shared" si="52"/>
        <v>-8.5795059548804229</v>
      </c>
      <c r="T108" s="6">
        <f t="shared" si="53"/>
        <v>621.92978975315043</v>
      </c>
      <c r="U108" s="5">
        <f t="shared" si="35"/>
        <v>-2.8705780729738115</v>
      </c>
      <c r="V108" s="5">
        <f t="shared" si="36"/>
        <v>-4.283920882310098</v>
      </c>
      <c r="W108" s="5">
        <f t="shared" si="37"/>
        <v>6.778796323220015</v>
      </c>
      <c r="X108" s="5">
        <f t="shared" si="38"/>
        <v>4.5887693047132068</v>
      </c>
      <c r="Y108" s="5">
        <f t="shared" si="38"/>
        <v>-22.858344787207695</v>
      </c>
      <c r="Z108" s="5">
        <f t="shared" si="39"/>
        <v>-33.97470963166041</v>
      </c>
      <c r="AA108">
        <f t="shared" si="40"/>
        <v>0</v>
      </c>
      <c r="AB108">
        <f t="shared" si="54"/>
        <v>0</v>
      </c>
    </row>
    <row r="109" spans="1:28" x14ac:dyDescent="0.2">
      <c r="A109">
        <f t="shared" si="41"/>
        <v>0.77000000000000046</v>
      </c>
      <c r="B109" s="5">
        <f t="shared" si="42"/>
        <v>-31.6587109204395</v>
      </c>
      <c r="C109" s="5">
        <f t="shared" si="43"/>
        <v>84.738443428758501</v>
      </c>
      <c r="D109" s="5">
        <f t="shared" si="44"/>
        <v>48.574481127189017</v>
      </c>
      <c r="E109" s="2">
        <f t="shared" si="45"/>
        <v>90.459260288114564</v>
      </c>
      <c r="F109" s="2">
        <f t="shared" si="46"/>
        <v>-20.485942404952439</v>
      </c>
      <c r="G109" s="3">
        <f t="shared" si="47"/>
        <v>-39.086856315520535</v>
      </c>
      <c r="H109" s="3">
        <f t="shared" si="48"/>
        <v>97.215353531285416</v>
      </c>
      <c r="I109" s="3">
        <f t="shared" si="49"/>
        <v>44.669500127724469</v>
      </c>
      <c r="J109" s="2">
        <f t="shared" si="50"/>
        <v>113.90334297334618</v>
      </c>
      <c r="K109" s="2">
        <f t="shared" si="28"/>
        <v>113.90334297334618</v>
      </c>
      <c r="L109" s="5">
        <f t="shared" si="29"/>
        <v>0.31384836983451009</v>
      </c>
      <c r="M109" s="4">
        <f t="shared" si="51"/>
        <v>6.9199798758308714E-2</v>
      </c>
      <c r="N109" s="4">
        <f t="shared" si="30"/>
        <v>0.12345124806494542</v>
      </c>
      <c r="O109" s="4">
        <f t="shared" si="31"/>
        <v>0</v>
      </c>
      <c r="P109" s="4">
        <f t="shared" si="32"/>
        <v>0</v>
      </c>
      <c r="Q109" s="5">
        <f t="shared" si="33"/>
        <v>7.4281468192799691</v>
      </c>
      <c r="R109" s="5">
        <f t="shared" si="34"/>
        <v>-18.475006362480308</v>
      </c>
      <c r="S109" s="5">
        <f t="shared" si="52"/>
        <v>-8.4890839676156702</v>
      </c>
      <c r="T109" s="6">
        <f t="shared" si="53"/>
        <v>621.92916782367172</v>
      </c>
      <c r="U109" s="5">
        <f t="shared" si="35"/>
        <v>-2.8625517298745411</v>
      </c>
      <c r="V109" s="5">
        <f t="shared" si="36"/>
        <v>-4.2558365422929496</v>
      </c>
      <c r="W109" s="5">
        <f t="shared" si="37"/>
        <v>6.7572841649436644</v>
      </c>
      <c r="X109" s="5">
        <f t="shared" si="38"/>
        <v>4.565595089405428</v>
      </c>
      <c r="Y109" s="5">
        <f t="shared" si="38"/>
        <v>-22.730842904773258</v>
      </c>
      <c r="Z109" s="5">
        <f t="shared" si="39"/>
        <v>-33.905799802672007</v>
      </c>
      <c r="AA109">
        <f t="shared" si="40"/>
        <v>0</v>
      </c>
      <c r="AB109">
        <f t="shared" si="54"/>
        <v>0</v>
      </c>
    </row>
    <row r="110" spans="1:28" x14ac:dyDescent="0.2">
      <c r="A110">
        <f t="shared" si="41"/>
        <v>0.78000000000000047</v>
      </c>
      <c r="B110" s="5">
        <f t="shared" si="42"/>
        <v>-32.049351203840232</v>
      </c>
      <c r="C110" s="5">
        <f t="shared" si="43"/>
        <v>85.709460421926124</v>
      </c>
      <c r="D110" s="5">
        <f t="shared" si="44"/>
        <v>49.019480838476127</v>
      </c>
      <c r="E110" s="2">
        <f t="shared" si="45"/>
        <v>91.50558736167325</v>
      </c>
      <c r="F110" s="2">
        <f t="shared" si="46"/>
        <v>-20.502285600456233</v>
      </c>
      <c r="G110" s="3">
        <f t="shared" si="47"/>
        <v>-39.041200364626484</v>
      </c>
      <c r="H110" s="3">
        <f t="shared" si="48"/>
        <v>96.988045102237677</v>
      </c>
      <c r="I110" s="3">
        <f t="shared" si="49"/>
        <v>44.330442129697751</v>
      </c>
      <c r="J110" s="2">
        <f t="shared" si="50"/>
        <v>113.56092777922819</v>
      </c>
      <c r="K110" s="2">
        <f t="shared" si="28"/>
        <v>113.56092777922819</v>
      </c>
      <c r="L110" s="5">
        <f t="shared" si="29"/>
        <v>0.31384836983451009</v>
      </c>
      <c r="M110" s="4">
        <f t="shared" si="51"/>
        <v>6.940838441275432E-2</v>
      </c>
      <c r="N110" s="4">
        <f t="shared" si="30"/>
        <v>0.12371655644552511</v>
      </c>
      <c r="O110" s="4">
        <f t="shared" si="31"/>
        <v>0</v>
      </c>
      <c r="P110" s="4">
        <f t="shared" si="32"/>
        <v>0</v>
      </c>
      <c r="Q110" s="5">
        <f t="shared" si="33"/>
        <v>7.3971659241058312</v>
      </c>
      <c r="R110" s="5">
        <f t="shared" si="34"/>
        <v>-18.376398665394262</v>
      </c>
      <c r="S110" s="5">
        <f t="shared" si="52"/>
        <v>-8.3993225838276047</v>
      </c>
      <c r="T110" s="6">
        <f t="shared" si="53"/>
        <v>621.92854589481487</v>
      </c>
      <c r="U110" s="5">
        <f t="shared" si="35"/>
        <v>-2.8545749326846006</v>
      </c>
      <c r="V110" s="5">
        <f t="shared" si="36"/>
        <v>-4.2278525711083423</v>
      </c>
      <c r="W110" s="5">
        <f t="shared" si="37"/>
        <v>6.7358932057536816</v>
      </c>
      <c r="X110" s="5">
        <f t="shared" si="38"/>
        <v>4.5425909914212301</v>
      </c>
      <c r="Y110" s="5">
        <f t="shared" si="38"/>
        <v>-22.604251236502606</v>
      </c>
      <c r="Z110" s="5">
        <f t="shared" si="39"/>
        <v>-33.837429378073921</v>
      </c>
      <c r="AA110">
        <f t="shared" si="40"/>
        <v>0</v>
      </c>
      <c r="AB110">
        <f t="shared" si="54"/>
        <v>0</v>
      </c>
    </row>
    <row r="111" spans="1:28" x14ac:dyDescent="0.2">
      <c r="A111">
        <f t="shared" si="41"/>
        <v>0.79000000000000048</v>
      </c>
      <c r="B111" s="5">
        <f t="shared" si="42"/>
        <v>-32.439536077936921</v>
      </c>
      <c r="C111" s="5">
        <f t="shared" si="43"/>
        <v>86.678210660386682</v>
      </c>
      <c r="D111" s="5">
        <f t="shared" si="44"/>
        <v>49.461093388304199</v>
      </c>
      <c r="E111" s="2">
        <f t="shared" si="45"/>
        <v>92.549639136185405</v>
      </c>
      <c r="F111" s="2">
        <f t="shared" si="46"/>
        <v>-20.518487082620009</v>
      </c>
      <c r="G111" s="3">
        <f t="shared" si="47"/>
        <v>-38.995774454712269</v>
      </c>
      <c r="H111" s="3">
        <f t="shared" si="48"/>
        <v>96.762002589872651</v>
      </c>
      <c r="I111" s="3">
        <f t="shared" si="49"/>
        <v>43.992067835917013</v>
      </c>
      <c r="J111" s="2">
        <f t="shared" si="50"/>
        <v>113.22039393592142</v>
      </c>
      <c r="K111" s="2">
        <f t="shared" si="28"/>
        <v>113.22039393592142</v>
      </c>
      <c r="L111" s="5">
        <f t="shared" si="29"/>
        <v>0.31384836983451009</v>
      </c>
      <c r="M111" s="4">
        <f t="shared" si="51"/>
        <v>6.9617074923393016E-2</v>
      </c>
      <c r="N111" s="4">
        <f t="shared" si="30"/>
        <v>0.12398154055888866</v>
      </c>
      <c r="O111" s="4">
        <f t="shared" si="31"/>
        <v>0</v>
      </c>
      <c r="P111" s="4">
        <f t="shared" si="32"/>
        <v>0</v>
      </c>
      <c r="Q111" s="5">
        <f t="shared" si="33"/>
        <v>7.3664030556928468</v>
      </c>
      <c r="R111" s="5">
        <f t="shared" si="34"/>
        <v>-18.27859355327827</v>
      </c>
      <c r="S111" s="5">
        <f t="shared" si="52"/>
        <v>-8.3102158493889355</v>
      </c>
      <c r="T111" s="6">
        <f t="shared" si="53"/>
        <v>621.92792396658001</v>
      </c>
      <c r="U111" s="5">
        <f t="shared" si="35"/>
        <v>-2.8466473596128976</v>
      </c>
      <c r="V111" s="5">
        <f t="shared" si="36"/>
        <v>-4.199968413977694</v>
      </c>
      <c r="W111" s="5">
        <f t="shared" si="37"/>
        <v>6.7146226739075221</v>
      </c>
      <c r="X111" s="5">
        <f t="shared" si="38"/>
        <v>4.5197556960799492</v>
      </c>
      <c r="Y111" s="5">
        <f t="shared" si="38"/>
        <v>-22.478561967255963</v>
      </c>
      <c r="Z111" s="5">
        <f t="shared" si="39"/>
        <v>-33.769593175481411</v>
      </c>
      <c r="AA111">
        <f t="shared" si="40"/>
        <v>0</v>
      </c>
      <c r="AB111">
        <f t="shared" si="54"/>
        <v>0</v>
      </c>
    </row>
    <row r="112" spans="1:28" x14ac:dyDescent="0.2">
      <c r="A112">
        <f t="shared" si="41"/>
        <v>0.80000000000000049</v>
      </c>
      <c r="B112" s="5">
        <f t="shared" si="42"/>
        <v>-32.829267834699245</v>
      </c>
      <c r="C112" s="5">
        <f t="shared" si="43"/>
        <v>87.644706758187041</v>
      </c>
      <c r="D112" s="5">
        <f t="shared" si="44"/>
        <v>49.899325587004597</v>
      </c>
      <c r="E112" s="2">
        <f t="shared" si="45"/>
        <v>93.591428289619643</v>
      </c>
      <c r="F112" s="2">
        <f t="shared" si="46"/>
        <v>-20.534551382176222</v>
      </c>
      <c r="G112" s="3">
        <f t="shared" si="47"/>
        <v>-38.950576897751468</v>
      </c>
      <c r="H112" s="3">
        <f t="shared" si="48"/>
        <v>96.537216970200092</v>
      </c>
      <c r="I112" s="3">
        <f t="shared" si="49"/>
        <v>43.654371904162197</v>
      </c>
      <c r="J112" s="2">
        <f t="shared" si="50"/>
        <v>112.88173407317078</v>
      </c>
      <c r="K112" s="2">
        <f t="shared" si="28"/>
        <v>112.88173407317078</v>
      </c>
      <c r="L112" s="5">
        <f t="shared" si="29"/>
        <v>0.31384836983451009</v>
      </c>
      <c r="M112" s="4">
        <f t="shared" si="51"/>
        <v>6.9825865363790346E-2</v>
      </c>
      <c r="N112" s="4">
        <f t="shared" si="30"/>
        <v>0.12424619465984318</v>
      </c>
      <c r="O112" s="4">
        <f t="shared" si="31"/>
        <v>0</v>
      </c>
      <c r="P112" s="4">
        <f t="shared" si="32"/>
        <v>0</v>
      </c>
      <c r="Q112" s="5">
        <f t="shared" si="33"/>
        <v>7.3358565972801966</v>
      </c>
      <c r="R112" s="5">
        <f t="shared" si="34"/>
        <v>-18.181583853121158</v>
      </c>
      <c r="S112" s="5">
        <f t="shared" si="52"/>
        <v>-8.2217578695672255</v>
      </c>
      <c r="T112" s="6">
        <f t="shared" si="53"/>
        <v>621.92730203896701</v>
      </c>
      <c r="U112" s="5">
        <f t="shared" si="35"/>
        <v>-2.8387686923448605</v>
      </c>
      <c r="V112" s="5">
        <f t="shared" si="36"/>
        <v>-4.1721835207908509</v>
      </c>
      <c r="W112" s="5">
        <f t="shared" si="37"/>
        <v>6.6934718057897973</v>
      </c>
      <c r="X112" s="5">
        <f t="shared" si="38"/>
        <v>4.4970879049353361</v>
      </c>
      <c r="Y112" s="5">
        <f t="shared" si="38"/>
        <v>-22.353767373912007</v>
      </c>
      <c r="Z112" s="5">
        <f t="shared" si="39"/>
        <v>-33.702286063777429</v>
      </c>
      <c r="AA112">
        <f t="shared" si="40"/>
        <v>0</v>
      </c>
      <c r="AB112">
        <f t="shared" si="54"/>
        <v>0</v>
      </c>
    </row>
    <row r="113" spans="1:28" x14ac:dyDescent="0.2">
      <c r="A113">
        <f t="shared" si="41"/>
        <v>0.8100000000000005</v>
      </c>
      <c r="B113" s="5">
        <f t="shared" si="42"/>
        <v>-33.21854874928151</v>
      </c>
      <c r="C113" s="5">
        <f t="shared" si="43"/>
        <v>88.608961239520355</v>
      </c>
      <c r="D113" s="5">
        <f t="shared" si="44"/>
        <v>50.334184191743034</v>
      </c>
      <c r="E113" s="2">
        <f t="shared" si="45"/>
        <v>94.630967410014421</v>
      </c>
      <c r="F113" s="2">
        <f t="shared" si="46"/>
        <v>-20.550482811355717</v>
      </c>
      <c r="G113" s="3">
        <f t="shared" si="47"/>
        <v>-38.905606018702116</v>
      </c>
      <c r="H113" s="3">
        <f t="shared" si="48"/>
        <v>96.313679296460975</v>
      </c>
      <c r="I113" s="3">
        <f t="shared" si="49"/>
        <v>43.317349043524423</v>
      </c>
      <c r="J113" s="2">
        <f t="shared" si="50"/>
        <v>112.54494092344858</v>
      </c>
      <c r="K113" s="2">
        <f t="shared" si="28"/>
        <v>112.54494092344858</v>
      </c>
      <c r="L113" s="5">
        <f t="shared" si="29"/>
        <v>0.31384836983451009</v>
      </c>
      <c r="M113" s="4">
        <f t="shared" si="51"/>
        <v>7.0034750728820788E-2</v>
      </c>
      <c r="N113" s="4">
        <f t="shared" si="30"/>
        <v>0.12451051294583343</v>
      </c>
      <c r="O113" s="4">
        <f t="shared" si="31"/>
        <v>0</v>
      </c>
      <c r="P113" s="4">
        <f t="shared" si="32"/>
        <v>0</v>
      </c>
      <c r="Q113" s="5">
        <f t="shared" si="33"/>
        <v>7.3055249515519067</v>
      </c>
      <c r="R113" s="5">
        <f t="shared" si="34"/>
        <v>-18.085362478040551</v>
      </c>
      <c r="S113" s="5">
        <f t="shared" si="52"/>
        <v>-8.1339428081502927</v>
      </c>
      <c r="T113" s="6">
        <f t="shared" si="53"/>
        <v>621.92668011197577</v>
      </c>
      <c r="U113" s="5">
        <f t="shared" si="35"/>
        <v>-2.8309386160054246</v>
      </c>
      <c r="V113" s="5">
        <f t="shared" si="36"/>
        <v>-4.1444973460327095</v>
      </c>
      <c r="W113" s="5">
        <f t="shared" si="37"/>
        <v>6.6724398458219838</v>
      </c>
      <c r="X113" s="5">
        <f t="shared" si="38"/>
        <v>4.4745863355464817</v>
      </c>
      <c r="Y113" s="5">
        <f t="shared" si="38"/>
        <v>-22.229859824073259</v>
      </c>
      <c r="Z113" s="5">
        <f t="shared" si="39"/>
        <v>-33.63550296232831</v>
      </c>
      <c r="AA113">
        <f t="shared" si="40"/>
        <v>0</v>
      </c>
      <c r="AB113">
        <f t="shared" si="54"/>
        <v>0</v>
      </c>
    </row>
    <row r="114" spans="1:28" x14ac:dyDescent="0.2">
      <c r="A114">
        <f t="shared" si="41"/>
        <v>0.82000000000000051</v>
      </c>
      <c r="B114" s="5">
        <f t="shared" si="42"/>
        <v>-33.607381080151754</v>
      </c>
      <c r="C114" s="5">
        <f t="shared" si="43"/>
        <v>89.570986539493759</v>
      </c>
      <c r="D114" s="5">
        <f t="shared" si="44"/>
        <v>50.765675907030165</v>
      </c>
      <c r="E114" s="2">
        <f t="shared" si="45"/>
        <v>95.668268996176138</v>
      </c>
      <c r="F114" s="2">
        <f t="shared" si="46"/>
        <v>-20.566285476966776</v>
      </c>
      <c r="G114" s="3">
        <f t="shared" si="47"/>
        <v>-38.86086015534665</v>
      </c>
      <c r="H114" s="3">
        <f t="shared" si="48"/>
        <v>96.091380698220249</v>
      </c>
      <c r="I114" s="3">
        <f t="shared" si="49"/>
        <v>42.980994013901139</v>
      </c>
      <c r="J114" s="2">
        <f t="shared" si="50"/>
        <v>112.21000732076756</v>
      </c>
      <c r="K114" s="2">
        <f t="shared" si="28"/>
        <v>112.21000732076756</v>
      </c>
      <c r="L114" s="5">
        <f t="shared" si="29"/>
        <v>0.31384836983451009</v>
      </c>
      <c r="M114" s="4">
        <f t="shared" si="51"/>
        <v>7.0243725934164961E-2</v>
      </c>
      <c r="N114" s="4">
        <f t="shared" si="30"/>
        <v>0.12477448955693778</v>
      </c>
      <c r="O114" s="4">
        <f t="shared" si="31"/>
        <v>0</v>
      </c>
      <c r="P114" s="4">
        <f t="shared" si="32"/>
        <v>0</v>
      </c>
      <c r="Q114" s="5">
        <f t="shared" si="33"/>
        <v>7.2754065403746493</v>
      </c>
      <c r="R114" s="5">
        <f t="shared" si="34"/>
        <v>-17.989922426080838</v>
      </c>
      <c r="S114" s="5">
        <f t="shared" si="52"/>
        <v>-8.0467648865851658</v>
      </c>
      <c r="T114" s="6">
        <f t="shared" si="53"/>
        <v>621.92605818560662</v>
      </c>
      <c r="U114" s="5">
        <f t="shared" si="35"/>
        <v>-2.8231568191224601</v>
      </c>
      <c r="V114" s="5">
        <f t="shared" si="36"/>
        <v>-4.1169093487105251</v>
      </c>
      <c r="W114" s="5">
        <f t="shared" si="37"/>
        <v>6.6515260463731973</v>
      </c>
      <c r="X114" s="5">
        <f t="shared" si="38"/>
        <v>4.4522497212521888</v>
      </c>
      <c r="Y114" s="5">
        <f t="shared" si="38"/>
        <v>-22.106831774791363</v>
      </c>
      <c r="Z114" s="5">
        <f t="shared" si="39"/>
        <v>-33.569238840211966</v>
      </c>
      <c r="AA114">
        <f t="shared" si="40"/>
        <v>0</v>
      </c>
      <c r="AB114">
        <f t="shared" si="54"/>
        <v>0</v>
      </c>
    </row>
    <row r="115" spans="1:28" x14ac:dyDescent="0.2">
      <c r="A115">
        <f t="shared" si="41"/>
        <v>0.83000000000000052</v>
      </c>
      <c r="B115" s="5">
        <f t="shared" si="42"/>
        <v>-33.995767069219156</v>
      </c>
      <c r="C115" s="5">
        <f t="shared" si="43"/>
        <v>90.530795004887224</v>
      </c>
      <c r="D115" s="5">
        <f t="shared" si="44"/>
        <v>51.19380738522716</v>
      </c>
      <c r="E115" s="2">
        <f t="shared" si="45"/>
        <v>96.703345458373462</v>
      </c>
      <c r="F115" s="2">
        <f t="shared" si="46"/>
        <v>-20.581963292545424</v>
      </c>
      <c r="G115" s="3">
        <f t="shared" si="47"/>
        <v>-38.816337658134131</v>
      </c>
      <c r="H115" s="3">
        <f t="shared" si="48"/>
        <v>95.870312380472342</v>
      </c>
      <c r="I115" s="3">
        <f t="shared" si="49"/>
        <v>42.645301625499016</v>
      </c>
      <c r="J115" s="2">
        <f t="shared" si="50"/>
        <v>111.87692619950469</v>
      </c>
      <c r="K115" s="2">
        <f t="shared" si="28"/>
        <v>111.87692619950469</v>
      </c>
      <c r="L115" s="5">
        <f t="shared" si="29"/>
        <v>0.31384836983451009</v>
      </c>
      <c r="M115" s="4">
        <f t="shared" si="51"/>
        <v>7.0452785815816196E-2</v>
      </c>
      <c r="N115" s="4">
        <f t="shared" si="30"/>
        <v>0.12503811857587552</v>
      </c>
      <c r="O115" s="4">
        <f t="shared" si="31"/>
        <v>0</v>
      </c>
      <c r="P115" s="4">
        <f t="shared" si="32"/>
        <v>0</v>
      </c>
      <c r="Q115" s="5">
        <f t="shared" si="33"/>
        <v>7.2454998045393131</v>
      </c>
      <c r="R115" s="5">
        <f t="shared" si="34"/>
        <v>-17.895256779029818</v>
      </c>
      <c r="S115" s="5">
        <f t="shared" si="52"/>
        <v>-7.9602183831303241</v>
      </c>
      <c r="T115" s="6">
        <f t="shared" si="53"/>
        <v>621.92543625985957</v>
      </c>
      <c r="U115" s="5">
        <f t="shared" si="35"/>
        <v>-2.8154229935906327</v>
      </c>
      <c r="V115" s="5">
        <f t="shared" si="36"/>
        <v>-4.0894189922819244</v>
      </c>
      <c r="W115" s="5">
        <f t="shared" si="37"/>
        <v>6.6307296676719636</v>
      </c>
      <c r="X115" s="5">
        <f t="shared" si="38"/>
        <v>4.4300768109486803</v>
      </c>
      <c r="Y115" s="5">
        <f t="shared" si="38"/>
        <v>-21.984675771311743</v>
      </c>
      <c r="Z115" s="5">
        <f t="shared" si="39"/>
        <v>-33.50348871545836</v>
      </c>
      <c r="AA115">
        <f t="shared" si="40"/>
        <v>0</v>
      </c>
      <c r="AB115">
        <f t="shared" si="54"/>
        <v>0</v>
      </c>
    </row>
    <row r="116" spans="1:28" x14ac:dyDescent="0.2">
      <c r="A116">
        <f t="shared" si="41"/>
        <v>0.84000000000000052</v>
      </c>
      <c r="B116" s="5">
        <f t="shared" si="42"/>
        <v>-34.383708941959945</v>
      </c>
      <c r="C116" s="5">
        <f t="shared" si="43"/>
        <v>91.488398894903384</v>
      </c>
      <c r="D116" s="5">
        <f t="shared" si="44"/>
        <v>51.618585227046374</v>
      </c>
      <c r="E116" s="2">
        <f t="shared" si="45"/>
        <v>97.736209119028004</v>
      </c>
      <c r="F116" s="2">
        <f t="shared" si="46"/>
        <v>-20.597519989653001</v>
      </c>
      <c r="G116" s="3">
        <f t="shared" si="47"/>
        <v>-38.772036890024644</v>
      </c>
      <c r="H116" s="3">
        <f t="shared" si="48"/>
        <v>95.650465622759228</v>
      </c>
      <c r="I116" s="3">
        <f t="shared" si="49"/>
        <v>42.310266738344431</v>
      </c>
      <c r="J116" s="2">
        <f t="shared" si="50"/>
        <v>111.54569059323597</v>
      </c>
      <c r="K116" s="2">
        <f t="shared" si="28"/>
        <v>111.54569059323597</v>
      </c>
      <c r="L116" s="5">
        <f t="shared" si="29"/>
        <v>0.31384836983451009</v>
      </c>
      <c r="M116" s="4">
        <f t="shared" si="51"/>
        <v>7.0661925129596723E-2</v>
      </c>
      <c r="N116" s="4">
        <f t="shared" si="30"/>
        <v>0.12530139402802562</v>
      </c>
      <c r="O116" s="4">
        <f t="shared" si="31"/>
        <v>0</v>
      </c>
      <c r="P116" s="4">
        <f t="shared" si="32"/>
        <v>0</v>
      </c>
      <c r="Q116" s="5">
        <f t="shared" si="33"/>
        <v>7.2158032035062991</v>
      </c>
      <c r="R116" s="5">
        <f t="shared" si="34"/>
        <v>-17.801358701253843</v>
      </c>
      <c r="S116" s="5">
        <f t="shared" si="52"/>
        <v>-7.8742976320209959</v>
      </c>
      <c r="T116" s="6">
        <f t="shared" si="53"/>
        <v>621.92481433473426</v>
      </c>
      <c r="U116" s="5">
        <f t="shared" si="35"/>
        <v>-2.8077368346356946</v>
      </c>
      <c r="V116" s="5">
        <f t="shared" si="36"/>
        <v>-4.0620257445835994</v>
      </c>
      <c r="W116" s="5">
        <f t="shared" si="37"/>
        <v>6.6100499777190453</v>
      </c>
      <c r="X116" s="5">
        <f t="shared" si="38"/>
        <v>4.408066368870605</v>
      </c>
      <c r="Y116" s="5">
        <f t="shared" si="38"/>
        <v>-21.863384445837443</v>
      </c>
      <c r="Z116" s="5">
        <f t="shared" si="39"/>
        <v>-33.438247654301946</v>
      </c>
      <c r="AA116">
        <f t="shared" si="40"/>
        <v>0</v>
      </c>
      <c r="AB116">
        <f t="shared" si="54"/>
        <v>0</v>
      </c>
    </row>
    <row r="117" spans="1:28" x14ac:dyDescent="0.2">
      <c r="A117">
        <f t="shared" si="41"/>
        <v>0.85000000000000053</v>
      </c>
      <c r="B117" s="5">
        <f t="shared" si="42"/>
        <v>-34.771208907541748</v>
      </c>
      <c r="C117" s="5">
        <f t="shared" si="43"/>
        <v>92.44381038190869</v>
      </c>
      <c r="D117" s="5">
        <f t="shared" si="44"/>
        <v>52.040015982047109</v>
      </c>
      <c r="E117" s="2">
        <f t="shared" si="45"/>
        <v>98.766872213400575</v>
      </c>
      <c r="F117" s="2">
        <f t="shared" si="46"/>
        <v>-20.612959128390081</v>
      </c>
      <c r="G117" s="3">
        <f t="shared" si="47"/>
        <v>-38.727956226335941</v>
      </c>
      <c r="H117" s="3">
        <f t="shared" si="48"/>
        <v>95.431831778300847</v>
      </c>
      <c r="I117" s="3">
        <f t="shared" si="49"/>
        <v>41.975884261801411</v>
      </c>
      <c r="J117" s="2">
        <f t="shared" si="50"/>
        <v>111.21629363358164</v>
      </c>
      <c r="K117" s="2">
        <f t="shared" si="28"/>
        <v>111.21629363358164</v>
      </c>
      <c r="L117" s="5">
        <f t="shared" si="29"/>
        <v>0.31384836983451009</v>
      </c>
      <c r="M117" s="4">
        <f t="shared" si="51"/>
        <v>7.0871138550683874E-2</v>
      </c>
      <c r="N117" s="4">
        <f t="shared" si="30"/>
        <v>0.12556430988145711</v>
      </c>
      <c r="O117" s="4">
        <f t="shared" si="31"/>
        <v>0</v>
      </c>
      <c r="P117" s="4">
        <f t="shared" si="32"/>
        <v>0</v>
      </c>
      <c r="Q117" s="5">
        <f t="shared" si="33"/>
        <v>7.1863152151544716</v>
      </c>
      <c r="R117" s="5">
        <f t="shared" si="34"/>
        <v>-17.708221438550964</v>
      </c>
      <c r="S117" s="5">
        <f t="shared" si="52"/>
        <v>-7.788997022647326</v>
      </c>
      <c r="T117" s="6">
        <f t="shared" si="53"/>
        <v>621.92419241023072</v>
      </c>
      <c r="U117" s="5">
        <f t="shared" si="35"/>
        <v>-2.8000980407791927</v>
      </c>
      <c r="V117" s="5">
        <f t="shared" si="36"/>
        <v>-4.0347290777606828</v>
      </c>
      <c r="W117" s="5">
        <f t="shared" si="37"/>
        <v>6.5894862522012412</v>
      </c>
      <c r="X117" s="5">
        <f t="shared" si="38"/>
        <v>4.3862171743752789</v>
      </c>
      <c r="Y117" s="5">
        <f t="shared" si="38"/>
        <v>-21.742950516311648</v>
      </c>
      <c r="Z117" s="5">
        <f t="shared" si="39"/>
        <v>-33.373510770446082</v>
      </c>
      <c r="AA117">
        <f t="shared" si="40"/>
        <v>0</v>
      </c>
      <c r="AB117">
        <f t="shared" si="54"/>
        <v>0</v>
      </c>
    </row>
    <row r="118" spans="1:28" x14ac:dyDescent="0.2">
      <c r="A118">
        <f t="shared" si="41"/>
        <v>0.86000000000000054</v>
      </c>
      <c r="B118" s="5">
        <f t="shared" si="42"/>
        <v>-35.158269158946389</v>
      </c>
      <c r="C118" s="5">
        <f t="shared" si="43"/>
        <v>93.397041552165888</v>
      </c>
      <c r="D118" s="5">
        <f t="shared" si="44"/>
        <v>52.4581061491266</v>
      </c>
      <c r="E118" s="2">
        <f t="shared" si="45"/>
        <v>99.795346890273009</v>
      </c>
      <c r="F118" s="2">
        <f t="shared" si="46"/>
        <v>-20.628284107189412</v>
      </c>
      <c r="G118" s="3">
        <f t="shared" si="47"/>
        <v>-38.684094054592187</v>
      </c>
      <c r="H118" s="3">
        <f t="shared" si="48"/>
        <v>95.214402273137736</v>
      </c>
      <c r="I118" s="3">
        <f t="shared" si="49"/>
        <v>41.642149154096948</v>
      </c>
      <c r="J118" s="2">
        <f t="shared" si="50"/>
        <v>110.8887285490617</v>
      </c>
      <c r="K118" s="2">
        <f t="shared" si="28"/>
        <v>110.8887285490617</v>
      </c>
      <c r="L118" s="5">
        <f t="shared" si="29"/>
        <v>0.31384836983451009</v>
      </c>
      <c r="M118" s="4">
        <f t="shared" si="51"/>
        <v>7.1080420673146821E-2</v>
      </c>
      <c r="N118" s="4">
        <f t="shared" si="30"/>
        <v>0.12582686004697158</v>
      </c>
      <c r="O118" s="4">
        <f t="shared" si="31"/>
        <v>0</v>
      </c>
      <c r="P118" s="4">
        <f t="shared" si="32"/>
        <v>0</v>
      </c>
      <c r="Q118" s="5">
        <f t="shared" si="33"/>
        <v>7.1570343355336759</v>
      </c>
      <c r="R118" s="5">
        <f t="shared" si="34"/>
        <v>-17.615838317021858</v>
      </c>
      <c r="S118" s="5">
        <f t="shared" si="52"/>
        <v>-7.7043109987451501</v>
      </c>
      <c r="T118" s="6">
        <f t="shared" si="53"/>
        <v>621.92357048634926</v>
      </c>
      <c r="U118" s="5">
        <f t="shared" si="35"/>
        <v>-2.7925063138035835</v>
      </c>
      <c r="V118" s="5">
        <f t="shared" si="36"/>
        <v>-4.0075284681967718</v>
      </c>
      <c r="W118" s="5">
        <f t="shared" si="37"/>
        <v>6.569037774406163</v>
      </c>
      <c r="X118" s="5">
        <f t="shared" si="38"/>
        <v>4.3645280217300924</v>
      </c>
      <c r="Y118" s="5">
        <f t="shared" si="38"/>
        <v>-21.623366785218629</v>
      </c>
      <c r="Z118" s="5">
        <f t="shared" si="39"/>
        <v>-33.309273224338988</v>
      </c>
      <c r="AA118">
        <f t="shared" si="40"/>
        <v>0</v>
      </c>
      <c r="AB118">
        <f t="shared" si="54"/>
        <v>0</v>
      </c>
    </row>
    <row r="119" spans="1:28" x14ac:dyDescent="0.2">
      <c r="A119">
        <f t="shared" si="41"/>
        <v>0.87000000000000055</v>
      </c>
      <c r="B119" s="5">
        <f t="shared" si="42"/>
        <v>-35.544891873091224</v>
      </c>
      <c r="C119" s="5">
        <f t="shared" si="43"/>
        <v>94.348104406558008</v>
      </c>
      <c r="D119" s="5">
        <f t="shared" si="44"/>
        <v>52.872862177006354</v>
      </c>
      <c r="E119" s="2">
        <f t="shared" si="45"/>
        <v>100.82164521262544</v>
      </c>
      <c r="F119" s="2">
        <f t="shared" si="46"/>
        <v>-20.643498171944884</v>
      </c>
      <c r="G119" s="3">
        <f t="shared" si="47"/>
        <v>-38.640448774374889</v>
      </c>
      <c r="H119" s="3">
        <f t="shared" si="48"/>
        <v>94.998168605285557</v>
      </c>
      <c r="I119" s="3">
        <f t="shared" si="49"/>
        <v>41.309056421853562</v>
      </c>
      <c r="J119" s="2">
        <f t="shared" si="50"/>
        <v>110.56298866396129</v>
      </c>
      <c r="K119" s="2">
        <f t="shared" si="28"/>
        <v>110.56298866396129</v>
      </c>
      <c r="L119" s="5">
        <f t="shared" si="29"/>
        <v>0.31384836983451009</v>
      </c>
      <c r="M119" s="4">
        <f t="shared" si="51"/>
        <v>7.1289766009494188E-2</v>
      </c>
      <c r="N119" s="4">
        <f t="shared" si="30"/>
        <v>0.12608903837815769</v>
      </c>
      <c r="O119" s="4">
        <f t="shared" si="31"/>
        <v>0</v>
      </c>
      <c r="P119" s="4">
        <f t="shared" si="32"/>
        <v>0</v>
      </c>
      <c r="Q119" s="5">
        <f t="shared" si="33"/>
        <v>7.1279590786207532</v>
      </c>
      <c r="R119" s="5">
        <f t="shared" si="34"/>
        <v>-17.524202741958057</v>
      </c>
      <c r="S119" s="5">
        <f t="shared" si="52"/>
        <v>-7.6202340575991805</v>
      </c>
      <c r="T119" s="6">
        <f t="shared" si="53"/>
        <v>621.9229485630899</v>
      </c>
      <c r="U119" s="5">
        <f t="shared" si="35"/>
        <v>-2.7849613587177391</v>
      </c>
      <c r="V119" s="5">
        <f t="shared" si="36"/>
        <v>-3.9804233964446141</v>
      </c>
      <c r="W119" s="5">
        <f t="shared" si="37"/>
        <v>6.5487038351379541</v>
      </c>
      <c r="X119" s="5">
        <f t="shared" si="38"/>
        <v>4.3429977199030141</v>
      </c>
      <c r="Y119" s="5">
        <f t="shared" si="38"/>
        <v>-21.504626138402671</v>
      </c>
      <c r="Z119" s="5">
        <f t="shared" si="39"/>
        <v>-33.245530222461227</v>
      </c>
      <c r="AA119">
        <f t="shared" si="40"/>
        <v>0</v>
      </c>
      <c r="AB119">
        <f t="shared" si="54"/>
        <v>0</v>
      </c>
    </row>
    <row r="120" spans="1:28" x14ac:dyDescent="0.2">
      <c r="A120">
        <f t="shared" si="41"/>
        <v>0.88000000000000056</v>
      </c>
      <c r="B120" s="5">
        <f t="shared" si="42"/>
        <v>-35.931079210948973</v>
      </c>
      <c r="C120" s="5">
        <f t="shared" si="43"/>
        <v>95.297010861303946</v>
      </c>
      <c r="D120" s="5">
        <f t="shared" si="44"/>
        <v>53.284290464713763</v>
      </c>
      <c r="E120" s="2">
        <f t="shared" si="45"/>
        <v>101.84577915830863</v>
      </c>
      <c r="F120" s="2">
        <f t="shared" si="46"/>
        <v>-20.658604424528509</v>
      </c>
      <c r="G120" s="3">
        <f t="shared" si="47"/>
        <v>-38.597018797175856</v>
      </c>
      <c r="H120" s="3">
        <f t="shared" si="48"/>
        <v>94.783122343901525</v>
      </c>
      <c r="I120" s="3">
        <f t="shared" si="49"/>
        <v>40.976601119628953</v>
      </c>
      <c r="J120" s="2">
        <f t="shared" si="50"/>
        <v>110.23906739720601</v>
      </c>
      <c r="K120" s="2">
        <f t="shared" si="28"/>
        <v>110.23906739720601</v>
      </c>
      <c r="L120" s="5">
        <f t="shared" si="29"/>
        <v>0.31384836983451009</v>
      </c>
      <c r="M120" s="4">
        <f t="shared" si="51"/>
        <v>7.1499168990232925E-2</v>
      </c>
      <c r="N120" s="4">
        <f t="shared" si="30"/>
        <v>0.12635083867145838</v>
      </c>
      <c r="O120" s="4">
        <f t="shared" si="31"/>
        <v>0</v>
      </c>
      <c r="P120" s="4">
        <f t="shared" si="32"/>
        <v>0</v>
      </c>
      <c r="Q120" s="5">
        <f t="shared" si="33"/>
        <v>7.099087976079014</v>
      </c>
      <c r="R120" s="5">
        <f t="shared" si="34"/>
        <v>-17.433308196747351</v>
      </c>
      <c r="S120" s="5">
        <f t="shared" si="52"/>
        <v>-7.536760749258403</v>
      </c>
      <c r="T120" s="6">
        <f t="shared" si="53"/>
        <v>621.92232664045218</v>
      </c>
      <c r="U120" s="5">
        <f t="shared" si="35"/>
        <v>-2.7774628837228659</v>
      </c>
      <c r="V120" s="5">
        <f t="shared" si="36"/>
        <v>-3.9534133471574511</v>
      </c>
      <c r="W120" s="5">
        <f t="shared" si="37"/>
        <v>6.5284837326339611</v>
      </c>
      <c r="X120" s="5">
        <f t="shared" si="38"/>
        <v>4.3216250923561486</v>
      </c>
      <c r="Y120" s="5">
        <f t="shared" si="38"/>
        <v>-21.386721543904802</v>
      </c>
      <c r="Z120" s="5">
        <f t="shared" si="39"/>
        <v>-33.18227701662444</v>
      </c>
      <c r="AA120">
        <f t="shared" si="40"/>
        <v>0</v>
      </c>
      <c r="AB120">
        <f t="shared" si="54"/>
        <v>0</v>
      </c>
    </row>
    <row r="121" spans="1:28" x14ac:dyDescent="0.2">
      <c r="A121">
        <f t="shared" si="41"/>
        <v>0.89000000000000057</v>
      </c>
      <c r="B121" s="5">
        <f t="shared" si="42"/>
        <v>-36.316833317666109</v>
      </c>
      <c r="C121" s="5">
        <f t="shared" si="43"/>
        <v>96.243772748665762</v>
      </c>
      <c r="D121" s="5">
        <f t="shared" si="44"/>
        <v>53.692397362059218</v>
      </c>
      <c r="E121" s="2">
        <f t="shared" si="45"/>
        <v>102.86776062071129</v>
      </c>
      <c r="F121" s="2">
        <f t="shared" si="46"/>
        <v>-20.673605830742741</v>
      </c>
      <c r="G121" s="3">
        <f t="shared" si="47"/>
        <v>-38.553802546252292</v>
      </c>
      <c r="H121" s="3">
        <f t="shared" si="48"/>
        <v>94.569255128462473</v>
      </c>
      <c r="I121" s="3">
        <f t="shared" si="49"/>
        <v>40.644778349462712</v>
      </c>
      <c r="J121" s="2">
        <f t="shared" si="50"/>
        <v>109.91695826124642</v>
      </c>
      <c r="K121" s="2">
        <f t="shared" si="28"/>
        <v>109.91695826124642</v>
      </c>
      <c r="L121" s="5">
        <f t="shared" si="29"/>
        <v>0.31384836983451009</v>
      </c>
      <c r="M121" s="4">
        <f t="shared" si="51"/>
        <v>7.1708623963439008E-2</v>
      </c>
      <c r="N121" s="4">
        <f t="shared" si="30"/>
        <v>0.12661225466625056</v>
      </c>
      <c r="O121" s="4">
        <f t="shared" si="31"/>
        <v>0</v>
      </c>
      <c r="P121" s="4">
        <f t="shared" si="32"/>
        <v>0</v>
      </c>
      <c r="Q121" s="5">
        <f t="shared" si="33"/>
        <v>7.0704195770210667</v>
      </c>
      <c r="R121" s="5">
        <f t="shared" si="34"/>
        <v>-17.34314824179588</v>
      </c>
      <c r="S121" s="5">
        <f t="shared" si="52"/>
        <v>-7.4538856757634697</v>
      </c>
      <c r="T121" s="6">
        <f t="shared" si="53"/>
        <v>621.92170471843656</v>
      </c>
      <c r="U121" s="5">
        <f t="shared" si="35"/>
        <v>-2.7700106001787734</v>
      </c>
      <c r="V121" s="5">
        <f t="shared" si="36"/>
        <v>-3.9264978090209621</v>
      </c>
      <c r="W121" s="5">
        <f t="shared" si="37"/>
        <v>6.5083767724822872</v>
      </c>
      <c r="X121" s="5">
        <f t="shared" si="38"/>
        <v>4.3004089768422933</v>
      </c>
      <c r="Y121" s="5">
        <f t="shared" si="38"/>
        <v>-21.269646050816842</v>
      </c>
      <c r="Z121" s="5">
        <f t="shared" si="39"/>
        <v>-33.119508903281179</v>
      </c>
      <c r="AA121">
        <f t="shared" si="40"/>
        <v>0</v>
      </c>
      <c r="AB121">
        <f t="shared" si="54"/>
        <v>0</v>
      </c>
    </row>
    <row r="122" spans="1:28" x14ac:dyDescent="0.2">
      <c r="A122">
        <f t="shared" si="41"/>
        <v>0.90000000000000058</v>
      </c>
      <c r="B122" s="5">
        <f t="shared" si="42"/>
        <v>-36.702156322679791</v>
      </c>
      <c r="C122" s="5">
        <f t="shared" si="43"/>
        <v>97.188401817647843</v>
      </c>
      <c r="D122" s="5">
        <f t="shared" si="44"/>
        <v>54.097189170108685</v>
      </c>
      <c r="E122" s="2">
        <f t="shared" si="45"/>
        <v>103.88760140942229</v>
      </c>
      <c r="F122" s="2">
        <f t="shared" si="46"/>
        <v>-20.68850522775131</v>
      </c>
      <c r="G122" s="3">
        <f t="shared" si="47"/>
        <v>-38.510798456483869</v>
      </c>
      <c r="H122" s="3">
        <f t="shared" si="48"/>
        <v>94.356558667954303</v>
      </c>
      <c r="I122" s="3">
        <f t="shared" si="49"/>
        <v>40.313583260429901</v>
      </c>
      <c r="J122" s="2">
        <f t="shared" si="50"/>
        <v>109.59665486095201</v>
      </c>
      <c r="K122" s="2">
        <f t="shared" si="28"/>
        <v>109.59665486095201</v>
      </c>
      <c r="L122" s="5">
        <f t="shared" si="29"/>
        <v>0.31384836983451009</v>
      </c>
      <c r="M122" s="4">
        <f t="shared" si="51"/>
        <v>7.1918125194340335E-2</v>
      </c>
      <c r="N122" s="4">
        <f t="shared" si="30"/>
        <v>0.12687328004493786</v>
      </c>
      <c r="O122" s="4">
        <f t="shared" si="31"/>
        <v>0</v>
      </c>
      <c r="P122" s="4">
        <f t="shared" si="32"/>
        <v>0</v>
      </c>
      <c r="Q122" s="5">
        <f t="shared" si="33"/>
        <v>7.0419524477749569</v>
      </c>
      <c r="R122" s="5">
        <f t="shared" si="34"/>
        <v>-17.25371651346666</v>
      </c>
      <c r="S122" s="5">
        <f t="shared" si="52"/>
        <v>-7.3716034903858851</v>
      </c>
      <c r="T122" s="6">
        <f t="shared" si="53"/>
        <v>621.9210827970428</v>
      </c>
      <c r="U122" s="5">
        <f t="shared" si="35"/>
        <v>-2.7626042225705447</v>
      </c>
      <c r="V122" s="5">
        <f t="shared" si="36"/>
        <v>-3.8996762746858704</v>
      </c>
      <c r="W122" s="5">
        <f t="shared" si="37"/>
        <v>6.4883822675402616</v>
      </c>
      <c r="X122" s="5">
        <f t="shared" si="38"/>
        <v>4.2793482252044122</v>
      </c>
      <c r="Y122" s="5">
        <f t="shared" si="38"/>
        <v>-21.15339278815253</v>
      </c>
      <c r="Z122" s="5">
        <f t="shared" si="39"/>
        <v>-33.057221222845627</v>
      </c>
      <c r="AA122">
        <f t="shared" si="40"/>
        <v>0</v>
      </c>
      <c r="AB122">
        <f t="shared" si="54"/>
        <v>0</v>
      </c>
    </row>
    <row r="123" spans="1:28" x14ac:dyDescent="0.2">
      <c r="A123">
        <f t="shared" si="41"/>
        <v>0.91000000000000059</v>
      </c>
      <c r="B123" s="5">
        <f t="shared" si="42"/>
        <v>-37.087050339833368</v>
      </c>
      <c r="C123" s="5">
        <f t="shared" si="43"/>
        <v>98.130909734687975</v>
      </c>
      <c r="D123" s="5">
        <f t="shared" si="44"/>
        <v>54.498672141651845</v>
      </c>
      <c r="E123" s="2">
        <f t="shared" si="45"/>
        <v>104.9053132508874</v>
      </c>
      <c r="F123" s="2">
        <f t="shared" si="46"/>
        <v>-20.703305331028069</v>
      </c>
      <c r="G123" s="3">
        <f t="shared" si="47"/>
        <v>-38.468004974231825</v>
      </c>
      <c r="H123" s="3">
        <f t="shared" si="48"/>
        <v>94.145024740072785</v>
      </c>
      <c r="I123" s="3">
        <f t="shared" si="49"/>
        <v>39.983011048201448</v>
      </c>
      <c r="J123" s="2">
        <f t="shared" si="50"/>
        <v>109.27815089251391</v>
      </c>
      <c r="K123" s="2">
        <f t="shared" si="28"/>
        <v>109.27815089251391</v>
      </c>
      <c r="L123" s="5">
        <f t="shared" si="29"/>
        <v>0.31384836983451009</v>
      </c>
      <c r="M123" s="4">
        <f t="shared" si="51"/>
        <v>7.2127666864912204E-2</v>
      </c>
      <c r="N123" s="4">
        <f t="shared" si="30"/>
        <v>0.12713390843305669</v>
      </c>
      <c r="O123" s="4">
        <f t="shared" si="31"/>
        <v>0</v>
      </c>
      <c r="P123" s="4">
        <f t="shared" si="32"/>
        <v>0</v>
      </c>
      <c r="Q123" s="5">
        <f t="shared" si="33"/>
        <v>7.0136851716535427</v>
      </c>
      <c r="R123" s="5">
        <f t="shared" si="34"/>
        <v>-17.165006723034256</v>
      </c>
      <c r="S123" s="5">
        <f t="shared" si="52"/>
        <v>-7.289908896878794</v>
      </c>
      <c r="T123" s="6">
        <f t="shared" si="53"/>
        <v>621.92046087627102</v>
      </c>
      <c r="U123" s="5">
        <f t="shared" si="35"/>
        <v>-2.7552434684755465</v>
      </c>
      <c r="V123" s="5">
        <f t="shared" si="36"/>
        <v>-3.8729482407011369</v>
      </c>
      <c r="W123" s="5">
        <f t="shared" si="37"/>
        <v>6.4684995378537593</v>
      </c>
      <c r="X123" s="5">
        <f t="shared" si="38"/>
        <v>4.2584417031779962</v>
      </c>
      <c r="Y123" s="5">
        <f t="shared" si="38"/>
        <v>-21.037954963735395</v>
      </c>
      <c r="Z123" s="5">
        <f t="shared" si="39"/>
        <v>-32.995409359025032</v>
      </c>
      <c r="AA123">
        <f t="shared" si="40"/>
        <v>0</v>
      </c>
      <c r="AB123">
        <f t="shared" si="54"/>
        <v>0</v>
      </c>
    </row>
    <row r="124" spans="1:28" x14ac:dyDescent="0.2">
      <c r="A124">
        <f t="shared" si="41"/>
        <v>0.9200000000000006</v>
      </c>
      <c r="B124" s="5">
        <f t="shared" si="42"/>
        <v>-37.471517467490528</v>
      </c>
      <c r="C124" s="5">
        <f t="shared" si="43"/>
        <v>99.071308084340515</v>
      </c>
      <c r="D124" s="5">
        <f t="shared" si="44"/>
        <v>54.89685248166591</v>
      </c>
      <c r="E124" s="2">
        <f t="shared" si="45"/>
        <v>105.920907789061</v>
      </c>
      <c r="F124" s="2">
        <f t="shared" si="46"/>
        <v>-20.718008740859943</v>
      </c>
      <c r="G124" s="3">
        <f t="shared" si="47"/>
        <v>-38.425420557200042</v>
      </c>
      <c r="H124" s="3">
        <f t="shared" si="48"/>
        <v>93.934645190435432</v>
      </c>
      <c r="I124" s="3">
        <f t="shared" si="49"/>
        <v>39.653056954611195</v>
      </c>
      <c r="J124" s="2">
        <f t="shared" si="50"/>
        <v>108.96144014235644</v>
      </c>
      <c r="K124" s="2">
        <f t="shared" si="28"/>
        <v>108.96144014235644</v>
      </c>
      <c r="L124" s="5">
        <f t="shared" si="29"/>
        <v>0.31384836983451009</v>
      </c>
      <c r="M124" s="4">
        <f t="shared" si="51"/>
        <v>7.2337243073485963E-2</v>
      </c>
      <c r="N124" s="4">
        <f t="shared" si="30"/>
        <v>0.12739413339939551</v>
      </c>
      <c r="O124" s="4">
        <f t="shared" si="31"/>
        <v>0</v>
      </c>
      <c r="P124" s="4">
        <f t="shared" si="32"/>
        <v>0</v>
      </c>
      <c r="Q124" s="5">
        <f t="shared" si="33"/>
        <v>6.9856163487270626</v>
      </c>
      <c r="R124" s="5">
        <f t="shared" si="34"/>
        <v>-17.077012655655281</v>
      </c>
      <c r="S124" s="5">
        <f t="shared" si="52"/>
        <v>-7.2087966487391819</v>
      </c>
      <c r="T124" s="6">
        <f t="shared" si="53"/>
        <v>621.91983895612111</v>
      </c>
      <c r="U124" s="5">
        <f t="shared" si="35"/>
        <v>-2.7479280585308135</v>
      </c>
      <c r="V124" s="5">
        <f t="shared" si="36"/>
        <v>-3.8463132074477784</v>
      </c>
      <c r="W124" s="5">
        <f t="shared" si="37"/>
        <v>6.4487279105773885</v>
      </c>
      <c r="X124" s="5">
        <f t="shared" si="38"/>
        <v>4.2376882901962496</v>
      </c>
      <c r="Y124" s="5">
        <f t="shared" si="38"/>
        <v>-20.923325863103059</v>
      </c>
      <c r="Z124" s="5">
        <f t="shared" si="39"/>
        <v>-32.934068738161791</v>
      </c>
      <c r="AA124">
        <f t="shared" si="40"/>
        <v>0</v>
      </c>
      <c r="AB124">
        <f t="shared" si="54"/>
        <v>0</v>
      </c>
    </row>
    <row r="125" spans="1:28" x14ac:dyDescent="0.2">
      <c r="A125">
        <f t="shared" si="41"/>
        <v>0.9300000000000006</v>
      </c>
      <c r="B125" s="5">
        <f t="shared" si="42"/>
        <v>-37.855559788648016</v>
      </c>
      <c r="C125" s="5">
        <f t="shared" si="43"/>
        <v>100.00960836995172</v>
      </c>
      <c r="D125" s="5">
        <f t="shared" si="44"/>
        <v>55.291736347775114</v>
      </c>
      <c r="E125" s="2">
        <f t="shared" si="45"/>
        <v>106.93439658605188</v>
      </c>
      <c r="F125" s="2">
        <f t="shared" si="46"/>
        <v>-20.732617948436999</v>
      </c>
      <c r="G125" s="3">
        <f t="shared" si="47"/>
        <v>-38.383043674298079</v>
      </c>
      <c r="H125" s="3">
        <f t="shared" si="48"/>
        <v>93.725411931804402</v>
      </c>
      <c r="I125" s="3">
        <f t="shared" si="49"/>
        <v>39.323716267229578</v>
      </c>
      <c r="J125" s="2">
        <f t="shared" si="50"/>
        <v>108.64651648605707</v>
      </c>
      <c r="K125" s="2">
        <f t="shared" si="28"/>
        <v>108.64651648605707</v>
      </c>
      <c r="L125" s="5">
        <f t="shared" si="29"/>
        <v>0.31384836983451009</v>
      </c>
      <c r="M125" s="4">
        <f t="shared" si="51"/>
        <v>7.2546847834371236E-2</v>
      </c>
      <c r="N125" s="4">
        <f t="shared" si="30"/>
        <v>0.12765394845612832</v>
      </c>
      <c r="O125" s="4">
        <f t="shared" si="31"/>
        <v>0</v>
      </c>
      <c r="P125" s="4">
        <f t="shared" si="32"/>
        <v>0</v>
      </c>
      <c r="Q125" s="5">
        <f t="shared" si="33"/>
        <v>6.9577445955988031</v>
      </c>
      <c r="R125" s="5">
        <f t="shared" si="34"/>
        <v>-16.989728169354436</v>
      </c>
      <c r="S125" s="5">
        <f t="shared" si="52"/>
        <v>-7.1282615484812979</v>
      </c>
      <c r="T125" s="6">
        <f t="shared" si="53"/>
        <v>621.91921703659318</v>
      </c>
      <c r="U125" s="5">
        <f t="shared" si="35"/>
        <v>-2.740657716400773</v>
      </c>
      <c r="V125" s="5">
        <f t="shared" si="36"/>
        <v>-3.8197706790732897</v>
      </c>
      <c r="W125" s="5">
        <f t="shared" si="37"/>
        <v>6.4290667198955118</v>
      </c>
      <c r="X125" s="5">
        <f t="shared" si="38"/>
        <v>4.21708687919803</v>
      </c>
      <c r="Y125" s="5">
        <f t="shared" si="38"/>
        <v>-20.809498848427726</v>
      </c>
      <c r="Z125" s="5">
        <f t="shared" si="39"/>
        <v>-32.873194828585788</v>
      </c>
      <c r="AA125">
        <f t="shared" si="40"/>
        <v>0</v>
      </c>
      <c r="AB125">
        <f t="shared" si="54"/>
        <v>0</v>
      </c>
    </row>
    <row r="126" spans="1:28" x14ac:dyDescent="0.2">
      <c r="A126">
        <f t="shared" si="41"/>
        <v>0.94000000000000061</v>
      </c>
      <c r="B126" s="5">
        <f t="shared" si="42"/>
        <v>-38.239179371047037</v>
      </c>
      <c r="C126" s="5">
        <f t="shared" si="43"/>
        <v>100.94582201432733</v>
      </c>
      <c r="D126" s="5">
        <f t="shared" si="44"/>
        <v>55.683329850705974</v>
      </c>
      <c r="E126" s="2">
        <f t="shared" si="45"/>
        <v>107.94579112276385</v>
      </c>
      <c r="F126" s="2">
        <f t="shared" si="46"/>
        <v>-20.747135341559929</v>
      </c>
      <c r="G126" s="3">
        <f t="shared" si="47"/>
        <v>-38.340872805506102</v>
      </c>
      <c r="H126" s="3">
        <f t="shared" si="48"/>
        <v>93.517316943320125</v>
      </c>
      <c r="I126" s="3">
        <f t="shared" si="49"/>
        <v>38.994984318943722</v>
      </c>
      <c r="J126" s="2">
        <f t="shared" si="50"/>
        <v>108.3333738872747</v>
      </c>
      <c r="K126" s="2">
        <f t="shared" si="28"/>
        <v>108.3333738872747</v>
      </c>
      <c r="L126" s="5">
        <f t="shared" si="29"/>
        <v>0.31384836983451009</v>
      </c>
      <c r="M126" s="4">
        <f t="shared" si="51"/>
        <v>7.2756475077492055E-2</v>
      </c>
      <c r="N126" s="4">
        <f t="shared" si="30"/>
        <v>0.12791334705896143</v>
      </c>
      <c r="O126" s="4">
        <f t="shared" si="31"/>
        <v>0</v>
      </c>
      <c r="P126" s="4">
        <f t="shared" si="32"/>
        <v>0</v>
      </c>
      <c r="Q126" s="5">
        <f t="shared" si="33"/>
        <v>6.9300685451838326</v>
      </c>
      <c r="R126" s="5">
        <f t="shared" si="34"/>
        <v>-16.903147194025784</v>
      </c>
      <c r="S126" s="5">
        <f t="shared" si="52"/>
        <v>-7.0482984469211161</v>
      </c>
      <c r="T126" s="6">
        <f t="shared" si="53"/>
        <v>621.918595117687</v>
      </c>
      <c r="U126" s="5">
        <f t="shared" si="35"/>
        <v>-2.7334321687453023</v>
      </c>
      <c r="V126" s="5">
        <f t="shared" si="36"/>
        <v>-3.793320163426638</v>
      </c>
      <c r="W126" s="5">
        <f t="shared" si="37"/>
        <v>6.4095153069440629</v>
      </c>
      <c r="X126" s="5">
        <f t="shared" si="38"/>
        <v>4.1966363764385299</v>
      </c>
      <c r="Y126" s="5">
        <f t="shared" si="38"/>
        <v>-20.696467357452423</v>
      </c>
      <c r="Z126" s="5">
        <f t="shared" si="39"/>
        <v>-32.81278313997705</v>
      </c>
      <c r="AA126">
        <f t="shared" si="40"/>
        <v>0</v>
      </c>
      <c r="AB126">
        <f t="shared" si="54"/>
        <v>0</v>
      </c>
    </row>
    <row r="127" spans="1:28" x14ac:dyDescent="0.2">
      <c r="A127">
        <f t="shared" si="41"/>
        <v>0.95000000000000062</v>
      </c>
      <c r="B127" s="5">
        <f t="shared" si="42"/>
        <v>-38.622378267283274</v>
      </c>
      <c r="C127" s="5">
        <f t="shared" si="43"/>
        <v>101.87996036039266</v>
      </c>
      <c r="D127" s="5">
        <f t="shared" si="44"/>
        <v>56.071639054738412</v>
      </c>
      <c r="E127" s="2">
        <f t="shared" si="45"/>
        <v>108.95510279953066</v>
      </c>
      <c r="F127" s="2">
        <f t="shared" si="46"/>
        <v>-20.76156320999262</v>
      </c>
      <c r="G127" s="3">
        <f t="shared" si="47"/>
        <v>-38.298906441741714</v>
      </c>
      <c r="H127" s="3">
        <f t="shared" si="48"/>
        <v>93.310352269745607</v>
      </c>
      <c r="I127" s="3">
        <f t="shared" si="49"/>
        <v>38.666856487543953</v>
      </c>
      <c r="J127" s="2">
        <f t="shared" si="50"/>
        <v>108.02200639668578</v>
      </c>
      <c r="K127" s="2">
        <f t="shared" si="28"/>
        <v>108.02200639668578</v>
      </c>
      <c r="L127" s="5">
        <f t="shared" si="29"/>
        <v>0.31384836983451009</v>
      </c>
      <c r="M127" s="4">
        <f t="shared" si="51"/>
        <v>7.296611864803762E-2</v>
      </c>
      <c r="N127" s="4">
        <f t="shared" si="30"/>
        <v>0.12817232260729505</v>
      </c>
      <c r="O127" s="4">
        <f t="shared" si="31"/>
        <v>0</v>
      </c>
      <c r="P127" s="4">
        <f t="shared" si="32"/>
        <v>0</v>
      </c>
      <c r="Q127" s="5">
        <f t="shared" si="33"/>
        <v>6.9025868464907303</v>
      </c>
      <c r="R127" s="5">
        <f t="shared" si="34"/>
        <v>-16.817263730449</v>
      </c>
      <c r="S127" s="5">
        <f t="shared" si="52"/>
        <v>-6.9689022424716471</v>
      </c>
      <c r="T127" s="6">
        <f t="shared" si="53"/>
        <v>621.9179731994027</v>
      </c>
      <c r="U127" s="5">
        <f t="shared" si="35"/>
        <v>-2.7262511451881277</v>
      </c>
      <c r="V127" s="5">
        <f t="shared" si="36"/>
        <v>-3.7669611719938576</v>
      </c>
      <c r="W127" s="5">
        <f t="shared" si="37"/>
        <v>6.3900730197331761</v>
      </c>
      <c r="X127" s="5">
        <f t="shared" si="38"/>
        <v>4.1763357013026026</v>
      </c>
      <c r="Y127" s="5">
        <f t="shared" si="38"/>
        <v>-20.584224902442855</v>
      </c>
      <c r="Z127" s="5">
        <f t="shared" si="39"/>
        <v>-32.75282922273847</v>
      </c>
      <c r="AA127">
        <f t="shared" si="40"/>
        <v>0</v>
      </c>
      <c r="AB127">
        <f t="shared" si="54"/>
        <v>0</v>
      </c>
    </row>
    <row r="128" spans="1:28" x14ac:dyDescent="0.2">
      <c r="A128">
        <f t="shared" si="41"/>
        <v>0.96000000000000063</v>
      </c>
      <c r="B128" s="5">
        <f t="shared" si="42"/>
        <v>-39.005158514915621</v>
      </c>
      <c r="C128" s="5">
        <f t="shared" si="43"/>
        <v>102.81203467184498</v>
      </c>
      <c r="D128" s="5">
        <f t="shared" si="44"/>
        <v>56.456669978152718</v>
      </c>
      <c r="E128" s="2">
        <f t="shared" si="45"/>
        <v>109.96234293674517</v>
      </c>
      <c r="F128" s="2">
        <f t="shared" si="46"/>
        <v>-20.775903750485458</v>
      </c>
      <c r="G128" s="3">
        <f t="shared" si="47"/>
        <v>-38.257143084728689</v>
      </c>
      <c r="H128" s="3">
        <f t="shared" si="48"/>
        <v>93.104510020721179</v>
      </c>
      <c r="I128" s="3">
        <f t="shared" si="49"/>
        <v>38.339328195316568</v>
      </c>
      <c r="J128" s="2">
        <f t="shared" si="50"/>
        <v>107.71240815092833</v>
      </c>
      <c r="K128" s="2">
        <f t="shared" si="28"/>
        <v>107.71240815092833</v>
      </c>
      <c r="L128" s="5">
        <f t="shared" si="29"/>
        <v>0.31384836983451009</v>
      </c>
      <c r="M128" s="4">
        <f t="shared" si="51"/>
        <v>7.3175772306128012E-2</v>
      </c>
      <c r="N128" s="4">
        <f t="shared" si="30"/>
        <v>0.1284308684443993</v>
      </c>
      <c r="O128" s="4">
        <f t="shared" si="31"/>
        <v>0</v>
      </c>
      <c r="P128" s="4">
        <f t="shared" si="32"/>
        <v>0</v>
      </c>
      <c r="Q128" s="5">
        <f t="shared" si="33"/>
        <v>6.8752981644062565</v>
      </c>
      <c r="R128" s="5">
        <f t="shared" si="34"/>
        <v>-16.732071849320313</v>
      </c>
      <c r="S128" s="5">
        <f t="shared" si="52"/>
        <v>-6.8900678804489566</v>
      </c>
      <c r="T128" s="6">
        <f t="shared" si="53"/>
        <v>621.91735128174059</v>
      </c>
      <c r="U128" s="5">
        <f t="shared" si="35"/>
        <v>-2.7191143782855405</v>
      </c>
      <c r="V128" s="5">
        <f t="shared" si="36"/>
        <v>-3.7406932198342249</v>
      </c>
      <c r="W128" s="5">
        <f t="shared" si="37"/>
        <v>6.3707392130705962</v>
      </c>
      <c r="X128" s="5">
        <f t="shared" si="38"/>
        <v>4.1561837861207156</v>
      </c>
      <c r="Y128" s="5">
        <f t="shared" si="38"/>
        <v>-20.472765069154537</v>
      </c>
      <c r="Z128" s="5">
        <f t="shared" si="39"/>
        <v>-32.69332866737836</v>
      </c>
      <c r="AA128">
        <f t="shared" si="40"/>
        <v>0</v>
      </c>
      <c r="AB128">
        <f t="shared" si="54"/>
        <v>0</v>
      </c>
    </row>
    <row r="129" spans="1:28" x14ac:dyDescent="0.2">
      <c r="A129">
        <f t="shared" si="41"/>
        <v>0.97000000000000064</v>
      </c>
      <c r="B129" s="5">
        <f t="shared" si="42"/>
        <v>-39.387522136573601</v>
      </c>
      <c r="C129" s="5">
        <f t="shared" si="43"/>
        <v>103.74205613379874</v>
      </c>
      <c r="D129" s="5">
        <f t="shared" si="44"/>
        <v>56.838428593672518</v>
      </c>
      <c r="E129" s="2">
        <f t="shared" si="45"/>
        <v>110.96752277548293</v>
      </c>
      <c r="F129" s="2">
        <f t="shared" si="46"/>
        <v>-20.790159071492567</v>
      </c>
      <c r="G129" s="3">
        <f t="shared" si="47"/>
        <v>-38.21558124686748</v>
      </c>
      <c r="H129" s="3">
        <f t="shared" si="48"/>
        <v>92.899782370029627</v>
      </c>
      <c r="I129" s="3">
        <f t="shared" si="49"/>
        <v>38.012394908642783</v>
      </c>
      <c r="J129" s="2">
        <f t="shared" si="50"/>
        <v>107.40457337155344</v>
      </c>
      <c r="K129" s="2">
        <f t="shared" si="28"/>
        <v>107.40457337155344</v>
      </c>
      <c r="L129" s="5">
        <f t="shared" si="29"/>
        <v>0.31384836983451009</v>
      </c>
      <c r="M129" s="4">
        <f t="shared" si="51"/>
        <v>7.3385429726495338E-2</v>
      </c>
      <c r="N129" s="4">
        <f t="shared" si="30"/>
        <v>0.12868897785760458</v>
      </c>
      <c r="O129" s="4">
        <f t="shared" si="31"/>
        <v>0</v>
      </c>
      <c r="P129" s="4">
        <f t="shared" si="32"/>
        <v>0</v>
      </c>
      <c r="Q129" s="5">
        <f t="shared" si="33"/>
        <v>6.8482011794829019</v>
      </c>
      <c r="R129" s="5">
        <f t="shared" si="34"/>
        <v>-16.647565690297871</v>
      </c>
      <c r="S129" s="5">
        <f t="shared" si="52"/>
        <v>-6.8117903523886723</v>
      </c>
      <c r="T129" s="6">
        <f t="shared" si="53"/>
        <v>621.91672936470025</v>
      </c>
      <c r="U129" s="5">
        <f t="shared" si="35"/>
        <v>-2.7120216034954319</v>
      </c>
      <c r="V129" s="5">
        <f t="shared" si="36"/>
        <v>-3.7145158255169961</v>
      </c>
      <c r="W129" s="5">
        <f t="shared" si="37"/>
        <v>6.3515132484858432</v>
      </c>
      <c r="X129" s="5">
        <f t="shared" si="38"/>
        <v>4.1361795759874695</v>
      </c>
      <c r="Y129" s="5">
        <f t="shared" si="38"/>
        <v>-20.362081515814868</v>
      </c>
      <c r="Z129" s="5">
        <f t="shared" si="39"/>
        <v>-32.634277103902832</v>
      </c>
      <c r="AA129">
        <f t="shared" si="40"/>
        <v>0</v>
      </c>
      <c r="AB129">
        <f t="shared" si="54"/>
        <v>0</v>
      </c>
    </row>
    <row r="130" spans="1:28" x14ac:dyDescent="0.2">
      <c r="A130">
        <f t="shared" si="41"/>
        <v>0.98000000000000065</v>
      </c>
      <c r="B130" s="5">
        <f t="shared" si="42"/>
        <v>-39.769471140063473</v>
      </c>
      <c r="C130" s="5">
        <f t="shared" si="43"/>
        <v>104.67003585342324</v>
      </c>
      <c r="D130" s="5">
        <f t="shared" si="44"/>
        <v>57.216920828903746</v>
      </c>
      <c r="E130" s="2">
        <f t="shared" si="45"/>
        <v>111.9706534781201</v>
      </c>
      <c r="F130" s="2">
        <f t="shared" si="46"/>
        <v>-20.804331197604689</v>
      </c>
      <c r="G130" s="3">
        <f t="shared" si="47"/>
        <v>-38.174219451107604</v>
      </c>
      <c r="H130" s="3">
        <f t="shared" si="48"/>
        <v>92.69616155487148</v>
      </c>
      <c r="I130" s="3">
        <f t="shared" si="49"/>
        <v>37.686052137603752</v>
      </c>
      <c r="J130" s="2">
        <f t="shared" si="50"/>
        <v>107.09849636398424</v>
      </c>
      <c r="K130" s="2">
        <f t="shared" si="28"/>
        <v>107.09849636398424</v>
      </c>
      <c r="L130" s="5">
        <f t="shared" si="29"/>
        <v>0.31384836983451009</v>
      </c>
      <c r="M130" s="4">
        <f t="shared" si="51"/>
        <v>7.3595084498180668E-2</v>
      </c>
      <c r="N130" s="4">
        <f t="shared" si="30"/>
        <v>0.12894664407850717</v>
      </c>
      <c r="O130" s="4">
        <f t="shared" si="31"/>
        <v>0</v>
      </c>
      <c r="P130" s="4">
        <f t="shared" si="32"/>
        <v>0</v>
      </c>
      <c r="Q130" s="5">
        <f t="shared" si="33"/>
        <v>6.8212945877292661</v>
      </c>
      <c r="R130" s="5">
        <f t="shared" si="34"/>
        <v>-16.563739461061239</v>
      </c>
      <c r="S130" s="5">
        <f t="shared" si="52"/>
        <v>-6.7340646953728545</v>
      </c>
      <c r="T130" s="6">
        <f t="shared" si="53"/>
        <v>621.91610744828188</v>
      </c>
      <c r="U130" s="5">
        <f t="shared" si="35"/>
        <v>-2.704972559146626</v>
      </c>
      <c r="V130" s="5">
        <f t="shared" si="36"/>
        <v>-3.6884285110587012</v>
      </c>
      <c r="W130" s="5">
        <f t="shared" si="37"/>
        <v>6.3323944941550998</v>
      </c>
      <c r="X130" s="5">
        <f t="shared" si="38"/>
        <v>4.1163220285826405</v>
      </c>
      <c r="Y130" s="5">
        <f t="shared" si="38"/>
        <v>-20.252167972119942</v>
      </c>
      <c r="Z130" s="5">
        <f t="shared" si="39"/>
        <v>-32.575670201217754</v>
      </c>
      <c r="AA130">
        <f t="shared" si="40"/>
        <v>0</v>
      </c>
      <c r="AB130">
        <f t="shared" si="54"/>
        <v>0</v>
      </c>
    </row>
    <row r="131" spans="1:28" x14ac:dyDescent="0.2">
      <c r="A131">
        <f t="shared" si="41"/>
        <v>0.99000000000000066</v>
      </c>
      <c r="B131" s="5">
        <f t="shared" si="42"/>
        <v>-40.151007518473122</v>
      </c>
      <c r="C131" s="5">
        <f t="shared" si="43"/>
        <v>105.59598486057335</v>
      </c>
      <c r="D131" s="5">
        <f t="shared" si="44"/>
        <v>57.59215256676972</v>
      </c>
      <c r="E131" s="2">
        <f t="shared" si="45"/>
        <v>112.97174612894554</v>
      </c>
      <c r="F131" s="2">
        <f t="shared" si="46"/>
        <v>-20.818422073717418</v>
      </c>
      <c r="G131" s="3">
        <f t="shared" si="47"/>
        <v>-38.133056230821779</v>
      </c>
      <c r="H131" s="3">
        <f t="shared" si="48"/>
        <v>92.493639875150279</v>
      </c>
      <c r="I131" s="3">
        <f t="shared" si="49"/>
        <v>37.360295435591574</v>
      </c>
      <c r="J131" s="2">
        <f t="shared" si="50"/>
        <v>106.79417151648161</v>
      </c>
      <c r="K131" s="2">
        <f t="shared" si="28"/>
        <v>106.79417151648161</v>
      </c>
      <c r="L131" s="5">
        <f t="shared" si="29"/>
        <v>0.31384836983451009</v>
      </c>
      <c r="M131" s="4">
        <f t="shared" si="51"/>
        <v>7.3804730124247903E-2</v>
      </c>
      <c r="N131" s="4">
        <f t="shared" si="30"/>
        <v>0.12920386028319064</v>
      </c>
      <c r="O131" s="4">
        <f t="shared" si="31"/>
        <v>0</v>
      </c>
      <c r="P131" s="4">
        <f t="shared" si="32"/>
        <v>0</v>
      </c>
      <c r="Q131" s="5">
        <f t="shared" si="33"/>
        <v>6.7945771004032052</v>
      </c>
      <c r="R131" s="5">
        <f t="shared" si="34"/>
        <v>-16.480587436384809</v>
      </c>
      <c r="S131" s="5">
        <f t="shared" si="52"/>
        <v>-6.6568859913670346</v>
      </c>
      <c r="T131" s="6">
        <f t="shared" si="53"/>
        <v>621.91548553248538</v>
      </c>
      <c r="U131" s="5">
        <f t="shared" si="35"/>
        <v>-2.6979669864085367</v>
      </c>
      <c r="V131" s="5">
        <f t="shared" si="36"/>
        <v>-3.6624308018610279</v>
      </c>
      <c r="W131" s="5">
        <f t="shared" si="37"/>
        <v>6.3133823248268834</v>
      </c>
      <c r="X131" s="5">
        <f t="shared" si="38"/>
        <v>4.096610113994668</v>
      </c>
      <c r="Y131" s="5">
        <f t="shared" si="38"/>
        <v>-20.143018238245837</v>
      </c>
      <c r="Z131" s="5">
        <f t="shared" si="39"/>
        <v>-32.517503666540151</v>
      </c>
      <c r="AA131">
        <f t="shared" si="40"/>
        <v>0</v>
      </c>
      <c r="AB131">
        <f t="shared" si="54"/>
        <v>0</v>
      </c>
    </row>
    <row r="132" spans="1:28" x14ac:dyDescent="0.2">
      <c r="A132">
        <f t="shared" si="41"/>
        <v>1.0000000000000007</v>
      </c>
      <c r="B132" s="5">
        <f t="shared" si="42"/>
        <v>-40.532133250275635</v>
      </c>
      <c r="C132" s="5">
        <f t="shared" si="43"/>
        <v>106.51991410841293</v>
      </c>
      <c r="D132" s="5">
        <f t="shared" si="44"/>
        <v>57.964129645942307</v>
      </c>
      <c r="E132" s="2">
        <f t="shared" si="45"/>
        <v>113.97081173476728</v>
      </c>
      <c r="F132" s="2">
        <f t="shared" si="46"/>
        <v>-20.832433568953004</v>
      </c>
      <c r="G132" s="3">
        <f t="shared" si="47"/>
        <v>-38.092090129681836</v>
      </c>
      <c r="H132" s="3">
        <f t="shared" si="48"/>
        <v>92.292209692767827</v>
      </c>
      <c r="I132" s="3">
        <f t="shared" si="49"/>
        <v>37.035120398926175</v>
      </c>
      <c r="J132" s="2">
        <f t="shared" si="50"/>
        <v>106.49159329911723</v>
      </c>
      <c r="K132" s="2">
        <f t="shared" si="28"/>
        <v>106.49159329911723</v>
      </c>
      <c r="L132" s="5">
        <f t="shared" si="29"/>
        <v>0.31384836983451009</v>
      </c>
      <c r="M132" s="4">
        <f t="shared" si="51"/>
        <v>7.4014360021513917E-2</v>
      </c>
      <c r="N132" s="4">
        <f t="shared" si="30"/>
        <v>0.12946061959246152</v>
      </c>
      <c r="O132" s="4">
        <f t="shared" si="31"/>
        <v>0</v>
      </c>
      <c r="P132" s="4">
        <f t="shared" si="32"/>
        <v>0</v>
      </c>
      <c r="Q132" s="5">
        <f t="shared" si="33"/>
        <v>6.7680474438077001</v>
      </c>
      <c r="R132" s="5">
        <f t="shared" si="34"/>
        <v>-16.398103957224855</v>
      </c>
      <c r="S132" s="5">
        <f t="shared" si="52"/>
        <v>-6.5802493665672817</v>
      </c>
      <c r="T132" s="6">
        <f t="shared" si="53"/>
        <v>621.91486361731086</v>
      </c>
      <c r="U132" s="5">
        <f t="shared" si="35"/>
        <v>-2.6910046292610796</v>
      </c>
      <c r="V132" s="5">
        <f t="shared" si="36"/>
        <v>-3.636522226649213</v>
      </c>
      <c r="W132" s="5">
        <f t="shared" si="37"/>
        <v>6.2944761217483496</v>
      </c>
      <c r="X132" s="5">
        <f t="shared" si="38"/>
        <v>4.0770428145466209</v>
      </c>
      <c r="Y132" s="5">
        <f t="shared" si="38"/>
        <v>-20.034626183874067</v>
      </c>
      <c r="Z132" s="5">
        <f t="shared" si="39"/>
        <v>-32.459773244818933</v>
      </c>
      <c r="AA132">
        <f t="shared" si="40"/>
        <v>0</v>
      </c>
      <c r="AB132">
        <f t="shared" si="54"/>
        <v>0</v>
      </c>
    </row>
    <row r="133" spans="1:28" x14ac:dyDescent="0.2">
      <c r="A133">
        <f t="shared" si="41"/>
        <v>1.0100000000000007</v>
      </c>
      <c r="B133" s="5">
        <f t="shared" si="42"/>
        <v>-40.912850299431724</v>
      </c>
      <c r="C133" s="5">
        <f t="shared" si="43"/>
        <v>107.44183447403142</v>
      </c>
      <c r="D133" s="5">
        <f t="shared" si="44"/>
        <v>58.332857861269325</v>
      </c>
      <c r="E133" s="2">
        <f t="shared" si="45"/>
        <v>114.96786122551327</v>
      </c>
      <c r="F133" s="2">
        <f t="shared" si="46"/>
        <v>-20.846367480352768</v>
      </c>
      <c r="G133" s="3">
        <f t="shared" si="47"/>
        <v>-38.051319701536372</v>
      </c>
      <c r="H133" s="3">
        <f t="shared" si="48"/>
        <v>92.091863430929081</v>
      </c>
      <c r="I133" s="3">
        <f t="shared" si="49"/>
        <v>36.710522666477985</v>
      </c>
      <c r="J133" s="2">
        <f t="shared" si="50"/>
        <v>106.190756262753</v>
      </c>
      <c r="K133" s="2">
        <f t="shared" si="28"/>
        <v>106.190756262753</v>
      </c>
      <c r="L133" s="5">
        <f t="shared" si="29"/>
        <v>0.31384836983451009</v>
      </c>
      <c r="M133" s="4">
        <f t="shared" si="51"/>
        <v>7.4223967520296641E-2</v>
      </c>
      <c r="N133" s="4">
        <f t="shared" si="30"/>
        <v>0.12971691507210192</v>
      </c>
      <c r="O133" s="4">
        <f t="shared" si="31"/>
        <v>0</v>
      </c>
      <c r="P133" s="4">
        <f t="shared" si="32"/>
        <v>0</v>
      </c>
      <c r="Q133" s="5">
        <f t="shared" si="33"/>
        <v>6.7417043590893897</v>
      </c>
      <c r="R133" s="5">
        <f t="shared" si="34"/>
        <v>-16.316283429819951</v>
      </c>
      <c r="S133" s="5">
        <f t="shared" si="52"/>
        <v>-6.5041499907571323</v>
      </c>
      <c r="T133" s="6">
        <f t="shared" si="53"/>
        <v>621.91424170275809</v>
      </c>
      <c r="U133" s="5">
        <f t="shared" si="35"/>
        <v>-2.6840852344649084</v>
      </c>
      <c r="V133" s="5">
        <f t="shared" si="36"/>
        <v>-3.610702317411016</v>
      </c>
      <c r="W133" s="5">
        <f t="shared" si="37"/>
        <v>6.2756752725923537</v>
      </c>
      <c r="X133" s="5">
        <f t="shared" si="38"/>
        <v>4.0576191246244813</v>
      </c>
      <c r="Y133" s="5">
        <f t="shared" si="38"/>
        <v>-19.926985747230965</v>
      </c>
      <c r="Z133" s="5">
        <f t="shared" si="39"/>
        <v>-32.402474718164775</v>
      </c>
      <c r="AA133">
        <f t="shared" si="40"/>
        <v>0</v>
      </c>
      <c r="AB133">
        <f t="shared" si="54"/>
        <v>0</v>
      </c>
    </row>
    <row r="134" spans="1:28" x14ac:dyDescent="0.2">
      <c r="A134">
        <f t="shared" si="41"/>
        <v>1.0200000000000007</v>
      </c>
      <c r="B134" s="5">
        <f t="shared" si="42"/>
        <v>-41.293160615490855</v>
      </c>
      <c r="C134" s="5">
        <f t="shared" si="43"/>
        <v>108.36175675905335</v>
      </c>
      <c r="D134" s="5">
        <f t="shared" si="44"/>
        <v>58.698342964198197</v>
      </c>
      <c r="E134" s="2">
        <f t="shared" si="45"/>
        <v>115.96290545482624</v>
      </c>
      <c r="F134" s="2">
        <f t="shared" si="46"/>
        <v>-20.860225536355323</v>
      </c>
      <c r="G134" s="3">
        <f t="shared" si="47"/>
        <v>-38.010743510290126</v>
      </c>
      <c r="H134" s="3">
        <f t="shared" si="48"/>
        <v>91.892593573456764</v>
      </c>
      <c r="I134" s="3">
        <f t="shared" si="49"/>
        <v>36.386497919296339</v>
      </c>
      <c r="J134" s="2">
        <f t="shared" si="50"/>
        <v>105.89165503802708</v>
      </c>
      <c r="K134" s="2">
        <f t="shared" si="28"/>
        <v>105.89165503802708</v>
      </c>
      <c r="L134" s="5">
        <f t="shared" si="29"/>
        <v>0.31384836983451009</v>
      </c>
      <c r="M134" s="4">
        <f t="shared" si="51"/>
        <v>7.4433545864180925E-2</v>
      </c>
      <c r="N134" s="4">
        <f t="shared" si="30"/>
        <v>0.12997273973313772</v>
      </c>
      <c r="O134" s="4">
        <f t="shared" si="31"/>
        <v>0</v>
      </c>
      <c r="P134" s="4">
        <f t="shared" si="32"/>
        <v>0</v>
      </c>
      <c r="Q134" s="5">
        <f t="shared" si="33"/>
        <v>6.7155466020397228</v>
      </c>
      <c r="R134" s="5">
        <f t="shared" si="34"/>
        <v>-16.235120324804576</v>
      </c>
      <c r="S134" s="5">
        <f t="shared" si="52"/>
        <v>-6.4285830766742311</v>
      </c>
      <c r="T134" s="6">
        <f t="shared" si="53"/>
        <v>621.9136197888273</v>
      </c>
      <c r="U134" s="5">
        <f t="shared" si="35"/>
        <v>-2.6772085515319031</v>
      </c>
      <c r="V134" s="5">
        <f t="shared" si="36"/>
        <v>-3.5849706093362217</v>
      </c>
      <c r="W134" s="5">
        <f t="shared" si="37"/>
        <v>6.2569791713851579</v>
      </c>
      <c r="X134" s="5">
        <f t="shared" si="38"/>
        <v>4.0383380505078197</v>
      </c>
      <c r="Y134" s="5">
        <f t="shared" si="38"/>
        <v>-19.820090934140797</v>
      </c>
      <c r="Z134" s="5">
        <f t="shared" si="39"/>
        <v>-32.345603905289074</v>
      </c>
      <c r="AA134">
        <f t="shared" si="40"/>
        <v>0</v>
      </c>
      <c r="AB134">
        <f t="shared" si="54"/>
        <v>0</v>
      </c>
    </row>
    <row r="135" spans="1:28" x14ac:dyDescent="0.2">
      <c r="A135">
        <f t="shared" si="41"/>
        <v>1.0300000000000007</v>
      </c>
      <c r="B135" s="5">
        <f t="shared" si="42"/>
        <v>-41.673066133691229</v>
      </c>
      <c r="C135" s="5">
        <f t="shared" si="43"/>
        <v>109.27969169024121</v>
      </c>
      <c r="D135" s="5">
        <f t="shared" si="44"/>
        <v>59.060590663195896</v>
      </c>
      <c r="E135" s="2">
        <f t="shared" si="45"/>
        <v>116.95595520065311</v>
      </c>
      <c r="F135" s="2">
        <f t="shared" si="46"/>
        <v>-20.87400940007522</v>
      </c>
      <c r="G135" s="3">
        <f t="shared" si="47"/>
        <v>-37.97036012978505</v>
      </c>
      <c r="H135" s="3">
        <f t="shared" si="48"/>
        <v>91.694392664115355</v>
      </c>
      <c r="I135" s="3">
        <f t="shared" si="49"/>
        <v>36.063041880243446</v>
      </c>
      <c r="J135" s="2">
        <f t="shared" si="50"/>
        <v>105.59428433434613</v>
      </c>
      <c r="K135" s="2">
        <f t="shared" si="28"/>
        <v>105.59428433434613</v>
      </c>
      <c r="L135" s="5">
        <f t="shared" si="29"/>
        <v>0.31384836983451009</v>
      </c>
      <c r="M135" s="4">
        <f t="shared" si="51"/>
        <v>7.4643088209802769E-2</v>
      </c>
      <c r="N135" s="4">
        <f t="shared" si="30"/>
        <v>0.13022808653212273</v>
      </c>
      <c r="O135" s="4">
        <f t="shared" si="31"/>
        <v>0</v>
      </c>
      <c r="P135" s="4">
        <f t="shared" si="32"/>
        <v>0</v>
      </c>
      <c r="Q135" s="5">
        <f t="shared" si="33"/>
        <v>6.6895729428986641</v>
      </c>
      <c r="R135" s="5">
        <f t="shared" si="34"/>
        <v>-16.154609176335569</v>
      </c>
      <c r="S135" s="5">
        <f t="shared" si="52"/>
        <v>-6.3535438793865247</v>
      </c>
      <c r="T135" s="6">
        <f t="shared" si="53"/>
        <v>621.91299787551861</v>
      </c>
      <c r="U135" s="5">
        <f t="shared" si="35"/>
        <v>-2.6703743326959373</v>
      </c>
      <c r="V135" s="5">
        <f t="shared" si="36"/>
        <v>-3.559326640756669</v>
      </c>
      <c r="W135" s="5">
        <f t="shared" si="37"/>
        <v>6.2383872184347968</v>
      </c>
      <c r="X135" s="5">
        <f t="shared" si="38"/>
        <v>4.0191986102027268</v>
      </c>
      <c r="Y135" s="5">
        <f t="shared" si="38"/>
        <v>-19.713935817092239</v>
      </c>
      <c r="Z135" s="5">
        <f t="shared" si="39"/>
        <v>-32.289156660951726</v>
      </c>
      <c r="AA135">
        <f t="shared" si="40"/>
        <v>0</v>
      </c>
      <c r="AB135">
        <f t="shared" si="54"/>
        <v>0</v>
      </c>
    </row>
    <row r="136" spans="1:28" x14ac:dyDescent="0.2">
      <c r="A136">
        <f t="shared" si="41"/>
        <v>1.0400000000000007</v>
      </c>
      <c r="B136" s="5">
        <f t="shared" si="42"/>
        <v>-42.052568775058567</v>
      </c>
      <c r="C136" s="5">
        <f t="shared" si="43"/>
        <v>110.19564992009151</v>
      </c>
      <c r="D136" s="5">
        <f t="shared" si="44"/>
        <v>59.419606624165283</v>
      </c>
      <c r="E136" s="2">
        <f t="shared" si="45"/>
        <v>117.9470211658285</v>
      </c>
      <c r="F136" s="2">
        <f t="shared" si="46"/>
        <v>-20.887720672395147</v>
      </c>
      <c r="G136" s="3">
        <f t="shared" si="47"/>
        <v>-37.930168143683019</v>
      </c>
      <c r="H136" s="3">
        <f t="shared" si="48"/>
        <v>91.497253305944426</v>
      </c>
      <c r="I136" s="3">
        <f t="shared" si="49"/>
        <v>35.740150313633926</v>
      </c>
      <c r="J136" s="2">
        <f t="shared" si="50"/>
        <v>105.29863893888358</v>
      </c>
      <c r="K136" s="2">
        <f t="shared" si="28"/>
        <v>105.29863893888358</v>
      </c>
      <c r="L136" s="5">
        <f t="shared" si="29"/>
        <v>0.31384836983451009</v>
      </c>
      <c r="M136" s="4">
        <f t="shared" si="51"/>
        <v>7.4852587626652756E-2</v>
      </c>
      <c r="N136" s="4">
        <f t="shared" si="30"/>
        <v>0.13048294837144001</v>
      </c>
      <c r="O136" s="4">
        <f t="shared" si="31"/>
        <v>0</v>
      </c>
      <c r="P136" s="4">
        <f t="shared" si="32"/>
        <v>0</v>
      </c>
      <c r="Q136" s="5">
        <f t="shared" si="33"/>
        <v>6.66378216616092</v>
      </c>
      <c r="R136" s="5">
        <f t="shared" si="34"/>
        <v>-16.074744581231304</v>
      </c>
      <c r="S136" s="5">
        <f t="shared" si="52"/>
        <v>-6.2790276956778763</v>
      </c>
      <c r="T136" s="6">
        <f t="shared" si="53"/>
        <v>621.91237596283167</v>
      </c>
      <c r="U136" s="5">
        <f t="shared" si="35"/>
        <v>-2.6635823328839137</v>
      </c>
      <c r="V136" s="5">
        <f t="shared" si="36"/>
        <v>-3.5337699530868276</v>
      </c>
      <c r="W136" s="5">
        <f t="shared" si="37"/>
        <v>6.219898820260104</v>
      </c>
      <c r="X136" s="5">
        <f t="shared" si="38"/>
        <v>4.0001998332770068</v>
      </c>
      <c r="Y136" s="5">
        <f t="shared" si="38"/>
        <v>-19.608514534318132</v>
      </c>
      <c r="Z136" s="5">
        <f t="shared" si="39"/>
        <v>-32.233128875417769</v>
      </c>
      <c r="AA136">
        <f t="shared" si="40"/>
        <v>0</v>
      </c>
      <c r="AB136">
        <f t="shared" si="54"/>
        <v>0</v>
      </c>
    </row>
    <row r="137" spans="1:28" x14ac:dyDescent="0.2">
      <c r="A137">
        <f t="shared" si="41"/>
        <v>1.0500000000000007</v>
      </c>
      <c r="B137" s="5">
        <f t="shared" si="42"/>
        <v>-42.43167044650373</v>
      </c>
      <c r="C137" s="5">
        <f t="shared" si="43"/>
        <v>111.10964202742424</v>
      </c>
      <c r="D137" s="5">
        <f t="shared" si="44"/>
        <v>59.775396470857849</v>
      </c>
      <c r="E137" s="2">
        <f t="shared" si="45"/>
        <v>118.93611397865267</v>
      </c>
      <c r="F137" s="2">
        <f t="shared" si="46"/>
        <v>-20.901360894883954</v>
      </c>
      <c r="G137" s="3">
        <f t="shared" si="47"/>
        <v>-37.89016614535025</v>
      </c>
      <c r="H137" s="3">
        <f t="shared" si="48"/>
        <v>91.30116816060125</v>
      </c>
      <c r="I137" s="3">
        <f t="shared" si="49"/>
        <v>35.417819024879748</v>
      </c>
      <c r="J137" s="2">
        <f t="shared" si="50"/>
        <v>105.00471371558406</v>
      </c>
      <c r="K137" s="2">
        <f t="shared" si="28"/>
        <v>105.00471371558406</v>
      </c>
      <c r="L137" s="5">
        <f t="shared" si="29"/>
        <v>0.31384836983451009</v>
      </c>
      <c r="M137" s="4">
        <f t="shared" si="51"/>
        <v>7.5062037096898682E-2</v>
      </c>
      <c r="N137" s="4">
        <f t="shared" si="30"/>
        <v>0.13073731809961925</v>
      </c>
      <c r="O137" s="4">
        <f t="shared" si="31"/>
        <v>0</v>
      </c>
      <c r="P137" s="4">
        <f t="shared" si="32"/>
        <v>0</v>
      </c>
      <c r="Q137" s="5">
        <f t="shared" si="33"/>
        <v>6.6381730703846458</v>
      </c>
      <c r="R137" s="5">
        <f t="shared" si="34"/>
        <v>-15.995521198123289</v>
      </c>
      <c r="S137" s="5">
        <f t="shared" si="52"/>
        <v>-6.2050298634429595</v>
      </c>
      <c r="T137" s="6">
        <f t="shared" si="53"/>
        <v>621.9117540507666</v>
      </c>
      <c r="U137" s="5">
        <f t="shared" si="35"/>
        <v>-2.6568323096870476</v>
      </c>
      <c r="V137" s="5">
        <f t="shared" si="36"/>
        <v>-3.5083000907648869</v>
      </c>
      <c r="W137" s="5">
        <f t="shared" si="37"/>
        <v>6.2015133895203611</v>
      </c>
      <c r="X137" s="5">
        <f t="shared" si="38"/>
        <v>3.9813407606975981</v>
      </c>
      <c r="Y137" s="5">
        <f t="shared" si="38"/>
        <v>-19.503821288888176</v>
      </c>
      <c r="Z137" s="5">
        <f t="shared" si="39"/>
        <v>-32.177516473922594</v>
      </c>
      <c r="AA137">
        <f t="shared" si="40"/>
        <v>0</v>
      </c>
      <c r="AB137">
        <f t="shared" si="54"/>
        <v>0</v>
      </c>
    </row>
    <row r="138" spans="1:28" x14ac:dyDescent="0.2">
      <c r="A138">
        <f t="shared" si="41"/>
        <v>1.0600000000000007</v>
      </c>
      <c r="B138" s="5">
        <f t="shared" si="42"/>
        <v>-42.810373040919202</v>
      </c>
      <c r="C138" s="5">
        <f t="shared" si="43"/>
        <v>112.02167851796581</v>
      </c>
      <c r="D138" s="5">
        <f t="shared" si="44"/>
        <v>60.127965785282946</v>
      </c>
      <c r="E138" s="2">
        <f t="shared" si="45"/>
        <v>119.92324419346379</v>
      </c>
      <c r="F138" s="2">
        <f t="shared" si="46"/>
        <v>-20.914931552551796</v>
      </c>
      <c r="G138" s="3">
        <f t="shared" si="47"/>
        <v>-37.850352737743272</v>
      </c>
      <c r="H138" s="3">
        <f t="shared" si="48"/>
        <v>91.106129947712375</v>
      </c>
      <c r="I138" s="3">
        <f t="shared" si="49"/>
        <v>35.096043860140519</v>
      </c>
      <c r="J138" s="2">
        <f t="shared" si="50"/>
        <v>104.71250360417304</v>
      </c>
      <c r="K138" s="2">
        <f t="shared" si="28"/>
        <v>104.71250360417304</v>
      </c>
      <c r="L138" s="5">
        <f t="shared" si="29"/>
        <v>0.31384836983451009</v>
      </c>
      <c r="M138" s="4">
        <f t="shared" si="51"/>
        <v>7.52714295152285E-2</v>
      </c>
      <c r="N138" s="4">
        <f t="shared" si="30"/>
        <v>0.13099118851167182</v>
      </c>
      <c r="O138" s="4">
        <f t="shared" si="31"/>
        <v>0</v>
      </c>
      <c r="P138" s="4">
        <f t="shared" si="32"/>
        <v>0</v>
      </c>
      <c r="Q138" s="5">
        <f t="shared" si="33"/>
        <v>6.6127444680025302</v>
      </c>
      <c r="R138" s="5">
        <f t="shared" si="34"/>
        <v>-15.91693374661995</v>
      </c>
      <c r="S138" s="5">
        <f t="shared" si="52"/>
        <v>-6.1315457610912514</v>
      </c>
      <c r="T138" s="6">
        <f t="shared" si="53"/>
        <v>621.91113213932351</v>
      </c>
      <c r="U138" s="5">
        <f t="shared" si="35"/>
        <v>-2.6501240233324079</v>
      </c>
      <c r="V138" s="5">
        <f t="shared" si="36"/>
        <v>-3.4829166011943768</v>
      </c>
      <c r="W138" s="5">
        <f t="shared" si="37"/>
        <v>6.183230344945545</v>
      </c>
      <c r="X138" s="5">
        <f t="shared" si="38"/>
        <v>3.9626204446701223</v>
      </c>
      <c r="Y138" s="5">
        <f t="shared" si="38"/>
        <v>-19.399850347814326</v>
      </c>
      <c r="Z138" s="5">
        <f t="shared" si="39"/>
        <v>-32.122315416145703</v>
      </c>
      <c r="AA138">
        <f t="shared" si="40"/>
        <v>0</v>
      </c>
      <c r="AB138">
        <f t="shared" si="54"/>
        <v>0</v>
      </c>
    </row>
    <row r="139" spans="1:28" x14ac:dyDescent="0.2">
      <c r="A139">
        <f t="shared" si="41"/>
        <v>1.0700000000000007</v>
      </c>
      <c r="B139" s="5">
        <f t="shared" si="42"/>
        <v>-43.188678437274405</v>
      </c>
      <c r="C139" s="5">
        <f t="shared" si="43"/>
        <v>112.93176982492554</v>
      </c>
      <c r="D139" s="5">
        <f t="shared" si="44"/>
        <v>60.477320108113545</v>
      </c>
      <c r="E139" s="2">
        <f t="shared" si="45"/>
        <v>120.90842229120456</v>
      </c>
      <c r="F139" s="2">
        <f t="shared" si="46"/>
        <v>-20.928434076453019</v>
      </c>
      <c r="G139" s="3">
        <f t="shared" si="47"/>
        <v>-37.810726533296574</v>
      </c>
      <c r="H139" s="3">
        <f t="shared" si="48"/>
        <v>90.912131444234234</v>
      </c>
      <c r="I139" s="3">
        <f t="shared" si="49"/>
        <v>34.77482070597906</v>
      </c>
      <c r="J139" s="2">
        <f t="shared" si="50"/>
        <v>104.42200361917239</v>
      </c>
      <c r="K139" s="2">
        <f t="shared" si="28"/>
        <v>104.42200361917239</v>
      </c>
      <c r="L139" s="5">
        <f t="shared" si="29"/>
        <v>0.31384836983451009</v>
      </c>
      <c r="M139" s="4">
        <f t="shared" si="51"/>
        <v>7.5480757688713609E-2</v>
      </c>
      <c r="N139" s="4">
        <f t="shared" si="30"/>
        <v>0.13124455234944263</v>
      </c>
      <c r="O139" s="4">
        <f t="shared" si="31"/>
        <v>0</v>
      </c>
      <c r="P139" s="4">
        <f t="shared" si="32"/>
        <v>0</v>
      </c>
      <c r="Q139" s="5">
        <f t="shared" si="33"/>
        <v>6.587495185135305</v>
      </c>
      <c r="R139" s="5">
        <f t="shared" si="34"/>
        <v>-15.838977006482466</v>
      </c>
      <c r="S139" s="5">
        <f t="shared" si="52"/>
        <v>-6.0585708069600539</v>
      </c>
      <c r="T139" s="6">
        <f t="shared" si="53"/>
        <v>621.91051022850229</v>
      </c>
      <c r="U139" s="5">
        <f t="shared" si="35"/>
        <v>-2.6434572366547013</v>
      </c>
      <c r="V139" s="5">
        <f t="shared" si="36"/>
        <v>-3.4576190346863038</v>
      </c>
      <c r="W139" s="5">
        <f t="shared" si="37"/>
        <v>6.1650491112672112</v>
      </c>
      <c r="X139" s="5">
        <f t="shared" si="38"/>
        <v>3.9440379484806036</v>
      </c>
      <c r="Y139" s="5">
        <f t="shared" si="38"/>
        <v>-19.296596041168769</v>
      </c>
      <c r="Z139" s="5">
        <f t="shared" si="39"/>
        <v>-32.06752169569284</v>
      </c>
      <c r="AA139">
        <f t="shared" si="40"/>
        <v>0</v>
      </c>
      <c r="AB139">
        <f t="shared" si="54"/>
        <v>0</v>
      </c>
    </row>
    <row r="140" spans="1:28" x14ac:dyDescent="0.2">
      <c r="A140">
        <f t="shared" si="41"/>
        <v>1.0800000000000007</v>
      </c>
      <c r="B140" s="5">
        <f t="shared" si="42"/>
        <v>-43.566588500709948</v>
      </c>
      <c r="C140" s="5">
        <f t="shared" si="43"/>
        <v>113.83992630956583</v>
      </c>
      <c r="D140" s="5">
        <f t="shared" si="44"/>
        <v>60.823464939088545</v>
      </c>
      <c r="E140" s="2">
        <f t="shared" si="45"/>
        <v>121.89165867998339</v>
      </c>
      <c r="F140" s="2">
        <f t="shared" si="46"/>
        <v>-20.94186984614641</v>
      </c>
      <c r="G140" s="3">
        <f t="shared" si="47"/>
        <v>-37.771286153811765</v>
      </c>
      <c r="H140" s="3">
        <f t="shared" si="48"/>
        <v>90.71916548382255</v>
      </c>
      <c r="I140" s="3">
        <f t="shared" si="49"/>
        <v>34.454145489022132</v>
      </c>
      <c r="J140" s="2">
        <f t="shared" si="50"/>
        <v>104.13320884892109</v>
      </c>
      <c r="K140" s="2">
        <f t="shared" si="28"/>
        <v>104.13320884892109</v>
      </c>
      <c r="L140" s="5">
        <f t="shared" si="29"/>
        <v>0.31384836983451009</v>
      </c>
      <c r="M140" s="4">
        <f t="shared" si="51"/>
        <v>7.5690014336693312E-2</v>
      </c>
      <c r="N140" s="4">
        <f t="shared" si="30"/>
        <v>0.13149740230197962</v>
      </c>
      <c r="O140" s="4">
        <f t="shared" si="31"/>
        <v>0</v>
      </c>
      <c r="P140" s="4">
        <f t="shared" si="32"/>
        <v>0</v>
      </c>
      <c r="Q140" s="5">
        <f t="shared" si="33"/>
        <v>6.5624240614075315</v>
      </c>
      <c r="R140" s="5">
        <f t="shared" si="34"/>
        <v>-15.761645816812331</v>
      </c>
      <c r="S140" s="5">
        <f t="shared" si="52"/>
        <v>-5.9861004587363515</v>
      </c>
      <c r="T140" s="6">
        <f t="shared" si="53"/>
        <v>621.90988831830305</v>
      </c>
      <c r="U140" s="5">
        <f t="shared" si="35"/>
        <v>-2.6368317150682845</v>
      </c>
      <c r="V140" s="5">
        <f t="shared" si="36"/>
        <v>-3.4324069444017926</v>
      </c>
      <c r="W140" s="5">
        <f t="shared" si="37"/>
        <v>6.1469691191499196</v>
      </c>
      <c r="X140" s="5">
        <f t="shared" si="38"/>
        <v>3.925592346339247</v>
      </c>
      <c r="Y140" s="5">
        <f t="shared" si="38"/>
        <v>-19.194052761214124</v>
      </c>
      <c r="Z140" s="5">
        <f t="shared" si="39"/>
        <v>-32.01313133958643</v>
      </c>
      <c r="AA140">
        <f t="shared" si="40"/>
        <v>0</v>
      </c>
      <c r="AB140">
        <f t="shared" si="54"/>
        <v>0</v>
      </c>
    </row>
    <row r="141" spans="1:28" x14ac:dyDescent="0.2">
      <c r="A141">
        <f t="shared" si="41"/>
        <v>1.0900000000000007</v>
      </c>
      <c r="B141" s="5">
        <f t="shared" si="42"/>
        <v>-43.944105082630742</v>
      </c>
      <c r="C141" s="5">
        <f t="shared" si="43"/>
        <v>114.746158261766</v>
      </c>
      <c r="D141" s="5">
        <f t="shared" si="44"/>
        <v>61.166405737411786</v>
      </c>
      <c r="E141" s="2">
        <f t="shared" si="45"/>
        <v>122.87296369562974</v>
      </c>
      <c r="F141" s="2">
        <f t="shared" si="46"/>
        <v>-20.955240192021904</v>
      </c>
      <c r="G141" s="3">
        <f t="shared" si="47"/>
        <v>-37.732030230348371</v>
      </c>
      <c r="H141" s="3">
        <f t="shared" si="48"/>
        <v>90.527224956210404</v>
      </c>
      <c r="I141" s="3">
        <f t="shared" si="49"/>
        <v>34.13401417562627</v>
      </c>
      <c r="J141" s="2">
        <f t="shared" si="50"/>
        <v>103.84611445460105</v>
      </c>
      <c r="K141" s="2">
        <f t="shared" si="28"/>
        <v>103.84611445460105</v>
      </c>
      <c r="L141" s="5">
        <f t="shared" si="29"/>
        <v>0.31384836983451009</v>
      </c>
      <c r="M141" s="4">
        <f t="shared" si="51"/>
        <v>7.5899192090680773E-2</v>
      </c>
      <c r="N141" s="4">
        <f t="shared" si="30"/>
        <v>0.13174973100592113</v>
      </c>
      <c r="O141" s="4">
        <f t="shared" si="31"/>
        <v>0</v>
      </c>
      <c r="P141" s="4">
        <f t="shared" si="32"/>
        <v>0</v>
      </c>
      <c r="Q141" s="5">
        <f t="shared" si="33"/>
        <v>6.5375299497657124</v>
      </c>
      <c r="R141" s="5">
        <f t="shared" si="34"/>
        <v>-15.684935075250506</v>
      </c>
      <c r="S141" s="5">
        <f t="shared" si="52"/>
        <v>-5.9141302128874029</v>
      </c>
      <c r="T141" s="6">
        <f t="shared" si="53"/>
        <v>621.90926640872567</v>
      </c>
      <c r="U141" s="5">
        <f t="shared" si="35"/>
        <v>-2.6302472265394212</v>
      </c>
      <c r="V141" s="5">
        <f t="shared" si="36"/>
        <v>-3.4072798862952607</v>
      </c>
      <c r="W141" s="5">
        <f t="shared" si="37"/>
        <v>6.1289898051232727</v>
      </c>
      <c r="X141" s="5">
        <f t="shared" si="38"/>
        <v>3.9072827232262912</v>
      </c>
      <c r="Y141" s="5">
        <f t="shared" si="38"/>
        <v>-19.092214961545768</v>
      </c>
      <c r="Z141" s="5">
        <f t="shared" si="39"/>
        <v>-31.959140407764131</v>
      </c>
      <c r="AA141">
        <f t="shared" si="40"/>
        <v>0</v>
      </c>
      <c r="AB141">
        <f t="shared" si="54"/>
        <v>0</v>
      </c>
    </row>
    <row r="142" spans="1:28" x14ac:dyDescent="0.2">
      <c r="A142">
        <f t="shared" si="41"/>
        <v>1.1000000000000008</v>
      </c>
      <c r="B142" s="5">
        <f t="shared" si="42"/>
        <v>-44.321230020798062</v>
      </c>
      <c r="C142" s="5">
        <f t="shared" si="43"/>
        <v>115.65047590058002</v>
      </c>
      <c r="D142" s="5">
        <f t="shared" si="44"/>
        <v>61.506147922147662</v>
      </c>
      <c r="E142" s="2">
        <f t="shared" si="45"/>
        <v>123.85234760224424</v>
      </c>
      <c r="F142" s="2">
        <f t="shared" si="46"/>
        <v>-20.968546397502148</v>
      </c>
      <c r="G142" s="3">
        <f t="shared" si="47"/>
        <v>-37.692957403116111</v>
      </c>
      <c r="H142" s="3">
        <f t="shared" si="48"/>
        <v>90.336302806594944</v>
      </c>
      <c r="I142" s="3">
        <f t="shared" si="49"/>
        <v>33.814422771548628</v>
      </c>
      <c r="J142" s="2">
        <f t="shared" si="50"/>
        <v>103.56071566926798</v>
      </c>
      <c r="K142" s="2">
        <f t="shared" si="28"/>
        <v>103.56071566926798</v>
      </c>
      <c r="L142" s="5">
        <f t="shared" si="29"/>
        <v>0.31384836983451009</v>
      </c>
      <c r="M142" s="4">
        <f t="shared" si="51"/>
        <v>7.6108283494291259E-2</v>
      </c>
      <c r="N142" s="4">
        <f t="shared" si="30"/>
        <v>0.13200153104590098</v>
      </c>
      <c r="O142" s="4">
        <f t="shared" si="31"/>
        <v>0</v>
      </c>
      <c r="P142" s="4">
        <f t="shared" si="32"/>
        <v>0</v>
      </c>
      <c r="Q142" s="5">
        <f t="shared" si="33"/>
        <v>6.5128117162986081</v>
      </c>
      <c r="R142" s="5">
        <f t="shared" si="34"/>
        <v>-15.608839737187921</v>
      </c>
      <c r="S142" s="5">
        <f t="shared" si="52"/>
        <v>-5.8426556040999316</v>
      </c>
      <c r="T142" s="6">
        <f t="shared" si="53"/>
        <v>621.90864449977016</v>
      </c>
      <c r="U142" s="5">
        <f t="shared" si="35"/>
        <v>-2.6237035415587489</v>
      </c>
      <c r="V142" s="5">
        <f t="shared" si="36"/>
        <v>-3.3822374190580713</v>
      </c>
      <c r="W142" s="5">
        <f t="shared" si="37"/>
        <v>6.1111106115144675</v>
      </c>
      <c r="X142" s="5">
        <f t="shared" si="38"/>
        <v>3.8891081747398593</v>
      </c>
      <c r="Y142" s="5">
        <f t="shared" si="38"/>
        <v>-18.991077156245993</v>
      </c>
      <c r="Z142" s="5">
        <f t="shared" si="39"/>
        <v>-31.905544992585462</v>
      </c>
      <c r="AA142">
        <f t="shared" si="40"/>
        <v>0</v>
      </c>
      <c r="AB142">
        <f t="shared" si="54"/>
        <v>0</v>
      </c>
    </row>
    <row r="143" spans="1:28" x14ac:dyDescent="0.2">
      <c r="A143">
        <f t="shared" si="41"/>
        <v>1.1100000000000008</v>
      </c>
      <c r="B143" s="5">
        <f t="shared" si="42"/>
        <v>-44.697965139420482</v>
      </c>
      <c r="C143" s="5">
        <f t="shared" si="43"/>
        <v>116.55288937478817</v>
      </c>
      <c r="D143" s="5">
        <f t="shared" si="44"/>
        <v>61.842696872613523</v>
      </c>
      <c r="E143" s="2">
        <f t="shared" si="45"/>
        <v>124.82982059274322</v>
      </c>
      <c r="F143" s="2">
        <f t="shared" si="46"/>
        <v>-20.981789701126587</v>
      </c>
      <c r="G143" s="3">
        <f t="shared" si="47"/>
        <v>-37.65406632136871</v>
      </c>
      <c r="H143" s="3">
        <f t="shared" si="48"/>
        <v>90.146392035032477</v>
      </c>
      <c r="I143" s="3">
        <f t="shared" si="49"/>
        <v>33.495367321622773</v>
      </c>
      <c r="J143" s="2">
        <f t="shared" si="50"/>
        <v>103.27700779688689</v>
      </c>
      <c r="K143" s="2">
        <f t="shared" si="28"/>
        <v>103.27700779688689</v>
      </c>
      <c r="L143" s="5">
        <f t="shared" si="29"/>
        <v>0.31384836983451009</v>
      </c>
      <c r="M143" s="4">
        <f t="shared" si="51"/>
        <v>7.6317281003193002E-2</v>
      </c>
      <c r="N143" s="4">
        <f t="shared" si="30"/>
        <v>0.13225279495497214</v>
      </c>
      <c r="O143" s="4">
        <f t="shared" si="31"/>
        <v>0</v>
      </c>
      <c r="P143" s="4">
        <f t="shared" si="32"/>
        <v>0</v>
      </c>
      <c r="Q143" s="5">
        <f t="shared" si="33"/>
        <v>6.4882682400597567</v>
      </c>
      <c r="R143" s="5">
        <f t="shared" si="34"/>
        <v>-15.533354814987121</v>
      </c>
      <c r="S143" s="5">
        <f t="shared" si="52"/>
        <v>-5.7716722047277873</v>
      </c>
      <c r="T143" s="6">
        <f t="shared" si="53"/>
        <v>621.90802259143675</v>
      </c>
      <c r="U143" s="5">
        <f t="shared" si="35"/>
        <v>-2.6172004331139731</v>
      </c>
      <c r="V143" s="5">
        <f t="shared" si="36"/>
        <v>-3.3572791040627177</v>
      </c>
      <c r="W143" s="5">
        <f t="shared" si="37"/>
        <v>6.0933309863814271</v>
      </c>
      <c r="X143" s="5">
        <f t="shared" si="38"/>
        <v>3.8710678069457836</v>
      </c>
      <c r="Y143" s="5">
        <f t="shared" si="38"/>
        <v>-18.89063391904984</v>
      </c>
      <c r="Z143" s="5">
        <f t="shared" si="39"/>
        <v>-31.852341218346361</v>
      </c>
      <c r="AA143">
        <f t="shared" si="40"/>
        <v>0</v>
      </c>
      <c r="AB143">
        <f t="shared" si="54"/>
        <v>0</v>
      </c>
    </row>
    <row r="144" spans="1:28" x14ac:dyDescent="0.2">
      <c r="A144">
        <f t="shared" si="41"/>
        <v>1.1200000000000008</v>
      </c>
      <c r="B144" s="5">
        <f t="shared" si="42"/>
        <v>-45.074312249243825</v>
      </c>
      <c r="C144" s="5">
        <f t="shared" si="43"/>
        <v>117.45340876344254</v>
      </c>
      <c r="D144" s="5">
        <f t="shared" si="44"/>
        <v>62.176057928768834</v>
      </c>
      <c r="E144" s="2">
        <f t="shared" si="45"/>
        <v>125.80539278939776</v>
      </c>
      <c r="F144" s="2">
        <f t="shared" si="46"/>
        <v>-20.994971298525556</v>
      </c>
      <c r="G144" s="3">
        <f t="shared" si="47"/>
        <v>-37.615355643299253</v>
      </c>
      <c r="H144" s="3">
        <f t="shared" si="48"/>
        <v>89.957485695841982</v>
      </c>
      <c r="I144" s="3">
        <f t="shared" si="49"/>
        <v>33.176843909439306</v>
      </c>
      <c r="J144" s="2">
        <f t="shared" si="50"/>
        <v>102.99498621137244</v>
      </c>
      <c r="K144" s="2">
        <f t="shared" si="28"/>
        <v>102.99498621137244</v>
      </c>
      <c r="L144" s="5">
        <f t="shared" si="29"/>
        <v>0.31384836983451009</v>
      </c>
      <c r="M144" s="4">
        <f t="shared" si="51"/>
        <v>7.6526176985081226E-2</v>
      </c>
      <c r="N144" s="4">
        <f t="shared" si="30"/>
        <v>0.13250351521504836</v>
      </c>
      <c r="O144" s="4">
        <f t="shared" si="31"/>
        <v>0</v>
      </c>
      <c r="P144" s="4">
        <f t="shared" si="32"/>
        <v>0</v>
      </c>
      <c r="Q144" s="5">
        <f t="shared" si="33"/>
        <v>6.4638984128921662</v>
      </c>
      <c r="R144" s="5">
        <f t="shared" si="34"/>
        <v>-15.45847537721489</v>
      </c>
      <c r="S144" s="5">
        <f t="shared" si="52"/>
        <v>-5.7011756242479654</v>
      </c>
      <c r="T144" s="6">
        <f t="shared" si="53"/>
        <v>621.90740068372509</v>
      </c>
      <c r="U144" s="5">
        <f t="shared" si="35"/>
        <v>-2.6107376766627697</v>
      </c>
      <c r="V144" s="5">
        <f t="shared" si="36"/>
        <v>-3.3324045053074967</v>
      </c>
      <c r="W144" s="5">
        <f t="shared" si="37"/>
        <v>6.0756503834464413</v>
      </c>
      <c r="X144" s="5">
        <f t="shared" si="38"/>
        <v>3.8531607362293965</v>
      </c>
      <c r="Y144" s="5">
        <f t="shared" si="38"/>
        <v>-18.790879882522386</v>
      </c>
      <c r="Z144" s="5">
        <f t="shared" si="39"/>
        <v>-31.799525240801522</v>
      </c>
      <c r="AA144">
        <f t="shared" si="40"/>
        <v>0</v>
      </c>
      <c r="AB144">
        <f t="shared" si="54"/>
        <v>0</v>
      </c>
    </row>
    <row r="145" spans="1:28" x14ac:dyDescent="0.2">
      <c r="A145">
        <f t="shared" si="41"/>
        <v>1.1300000000000008</v>
      </c>
      <c r="B145" s="5">
        <f t="shared" si="42"/>
        <v>-45.450273147640004</v>
      </c>
      <c r="C145" s="5">
        <f t="shared" si="43"/>
        <v>118.35204407640684</v>
      </c>
      <c r="D145" s="5">
        <f t="shared" si="44"/>
        <v>62.506236391601185</v>
      </c>
      <c r="E145" s="2">
        <f t="shared" si="45"/>
        <v>126.77907424436745</v>
      </c>
      <c r="F145" s="2">
        <f t="shared" si="46"/>
        <v>-21.008092344290791</v>
      </c>
      <c r="G145" s="3">
        <f t="shared" si="47"/>
        <v>-37.576824035936959</v>
      </c>
      <c r="H145" s="3">
        <f t="shared" si="48"/>
        <v>89.769576897016762</v>
      </c>
      <c r="I145" s="3">
        <f t="shared" si="49"/>
        <v>32.858848657031288</v>
      </c>
      <c r="J145" s="2">
        <f t="shared" si="50"/>
        <v>102.71464635563355</v>
      </c>
      <c r="K145" s="2">
        <f t="shared" si="28"/>
        <v>102.71464635563355</v>
      </c>
      <c r="L145" s="5">
        <f t="shared" si="29"/>
        <v>0.31384836983451009</v>
      </c>
      <c r="M145" s="4">
        <f t="shared" si="51"/>
        <v>7.6734963719675933E-2</v>
      </c>
      <c r="N145" s="4">
        <f t="shared" si="30"/>
        <v>0.13275368425736497</v>
      </c>
      <c r="O145" s="4">
        <f t="shared" si="31"/>
        <v>0</v>
      </c>
      <c r="P145" s="4">
        <f t="shared" si="32"/>
        <v>0</v>
      </c>
      <c r="Q145" s="5">
        <f t="shared" si="33"/>
        <v>6.4397011392550922</v>
      </c>
      <c r="R145" s="5">
        <f t="shared" si="34"/>
        <v>-15.384196547885612</v>
      </c>
      <c r="S145" s="5">
        <f t="shared" si="52"/>
        <v>-5.6311615087248521</v>
      </c>
      <c r="T145" s="6">
        <f t="shared" si="53"/>
        <v>621.90677877663541</v>
      </c>
      <c r="U145" s="5">
        <f t="shared" si="35"/>
        <v>-2.6043150501058911</v>
      </c>
      <c r="V145" s="5">
        <f t="shared" si="36"/>
        <v>-3.3076131893616831</v>
      </c>
      <c r="W145" s="5">
        <f t="shared" si="37"/>
        <v>6.0580682620303259</v>
      </c>
      <c r="X145" s="5">
        <f t="shared" si="38"/>
        <v>3.8353860891492011</v>
      </c>
      <c r="Y145" s="5">
        <f t="shared" si="38"/>
        <v>-18.691809737247294</v>
      </c>
      <c r="Z145" s="5">
        <f t="shared" si="39"/>
        <v>-31.747093246694526</v>
      </c>
      <c r="AA145">
        <f t="shared" si="40"/>
        <v>0</v>
      </c>
      <c r="AB145">
        <f t="shared" si="54"/>
        <v>0</v>
      </c>
    </row>
    <row r="146" spans="1:28" x14ac:dyDescent="0.2">
      <c r="A146">
        <f t="shared" si="41"/>
        <v>1.1400000000000008</v>
      </c>
      <c r="B146" s="5">
        <f t="shared" si="42"/>
        <v>-45.825849618694917</v>
      </c>
      <c r="C146" s="5">
        <f t="shared" si="43"/>
        <v>119.24880525489014</v>
      </c>
      <c r="D146" s="5">
        <f t="shared" si="44"/>
        <v>62.833237523509162</v>
      </c>
      <c r="E146" s="2">
        <f t="shared" si="45"/>
        <v>127.75087494022871</v>
      </c>
      <c r="F146" s="2">
        <f t="shared" si="46"/>
        <v>-21.021153953748971</v>
      </c>
      <c r="G146" s="3">
        <f t="shared" si="47"/>
        <v>-37.538470175045468</v>
      </c>
      <c r="H146" s="3">
        <f t="shared" si="48"/>
        <v>89.582658799644292</v>
      </c>
      <c r="I146" s="3">
        <f t="shared" si="49"/>
        <v>32.541377724564342</v>
      </c>
      <c r="J146" s="2">
        <f t="shared" si="50"/>
        <v>102.43598374062231</v>
      </c>
      <c r="K146" s="2">
        <f t="shared" si="28"/>
        <v>102.43598374062231</v>
      </c>
      <c r="L146" s="5">
        <f t="shared" si="29"/>
        <v>0.31384836983451009</v>
      </c>
      <c r="M146" s="4">
        <f t="shared" si="51"/>
        <v>7.6943633398744202E-2</v>
      </c>
      <c r="N146" s="4">
        <f t="shared" si="30"/>
        <v>0.1330032944629585</v>
      </c>
      <c r="O146" s="4">
        <f t="shared" si="31"/>
        <v>0</v>
      </c>
      <c r="P146" s="4">
        <f t="shared" si="32"/>
        <v>0</v>
      </c>
      <c r="Q146" s="5">
        <f t="shared" si="33"/>
        <v>6.4156753360528951</v>
      </c>
      <c r="R146" s="5">
        <f t="shared" si="34"/>
        <v>-15.31051350571517</v>
      </c>
      <c r="S146" s="5">
        <f t="shared" si="52"/>
        <v>-5.5616255402825736</v>
      </c>
      <c r="T146" s="6">
        <f t="shared" si="53"/>
        <v>621.90615687016748</v>
      </c>
      <c r="U146" s="5">
        <f t="shared" si="35"/>
        <v>-2.5979323337604767</v>
      </c>
      <c r="V146" s="5">
        <f t="shared" si="36"/>
        <v>-3.2829047253112051</v>
      </c>
      <c r="W146" s="5">
        <f t="shared" si="37"/>
        <v>6.0405840869870957</v>
      </c>
      <c r="X146" s="5">
        <f t="shared" si="38"/>
        <v>3.8177430022924184</v>
      </c>
      <c r="Y146" s="5">
        <f t="shared" si="38"/>
        <v>-18.593418231026376</v>
      </c>
      <c r="Z146" s="5">
        <f t="shared" si="39"/>
        <v>-31.695041453295477</v>
      </c>
      <c r="AA146">
        <f t="shared" si="40"/>
        <v>0</v>
      </c>
      <c r="AB146">
        <f t="shared" si="54"/>
        <v>0</v>
      </c>
    </row>
    <row r="147" spans="1:28" x14ac:dyDescent="0.2">
      <c r="A147">
        <f t="shared" si="41"/>
        <v>1.1500000000000008</v>
      </c>
      <c r="B147" s="5">
        <f t="shared" si="42"/>
        <v>-46.201043433295261</v>
      </c>
      <c r="C147" s="5">
        <f t="shared" si="43"/>
        <v>120.14370217197504</v>
      </c>
      <c r="D147" s="5">
        <f t="shared" si="44"/>
        <v>63.157066548682138</v>
      </c>
      <c r="E147" s="2">
        <f t="shared" si="45"/>
        <v>128.72080479049794</v>
      </c>
      <c r="F147" s="2">
        <f t="shared" si="46"/>
        <v>-21.034157204643805</v>
      </c>
      <c r="G147" s="3">
        <f t="shared" si="47"/>
        <v>-37.500292745022541</v>
      </c>
      <c r="H147" s="3">
        <f t="shared" si="48"/>
        <v>89.39672461733403</v>
      </c>
      <c r="I147" s="3">
        <f t="shared" si="49"/>
        <v>32.224427310031388</v>
      </c>
      <c r="J147" s="2">
        <f t="shared" si="50"/>
        <v>102.15899394438722</v>
      </c>
      <c r="K147" s="2">
        <f t="shared" si="28"/>
        <v>102.15899394438722</v>
      </c>
      <c r="L147" s="5">
        <f t="shared" si="29"/>
        <v>0.31384836983451009</v>
      </c>
      <c r="M147" s="4">
        <f t="shared" si="51"/>
        <v>7.71521781261469E-2</v>
      </c>
      <c r="N147" s="4">
        <f t="shared" si="30"/>
        <v>0.1332523381631649</v>
      </c>
      <c r="O147" s="4">
        <f t="shared" si="31"/>
        <v>0</v>
      </c>
      <c r="P147" s="4">
        <f t="shared" si="32"/>
        <v>0</v>
      </c>
      <c r="Q147" s="5">
        <f t="shared" si="33"/>
        <v>6.3918199324659426</v>
      </c>
      <c r="R147" s="5">
        <f t="shared" si="34"/>
        <v>-15.237421483385301</v>
      </c>
      <c r="S147" s="5">
        <f t="shared" si="52"/>
        <v>-5.4925634365853719</v>
      </c>
      <c r="T147" s="6">
        <f t="shared" si="53"/>
        <v>621.90553496432165</v>
      </c>
      <c r="U147" s="5">
        <f t="shared" si="35"/>
        <v>-2.5915893103335503</v>
      </c>
      <c r="V147" s="5">
        <f t="shared" si="36"/>
        <v>-3.2582786847048117</v>
      </c>
      <c r="W147" s="5">
        <f t="shared" si="37"/>
        <v>6.0231973286391067</v>
      </c>
      <c r="X147" s="5">
        <f t="shared" si="38"/>
        <v>3.8002306221323923</v>
      </c>
      <c r="Y147" s="5">
        <f t="shared" si="38"/>
        <v>-18.495700168090114</v>
      </c>
      <c r="Z147" s="5">
        <f t="shared" si="39"/>
        <v>-31.643366107946264</v>
      </c>
      <c r="AA147">
        <f t="shared" si="40"/>
        <v>0</v>
      </c>
      <c r="AB147">
        <f t="shared" si="54"/>
        <v>0</v>
      </c>
    </row>
    <row r="148" spans="1:28" x14ac:dyDescent="0.2">
      <c r="A148">
        <f t="shared" si="41"/>
        <v>1.1600000000000008</v>
      </c>
      <c r="B148" s="5">
        <f t="shared" si="42"/>
        <v>-46.575856349214384</v>
      </c>
      <c r="C148" s="5">
        <f t="shared" si="43"/>
        <v>121.03674463313997</v>
      </c>
      <c r="D148" s="5">
        <f t="shared" si="44"/>
        <v>63.477728653477058</v>
      </c>
      <c r="E148" s="2">
        <f t="shared" si="45"/>
        <v>129.68887364014921</v>
      </c>
      <c r="F148" s="2">
        <f t="shared" si="46"/>
        <v>-21.047103138732329</v>
      </c>
      <c r="G148" s="3">
        <f t="shared" si="47"/>
        <v>-37.462290438801219</v>
      </c>
      <c r="H148" s="3">
        <f t="shared" si="48"/>
        <v>89.21176761565313</v>
      </c>
      <c r="I148" s="3">
        <f t="shared" si="49"/>
        <v>31.907993648951926</v>
      </c>
      <c r="J148" s="2">
        <f t="shared" si="50"/>
        <v>101.88367261113014</v>
      </c>
      <c r="K148" s="2">
        <f t="shared" si="28"/>
        <v>101.88367261113014</v>
      </c>
      <c r="L148" s="5">
        <f t="shared" si="29"/>
        <v>0.31384836983451009</v>
      </c>
      <c r="M148" s="4">
        <f t="shared" si="51"/>
        <v>7.7360589917911282E-2</v>
      </c>
      <c r="N148" s="4">
        <f t="shared" si="30"/>
        <v>0.13350080764013791</v>
      </c>
      <c r="O148" s="4">
        <f t="shared" si="31"/>
        <v>0</v>
      </c>
      <c r="P148" s="4">
        <f t="shared" si="32"/>
        <v>0</v>
      </c>
      <c r="Q148" s="5">
        <f t="shared" si="33"/>
        <v>6.3681338697834891</v>
      </c>
      <c r="R148" s="5">
        <f t="shared" si="34"/>
        <v>-15.164915766818073</v>
      </c>
      <c r="S148" s="5">
        <f t="shared" si="52"/>
        <v>-5.4239709503258391</v>
      </c>
      <c r="T148" s="6">
        <f t="shared" si="53"/>
        <v>621.90491305909757</v>
      </c>
      <c r="U148" s="5">
        <f t="shared" si="35"/>
        <v>-2.5852857648957097</v>
      </c>
      <c r="V148" s="5">
        <f t="shared" si="36"/>
        <v>-3.233734641500738</v>
      </c>
      <c r="W148" s="5">
        <f t="shared" si="37"/>
        <v>6.005907462712698</v>
      </c>
      <c r="X148" s="5">
        <f t="shared" si="38"/>
        <v>3.7828481048877793</v>
      </c>
      <c r="Y148" s="5">
        <f t="shared" si="38"/>
        <v>-18.398650408318812</v>
      </c>
      <c r="Z148" s="5">
        <f t="shared" si="39"/>
        <v>-31.592063487613139</v>
      </c>
      <c r="AA148">
        <f t="shared" si="40"/>
        <v>0</v>
      </c>
      <c r="AB148">
        <f t="shared" si="54"/>
        <v>0</v>
      </c>
    </row>
    <row r="149" spans="1:28" x14ac:dyDescent="0.2">
      <c r="A149">
        <f t="shared" si="41"/>
        <v>1.1700000000000008</v>
      </c>
      <c r="B149" s="5">
        <f t="shared" si="42"/>
        <v>-46.950290111197148</v>
      </c>
      <c r="C149" s="5">
        <f t="shared" si="43"/>
        <v>121.92794237677609</v>
      </c>
      <c r="D149" s="5">
        <f t="shared" si="44"/>
        <v>63.795228986792203</v>
      </c>
      <c r="E149" s="2">
        <f t="shared" si="45"/>
        <v>130.65509126612713</v>
      </c>
      <c r="F149" s="2">
        <f t="shared" si="46"/>
        <v>-21.059992763300411</v>
      </c>
      <c r="G149" s="3">
        <f t="shared" si="47"/>
        <v>-37.424461957752342</v>
      </c>
      <c r="H149" s="3">
        <f t="shared" si="48"/>
        <v>89.027781111569936</v>
      </c>
      <c r="I149" s="3">
        <f t="shared" si="49"/>
        <v>31.592073014075794</v>
      </c>
      <c r="J149" s="2">
        <f t="shared" si="50"/>
        <v>101.61001545026728</v>
      </c>
      <c r="K149" s="2">
        <f t="shared" si="28"/>
        <v>101.61001545026728</v>
      </c>
      <c r="L149" s="5">
        <f t="shared" si="29"/>
        <v>0.31384836983451009</v>
      </c>
      <c r="M149" s="4">
        <f t="shared" si="51"/>
        <v>7.7568860702329129E-2</v>
      </c>
      <c r="N149" s="4">
        <f t="shared" si="30"/>
        <v>0.13374869512738652</v>
      </c>
      <c r="O149" s="4">
        <f t="shared" si="31"/>
        <v>0</v>
      </c>
      <c r="P149" s="4">
        <f t="shared" si="32"/>
        <v>0</v>
      </c>
      <c r="Q149" s="5">
        <f t="shared" si="33"/>
        <v>6.3446161012385192</v>
      </c>
      <c r="R149" s="5">
        <f t="shared" si="34"/>
        <v>-15.092991694460396</v>
      </c>
      <c r="S149" s="5">
        <f t="shared" si="52"/>
        <v>-5.3558438687209469</v>
      </c>
      <c r="T149" s="6">
        <f t="shared" si="53"/>
        <v>621.90429115449535</v>
      </c>
      <c r="U149" s="5">
        <f t="shared" si="35"/>
        <v>-2.5790214848550046</v>
      </c>
      <c r="V149" s="5">
        <f t="shared" si="36"/>
        <v>-3.2092721720138684</v>
      </c>
      <c r="W149" s="5">
        <f t="shared" si="37"/>
        <v>5.9887139702742918</v>
      </c>
      <c r="X149" s="5">
        <f t="shared" si="38"/>
        <v>3.7655946163835146</v>
      </c>
      <c r="Y149" s="5">
        <f t="shared" si="38"/>
        <v>-18.302263866474263</v>
      </c>
      <c r="Z149" s="5">
        <f t="shared" si="39"/>
        <v>-31.541129898446655</v>
      </c>
      <c r="AA149">
        <f t="shared" si="40"/>
        <v>0</v>
      </c>
      <c r="AB149">
        <f t="shared" si="54"/>
        <v>0</v>
      </c>
    </row>
    <row r="150" spans="1:28" x14ac:dyDescent="0.2">
      <c r="A150">
        <f t="shared" si="41"/>
        <v>1.1800000000000008</v>
      </c>
      <c r="B150" s="5">
        <f t="shared" si="42"/>
        <v>-47.324346451043851</v>
      </c>
      <c r="C150" s="5">
        <f t="shared" si="43"/>
        <v>122.81730507469845</v>
      </c>
      <c r="D150" s="5">
        <f t="shared" si="44"/>
        <v>64.109572660438033</v>
      </c>
      <c r="E150" s="2">
        <f t="shared" si="45"/>
        <v>131.61946737785402</v>
      </c>
      <c r="F150" s="2">
        <f t="shared" si="46"/>
        <v>-21.072827052602168</v>
      </c>
      <c r="G150" s="3">
        <f t="shared" si="47"/>
        <v>-37.386806011588504</v>
      </c>
      <c r="H150" s="3">
        <f t="shared" si="48"/>
        <v>88.844758472905198</v>
      </c>
      <c r="I150" s="3">
        <f t="shared" si="49"/>
        <v>31.276661715091329</v>
      </c>
      <c r="J150" s="2">
        <f t="shared" si="50"/>
        <v>101.33801823549378</v>
      </c>
      <c r="K150" s="2">
        <f t="shared" si="28"/>
        <v>101.33801823549378</v>
      </c>
      <c r="L150" s="5">
        <f t="shared" si="29"/>
        <v>0.31384836983451009</v>
      </c>
      <c r="M150" s="4">
        <f t="shared" si="51"/>
        <v>7.7776982320081539E-2</v>
      </c>
      <c r="N150" s="4">
        <f t="shared" si="30"/>
        <v>0.13399599281033217</v>
      </c>
      <c r="O150" s="4">
        <f t="shared" si="31"/>
        <v>0</v>
      </c>
      <c r="P150" s="4">
        <f t="shared" si="32"/>
        <v>0</v>
      </c>
      <c r="Q150" s="5">
        <f t="shared" si="33"/>
        <v>6.3212655918445035</v>
      </c>
      <c r="R150" s="5">
        <f t="shared" si="34"/>
        <v>-15.021644656578383</v>
      </c>
      <c r="S150" s="5">
        <f t="shared" si="52"/>
        <v>-5.2881780130157425</v>
      </c>
      <c r="T150" s="6">
        <f t="shared" si="53"/>
        <v>621.90366925051524</v>
      </c>
      <c r="U150" s="5">
        <f t="shared" si="35"/>
        <v>-2.5727962599309762</v>
      </c>
      <c r="V150" s="5">
        <f t="shared" si="36"/>
        <v>-3.1848908548633759</v>
      </c>
      <c r="W150" s="5">
        <f t="shared" si="37"/>
        <v>5.9716163376669353</v>
      </c>
      <c r="X150" s="5">
        <f t="shared" si="38"/>
        <v>3.7484693319135274</v>
      </c>
      <c r="Y150" s="5">
        <f t="shared" si="38"/>
        <v>-18.206535511441757</v>
      </c>
      <c r="Z150" s="5">
        <f t="shared" si="39"/>
        <v>-31.490561675348808</v>
      </c>
      <c r="AA150">
        <f t="shared" si="40"/>
        <v>0</v>
      </c>
      <c r="AB150">
        <f t="shared" si="54"/>
        <v>0</v>
      </c>
    </row>
    <row r="151" spans="1:28" x14ac:dyDescent="0.2">
      <c r="A151">
        <f t="shared" si="41"/>
        <v>1.1900000000000008</v>
      </c>
      <c r="B151" s="5">
        <f t="shared" si="42"/>
        <v>-47.698027087693134</v>
      </c>
      <c r="C151" s="5">
        <f t="shared" si="43"/>
        <v>123.70484233265194</v>
      </c>
      <c r="D151" s="5">
        <f t="shared" si="44"/>
        <v>64.420764749505182</v>
      </c>
      <c r="E151" s="2">
        <f t="shared" si="45"/>
        <v>132.5820116177326</v>
      </c>
      <c r="F151" s="2">
        <f t="shared" si="46"/>
        <v>-21.085606949227738</v>
      </c>
      <c r="G151" s="3">
        <f t="shared" si="47"/>
        <v>-37.349321318269368</v>
      </c>
      <c r="H151" s="3">
        <f t="shared" si="48"/>
        <v>88.662693117790781</v>
      </c>
      <c r="I151" s="3">
        <f t="shared" si="49"/>
        <v>30.96175609833784</v>
      </c>
      <c r="J151" s="2">
        <f t="shared" si="50"/>
        <v>101.06767680385177</v>
      </c>
      <c r="K151" s="2">
        <f t="shared" si="28"/>
        <v>101.06767680385177</v>
      </c>
      <c r="L151" s="5">
        <f t="shared" si="29"/>
        <v>0.31384836983451009</v>
      </c>
      <c r="M151" s="4">
        <f t="shared" si="51"/>
        <v>7.7984946524390752E-2</v>
      </c>
      <c r="N151" s="4">
        <f t="shared" si="30"/>
        <v>0.13424269282688622</v>
      </c>
      <c r="O151" s="4">
        <f t="shared" si="31"/>
        <v>0</v>
      </c>
      <c r="P151" s="4">
        <f t="shared" si="32"/>
        <v>0</v>
      </c>
      <c r="Q151" s="5">
        <f t="shared" si="33"/>
        <v>6.2980813182340425</v>
      </c>
      <c r="R151" s="5">
        <f t="shared" si="34"/>
        <v>-14.950870094561349</v>
      </c>
      <c r="S151" s="5">
        <f t="shared" si="52"/>
        <v>-5.2209692379946055</v>
      </c>
      <c r="T151" s="6">
        <f t="shared" si="53"/>
        <v>621.90304734715687</v>
      </c>
      <c r="U151" s="5">
        <f t="shared" si="35"/>
        <v>-2.5666098821288772</v>
      </c>
      <c r="V151" s="5">
        <f t="shared" si="36"/>
        <v>-3.1605902709208697</v>
      </c>
      <c r="W151" s="5">
        <f t="shared" si="37"/>
        <v>5.9546140564473005</v>
      </c>
      <c r="X151" s="5">
        <f t="shared" si="38"/>
        <v>3.7314714361051653</v>
      </c>
      <c r="Y151" s="5">
        <f t="shared" si="38"/>
        <v>-18.11146036548222</v>
      </c>
      <c r="Z151" s="5">
        <f t="shared" si="39"/>
        <v>-31.440355181547304</v>
      </c>
      <c r="AA151">
        <f t="shared" si="40"/>
        <v>0</v>
      </c>
      <c r="AB151">
        <f t="shared" si="54"/>
        <v>0</v>
      </c>
    </row>
    <row r="152" spans="1:28" x14ac:dyDescent="0.2">
      <c r="A152">
        <f t="shared" si="41"/>
        <v>1.2000000000000008</v>
      </c>
      <c r="B152" s="5">
        <f t="shared" si="42"/>
        <v>-48.071333727304022</v>
      </c>
      <c r="C152" s="5">
        <f t="shared" si="43"/>
        <v>124.59056369081158</v>
      </c>
      <c r="D152" s="5">
        <f t="shared" si="44"/>
        <v>64.728810292729491</v>
      </c>
      <c r="E152" s="2">
        <f t="shared" si="45"/>
        <v>133.54273356164316</v>
      </c>
      <c r="F152" s="2">
        <f t="shared" si="46"/>
        <v>-21.098333365403544</v>
      </c>
      <c r="G152" s="3">
        <f t="shared" si="47"/>
        <v>-37.312006603908316</v>
      </c>
      <c r="H152" s="3">
        <f t="shared" si="48"/>
        <v>88.481578514135961</v>
      </c>
      <c r="I152" s="3">
        <f t="shared" si="49"/>
        <v>30.647352546522367</v>
      </c>
      <c r="J152" s="2">
        <f t="shared" si="50"/>
        <v>100.79898705480197</v>
      </c>
      <c r="K152" s="2">
        <f t="shared" si="28"/>
        <v>100.79898705480197</v>
      </c>
      <c r="L152" s="5">
        <f t="shared" si="29"/>
        <v>0.31384836983451009</v>
      </c>
      <c r="M152" s="4">
        <f t="shared" si="51"/>
        <v>7.8192744981199491E-2</v>
      </c>
      <c r="N152" s="4">
        <f t="shared" si="30"/>
        <v>0.13448878726804755</v>
      </c>
      <c r="O152" s="4">
        <f t="shared" si="31"/>
        <v>0</v>
      </c>
      <c r="P152" s="4">
        <f t="shared" si="32"/>
        <v>0</v>
      </c>
      <c r="Q152" s="5">
        <f t="shared" si="33"/>
        <v>6.2750622684993562</v>
      </c>
      <c r="R152" s="5">
        <f t="shared" si="34"/>
        <v>-14.880663500235325</v>
      </c>
      <c r="S152" s="5">
        <f t="shared" si="52"/>
        <v>-5.1542134314999792</v>
      </c>
      <c r="T152" s="6">
        <f t="shared" si="53"/>
        <v>621.90242544442071</v>
      </c>
      <c r="U152" s="5">
        <f t="shared" si="35"/>
        <v>-2.5604621457140655</v>
      </c>
      <c r="V152" s="5">
        <f t="shared" si="36"/>
        <v>-3.1363700032590311</v>
      </c>
      <c r="W152" s="5">
        <f t="shared" si="37"/>
        <v>5.9377066233231135</v>
      </c>
      <c r="X152" s="5">
        <f t="shared" si="38"/>
        <v>3.7146001227852907</v>
      </c>
      <c r="Y152" s="5">
        <f t="shared" si="38"/>
        <v>-18.017033503494357</v>
      </c>
      <c r="Z152" s="5">
        <f t="shared" si="39"/>
        <v>-31.390506808176866</v>
      </c>
      <c r="AA152">
        <f t="shared" si="40"/>
        <v>0</v>
      </c>
      <c r="AB152">
        <f t="shared" si="54"/>
        <v>0</v>
      </c>
    </row>
    <row r="153" spans="1:28" x14ac:dyDescent="0.2">
      <c r="A153">
        <f t="shared" si="41"/>
        <v>1.2100000000000009</v>
      </c>
      <c r="B153" s="5">
        <f t="shared" si="42"/>
        <v>-48.44426806333697</v>
      </c>
      <c r="C153" s="5">
        <f t="shared" si="43"/>
        <v>125.47447862427776</v>
      </c>
      <c r="D153" s="5">
        <f t="shared" si="44"/>
        <v>65.033714292854299</v>
      </c>
      <c r="E153" s="2">
        <f t="shared" si="45"/>
        <v>134.50164271943592</v>
      </c>
      <c r="F153" s="2">
        <f t="shared" si="46"/>
        <v>-21.111007184228939</v>
      </c>
      <c r="G153" s="3">
        <f t="shared" si="47"/>
        <v>-37.274860602680462</v>
      </c>
      <c r="H153" s="3">
        <f t="shared" si="48"/>
        <v>88.301408179101017</v>
      </c>
      <c r="I153" s="3">
        <f t="shared" si="49"/>
        <v>30.333447478440597</v>
      </c>
      <c r="J153" s="2">
        <f t="shared" si="50"/>
        <v>100.53194494929849</v>
      </c>
      <c r="K153" s="2">
        <f t="shared" si="28"/>
        <v>100.53194494929849</v>
      </c>
      <c r="L153" s="5">
        <f t="shared" si="29"/>
        <v>0.31384836983451009</v>
      </c>
      <c r="M153" s="4">
        <f t="shared" si="51"/>
        <v>7.8400369269378267E-2</v>
      </c>
      <c r="N153" s="4">
        <f t="shared" si="30"/>
        <v>0.13473426817852022</v>
      </c>
      <c r="O153" s="4">
        <f t="shared" si="31"/>
        <v>0</v>
      </c>
      <c r="P153" s="4">
        <f t="shared" si="32"/>
        <v>0</v>
      </c>
      <c r="Q153" s="5">
        <f t="shared" si="33"/>
        <v>6.2522074420345799</v>
      </c>
      <c r="R153" s="5">
        <f t="shared" si="34"/>
        <v>-14.811020415185888</v>
      </c>
      <c r="S153" s="5">
        <f t="shared" si="52"/>
        <v>-5.0879065139584565</v>
      </c>
      <c r="T153" s="6">
        <f t="shared" si="53"/>
        <v>621.90180354230608</v>
      </c>
      <c r="U153" s="5">
        <f t="shared" si="35"/>
        <v>-2.554352847186542</v>
      </c>
      <c r="V153" s="5">
        <f t="shared" si="36"/>
        <v>-3.1122296371007256</v>
      </c>
      <c r="W153" s="5">
        <f t="shared" si="37"/>
        <v>5.920893540090991</v>
      </c>
      <c r="X153" s="5">
        <f t="shared" si="38"/>
        <v>3.6978545948480379</v>
      </c>
      <c r="Y153" s="5">
        <f t="shared" si="38"/>
        <v>-17.923250052286615</v>
      </c>
      <c r="Z153" s="5">
        <f t="shared" si="39"/>
        <v>-31.341012973867464</v>
      </c>
      <c r="AA153">
        <f t="shared" si="40"/>
        <v>0</v>
      </c>
      <c r="AB153">
        <f t="shared" si="54"/>
        <v>0</v>
      </c>
    </row>
    <row r="154" spans="1:28" x14ac:dyDescent="0.2">
      <c r="A154">
        <f t="shared" si="41"/>
        <v>1.2200000000000009</v>
      </c>
      <c r="B154" s="5">
        <f t="shared" si="42"/>
        <v>-48.816831776634032</v>
      </c>
      <c r="C154" s="5">
        <f t="shared" si="43"/>
        <v>126.35659654356616</v>
      </c>
      <c r="D154" s="5">
        <f t="shared" si="44"/>
        <v>65.335481716990017</v>
      </c>
      <c r="E154" s="2">
        <f t="shared" si="45"/>
        <v>135.45874853541849</v>
      </c>
      <c r="F154" s="2">
        <f t="shared" si="46"/>
        <v>-21.12362926085267</v>
      </c>
      <c r="G154" s="3">
        <f t="shared" si="47"/>
        <v>-37.237882056731983</v>
      </c>
      <c r="H154" s="3">
        <f t="shared" si="48"/>
        <v>88.122175678578145</v>
      </c>
      <c r="I154" s="3">
        <f t="shared" si="49"/>
        <v>30.020037348701923</v>
      </c>
      <c r="J154" s="2">
        <f t="shared" si="50"/>
        <v>100.2665465088667</v>
      </c>
      <c r="K154" s="2">
        <f t="shared" si="28"/>
        <v>100.2665465088667</v>
      </c>
      <c r="L154" s="5">
        <f t="shared" si="29"/>
        <v>0.31384836983451009</v>
      </c>
      <c r="M154" s="4">
        <f t="shared" si="51"/>
        <v>7.8607810880961693E-2</v>
      </c>
      <c r="N154" s="4">
        <f t="shared" si="30"/>
        <v>0.13497912755735211</v>
      </c>
      <c r="O154" s="4">
        <f t="shared" si="31"/>
        <v>0</v>
      </c>
      <c r="P154" s="4">
        <f t="shared" si="32"/>
        <v>0</v>
      </c>
      <c r="Q154" s="5">
        <f t="shared" si="33"/>
        <v>6.2295158493798448</v>
      </c>
      <c r="R154" s="5">
        <f t="shared" si="34"/>
        <v>-14.741936430090153</v>
      </c>
      <c r="S154" s="5">
        <f t="shared" si="52"/>
        <v>-5.022044437914138</v>
      </c>
      <c r="T154" s="6">
        <f t="shared" si="53"/>
        <v>621.90118164081355</v>
      </c>
      <c r="U154" s="5">
        <f t="shared" si="35"/>
        <v>-2.5482817852556541</v>
      </c>
      <c r="V154" s="5">
        <f t="shared" si="36"/>
        <v>-3.0881687597686209</v>
      </c>
      <c r="W154" s="5">
        <f t="shared" si="37"/>
        <v>5.9041743135746882</v>
      </c>
      <c r="X154" s="5">
        <f t="shared" si="38"/>
        <v>3.6812340641241907</v>
      </c>
      <c r="Y154" s="5">
        <f t="shared" si="38"/>
        <v>-17.830105189858774</v>
      </c>
      <c r="Z154" s="5">
        <f t="shared" si="39"/>
        <v>-31.29187012433945</v>
      </c>
      <c r="AA154">
        <f t="shared" si="40"/>
        <v>0</v>
      </c>
      <c r="AB154">
        <f t="shared" si="54"/>
        <v>0</v>
      </c>
    </row>
    <row r="155" spans="1:28" x14ac:dyDescent="0.2">
      <c r="A155">
        <f t="shared" si="41"/>
        <v>1.2300000000000009</v>
      </c>
      <c r="B155" s="5">
        <f t="shared" si="42"/>
        <v>-49.189026535498144</v>
      </c>
      <c r="C155" s="5">
        <f t="shared" si="43"/>
        <v>127.23692679509244</v>
      </c>
      <c r="D155" s="5">
        <f t="shared" si="44"/>
        <v>65.634117496970816</v>
      </c>
      <c r="E155" s="2">
        <f t="shared" si="45"/>
        <v>136.41406038883841</v>
      </c>
      <c r="F155" s="2">
        <f t="shared" si="46"/>
        <v>-21.136200423592861</v>
      </c>
      <c r="G155" s="3">
        <f t="shared" si="47"/>
        <v>-37.201069716090743</v>
      </c>
      <c r="H155" s="3">
        <f t="shared" si="48"/>
        <v>87.943874626679559</v>
      </c>
      <c r="I155" s="3">
        <f t="shared" si="49"/>
        <v>29.707118647458529</v>
      </c>
      <c r="J155" s="2">
        <f t="shared" si="50"/>
        <v>100.00278781468423</v>
      </c>
      <c r="K155" s="2">
        <f t="shared" si="28"/>
        <v>100.00278781468423</v>
      </c>
      <c r="L155" s="5">
        <f t="shared" si="29"/>
        <v>0.31384836983451009</v>
      </c>
      <c r="M155" s="4">
        <f t="shared" si="51"/>
        <v>7.8815061221413463E-2</v>
      </c>
      <c r="N155" s="4">
        <f t="shared" si="30"/>
        <v>0.13522335735859417</v>
      </c>
      <c r="O155" s="4">
        <f t="shared" si="31"/>
        <v>0</v>
      </c>
      <c r="P155" s="4">
        <f t="shared" si="32"/>
        <v>0</v>
      </c>
      <c r="Q155" s="5">
        <f t="shared" si="33"/>
        <v>6.2069865120671022</v>
      </c>
      <c r="R155" s="5">
        <f t="shared" si="34"/>
        <v>-14.673407184057782</v>
      </c>
      <c r="S155" s="5">
        <f t="shared" si="52"/>
        <v>-4.9566231875691589</v>
      </c>
      <c r="T155" s="6">
        <f t="shared" si="53"/>
        <v>621.90055973994276</v>
      </c>
      <c r="U155" s="5">
        <f t="shared" si="35"/>
        <v>-2.5422487608149513</v>
      </c>
      <c r="V155" s="5">
        <f t="shared" si="36"/>
        <v>-3.0641869606352912</v>
      </c>
      <c r="W155" s="5">
        <f t="shared" si="37"/>
        <v>5.8875484555637678</v>
      </c>
      <c r="X155" s="5">
        <f t="shared" si="38"/>
        <v>3.6647377512521508</v>
      </c>
      <c r="Y155" s="5">
        <f t="shared" si="38"/>
        <v>-17.737594144693073</v>
      </c>
      <c r="Z155" s="5">
        <f t="shared" si="39"/>
        <v>-31.24307473200539</v>
      </c>
      <c r="AA155">
        <f t="shared" si="40"/>
        <v>0</v>
      </c>
      <c r="AB155">
        <f t="shared" si="54"/>
        <v>0</v>
      </c>
    </row>
    <row r="156" spans="1:28" x14ac:dyDescent="0.2">
      <c r="A156">
        <f t="shared" si="41"/>
        <v>1.2400000000000009</v>
      </c>
      <c r="B156" s="5">
        <f t="shared" si="42"/>
        <v>-49.560853995771488</v>
      </c>
      <c r="C156" s="5">
        <f t="shared" si="43"/>
        <v>128.11547866165202</v>
      </c>
      <c r="D156" s="5">
        <f t="shared" si="44"/>
        <v>65.929626529708798</v>
      </c>
      <c r="E156" s="2">
        <f t="shared" si="45"/>
        <v>137.36758759436083</v>
      </c>
      <c r="F156" s="2">
        <f t="shared" si="46"/>
        <v>-21.14872147500331</v>
      </c>
      <c r="G156" s="3">
        <f t="shared" si="47"/>
        <v>-37.16442233857822</v>
      </c>
      <c r="H156" s="3">
        <f t="shared" si="48"/>
        <v>87.766498685232634</v>
      </c>
      <c r="I156" s="3">
        <f t="shared" si="49"/>
        <v>29.394687900138475</v>
      </c>
      <c r="J156" s="2">
        <f t="shared" si="50"/>
        <v>99.74066500666467</v>
      </c>
      <c r="K156" s="2">
        <f t="shared" si="28"/>
        <v>99.74066500666467</v>
      </c>
      <c r="L156" s="5">
        <f t="shared" si="29"/>
        <v>0.31384836983451009</v>
      </c>
      <c r="M156" s="4">
        <f t="shared" si="51"/>
        <v>7.9022111609921578E-2</v>
      </c>
      <c r="N156" s="4">
        <f t="shared" si="30"/>
        <v>0.13546694949198068</v>
      </c>
      <c r="O156" s="4">
        <f t="shared" si="31"/>
        <v>0</v>
      </c>
      <c r="P156" s="4">
        <f t="shared" si="32"/>
        <v>0</v>
      </c>
      <c r="Q156" s="5">
        <f t="shared" si="33"/>
        <v>6.1846184624676486</v>
      </c>
      <c r="R156" s="5">
        <f t="shared" si="34"/>
        <v>-14.60542836398081</v>
      </c>
      <c r="S156" s="5">
        <f t="shared" si="52"/>
        <v>-4.8916387783312887</v>
      </c>
      <c r="T156" s="6">
        <f t="shared" si="53"/>
        <v>621.89993783969396</v>
      </c>
      <c r="U156" s="5">
        <f t="shared" si="35"/>
        <v>-2.5362535769171801</v>
      </c>
      <c r="V156" s="5">
        <f t="shared" si="36"/>
        <v>-3.0402838310738107</v>
      </c>
      <c r="W156" s="5">
        <f t="shared" si="37"/>
        <v>5.8710154827526138</v>
      </c>
      <c r="X156" s="5">
        <f t="shared" si="38"/>
        <v>3.6483648855504685</v>
      </c>
      <c r="Y156" s="5">
        <f t="shared" si="38"/>
        <v>-17.645712195054621</v>
      </c>
      <c r="Z156" s="5">
        <f t="shared" si="39"/>
        <v>-31.194623295578673</v>
      </c>
      <c r="AA156">
        <f t="shared" si="40"/>
        <v>0</v>
      </c>
      <c r="AB156">
        <f t="shared" si="54"/>
        <v>0</v>
      </c>
    </row>
    <row r="157" spans="1:28" x14ac:dyDescent="0.2">
      <c r="A157">
        <f t="shared" si="41"/>
        <v>1.2500000000000009</v>
      </c>
      <c r="B157" s="5">
        <f t="shared" si="42"/>
        <v>-49.932315800912988</v>
      </c>
      <c r="C157" s="5">
        <f t="shared" si="43"/>
        <v>128.9922613628946</v>
      </c>
      <c r="D157" s="5">
        <f t="shared" si="44"/>
        <v>66.222013677545405</v>
      </c>
      <c r="E157" s="2">
        <f t="shared" si="45"/>
        <v>138.31933940254132</v>
      </c>
      <c r="F157" s="2">
        <f t="shared" si="46"/>
        <v>-21.161193192889328</v>
      </c>
      <c r="G157" s="3">
        <f t="shared" si="47"/>
        <v>-37.127938689722718</v>
      </c>
      <c r="H157" s="3">
        <f t="shared" si="48"/>
        <v>87.590041563282085</v>
      </c>
      <c r="I157" s="3">
        <f t="shared" si="49"/>
        <v>29.082741667182688</v>
      </c>
      <c r="J157" s="2">
        <f t="shared" si="50"/>
        <v>99.48017428254424</v>
      </c>
      <c r="K157" s="2">
        <f t="shared" si="28"/>
        <v>99.48017428254424</v>
      </c>
      <c r="L157" s="5">
        <f t="shared" si="29"/>
        <v>0.31384836983451009</v>
      </c>
      <c r="M157" s="4">
        <f t="shared" si="51"/>
        <v>7.9228953279723346E-2</v>
      </c>
      <c r="N157" s="4">
        <f t="shared" si="30"/>
        <v>0.13570989582363044</v>
      </c>
      <c r="O157" s="4">
        <f t="shared" si="31"/>
        <v>0</v>
      </c>
      <c r="P157" s="4">
        <f t="shared" si="32"/>
        <v>0</v>
      </c>
      <c r="Q157" s="5">
        <f t="shared" si="33"/>
        <v>6.1624107436413471</v>
      </c>
      <c r="R157" s="5">
        <f t="shared" si="34"/>
        <v>-14.537995703892195</v>
      </c>
      <c r="S157" s="5">
        <f t="shared" si="52"/>
        <v>-4.8270872563685252</v>
      </c>
      <c r="T157" s="6">
        <f t="shared" si="53"/>
        <v>621.89931594006714</v>
      </c>
      <c r="U157" s="5">
        <f t="shared" si="35"/>
        <v>-2.5302960387494204</v>
      </c>
      <c r="V157" s="5">
        <f t="shared" si="36"/>
        <v>-3.016458964408836</v>
      </c>
      <c r="W157" s="5">
        <f t="shared" si="37"/>
        <v>5.8545749166798595</v>
      </c>
      <c r="X157" s="5">
        <f t="shared" si="38"/>
        <v>3.6321147048919267</v>
      </c>
      <c r="Y157" s="5">
        <f t="shared" si="38"/>
        <v>-17.55445466830103</v>
      </c>
      <c r="Z157" s="5">
        <f t="shared" si="39"/>
        <v>-31.146512339688666</v>
      </c>
      <c r="AA157">
        <f t="shared" si="40"/>
        <v>0</v>
      </c>
      <c r="AB157">
        <f t="shared" si="54"/>
        <v>0</v>
      </c>
    </row>
    <row r="158" spans="1:28" x14ac:dyDescent="0.2">
      <c r="A158">
        <f t="shared" si="41"/>
        <v>1.2600000000000009</v>
      </c>
      <c r="B158" s="5">
        <f t="shared" si="42"/>
        <v>-50.303413582074974</v>
      </c>
      <c r="C158" s="5">
        <f t="shared" si="43"/>
        <v>129.86728405579402</v>
      </c>
      <c r="D158" s="5">
        <f t="shared" si="44"/>
        <v>66.511283768600251</v>
      </c>
      <c r="E158" s="2">
        <f t="shared" si="45"/>
        <v>139.2693250002942</v>
      </c>
      <c r="F158" s="2">
        <f t="shared" si="46"/>
        <v>-21.173616331275749</v>
      </c>
      <c r="G158" s="3">
        <f t="shared" si="47"/>
        <v>-37.091617542673802</v>
      </c>
      <c r="H158" s="3">
        <f t="shared" si="48"/>
        <v>87.414497016599071</v>
      </c>
      <c r="I158" s="3">
        <f t="shared" si="49"/>
        <v>28.771276543785802</v>
      </c>
      <c r="J158" s="2">
        <f t="shared" si="50"/>
        <v>99.221311896970988</v>
      </c>
      <c r="K158" s="2">
        <f t="shared" si="28"/>
        <v>99.221311896970988</v>
      </c>
      <c r="L158" s="5">
        <f t="shared" si="29"/>
        <v>0.31384836983451009</v>
      </c>
      <c r="M158" s="4">
        <f t="shared" si="51"/>
        <v>7.9435577378461422E-2</v>
      </c>
      <c r="N158" s="4">
        <f t="shared" si="30"/>
        <v>0.13595218817676943</v>
      </c>
      <c r="O158" s="4">
        <f t="shared" si="31"/>
        <v>0</v>
      </c>
      <c r="P158" s="4">
        <f t="shared" si="32"/>
        <v>0</v>
      </c>
      <c r="Q158" s="5">
        <f t="shared" si="33"/>
        <v>6.1403624091874907</v>
      </c>
      <c r="R158" s="5">
        <f t="shared" si="34"/>
        <v>-14.471104984332914</v>
      </c>
      <c r="S158" s="5">
        <f t="shared" si="52"/>
        <v>-4.7629646981705855</v>
      </c>
      <c r="T158" s="6">
        <f t="shared" si="53"/>
        <v>621.89869404106207</v>
      </c>
      <c r="U158" s="5">
        <f t="shared" si="35"/>
        <v>-2.5243759536083701</v>
      </c>
      <c r="V158" s="5">
        <f t="shared" si="36"/>
        <v>-2.9927119558681872</v>
      </c>
      <c r="W158" s="5">
        <f t="shared" si="37"/>
        <v>5.838226283668174</v>
      </c>
      <c r="X158" s="5">
        <f t="shared" si="38"/>
        <v>3.6159864555791206</v>
      </c>
      <c r="Y158" s="5">
        <f t="shared" si="38"/>
        <v>-17.463816940201102</v>
      </c>
      <c r="Z158" s="5">
        <f t="shared" si="39"/>
        <v>-31.09873841450241</v>
      </c>
      <c r="AA158">
        <f t="shared" si="40"/>
        <v>0</v>
      </c>
      <c r="AB158">
        <f t="shared" si="54"/>
        <v>0</v>
      </c>
    </row>
    <row r="159" spans="1:28" x14ac:dyDescent="0.2">
      <c r="A159">
        <f t="shared" si="41"/>
        <v>1.2700000000000009</v>
      </c>
      <c r="B159" s="5">
        <f t="shared" si="42"/>
        <v>-50.674148958178932</v>
      </c>
      <c r="C159" s="5">
        <f t="shared" si="43"/>
        <v>130.74055583511299</v>
      </c>
      <c r="D159" s="5">
        <f t="shared" si="44"/>
        <v>66.797441597117384</v>
      </c>
      <c r="E159" s="2">
        <f t="shared" si="45"/>
        <v>140.21755351135607</v>
      </c>
      <c r="F159" s="2">
        <f t="shared" si="46"/>
        <v>-21.185991621329801</v>
      </c>
      <c r="G159" s="3">
        <f t="shared" si="47"/>
        <v>-37.05545767811801</v>
      </c>
      <c r="H159" s="3">
        <f t="shared" si="48"/>
        <v>87.239858847197056</v>
      </c>
      <c r="I159" s="3">
        <f t="shared" si="49"/>
        <v>28.46028915964078</v>
      </c>
      <c r="J159" s="2">
        <f t="shared" si="50"/>
        <v>98.964074160596425</v>
      </c>
      <c r="K159" s="2">
        <f t="shared" si="28"/>
        <v>98.964074160596425</v>
      </c>
      <c r="L159" s="5">
        <f t="shared" si="29"/>
        <v>0.31384836983451009</v>
      </c>
      <c r="M159" s="4">
        <f t="shared" si="51"/>
        <v>7.9641974968571116E-2</v>
      </c>
      <c r="N159" s="4">
        <f t="shared" si="30"/>
        <v>0.13619381833247501</v>
      </c>
      <c r="O159" s="4">
        <f t="shared" si="31"/>
        <v>0</v>
      </c>
      <c r="P159" s="4">
        <f t="shared" si="32"/>
        <v>0</v>
      </c>
      <c r="Q159" s="5">
        <f t="shared" si="33"/>
        <v>6.1184725230972763</v>
      </c>
      <c r="R159" s="5">
        <f t="shared" si="34"/>
        <v>-14.404752031727424</v>
      </c>
      <c r="S159" s="5">
        <f t="shared" si="52"/>
        <v>-4.6992672101171946</v>
      </c>
      <c r="T159" s="6">
        <f t="shared" si="53"/>
        <v>621.8980721426791</v>
      </c>
      <c r="U159" s="5">
        <f t="shared" si="35"/>
        <v>-2.5184931308757399</v>
      </c>
      <c r="V159" s="5">
        <f t="shared" si="36"/>
        <v>-2.9690424025349205</v>
      </c>
      <c r="W159" s="5">
        <f t="shared" si="37"/>
        <v>5.8219691147643893</v>
      </c>
      <c r="X159" s="5">
        <f t="shared" si="38"/>
        <v>3.5999793922215364</v>
      </c>
      <c r="Y159" s="5">
        <f t="shared" si="38"/>
        <v>-17.373794434262344</v>
      </c>
      <c r="Z159" s="5">
        <f t="shared" si="39"/>
        <v>-31.051298095352806</v>
      </c>
      <c r="AA159">
        <f t="shared" si="40"/>
        <v>0</v>
      </c>
      <c r="AB159">
        <f t="shared" si="54"/>
        <v>0</v>
      </c>
    </row>
    <row r="160" spans="1:28" x14ac:dyDescent="0.2">
      <c r="A160">
        <f t="shared" si="41"/>
        <v>1.2800000000000009</v>
      </c>
      <c r="B160" s="5">
        <f t="shared" si="42"/>
        <v>-51.0445235359905</v>
      </c>
      <c r="C160" s="5">
        <f t="shared" si="43"/>
        <v>131.61208573386327</v>
      </c>
      <c r="D160" s="5">
        <f t="shared" si="44"/>
        <v>67.080491923809021</v>
      </c>
      <c r="E160" s="2">
        <f t="shared" si="45"/>
        <v>141.16403399674459</v>
      </c>
      <c r="F160" s="2">
        <f t="shared" si="46"/>
        <v>-21.198319772241209</v>
      </c>
      <c r="G160" s="3">
        <f t="shared" si="47"/>
        <v>-37.019457884195795</v>
      </c>
      <c r="H160" s="3">
        <f t="shared" si="48"/>
        <v>87.066120902854436</v>
      </c>
      <c r="I160" s="3">
        <f t="shared" si="49"/>
        <v>28.149776178687251</v>
      </c>
      <c r="J160" s="2">
        <f t="shared" si="50"/>
        <v>98.70845743916982</v>
      </c>
      <c r="K160" s="2">
        <f t="shared" ref="K160:K223" si="55">IF(D160&gt;=hwind,SQRT((G160-vxw)^2+(H160-vyw)^2+I160^2),J160)</f>
        <v>98.70845743916982</v>
      </c>
      <c r="L160" s="5">
        <f t="shared" ref="L160:L223" si="56">IF(drag=1,cdfit*(cda+cdb/(1+EXP(-(K160-vel)/dv))),IF(drag=2,cdfit,0))</f>
        <v>0.31384836983451009</v>
      </c>
      <c r="M160" s="4">
        <f t="shared" si="51"/>
        <v>7.9848137027699342E-2</v>
      </c>
      <c r="N160" s="4">
        <f t="shared" ref="N160:N223" si="57">IF(Magnus=1,(IF(M160&lt;0.1,1.5*M160,0.09+0.6*M160)),IF(Magnus=2,1/(2.32+0.4/M160),0))</f>
        <v>0.13643477803044146</v>
      </c>
      <c r="O160" s="4">
        <f t="shared" ref="O160:O223" si="58">IF(D160&gt;=hwind,vxw,0)</f>
        <v>0</v>
      </c>
      <c r="P160" s="4">
        <f t="shared" ref="P160:P223" si="59">IF(E160&gt;=hwind,vxw,0)</f>
        <v>0</v>
      </c>
      <c r="Q160" s="5">
        <f t="shared" ref="Q160:Q223" si="60">-const*$L160*$K160*(G160-O160)</f>
        <v>6.0967401596078821</v>
      </c>
      <c r="R160" s="5">
        <f t="shared" ref="R160:R223" si="61">-const*$L160*$K160*(H160-P160)</f>
        <v>-14.338932717767413</v>
      </c>
      <c r="S160" s="5">
        <f t="shared" si="52"/>
        <v>-4.6359909280531095</v>
      </c>
      <c r="T160" s="6">
        <f t="shared" si="53"/>
        <v>621.89745024491788</v>
      </c>
      <c r="U160" s="5">
        <f t="shared" ref="U160:U223" si="62">const*($N160/omega)*K160*(wy*I160-wz*(H160-P160))</f>
        <v>-2.5126473819937947</v>
      </c>
      <c r="V160" s="5">
        <f t="shared" ref="V160:V223" si="63">const*($N160/omega)*K160*(wz*(G160-O160)-wx*I160)</f>
        <v>-2.94544990329989</v>
      </c>
      <c r="W160" s="5">
        <f t="shared" ref="W160:W223" si="64">const*($N160/omega)*K160*(wx*(H160-P160)-wy*(G160-O160))</f>
        <v>5.8058029456799964</v>
      </c>
      <c r="X160" s="5">
        <f t="shared" ref="X160:Y223" si="65">Q160+U160</f>
        <v>3.5840927776140874</v>
      </c>
      <c r="Y160" s="5">
        <f t="shared" si="65"/>
        <v>-17.284382621067301</v>
      </c>
      <c r="Z160" s="5">
        <f t="shared" ref="Z160:Z223" si="66">S160+W160-32.174</f>
        <v>-31.004187982373111</v>
      </c>
      <c r="AA160">
        <f t="shared" ref="AA160:AA223" si="67">IF(($A160-ttarget)*($A161-ttarget)&lt;0,1,0)</f>
        <v>0</v>
      </c>
      <c r="AB160">
        <f t="shared" si="54"/>
        <v>0</v>
      </c>
    </row>
    <row r="161" spans="1:28" x14ac:dyDescent="0.2">
      <c r="A161">
        <f t="shared" ref="A161:A224" si="68">A160+dt</f>
        <v>1.2900000000000009</v>
      </c>
      <c r="B161" s="5">
        <f t="shared" ref="B161:B224" si="69">B160+G160*dt+0.5*X160*dt*dt</f>
        <v>-51.414538910193578</v>
      </c>
      <c r="C161" s="5">
        <f t="shared" ref="C161:C224" si="70">C160+H160*dt+0.5*Y160*dt*dt</f>
        <v>132.48188272376078</v>
      </c>
      <c r="D161" s="5">
        <f t="shared" ref="D161:D224" si="71">D160+I160*dt+0.5*Z160*dt*dt</f>
        <v>67.360439476196774</v>
      </c>
      <c r="E161" s="2">
        <f t="shared" ref="E161:E224" si="72">SQRT(B161^2+C161^2)</f>
        <v>142.10877545521288</v>
      </c>
      <c r="F161" s="2">
        <f t="shared" ref="F161:F224" si="73">ATAN2(C161,B161)*180/PI()</f>
        <v>-21.210601472061892</v>
      </c>
      <c r="G161" s="3">
        <f t="shared" ref="G161:G224" si="74">G160+X160*dt</f>
        <v>-36.983616956419652</v>
      </c>
      <c r="H161" s="3">
        <f t="shared" ref="H161:H224" si="75">H160+Y160*dt</f>
        <v>86.89327707664377</v>
      </c>
      <c r="I161" s="3">
        <f t="shared" ref="I161:I224" si="76">I160+Z160*dt</f>
        <v>27.839734298863519</v>
      </c>
      <c r="J161" s="2">
        <f t="shared" ref="J161:J224" si="77">SQRT(G161^2+H161^2+I161^2)</f>
        <v>98.454458152634572</v>
      </c>
      <c r="K161" s="2">
        <f t="shared" si="55"/>
        <v>98.454458152634572</v>
      </c>
      <c r="L161" s="5">
        <f t="shared" si="56"/>
        <v>0.31384836983451009</v>
      </c>
      <c r="M161" s="4">
        <f t="shared" ref="M161:M224" si="78">(romega/K161)*EXP(-A161/tau)</f>
        <v>8.0054054449156073E-2</v>
      </c>
      <c r="N161" s="4">
        <f t="shared" si="57"/>
        <v>0.13667505896976739</v>
      </c>
      <c r="O161" s="4">
        <f t="shared" si="58"/>
        <v>0</v>
      </c>
      <c r="P161" s="4">
        <f t="shared" si="59"/>
        <v>0</v>
      </c>
      <c r="Q161" s="5">
        <f t="shared" si="60"/>
        <v>6.0751644030580954</v>
      </c>
      <c r="R161" s="5">
        <f t="shared" si="61"/>
        <v>-14.273642958803638</v>
      </c>
      <c r="S161" s="5">
        <f t="shared" ref="S161:S224" si="79">-const*$L161*$K161*I161</f>
        <v>-4.5731320168697902</v>
      </c>
      <c r="T161" s="6">
        <f t="shared" ref="T161:T224" si="80">omega*EXP(-A161/tau)*30/PI()</f>
        <v>621.89682834777841</v>
      </c>
      <c r="U161" s="5">
        <f t="shared" si="62"/>
        <v>-2.5068385204410069</v>
      </c>
      <c r="V161" s="5">
        <f t="shared" si="63"/>
        <v>-2.9219340588148186</v>
      </c>
      <c r="W161" s="5">
        <f t="shared" si="64"/>
        <v>5.7897273167319794</v>
      </c>
      <c r="X161" s="5">
        <f t="shared" si="65"/>
        <v>3.5683258826170885</v>
      </c>
      <c r="Y161" s="5">
        <f t="shared" si="65"/>
        <v>-17.195577017618458</v>
      </c>
      <c r="Z161" s="5">
        <f t="shared" si="66"/>
        <v>-30.957404700137811</v>
      </c>
      <c r="AA161">
        <f t="shared" si="67"/>
        <v>0</v>
      </c>
      <c r="AB161">
        <f t="shared" ref="AB161:AB224" si="81">IF($D161*$D162&lt;0,1,0)</f>
        <v>0</v>
      </c>
    </row>
    <row r="162" spans="1:28" x14ac:dyDescent="0.2">
      <c r="A162">
        <f t="shared" si="68"/>
        <v>1.3000000000000009</v>
      </c>
      <c r="B162" s="5">
        <f t="shared" si="69"/>
        <v>-51.784196663463639</v>
      </c>
      <c r="C162" s="5">
        <f t="shared" si="70"/>
        <v>133.34995571567632</v>
      </c>
      <c r="D162" s="5">
        <f t="shared" si="71"/>
        <v>67.637288948950413</v>
      </c>
      <c r="E162" s="2">
        <f t="shared" si="72"/>
        <v>143.05178682369933</v>
      </c>
      <c r="F162" s="2">
        <f t="shared" si="73"/>
        <v>-21.222837388507333</v>
      </c>
      <c r="G162" s="3">
        <f t="shared" si="74"/>
        <v>-36.947933697593484</v>
      </c>
      <c r="H162" s="3">
        <f t="shared" si="75"/>
        <v>86.721321306467587</v>
      </c>
      <c r="I162" s="3">
        <f t="shared" si="76"/>
        <v>27.530160251862142</v>
      </c>
      <c r="J162" s="2">
        <f t="shared" si="77"/>
        <v>98.202072774226934</v>
      </c>
      <c r="K162" s="2">
        <f t="shared" si="55"/>
        <v>98.202072774226934</v>
      </c>
      <c r="L162" s="5">
        <f t="shared" si="56"/>
        <v>0.31384836983451009</v>
      </c>
      <c r="M162" s="4">
        <f t="shared" si="78"/>
        <v>8.0259718042398509E-2</v>
      </c>
      <c r="N162" s="4">
        <f t="shared" si="57"/>
        <v>0.13691465280976531</v>
      </c>
      <c r="O162" s="4">
        <f t="shared" si="58"/>
        <v>0</v>
      </c>
      <c r="P162" s="4">
        <f t="shared" si="59"/>
        <v>0</v>
      </c>
      <c r="Q162" s="5">
        <f t="shared" si="60"/>
        <v>6.0537443477454662</v>
      </c>
      <c r="R162" s="5">
        <f t="shared" si="61"/>
        <v>-14.208878715245733</v>
      </c>
      <c r="S162" s="5">
        <f t="shared" si="79"/>
        <v>-4.5106866700936079</v>
      </c>
      <c r="T162" s="6">
        <f t="shared" si="80"/>
        <v>621.89620645126104</v>
      </c>
      <c r="U162" s="5">
        <f t="shared" si="62"/>
        <v>-2.5010663617078333</v>
      </c>
      <c r="V162" s="5">
        <f t="shared" si="63"/>
        <v>-2.8984944714458503</v>
      </c>
      <c r="W162" s="5">
        <f t="shared" si="64"/>
        <v>5.7737417727839633</v>
      </c>
      <c r="X162" s="5">
        <f t="shared" si="65"/>
        <v>3.552677986037633</v>
      </c>
      <c r="Y162" s="5">
        <f t="shared" si="65"/>
        <v>-17.107373186691582</v>
      </c>
      <c r="Z162" s="5">
        <f t="shared" si="66"/>
        <v>-30.910944897309644</v>
      </c>
      <c r="AA162">
        <f t="shared" si="67"/>
        <v>0</v>
      </c>
      <c r="AB162">
        <f t="shared" si="81"/>
        <v>0</v>
      </c>
    </row>
    <row r="163" spans="1:28" x14ac:dyDescent="0.2">
      <c r="A163">
        <f t="shared" si="68"/>
        <v>1.3100000000000009</v>
      </c>
      <c r="B163" s="5">
        <f t="shared" si="69"/>
        <v>-52.153498366540269</v>
      </c>
      <c r="C163" s="5">
        <f t="shared" si="70"/>
        <v>134.21631356008166</v>
      </c>
      <c r="D163" s="5">
        <f t="shared" si="71"/>
        <v>67.911045004224178</v>
      </c>
      <c r="E163" s="2">
        <f t="shared" si="72"/>
        <v>143.99307697777306</v>
      </c>
      <c r="F163" s="2">
        <f t="shared" si="73"/>
        <v>-21.235028169721687</v>
      </c>
      <c r="G163" s="3">
        <f t="shared" si="74"/>
        <v>-36.912406917733108</v>
      </c>
      <c r="H163" s="3">
        <f t="shared" si="75"/>
        <v>86.550247574600675</v>
      </c>
      <c r="I163" s="3">
        <f t="shared" si="76"/>
        <v>27.221050802889046</v>
      </c>
      <c r="J163" s="2">
        <f t="shared" si="77"/>
        <v>97.95129782957676</v>
      </c>
      <c r="K163" s="2">
        <f t="shared" si="55"/>
        <v>97.95129782957676</v>
      </c>
      <c r="L163" s="5">
        <f t="shared" si="56"/>
        <v>0.31384836983451009</v>
      </c>
      <c r="M163" s="4">
        <f t="shared" si="78"/>
        <v>8.0465118533548652E-2</v>
      </c>
      <c r="N163" s="4">
        <f t="shared" si="57"/>
        <v>0.13715355117079278</v>
      </c>
      <c r="O163" s="4">
        <f t="shared" si="58"/>
        <v>0</v>
      </c>
      <c r="P163" s="4">
        <f t="shared" si="59"/>
        <v>0</v>
      </c>
      <c r="Q163" s="5">
        <f t="shared" si="60"/>
        <v>6.0324790977849805</v>
      </c>
      <c r="R163" s="5">
        <f t="shared" si="61"/>
        <v>-14.144635990969894</v>
      </c>
      <c r="S163" s="5">
        <f t="shared" si="79"/>
        <v>-4.4486511094805588</v>
      </c>
      <c r="T163" s="6">
        <f t="shared" si="80"/>
        <v>621.89558455536553</v>
      </c>
      <c r="U163" s="5">
        <f t="shared" si="62"/>
        <v>-2.495330723272601</v>
      </c>
      <c r="V163" s="5">
        <f t="shared" si="63"/>
        <v>-2.8751307452276178</v>
      </c>
      <c r="W163" s="5">
        <f t="shared" si="64"/>
        <v>5.7578458631877005</v>
      </c>
      <c r="X163" s="5">
        <f t="shared" si="65"/>
        <v>3.5371483745123795</v>
      </c>
      <c r="Y163" s="5">
        <f t="shared" si="65"/>
        <v>-17.019766736197511</v>
      </c>
      <c r="Z163" s="5">
        <f t="shared" si="66"/>
        <v>-30.864805246292857</v>
      </c>
      <c r="AA163">
        <f t="shared" si="67"/>
        <v>0</v>
      </c>
      <c r="AB163">
        <f t="shared" si="81"/>
        <v>0</v>
      </c>
    </row>
    <row r="164" spans="1:28" x14ac:dyDescent="0.2">
      <c r="A164">
        <f t="shared" si="68"/>
        <v>1.320000000000001</v>
      </c>
      <c r="B164" s="5">
        <f t="shared" si="69"/>
        <v>-52.522445578298878</v>
      </c>
      <c r="C164" s="5">
        <f t="shared" si="70"/>
        <v>135.08096504749085</v>
      </c>
      <c r="D164" s="5">
        <f t="shared" si="71"/>
        <v>68.181712271990762</v>
      </c>
      <c r="E164" s="2">
        <f t="shared" si="72"/>
        <v>144.93265473207484</v>
      </c>
      <c r="F164" s="2">
        <f t="shared" si="73"/>
        <v>-21.247174445008547</v>
      </c>
      <c r="G164" s="3">
        <f t="shared" si="74"/>
        <v>-36.877035433987984</v>
      </c>
      <c r="H164" s="3">
        <f t="shared" si="75"/>
        <v>86.3800499072387</v>
      </c>
      <c r="I164" s="3">
        <f t="shared" si="76"/>
        <v>26.912402750426118</v>
      </c>
      <c r="J164" s="2">
        <f t="shared" si="77"/>
        <v>97.702129895810344</v>
      </c>
      <c r="K164" s="2">
        <f t="shared" si="55"/>
        <v>97.702129895810344</v>
      </c>
      <c r="L164" s="5">
        <f t="shared" si="56"/>
        <v>0.31384836983451009</v>
      </c>
      <c r="M164" s="4">
        <f t="shared" si="78"/>
        <v>8.0670246565944639E-2</v>
      </c>
      <c r="N164" s="4">
        <f t="shared" si="57"/>
        <v>0.13739174563510614</v>
      </c>
      <c r="O164" s="4">
        <f t="shared" si="58"/>
        <v>0</v>
      </c>
      <c r="P164" s="4">
        <f t="shared" si="59"/>
        <v>0</v>
      </c>
      <c r="Q164" s="5">
        <f t="shared" si="60"/>
        <v>6.0113677669691903</v>
      </c>
      <c r="R164" s="5">
        <f t="shared" si="61"/>
        <v>-14.08091083273421</v>
      </c>
      <c r="S164" s="5">
        <f t="shared" si="79"/>
        <v>-4.3870215846173615</v>
      </c>
      <c r="T164" s="6">
        <f t="shared" si="80"/>
        <v>621.89496266009201</v>
      </c>
      <c r="U164" s="5">
        <f t="shared" si="62"/>
        <v>-2.4896314245775102</v>
      </c>
      <c r="V164" s="5">
        <f t="shared" si="63"/>
        <v>-2.8518424858178038</v>
      </c>
      <c r="W164" s="5">
        <f t="shared" si="64"/>
        <v>5.7420391417248666</v>
      </c>
      <c r="X164" s="5">
        <f t="shared" si="65"/>
        <v>3.5217363423916801</v>
      </c>
      <c r="Y164" s="5">
        <f t="shared" si="65"/>
        <v>-16.932753318552013</v>
      </c>
      <c r="Z164" s="5">
        <f t="shared" si="66"/>
        <v>-30.818982442892494</v>
      </c>
      <c r="AA164">
        <f t="shared" si="67"/>
        <v>0</v>
      </c>
      <c r="AB164">
        <f t="shared" si="81"/>
        <v>0</v>
      </c>
    </row>
    <row r="165" spans="1:28" x14ac:dyDescent="0.2">
      <c r="A165">
        <f t="shared" si="68"/>
        <v>1.330000000000001</v>
      </c>
      <c r="B165" s="5">
        <f t="shared" si="69"/>
        <v>-52.891039845821638</v>
      </c>
      <c r="C165" s="5">
        <f t="shared" si="70"/>
        <v>135.94391890889733</v>
      </c>
      <c r="D165" s="5">
        <f t="shared" si="71"/>
        <v>68.449295350372878</v>
      </c>
      <c r="E165" s="2">
        <f t="shared" si="72"/>
        <v>145.87052884075365</v>
      </c>
      <c r="F165" s="2">
        <f t="shared" si="73"/>
        <v>-21.259276825529088</v>
      </c>
      <c r="G165" s="3">
        <f t="shared" si="74"/>
        <v>-36.841818070564067</v>
      </c>
      <c r="H165" s="3">
        <f t="shared" si="75"/>
        <v>86.210722374053177</v>
      </c>
      <c r="I165" s="3">
        <f t="shared" si="76"/>
        <v>26.604212925997192</v>
      </c>
      <c r="J165" s="2">
        <f t="shared" si="77"/>
        <v>97.454565600655201</v>
      </c>
      <c r="K165" s="2">
        <f t="shared" si="55"/>
        <v>97.454565600655201</v>
      </c>
      <c r="L165" s="5">
        <f t="shared" si="56"/>
        <v>0.31384836983451009</v>
      </c>
      <c r="M165" s="4">
        <f t="shared" si="78"/>
        <v>8.0875092700726334E-2</v>
      </c>
      <c r="N165" s="4">
        <f t="shared" si="57"/>
        <v>0.13762922774773612</v>
      </c>
      <c r="O165" s="4">
        <f t="shared" si="58"/>
        <v>0</v>
      </c>
      <c r="P165" s="4">
        <f t="shared" si="59"/>
        <v>0</v>
      </c>
      <c r="Q165" s="5">
        <f t="shared" si="60"/>
        <v>5.9904094786298128</v>
      </c>
      <c r="R165" s="5">
        <f t="shared" si="61"/>
        <v>-14.017699329601637</v>
      </c>
      <c r="S165" s="5">
        <f t="shared" si="79"/>
        <v>-4.3257943725288941</v>
      </c>
      <c r="T165" s="6">
        <f t="shared" si="80"/>
        <v>621.89434076544023</v>
      </c>
      <c r="U165" s="5">
        <f t="shared" si="62"/>
        <v>-2.4839682870047386</v>
      </c>
      <c r="V165" s="5">
        <f t="shared" si="63"/>
        <v>-2.8286293004522118</v>
      </c>
      <c r="W165" s="5">
        <f t="shared" si="64"/>
        <v>5.7263211665491633</v>
      </c>
      <c r="X165" s="5">
        <f t="shared" si="65"/>
        <v>3.5064411916250742</v>
      </c>
      <c r="Y165" s="5">
        <f t="shared" si="65"/>
        <v>-16.846328630053847</v>
      </c>
      <c r="Z165" s="5">
        <f t="shared" si="66"/>
        <v>-30.77347320597973</v>
      </c>
      <c r="AA165">
        <f t="shared" si="67"/>
        <v>0</v>
      </c>
      <c r="AB165">
        <f t="shared" si="81"/>
        <v>0</v>
      </c>
    </row>
    <row r="166" spans="1:28" x14ac:dyDescent="0.2">
      <c r="A166">
        <f t="shared" si="68"/>
        <v>1.340000000000001</v>
      </c>
      <c r="B166" s="5">
        <f t="shared" si="69"/>
        <v>-53.259282704467694</v>
      </c>
      <c r="C166" s="5">
        <f t="shared" si="70"/>
        <v>136.80518381620635</v>
      </c>
      <c r="D166" s="5">
        <f t="shared" si="71"/>
        <v>68.713798805972559</v>
      </c>
      <c r="E166" s="2">
        <f t="shared" si="72"/>
        <v>146.80670799789911</v>
      </c>
      <c r="F166" s="2">
        <f t="shared" si="73"/>
        <v>-21.271335904969373</v>
      </c>
      <c r="G166" s="3">
        <f t="shared" si="74"/>
        <v>-36.806753658647814</v>
      </c>
      <c r="H166" s="3">
        <f t="shared" si="75"/>
        <v>86.04225908775264</v>
      </c>
      <c r="I166" s="3">
        <f t="shared" si="76"/>
        <v>26.296478193937396</v>
      </c>
      <c r="J166" s="2">
        <f t="shared" si="77"/>
        <v>97.208601621546649</v>
      </c>
      <c r="K166" s="2">
        <f t="shared" si="55"/>
        <v>97.208601621546649</v>
      </c>
      <c r="L166" s="5">
        <f t="shared" si="56"/>
        <v>0.31384836983451009</v>
      </c>
      <c r="M166" s="4">
        <f t="shared" si="78"/>
        <v>8.1079647417455741E-2</v>
      </c>
      <c r="N166" s="4">
        <f t="shared" si="57"/>
        <v>0.13786598901738611</v>
      </c>
      <c r="O166" s="4">
        <f t="shared" si="58"/>
        <v>0</v>
      </c>
      <c r="P166" s="4">
        <f t="shared" si="59"/>
        <v>0</v>
      </c>
      <c r="Q166" s="5">
        <f t="shared" si="60"/>
        <v>5.9696033655007401</v>
      </c>
      <c r="R166" s="5">
        <f t="shared" si="61"/>
        <v>-13.954997612370375</v>
      </c>
      <c r="S166" s="5">
        <f t="shared" si="79"/>
        <v>-4.2649657772918772</v>
      </c>
      <c r="T166" s="6">
        <f t="shared" si="80"/>
        <v>621.89371887141056</v>
      </c>
      <c r="U166" s="5">
        <f t="shared" si="62"/>
        <v>-2.4783411338526484</v>
      </c>
      <c r="V166" s="5">
        <f t="shared" si="63"/>
        <v>-2.8054907979003376</v>
      </c>
      <c r="W166" s="5">
        <f t="shared" si="64"/>
        <v>5.710691500128716</v>
      </c>
      <c r="X166" s="5">
        <f t="shared" si="65"/>
        <v>3.4912622316480917</v>
      </c>
      <c r="Y166" s="5">
        <f t="shared" si="65"/>
        <v>-16.760488410270714</v>
      </c>
      <c r="Z166" s="5">
        <f t="shared" si="66"/>
        <v>-30.728274277163159</v>
      </c>
      <c r="AA166">
        <f t="shared" si="67"/>
        <v>0</v>
      </c>
      <c r="AB166">
        <f t="shared" si="81"/>
        <v>0</v>
      </c>
    </row>
    <row r="167" spans="1:28" x14ac:dyDescent="0.2">
      <c r="A167">
        <f t="shared" si="68"/>
        <v>1.350000000000001</v>
      </c>
      <c r="B167" s="5">
        <f t="shared" si="69"/>
        <v>-53.627175677942589</v>
      </c>
      <c r="C167" s="5">
        <f t="shared" si="70"/>
        <v>137.66476838266337</v>
      </c>
      <c r="D167" s="5">
        <f t="shared" si="71"/>
        <v>68.975227174198068</v>
      </c>
      <c r="E167" s="2">
        <f t="shared" si="72"/>
        <v>147.74120083796959</v>
      </c>
      <c r="F167" s="2">
        <f t="shared" si="73"/>
        <v>-21.283352260178276</v>
      </c>
      <c r="G167" s="3">
        <f t="shared" si="74"/>
        <v>-36.771841036331331</v>
      </c>
      <c r="H167" s="3">
        <f t="shared" si="75"/>
        <v>85.874654203649939</v>
      </c>
      <c r="I167" s="3">
        <f t="shared" si="76"/>
        <v>25.989195451165763</v>
      </c>
      <c r="J167" s="2">
        <f t="shared" si="77"/>
        <v>96.964234684736056</v>
      </c>
      <c r="K167" s="2">
        <f t="shared" si="55"/>
        <v>96.964234684736056</v>
      </c>
      <c r="L167" s="5">
        <f t="shared" si="56"/>
        <v>0.31384836983451009</v>
      </c>
      <c r="M167" s="4">
        <f t="shared" si="78"/>
        <v>8.128390111477285E-2</v>
      </c>
      <c r="N167" s="4">
        <f t="shared" si="57"/>
        <v>0.13810202091735296</v>
      </c>
      <c r="O167" s="4">
        <f t="shared" si="58"/>
        <v>0</v>
      </c>
      <c r="P167" s="4">
        <f t="shared" si="59"/>
        <v>0</v>
      </c>
      <c r="Q167" s="5">
        <f t="shared" si="60"/>
        <v>5.9489485695824476</v>
      </c>
      <c r="R167" s="5">
        <f t="shared" si="61"/>
        <v>-13.892801853011566</v>
      </c>
      <c r="S167" s="5">
        <f t="shared" si="79"/>
        <v>-4.2045321296547264</v>
      </c>
      <c r="T167" s="6">
        <f t="shared" si="80"/>
        <v>621.89309697800252</v>
      </c>
      <c r="U167" s="5">
        <f t="shared" si="62"/>
        <v>-2.4727497903120925</v>
      </c>
      <c r="V167" s="5">
        <f t="shared" si="63"/>
        <v>-2.7824265884214614</v>
      </c>
      <c r="W167" s="5">
        <f t="shared" si="64"/>
        <v>5.6951497091887591</v>
      </c>
      <c r="X167" s="5">
        <f t="shared" si="65"/>
        <v>3.476198779270355</v>
      </c>
      <c r="Y167" s="5">
        <f t="shared" si="65"/>
        <v>-16.675228441433028</v>
      </c>
      <c r="Z167" s="5">
        <f t="shared" si="66"/>
        <v>-30.683382420465968</v>
      </c>
      <c r="AA167">
        <f t="shared" si="67"/>
        <v>0</v>
      </c>
      <c r="AB167">
        <f t="shared" si="81"/>
        <v>0</v>
      </c>
    </row>
    <row r="168" spans="1:28" x14ac:dyDescent="0.2">
      <c r="A168">
        <f t="shared" si="68"/>
        <v>1.360000000000001</v>
      </c>
      <c r="B168" s="5">
        <f t="shared" si="69"/>
        <v>-53.994720278366941</v>
      </c>
      <c r="C168" s="5">
        <f t="shared" si="70"/>
        <v>138.52268116327781</v>
      </c>
      <c r="D168" s="5">
        <f t="shared" si="71"/>
        <v>69.233584959588697</v>
      </c>
      <c r="E168" s="2">
        <f t="shared" si="72"/>
        <v>148.67401593621599</v>
      </c>
      <c r="F168" s="2">
        <f t="shared" si="73"/>
        <v>-21.295326451777633</v>
      </c>
      <c r="G168" s="3">
        <f t="shared" si="74"/>
        <v>-36.737079048538625</v>
      </c>
      <c r="H168" s="3">
        <f t="shared" si="75"/>
        <v>85.70790191923561</v>
      </c>
      <c r="I168" s="3">
        <f t="shared" si="76"/>
        <v>25.682361626961104</v>
      </c>
      <c r="J168" s="2">
        <f t="shared" si="77"/>
        <v>96.721461564400954</v>
      </c>
      <c r="K168" s="2">
        <f t="shared" si="55"/>
        <v>96.721461564400954</v>
      </c>
      <c r="L168" s="5">
        <f t="shared" si="56"/>
        <v>0.31384836983451009</v>
      </c>
      <c r="M168" s="4">
        <f t="shared" si="78"/>
        <v>8.1487844111086921E-2</v>
      </c>
      <c r="N168" s="4">
        <f t="shared" si="57"/>
        <v>0.13833731488647016</v>
      </c>
      <c r="O168" s="4">
        <f t="shared" si="58"/>
        <v>0</v>
      </c>
      <c r="P168" s="4">
        <f t="shared" si="59"/>
        <v>0</v>
      </c>
      <c r="Q168" s="5">
        <f t="shared" si="60"/>
        <v>5.9284442420077834</v>
      </c>
      <c r="R168" s="5">
        <f t="shared" si="61"/>
        <v>-13.831108264114226</v>
      </c>
      <c r="S168" s="5">
        <f t="shared" si="79"/>
        <v>-4.1444897866635326</v>
      </c>
      <c r="T168" s="6">
        <f t="shared" si="80"/>
        <v>621.89247508521657</v>
      </c>
      <c r="U168" s="5">
        <f t="shared" si="62"/>
        <v>-2.4671940834428194</v>
      </c>
      <c r="V168" s="5">
        <f t="shared" si="63"/>
        <v>-2.7594362837212429</v>
      </c>
      <c r="W168" s="5">
        <f t="shared" si="64"/>
        <v>5.6796953646546191</v>
      </c>
      <c r="X168" s="5">
        <f t="shared" si="65"/>
        <v>3.461250158564964</v>
      </c>
      <c r="Y168" s="5">
        <f t="shared" si="65"/>
        <v>-16.590544547835471</v>
      </c>
      <c r="Z168" s="5">
        <f t="shared" si="66"/>
        <v>-30.638794422008914</v>
      </c>
      <c r="AA168">
        <f t="shared" si="67"/>
        <v>0</v>
      </c>
      <c r="AB168">
        <f t="shared" si="81"/>
        <v>0</v>
      </c>
    </row>
    <row r="169" spans="1:28" x14ac:dyDescent="0.2">
      <c r="A169">
        <f t="shared" si="68"/>
        <v>1.370000000000001</v>
      </c>
      <c r="B169" s="5">
        <f t="shared" si="69"/>
        <v>-54.361918006344403</v>
      </c>
      <c r="C169" s="5">
        <f t="shared" si="70"/>
        <v>139.37893065524278</v>
      </c>
      <c r="D169" s="5">
        <f t="shared" si="71"/>
        <v>69.488876636137206</v>
      </c>
      <c r="E169" s="2">
        <f t="shared" si="72"/>
        <v>149.60516180910165</v>
      </c>
      <c r="F169" s="2">
        <f t="shared" si="73"/>
        <v>-21.307259024745957</v>
      </c>
      <c r="G169" s="3">
        <f t="shared" si="74"/>
        <v>-36.702466546952977</v>
      </c>
      <c r="H169" s="3">
        <f t="shared" si="75"/>
        <v>85.541996473757251</v>
      </c>
      <c r="I169" s="3">
        <f t="shared" si="76"/>
        <v>25.375973682741016</v>
      </c>
      <c r="J169" s="2">
        <f t="shared" si="77"/>
        <v>96.480279081756734</v>
      </c>
      <c r="K169" s="2">
        <f t="shared" si="55"/>
        <v>96.480279081756734</v>
      </c>
      <c r="L169" s="5">
        <f t="shared" si="56"/>
        <v>0.31384836983451009</v>
      </c>
      <c r="M169" s="4">
        <f t="shared" si="78"/>
        <v>8.1691466645303981E-2</v>
      </c>
      <c r="N169" s="4">
        <f t="shared" si="57"/>
        <v>0.13857186233007368</v>
      </c>
      <c r="O169" s="4">
        <f t="shared" si="58"/>
        <v>0</v>
      </c>
      <c r="P169" s="4">
        <f t="shared" si="59"/>
        <v>0</v>
      </c>
      <c r="Q169" s="5">
        <f t="shared" si="60"/>
        <v>5.9080895429091047</v>
      </c>
      <c r="R169" s="5">
        <f t="shared" si="61"/>
        <v>-13.769913098337256</v>
      </c>
      <c r="S169" s="5">
        <f t="shared" si="79"/>
        <v>-4.0848351312940689</v>
      </c>
      <c r="T169" s="6">
        <f t="shared" si="80"/>
        <v>621.89185319305238</v>
      </c>
      <c r="U169" s="5">
        <f t="shared" si="62"/>
        <v>-2.461673842149966</v>
      </c>
      <c r="V169" s="5">
        <f t="shared" si="63"/>
        <v>-2.7365194969088398</v>
      </c>
      <c r="W169" s="5">
        <f t="shared" si="64"/>
        <v>5.664328041594958</v>
      </c>
      <c r="X169" s="5">
        <f t="shared" si="65"/>
        <v>3.4464157007591387</v>
      </c>
      <c r="Y169" s="5">
        <f t="shared" si="65"/>
        <v>-16.506432595246096</v>
      </c>
      <c r="Z169" s="5">
        <f t="shared" si="66"/>
        <v>-30.59450708969911</v>
      </c>
      <c r="AA169">
        <f t="shared" si="67"/>
        <v>0</v>
      </c>
      <c r="AB169">
        <f t="shared" si="81"/>
        <v>0</v>
      </c>
    </row>
    <row r="170" spans="1:28" x14ac:dyDescent="0.2">
      <c r="A170">
        <f t="shared" si="68"/>
        <v>1.380000000000001</v>
      </c>
      <c r="B170" s="5">
        <f t="shared" si="69"/>
        <v>-54.728770351028892</v>
      </c>
      <c r="C170" s="5">
        <f t="shared" si="70"/>
        <v>140.23352529835057</v>
      </c>
      <c r="D170" s="5">
        <f t="shared" si="71"/>
        <v>69.741106647610124</v>
      </c>
      <c r="E170" s="2">
        <f t="shared" si="72"/>
        <v>150.53464691471791</v>
      </c>
      <c r="F170" s="2">
        <f t="shared" si="73"/>
        <v>-21.319150508977074</v>
      </c>
      <c r="G170" s="3">
        <f t="shared" si="74"/>
        <v>-36.668002389945386</v>
      </c>
      <c r="H170" s="3">
        <f t="shared" si="75"/>
        <v>85.376932147804794</v>
      </c>
      <c r="I170" s="3">
        <f t="shared" si="76"/>
        <v>25.070028611844023</v>
      </c>
      <c r="J170" s="2">
        <f t="shared" si="77"/>
        <v>96.240684104169702</v>
      </c>
      <c r="K170" s="2">
        <f t="shared" si="55"/>
        <v>96.240684104169702</v>
      </c>
      <c r="L170" s="5">
        <f t="shared" si="56"/>
        <v>0.31384836983451009</v>
      </c>
      <c r="M170" s="4">
        <f t="shared" si="78"/>
        <v>8.1894758877591067E-2</v>
      </c>
      <c r="N170" s="4">
        <f t="shared" si="57"/>
        <v>0.13880565462099079</v>
      </c>
      <c r="O170" s="4">
        <f t="shared" si="58"/>
        <v>0</v>
      </c>
      <c r="P170" s="4">
        <f t="shared" si="59"/>
        <v>0</v>
      </c>
      <c r="Q170" s="5">
        <f t="shared" si="60"/>
        <v>5.8878836412867424</v>
      </c>
      <c r="R170" s="5">
        <f t="shared" si="61"/>
        <v>-13.7092126478684</v>
      </c>
      <c r="S170" s="5">
        <f t="shared" si="79"/>
        <v>-4.0255645720897659</v>
      </c>
      <c r="T170" s="6">
        <f t="shared" si="80"/>
        <v>621.89123130151006</v>
      </c>
      <c r="U170" s="5">
        <f t="shared" si="62"/>
        <v>-2.4561888971606374</v>
      </c>
      <c r="V170" s="5">
        <f t="shared" si="63"/>
        <v>-2.7136758424545424</v>
      </c>
      <c r="W170" s="5">
        <f t="shared" si="64"/>
        <v>5.6490473191653026</v>
      </c>
      <c r="X170" s="5">
        <f t="shared" si="65"/>
        <v>3.431694744126105</v>
      </c>
      <c r="Y170" s="5">
        <f t="shared" si="65"/>
        <v>-16.422888490322944</v>
      </c>
      <c r="Z170" s="5">
        <f t="shared" si="66"/>
        <v>-30.550517252924465</v>
      </c>
      <c r="AA170">
        <f t="shared" si="67"/>
        <v>0</v>
      </c>
      <c r="AB170">
        <f t="shared" si="81"/>
        <v>0</v>
      </c>
    </row>
    <row r="171" spans="1:28" x14ac:dyDescent="0.2">
      <c r="A171">
        <f t="shared" si="68"/>
        <v>1.390000000000001</v>
      </c>
      <c r="B171" s="5">
        <f t="shared" si="69"/>
        <v>-55.095278790191138</v>
      </c>
      <c r="C171" s="5">
        <f t="shared" si="70"/>
        <v>141.08647347540409</v>
      </c>
      <c r="D171" s="5">
        <f t="shared" si="71"/>
        <v>69.990279407865927</v>
      </c>
      <c r="E171" s="2">
        <f t="shared" si="72"/>
        <v>151.46247965319591</v>
      </c>
      <c r="F171" s="2">
        <f t="shared" si="73"/>
        <v>-21.3310014198149</v>
      </c>
      <c r="G171" s="3">
        <f t="shared" si="74"/>
        <v>-36.633685442504124</v>
      </c>
      <c r="H171" s="3">
        <f t="shared" si="75"/>
        <v>85.21270326290157</v>
      </c>
      <c r="I171" s="3">
        <f t="shared" si="76"/>
        <v>24.764523439314779</v>
      </c>
      <c r="J171" s="2">
        <f t="shared" si="77"/>
        <v>96.002673544271815</v>
      </c>
      <c r="K171" s="2">
        <f t="shared" si="55"/>
        <v>96.002673544271815</v>
      </c>
      <c r="L171" s="5">
        <f t="shared" si="56"/>
        <v>0.31384836983451009</v>
      </c>
      <c r="M171" s="4">
        <f t="shared" si="78"/>
        <v>8.2097710890177408E-2</v>
      </c>
      <c r="N171" s="4">
        <f t="shared" si="57"/>
        <v>0.13903868310055123</v>
      </c>
      <c r="O171" s="4">
        <f t="shared" si="58"/>
        <v>0</v>
      </c>
      <c r="P171" s="4">
        <f t="shared" si="59"/>
        <v>0</v>
      </c>
      <c r="Q171" s="5">
        <f t="shared" si="60"/>
        <v>5.8678257148787631</v>
      </c>
      <c r="R171" s="5">
        <f t="shared" si="61"/>
        <v>-13.649003243890073</v>
      </c>
      <c r="S171" s="5">
        <f t="shared" si="79"/>
        <v>-3.9666745428055981</v>
      </c>
      <c r="T171" s="6">
        <f t="shared" si="80"/>
        <v>621.89060941058972</v>
      </c>
      <c r="U171" s="5">
        <f t="shared" si="62"/>
        <v>-2.4507390810005725</v>
      </c>
      <c r="V171" s="5">
        <f t="shared" si="63"/>
        <v>-2.6909049361479305</v>
      </c>
      <c r="W171" s="5">
        <f t="shared" si="64"/>
        <v>5.6338527805518135</v>
      </c>
      <c r="X171" s="5">
        <f t="shared" si="65"/>
        <v>3.4170866338781907</v>
      </c>
      <c r="Y171" s="5">
        <f t="shared" si="65"/>
        <v>-16.339908180038002</v>
      </c>
      <c r="Z171" s="5">
        <f t="shared" si="66"/>
        <v>-30.506821762253786</v>
      </c>
      <c r="AA171">
        <f t="shared" si="67"/>
        <v>0</v>
      </c>
      <c r="AB171">
        <f t="shared" si="81"/>
        <v>0</v>
      </c>
    </row>
    <row r="172" spans="1:28" x14ac:dyDescent="0.2">
      <c r="A172">
        <f t="shared" si="68"/>
        <v>1.400000000000001</v>
      </c>
      <c r="B172" s="5">
        <f t="shared" si="69"/>
        <v>-55.461444790284489</v>
      </c>
      <c r="C172" s="5">
        <f t="shared" si="70"/>
        <v>141.93778351262412</v>
      </c>
      <c r="D172" s="5">
        <f t="shared" si="71"/>
        <v>70.236399301170962</v>
      </c>
      <c r="E172" s="2">
        <f t="shared" si="72"/>
        <v>152.38866836711424</v>
      </c>
      <c r="F172" s="2">
        <f t="shared" si="73"/>
        <v>-21.342812258565569</v>
      </c>
      <c r="G172" s="3">
        <f t="shared" si="74"/>
        <v>-36.59951457616534</v>
      </c>
      <c r="H172" s="3">
        <f t="shared" si="75"/>
        <v>85.049304181101192</v>
      </c>
      <c r="I172" s="3">
        <f t="shared" si="76"/>
        <v>24.459455221692242</v>
      </c>
      <c r="J172" s="2">
        <f t="shared" si="77"/>
        <v>95.766244359076666</v>
      </c>
      <c r="K172" s="2">
        <f t="shared" si="55"/>
        <v>95.766244359076666</v>
      </c>
      <c r="L172" s="5">
        <f t="shared" si="56"/>
        <v>0.31384836983451009</v>
      </c>
      <c r="M172" s="4">
        <f t="shared" si="78"/>
        <v>8.2300312688193059E-2</v>
      </c>
      <c r="N172" s="4">
        <f t="shared" si="57"/>
        <v>0.13927093907962187</v>
      </c>
      <c r="O172" s="4">
        <f t="shared" si="58"/>
        <v>0</v>
      </c>
      <c r="P172" s="4">
        <f t="shared" si="59"/>
        <v>0</v>
      </c>
      <c r="Q172" s="5">
        <f t="shared" si="60"/>
        <v>5.8479149500320196</v>
      </c>
      <c r="R172" s="5">
        <f t="shared" si="61"/>
        <v>-13.589281256051912</v>
      </c>
      <c r="S172" s="5">
        <f t="shared" si="79"/>
        <v>-3.9081615020578035</v>
      </c>
      <c r="T172" s="6">
        <f t="shared" si="80"/>
        <v>621.88998752029124</v>
      </c>
      <c r="U172" s="5">
        <f t="shared" si="62"/>
        <v>-2.445324227970898</v>
      </c>
      <c r="V172" s="5">
        <f t="shared" si="63"/>
        <v>-2.6682063950565662</v>
      </c>
      <c r="W172" s="5">
        <f t="shared" si="64"/>
        <v>5.618744012915343</v>
      </c>
      <c r="X172" s="5">
        <f t="shared" si="65"/>
        <v>3.4025907220611216</v>
      </c>
      <c r="Y172" s="5">
        <f t="shared" si="65"/>
        <v>-16.257487651108477</v>
      </c>
      <c r="Z172" s="5">
        <f t="shared" si="66"/>
        <v>-30.463417489142461</v>
      </c>
      <c r="AA172">
        <f t="shared" si="67"/>
        <v>0</v>
      </c>
      <c r="AB172">
        <f t="shared" si="81"/>
        <v>0</v>
      </c>
    </row>
    <row r="173" spans="1:28" x14ac:dyDescent="0.2">
      <c r="A173">
        <f t="shared" si="68"/>
        <v>1.410000000000001</v>
      </c>
      <c r="B173" s="5">
        <f t="shared" si="69"/>
        <v>-55.827269806510039</v>
      </c>
      <c r="C173" s="5">
        <f t="shared" si="70"/>
        <v>142.78746368005258</v>
      </c>
      <c r="D173" s="5">
        <f t="shared" si="71"/>
        <v>70.479470682513423</v>
      </c>
      <c r="E173" s="2">
        <f t="shared" si="72"/>
        <v>153.31322134190253</v>
      </c>
      <c r="F173" s="2">
        <f t="shared" si="73"/>
        <v>-21.354583512988018</v>
      </c>
      <c r="G173" s="3">
        <f t="shared" si="74"/>
        <v>-36.565488668944731</v>
      </c>
      <c r="H173" s="3">
        <f t="shared" si="75"/>
        <v>84.886729304590105</v>
      </c>
      <c r="I173" s="3">
        <f t="shared" si="76"/>
        <v>24.154821046800816</v>
      </c>
      <c r="J173" s="2">
        <f t="shared" si="77"/>
        <v>95.531393549097018</v>
      </c>
      <c r="K173" s="2">
        <f t="shared" si="55"/>
        <v>95.531393549097018</v>
      </c>
      <c r="L173" s="5">
        <f t="shared" si="56"/>
        <v>0.31384836983451009</v>
      </c>
      <c r="M173" s="4">
        <f t="shared" si="78"/>
        <v>8.2502554200545308E-2</v>
      </c>
      <c r="N173" s="4">
        <f t="shared" si="57"/>
        <v>0.13950241383966355</v>
      </c>
      <c r="O173" s="4">
        <f t="shared" si="58"/>
        <v>0</v>
      </c>
      <c r="P173" s="4">
        <f t="shared" si="59"/>
        <v>0</v>
      </c>
      <c r="Q173" s="5">
        <f t="shared" si="60"/>
        <v>5.8281505415744626</v>
      </c>
      <c r="R173" s="5">
        <f t="shared" si="61"/>
        <v>-13.530043091949999</v>
      </c>
      <c r="S173" s="5">
        <f t="shared" si="79"/>
        <v>-3.8500219329793852</v>
      </c>
      <c r="T173" s="6">
        <f t="shared" si="80"/>
        <v>621.88936563061486</v>
      </c>
      <c r="U173" s="5">
        <f t="shared" si="62"/>
        <v>-2.4399441741249532</v>
      </c>
      <c r="V173" s="5">
        <f t="shared" si="63"/>
        <v>-2.6455798374852049</v>
      </c>
      <c r="W173" s="5">
        <f t="shared" si="64"/>
        <v>5.6037206073357231</v>
      </c>
      <c r="X173" s="5">
        <f t="shared" si="65"/>
        <v>3.3882063674495093</v>
      </c>
      <c r="Y173" s="5">
        <f t="shared" si="65"/>
        <v>-16.175622929435203</v>
      </c>
      <c r="Z173" s="5">
        <f t="shared" si="66"/>
        <v>-30.420301325643663</v>
      </c>
      <c r="AA173">
        <f t="shared" si="67"/>
        <v>0</v>
      </c>
      <c r="AB173">
        <f t="shared" si="81"/>
        <v>0</v>
      </c>
    </row>
    <row r="174" spans="1:28" x14ac:dyDescent="0.2">
      <c r="A174">
        <f t="shared" si="68"/>
        <v>1.420000000000001</v>
      </c>
      <c r="B174" s="5">
        <f t="shared" si="69"/>
        <v>-56.192755282881116</v>
      </c>
      <c r="C174" s="5">
        <f t="shared" si="70"/>
        <v>143.63552219195202</v>
      </c>
      <c r="D174" s="5">
        <f t="shared" si="71"/>
        <v>70.719497877915146</v>
      </c>
      <c r="E174" s="2">
        <f t="shared" si="72"/>
        <v>154.23614680624158</v>
      </c>
      <c r="F174" s="2">
        <f t="shared" si="73"/>
        <v>-21.366315657764037</v>
      </c>
      <c r="G174" s="3">
        <f t="shared" si="74"/>
        <v>-36.531606605270234</v>
      </c>
      <c r="H174" s="3">
        <f t="shared" si="75"/>
        <v>84.72497307529575</v>
      </c>
      <c r="I174" s="3">
        <f t="shared" si="76"/>
        <v>23.850618033544379</v>
      </c>
      <c r="J174" s="2">
        <f t="shared" si="77"/>
        <v>95.29811815746335</v>
      </c>
      <c r="K174" s="2">
        <f t="shared" si="55"/>
        <v>95.29811815746335</v>
      </c>
      <c r="L174" s="5">
        <f t="shared" si="56"/>
        <v>0.31384836983451009</v>
      </c>
      <c r="M174" s="4">
        <f t="shared" si="78"/>
        <v>8.2704425280833452E-2</v>
      </c>
      <c r="N174" s="4">
        <f t="shared" si="57"/>
        <v>0.13973309863381125</v>
      </c>
      <c r="O174" s="4">
        <f t="shared" si="58"/>
        <v>0</v>
      </c>
      <c r="P174" s="4">
        <f t="shared" si="59"/>
        <v>0</v>
      </c>
      <c r="Q174" s="5">
        <f t="shared" si="60"/>
        <v>5.8085316926886801</v>
      </c>
      <c r="R174" s="5">
        <f t="shared" si="61"/>
        <v>-13.471285196612557</v>
      </c>
      <c r="S174" s="5">
        <f t="shared" si="79"/>
        <v>-3.792252342881318</v>
      </c>
      <c r="T174" s="6">
        <f t="shared" si="80"/>
        <v>621.88874374156001</v>
      </c>
      <c r="U174" s="5">
        <f t="shared" si="62"/>
        <v>-2.4345987572451886</v>
      </c>
      <c r="V174" s="5">
        <f t="shared" si="63"/>
        <v>-2.6230248829355469</v>
      </c>
      <c r="W174" s="5">
        <f t="shared" si="64"/>
        <v>5.5887821587562945</v>
      </c>
      <c r="X174" s="5">
        <f t="shared" si="65"/>
        <v>3.3739329354434915</v>
      </c>
      <c r="Y174" s="5">
        <f t="shared" si="65"/>
        <v>-16.094310079548105</v>
      </c>
      <c r="Z174" s="5">
        <f t="shared" si="66"/>
        <v>-30.377470184125023</v>
      </c>
      <c r="AA174">
        <f t="shared" si="67"/>
        <v>0</v>
      </c>
      <c r="AB174">
        <f t="shared" si="81"/>
        <v>0</v>
      </c>
    </row>
    <row r="175" spans="1:28" x14ac:dyDescent="0.2">
      <c r="A175">
        <f t="shared" si="68"/>
        <v>1.430000000000001</v>
      </c>
      <c r="B175" s="5">
        <f t="shared" si="69"/>
        <v>-56.557902652287041</v>
      </c>
      <c r="C175" s="5">
        <f t="shared" si="70"/>
        <v>144.481967207201</v>
      </c>
      <c r="D175" s="5">
        <f t="shared" si="71"/>
        <v>70.956485184741382</v>
      </c>
      <c r="E175" s="2">
        <f t="shared" si="72"/>
        <v>155.15745293245917</v>
      </c>
      <c r="F175" s="2">
        <f t="shared" si="73"/>
        <v>-21.378009154948845</v>
      </c>
      <c r="G175" s="3">
        <f t="shared" si="74"/>
        <v>-36.497867275915802</v>
      </c>
      <c r="H175" s="3">
        <f t="shared" si="75"/>
        <v>84.564029974500272</v>
      </c>
      <c r="I175" s="3">
        <f t="shared" si="76"/>
        <v>23.54684333170313</v>
      </c>
      <c r="J175" s="2">
        <f t="shared" si="77"/>
        <v>95.066415269043972</v>
      </c>
      <c r="K175" s="2">
        <f t="shared" si="55"/>
        <v>95.066415269043972</v>
      </c>
      <c r="L175" s="5">
        <f t="shared" si="56"/>
        <v>0.31384836983451009</v>
      </c>
      <c r="M175" s="4">
        <f t="shared" si="78"/>
        <v>8.2905915708302219E-2</v>
      </c>
      <c r="N175" s="4">
        <f t="shared" si="57"/>
        <v>0.1399629846879773</v>
      </c>
      <c r="O175" s="4">
        <f t="shared" si="58"/>
        <v>0</v>
      </c>
      <c r="P175" s="4">
        <f t="shared" si="59"/>
        <v>0</v>
      </c>
      <c r="Q175" s="5">
        <f t="shared" si="60"/>
        <v>5.7890576147866755</v>
      </c>
      <c r="R175" s="5">
        <f t="shared" si="61"/>
        <v>-13.413004051992125</v>
      </c>
      <c r="S175" s="5">
        <f t="shared" si="79"/>
        <v>-3.734849262919417</v>
      </c>
      <c r="T175" s="6">
        <f t="shared" si="80"/>
        <v>621.88812185312725</v>
      </c>
      <c r="U175" s="5">
        <f t="shared" si="62"/>
        <v>-2.429287816820151</v>
      </c>
      <c r="V175" s="5">
        <f t="shared" si="63"/>
        <v>-2.6005411520665374</v>
      </c>
      <c r="W175" s="5">
        <f t="shared" si="64"/>
        <v>5.5739282659287097</v>
      </c>
      <c r="X175" s="5">
        <f t="shared" si="65"/>
        <v>3.3597697979665244</v>
      </c>
      <c r="Y175" s="5">
        <f t="shared" si="65"/>
        <v>-16.013545204058662</v>
      </c>
      <c r="Z175" s="5">
        <f t="shared" si="66"/>
        <v>-30.334920996990707</v>
      </c>
      <c r="AA175">
        <f t="shared" si="67"/>
        <v>0</v>
      </c>
      <c r="AB175">
        <f t="shared" si="81"/>
        <v>0</v>
      </c>
    </row>
    <row r="176" spans="1:28" x14ac:dyDescent="0.2">
      <c r="A176">
        <f t="shared" si="68"/>
        <v>1.4400000000000011</v>
      </c>
      <c r="B176" s="5">
        <f t="shared" si="69"/>
        <v>-56.922713336556299</v>
      </c>
      <c r="C176" s="5">
        <f t="shared" si="70"/>
        <v>145.32680682968581</v>
      </c>
      <c r="D176" s="5">
        <f t="shared" si="71"/>
        <v>71.190436872008576</v>
      </c>
      <c r="E176" s="2">
        <f t="shared" si="72"/>
        <v>156.07714783692253</v>
      </c>
      <c r="F176" s="2">
        <f t="shared" si="73"/>
        <v>-21.389664454403121</v>
      </c>
      <c r="G176" s="3">
        <f t="shared" si="74"/>
        <v>-36.464269577936136</v>
      </c>
      <c r="H176" s="3">
        <f t="shared" si="75"/>
        <v>84.40389452245968</v>
      </c>
      <c r="I176" s="3">
        <f t="shared" si="76"/>
        <v>23.243494121733224</v>
      </c>
      <c r="J176" s="2">
        <f t="shared" si="77"/>
        <v>94.836282009566077</v>
      </c>
      <c r="K176" s="2">
        <f t="shared" si="55"/>
        <v>94.836282009566077</v>
      </c>
      <c r="L176" s="5">
        <f t="shared" si="56"/>
        <v>0.31384836983451009</v>
      </c>
      <c r="M176" s="4">
        <f t="shared" si="78"/>
        <v>8.3107015188833913E-2</v>
      </c>
      <c r="N176" s="4">
        <f t="shared" si="57"/>
        <v>0.14019206320197694</v>
      </c>
      <c r="O176" s="4">
        <f t="shared" si="58"/>
        <v>0</v>
      </c>
      <c r="P176" s="4">
        <f t="shared" si="59"/>
        <v>0</v>
      </c>
      <c r="Q176" s="5">
        <f t="shared" si="60"/>
        <v>5.76972752738582</v>
      </c>
      <c r="R176" s="5">
        <f t="shared" si="61"/>
        <v>-13.355196176463989</v>
      </c>
      <c r="S176" s="5">
        <f t="shared" si="79"/>
        <v>-3.6778092477667883</v>
      </c>
      <c r="T176" s="6">
        <f t="shared" si="80"/>
        <v>621.88749996531647</v>
      </c>
      <c r="U176" s="5">
        <f t="shared" si="62"/>
        <v>-2.4240111940215203</v>
      </c>
      <c r="V176" s="5">
        <f t="shared" si="63"/>
        <v>-2.5781282666551917</v>
      </c>
      <c r="W176" s="5">
        <f t="shared" si="64"/>
        <v>5.5591585313579248</v>
      </c>
      <c r="X176" s="5">
        <f t="shared" si="65"/>
        <v>3.3457163333642996</v>
      </c>
      <c r="Y176" s="5">
        <f t="shared" si="65"/>
        <v>-15.933324443119181</v>
      </c>
      <c r="Z176" s="5">
        <f t="shared" si="66"/>
        <v>-30.292650716408865</v>
      </c>
      <c r="AA176">
        <f t="shared" si="67"/>
        <v>0</v>
      </c>
      <c r="AB176">
        <f t="shared" si="81"/>
        <v>0</v>
      </c>
    </row>
    <row r="177" spans="1:28" x14ac:dyDescent="0.2">
      <c r="A177">
        <f t="shared" si="68"/>
        <v>1.4500000000000011</v>
      </c>
      <c r="B177" s="5">
        <f t="shared" si="69"/>
        <v>-57.287188746518993</v>
      </c>
      <c r="C177" s="5">
        <f t="shared" si="70"/>
        <v>146.17004910868826</v>
      </c>
      <c r="D177" s="5">
        <f t="shared" si="71"/>
        <v>71.421357180690094</v>
      </c>
      <c r="E177" s="2">
        <f t="shared" si="72"/>
        <v>156.99523958042687</v>
      </c>
      <c r="F177" s="2">
        <f t="shared" si="73"/>
        <v>-21.401281994207245</v>
      </c>
      <c r="G177" s="3">
        <f t="shared" si="74"/>
        <v>-36.430812414602492</v>
      </c>
      <c r="H177" s="3">
        <f t="shared" si="75"/>
        <v>84.244561278028485</v>
      </c>
      <c r="I177" s="3">
        <f t="shared" si="76"/>
        <v>22.940567614569137</v>
      </c>
      <c r="J177" s="2">
        <f t="shared" si="77"/>
        <v>94.607715544738056</v>
      </c>
      <c r="K177" s="2">
        <f t="shared" si="55"/>
        <v>94.607715544738056</v>
      </c>
      <c r="L177" s="5">
        <f t="shared" si="56"/>
        <v>0.31384836983451009</v>
      </c>
      <c r="M177" s="4">
        <f t="shared" si="78"/>
        <v>8.3307713355980251E-2</v>
      </c>
      <c r="N177" s="4">
        <f t="shared" si="57"/>
        <v>0.14042032535067769</v>
      </c>
      <c r="O177" s="4">
        <f t="shared" si="58"/>
        <v>0</v>
      </c>
      <c r="P177" s="4">
        <f t="shared" si="59"/>
        <v>0</v>
      </c>
      <c r="Q177" s="5">
        <f t="shared" si="60"/>
        <v>5.7505406579860034</v>
      </c>
      <c r="R177" s="5">
        <f t="shared" si="61"/>
        <v>-13.297858124330881</v>
      </c>
      <c r="S177" s="5">
        <f t="shared" si="79"/>
        <v>-3.62112887529182</v>
      </c>
      <c r="T177" s="6">
        <f t="shared" si="80"/>
        <v>621.88687807812732</v>
      </c>
      <c r="U177" s="5">
        <f t="shared" si="62"/>
        <v>-2.4187687316812347</v>
      </c>
      <c r="V177" s="5">
        <f t="shared" si="63"/>
        <v>-2.5557858495579868</v>
      </c>
      <c r="W177" s="5">
        <f t="shared" si="64"/>
        <v>5.5444725612474688</v>
      </c>
      <c r="X177" s="5">
        <f t="shared" si="65"/>
        <v>3.3317719263047687</v>
      </c>
      <c r="Y177" s="5">
        <f t="shared" si="65"/>
        <v>-15.853643973888868</v>
      </c>
      <c r="Z177" s="5">
        <f t="shared" si="66"/>
        <v>-30.250656314044349</v>
      </c>
      <c r="AA177">
        <f t="shared" si="67"/>
        <v>0</v>
      </c>
      <c r="AB177">
        <f t="shared" si="81"/>
        <v>0</v>
      </c>
    </row>
    <row r="178" spans="1:28" x14ac:dyDescent="0.2">
      <c r="A178">
        <f t="shared" si="68"/>
        <v>1.4600000000000011</v>
      </c>
      <c r="B178" s="5">
        <f t="shared" si="69"/>
        <v>-57.651330282068706</v>
      </c>
      <c r="C178" s="5">
        <f t="shared" si="70"/>
        <v>147.01170203926986</v>
      </c>
      <c r="D178" s="5">
        <f t="shared" si="71"/>
        <v>71.649250324020088</v>
      </c>
      <c r="E178" s="2">
        <f t="shared" si="72"/>
        <v>157.91173616858006</v>
      </c>
      <c r="F178" s="2">
        <f t="shared" si="73"/>
        <v>-21.412862201058854</v>
      </c>
      <c r="G178" s="3">
        <f t="shared" si="74"/>
        <v>-36.397494695339446</v>
      </c>
      <c r="H178" s="3">
        <f t="shared" si="75"/>
        <v>84.086024838289589</v>
      </c>
      <c r="I178" s="3">
        <f t="shared" si="76"/>
        <v>22.638061051428693</v>
      </c>
      <c r="J178" s="2">
        <f t="shared" si="77"/>
        <v>94.380713079372995</v>
      </c>
      <c r="K178" s="2">
        <f t="shared" si="55"/>
        <v>94.380713079372995</v>
      </c>
      <c r="L178" s="5">
        <f t="shared" si="56"/>
        <v>0.31384836983451009</v>
      </c>
      <c r="M178" s="4">
        <f t="shared" si="78"/>
        <v>8.3507999772033603E-2</v>
      </c>
      <c r="N178" s="4">
        <f t="shared" si="57"/>
        <v>0.1406477622851709</v>
      </c>
      <c r="O178" s="4">
        <f t="shared" si="58"/>
        <v>0</v>
      </c>
      <c r="P178" s="4">
        <f t="shared" si="59"/>
        <v>0</v>
      </c>
      <c r="Q178" s="5">
        <f t="shared" si="60"/>
        <v>5.7314962419479354</v>
      </c>
      <c r="R178" s="5">
        <f t="shared" si="61"/>
        <v>-13.240986485333778</v>
      </c>
      <c r="S178" s="5">
        <f t="shared" si="79"/>
        <v>-3.5648047462416539</v>
      </c>
      <c r="T178" s="6">
        <f t="shared" si="80"/>
        <v>621.88625619156028</v>
      </c>
      <c r="U178" s="5">
        <f t="shared" si="62"/>
        <v>-2.4135602742686633</v>
      </c>
      <c r="V178" s="5">
        <f t="shared" si="63"/>
        <v>-2.5335135246727951</v>
      </c>
      <c r="W178" s="5">
        <f t="shared" si="64"/>
        <v>5.5298699654449033</v>
      </c>
      <c r="X178" s="5">
        <f t="shared" si="65"/>
        <v>3.3179359676792721</v>
      </c>
      <c r="Y178" s="5">
        <f t="shared" si="65"/>
        <v>-15.774500010006573</v>
      </c>
      <c r="Z178" s="5">
        <f t="shared" si="66"/>
        <v>-30.208934780796749</v>
      </c>
      <c r="AA178">
        <f t="shared" si="67"/>
        <v>0</v>
      </c>
      <c r="AB178">
        <f t="shared" si="81"/>
        <v>0</v>
      </c>
    </row>
    <row r="179" spans="1:28" x14ac:dyDescent="0.2">
      <c r="A179">
        <f t="shared" si="68"/>
        <v>1.4700000000000011</v>
      </c>
      <c r="B179" s="5">
        <f t="shared" si="69"/>
        <v>-58.015139332223711</v>
      </c>
      <c r="C179" s="5">
        <f t="shared" si="70"/>
        <v>147.85177356265228</v>
      </c>
      <c r="D179" s="5">
        <f t="shared" si="71"/>
        <v>71.874120487795338</v>
      </c>
      <c r="E179" s="2">
        <f t="shared" si="72"/>
        <v>158.82664555218415</v>
      </c>
      <c r="F179" s="2">
        <f t="shared" si="73"/>
        <v>-21.424405490654191</v>
      </c>
      <c r="G179" s="3">
        <f t="shared" si="74"/>
        <v>-36.364315335662653</v>
      </c>
      <c r="H179" s="3">
        <f t="shared" si="75"/>
        <v>83.928279838189525</v>
      </c>
      <c r="I179" s="3">
        <f t="shared" si="76"/>
        <v>22.335971703620725</v>
      </c>
      <c r="J179" s="2">
        <f t="shared" si="77"/>
        <v>94.155271856513195</v>
      </c>
      <c r="K179" s="2">
        <f t="shared" si="55"/>
        <v>94.155271856513195</v>
      </c>
      <c r="L179" s="5">
        <f t="shared" si="56"/>
        <v>0.31384836983451009</v>
      </c>
      <c r="M179" s="4">
        <f t="shared" si="78"/>
        <v>8.3707863929138204E-2</v>
      </c>
      <c r="N179" s="4">
        <f t="shared" si="57"/>
        <v>0.14087436513396634</v>
      </c>
      <c r="O179" s="4">
        <f t="shared" si="58"/>
        <v>0</v>
      </c>
      <c r="P179" s="4">
        <f t="shared" si="59"/>
        <v>0</v>
      </c>
      <c r="Q179" s="5">
        <f t="shared" si="60"/>
        <v>5.7125935223725977</v>
      </c>
      <c r="R179" s="5">
        <f t="shared" si="61"/>
        <v>-13.184577884168746</v>
      </c>
      <c r="S179" s="5">
        <f t="shared" si="79"/>
        <v>-3.5088334839310744</v>
      </c>
      <c r="T179" s="6">
        <f t="shared" si="80"/>
        <v>621.88563430561499</v>
      </c>
      <c r="U179" s="5">
        <f t="shared" si="62"/>
        <v>-2.4083856678678504</v>
      </c>
      <c r="V179" s="5">
        <f t="shared" si="63"/>
        <v>-2.5113109169013792</v>
      </c>
      <c r="W179" s="5">
        <f t="shared" si="64"/>
        <v>5.5153503573875273</v>
      </c>
      <c r="X179" s="5">
        <f t="shared" si="65"/>
        <v>3.3042078545047473</v>
      </c>
      <c r="Y179" s="5">
        <f t="shared" si="65"/>
        <v>-15.695888801070126</v>
      </c>
      <c r="Z179" s="5">
        <f t="shared" si="66"/>
        <v>-30.167483126543548</v>
      </c>
      <c r="AA179">
        <f t="shared" si="67"/>
        <v>0</v>
      </c>
      <c r="AB179">
        <f t="shared" si="81"/>
        <v>0</v>
      </c>
    </row>
    <row r="180" spans="1:28" x14ac:dyDescent="0.2">
      <c r="A180">
        <f t="shared" si="68"/>
        <v>1.4800000000000011</v>
      </c>
      <c r="B180" s="5">
        <f t="shared" si="69"/>
        <v>-58.378617275187615</v>
      </c>
      <c r="C180" s="5">
        <f t="shared" si="70"/>
        <v>148.69027156659413</v>
      </c>
      <c r="D180" s="5">
        <f t="shared" si="71"/>
        <v>72.095971830675211</v>
      </c>
      <c r="E180" s="2">
        <f t="shared" si="72"/>
        <v>159.73997562761284</v>
      </c>
      <c r="F180" s="2">
        <f t="shared" si="73"/>
        <v>-21.43591226805427</v>
      </c>
      <c r="G180" s="3">
        <f t="shared" si="74"/>
        <v>-36.331273257117608</v>
      </c>
      <c r="H180" s="3">
        <f t="shared" si="75"/>
        <v>83.771320950178819</v>
      </c>
      <c r="I180" s="3">
        <f t="shared" si="76"/>
        <v>22.034296872355288</v>
      </c>
      <c r="J180" s="2">
        <f t="shared" si="77"/>
        <v>93.931389156555667</v>
      </c>
      <c r="K180" s="2">
        <f t="shared" si="55"/>
        <v>93.931389156555667</v>
      </c>
      <c r="L180" s="5">
        <f t="shared" si="56"/>
        <v>0.31384836983451009</v>
      </c>
      <c r="M180" s="4">
        <f t="shared" si="78"/>
        <v>8.3907295250441966E-2</v>
      </c>
      <c r="N180" s="4">
        <f t="shared" si="57"/>
        <v>0.14110012500421018</v>
      </c>
      <c r="O180" s="4">
        <f t="shared" si="58"/>
        <v>0</v>
      </c>
      <c r="P180" s="4">
        <f t="shared" si="59"/>
        <v>0</v>
      </c>
      <c r="Q180" s="5">
        <f t="shared" si="60"/>
        <v>5.6938317499818076</v>
      </c>
      <c r="R180" s="5">
        <f t="shared" si="61"/>
        <v>-13.128628980009664</v>
      </c>
      <c r="S180" s="5">
        <f t="shared" si="79"/>
        <v>-3.4532117339367612</v>
      </c>
      <c r="T180" s="6">
        <f t="shared" si="80"/>
        <v>621.88501242029167</v>
      </c>
      <c r="U180" s="5">
        <f t="shared" si="62"/>
        <v>-2.4032447601548204</v>
      </c>
      <c r="V180" s="5">
        <f t="shared" si="63"/>
        <v>-2.4891776521124491</v>
      </c>
      <c r="W180" s="5">
        <f t="shared" si="64"/>
        <v>5.5009133540482917</v>
      </c>
      <c r="X180" s="5">
        <f t="shared" si="65"/>
        <v>3.2905869898269873</v>
      </c>
      <c r="Y180" s="5">
        <f t="shared" si="65"/>
        <v>-15.617806632122113</v>
      </c>
      <c r="Z180" s="5">
        <f t="shared" si="66"/>
        <v>-30.126298379888468</v>
      </c>
      <c r="AA180">
        <f t="shared" si="67"/>
        <v>0</v>
      </c>
      <c r="AB180">
        <f t="shared" si="81"/>
        <v>0</v>
      </c>
    </row>
    <row r="181" spans="1:28" x14ac:dyDescent="0.2">
      <c r="A181">
        <f t="shared" si="68"/>
        <v>1.4900000000000011</v>
      </c>
      <c r="B181" s="5">
        <f t="shared" si="69"/>
        <v>-58.741765478409299</v>
      </c>
      <c r="C181" s="5">
        <f t="shared" si="70"/>
        <v>149.52720388576432</v>
      </c>
      <c r="D181" s="5">
        <f t="shared" si="71"/>
        <v>72.314808484479769</v>
      </c>
      <c r="E181" s="2">
        <f t="shared" si="72"/>
        <v>160.65173423718579</v>
      </c>
      <c r="F181" s="2">
        <f t="shared" si="73"/>
        <v>-21.447382928036387</v>
      </c>
      <c r="G181" s="3">
        <f t="shared" si="74"/>
        <v>-36.298367387219336</v>
      </c>
      <c r="H181" s="3">
        <f t="shared" si="75"/>
        <v>83.615142883857601</v>
      </c>
      <c r="I181" s="3">
        <f t="shared" si="76"/>
        <v>21.733033888556403</v>
      </c>
      <c r="J181" s="2">
        <f t="shared" si="77"/>
        <v>93.709062296378846</v>
      </c>
      <c r="K181" s="2">
        <f t="shared" si="55"/>
        <v>93.709062296378846</v>
      </c>
      <c r="L181" s="5">
        <f t="shared" si="56"/>
        <v>0.31384836983451009</v>
      </c>
      <c r="M181" s="4">
        <f t="shared" si="78"/>
        <v>8.4106283091288356E-2</v>
      </c>
      <c r="N181" s="4">
        <f t="shared" si="57"/>
        <v>0.14132503298292506</v>
      </c>
      <c r="O181" s="4">
        <f t="shared" si="58"/>
        <v>0</v>
      </c>
      <c r="P181" s="4">
        <f t="shared" si="59"/>
        <v>0</v>
      </c>
      <c r="Q181" s="5">
        <f t="shared" si="60"/>
        <v>5.6752101829998987</v>
      </c>
      <c r="R181" s="5">
        <f t="shared" si="61"/>
        <v>-13.073136466036859</v>
      </c>
      <c r="S181" s="5">
        <f t="shared" si="79"/>
        <v>-3.3979361637968615</v>
      </c>
      <c r="T181" s="6">
        <f t="shared" si="80"/>
        <v>621.88439053559011</v>
      </c>
      <c r="U181" s="5">
        <f t="shared" si="62"/>
        <v>-2.3981374003749427</v>
      </c>
      <c r="V181" s="5">
        <f t="shared" si="63"/>
        <v>-2.4671133571052906</v>
      </c>
      <c r="W181" s="5">
        <f t="shared" si="64"/>
        <v>5.4865585758819275</v>
      </c>
      <c r="X181" s="5">
        <f t="shared" si="65"/>
        <v>3.2770727826249559</v>
      </c>
      <c r="Y181" s="5">
        <f t="shared" si="65"/>
        <v>-15.540249823142149</v>
      </c>
      <c r="Z181" s="5">
        <f t="shared" si="66"/>
        <v>-30.085377587914934</v>
      </c>
      <c r="AA181">
        <f t="shared" si="67"/>
        <v>0</v>
      </c>
      <c r="AB181">
        <f t="shared" si="81"/>
        <v>0</v>
      </c>
    </row>
    <row r="182" spans="1:28" x14ac:dyDescent="0.2">
      <c r="A182">
        <f t="shared" si="68"/>
        <v>1.5000000000000011</v>
      </c>
      <c r="B182" s="5">
        <f t="shared" si="69"/>
        <v>-59.104585298642363</v>
      </c>
      <c r="C182" s="5">
        <f t="shared" si="70"/>
        <v>150.36257830211173</v>
      </c>
      <c r="D182" s="5">
        <f t="shared" si="71"/>
        <v>72.530634554485928</v>
      </c>
      <c r="E182" s="2">
        <f t="shared" si="72"/>
        <v>161.5619291695391</v>
      </c>
      <c r="F182" s="2">
        <f t="shared" si="73"/>
        <v>-21.458817855431736</v>
      </c>
      <c r="G182" s="3">
        <f t="shared" si="74"/>
        <v>-36.26559665939309</v>
      </c>
      <c r="H182" s="3">
        <f t="shared" si="75"/>
        <v>83.459740385626176</v>
      </c>
      <c r="I182" s="3">
        <f t="shared" si="76"/>
        <v>21.432180112677255</v>
      </c>
      <c r="J182" s="2">
        <f t="shared" si="77"/>
        <v>93.488288628470158</v>
      </c>
      <c r="K182" s="2">
        <f t="shared" si="55"/>
        <v>93.488288628470158</v>
      </c>
      <c r="L182" s="5">
        <f t="shared" si="56"/>
        <v>0.31384836983451009</v>
      </c>
      <c r="M182" s="4">
        <f t="shared" si="78"/>
        <v>8.4304816740449609E-2</v>
      </c>
      <c r="N182" s="4">
        <f t="shared" si="57"/>
        <v>0.14154908013827325</v>
      </c>
      <c r="O182" s="4">
        <f t="shared" si="58"/>
        <v>0</v>
      </c>
      <c r="P182" s="4">
        <f t="shared" si="59"/>
        <v>0</v>
      </c>
      <c r="Q182" s="5">
        <f t="shared" si="60"/>
        <v>5.6567280870364964</v>
      </c>
      <c r="R182" s="5">
        <f t="shared" si="61"/>
        <v>-13.018097068971443</v>
      </c>
      <c r="S182" s="5">
        <f t="shared" si="79"/>
        <v>-3.343003462715822</v>
      </c>
      <c r="T182" s="6">
        <f t="shared" si="80"/>
        <v>621.88376865151054</v>
      </c>
      <c r="U182" s="5">
        <f t="shared" si="62"/>
        <v>-2.393063439320346</v>
      </c>
      <c r="V182" s="5">
        <f t="shared" si="63"/>
        <v>-2.4451176595739601</v>
      </c>
      <c r="W182" s="5">
        <f t="shared" si="64"/>
        <v>5.4722856467712928</v>
      </c>
      <c r="X182" s="5">
        <f t="shared" si="65"/>
        <v>3.2636646477161504</v>
      </c>
      <c r="Y182" s="5">
        <f t="shared" si="65"/>
        <v>-15.463214728545402</v>
      </c>
      <c r="Z182" s="5">
        <f t="shared" si="66"/>
        <v>-30.04471781594453</v>
      </c>
      <c r="AA182">
        <f t="shared" si="67"/>
        <v>0</v>
      </c>
      <c r="AB182">
        <f t="shared" si="81"/>
        <v>0</v>
      </c>
    </row>
    <row r="183" spans="1:28" x14ac:dyDescent="0.2">
      <c r="A183">
        <f t="shared" si="68"/>
        <v>1.5100000000000011</v>
      </c>
      <c r="B183" s="5">
        <f t="shared" si="69"/>
        <v>-59.467078082003908</v>
      </c>
      <c r="C183" s="5">
        <f t="shared" si="70"/>
        <v>151.19640254523156</v>
      </c>
      <c r="D183" s="5">
        <f t="shared" si="71"/>
        <v>72.743454119721903</v>
      </c>
      <c r="E183" s="2">
        <f t="shared" si="72"/>
        <v>162.47056815999275</v>
      </c>
      <c r="F183" s="2">
        <f t="shared" si="73"/>
        <v>-21.470217425449746</v>
      </c>
      <c r="G183" s="3">
        <f t="shared" si="74"/>
        <v>-36.232960012915932</v>
      </c>
      <c r="H183" s="3">
        <f t="shared" si="75"/>
        <v>83.305108238340722</v>
      </c>
      <c r="I183" s="3">
        <f t="shared" si="76"/>
        <v>21.13173293451781</v>
      </c>
      <c r="J183" s="2">
        <f t="shared" si="77"/>
        <v>93.269065540054669</v>
      </c>
      <c r="K183" s="2">
        <f t="shared" si="55"/>
        <v>93.269065540054669</v>
      </c>
      <c r="L183" s="5">
        <f t="shared" si="56"/>
        <v>0.31384836983451009</v>
      </c>
      <c r="M183" s="4">
        <f t="shared" si="78"/>
        <v>8.4502885421400539E-2</v>
      </c>
      <c r="N183" s="4">
        <f t="shared" si="57"/>
        <v>0.14177225752084249</v>
      </c>
      <c r="O183" s="4">
        <f t="shared" si="58"/>
        <v>0</v>
      </c>
      <c r="P183" s="4">
        <f t="shared" si="59"/>
        <v>0</v>
      </c>
      <c r="Q183" s="5">
        <f t="shared" si="60"/>
        <v>5.6383847349703506</v>
      </c>
      <c r="R183" s="5">
        <f t="shared" si="61"/>
        <v>-12.963507548615331</v>
      </c>
      <c r="S183" s="5">
        <f t="shared" si="79"/>
        <v>-3.2884103412744237</v>
      </c>
      <c r="T183" s="6">
        <f t="shared" si="80"/>
        <v>621.88314676805282</v>
      </c>
      <c r="U183" s="5">
        <f t="shared" si="62"/>
        <v>-2.3880227293073983</v>
      </c>
      <c r="V183" s="5">
        <f t="shared" si="63"/>
        <v>-2.4231901880720641</v>
      </c>
      <c r="W183" s="5">
        <f t="shared" si="64"/>
        <v>5.4580941939739214</v>
      </c>
      <c r="X183" s="5">
        <f t="shared" si="65"/>
        <v>3.2503620056629523</v>
      </c>
      <c r="Y183" s="5">
        <f t="shared" si="65"/>
        <v>-15.386697736687395</v>
      </c>
      <c r="Z183" s="5">
        <f t="shared" si="66"/>
        <v>-30.0043161473005</v>
      </c>
      <c r="AA183">
        <f t="shared" si="67"/>
        <v>0</v>
      </c>
      <c r="AB183">
        <f t="shared" si="81"/>
        <v>0</v>
      </c>
    </row>
    <row r="184" spans="1:28" x14ac:dyDescent="0.2">
      <c r="A184">
        <f t="shared" si="68"/>
        <v>1.5200000000000011</v>
      </c>
      <c r="B184" s="5">
        <f t="shared" si="69"/>
        <v>-59.829245164032784</v>
      </c>
      <c r="C184" s="5">
        <f t="shared" si="70"/>
        <v>152.02868429272814</v>
      </c>
      <c r="D184" s="5">
        <f t="shared" si="71"/>
        <v>72.953271233259713</v>
      </c>
      <c r="E184" s="2">
        <f t="shared" si="72"/>
        <v>163.37765889091429</v>
      </c>
      <c r="F184" s="2">
        <f t="shared" si="73"/>
        <v>-21.481582003989757</v>
      </c>
      <c r="G184" s="3">
        <f t="shared" si="74"/>
        <v>-36.200456392859302</v>
      </c>
      <c r="H184" s="3">
        <f t="shared" si="75"/>
        <v>83.151241260973848</v>
      </c>
      <c r="I184" s="3">
        <f t="shared" si="76"/>
        <v>20.831689773044804</v>
      </c>
      <c r="J184" s="2">
        <f t="shared" si="77"/>
        <v>93.051390452224666</v>
      </c>
      <c r="K184" s="2">
        <f t="shared" si="55"/>
        <v>93.051390452224666</v>
      </c>
      <c r="L184" s="5">
        <f t="shared" si="56"/>
        <v>0.31384836983451009</v>
      </c>
      <c r="M184" s="4">
        <f t="shared" si="78"/>
        <v>8.4700478293634016E-2</v>
      </c>
      <c r="N184" s="4">
        <f t="shared" si="57"/>
        <v>0.14199455616495435</v>
      </c>
      <c r="O184" s="4">
        <f t="shared" si="58"/>
        <v>0</v>
      </c>
      <c r="P184" s="4">
        <f t="shared" si="59"/>
        <v>0</v>
      </c>
      <c r="Q184" s="5">
        <f t="shared" si="60"/>
        <v>5.6201794068342465</v>
      </c>
      <c r="R184" s="5">
        <f t="shared" si="61"/>
        <v>-12.90936469739683</v>
      </c>
      <c r="S184" s="5">
        <f t="shared" si="79"/>
        <v>-3.2341535311449858</v>
      </c>
      <c r="T184" s="6">
        <f t="shared" si="80"/>
        <v>621.88252488521698</v>
      </c>
      <c r="U184" s="5">
        <f t="shared" si="62"/>
        <v>-2.3830151241542299</v>
      </c>
      <c r="V184" s="5">
        <f t="shared" si="63"/>
        <v>-2.4013305719781188</v>
      </c>
      <c r="W184" s="5">
        <f t="shared" si="64"/>
        <v>5.4439838480687808</v>
      </c>
      <c r="X184" s="5">
        <f t="shared" si="65"/>
        <v>3.2371642826800167</v>
      </c>
      <c r="Y184" s="5">
        <f t="shared" si="65"/>
        <v>-15.31069526937495</v>
      </c>
      <c r="Z184" s="5">
        <f t="shared" si="66"/>
        <v>-29.964169683076204</v>
      </c>
      <c r="AA184">
        <f t="shared" si="67"/>
        <v>0</v>
      </c>
      <c r="AB184">
        <f t="shared" si="81"/>
        <v>0</v>
      </c>
    </row>
    <row r="185" spans="1:28" x14ac:dyDescent="0.2">
      <c r="A185">
        <f t="shared" si="68"/>
        <v>1.5300000000000011</v>
      </c>
      <c r="B185" s="5">
        <f t="shared" si="69"/>
        <v>-60.191087869747243</v>
      </c>
      <c r="C185" s="5">
        <f t="shared" si="70"/>
        <v>152.8594311705744</v>
      </c>
      <c r="D185" s="5">
        <f t="shared" si="71"/>
        <v>73.160089922506003</v>
      </c>
      <c r="E185" s="2">
        <f t="shared" si="72"/>
        <v>164.2832089920793</v>
      </c>
      <c r="F185" s="2">
        <f t="shared" si="73"/>
        <v>-21.492911947940588</v>
      </c>
      <c r="G185" s="3">
        <f t="shared" si="74"/>
        <v>-36.168084750032499</v>
      </c>
      <c r="H185" s="3">
        <f t="shared" si="75"/>
        <v>82.9981343082801</v>
      </c>
      <c r="I185" s="3">
        <f t="shared" si="76"/>
        <v>20.532048076214043</v>
      </c>
      <c r="J185" s="2">
        <f t="shared" si="77"/>
        <v>92.835260819070257</v>
      </c>
      <c r="K185" s="2">
        <f t="shared" si="55"/>
        <v>92.835260819070257</v>
      </c>
      <c r="L185" s="5">
        <f t="shared" si="56"/>
        <v>0.31384836983451009</v>
      </c>
      <c r="M185" s="4">
        <f t="shared" si="78"/>
        <v>8.4897584454017752E-2</v>
      </c>
      <c r="N185" s="4">
        <f t="shared" si="57"/>
        <v>0.14221596708999498</v>
      </c>
      <c r="O185" s="4">
        <f t="shared" si="58"/>
        <v>0</v>
      </c>
      <c r="P185" s="4">
        <f t="shared" si="59"/>
        <v>0</v>
      </c>
      <c r="Q185" s="5">
        <f t="shared" si="60"/>
        <v>5.6021113897009505</v>
      </c>
      <c r="R185" s="5">
        <f t="shared" si="61"/>
        <v>-12.855665339921748</v>
      </c>
      <c r="S185" s="5">
        <f t="shared" si="79"/>
        <v>-3.1802297848116718</v>
      </c>
      <c r="T185" s="6">
        <f t="shared" si="80"/>
        <v>621.881903003003</v>
      </c>
      <c r="U185" s="5">
        <f t="shared" si="62"/>
        <v>-2.3780404791583201</v>
      </c>
      <c r="V185" s="5">
        <f t="shared" si="63"/>
        <v>-2.3795384414615075</v>
      </c>
      <c r="W185" s="5">
        <f t="shared" si="64"/>
        <v>5.4299542429032375</v>
      </c>
      <c r="X185" s="5">
        <f t="shared" si="65"/>
        <v>3.2240709105426304</v>
      </c>
      <c r="Y185" s="5">
        <f t="shared" si="65"/>
        <v>-15.235203781383255</v>
      </c>
      <c r="Z185" s="5">
        <f t="shared" si="66"/>
        <v>-29.924275541908433</v>
      </c>
      <c r="AA185">
        <f t="shared" si="67"/>
        <v>0</v>
      </c>
      <c r="AB185">
        <f t="shared" si="81"/>
        <v>0</v>
      </c>
    </row>
    <row r="186" spans="1:28" x14ac:dyDescent="0.2">
      <c r="A186">
        <f t="shared" si="68"/>
        <v>1.5400000000000011</v>
      </c>
      <c r="B186" s="5">
        <f t="shared" si="69"/>
        <v>-60.552607513702043</v>
      </c>
      <c r="C186" s="5">
        <f t="shared" si="70"/>
        <v>153.68865075346812</v>
      </c>
      <c r="D186" s="5">
        <f t="shared" si="71"/>
        <v>73.363914189491041</v>
      </c>
      <c r="E186" s="2">
        <f t="shared" si="72"/>
        <v>165.18722604102879</v>
      </c>
      <c r="F186" s="2">
        <f t="shared" si="73"/>
        <v>-21.504207605468526</v>
      </c>
      <c r="G186" s="3">
        <f t="shared" si="74"/>
        <v>-36.135844040927076</v>
      </c>
      <c r="H186" s="3">
        <f t="shared" si="75"/>
        <v>82.845782270466273</v>
      </c>
      <c r="I186" s="3">
        <f t="shared" si="76"/>
        <v>20.232805320794959</v>
      </c>
      <c r="J186" s="2">
        <f t="shared" si="77"/>
        <v>92.620674126810897</v>
      </c>
      <c r="K186" s="2">
        <f t="shared" si="55"/>
        <v>92.620674126810897</v>
      </c>
      <c r="L186" s="5">
        <f t="shared" si="56"/>
        <v>0.31384836983451009</v>
      </c>
      <c r="M186" s="4">
        <f t="shared" si="78"/>
        <v>8.5094192938192786E-2</v>
      </c>
      <c r="N186" s="4">
        <f t="shared" si="57"/>
        <v>0.14243648130176823</v>
      </c>
      <c r="O186" s="4">
        <f t="shared" si="58"/>
        <v>0</v>
      </c>
      <c r="P186" s="4">
        <f t="shared" si="59"/>
        <v>0</v>
      </c>
      <c r="Q186" s="5">
        <f t="shared" si="60"/>
        <v>5.5841799775701819</v>
      </c>
      <c r="R186" s="5">
        <f t="shared" si="61"/>
        <v>-12.80240633252987</v>
      </c>
      <c r="S186" s="5">
        <f t="shared" si="79"/>
        <v>-3.1266358752958587</v>
      </c>
      <c r="T186" s="6">
        <f t="shared" si="80"/>
        <v>621.88128112141101</v>
      </c>
      <c r="U186" s="5">
        <f t="shared" si="62"/>
        <v>-2.373098651074117</v>
      </c>
      <c r="V186" s="5">
        <f t="shared" si="63"/>
        <v>-2.3578134274490155</v>
      </c>
      <c r="W186" s="5">
        <f t="shared" si="64"/>
        <v>5.4160050155402137</v>
      </c>
      <c r="X186" s="5">
        <f t="shared" si="65"/>
        <v>3.2110813264960649</v>
      </c>
      <c r="Y186" s="5">
        <f t="shared" si="65"/>
        <v>-15.160219759978885</v>
      </c>
      <c r="Z186" s="5">
        <f t="shared" si="66"/>
        <v>-29.884630859755646</v>
      </c>
      <c r="AA186">
        <f t="shared" si="67"/>
        <v>0</v>
      </c>
      <c r="AB186">
        <f t="shared" si="81"/>
        <v>0</v>
      </c>
    </row>
    <row r="187" spans="1:28" x14ac:dyDescent="0.2">
      <c r="A187">
        <f t="shared" si="68"/>
        <v>1.5500000000000012</v>
      </c>
      <c r="B187" s="5">
        <f t="shared" si="69"/>
        <v>-60.913805400044986</v>
      </c>
      <c r="C187" s="5">
        <f t="shared" si="70"/>
        <v>154.51635056518478</v>
      </c>
      <c r="D187" s="5">
        <f t="shared" si="71"/>
        <v>73.564748011155999</v>
      </c>
      <c r="E187" s="2">
        <f t="shared" si="72"/>
        <v>166.08971756342302</v>
      </c>
      <c r="F187" s="2">
        <f t="shared" si="73"/>
        <v>-21.515469316294329</v>
      </c>
      <c r="G187" s="3">
        <f t="shared" si="74"/>
        <v>-36.103733227662111</v>
      </c>
      <c r="H187" s="3">
        <f t="shared" si="75"/>
        <v>82.694180072866487</v>
      </c>
      <c r="I187" s="3">
        <f t="shared" si="76"/>
        <v>19.933959012197402</v>
      </c>
      <c r="J187" s="2">
        <f t="shared" si="77"/>
        <v>92.407627892927906</v>
      </c>
      <c r="K187" s="2">
        <f t="shared" si="55"/>
        <v>92.407627892927906</v>
      </c>
      <c r="L187" s="5">
        <f t="shared" si="56"/>
        <v>0.31384836983451009</v>
      </c>
      <c r="M187" s="4">
        <f t="shared" si="78"/>
        <v>8.5290292722013855E-2</v>
      </c>
      <c r="N187" s="4">
        <f t="shared" si="57"/>
        <v>0.14265608979387112</v>
      </c>
      <c r="O187" s="4">
        <f t="shared" si="58"/>
        <v>0</v>
      </c>
      <c r="P187" s="4">
        <f t="shared" si="59"/>
        <v>0</v>
      </c>
      <c r="Q187" s="5">
        <f t="shared" si="60"/>
        <v>5.5663844712566064</v>
      </c>
      <c r="R187" s="5">
        <f t="shared" si="61"/>
        <v>-12.749584562856816</v>
      </c>
      <c r="S187" s="5">
        <f t="shared" si="79"/>
        <v>-3.0733685958865173</v>
      </c>
      <c r="T187" s="6">
        <f t="shared" si="80"/>
        <v>621.88065924044076</v>
      </c>
      <c r="U187" s="5">
        <f t="shared" si="62"/>
        <v>-2.3681894980907288</v>
      </c>
      <c r="V187" s="5">
        <f t="shared" si="63"/>
        <v>-2.3361551615919862</v>
      </c>
      <c r="W187" s="5">
        <f t="shared" si="64"/>
        <v>5.402135806205556</v>
      </c>
      <c r="X187" s="5">
        <f t="shared" si="65"/>
        <v>3.1981949731658776</v>
      </c>
      <c r="Y187" s="5">
        <f t="shared" si="65"/>
        <v>-15.085739724448802</v>
      </c>
      <c r="Z187" s="5">
        <f t="shared" si="66"/>
        <v>-29.84523278968096</v>
      </c>
      <c r="AA187">
        <f t="shared" si="67"/>
        <v>0</v>
      </c>
      <c r="AB187">
        <f t="shared" si="81"/>
        <v>0</v>
      </c>
    </row>
    <row r="188" spans="1:28" x14ac:dyDescent="0.2">
      <c r="A188">
        <f t="shared" si="68"/>
        <v>1.5600000000000012</v>
      </c>
      <c r="B188" s="5">
        <f t="shared" si="69"/>
        <v>-61.274682822572949</v>
      </c>
      <c r="C188" s="5">
        <f t="shared" si="70"/>
        <v>155.34253807892722</v>
      </c>
      <c r="D188" s="5">
        <f t="shared" si="71"/>
        <v>73.762595339638494</v>
      </c>
      <c r="E188" s="2">
        <f t="shared" si="72"/>
        <v>166.99069103339224</v>
      </c>
      <c r="F188" s="2">
        <f t="shared" si="73"/>
        <v>-21.526697411959624</v>
      </c>
      <c r="G188" s="3">
        <f t="shared" si="74"/>
        <v>-36.071751277930453</v>
      </c>
      <c r="H188" s="3">
        <f t="shared" si="75"/>
        <v>82.543322675621994</v>
      </c>
      <c r="I188" s="3">
        <f t="shared" si="76"/>
        <v>19.635506684300591</v>
      </c>
      <c r="J188" s="2">
        <f t="shared" si="77"/>
        <v>92.196119665297971</v>
      </c>
      <c r="K188" s="2">
        <f t="shared" si="55"/>
        <v>92.196119665297971</v>
      </c>
      <c r="L188" s="5">
        <f t="shared" si="56"/>
        <v>0.31384836983451009</v>
      </c>
      <c r="M188" s="4">
        <f t="shared" si="78"/>
        <v>8.5485872723031681E-2</v>
      </c>
      <c r="N188" s="4">
        <f t="shared" si="57"/>
        <v>0.14287478354909106</v>
      </c>
      <c r="O188" s="4">
        <f t="shared" si="58"/>
        <v>0</v>
      </c>
      <c r="P188" s="4">
        <f t="shared" si="59"/>
        <v>0</v>
      </c>
      <c r="Q188" s="5">
        <f t="shared" si="60"/>
        <v>5.5487241782788308</v>
      </c>
      <c r="R188" s="5">
        <f t="shared" si="61"/>
        <v>-12.697196949401134</v>
      </c>
      <c r="S188" s="5">
        <f t="shared" si="79"/>
        <v>-3.0204247598755676</v>
      </c>
      <c r="T188" s="6">
        <f t="shared" si="80"/>
        <v>621.8800373600925</v>
      </c>
      <c r="U188" s="5">
        <f t="shared" si="62"/>
        <v>-2.3633128798096377</v>
      </c>
      <c r="V188" s="5">
        <f t="shared" si="63"/>
        <v>-2.3145632762340713</v>
      </c>
      <c r="W188" s="5">
        <f t="shared" si="64"/>
        <v>5.3883462582355888</v>
      </c>
      <c r="X188" s="5">
        <f t="shared" si="65"/>
        <v>3.1854112984691931</v>
      </c>
      <c r="Y188" s="5">
        <f t="shared" si="65"/>
        <v>-15.011760225635205</v>
      </c>
      <c r="Z188" s="5">
        <f t="shared" si="66"/>
        <v>-29.806078501639977</v>
      </c>
      <c r="AA188">
        <f t="shared" si="67"/>
        <v>0</v>
      </c>
      <c r="AB188">
        <f t="shared" si="81"/>
        <v>0</v>
      </c>
    </row>
    <row r="189" spans="1:28" x14ac:dyDescent="0.2">
      <c r="A189">
        <f t="shared" si="68"/>
        <v>1.5700000000000012</v>
      </c>
      <c r="B189" s="5">
        <f t="shared" si="69"/>
        <v>-61.63524106478733</v>
      </c>
      <c r="C189" s="5">
        <f t="shared" si="70"/>
        <v>156.16722071767217</v>
      </c>
      <c r="D189" s="5">
        <f t="shared" si="71"/>
        <v>73.957460102556425</v>
      </c>
      <c r="E189" s="2">
        <f t="shared" si="72"/>
        <v>167.8901538738844</v>
      </c>
      <c r="F189" s="2">
        <f t="shared" si="73"/>
        <v>-21.537892216083264</v>
      </c>
      <c r="G189" s="3">
        <f t="shared" si="74"/>
        <v>-36.039897164945764</v>
      </c>
      <c r="H189" s="3">
        <f t="shared" si="75"/>
        <v>82.393205073365635</v>
      </c>
      <c r="I189" s="3">
        <f t="shared" si="76"/>
        <v>19.337445899284191</v>
      </c>
      <c r="J189" s="2">
        <f t="shared" si="77"/>
        <v>91.986147021327582</v>
      </c>
      <c r="K189" s="2">
        <f t="shared" si="55"/>
        <v>91.986147021327582</v>
      </c>
      <c r="L189" s="5">
        <f t="shared" si="56"/>
        <v>0.31384836983451009</v>
      </c>
      <c r="M189" s="4">
        <f t="shared" si="78"/>
        <v>8.5680921802017473E-2</v>
      </c>
      <c r="N189" s="4">
        <f t="shared" si="57"/>
        <v>0.1430925535408254</v>
      </c>
      <c r="O189" s="4">
        <f t="shared" si="58"/>
        <v>0</v>
      </c>
      <c r="P189" s="4">
        <f t="shared" si="59"/>
        <v>0</v>
      </c>
      <c r="Q189" s="5">
        <f t="shared" si="60"/>
        <v>5.5311984127493758</v>
      </c>
      <c r="R189" s="5">
        <f t="shared" si="61"/>
        <v>-12.64524044109657</v>
      </c>
      <c r="S189" s="5">
        <f t="shared" si="79"/>
        <v>-2.9678012002981418</v>
      </c>
      <c r="T189" s="6">
        <f t="shared" si="80"/>
        <v>621.87941548036611</v>
      </c>
      <c r="U189" s="5">
        <f t="shared" si="62"/>
        <v>-2.3584686572224833</v>
      </c>
      <c r="V189" s="5">
        <f t="shared" si="63"/>
        <v>-2.2930374043795974</v>
      </c>
      <c r="W189" s="5">
        <f t="shared" si="64"/>
        <v>5.374636018024872</v>
      </c>
      <c r="X189" s="5">
        <f t="shared" si="65"/>
        <v>3.1727297555268925</v>
      </c>
      <c r="Y189" s="5">
        <f t="shared" si="65"/>
        <v>-14.938277845476168</v>
      </c>
      <c r="Z189" s="5">
        <f t="shared" si="66"/>
        <v>-29.767165182273271</v>
      </c>
      <c r="AA189">
        <f t="shared" si="67"/>
        <v>0</v>
      </c>
      <c r="AB189">
        <f t="shared" si="81"/>
        <v>0</v>
      </c>
    </row>
    <row r="190" spans="1:28" x14ac:dyDescent="0.2">
      <c r="A190">
        <f t="shared" si="68"/>
        <v>1.5800000000000012</v>
      </c>
      <c r="B190" s="5">
        <f t="shared" si="69"/>
        <v>-61.995481399949014</v>
      </c>
      <c r="C190" s="5">
        <f t="shared" si="70"/>
        <v>156.99040585451354</v>
      </c>
      <c r="D190" s="5">
        <f t="shared" si="71"/>
        <v>74.14934620329015</v>
      </c>
      <c r="E190" s="2">
        <f t="shared" si="72"/>
        <v>168.78811345700947</v>
      </c>
      <c r="F190" s="2">
        <f t="shared" si="73"/>
        <v>-21.549054044608042</v>
      </c>
      <c r="G190" s="3">
        <f t="shared" si="74"/>
        <v>-36.008169867390492</v>
      </c>
      <c r="H190" s="3">
        <f t="shared" si="75"/>
        <v>82.243822294910871</v>
      </c>
      <c r="I190" s="3">
        <f t="shared" si="76"/>
        <v>19.039774247461459</v>
      </c>
      <c r="J190" s="2">
        <f t="shared" si="77"/>
        <v>91.777707567088555</v>
      </c>
      <c r="K190" s="2">
        <f t="shared" si="55"/>
        <v>91.777707567088555</v>
      </c>
      <c r="L190" s="5">
        <f t="shared" si="56"/>
        <v>0.31384836983451009</v>
      </c>
      <c r="M190" s="4">
        <f t="shared" si="78"/>
        <v>8.5875428764529374E-2</v>
      </c>
      <c r="N190" s="4">
        <f t="shared" si="57"/>
        <v>0.14330939073452217</v>
      </c>
      <c r="O190" s="4">
        <f t="shared" si="58"/>
        <v>0</v>
      </c>
      <c r="P190" s="4">
        <f t="shared" si="59"/>
        <v>0</v>
      </c>
      <c r="Q190" s="5">
        <f t="shared" si="60"/>
        <v>5.5138064952656434</v>
      </c>
      <c r="R190" s="5">
        <f t="shared" si="61"/>
        <v>-12.593712016889468</v>
      </c>
      <c r="S190" s="5">
        <f t="shared" si="79"/>
        <v>-2.9154947696777382</v>
      </c>
      <c r="T190" s="6">
        <f t="shared" si="80"/>
        <v>621.87879360126158</v>
      </c>
      <c r="U190" s="5">
        <f t="shared" si="62"/>
        <v>-2.3536566926888787</v>
      </c>
      <c r="V190" s="5">
        <f t="shared" si="63"/>
        <v>-2.2715771796625508</v>
      </c>
      <c r="W190" s="5">
        <f t="shared" si="64"/>
        <v>5.3610047349741627</v>
      </c>
      <c r="X190" s="5">
        <f t="shared" si="65"/>
        <v>3.1601498025767647</v>
      </c>
      <c r="Y190" s="5">
        <f t="shared" si="65"/>
        <v>-14.865289196552018</v>
      </c>
      <c r="Z190" s="5">
        <f t="shared" si="66"/>
        <v>-29.728490034703576</v>
      </c>
      <c r="AA190">
        <f t="shared" si="67"/>
        <v>0</v>
      </c>
      <c r="AB190">
        <f t="shared" si="81"/>
        <v>0</v>
      </c>
    </row>
    <row r="191" spans="1:28" x14ac:dyDescent="0.2">
      <c r="A191">
        <f t="shared" si="68"/>
        <v>1.5900000000000012</v>
      </c>
      <c r="B191" s="5">
        <f t="shared" si="69"/>
        <v>-62.355405091132788</v>
      </c>
      <c r="C191" s="5">
        <f t="shared" si="70"/>
        <v>157.81210081300281</v>
      </c>
      <c r="D191" s="5">
        <f t="shared" si="71"/>
        <v>74.338257521263031</v>
      </c>
      <c r="E191" s="2">
        <f t="shared" si="72"/>
        <v>169.68457710438105</v>
      </c>
      <c r="F191" s="2">
        <f t="shared" si="73"/>
        <v>-21.560183206038118</v>
      </c>
      <c r="G191" s="3">
        <f t="shared" si="74"/>
        <v>-35.976568369364728</v>
      </c>
      <c r="H191" s="3">
        <f t="shared" si="75"/>
        <v>82.095169402945345</v>
      </c>
      <c r="I191" s="3">
        <f t="shared" si="76"/>
        <v>18.742489347114422</v>
      </c>
      <c r="J191" s="2">
        <f t="shared" si="77"/>
        <v>91.570798936454437</v>
      </c>
      <c r="K191" s="2">
        <f t="shared" si="55"/>
        <v>91.570798936454437</v>
      </c>
      <c r="L191" s="5">
        <f t="shared" si="56"/>
        <v>0.31384836983451009</v>
      </c>
      <c r="M191" s="4">
        <f t="shared" si="78"/>
        <v>8.6069382362521499E-2</v>
      </c>
      <c r="N191" s="4">
        <f t="shared" si="57"/>
        <v>0.14352528608914278</v>
      </c>
      <c r="O191" s="4">
        <f t="shared" si="58"/>
        <v>0</v>
      </c>
      <c r="P191" s="4">
        <f t="shared" si="59"/>
        <v>0</v>
      </c>
      <c r="Q191" s="5">
        <f t="shared" si="60"/>
        <v>5.4965477528018285</v>
      </c>
      <c r="R191" s="5">
        <f t="shared" si="61"/>
        <v>-12.542608685321163</v>
      </c>
      <c r="S191" s="5">
        <f t="shared" si="79"/>
        <v>-2.8635023397761903</v>
      </c>
      <c r="T191" s="6">
        <f t="shared" si="80"/>
        <v>621.87817172277892</v>
      </c>
      <c r="U191" s="5">
        <f t="shared" si="62"/>
        <v>-2.3488768499142711</v>
      </c>
      <c r="V191" s="5">
        <f t="shared" si="63"/>
        <v>-2.2501822363161867</v>
      </c>
      <c r="W191" s="5">
        <f t="shared" si="64"/>
        <v>5.3474520614385437</v>
      </c>
      <c r="X191" s="5">
        <f t="shared" si="65"/>
        <v>3.1476709028875574</v>
      </c>
      <c r="Y191" s="5">
        <f t="shared" si="65"/>
        <v>-14.79279092163735</v>
      </c>
      <c r="Z191" s="5">
        <f t="shared" si="66"/>
        <v>-29.690050278337647</v>
      </c>
      <c r="AA191">
        <f t="shared" si="67"/>
        <v>0</v>
      </c>
      <c r="AB191">
        <f t="shared" si="81"/>
        <v>0</v>
      </c>
    </row>
    <row r="192" spans="1:28" x14ac:dyDescent="0.2">
      <c r="A192">
        <f t="shared" si="68"/>
        <v>1.6000000000000012</v>
      </c>
      <c r="B192" s="5">
        <f t="shared" si="69"/>
        <v>-62.715013391281289</v>
      </c>
      <c r="C192" s="5">
        <f t="shared" si="70"/>
        <v>158.63231286748618</v>
      </c>
      <c r="D192" s="5">
        <f t="shared" si="71"/>
        <v>74.524197912220259</v>
      </c>
      <c r="E192" s="2">
        <f t="shared" si="72"/>
        <v>170.57955208745452</v>
      </c>
      <c r="F192" s="2">
        <f t="shared" si="73"/>
        <v>-21.571280001667727</v>
      </c>
      <c r="G192" s="3">
        <f t="shared" si="74"/>
        <v>-35.945091660335855</v>
      </c>
      <c r="H192" s="3">
        <f t="shared" si="75"/>
        <v>81.947241493728967</v>
      </c>
      <c r="I192" s="3">
        <f t="shared" si="76"/>
        <v>18.445588844331045</v>
      </c>
      <c r="J192" s="2">
        <f t="shared" si="77"/>
        <v>91.365418790238081</v>
      </c>
      <c r="K192" s="2">
        <f t="shared" si="55"/>
        <v>91.365418790238081</v>
      </c>
      <c r="L192" s="5">
        <f t="shared" si="56"/>
        <v>0.31384836983451009</v>
      </c>
      <c r="M192" s="4">
        <f t="shared" si="78"/>
        <v>8.6262771295994967E-2</v>
      </c>
      <c r="N192" s="4">
        <f t="shared" si="57"/>
        <v>0.14374023055864588</v>
      </c>
      <c r="O192" s="4">
        <f t="shared" si="58"/>
        <v>0</v>
      </c>
      <c r="P192" s="4">
        <f t="shared" si="59"/>
        <v>0</v>
      </c>
      <c r="Q192" s="5">
        <f t="shared" si="60"/>
        <v>5.4794215186017974</v>
      </c>
      <c r="R192" s="5">
        <f t="shared" si="61"/>
        <v>-12.491927484115397</v>
      </c>
      <c r="S192" s="5">
        <f t="shared" si="79"/>
        <v>-2.8118208013484427</v>
      </c>
      <c r="T192" s="6">
        <f t="shared" si="80"/>
        <v>621.87754984491801</v>
      </c>
      <c r="U192" s="5">
        <f t="shared" si="62"/>
        <v>-2.3441289939278551</v>
      </c>
      <c r="V192" s="5">
        <f t="shared" si="63"/>
        <v>-2.2288522091432732</v>
      </c>
      <c r="W192" s="5">
        <f t="shared" si="64"/>
        <v>5.3339776526757836</v>
      </c>
      <c r="X192" s="5">
        <f t="shared" si="65"/>
        <v>3.1352925246739423</v>
      </c>
      <c r="Y192" s="5">
        <f t="shared" si="65"/>
        <v>-14.72077969325867</v>
      </c>
      <c r="Z192" s="5">
        <f t="shared" si="66"/>
        <v>-29.651843148672658</v>
      </c>
      <c r="AA192">
        <f t="shared" si="67"/>
        <v>0</v>
      </c>
      <c r="AB192">
        <f t="shared" si="81"/>
        <v>0</v>
      </c>
    </row>
    <row r="193" spans="1:28" x14ac:dyDescent="0.2">
      <c r="A193">
        <f t="shared" si="68"/>
        <v>1.6100000000000012</v>
      </c>
      <c r="B193" s="5">
        <f t="shared" si="69"/>
        <v>-63.074307543258413</v>
      </c>
      <c r="C193" s="5">
        <f t="shared" si="70"/>
        <v>159.4510492434388</v>
      </c>
      <c r="D193" s="5">
        <f t="shared" si="71"/>
        <v>74.707171208506139</v>
      </c>
      <c r="E193" s="2">
        <f t="shared" si="72"/>
        <v>171.47304562786272</v>
      </c>
      <c r="F193" s="2">
        <f t="shared" si="73"/>
        <v>-21.582344725801384</v>
      </c>
      <c r="G193" s="3">
        <f t="shared" si="74"/>
        <v>-35.913738735089119</v>
      </c>
      <c r="H193" s="3">
        <f t="shared" si="75"/>
        <v>81.800033696796376</v>
      </c>
      <c r="I193" s="3">
        <f t="shared" si="76"/>
        <v>18.149070412844317</v>
      </c>
      <c r="J193" s="2">
        <f t="shared" si="77"/>
        <v>91.161564815330166</v>
      </c>
      <c r="K193" s="2">
        <f t="shared" si="55"/>
        <v>91.161564815330166</v>
      </c>
      <c r="L193" s="5">
        <f t="shared" si="56"/>
        <v>0.31384836983451009</v>
      </c>
      <c r="M193" s="4">
        <f t="shared" si="78"/>
        <v>8.6455584214691378E-2</v>
      </c>
      <c r="N193" s="4">
        <f t="shared" si="57"/>
        <v>0.14395421509349221</v>
      </c>
      <c r="O193" s="4">
        <f t="shared" si="58"/>
        <v>0</v>
      </c>
      <c r="P193" s="4">
        <f t="shared" si="59"/>
        <v>0</v>
      </c>
      <c r="Q193" s="5">
        <f t="shared" si="60"/>
        <v>5.4624271320728957</v>
      </c>
      <c r="R193" s="5">
        <f t="shared" si="61"/>
        <v>-12.441665479770576</v>
      </c>
      <c r="S193" s="5">
        <f t="shared" si="79"/>
        <v>-2.7604470639020544</v>
      </c>
      <c r="T193" s="6">
        <f t="shared" si="80"/>
        <v>621.87692796767919</v>
      </c>
      <c r="U193" s="5">
        <f t="shared" si="62"/>
        <v>-2.3394129910605241</v>
      </c>
      <c r="V193" s="5">
        <f t="shared" si="63"/>
        <v>-2.2075867334869637</v>
      </c>
      <c r="W193" s="5">
        <f t="shared" si="64"/>
        <v>5.3205811667948586</v>
      </c>
      <c r="X193" s="5">
        <f t="shared" si="65"/>
        <v>3.1230141410123715</v>
      </c>
      <c r="Y193" s="5">
        <f t="shared" si="65"/>
        <v>-14.64925221325754</v>
      </c>
      <c r="Z193" s="5">
        <f t="shared" si="66"/>
        <v>-29.613865897107196</v>
      </c>
      <c r="AA193">
        <f t="shared" si="67"/>
        <v>0</v>
      </c>
      <c r="AB193">
        <f t="shared" si="81"/>
        <v>0</v>
      </c>
    </row>
    <row r="194" spans="1:28" x14ac:dyDescent="0.2">
      <c r="A194">
        <f t="shared" si="68"/>
        <v>1.6200000000000012</v>
      </c>
      <c r="B194" s="5">
        <f t="shared" si="69"/>
        <v>-63.433288779902256</v>
      </c>
      <c r="C194" s="5">
        <f t="shared" si="70"/>
        <v>160.2683171177961</v>
      </c>
      <c r="D194" s="5">
        <f t="shared" si="71"/>
        <v>74.887181219339737</v>
      </c>
      <c r="E194" s="2">
        <f t="shared" si="72"/>
        <v>172.36506489774814</v>
      </c>
      <c r="F194" s="2">
        <f t="shared" si="73"/>
        <v>-21.593377665965964</v>
      </c>
      <c r="G194" s="3">
        <f t="shared" si="74"/>
        <v>-35.882508593678992</v>
      </c>
      <c r="H194" s="3">
        <f t="shared" si="75"/>
        <v>81.6535411746638</v>
      </c>
      <c r="I194" s="3">
        <f t="shared" si="76"/>
        <v>17.852931753873246</v>
      </c>
      <c r="J194" s="2">
        <f t="shared" si="77"/>
        <v>90.95923472383889</v>
      </c>
      <c r="K194" s="2">
        <f t="shared" si="55"/>
        <v>90.95923472383889</v>
      </c>
      <c r="L194" s="5">
        <f t="shared" si="56"/>
        <v>0.31384836983451009</v>
      </c>
      <c r="M194" s="4">
        <f t="shared" si="78"/>
        <v>8.6647809719828606E-2</v>
      </c>
      <c r="N194" s="4">
        <f t="shared" si="57"/>
        <v>0.14416723064217041</v>
      </c>
      <c r="O194" s="4">
        <f t="shared" si="58"/>
        <v>0</v>
      </c>
      <c r="P194" s="4">
        <f t="shared" si="59"/>
        <v>0</v>
      </c>
      <c r="Q194" s="5">
        <f t="shared" si="60"/>
        <v>5.4455639386806931</v>
      </c>
      <c r="R194" s="5">
        <f t="shared" si="61"/>
        <v>-12.391819767156893</v>
      </c>
      <c r="S194" s="5">
        <f t="shared" si="79"/>
        <v>-2.7093780554614182</v>
      </c>
      <c r="T194" s="6">
        <f t="shared" si="80"/>
        <v>621.87630609106213</v>
      </c>
      <c r="U194" s="5">
        <f t="shared" si="62"/>
        <v>-2.3347287089228597</v>
      </c>
      <c r="V194" s="5">
        <f t="shared" si="63"/>
        <v>-2.1863854452023168</v>
      </c>
      <c r="W194" s="5">
        <f t="shared" si="64"/>
        <v>5.3072622647046819</v>
      </c>
      <c r="X194" s="5">
        <f t="shared" si="65"/>
        <v>3.1108352297578334</v>
      </c>
      <c r="Y194" s="5">
        <f t="shared" si="65"/>
        <v>-14.57820521235921</v>
      </c>
      <c r="Z194" s="5">
        <f t="shared" si="66"/>
        <v>-29.576115790756734</v>
      </c>
      <c r="AA194">
        <f t="shared" si="67"/>
        <v>0</v>
      </c>
      <c r="AB194">
        <f t="shared" si="81"/>
        <v>0</v>
      </c>
    </row>
    <row r="195" spans="1:28" x14ac:dyDescent="0.2">
      <c r="A195">
        <f t="shared" si="68"/>
        <v>1.6300000000000012</v>
      </c>
      <c r="B195" s="5">
        <f t="shared" si="69"/>
        <v>-63.791958324077562</v>
      </c>
      <c r="C195" s="5">
        <f t="shared" si="70"/>
        <v>161.08412361928211</v>
      </c>
      <c r="D195" s="5">
        <f t="shared" si="71"/>
        <v>75.064231731088938</v>
      </c>
      <c r="E195" s="2">
        <f t="shared" si="72"/>
        <v>173.25561702009261</v>
      </c>
      <c r="F195" s="2">
        <f t="shared" si="73"/>
        <v>-21.604379103115186</v>
      </c>
      <c r="G195" s="3">
        <f t="shared" si="74"/>
        <v>-35.851400241381413</v>
      </c>
      <c r="H195" s="3">
        <f t="shared" si="75"/>
        <v>81.507759122540207</v>
      </c>
      <c r="I195" s="3">
        <f t="shared" si="76"/>
        <v>17.55717059596568</v>
      </c>
      <c r="J195" s="2">
        <f t="shared" si="77"/>
        <v>90.75842625223072</v>
      </c>
      <c r="K195" s="2">
        <f t="shared" si="55"/>
        <v>90.75842625223072</v>
      </c>
      <c r="L195" s="5">
        <f t="shared" si="56"/>
        <v>0.31384836983451009</v>
      </c>
      <c r="M195" s="4">
        <f t="shared" si="78"/>
        <v>8.6839436365878847E-2</v>
      </c>
      <c r="N195" s="4">
        <f t="shared" si="57"/>
        <v>0.14437926815274357</v>
      </c>
      <c r="O195" s="4">
        <f t="shared" si="58"/>
        <v>0</v>
      </c>
      <c r="P195" s="4">
        <f t="shared" si="59"/>
        <v>0</v>
      </c>
      <c r="Q195" s="5">
        <f t="shared" si="60"/>
        <v>5.4288312898446511</v>
      </c>
      <c r="R195" s="5">
        <f t="shared" si="61"/>
        <v>-12.342387469118199</v>
      </c>
      <c r="S195" s="5">
        <f t="shared" si="79"/>
        <v>-2.658610722336638</v>
      </c>
      <c r="T195" s="6">
        <f t="shared" si="80"/>
        <v>621.87568421506694</v>
      </c>
      <c r="U195" s="5">
        <f t="shared" si="62"/>
        <v>-2.3300760163831815</v>
      </c>
      <c r="V195" s="5">
        <f t="shared" si="63"/>
        <v>-2.165247980628473</v>
      </c>
      <c r="W195" s="5">
        <f t="shared" si="64"/>
        <v>5.2940206100630434</v>
      </c>
      <c r="X195" s="5">
        <f t="shared" si="65"/>
        <v>3.0987552734614696</v>
      </c>
      <c r="Y195" s="5">
        <f t="shared" si="65"/>
        <v>-14.507635449746672</v>
      </c>
      <c r="Z195" s="5">
        <f t="shared" si="66"/>
        <v>-29.538590112273596</v>
      </c>
      <c r="AA195">
        <f t="shared" si="67"/>
        <v>0</v>
      </c>
      <c r="AB195">
        <f t="shared" si="81"/>
        <v>0</v>
      </c>
    </row>
    <row r="196" spans="1:28" x14ac:dyDescent="0.2">
      <c r="A196">
        <f t="shared" si="68"/>
        <v>1.6400000000000012</v>
      </c>
      <c r="B196" s="5">
        <f t="shared" si="69"/>
        <v>-64.150317388727714</v>
      </c>
      <c r="C196" s="5">
        <f t="shared" si="70"/>
        <v>161.898475828735</v>
      </c>
      <c r="D196" s="5">
        <f t="shared" si="71"/>
        <v>75.238326507542979</v>
      </c>
      <c r="E196" s="2">
        <f t="shared" si="72"/>
        <v>174.14470906904404</v>
      </c>
      <c r="F196" s="2">
        <f t="shared" si="73"/>
        <v>-21.615349311826499</v>
      </c>
      <c r="G196" s="3">
        <f t="shared" si="74"/>
        <v>-35.820412688646798</v>
      </c>
      <c r="H196" s="3">
        <f t="shared" si="75"/>
        <v>81.362682768042745</v>
      </c>
      <c r="I196" s="3">
        <f t="shared" si="76"/>
        <v>17.261784694842945</v>
      </c>
      <c r="J196" s="2">
        <f t="shared" si="77"/>
        <v>90.559137160472332</v>
      </c>
      <c r="K196" s="2">
        <f t="shared" si="55"/>
        <v>90.559137160472332</v>
      </c>
      <c r="L196" s="5">
        <f t="shared" si="56"/>
        <v>0.31384836983451009</v>
      </c>
      <c r="M196" s="4">
        <f t="shared" si="78"/>
        <v>8.7030452662388763E-2</v>
      </c>
      <c r="N196" s="4">
        <f t="shared" si="57"/>
        <v>0.14459031857441565</v>
      </c>
      <c r="O196" s="4">
        <f t="shared" si="58"/>
        <v>0</v>
      </c>
      <c r="P196" s="4">
        <f t="shared" si="59"/>
        <v>0</v>
      </c>
      <c r="Q196" s="5">
        <f t="shared" si="60"/>
        <v>5.4122285428346872</v>
      </c>
      <c r="R196" s="5">
        <f t="shared" si="61"/>
        <v>-12.293365736078579</v>
      </c>
      <c r="S196" s="5">
        <f t="shared" si="79"/>
        <v>-2.6081420288970234</v>
      </c>
      <c r="T196" s="6">
        <f t="shared" si="80"/>
        <v>621.87506233969373</v>
      </c>
      <c r="U196" s="5">
        <f t="shared" si="62"/>
        <v>-2.3254547835456156</v>
      </c>
      <c r="V196" s="5">
        <f t="shared" si="63"/>
        <v>-2.1441739765614689</v>
      </c>
      <c r="W196" s="5">
        <f t="shared" si="64"/>
        <v>5.2808558692257028</v>
      </c>
      <c r="X196" s="5">
        <f t="shared" si="65"/>
        <v>3.0867737592890716</v>
      </c>
      <c r="Y196" s="5">
        <f t="shared" si="65"/>
        <v>-14.437539712640048</v>
      </c>
      <c r="Z196" s="5">
        <f t="shared" si="66"/>
        <v>-29.50128615967132</v>
      </c>
      <c r="AA196">
        <f t="shared" si="67"/>
        <v>0</v>
      </c>
      <c r="AB196">
        <f t="shared" si="81"/>
        <v>0</v>
      </c>
    </row>
    <row r="197" spans="1:28" x14ac:dyDescent="0.2">
      <c r="A197">
        <f t="shared" si="68"/>
        <v>1.6500000000000012</v>
      </c>
      <c r="B197" s="5">
        <f t="shared" si="69"/>
        <v>-64.508367176926214</v>
      </c>
      <c r="C197" s="5">
        <f t="shared" si="70"/>
        <v>162.71138077942979</v>
      </c>
      <c r="D197" s="5">
        <f t="shared" si="71"/>
        <v>75.409469290183424</v>
      </c>
      <c r="E197" s="2">
        <f t="shared" si="72"/>
        <v>175.03234807024023</v>
      </c>
      <c r="F197" s="2">
        <f t="shared" si="73"/>
        <v>-21.626288560491002</v>
      </c>
      <c r="G197" s="3">
        <f t="shared" si="74"/>
        <v>-35.789544951053905</v>
      </c>
      <c r="H197" s="3">
        <f t="shared" si="75"/>
        <v>81.218307370916349</v>
      </c>
      <c r="I197" s="3">
        <f t="shared" si="76"/>
        <v>16.966771833246231</v>
      </c>
      <c r="J197" s="2">
        <f t="shared" si="77"/>
        <v>90.361365231173835</v>
      </c>
      <c r="K197" s="2">
        <f t="shared" si="55"/>
        <v>90.361365231173835</v>
      </c>
      <c r="L197" s="5">
        <f t="shared" si="56"/>
        <v>0.31384836983451009</v>
      </c>
      <c r="M197" s="4">
        <f t="shared" si="78"/>
        <v>8.7220847075841768E-2</v>
      </c>
      <c r="N197" s="4">
        <f t="shared" si="57"/>
        <v>0.14480037285911826</v>
      </c>
      <c r="O197" s="4">
        <f t="shared" si="58"/>
        <v>0</v>
      </c>
      <c r="P197" s="4">
        <f t="shared" si="59"/>
        <v>0</v>
      </c>
      <c r="Q197" s="5">
        <f t="shared" si="60"/>
        <v>5.3957550606686544</v>
      </c>
      <c r="R197" s="5">
        <f t="shared" si="61"/>
        <v>-12.24475174565357</v>
      </c>
      <c r="S197" s="5">
        <f t="shared" si="79"/>
        <v>-2.5579689573491735</v>
      </c>
      <c r="T197" s="6">
        <f t="shared" si="80"/>
        <v>621.87444046494238</v>
      </c>
      <c r="U197" s="5">
        <f t="shared" si="62"/>
        <v>-2.3208648817282267</v>
      </c>
      <c r="V197" s="5">
        <f t="shared" si="63"/>
        <v>-2.1231630702277311</v>
      </c>
      <c r="W197" s="5">
        <f t="shared" si="64"/>
        <v>5.2677677111957211</v>
      </c>
      <c r="X197" s="5">
        <f t="shared" si="65"/>
        <v>3.0748901789404277</v>
      </c>
      <c r="Y197" s="5">
        <f t="shared" si="65"/>
        <v>-14.367914815881301</v>
      </c>
      <c r="Z197" s="5">
        <f t="shared" si="66"/>
        <v>-29.464201246153451</v>
      </c>
      <c r="AA197">
        <f t="shared" si="67"/>
        <v>0</v>
      </c>
      <c r="AB197">
        <f t="shared" si="81"/>
        <v>0</v>
      </c>
    </row>
    <row r="198" spans="1:28" x14ac:dyDescent="0.2">
      <c r="A198">
        <f t="shared" si="68"/>
        <v>1.6600000000000013</v>
      </c>
      <c r="B198" s="5">
        <f t="shared" si="69"/>
        <v>-64.866108881927801</v>
      </c>
      <c r="C198" s="5">
        <f t="shared" si="70"/>
        <v>163.52284545739815</v>
      </c>
      <c r="D198" s="5">
        <f t="shared" si="71"/>
        <v>75.577663798453585</v>
      </c>
      <c r="E198" s="2">
        <f t="shared" si="72"/>
        <v>175.91854100112991</v>
      </c>
      <c r="F198" s="2">
        <f t="shared" si="73"/>
        <v>-21.63719711149654</v>
      </c>
      <c r="G198" s="3">
        <f t="shared" si="74"/>
        <v>-35.758796049264504</v>
      </c>
      <c r="H198" s="3">
        <f t="shared" si="75"/>
        <v>81.074628222757539</v>
      </c>
      <c r="I198" s="3">
        <f t="shared" si="76"/>
        <v>16.672129820784697</v>
      </c>
      <c r="J198" s="2">
        <f t="shared" si="77"/>
        <v>90.165108268733007</v>
      </c>
      <c r="K198" s="2">
        <f t="shared" si="55"/>
        <v>90.165108268733007</v>
      </c>
      <c r="L198" s="5">
        <f t="shared" si="56"/>
        <v>0.31384836983451009</v>
      </c>
      <c r="M198" s="4">
        <f t="shared" si="78"/>
        <v>8.7410608031562559E-2</v>
      </c>
      <c r="N198" s="4">
        <f t="shared" si="57"/>
        <v>0.14500942196311753</v>
      </c>
      <c r="O198" s="4">
        <f t="shared" si="58"/>
        <v>0</v>
      </c>
      <c r="P198" s="4">
        <f t="shared" si="59"/>
        <v>0</v>
      </c>
      <c r="Q198" s="5">
        <f t="shared" si="60"/>
        <v>5.3794102120107041</v>
      </c>
      <c r="R198" s="5">
        <f t="shared" si="61"/>
        <v>-12.196542702265942</v>
      </c>
      <c r="S198" s="5">
        <f t="shared" si="79"/>
        <v>-2.5080885075195947</v>
      </c>
      <c r="T198" s="6">
        <f t="shared" si="80"/>
        <v>621.8738185908129</v>
      </c>
      <c r="U198" s="5">
        <f t="shared" si="62"/>
        <v>-2.3163061834411853</v>
      </c>
      <c r="V198" s="5">
        <f t="shared" si="63"/>
        <v>-2.1022148992582284</v>
      </c>
      <c r="W198" s="5">
        <f t="shared" si="64"/>
        <v>5.2547558075729732</v>
      </c>
      <c r="X198" s="5">
        <f t="shared" si="65"/>
        <v>3.0631040285695188</v>
      </c>
      <c r="Y198" s="5">
        <f t="shared" si="65"/>
        <v>-14.298757601524171</v>
      </c>
      <c r="Z198" s="5">
        <f t="shared" si="66"/>
        <v>-29.427332699946621</v>
      </c>
      <c r="AA198">
        <f t="shared" si="67"/>
        <v>0</v>
      </c>
      <c r="AB198">
        <f t="shared" si="81"/>
        <v>0</v>
      </c>
    </row>
    <row r="199" spans="1:28" x14ac:dyDescent="0.2">
      <c r="A199">
        <f t="shared" si="68"/>
        <v>1.6700000000000013</v>
      </c>
      <c r="B199" s="5">
        <f t="shared" si="69"/>
        <v>-65.223543687219021</v>
      </c>
      <c r="C199" s="5">
        <f t="shared" si="70"/>
        <v>164.33287680174564</v>
      </c>
      <c r="D199" s="5">
        <f t="shared" si="71"/>
        <v>75.74291373002643</v>
      </c>
      <c r="E199" s="2">
        <f t="shared" si="72"/>
        <v>176.80329479129136</v>
      </c>
      <c r="F199" s="2">
        <f t="shared" si="73"/>
        <v>-21.64807522140422</v>
      </c>
      <c r="G199" s="3">
        <f t="shared" si="74"/>
        <v>-35.728165008978806</v>
      </c>
      <c r="H199" s="3">
        <f t="shared" si="75"/>
        <v>80.931640646742295</v>
      </c>
      <c r="I199" s="3">
        <f t="shared" si="76"/>
        <v>16.377856493785231</v>
      </c>
      <c r="J199" s="2">
        <f t="shared" si="77"/>
        <v>89.97036409848117</v>
      </c>
      <c r="K199" s="2">
        <f t="shared" si="55"/>
        <v>89.97036409848117</v>
      </c>
      <c r="L199" s="5">
        <f t="shared" si="56"/>
        <v>0.31384836983451009</v>
      </c>
      <c r="M199" s="4">
        <f t="shared" si="78"/>
        <v>8.7599723915662953E-2</v>
      </c>
      <c r="N199" s="4">
        <f t="shared" si="57"/>
        <v>0.1452174568486394</v>
      </c>
      <c r="O199" s="4">
        <f t="shared" si="58"/>
        <v>0</v>
      </c>
      <c r="P199" s="4">
        <f t="shared" si="59"/>
        <v>0</v>
      </c>
      <c r="Q199" s="5">
        <f t="shared" si="60"/>
        <v>5.3631933710705333</v>
      </c>
      <c r="R199" s="5">
        <f t="shared" si="61"/>
        <v>-12.148735836766026</v>
      </c>
      <c r="S199" s="5">
        <f t="shared" si="79"/>
        <v>-2.4584976966418246</v>
      </c>
      <c r="T199" s="6">
        <f t="shared" si="80"/>
        <v>621.87319671730518</v>
      </c>
      <c r="U199" s="5">
        <f t="shared" si="62"/>
        <v>-2.3117785623649723</v>
      </c>
      <c r="V199" s="5">
        <f t="shared" si="63"/>
        <v>-2.0813291016632967</v>
      </c>
      <c r="W199" s="5">
        <f t="shared" si="64"/>
        <v>5.2418198325038459</v>
      </c>
      <c r="X199" s="5">
        <f t="shared" si="65"/>
        <v>3.051414808705561</v>
      </c>
      <c r="Y199" s="5">
        <f t="shared" si="65"/>
        <v>-14.230064938429322</v>
      </c>
      <c r="Z199" s="5">
        <f t="shared" si="66"/>
        <v>-29.390677864137977</v>
      </c>
      <c r="AA199">
        <f t="shared" si="67"/>
        <v>0</v>
      </c>
      <c r="AB199">
        <f t="shared" si="81"/>
        <v>0</v>
      </c>
    </row>
    <row r="200" spans="1:28" x14ac:dyDescent="0.2">
      <c r="A200">
        <f t="shared" si="68"/>
        <v>1.6800000000000013</v>
      </c>
      <c r="B200" s="5">
        <f t="shared" si="69"/>
        <v>-65.58067276656837</v>
      </c>
      <c r="C200" s="5">
        <f t="shared" si="70"/>
        <v>165.14148170496614</v>
      </c>
      <c r="D200" s="5">
        <f t="shared" si="71"/>
        <v>75.905222761071087</v>
      </c>
      <c r="E200" s="2">
        <f t="shared" si="72"/>
        <v>177.68661632274782</v>
      </c>
      <c r="F200" s="2">
        <f t="shared" si="73"/>
        <v>-21.65892314111872</v>
      </c>
      <c r="G200" s="3">
        <f t="shared" si="74"/>
        <v>-35.697650860891748</v>
      </c>
      <c r="H200" s="3">
        <f t="shared" si="75"/>
        <v>80.789339997357999</v>
      </c>
      <c r="I200" s="3">
        <f t="shared" si="76"/>
        <v>16.083949715143852</v>
      </c>
      <c r="J200" s="2">
        <f t="shared" si="77"/>
        <v>89.777130565830134</v>
      </c>
      <c r="K200" s="2">
        <f t="shared" si="55"/>
        <v>89.777130565830134</v>
      </c>
      <c r="L200" s="5">
        <f t="shared" si="56"/>
        <v>0.31384836983451009</v>
      </c>
      <c r="M200" s="4">
        <f t="shared" si="78"/>
        <v>8.7788183077029874E-2</v>
      </c>
      <c r="N200" s="4">
        <f t="shared" si="57"/>
        <v>0.14542446848551499</v>
      </c>
      <c r="O200" s="4">
        <f t="shared" si="58"/>
        <v>0</v>
      </c>
      <c r="P200" s="4">
        <f t="shared" si="59"/>
        <v>0</v>
      </c>
      <c r="Q200" s="5">
        <f t="shared" si="60"/>
        <v>5.3471039175035084</v>
      </c>
      <c r="R200" s="5">
        <f t="shared" si="61"/>
        <v>-12.10132840605648</v>
      </c>
      <c r="S200" s="5">
        <f t="shared" si="79"/>
        <v>-2.4091935591480187</v>
      </c>
      <c r="T200" s="6">
        <f t="shared" si="80"/>
        <v>621.87257484441932</v>
      </c>
      <c r="U200" s="5">
        <f t="shared" si="62"/>
        <v>-2.3072818933286383</v>
      </c>
      <c r="V200" s="5">
        <f t="shared" si="63"/>
        <v>-2.0605053158081521</v>
      </c>
      <c r="W200" s="5">
        <f t="shared" si="64"/>
        <v>5.228959462631166</v>
      </c>
      <c r="X200" s="5">
        <f t="shared" si="65"/>
        <v>3.0398220241748701</v>
      </c>
      <c r="Y200" s="5">
        <f t="shared" si="65"/>
        <v>-14.161833721864632</v>
      </c>
      <c r="Z200" s="5">
        <f t="shared" si="66"/>
        <v>-29.354234096516851</v>
      </c>
      <c r="AA200">
        <f t="shared" si="67"/>
        <v>0</v>
      </c>
      <c r="AB200">
        <f t="shared" si="81"/>
        <v>0</v>
      </c>
    </row>
    <row r="201" spans="1:28" x14ac:dyDescent="0.2">
      <c r="A201">
        <f t="shared" si="68"/>
        <v>1.6900000000000013</v>
      </c>
      <c r="B201" s="5">
        <f t="shared" si="69"/>
        <v>-65.937497284076088</v>
      </c>
      <c r="C201" s="5">
        <f t="shared" si="70"/>
        <v>165.94866701325361</v>
      </c>
      <c r="D201" s="5">
        <f t="shared" si="71"/>
        <v>76.064594546517711</v>
      </c>
      <c r="E201" s="2">
        <f t="shared" si="72"/>
        <v>178.56851243028058</v>
      </c>
      <c r="F201" s="2">
        <f t="shared" si="73"/>
        <v>-21.669741116052606</v>
      </c>
      <c r="G201" s="3">
        <f t="shared" si="74"/>
        <v>-35.667252640649998</v>
      </c>
      <c r="H201" s="3">
        <f t="shared" si="75"/>
        <v>80.647721660139354</v>
      </c>
      <c r="I201" s="3">
        <f t="shared" si="76"/>
        <v>15.790407374178685</v>
      </c>
      <c r="J201" s="2">
        <f t="shared" si="77"/>
        <v>89.585405535420676</v>
      </c>
      <c r="K201" s="2">
        <f t="shared" si="55"/>
        <v>89.585405535420676</v>
      </c>
      <c r="L201" s="5">
        <f t="shared" si="56"/>
        <v>0.31384836983451009</v>
      </c>
      <c r="M201" s="4">
        <f t="shared" si="78"/>
        <v>8.7975973829354459E-2</v>
      </c>
      <c r="N201" s="4">
        <f t="shared" si="57"/>
        <v>0.14563044785284404</v>
      </c>
      <c r="O201" s="4">
        <f t="shared" si="58"/>
        <v>0</v>
      </c>
      <c r="P201" s="4">
        <f t="shared" si="59"/>
        <v>0</v>
      </c>
      <c r="Q201" s="5">
        <f t="shared" si="60"/>
        <v>5.3311412363116562</v>
      </c>
      <c r="R201" s="5">
        <f t="shared" si="61"/>
        <v>-12.054317692721465</v>
      </c>
      <c r="S201" s="5">
        <f t="shared" si="79"/>
        <v>-2.3601731464649625</v>
      </c>
      <c r="T201" s="6">
        <f t="shared" si="80"/>
        <v>621.87195297215544</v>
      </c>
      <c r="U201" s="5">
        <f t="shared" si="62"/>
        <v>-2.3028160522880965</v>
      </c>
      <c r="V201" s="5">
        <f t="shared" si="63"/>
        <v>-2.0397431803890802</v>
      </c>
      <c r="W201" s="5">
        <f t="shared" si="64"/>
        <v>5.2161743770442959</v>
      </c>
      <c r="X201" s="5">
        <f t="shared" si="65"/>
        <v>3.0283251840235597</v>
      </c>
      <c r="Y201" s="5">
        <f t="shared" si="65"/>
        <v>-14.094060873110546</v>
      </c>
      <c r="Z201" s="5">
        <f t="shared" si="66"/>
        <v>-29.317998769420665</v>
      </c>
      <c r="AA201">
        <f t="shared" si="67"/>
        <v>0</v>
      </c>
      <c r="AB201">
        <f t="shared" si="81"/>
        <v>0</v>
      </c>
    </row>
    <row r="202" spans="1:28" x14ac:dyDescent="0.2">
      <c r="A202">
        <f t="shared" si="68"/>
        <v>1.7000000000000013</v>
      </c>
      <c r="B202" s="5">
        <f t="shared" si="69"/>
        <v>-66.294018394223386</v>
      </c>
      <c r="C202" s="5">
        <f t="shared" si="70"/>
        <v>166.75443952681135</v>
      </c>
      <c r="D202" s="5">
        <f t="shared" si="71"/>
        <v>76.221032720321034</v>
      </c>
      <c r="E202" s="2">
        <f t="shared" si="72"/>
        <v>179.44898990173951</v>
      </c>
      <c r="F202" s="2">
        <f t="shared" si="73"/>
        <v>-21.680529386284835</v>
      </c>
      <c r="G202" s="3">
        <f t="shared" si="74"/>
        <v>-35.63696938880976</v>
      </c>
      <c r="H202" s="3">
        <f t="shared" si="75"/>
        <v>80.506781051408254</v>
      </c>
      <c r="I202" s="3">
        <f t="shared" si="76"/>
        <v>15.497227386484479</v>
      </c>
      <c r="J202" s="2">
        <f t="shared" si="77"/>
        <v>89.395186890272541</v>
      </c>
      <c r="K202" s="2">
        <f t="shared" si="55"/>
        <v>89.395186890272541</v>
      </c>
      <c r="L202" s="5">
        <f t="shared" si="56"/>
        <v>0.31384836983451009</v>
      </c>
      <c r="M202" s="4">
        <f t="shared" si="78"/>
        <v>8.8163084453202548E-2</v>
      </c>
      <c r="N202" s="4">
        <f t="shared" si="57"/>
        <v>0.14583538594067716</v>
      </c>
      <c r="O202" s="4">
        <f t="shared" si="58"/>
        <v>0</v>
      </c>
      <c r="P202" s="4">
        <f t="shared" si="59"/>
        <v>0</v>
      </c>
      <c r="Q202" s="5">
        <f t="shared" si="60"/>
        <v>5.3153047177455095</v>
      </c>
      <c r="R202" s="5">
        <f t="shared" si="61"/>
        <v>-12.007701004660182</v>
      </c>
      <c r="S202" s="5">
        <f t="shared" si="79"/>
        <v>-2.3114335268144703</v>
      </c>
      <c r="T202" s="6">
        <f t="shared" si="80"/>
        <v>621.87133110051343</v>
      </c>
      <c r="U202" s="5">
        <f t="shared" si="62"/>
        <v>-2.2983809163044686</v>
      </c>
      <c r="V202" s="5">
        <f t="shared" si="63"/>
        <v>-2.0190423344103277</v>
      </c>
      <c r="W202" s="5">
        <f t="shared" si="64"/>
        <v>5.2034642572294647</v>
      </c>
      <c r="X202" s="5">
        <f t="shared" si="65"/>
        <v>3.0169238014410409</v>
      </c>
      <c r="Y202" s="5">
        <f t="shared" si="65"/>
        <v>-14.02674333907051</v>
      </c>
      <c r="Z202" s="5">
        <f t="shared" si="66"/>
        <v>-29.281969269585005</v>
      </c>
      <c r="AA202">
        <f t="shared" si="67"/>
        <v>0</v>
      </c>
      <c r="AB202">
        <f t="shared" si="81"/>
        <v>0</v>
      </c>
    </row>
    <row r="203" spans="1:28" x14ac:dyDescent="0.2">
      <c r="A203">
        <f t="shared" si="68"/>
        <v>1.7100000000000013</v>
      </c>
      <c r="B203" s="5">
        <f t="shared" si="69"/>
        <v>-66.650237241921417</v>
      </c>
      <c r="C203" s="5">
        <f t="shared" si="70"/>
        <v>167.55880600015848</v>
      </c>
      <c r="D203" s="5">
        <f t="shared" si="71"/>
        <v>76.374540895722404</v>
      </c>
      <c r="E203" s="2">
        <f t="shared" si="72"/>
        <v>180.32805547835076</v>
      </c>
      <c r="F203" s="2">
        <f t="shared" si="73"/>
        <v>-21.691288186713837</v>
      </c>
      <c r="G203" s="3">
        <f t="shared" si="74"/>
        <v>-35.606800150795351</v>
      </c>
      <c r="H203" s="3">
        <f t="shared" si="75"/>
        <v>80.366513618017549</v>
      </c>
      <c r="I203" s="3">
        <f t="shared" si="76"/>
        <v>15.204407693788628</v>
      </c>
      <c r="J203" s="2">
        <f t="shared" si="77"/>
        <v>89.206472530935883</v>
      </c>
      <c r="K203" s="2">
        <f t="shared" si="55"/>
        <v>89.206472530935883</v>
      </c>
      <c r="L203" s="5">
        <f t="shared" si="56"/>
        <v>0.31384836983451009</v>
      </c>
      <c r="M203" s="4">
        <f t="shared" si="78"/>
        <v>8.8349503198125928E-2</v>
      </c>
      <c r="N203" s="4">
        <f t="shared" si="57"/>
        <v>0.14603927375171558</v>
      </c>
      <c r="O203" s="4">
        <f t="shared" si="58"/>
        <v>0</v>
      </c>
      <c r="P203" s="4">
        <f t="shared" si="59"/>
        <v>0</v>
      </c>
      <c r="Q203" s="5">
        <f t="shared" si="60"/>
        <v>5.2995937572068179</v>
      </c>
      <c r="R203" s="5">
        <f t="shared" si="61"/>
        <v>-11.961475674724705</v>
      </c>
      <c r="S203" s="5">
        <f t="shared" si="79"/>
        <v>-2.2629717850181401</v>
      </c>
      <c r="T203" s="6">
        <f t="shared" si="80"/>
        <v>621.87070922949329</v>
      </c>
      <c r="U203" s="5">
        <f t="shared" si="62"/>
        <v>-2.2939763635224688</v>
      </c>
      <c r="V203" s="5">
        <f t="shared" si="63"/>
        <v>-1.9984024171616821</v>
      </c>
      <c r="W203" s="5">
        <f t="shared" si="64"/>
        <v>5.1908287870202843</v>
      </c>
      <c r="X203" s="5">
        <f t="shared" si="65"/>
        <v>3.0056173936843491</v>
      </c>
      <c r="Y203" s="5">
        <f t="shared" si="65"/>
        <v>-13.959878091886386</v>
      </c>
      <c r="Z203" s="5">
        <f t="shared" si="66"/>
        <v>-29.246142997997854</v>
      </c>
      <c r="AA203">
        <f t="shared" si="67"/>
        <v>0</v>
      </c>
      <c r="AB203">
        <f t="shared" si="81"/>
        <v>0</v>
      </c>
    </row>
    <row r="204" spans="1:28" x14ac:dyDescent="0.2">
      <c r="A204">
        <f t="shared" si="68"/>
        <v>1.7200000000000013</v>
      </c>
      <c r="B204" s="5">
        <f t="shared" si="69"/>
        <v>-67.006154962559677</v>
      </c>
      <c r="C204" s="5">
        <f t="shared" si="70"/>
        <v>168.36177314243406</v>
      </c>
      <c r="D204" s="5">
        <f t="shared" si="71"/>
        <v>76.525122665510395</v>
      </c>
      <c r="E204" s="2">
        <f t="shared" si="72"/>
        <v>181.20571585502205</v>
      </c>
      <c r="F204" s="2">
        <f t="shared" si="73"/>
        <v>-21.702017747205208</v>
      </c>
      <c r="G204" s="3">
        <f t="shared" si="74"/>
        <v>-35.576743976858509</v>
      </c>
      <c r="H204" s="3">
        <f t="shared" si="75"/>
        <v>80.22691483709869</v>
      </c>
      <c r="I204" s="3">
        <f t="shared" si="76"/>
        <v>14.91194626380865</v>
      </c>
      <c r="J204" s="2">
        <f t="shared" si="77"/>
        <v>89.019260374644432</v>
      </c>
      <c r="K204" s="2">
        <f t="shared" si="55"/>
        <v>89.019260374644432</v>
      </c>
      <c r="L204" s="5">
        <f t="shared" si="56"/>
        <v>0.31384836983451009</v>
      </c>
      <c r="M204" s="4">
        <f t="shared" si="78"/>
        <v>8.8535218284814282E-2</v>
      </c>
      <c r="N204" s="4">
        <f t="shared" si="57"/>
        <v>0.14624210230302873</v>
      </c>
      <c r="O204" s="4">
        <f t="shared" si="58"/>
        <v>0</v>
      </c>
      <c r="P204" s="4">
        <f t="shared" si="59"/>
        <v>0</v>
      </c>
      <c r="Q204" s="5">
        <f t="shared" si="60"/>
        <v>5.2840077551520901</v>
      </c>
      <c r="R204" s="5">
        <f t="shared" si="61"/>
        <v>-11.915639060362057</v>
      </c>
      <c r="S204" s="5">
        <f t="shared" si="79"/>
        <v>-2.2147850223064141</v>
      </c>
      <c r="T204" s="6">
        <f t="shared" si="80"/>
        <v>621.87008735909501</v>
      </c>
      <c r="U204" s="5">
        <f t="shared" si="62"/>
        <v>-2.2896022731488412</v>
      </c>
      <c r="V204" s="5">
        <f t="shared" si="63"/>
        <v>-1.977823068196767</v>
      </c>
      <c r="W204" s="5">
        <f t="shared" si="64"/>
        <v>5.1782676525484925</v>
      </c>
      <c r="X204" s="5">
        <f t="shared" si="65"/>
        <v>2.9944054820032489</v>
      </c>
      <c r="Y204" s="5">
        <f t="shared" si="65"/>
        <v>-13.893462128558824</v>
      </c>
      <c r="Z204" s="5">
        <f t="shared" si="66"/>
        <v>-29.21051736975792</v>
      </c>
      <c r="AA204">
        <f t="shared" si="67"/>
        <v>0</v>
      </c>
      <c r="AB204">
        <f t="shared" si="81"/>
        <v>0</v>
      </c>
    </row>
    <row r="205" spans="1:28" x14ac:dyDescent="0.2">
      <c r="A205">
        <f t="shared" si="68"/>
        <v>1.7300000000000013</v>
      </c>
      <c r="B205" s="5">
        <f t="shared" si="69"/>
        <v>-67.361772682054166</v>
      </c>
      <c r="C205" s="5">
        <f t="shared" si="70"/>
        <v>169.16334761769861</v>
      </c>
      <c r="D205" s="5">
        <f t="shared" si="71"/>
        <v>76.672781602279997</v>
      </c>
      <c r="E205" s="2">
        <f t="shared" si="72"/>
        <v>182.08197768064548</v>
      </c>
      <c r="F205" s="2">
        <f t="shared" si="73"/>
        <v>-21.712718292734355</v>
      </c>
      <c r="G205" s="3">
        <f t="shared" si="74"/>
        <v>-35.546799922038474</v>
      </c>
      <c r="H205" s="3">
        <f t="shared" si="75"/>
        <v>80.087980215813104</v>
      </c>
      <c r="I205" s="3">
        <f t="shared" si="76"/>
        <v>14.619841090111072</v>
      </c>
      <c r="J205" s="2">
        <f t="shared" si="77"/>
        <v>88.833548354470253</v>
      </c>
      <c r="K205" s="2">
        <f t="shared" si="55"/>
        <v>88.833548354470253</v>
      </c>
      <c r="L205" s="5">
        <f t="shared" si="56"/>
        <v>0.31384836983451009</v>
      </c>
      <c r="M205" s="4">
        <f t="shared" si="78"/>
        <v>8.872021790728743E-2</v>
      </c>
      <c r="N205" s="4">
        <f t="shared" si="57"/>
        <v>0.14644386262778911</v>
      </c>
      <c r="O205" s="4">
        <f t="shared" si="58"/>
        <v>0</v>
      </c>
      <c r="P205" s="4">
        <f t="shared" si="59"/>
        <v>0</v>
      </c>
      <c r="Q205" s="5">
        <f t="shared" si="60"/>
        <v>5.2685461169969887</v>
      </c>
      <c r="R205" s="5">
        <f t="shared" si="61"/>
        <v>-11.870188543260484</v>
      </c>
      <c r="S205" s="5">
        <f t="shared" si="79"/>
        <v>-2.1668703561319225</v>
      </c>
      <c r="T205" s="6">
        <f t="shared" si="80"/>
        <v>621.86946548931849</v>
      </c>
      <c r="U205" s="5">
        <f t="shared" si="62"/>
        <v>-2.2852585254308377</v>
      </c>
      <c r="V205" s="5">
        <f t="shared" si="63"/>
        <v>-1.9573039273120394</v>
      </c>
      <c r="W205" s="5">
        <f t="shared" si="64"/>
        <v>5.1657805421948977</v>
      </c>
      <c r="X205" s="5">
        <f t="shared" si="65"/>
        <v>2.983287591566151</v>
      </c>
      <c r="Y205" s="5">
        <f t="shared" si="65"/>
        <v>-13.827492470572524</v>
      </c>
      <c r="Z205" s="5">
        <f t="shared" si="66"/>
        <v>-29.175089813937024</v>
      </c>
      <c r="AA205">
        <f t="shared" si="67"/>
        <v>0</v>
      </c>
      <c r="AB205">
        <f t="shared" si="81"/>
        <v>0</v>
      </c>
    </row>
    <row r="206" spans="1:28" x14ac:dyDescent="0.2">
      <c r="A206">
        <f t="shared" si="68"/>
        <v>1.7400000000000013</v>
      </c>
      <c r="B206" s="5">
        <f t="shared" si="69"/>
        <v>-67.717091516894968</v>
      </c>
      <c r="C206" s="5">
        <f t="shared" si="70"/>
        <v>169.96353604523321</v>
      </c>
      <c r="D206" s="5">
        <f t="shared" si="71"/>
        <v>76.817521258690405</v>
      </c>
      <c r="E206" s="2">
        <f t="shared" si="72"/>
        <v>182.95684755839781</v>
      </c>
      <c r="F206" s="2">
        <f t="shared" si="73"/>
        <v>-21.723390043524262</v>
      </c>
      <c r="G206" s="3">
        <f t="shared" si="74"/>
        <v>-35.516967046122815</v>
      </c>
      <c r="H206" s="3">
        <f t="shared" si="75"/>
        <v>79.949705291107378</v>
      </c>
      <c r="I206" s="3">
        <f t="shared" si="76"/>
        <v>14.328090191971702</v>
      </c>
      <c r="J206" s="2">
        <f t="shared" si="77"/>
        <v>88.649334418480393</v>
      </c>
      <c r="K206" s="2">
        <f t="shared" si="55"/>
        <v>88.649334418480393</v>
      </c>
      <c r="L206" s="5">
        <f t="shared" si="56"/>
        <v>0.31384836983451009</v>
      </c>
      <c r="M206" s="4">
        <f t="shared" si="78"/>
        <v>8.8904490235127337E-2</v>
      </c>
      <c r="N206" s="4">
        <f t="shared" si="57"/>
        <v>0.14664454577702352</v>
      </c>
      <c r="O206" s="4">
        <f t="shared" si="58"/>
        <v>0</v>
      </c>
      <c r="P206" s="4">
        <f t="shared" si="59"/>
        <v>0</v>
      </c>
      <c r="Q206" s="5">
        <f t="shared" si="60"/>
        <v>5.2532082530215574</v>
      </c>
      <c r="R206" s="5">
        <f t="shared" si="61"/>
        <v>-11.82512152899989</v>
      </c>
      <c r="S206" s="5">
        <f t="shared" si="79"/>
        <v>-2.1192249199870683</v>
      </c>
      <c r="T206" s="6">
        <f t="shared" si="80"/>
        <v>621.86884362016394</v>
      </c>
      <c r="U206" s="5">
        <f t="shared" si="62"/>
        <v>-2.2809450016347519</v>
      </c>
      <c r="V206" s="5">
        <f t="shared" si="63"/>
        <v>-1.9368446345265082</v>
      </c>
      <c r="W206" s="5">
        <f t="shared" si="64"/>
        <v>5.1533671465405506</v>
      </c>
      <c r="X206" s="5">
        <f t="shared" si="65"/>
        <v>2.9722632513868055</v>
      </c>
      <c r="Y206" s="5">
        <f t="shared" si="65"/>
        <v>-13.761966163526399</v>
      </c>
      <c r="Z206" s="5">
        <f t="shared" si="66"/>
        <v>-29.139857773446519</v>
      </c>
      <c r="AA206">
        <f t="shared" si="67"/>
        <v>0</v>
      </c>
      <c r="AB206">
        <f t="shared" si="81"/>
        <v>0</v>
      </c>
    </row>
    <row r="207" spans="1:28" x14ac:dyDescent="0.2">
      <c r="A207">
        <f t="shared" si="68"/>
        <v>1.7500000000000013</v>
      </c>
      <c r="B207" s="5">
        <f t="shared" si="69"/>
        <v>-68.072112574193625</v>
      </c>
      <c r="C207" s="5">
        <f t="shared" si="70"/>
        <v>170.7623449998361</v>
      </c>
      <c r="D207" s="5">
        <f t="shared" si="71"/>
        <v>76.959345167721452</v>
      </c>
      <c r="E207" s="2">
        <f t="shared" si="72"/>
        <v>183.83033204603842</v>
      </c>
      <c r="F207" s="2">
        <f t="shared" si="73"/>
        <v>-21.73403321517857</v>
      </c>
      <c r="G207" s="3">
        <f t="shared" si="74"/>
        <v>-35.487244413608948</v>
      </c>
      <c r="H207" s="3">
        <f t="shared" si="75"/>
        <v>79.812085629472108</v>
      </c>
      <c r="I207" s="3">
        <f t="shared" si="76"/>
        <v>14.036691614237236</v>
      </c>
      <c r="J207" s="2">
        <f t="shared" si="77"/>
        <v>88.466616528895273</v>
      </c>
      <c r="K207" s="2">
        <f t="shared" si="55"/>
        <v>88.466616528895273</v>
      </c>
      <c r="L207" s="5">
        <f t="shared" si="56"/>
        <v>0.31384836983451009</v>
      </c>
      <c r="M207" s="4">
        <f t="shared" si="78"/>
        <v>8.9088023415749826E-2</v>
      </c>
      <c r="N207" s="4">
        <f t="shared" si="57"/>
        <v>0.14684414282138067</v>
      </c>
      <c r="O207" s="4">
        <f t="shared" si="58"/>
        <v>0</v>
      </c>
      <c r="P207" s="4">
        <f t="shared" si="59"/>
        <v>0</v>
      </c>
      <c r="Q207" s="5">
        <f t="shared" si="60"/>
        <v>5.2379935782762717</v>
      </c>
      <c r="R207" s="5">
        <f t="shared" si="61"/>
        <v>-11.780435446706353</v>
      </c>
      <c r="S207" s="5">
        <f t="shared" si="79"/>
        <v>-2.0718458632258132</v>
      </c>
      <c r="T207" s="6">
        <f t="shared" si="80"/>
        <v>621.86822175163127</v>
      </c>
      <c r="U207" s="5">
        <f t="shared" si="62"/>
        <v>-2.2766615840244895</v>
      </c>
      <c r="V207" s="5">
        <f t="shared" si="63"/>
        <v>-1.916444830062169</v>
      </c>
      <c r="W207" s="5">
        <f t="shared" si="64"/>
        <v>5.1410271583181153</v>
      </c>
      <c r="X207" s="5">
        <f t="shared" si="65"/>
        <v>2.9613319942517822</v>
      </c>
      <c r="Y207" s="5">
        <f t="shared" si="65"/>
        <v>-13.696880276768521</v>
      </c>
      <c r="Z207" s="5">
        <f t="shared" si="66"/>
        <v>-29.104818704907697</v>
      </c>
      <c r="AA207">
        <f t="shared" si="67"/>
        <v>0</v>
      </c>
      <c r="AB207">
        <f t="shared" si="81"/>
        <v>0</v>
      </c>
    </row>
    <row r="208" spans="1:28" x14ac:dyDescent="0.2">
      <c r="A208">
        <f t="shared" si="68"/>
        <v>1.7600000000000013</v>
      </c>
      <c r="B208" s="5">
        <f t="shared" si="69"/>
        <v>-68.42683695173001</v>
      </c>
      <c r="C208" s="5">
        <f t="shared" si="70"/>
        <v>171.55978101211699</v>
      </c>
      <c r="D208" s="5">
        <f t="shared" si="71"/>
        <v>77.098256842928578</v>
      </c>
      <c r="E208" s="2">
        <f t="shared" si="72"/>
        <v>184.70243765620469</v>
      </c>
      <c r="F208" s="2">
        <f t="shared" si="73"/>
        <v>-21.744648018810103</v>
      </c>
      <c r="G208" s="3">
        <f t="shared" si="74"/>
        <v>-35.457631093666429</v>
      </c>
      <c r="H208" s="3">
        <f t="shared" si="75"/>
        <v>79.675116826704425</v>
      </c>
      <c r="I208" s="3">
        <f t="shared" si="76"/>
        <v>13.74564342718816</v>
      </c>
      <c r="J208" s="2">
        <f t="shared" si="77"/>
        <v>88.285392661249119</v>
      </c>
      <c r="K208" s="2">
        <f t="shared" si="55"/>
        <v>88.285392661249119</v>
      </c>
      <c r="L208" s="5">
        <f t="shared" si="56"/>
        <v>0.31384836983451009</v>
      </c>
      <c r="M208" s="4">
        <f t="shared" si="78"/>
        <v>8.9270805576715087E-2</v>
      </c>
      <c r="N208" s="4">
        <f t="shared" si="57"/>
        <v>0.14704264485291474</v>
      </c>
      <c r="O208" s="4">
        <f t="shared" si="58"/>
        <v>0</v>
      </c>
      <c r="P208" s="4">
        <f t="shared" si="59"/>
        <v>0</v>
      </c>
      <c r="Q208" s="5">
        <f t="shared" si="60"/>
        <v>5.2229015124889262</v>
      </c>
      <c r="R208" s="5">
        <f t="shared" si="61"/>
        <v>-11.736127748710716</v>
      </c>
      <c r="S208" s="5">
        <f t="shared" si="79"/>
        <v>-2.0247303508896364</v>
      </c>
      <c r="T208" s="6">
        <f t="shared" si="80"/>
        <v>621.86759988372046</v>
      </c>
      <c r="U208" s="5">
        <f t="shared" si="62"/>
        <v>-2.2724081558402101</v>
      </c>
      <c r="V208" s="5">
        <f t="shared" si="63"/>
        <v>-1.8961041543251769</v>
      </c>
      <c r="W208" s="5">
        <f t="shared" si="64"/>
        <v>5.1287602723634951</v>
      </c>
      <c r="X208" s="5">
        <f t="shared" si="65"/>
        <v>2.9504933566487161</v>
      </c>
      <c r="Y208" s="5">
        <f t="shared" si="65"/>
        <v>-13.632231903035894</v>
      </c>
      <c r="Z208" s="5">
        <f t="shared" si="66"/>
        <v>-29.06997007852614</v>
      </c>
      <c r="AA208">
        <f t="shared" si="67"/>
        <v>0</v>
      </c>
      <c r="AB208">
        <f t="shared" si="81"/>
        <v>0</v>
      </c>
    </row>
    <row r="209" spans="1:28" x14ac:dyDescent="0.2">
      <c r="A209">
        <f t="shared" si="68"/>
        <v>1.7700000000000014</v>
      </c>
      <c r="B209" s="5">
        <f t="shared" si="69"/>
        <v>-68.781265737998837</v>
      </c>
      <c r="C209" s="5">
        <f t="shared" si="70"/>
        <v>172.35585056878887</v>
      </c>
      <c r="D209" s="5">
        <f t="shared" si="71"/>
        <v>77.23425977869654</v>
      </c>
      <c r="E209" s="2">
        <f t="shared" si="72"/>
        <v>185.57317085670516</v>
      </c>
      <c r="F209" s="2">
        <f t="shared" si="73"/>
        <v>-21.755234661165144</v>
      </c>
      <c r="G209" s="3">
        <f t="shared" si="74"/>
        <v>-35.428126160099943</v>
      </c>
      <c r="H209" s="3">
        <f t="shared" si="75"/>
        <v>79.538794507674069</v>
      </c>
      <c r="I209" s="3">
        <f t="shared" si="76"/>
        <v>13.454943726402899</v>
      </c>
      <c r="J209" s="2">
        <f t="shared" si="77"/>
        <v>88.105660803552396</v>
      </c>
      <c r="K209" s="2">
        <f t="shared" si="55"/>
        <v>88.105660803552396</v>
      </c>
      <c r="L209" s="5">
        <f t="shared" si="56"/>
        <v>0.31384836983451009</v>
      </c>
      <c r="M209" s="4">
        <f t="shared" si="78"/>
        <v>8.9452824828076913E-2</v>
      </c>
      <c r="N209" s="4">
        <f t="shared" si="57"/>
        <v>0.14724004298688378</v>
      </c>
      <c r="O209" s="4">
        <f t="shared" si="58"/>
        <v>0</v>
      </c>
      <c r="P209" s="4">
        <f t="shared" si="59"/>
        <v>0</v>
      </c>
      <c r="Q209" s="5">
        <f t="shared" si="60"/>
        <v>5.2079314799723324</v>
      </c>
      <c r="R209" s="5">
        <f t="shared" si="61"/>
        <v>-11.692195910211179</v>
      </c>
      <c r="S209" s="5">
        <f t="shared" si="79"/>
        <v>-1.9778755635376293</v>
      </c>
      <c r="T209" s="6">
        <f t="shared" si="80"/>
        <v>621.86697801643152</v>
      </c>
      <c r="U209" s="5">
        <f t="shared" si="62"/>
        <v>-2.2681846012769999</v>
      </c>
      <c r="V209" s="5">
        <f t="shared" si="63"/>
        <v>-1.8758222478877413</v>
      </c>
      <c r="W209" s="5">
        <f t="shared" si="64"/>
        <v>5.1165661855676587</v>
      </c>
      <c r="X209" s="5">
        <f t="shared" si="65"/>
        <v>2.9397468786953325</v>
      </c>
      <c r="Y209" s="5">
        <f t="shared" si="65"/>
        <v>-13.568018158098921</v>
      </c>
      <c r="Z209" s="5">
        <f t="shared" si="66"/>
        <v>-29.03530937796997</v>
      </c>
      <c r="AA209">
        <f t="shared" si="67"/>
        <v>0</v>
      </c>
      <c r="AB209">
        <f t="shared" si="81"/>
        <v>0</v>
      </c>
    </row>
    <row r="210" spans="1:28" x14ac:dyDescent="0.2">
      <c r="A210">
        <f t="shared" si="68"/>
        <v>1.7800000000000014</v>
      </c>
      <c r="B210" s="5">
        <f t="shared" si="69"/>
        <v>-69.1354000122559</v>
      </c>
      <c r="C210" s="5">
        <f t="shared" si="70"/>
        <v>173.15056011295772</v>
      </c>
      <c r="D210" s="5">
        <f t="shared" si="71"/>
        <v>77.367357450491667</v>
      </c>
      <c r="E210" s="2">
        <f t="shared" si="72"/>
        <v>186.44253807081049</v>
      </c>
      <c r="F210" s="2">
        <f t="shared" si="73"/>
        <v>-21.765793344743468</v>
      </c>
      <c r="G210" s="3">
        <f t="shared" si="74"/>
        <v>-35.398728691312989</v>
      </c>
      <c r="H210" s="3">
        <f t="shared" si="75"/>
        <v>79.403114326093075</v>
      </c>
      <c r="I210" s="3">
        <f t="shared" si="76"/>
        <v>13.164590632623199</v>
      </c>
      <c r="J210" s="2">
        <f t="shared" si="77"/>
        <v>87.927418955456346</v>
      </c>
      <c r="K210" s="2">
        <f t="shared" si="55"/>
        <v>87.927418955456346</v>
      </c>
      <c r="L210" s="5">
        <f t="shared" si="56"/>
        <v>0.31384836983451009</v>
      </c>
      <c r="M210" s="4">
        <f t="shared" si="78"/>
        <v>8.9634069264770105E-2</v>
      </c>
      <c r="N210" s="4">
        <f t="shared" si="57"/>
        <v>0.14743632836356357</v>
      </c>
      <c r="O210" s="4">
        <f t="shared" si="58"/>
        <v>0</v>
      </c>
      <c r="P210" s="4">
        <f t="shared" si="59"/>
        <v>0</v>
      </c>
      <c r="Q210" s="5">
        <f t="shared" si="60"/>
        <v>5.1930829095328352</v>
      </c>
      <c r="R210" s="5">
        <f t="shared" si="61"/>
        <v>-11.648637428939859</v>
      </c>
      <c r="S210" s="5">
        <f t="shared" si="79"/>
        <v>-1.9312786970806843</v>
      </c>
      <c r="T210" s="6">
        <f t="shared" si="80"/>
        <v>621.86635614976444</v>
      </c>
      <c r="U210" s="5">
        <f t="shared" si="62"/>
        <v>-2.2639908054636142</v>
      </c>
      <c r="V210" s="5">
        <f t="shared" si="63"/>
        <v>-1.8555987514707697</v>
      </c>
      <c r="W210" s="5">
        <f t="shared" si="64"/>
        <v>5.1044445968287198</v>
      </c>
      <c r="X210" s="5">
        <f t="shared" si="65"/>
        <v>2.929092104069221</v>
      </c>
      <c r="Y210" s="5">
        <f t="shared" si="65"/>
        <v>-13.504236180410629</v>
      </c>
      <c r="Z210" s="5">
        <f t="shared" si="66"/>
        <v>-29.000834100251964</v>
      </c>
      <c r="AA210">
        <f t="shared" si="67"/>
        <v>0</v>
      </c>
      <c r="AB210">
        <f t="shared" si="81"/>
        <v>0</v>
      </c>
    </row>
    <row r="211" spans="1:28" x14ac:dyDescent="0.2">
      <c r="A211">
        <f t="shared" si="68"/>
        <v>1.7900000000000014</v>
      </c>
      <c r="B211" s="5">
        <f t="shared" si="69"/>
        <v>-69.489240844563824</v>
      </c>
      <c r="C211" s="5">
        <f t="shared" si="70"/>
        <v>173.94391604440963</v>
      </c>
      <c r="D211" s="5">
        <f t="shared" si="71"/>
        <v>77.497553315112881</v>
      </c>
      <c r="E211" s="2">
        <f t="shared" si="72"/>
        <v>187.31054567754165</v>
      </c>
      <c r="F211" s="2">
        <f t="shared" si="73"/>
        <v>-21.776324267914429</v>
      </c>
      <c r="G211" s="3">
        <f t="shared" si="74"/>
        <v>-35.369437770272299</v>
      </c>
      <c r="H211" s="3">
        <f t="shared" si="75"/>
        <v>79.268071964288964</v>
      </c>
      <c r="I211" s="3">
        <f t="shared" si="76"/>
        <v>12.87458229162068</v>
      </c>
      <c r="J211" s="2">
        <f t="shared" si="77"/>
        <v>87.750665127419822</v>
      </c>
      <c r="K211" s="2">
        <f t="shared" si="55"/>
        <v>87.750665127419822</v>
      </c>
      <c r="L211" s="5">
        <f t="shared" si="56"/>
        <v>0.31384836983451009</v>
      </c>
      <c r="M211" s="4">
        <f t="shared" si="78"/>
        <v>8.981452696903508E-2</v>
      </c>
      <c r="N211" s="4">
        <f t="shared" si="57"/>
        <v>0.14763149215007518</v>
      </c>
      <c r="O211" s="4">
        <f t="shared" si="58"/>
        <v>0</v>
      </c>
      <c r="P211" s="4">
        <f t="shared" si="59"/>
        <v>0</v>
      </c>
      <c r="Q211" s="5">
        <f t="shared" si="60"/>
        <v>5.1783552343796435</v>
      </c>
      <c r="R211" s="5">
        <f t="shared" si="61"/>
        <v>-11.605449824833274</v>
      </c>
      <c r="S211" s="5">
        <f t="shared" si="79"/>
        <v>-1.8849369626197523</v>
      </c>
      <c r="T211" s="6">
        <f t="shared" si="80"/>
        <v>621.86573428371923</v>
      </c>
      <c r="U211" s="5">
        <f t="shared" si="62"/>
        <v>-2.2598266544412677</v>
      </c>
      <c r="V211" s="5">
        <f t="shared" si="63"/>
        <v>-1.8354333059272474</v>
      </c>
      <c r="W211" s="5">
        <f t="shared" si="64"/>
        <v>5.0923952070042384</v>
      </c>
      <c r="X211" s="5">
        <f t="shared" si="65"/>
        <v>2.9185285799383758</v>
      </c>
      <c r="Y211" s="5">
        <f t="shared" si="65"/>
        <v>-13.440883130760522</v>
      </c>
      <c r="Z211" s="5">
        <f t="shared" si="66"/>
        <v>-28.966541755615513</v>
      </c>
      <c r="AA211">
        <f t="shared" si="67"/>
        <v>0</v>
      </c>
      <c r="AB211">
        <f t="shared" si="81"/>
        <v>0</v>
      </c>
    </row>
    <row r="212" spans="1:28" x14ac:dyDescent="0.2">
      <c r="A212">
        <f t="shared" si="68"/>
        <v>1.8000000000000014</v>
      </c>
      <c r="B212" s="5">
        <f t="shared" si="69"/>
        <v>-69.842789295837548</v>
      </c>
      <c r="C212" s="5">
        <f t="shared" si="70"/>
        <v>174.73592471989599</v>
      </c>
      <c r="D212" s="5">
        <f t="shared" si="71"/>
        <v>77.624850810941297</v>
      </c>
      <c r="E212" s="2">
        <f t="shared" si="72"/>
        <v>188.17720001195659</v>
      </c>
      <c r="F212" s="2">
        <f t="shared" si="73"/>
        <v>-21.786827625029193</v>
      </c>
      <c r="G212" s="3">
        <f t="shared" si="74"/>
        <v>-35.340252484472913</v>
      </c>
      <c r="H212" s="3">
        <f t="shared" si="75"/>
        <v>79.133663132981354</v>
      </c>
      <c r="I212" s="3">
        <f t="shared" si="76"/>
        <v>12.584916874064525</v>
      </c>
      <c r="J212" s="2">
        <f t="shared" si="77"/>
        <v>87.575397339878393</v>
      </c>
      <c r="K212" s="2">
        <f t="shared" si="55"/>
        <v>87.575397339878393</v>
      </c>
      <c r="L212" s="5">
        <f t="shared" si="56"/>
        <v>0.31384836983451009</v>
      </c>
      <c r="M212" s="4">
        <f t="shared" si="78"/>
        <v>8.9994186012879798E-2</v>
      </c>
      <c r="N212" s="4">
        <f t="shared" si="57"/>
        <v>0.1478255255422263</v>
      </c>
      <c r="O212" s="4">
        <f t="shared" si="58"/>
        <v>0</v>
      </c>
      <c r="P212" s="4">
        <f t="shared" si="59"/>
        <v>0</v>
      </c>
      <c r="Q212" s="5">
        <f t="shared" si="60"/>
        <v>5.163747892034972</v>
      </c>
      <c r="R212" s="5">
        <f t="shared" si="61"/>
        <v>-11.56263063970672</v>
      </c>
      <c r="S212" s="5">
        <f t="shared" si="79"/>
        <v>-1.8388475862881282</v>
      </c>
      <c r="T212" s="6">
        <f t="shared" si="80"/>
        <v>621.86511241829589</v>
      </c>
      <c r="U212" s="5">
        <f t="shared" si="62"/>
        <v>-2.2556920351424887</v>
      </c>
      <c r="V212" s="5">
        <f t="shared" si="63"/>
        <v>-1.8153255522263734</v>
      </c>
      <c r="W212" s="5">
        <f t="shared" si="64"/>
        <v>5.0804177188637727</v>
      </c>
      <c r="X212" s="5">
        <f t="shared" si="65"/>
        <v>2.9080558568924832</v>
      </c>
      <c r="Y212" s="5">
        <f t="shared" si="65"/>
        <v>-13.377956191933093</v>
      </c>
      <c r="Z212" s="5">
        <f t="shared" si="66"/>
        <v>-28.932429867424354</v>
      </c>
      <c r="AA212">
        <f t="shared" si="67"/>
        <v>0</v>
      </c>
      <c r="AB212">
        <f t="shared" si="81"/>
        <v>0</v>
      </c>
    </row>
    <row r="213" spans="1:28" x14ac:dyDescent="0.2">
      <c r="A213">
        <f t="shared" si="68"/>
        <v>1.8100000000000014</v>
      </c>
      <c r="B213" s="5">
        <f t="shared" si="69"/>
        <v>-70.196046417889434</v>
      </c>
      <c r="C213" s="5">
        <f t="shared" si="70"/>
        <v>175.52659245341621</v>
      </c>
      <c r="D213" s="5">
        <f t="shared" si="71"/>
        <v>77.749253358188568</v>
      </c>
      <c r="E213" s="2">
        <f t="shared" si="72"/>
        <v>189.04250736543398</v>
      </c>
      <c r="F213" s="2">
        <f t="shared" si="73"/>
        <v>-21.797303606529255</v>
      </c>
      <c r="G213" s="3">
        <f t="shared" si="74"/>
        <v>-35.311171925903992</v>
      </c>
      <c r="H213" s="3">
        <f t="shared" si="75"/>
        <v>78.999883571062028</v>
      </c>
      <c r="I213" s="3">
        <f t="shared" si="76"/>
        <v>12.295592575390282</v>
      </c>
      <c r="J213" s="2">
        <f t="shared" si="77"/>
        <v>87.401613622416036</v>
      </c>
      <c r="K213" s="2">
        <f t="shared" si="55"/>
        <v>87.401613622416036</v>
      </c>
      <c r="L213" s="5">
        <f t="shared" si="56"/>
        <v>0.31384836983451009</v>
      </c>
      <c r="M213" s="4">
        <f t="shared" si="78"/>
        <v>9.0173034460577686E-2</v>
      </c>
      <c r="N213" s="4">
        <f t="shared" si="57"/>
        <v>0.14801841976636607</v>
      </c>
      <c r="O213" s="4">
        <f t="shared" si="58"/>
        <v>0</v>
      </c>
      <c r="P213" s="4">
        <f t="shared" si="59"/>
        <v>0</v>
      </c>
      <c r="Q213" s="5">
        <f t="shared" si="60"/>
        <v>5.1492603242449899</v>
      </c>
      <c r="R213" s="5">
        <f t="shared" si="61"/>
        <v>-11.520177436932494</v>
      </c>
      <c r="S213" s="5">
        <f t="shared" si="79"/>
        <v>-1.7930078090977319</v>
      </c>
      <c r="T213" s="6">
        <f t="shared" si="80"/>
        <v>621.86449055349431</v>
      </c>
      <c r="U213" s="5">
        <f t="shared" si="62"/>
        <v>-2.2515868353700261</v>
      </c>
      <c r="V213" s="5">
        <f t="shared" si="63"/>
        <v>-1.7952751314384485</v>
      </c>
      <c r="W213" s="5">
        <f t="shared" si="64"/>
        <v>5.0685118370416804</v>
      </c>
      <c r="X213" s="5">
        <f t="shared" si="65"/>
        <v>2.8976734888749638</v>
      </c>
      <c r="Y213" s="5">
        <f t="shared" si="65"/>
        <v>-13.315452568370942</v>
      </c>
      <c r="Z213" s="5">
        <f t="shared" si="66"/>
        <v>-28.89849597205605</v>
      </c>
      <c r="AA213">
        <f t="shared" si="67"/>
        <v>0</v>
      </c>
      <c r="AB213">
        <f t="shared" si="81"/>
        <v>0</v>
      </c>
    </row>
    <row r="214" spans="1:28" x14ac:dyDescent="0.2">
      <c r="A214">
        <f t="shared" si="68"/>
        <v>1.8200000000000014</v>
      </c>
      <c r="B214" s="5">
        <f t="shared" si="69"/>
        <v>-70.54901325347403</v>
      </c>
      <c r="C214" s="5">
        <f t="shared" si="70"/>
        <v>176.31592551649842</v>
      </c>
      <c r="D214" s="5">
        <f t="shared" si="71"/>
        <v>77.870764359143863</v>
      </c>
      <c r="E214" s="2">
        <f t="shared" si="72"/>
        <v>189.90647398595519</v>
      </c>
      <c r="F214" s="2">
        <f t="shared" si="73"/>
        <v>-21.80775239905137</v>
      </c>
      <c r="G214" s="3">
        <f t="shared" si="74"/>
        <v>-35.282195191015241</v>
      </c>
      <c r="H214" s="3">
        <f t="shared" si="75"/>
        <v>78.866729045378321</v>
      </c>
      <c r="I214" s="3">
        <f t="shared" si="76"/>
        <v>12.006607615669722</v>
      </c>
      <c r="J214" s="2">
        <f t="shared" si="77"/>
        <v>87.229312012939076</v>
      </c>
      <c r="K214" s="2">
        <f t="shared" si="55"/>
        <v>87.229312012939076</v>
      </c>
      <c r="L214" s="5">
        <f t="shared" si="56"/>
        <v>0.31384836983451009</v>
      </c>
      <c r="M214" s="4">
        <f t="shared" si="78"/>
        <v>9.0351060371201622E-2</v>
      </c>
      <c r="N214" s="4">
        <f t="shared" si="57"/>
        <v>0.14821016608125234</v>
      </c>
      <c r="O214" s="4">
        <f t="shared" si="58"/>
        <v>0</v>
      </c>
      <c r="P214" s="4">
        <f t="shared" si="59"/>
        <v>0</v>
      </c>
      <c r="Q214" s="5">
        <f t="shared" si="60"/>
        <v>5.1348919768915566</v>
      </c>
      <c r="R214" s="5">
        <f t="shared" si="61"/>
        <v>-11.478087801121889</v>
      </c>
      <c r="S214" s="5">
        <f t="shared" si="79"/>
        <v>-1.7474148867893464</v>
      </c>
      <c r="T214" s="6">
        <f t="shared" si="80"/>
        <v>621.86386868931481</v>
      </c>
      <c r="U214" s="5">
        <f t="shared" si="62"/>
        <v>-2.2475109437758238</v>
      </c>
      <c r="V214" s="5">
        <f t="shared" si="63"/>
        <v>-1.7752816847205211</v>
      </c>
      <c r="W214" s="5">
        <f t="shared" si="64"/>
        <v>5.0566772679901559</v>
      </c>
      <c r="X214" s="5">
        <f t="shared" si="65"/>
        <v>2.8873810331157328</v>
      </c>
      <c r="Y214" s="5">
        <f t="shared" si="65"/>
        <v>-13.253369485842411</v>
      </c>
      <c r="Z214" s="5">
        <f t="shared" si="66"/>
        <v>-28.86473761879919</v>
      </c>
      <c r="AA214">
        <f t="shared" si="67"/>
        <v>0</v>
      </c>
      <c r="AB214">
        <f t="shared" si="81"/>
        <v>0</v>
      </c>
    </row>
    <row r="215" spans="1:28" x14ac:dyDescent="0.2">
      <c r="A215">
        <f t="shared" si="68"/>
        <v>1.8300000000000014</v>
      </c>
      <c r="B215" s="5">
        <f t="shared" si="69"/>
        <v>-70.901690836332534</v>
      </c>
      <c r="C215" s="5">
        <f t="shared" si="70"/>
        <v>177.10393013847792</v>
      </c>
      <c r="D215" s="5">
        <f t="shared" si="71"/>
        <v>77.989387198419621</v>
      </c>
      <c r="E215" s="2">
        <f t="shared" si="72"/>
        <v>190.76910607838406</v>
      </c>
      <c r="F215" s="2">
        <f t="shared" si="73"/>
        <v>-21.818174185529156</v>
      </c>
      <c r="G215" s="3">
        <f t="shared" si="74"/>
        <v>-35.253321380684085</v>
      </c>
      <c r="H215" s="3">
        <f t="shared" si="75"/>
        <v>78.734195350519897</v>
      </c>
      <c r="I215" s="3">
        <f t="shared" si="76"/>
        <v>11.71796023948173</v>
      </c>
      <c r="J215" s="2">
        <f t="shared" si="77"/>
        <v>87.058490556853215</v>
      </c>
      <c r="K215" s="2">
        <f t="shared" si="55"/>
        <v>87.058490556853215</v>
      </c>
      <c r="L215" s="5">
        <f t="shared" si="56"/>
        <v>0.31384836983451009</v>
      </c>
      <c r="M215" s="4">
        <f t="shared" si="78"/>
        <v>9.0528251801192477E-2</v>
      </c>
      <c r="N215" s="4">
        <f t="shared" si="57"/>
        <v>0.14840075577993075</v>
      </c>
      <c r="O215" s="4">
        <f t="shared" si="58"/>
        <v>0</v>
      </c>
      <c r="P215" s="4">
        <f t="shared" si="59"/>
        <v>0</v>
      </c>
      <c r="Q215" s="5">
        <f t="shared" si="60"/>
        <v>5.12064229990479</v>
      </c>
      <c r="R215" s="5">
        <f t="shared" si="61"/>
        <v>-11.436359337811018</v>
      </c>
      <c r="S215" s="5">
        <f t="shared" si="79"/>
        <v>-1.7020660896867883</v>
      </c>
      <c r="T215" s="6">
        <f t="shared" si="80"/>
        <v>621.86324682575707</v>
      </c>
      <c r="U215" s="5">
        <f t="shared" si="62"/>
        <v>-2.2434642498400614</v>
      </c>
      <c r="V215" s="5">
        <f t="shared" si="63"/>
        <v>-1.7553448533028027</v>
      </c>
      <c r="W215" s="5">
        <f t="shared" si="64"/>
        <v>5.0449137199325547</v>
      </c>
      <c r="X215" s="5">
        <f t="shared" si="65"/>
        <v>2.8771780500647286</v>
      </c>
      <c r="Y215" s="5">
        <f t="shared" si="65"/>
        <v>-13.191704191113821</v>
      </c>
      <c r="Z215" s="5">
        <f t="shared" si="66"/>
        <v>-28.831152369754232</v>
      </c>
      <c r="AA215">
        <f t="shared" si="67"/>
        <v>0</v>
      </c>
      <c r="AB215">
        <f t="shared" si="81"/>
        <v>0</v>
      </c>
    </row>
    <row r="216" spans="1:28" x14ac:dyDescent="0.2">
      <c r="A216">
        <f t="shared" si="68"/>
        <v>1.8400000000000014</v>
      </c>
      <c r="B216" s="5">
        <f t="shared" si="69"/>
        <v>-71.254080191236866</v>
      </c>
      <c r="C216" s="5">
        <f t="shared" si="70"/>
        <v>177.89061250677358</v>
      </c>
      <c r="D216" s="5">
        <f t="shared" si="71"/>
        <v>78.105125243195943</v>
      </c>
      <c r="E216" s="2">
        <f t="shared" si="72"/>
        <v>191.6304098047444</v>
      </c>
      <c r="F216" s="2">
        <f t="shared" si="73"/>
        <v>-21.828569145291286</v>
      </c>
      <c r="G216" s="3">
        <f t="shared" si="74"/>
        <v>-35.224549600183437</v>
      </c>
      <c r="H216" s="3">
        <f t="shared" si="75"/>
        <v>78.60227830860876</v>
      </c>
      <c r="I216" s="3">
        <f t="shared" si="76"/>
        <v>11.429648715784188</v>
      </c>
      <c r="J216" s="2">
        <f t="shared" si="77"/>
        <v>86.889147306243018</v>
      </c>
      <c r="K216" s="2">
        <f t="shared" si="55"/>
        <v>86.889147306243018</v>
      </c>
      <c r="L216" s="5">
        <f t="shared" si="56"/>
        <v>0.31384836983451009</v>
      </c>
      <c r="M216" s="4">
        <f t="shared" si="78"/>
        <v>9.0704596806962343E-2</v>
      </c>
      <c r="N216" s="4">
        <f t="shared" si="57"/>
        <v>0.14859018019162534</v>
      </c>
      <c r="O216" s="4">
        <f t="shared" si="58"/>
        <v>0</v>
      </c>
      <c r="P216" s="4">
        <f t="shared" si="59"/>
        <v>0</v>
      </c>
      <c r="Q216" s="5">
        <f t="shared" si="60"/>
        <v>5.1065107471764035</v>
      </c>
      <c r="R216" s="5">
        <f t="shared" si="61"/>
        <v>-11.394989673150317</v>
      </c>
      <c r="S216" s="5">
        <f t="shared" si="79"/>
        <v>-1.6569587025549644</v>
      </c>
      <c r="T216" s="6">
        <f t="shared" si="80"/>
        <v>621.86262496282109</v>
      </c>
      <c r="U216" s="5">
        <f t="shared" si="62"/>
        <v>-2.2394466438502492</v>
      </c>
      <c r="V216" s="5">
        <f t="shared" si="63"/>
        <v>-1.7354642784758456</v>
      </c>
      <c r="W216" s="5">
        <f t="shared" si="64"/>
        <v>5.0332209028169501</v>
      </c>
      <c r="X216" s="5">
        <f t="shared" si="65"/>
        <v>2.8670641033261544</v>
      </c>
      <c r="Y216" s="5">
        <f t="shared" si="65"/>
        <v>-13.130453951626162</v>
      </c>
      <c r="Z216" s="5">
        <f t="shared" si="66"/>
        <v>-28.797737799738012</v>
      </c>
      <c r="AA216">
        <f t="shared" si="67"/>
        <v>0</v>
      </c>
      <c r="AB216">
        <f t="shared" si="81"/>
        <v>0</v>
      </c>
    </row>
    <row r="217" spans="1:28" x14ac:dyDescent="0.2">
      <c r="A217">
        <f t="shared" si="68"/>
        <v>1.8500000000000014</v>
      </c>
      <c r="B217" s="5">
        <f t="shared" si="69"/>
        <v>-71.606182334033534</v>
      </c>
      <c r="C217" s="5">
        <f t="shared" si="70"/>
        <v>178.67597876716209</v>
      </c>
      <c r="D217" s="5">
        <f t="shared" si="71"/>
        <v>78.217981843463804</v>
      </c>
      <c r="E217" s="2">
        <f t="shared" si="72"/>
        <v>192.49039128449559</v>
      </c>
      <c r="F217" s="2">
        <f t="shared" si="73"/>
        <v>-21.838937454156589</v>
      </c>
      <c r="G217" s="3">
        <f t="shared" si="74"/>
        <v>-35.195878959150178</v>
      </c>
      <c r="H217" s="3">
        <f t="shared" si="75"/>
        <v>78.470973769092495</v>
      </c>
      <c r="I217" s="3">
        <f t="shared" si="76"/>
        <v>11.141671337786807</v>
      </c>
      <c r="J217" s="2">
        <f t="shared" si="77"/>
        <v>86.721280319054401</v>
      </c>
      <c r="K217" s="2">
        <f t="shared" si="55"/>
        <v>86.721280319054401</v>
      </c>
      <c r="L217" s="5">
        <f t="shared" si="56"/>
        <v>0.31384836983451009</v>
      </c>
      <c r="M217" s="4">
        <f t="shared" si="78"/>
        <v>9.0880083447531082E-2</v>
      </c>
      <c r="N217" s="4">
        <f t="shared" si="57"/>
        <v>0.14877843068364038</v>
      </c>
      <c r="O217" s="4">
        <f t="shared" si="58"/>
        <v>0</v>
      </c>
      <c r="P217" s="4">
        <f t="shared" si="59"/>
        <v>0</v>
      </c>
      <c r="Q217" s="5">
        <f t="shared" si="60"/>
        <v>5.0924967764738538</v>
      </c>
      <c r="R217" s="5">
        <f t="shared" si="61"/>
        <v>-11.353976453597756</v>
      </c>
      <c r="S217" s="5">
        <f t="shared" si="79"/>
        <v>-1.6120900244617853</v>
      </c>
      <c r="T217" s="6">
        <f t="shared" si="80"/>
        <v>621.8620031005072</v>
      </c>
      <c r="U217" s="5">
        <f t="shared" si="62"/>
        <v>-2.2354580168804121</v>
      </c>
      <c r="V217" s="5">
        <f t="shared" si="63"/>
        <v>-1.7156396015785027</v>
      </c>
      <c r="W217" s="5">
        <f t="shared" si="64"/>
        <v>5.0215985282699851</v>
      </c>
      <c r="X217" s="5">
        <f t="shared" si="65"/>
        <v>2.8570387595934417</v>
      </c>
      <c r="Y217" s="5">
        <f t="shared" si="65"/>
        <v>-13.069616055176258</v>
      </c>
      <c r="Z217" s="5">
        <f t="shared" si="66"/>
        <v>-28.764491496191798</v>
      </c>
      <c r="AA217">
        <f t="shared" si="67"/>
        <v>0</v>
      </c>
      <c r="AB217">
        <f t="shared" si="81"/>
        <v>0</v>
      </c>
    </row>
    <row r="218" spans="1:28" x14ac:dyDescent="0.2">
      <c r="A218">
        <f t="shared" si="68"/>
        <v>1.8600000000000014</v>
      </c>
      <c r="B218" s="5">
        <f t="shared" si="69"/>
        <v>-71.95799827168706</v>
      </c>
      <c r="C218" s="5">
        <f t="shared" si="70"/>
        <v>179.46003502405026</v>
      </c>
      <c r="D218" s="5">
        <f t="shared" si="71"/>
        <v>78.327960332266855</v>
      </c>
      <c r="E218" s="2">
        <f t="shared" si="72"/>
        <v>193.34905659480592</v>
      </c>
      <c r="F218" s="2">
        <f t="shared" si="73"/>
        <v>-21.849279284526069</v>
      </c>
      <c r="G218" s="3">
        <f t="shared" si="74"/>
        <v>-35.167308571554244</v>
      </c>
      <c r="H218" s="3">
        <f t="shared" si="75"/>
        <v>78.340277608540731</v>
      </c>
      <c r="I218" s="3">
        <f t="shared" si="76"/>
        <v>10.854026422824889</v>
      </c>
      <c r="J218" s="2">
        <f t="shared" si="77"/>
        <v>86.554887658280293</v>
      </c>
      <c r="K218" s="2">
        <f t="shared" si="55"/>
        <v>86.554887658280293</v>
      </c>
      <c r="L218" s="5">
        <f t="shared" si="56"/>
        <v>0.31384836983451009</v>
      </c>
      <c r="M218" s="4">
        <f t="shared" si="78"/>
        <v>9.105469978719552E-2</v>
      </c>
      <c r="N218" s="4">
        <f t="shared" si="57"/>
        <v>0.14896549866327133</v>
      </c>
      <c r="O218" s="4">
        <f t="shared" si="58"/>
        <v>0</v>
      </c>
      <c r="P218" s="4">
        <f t="shared" si="59"/>
        <v>0</v>
      </c>
      <c r="Q218" s="5">
        <f t="shared" si="60"/>
        <v>5.0785998493552906</v>
      </c>
      <c r="R218" s="5">
        <f t="shared" si="61"/>
        <v>-11.313317345615765</v>
      </c>
      <c r="S218" s="5">
        <f t="shared" si="79"/>
        <v>-1.5674573686439097</v>
      </c>
      <c r="T218" s="6">
        <f t="shared" si="80"/>
        <v>621.86138123881494</v>
      </c>
      <c r="U218" s="5">
        <f t="shared" si="62"/>
        <v>-2.2314982607703255</v>
      </c>
      <c r="V218" s="5">
        <f t="shared" si="63"/>
        <v>-1.6958704639866553</v>
      </c>
      <c r="W218" s="5">
        <f t="shared" si="64"/>
        <v>5.0100463095509831</v>
      </c>
      <c r="X218" s="5">
        <f t="shared" si="65"/>
        <v>2.8471015885849651</v>
      </c>
      <c r="Y218" s="5">
        <f t="shared" si="65"/>
        <v>-13.00918780960242</v>
      </c>
      <c r="Z218" s="5">
        <f t="shared" si="66"/>
        <v>-28.731411059092927</v>
      </c>
      <c r="AA218">
        <f t="shared" si="67"/>
        <v>0</v>
      </c>
      <c r="AB218">
        <f t="shared" si="81"/>
        <v>0</v>
      </c>
    </row>
    <row r="219" spans="1:28" x14ac:dyDescent="0.2">
      <c r="A219">
        <f t="shared" si="68"/>
        <v>1.8700000000000014</v>
      </c>
      <c r="B219" s="5">
        <f t="shared" si="69"/>
        <v>-72.309529002323174</v>
      </c>
      <c r="C219" s="5">
        <f t="shared" si="70"/>
        <v>180.2427873407452</v>
      </c>
      <c r="D219" s="5">
        <f t="shared" si="71"/>
        <v>78.435064025942154</v>
      </c>
      <c r="E219" s="2">
        <f t="shared" si="72"/>
        <v>194.20641177082419</v>
      </c>
      <c r="F219" s="2">
        <f t="shared" si="73"/>
        <v>-21.859594805471957</v>
      </c>
      <c r="G219" s="3">
        <f t="shared" si="74"/>
        <v>-35.138837555668395</v>
      </c>
      <c r="H219" s="3">
        <f t="shared" si="75"/>
        <v>78.210185730444707</v>
      </c>
      <c r="I219" s="3">
        <f t="shared" si="76"/>
        <v>10.56671231223396</v>
      </c>
      <c r="J219" s="2">
        <f t="shared" si="77"/>
        <v>86.389967391149213</v>
      </c>
      <c r="K219" s="2">
        <f t="shared" si="55"/>
        <v>86.389967391149213</v>
      </c>
      <c r="L219" s="5">
        <f t="shared" si="56"/>
        <v>0.31384836983451009</v>
      </c>
      <c r="M219" s="4">
        <f t="shared" si="78"/>
        <v>9.122843389823089E-2</v>
      </c>
      <c r="N219" s="4">
        <f t="shared" si="57"/>
        <v>0.14915137557972655</v>
      </c>
      <c r="O219" s="4">
        <f t="shared" si="58"/>
        <v>0</v>
      </c>
      <c r="P219" s="4">
        <f t="shared" si="59"/>
        <v>0</v>
      </c>
      <c r="Q219" s="5">
        <f t="shared" si="60"/>
        <v>5.0648194310852848</v>
      </c>
      <c r="R219" s="5">
        <f t="shared" si="61"/>
        <v>-11.273010035371689</v>
      </c>
      <c r="S219" s="5">
        <f t="shared" si="79"/>
        <v>-1.5230580623762662</v>
      </c>
      <c r="T219" s="6">
        <f t="shared" si="80"/>
        <v>621.86075937774467</v>
      </c>
      <c r="U219" s="5">
        <f t="shared" si="62"/>
        <v>-2.2275672681048437</v>
      </c>
      <c r="V219" s="5">
        <f t="shared" si="63"/>
        <v>-1.676156507102734</v>
      </c>
      <c r="W219" s="5">
        <f t="shared" si="64"/>
        <v>4.9985639615063544</v>
      </c>
      <c r="X219" s="5">
        <f t="shared" si="65"/>
        <v>2.837252162980441</v>
      </c>
      <c r="Y219" s="5">
        <f t="shared" si="65"/>
        <v>-12.949166542474423</v>
      </c>
      <c r="Z219" s="5">
        <f t="shared" si="66"/>
        <v>-28.698494100869912</v>
      </c>
      <c r="AA219">
        <f t="shared" si="67"/>
        <v>0</v>
      </c>
      <c r="AB219">
        <f t="shared" si="81"/>
        <v>0</v>
      </c>
    </row>
    <row r="220" spans="1:28" x14ac:dyDescent="0.2">
      <c r="A220">
        <f t="shared" si="68"/>
        <v>1.8800000000000014</v>
      </c>
      <c r="B220" s="5">
        <f t="shared" si="69"/>
        <v>-72.660775515271709</v>
      </c>
      <c r="C220" s="5">
        <f t="shared" si="70"/>
        <v>181.0242417397225</v>
      </c>
      <c r="D220" s="5">
        <f t="shared" si="71"/>
        <v>78.539296224359461</v>
      </c>
      <c r="E220" s="2">
        <f t="shared" si="72"/>
        <v>195.06246280594891</v>
      </c>
      <c r="F220" s="2">
        <f t="shared" si="73"/>
        <v>-21.869884182823977</v>
      </c>
      <c r="G220" s="3">
        <f t="shared" si="74"/>
        <v>-35.11046503403859</v>
      </c>
      <c r="H220" s="3">
        <f t="shared" si="75"/>
        <v>78.080694065019969</v>
      </c>
      <c r="I220" s="3">
        <f t="shared" si="76"/>
        <v>10.279727371225261</v>
      </c>
      <c r="J220" s="2">
        <f t="shared" si="77"/>
        <v>86.226517588317392</v>
      </c>
      <c r="K220" s="2">
        <f t="shared" si="55"/>
        <v>86.226517588317392</v>
      </c>
      <c r="L220" s="5">
        <f t="shared" si="56"/>
        <v>0.31384836983451009</v>
      </c>
      <c r="M220" s="4">
        <f t="shared" si="78"/>
        <v>9.1401273863622817E-2</v>
      </c>
      <c r="N220" s="4">
        <f t="shared" si="57"/>
        <v>0.14933605292605662</v>
      </c>
      <c r="O220" s="4">
        <f t="shared" si="58"/>
        <v>0</v>
      </c>
      <c r="P220" s="4">
        <f t="shared" si="59"/>
        <v>0</v>
      </c>
      <c r="Q220" s="5">
        <f t="shared" si="60"/>
        <v>5.0511549905513666</v>
      </c>
      <c r="R220" s="5">
        <f t="shared" si="61"/>
        <v>-11.233052228441943</v>
      </c>
      <c r="S220" s="5">
        <f t="shared" si="79"/>
        <v>-1.4788894468453393</v>
      </c>
      <c r="T220" s="6">
        <f t="shared" si="80"/>
        <v>621.86013751729604</v>
      </c>
      <c r="U220" s="5">
        <f t="shared" si="62"/>
        <v>-2.2236649321932869</v>
      </c>
      <c r="V220" s="5">
        <f t="shared" si="63"/>
        <v>-1.6564973723460137</v>
      </c>
      <c r="W220" s="5">
        <f t="shared" si="64"/>
        <v>4.9871512005242797</v>
      </c>
      <c r="X220" s="5">
        <f t="shared" si="65"/>
        <v>2.8274900583580798</v>
      </c>
      <c r="Y220" s="5">
        <f t="shared" si="65"/>
        <v>-12.889549600787957</v>
      </c>
      <c r="Z220" s="5">
        <f t="shared" si="66"/>
        <v>-28.665738246321059</v>
      </c>
      <c r="AA220">
        <f t="shared" si="67"/>
        <v>0</v>
      </c>
      <c r="AB220">
        <f t="shared" si="81"/>
        <v>0</v>
      </c>
    </row>
    <row r="221" spans="1:28" x14ac:dyDescent="0.2">
      <c r="A221">
        <f t="shared" si="68"/>
        <v>1.8900000000000015</v>
      </c>
      <c r="B221" s="5">
        <f t="shared" si="69"/>
        <v>-73.011738791109181</v>
      </c>
      <c r="C221" s="5">
        <f t="shared" si="70"/>
        <v>181.80440420289264</v>
      </c>
      <c r="D221" s="5">
        <f t="shared" si="71"/>
        <v>78.6406602111594</v>
      </c>
      <c r="E221" s="2">
        <f t="shared" si="72"/>
        <v>195.9172156520961</v>
      </c>
      <c r="F221" s="2">
        <f t="shared" si="73"/>
        <v>-21.880147579252871</v>
      </c>
      <c r="G221" s="3">
        <f t="shared" si="74"/>
        <v>-35.082190133455008</v>
      </c>
      <c r="H221" s="3">
        <f t="shared" si="75"/>
        <v>77.951798569012084</v>
      </c>
      <c r="I221" s="3">
        <f t="shared" si="76"/>
        <v>9.9930699887620502</v>
      </c>
      <c r="J221" s="2">
        <f t="shared" si="77"/>
        <v>86.06453632306409</v>
      </c>
      <c r="K221" s="2">
        <f t="shared" si="55"/>
        <v>86.06453632306409</v>
      </c>
      <c r="L221" s="5">
        <f t="shared" si="56"/>
        <v>0.31384836983451009</v>
      </c>
      <c r="M221" s="4">
        <f t="shared" si="78"/>
        <v>9.1573207779830079E-2</v>
      </c>
      <c r="N221" s="4">
        <f t="shared" si="57"/>
        <v>0.14951952224109294</v>
      </c>
      <c r="O221" s="4">
        <f t="shared" si="58"/>
        <v>0</v>
      </c>
      <c r="P221" s="4">
        <f t="shared" si="59"/>
        <v>0</v>
      </c>
      <c r="Q221" s="5">
        <f t="shared" si="60"/>
        <v>5.0376060001813476</v>
      </c>
      <c r="R221" s="5">
        <f t="shared" si="61"/>
        <v>-11.193441649519663</v>
      </c>
      <c r="S221" s="5">
        <f t="shared" si="79"/>
        <v>-1.4349488770261705</v>
      </c>
      <c r="T221" s="6">
        <f t="shared" si="80"/>
        <v>621.85951565746961</v>
      </c>
      <c r="U221" s="5">
        <f t="shared" si="62"/>
        <v>-2.2197911470489258</v>
      </c>
      <c r="V221" s="5">
        <f t="shared" si="63"/>
        <v>-1.6368927011437071</v>
      </c>
      <c r="W221" s="5">
        <f t="shared" si="64"/>
        <v>4.9758077444896971</v>
      </c>
      <c r="X221" s="5">
        <f t="shared" si="65"/>
        <v>2.8178148531324219</v>
      </c>
      <c r="Y221" s="5">
        <f t="shared" si="65"/>
        <v>-12.830334350663371</v>
      </c>
      <c r="Z221" s="5">
        <f t="shared" si="66"/>
        <v>-28.633141132536473</v>
      </c>
      <c r="AA221">
        <f t="shared" si="67"/>
        <v>0</v>
      </c>
      <c r="AB221">
        <f t="shared" si="81"/>
        <v>0</v>
      </c>
    </row>
    <row r="222" spans="1:28" x14ac:dyDescent="0.2">
      <c r="A222">
        <f t="shared" si="68"/>
        <v>1.9000000000000015</v>
      </c>
      <c r="B222" s="5">
        <f t="shared" si="69"/>
        <v>-73.36241980170108</v>
      </c>
      <c r="C222" s="5">
        <f t="shared" si="70"/>
        <v>182.58328067186523</v>
      </c>
      <c r="D222" s="5">
        <f t="shared" si="71"/>
        <v>78.739159253990394</v>
      </c>
      <c r="E222" s="2">
        <f t="shared" si="72"/>
        <v>196.7706762199646</v>
      </c>
      <c r="F222" s="2">
        <f t="shared" si="73"/>
        <v>-21.890385154351243</v>
      </c>
      <c r="G222" s="3">
        <f t="shared" si="74"/>
        <v>-35.054011984923683</v>
      </c>
      <c r="H222" s="3">
        <f t="shared" si="75"/>
        <v>77.823495225505454</v>
      </c>
      <c r="I222" s="3">
        <f t="shared" si="76"/>
        <v>9.7067385774366848</v>
      </c>
      <c r="J222" s="2">
        <f t="shared" si="77"/>
        <v>85.904021670490735</v>
      </c>
      <c r="K222" s="2">
        <f t="shared" si="55"/>
        <v>85.904021670490735</v>
      </c>
      <c r="L222" s="5">
        <f t="shared" si="56"/>
        <v>0.31384836983451009</v>
      </c>
      <c r="M222" s="4">
        <f t="shared" si="78"/>
        <v>9.1744223759575846E-2</v>
      </c>
      <c r="N222" s="4">
        <f t="shared" si="57"/>
        <v>0.14970177511139277</v>
      </c>
      <c r="O222" s="4">
        <f t="shared" si="58"/>
        <v>0</v>
      </c>
      <c r="P222" s="4">
        <f t="shared" si="59"/>
        <v>0</v>
      </c>
      <c r="Q222" s="5">
        <f t="shared" si="60"/>
        <v>5.0241719358614398</v>
      </c>
      <c r="R222" s="5">
        <f t="shared" si="61"/>
        <v>-11.15417604212594</v>
      </c>
      <c r="S222" s="5">
        <f t="shared" si="79"/>
        <v>-1.3912337215630459</v>
      </c>
      <c r="T222" s="6">
        <f t="shared" si="80"/>
        <v>621.85889379826483</v>
      </c>
      <c r="U222" s="5">
        <f t="shared" si="62"/>
        <v>-2.2159458073685392</v>
      </c>
      <c r="V222" s="5">
        <f t="shared" si="63"/>
        <v>-1.6173421349228485</v>
      </c>
      <c r="W222" s="5">
        <f t="shared" si="64"/>
        <v>4.9645333127395901</v>
      </c>
      <c r="X222" s="5">
        <f t="shared" si="65"/>
        <v>2.8082261284929007</v>
      </c>
      <c r="Y222" s="5">
        <f t="shared" si="65"/>
        <v>-12.771518177048788</v>
      </c>
      <c r="Z222" s="5">
        <f t="shared" si="66"/>
        <v>-28.600700408823457</v>
      </c>
      <c r="AA222">
        <f t="shared" si="67"/>
        <v>0</v>
      </c>
      <c r="AB222">
        <f t="shared" si="81"/>
        <v>0</v>
      </c>
    </row>
    <row r="223" spans="1:28" x14ac:dyDescent="0.2">
      <c r="A223">
        <f t="shared" si="68"/>
        <v>1.9100000000000015</v>
      </c>
      <c r="B223" s="5">
        <f t="shared" si="69"/>
        <v>-73.712819510243904</v>
      </c>
      <c r="C223" s="5">
        <f t="shared" si="70"/>
        <v>183.36087704821142</v>
      </c>
      <c r="D223" s="5">
        <f t="shared" si="71"/>
        <v>78.834796604744312</v>
      </c>
      <c r="E223" s="2">
        <f t="shared" si="72"/>
        <v>197.62285037929976</v>
      </c>
      <c r="F223" s="2">
        <f t="shared" si="73"/>
        <v>-21.900597064711963</v>
      </c>
      <c r="G223" s="3">
        <f t="shared" si="74"/>
        <v>-35.025929723638754</v>
      </c>
      <c r="H223" s="3">
        <f t="shared" si="75"/>
        <v>77.69578004373497</v>
      </c>
      <c r="I223" s="3">
        <f t="shared" si="76"/>
        <v>9.4207315733484496</v>
      </c>
      <c r="J223" s="2">
        <f t="shared" si="77"/>
        <v>85.74497170672349</v>
      </c>
      <c r="K223" s="2">
        <f t="shared" si="55"/>
        <v>85.74497170672349</v>
      </c>
      <c r="L223" s="5">
        <f t="shared" si="56"/>
        <v>0.31384836983451009</v>
      </c>
      <c r="M223" s="4">
        <f t="shared" si="78"/>
        <v>9.1914309934667857E-2</v>
      </c>
      <c r="N223" s="4">
        <f t="shared" si="57"/>
        <v>0.14988280317319175</v>
      </c>
      <c r="O223" s="4">
        <f t="shared" si="58"/>
        <v>0</v>
      </c>
      <c r="P223" s="4">
        <f t="shared" si="59"/>
        <v>0</v>
      </c>
      <c r="Q223" s="5">
        <f t="shared" si="60"/>
        <v>5.0108522768551662</v>
      </c>
      <c r="R223" s="5">
        <f t="shared" si="61"/>
        <v>-11.115253168324518</v>
      </c>
      <c r="S223" s="5">
        <f t="shared" si="79"/>
        <v>-1.347741362653837</v>
      </c>
      <c r="T223" s="6">
        <f t="shared" si="80"/>
        <v>621.85827193968191</v>
      </c>
      <c r="U223" s="5">
        <f t="shared" si="62"/>
        <v>-2.2121288085120625</v>
      </c>
      <c r="V223" s="5">
        <f t="shared" si="63"/>
        <v>-1.597845315102969</v>
      </c>
      <c r="W223" s="5">
        <f t="shared" si="64"/>
        <v>4.9533276260185897</v>
      </c>
      <c r="X223" s="5">
        <f t="shared" si="65"/>
        <v>2.7987234683431037</v>
      </c>
      <c r="Y223" s="5">
        <f t="shared" si="65"/>
        <v>-12.713098483427487</v>
      </c>
      <c r="Z223" s="5">
        <f t="shared" si="66"/>
        <v>-28.568413736635247</v>
      </c>
      <c r="AA223">
        <f t="shared" si="67"/>
        <v>0</v>
      </c>
      <c r="AB223">
        <f t="shared" si="81"/>
        <v>0</v>
      </c>
    </row>
    <row r="224" spans="1:28" x14ac:dyDescent="0.2">
      <c r="A224">
        <f t="shared" si="68"/>
        <v>1.9200000000000015</v>
      </c>
      <c r="B224" s="5">
        <f t="shared" si="69"/>
        <v>-74.062938871306883</v>
      </c>
      <c r="C224" s="5">
        <f t="shared" si="70"/>
        <v>184.1371991937246</v>
      </c>
      <c r="D224" s="5">
        <f t="shared" si="71"/>
        <v>78.927575499790962</v>
      </c>
      <c r="E224" s="2">
        <f t="shared" si="72"/>
        <v>198.47374395915531</v>
      </c>
      <c r="F224" s="2">
        <f t="shared" si="73"/>
        <v>-21.910783464004027</v>
      </c>
      <c r="G224" s="3">
        <f t="shared" si="74"/>
        <v>-34.997942488955324</v>
      </c>
      <c r="H224" s="3">
        <f t="shared" si="75"/>
        <v>77.568649058900689</v>
      </c>
      <c r="I224" s="3">
        <f t="shared" si="76"/>
        <v>9.1350474359820968</v>
      </c>
      <c r="J224" s="2">
        <f t="shared" si="77"/>
        <v>85.587384508119897</v>
      </c>
      <c r="K224" s="2">
        <f t="shared" ref="K224:K287" si="82">IF(D224&gt;=hwind,SQRT((G224-vxw)^2+(H224-vyw)^2+I224^2),J224)</f>
        <v>85.587384508119897</v>
      </c>
      <c r="L224" s="5">
        <f t="shared" ref="L224:L287" si="83">IF(drag=1,cdfit*(cda+cdb/(1+EXP(-(K224-vel)/dv))),IF(drag=2,cdfit,0))</f>
        <v>0.31384836983451009</v>
      </c>
      <c r="M224" s="4">
        <f t="shared" si="78"/>
        <v>9.2083454458845346E-2</v>
      </c>
      <c r="N224" s="4">
        <f t="shared" ref="N224:N287" si="84">IF(Magnus=1,(IF(M224&lt;0.1,1.5*M224,0.09+0.6*M224)),IF(Magnus=2,1/(2.32+0.4/M224),0))</f>
        <v>0.15006259811436209</v>
      </c>
      <c r="O224" s="4">
        <f t="shared" ref="O224:O287" si="85">IF(D224&gt;=hwind,vxw,0)</f>
        <v>0</v>
      </c>
      <c r="P224" s="4">
        <f t="shared" ref="P224:P287" si="86">IF(E224&gt;=hwind,vxw,0)</f>
        <v>0</v>
      </c>
      <c r="Q224" s="5">
        <f t="shared" ref="Q224:Q287" si="87">-const*$L224*$K224*(G224-O224)</f>
        <v>4.9976465057230639</v>
      </c>
      <c r="R224" s="5">
        <f t="shared" ref="R224:R287" si="88">-const*$L224*$K224*(H224-P224)</f>
        <v>-11.076670808440007</v>
      </c>
      <c r="S224" s="5">
        <f t="shared" si="79"/>
        <v>-1.3044691959379553</v>
      </c>
      <c r="T224" s="6">
        <f t="shared" si="80"/>
        <v>621.85765008172098</v>
      </c>
      <c r="U224" s="5">
        <f t="shared" ref="U224:U287" si="89">const*($N224/omega)*K224*(wy*I224-wz*(H224-P224))</f>
        <v>-2.2083400464823204</v>
      </c>
      <c r="V224" s="5">
        <f t="shared" ref="V224:V287" si="90">const*($N224/omega)*K224*(wz*(G224-O224)-wx*I224)</f>
        <v>-1.5784018830895781</v>
      </c>
      <c r="W224" s="5">
        <f t="shared" ref="W224:W287" si="91">const*($N224/omega)*K224*(wx*(H224-P224)-wy*(G224-O224))</f>
        <v>4.9421904064348841</v>
      </c>
      <c r="X224" s="5">
        <f t="shared" ref="X224:Y287" si="92">Q224+U224</f>
        <v>2.7893064592407435</v>
      </c>
      <c r="Y224" s="5">
        <f t="shared" si="92"/>
        <v>-12.655072691529584</v>
      </c>
      <c r="Z224" s="5">
        <f t="shared" ref="Z224:Z287" si="93">S224+W224-32.174</f>
        <v>-28.536278789503072</v>
      </c>
      <c r="AA224">
        <f t="shared" ref="AA224:AA287" si="94">IF(($A224-ttarget)*($A225-ttarget)&lt;0,1,0)</f>
        <v>0</v>
      </c>
      <c r="AB224">
        <f t="shared" si="81"/>
        <v>0</v>
      </c>
    </row>
    <row r="225" spans="1:28" x14ac:dyDescent="0.2">
      <c r="A225">
        <f t="shared" ref="A225:A288" si="95">A224+dt</f>
        <v>1.9300000000000015</v>
      </c>
      <c r="B225" s="5">
        <f t="shared" ref="B225:B288" si="96">B224+G224*dt+0.5*X224*dt*dt</f>
        <v>-74.412778830873478</v>
      </c>
      <c r="C225" s="5">
        <f t="shared" ref="C225:C288" si="97">C224+H224*dt+0.5*Y224*dt*dt</f>
        <v>184.91225293067905</v>
      </c>
      <c r="D225" s="5">
        <f t="shared" ref="D225:D288" si="98">D224+I224*dt+0.5*Z224*dt*dt</f>
        <v>79.017499160211301</v>
      </c>
      <c r="E225" s="2">
        <f t="shared" ref="E225:E288" si="99">SQRT(B225^2+C225^2)</f>
        <v>199.32336274815333</v>
      </c>
      <c r="F225" s="2">
        <f t="shared" ref="F225:F288" si="100">ATAN2(C225,B225)*180/PI()</f>
        <v>-21.92094450304614</v>
      </c>
      <c r="G225" s="3">
        <f t="shared" ref="G225:G288" si="101">G224+X224*dt</f>
        <v>-34.970049424362919</v>
      </c>
      <c r="H225" s="3">
        <f t="shared" ref="H225:H288" si="102">H224+Y224*dt</f>
        <v>77.442098331985392</v>
      </c>
      <c r="I225" s="3">
        <f t="shared" ref="I225:I288" si="103">I224+Z224*dt</f>
        <v>8.8496846480870666</v>
      </c>
      <c r="J225" s="2">
        <f t="shared" ref="J225:J288" si="104">SQRT(G225^2+H225^2+I225^2)</f>
        <v>85.431258150479479</v>
      </c>
      <c r="K225" s="2">
        <f t="shared" si="82"/>
        <v>85.431258150479479</v>
      </c>
      <c r="L225" s="5">
        <f t="shared" si="83"/>
        <v>0.31384836983451009</v>
      </c>
      <c r="M225" s="4">
        <f t="shared" ref="M225:M288" si="105">(romega/K225)*EXP(-A225/tau)</f>
        <v>9.2251645510652347E-2</v>
      </c>
      <c r="N225" s="4">
        <f t="shared" si="84"/>
        <v>0.15024115167637597</v>
      </c>
      <c r="O225" s="4">
        <f t="shared" si="85"/>
        <v>0</v>
      </c>
      <c r="P225" s="4">
        <f t="shared" si="86"/>
        <v>0</v>
      </c>
      <c r="Q225" s="5">
        <f t="shared" si="87"/>
        <v>4.9845541082431888</v>
      </c>
      <c r="R225" s="5">
        <f t="shared" si="88"/>
        <v>-11.03842676077954</v>
      </c>
      <c r="S225" s="5">
        <f t="shared" ref="S225:S288" si="106">-const*$L225*$K225*I225</f>
        <v>-1.2614146303878921</v>
      </c>
      <c r="T225" s="6">
        <f t="shared" ref="T225:T288" si="107">omega*EXP(-A225/tau)*30/PI()</f>
        <v>621.85702822438191</v>
      </c>
      <c r="U225" s="5">
        <f t="shared" si="89"/>
        <v>-2.2045794179048648</v>
      </c>
      <c r="V225" s="5">
        <f t="shared" si="90"/>
        <v>-1.5590114802684427</v>
      </c>
      <c r="W225" s="5">
        <f t="shared" si="91"/>
        <v>4.9311213774164706</v>
      </c>
      <c r="X225" s="5">
        <f t="shared" si="92"/>
        <v>2.779974690338324</v>
      </c>
      <c r="Y225" s="5">
        <f t="shared" si="92"/>
        <v>-12.597438241047982</v>
      </c>
      <c r="Z225" s="5">
        <f t="shared" si="93"/>
        <v>-28.504293252971422</v>
      </c>
      <c r="AA225">
        <f t="shared" si="94"/>
        <v>0</v>
      </c>
      <c r="AB225">
        <f t="shared" ref="AB225:AB288" si="108">IF($D225*$D226&lt;0,1,0)</f>
        <v>0</v>
      </c>
    </row>
    <row r="226" spans="1:28" x14ac:dyDescent="0.2">
      <c r="A226">
        <f t="shared" si="95"/>
        <v>1.9400000000000015</v>
      </c>
      <c r="B226" s="5">
        <f t="shared" si="96"/>
        <v>-74.762340326382599</v>
      </c>
      <c r="C226" s="5">
        <f t="shared" si="97"/>
        <v>185.68604404208685</v>
      </c>
      <c r="D226" s="5">
        <f t="shared" si="98"/>
        <v>79.10457079202952</v>
      </c>
      <c r="E226" s="2">
        <f t="shared" si="99"/>
        <v>200.17171249474205</v>
      </c>
      <c r="F226" s="2">
        <f t="shared" si="100"/>
        <v>-21.931080329877989</v>
      </c>
      <c r="G226" s="3">
        <f t="shared" si="101"/>
        <v>-34.942249677459536</v>
      </c>
      <c r="H226" s="3">
        <f t="shared" si="102"/>
        <v>77.316123949574916</v>
      </c>
      <c r="I226" s="3">
        <f t="shared" si="103"/>
        <v>8.564641715557352</v>
      </c>
      <c r="J226" s="2">
        <f t="shared" si="104"/>
        <v>85.276590708258368</v>
      </c>
      <c r="K226" s="2">
        <f t="shared" si="82"/>
        <v>85.276590708258368</v>
      </c>
      <c r="L226" s="5">
        <f t="shared" si="83"/>
        <v>0.31384836983451009</v>
      </c>
      <c r="M226" s="4">
        <f t="shared" si="105"/>
        <v>9.241887129633608E-2</v>
      </c>
      <c r="N226" s="4">
        <f t="shared" si="84"/>
        <v>0.15041845565627365</v>
      </c>
      <c r="O226" s="4">
        <f t="shared" si="85"/>
        <v>0</v>
      </c>
      <c r="P226" s="4">
        <f t="shared" si="86"/>
        <v>0</v>
      </c>
      <c r="Q226" s="5">
        <f t="shared" si="87"/>
        <v>4.9715745733324077</v>
      </c>
      <c r="R226" s="5">
        <f t="shared" si="88"/>
        <v>-11.000518841357838</v>
      </c>
      <c r="S226" s="5">
        <f t="shared" si="106"/>
        <v>-1.2185750882043016</v>
      </c>
      <c r="T226" s="6">
        <f t="shared" si="107"/>
        <v>621.85640636766448</v>
      </c>
      <c r="U226" s="5">
        <f t="shared" si="89"/>
        <v>-2.200846820007893</v>
      </c>
      <c r="V226" s="5">
        <f t="shared" si="90"/>
        <v>-1.5396737480006681</v>
      </c>
      <c r="W226" s="5">
        <f t="shared" si="91"/>
        <v>4.9201202636677186</v>
      </c>
      <c r="X226" s="5">
        <f t="shared" si="92"/>
        <v>2.7707277533245147</v>
      </c>
      <c r="Y226" s="5">
        <f t="shared" si="92"/>
        <v>-12.540192589358506</v>
      </c>
      <c r="Z226" s="5">
        <f t="shared" si="93"/>
        <v>-28.472454824536584</v>
      </c>
      <c r="AA226">
        <f t="shared" si="94"/>
        <v>0</v>
      </c>
      <c r="AB226">
        <f t="shared" si="108"/>
        <v>0</v>
      </c>
    </row>
    <row r="227" spans="1:28" x14ac:dyDescent="0.2">
      <c r="A227">
        <f t="shared" si="95"/>
        <v>1.9500000000000015</v>
      </c>
      <c r="B227" s="5">
        <f t="shared" si="96"/>
        <v>-75.111624286769526</v>
      </c>
      <c r="C227" s="5">
        <f t="shared" si="97"/>
        <v>186.45857827195314</v>
      </c>
      <c r="D227" s="5">
        <f t="shared" si="98"/>
        <v>79.188793586443865</v>
      </c>
      <c r="E227" s="2">
        <f t="shared" si="99"/>
        <v>201.01879890745269</v>
      </c>
      <c r="F227" s="2">
        <f t="shared" si="100"/>
        <v>-21.941191089829321</v>
      </c>
      <c r="G227" s="3">
        <f t="shared" si="101"/>
        <v>-34.91454239992629</v>
      </c>
      <c r="H227" s="3">
        <f t="shared" si="102"/>
        <v>77.190722023681332</v>
      </c>
      <c r="I227" s="3">
        <f t="shared" si="103"/>
        <v>8.2799171673119858</v>
      </c>
      <c r="J227" s="2">
        <f t="shared" si="104"/>
        <v>85.123380253788326</v>
      </c>
      <c r="K227" s="2">
        <f t="shared" si="82"/>
        <v>85.123380253788326</v>
      </c>
      <c r="L227" s="5">
        <f t="shared" si="83"/>
        <v>0.31384836983451009</v>
      </c>
      <c r="M227" s="4">
        <f t="shared" si="105"/>
        <v>9.258512005276949E-2</v>
      </c>
      <c r="N227" s="4">
        <f t="shared" si="84"/>
        <v>0.15059450190863521</v>
      </c>
      <c r="O227" s="4">
        <f t="shared" si="85"/>
        <v>0</v>
      </c>
      <c r="P227" s="4">
        <f t="shared" si="86"/>
        <v>0</v>
      </c>
      <c r="Q227" s="5">
        <f t="shared" si="87"/>
        <v>4.9587073929684857</v>
      </c>
      <c r="R227" s="5">
        <f t="shared" si="88"/>
        <v>-10.962944883625685</v>
      </c>
      <c r="S227" s="5">
        <f t="shared" si="106"/>
        <v>-1.1759480047146</v>
      </c>
      <c r="T227" s="6">
        <f t="shared" si="107"/>
        <v>621.85578451156903</v>
      </c>
      <c r="U227" s="5">
        <f t="shared" si="89"/>
        <v>-2.1971421506022786</v>
      </c>
      <c r="V227" s="5">
        <f t="shared" si="90"/>
        <v>-1.520388327618589</v>
      </c>
      <c r="W227" s="5">
        <f t="shared" si="91"/>
        <v>4.9091867911262845</v>
      </c>
      <c r="X227" s="5">
        <f t="shared" si="92"/>
        <v>2.7615652423662072</v>
      </c>
      <c r="Y227" s="5">
        <f t="shared" si="92"/>
        <v>-12.483333211244274</v>
      </c>
      <c r="Z227" s="5">
        <f t="shared" si="93"/>
        <v>-28.440761213588317</v>
      </c>
      <c r="AA227">
        <f t="shared" si="94"/>
        <v>0</v>
      </c>
      <c r="AB227">
        <f t="shared" si="108"/>
        <v>0</v>
      </c>
    </row>
    <row r="228" spans="1:28" x14ac:dyDescent="0.2">
      <c r="A228">
        <f t="shared" si="95"/>
        <v>1.9600000000000015</v>
      </c>
      <c r="B228" s="5">
        <f t="shared" si="96"/>
        <v>-75.460631632506676</v>
      </c>
      <c r="C228" s="5">
        <f t="shared" si="97"/>
        <v>187.22986132552938</v>
      </c>
      <c r="D228" s="5">
        <f t="shared" si="98"/>
        <v>79.270170720056299</v>
      </c>
      <c r="E228" s="2">
        <f t="shared" si="99"/>
        <v>201.86462765515367</v>
      </c>
      <c r="F228" s="2">
        <f t="shared" si="100"/>
        <v>-21.951276925586939</v>
      </c>
      <c r="G228" s="3">
        <f t="shared" si="101"/>
        <v>-34.886926747502628</v>
      </c>
      <c r="H228" s="3">
        <f t="shared" si="102"/>
        <v>77.065888691568887</v>
      </c>
      <c r="I228" s="3">
        <f t="shared" si="103"/>
        <v>7.9955095551761026</v>
      </c>
      <c r="J228" s="2">
        <f t="shared" si="104"/>
        <v>84.971624856500256</v>
      </c>
      <c r="K228" s="2">
        <f t="shared" si="82"/>
        <v>84.971624856500256</v>
      </c>
      <c r="L228" s="5">
        <f t="shared" si="83"/>
        <v>0.31384836983451009</v>
      </c>
      <c r="M228" s="4">
        <f t="shared" si="105"/>
        <v>9.2750380050396292E-2</v>
      </c>
      <c r="N228" s="4">
        <f t="shared" si="84"/>
        <v>0.15076928234755541</v>
      </c>
      <c r="O228" s="4">
        <f t="shared" si="85"/>
        <v>0</v>
      </c>
      <c r="P228" s="4">
        <f t="shared" si="86"/>
        <v>0</v>
      </c>
      <c r="Q228" s="5">
        <f t="shared" si="87"/>
        <v>4.945952062112978</v>
      </c>
      <c r="R228" s="5">
        <f t="shared" si="88"/>
        <v>-10.92570273820178</v>
      </c>
      <c r="S228" s="5">
        <f t="shared" si="106"/>
        <v>-1.1335308282750389</v>
      </c>
      <c r="T228" s="6">
        <f t="shared" si="107"/>
        <v>621.85516265609544</v>
      </c>
      <c r="U228" s="5">
        <f t="shared" si="89"/>
        <v>-2.193465308061703</v>
      </c>
      <c r="V228" s="5">
        <f t="shared" si="90"/>
        <v>-1.5011548604224694</v>
      </c>
      <c r="W228" s="5">
        <f t="shared" si="91"/>
        <v>4.8983206869203872</v>
      </c>
      <c r="X228" s="5">
        <f t="shared" si="92"/>
        <v>2.752486754051275</v>
      </c>
      <c r="Y228" s="5">
        <f t="shared" si="92"/>
        <v>-12.426857598624249</v>
      </c>
      <c r="Z228" s="5">
        <f t="shared" si="93"/>
        <v>-28.409210141354652</v>
      </c>
      <c r="AA228">
        <f t="shared" si="94"/>
        <v>0</v>
      </c>
      <c r="AB228">
        <f t="shared" si="108"/>
        <v>0</v>
      </c>
    </row>
    <row r="229" spans="1:28" x14ac:dyDescent="0.2">
      <c r="A229">
        <f t="shared" si="95"/>
        <v>1.9700000000000015</v>
      </c>
      <c r="B229" s="5">
        <f t="shared" si="96"/>
        <v>-75.809363275644003</v>
      </c>
      <c r="C229" s="5">
        <f t="shared" si="97"/>
        <v>187.99989886956516</v>
      </c>
      <c r="D229" s="5">
        <f t="shared" si="98"/>
        <v>79.348705355101004</v>
      </c>
      <c r="E229" s="2">
        <f t="shared" si="99"/>
        <v>202.70920436730367</v>
      </c>
      <c r="F229" s="2">
        <f t="shared" si="100"/>
        <v>-21.961337977259614</v>
      </c>
      <c r="G229" s="3">
        <f t="shared" si="101"/>
        <v>-34.859401879962114</v>
      </c>
      <c r="H229" s="3">
        <f t="shared" si="102"/>
        <v>76.941620115582651</v>
      </c>
      <c r="I229" s="3">
        <f t="shared" si="103"/>
        <v>7.7114174537625564</v>
      </c>
      <c r="J229" s="2">
        <f t="shared" si="104"/>
        <v>84.821322582152263</v>
      </c>
      <c r="K229" s="2">
        <f t="shared" si="82"/>
        <v>84.821322582152263</v>
      </c>
      <c r="L229" s="5">
        <f t="shared" si="83"/>
        <v>0.31384836983451009</v>
      </c>
      <c r="M229" s="4">
        <f t="shared" si="105"/>
        <v>9.291463959619814E-2</v>
      </c>
      <c r="N229" s="4">
        <f t="shared" si="84"/>
        <v>0.15094278894862026</v>
      </c>
      <c r="O229" s="4">
        <f t="shared" si="85"/>
        <v>0</v>
      </c>
      <c r="P229" s="4">
        <f t="shared" si="86"/>
        <v>0</v>
      </c>
      <c r="Q229" s="5">
        <f t="shared" si="87"/>
        <v>4.9333080786349148</v>
      </c>
      <c r="R229" s="5">
        <f t="shared" si="88"/>
        <v>-10.888790272607944</v>
      </c>
      <c r="S229" s="5">
        <f t="shared" si="106"/>
        <v>-1.0913210201762202</v>
      </c>
      <c r="T229" s="6">
        <f t="shared" si="107"/>
        <v>621.85454080124373</v>
      </c>
      <c r="U229" s="5">
        <f t="shared" si="89"/>
        <v>-2.1898161913028886</v>
      </c>
      <c r="V229" s="5">
        <f t="shared" si="90"/>
        <v>-1.4819729876780039</v>
      </c>
      <c r="W229" s="5">
        <f t="shared" si="91"/>
        <v>4.8875216793264187</v>
      </c>
      <c r="X229" s="5">
        <f t="shared" si="92"/>
        <v>2.7434918873320262</v>
      </c>
      <c r="Y229" s="5">
        <f t="shared" si="92"/>
        <v>-12.370763260285948</v>
      </c>
      <c r="Z229" s="5">
        <f t="shared" si="93"/>
        <v>-28.377799340849801</v>
      </c>
      <c r="AA229">
        <f t="shared" si="94"/>
        <v>0</v>
      </c>
      <c r="AB229">
        <f t="shared" si="108"/>
        <v>0</v>
      </c>
    </row>
    <row r="230" spans="1:28" x14ac:dyDescent="0.2">
      <c r="A230">
        <f t="shared" si="95"/>
        <v>1.9800000000000015</v>
      </c>
      <c r="B230" s="5">
        <f t="shared" si="96"/>
        <v>-76.157820119849248</v>
      </c>
      <c r="C230" s="5">
        <f t="shared" si="97"/>
        <v>188.76869653255795</v>
      </c>
      <c r="D230" s="5">
        <f t="shared" si="98"/>
        <v>79.424400639671589</v>
      </c>
      <c r="E230" s="2">
        <f t="shared" si="99"/>
        <v>203.55253463420266</v>
      </c>
      <c r="F230" s="2">
        <f t="shared" si="100"/>
        <v>-21.971374382441066</v>
      </c>
      <c r="G230" s="3">
        <f t="shared" si="101"/>
        <v>-34.831966961088796</v>
      </c>
      <c r="H230" s="3">
        <f t="shared" si="102"/>
        <v>76.817912482979793</v>
      </c>
      <c r="I230" s="3">
        <f t="shared" si="103"/>
        <v>7.4276394603540581</v>
      </c>
      <c r="J230" s="2">
        <f t="shared" si="104"/>
        <v>84.672471492062471</v>
      </c>
      <c r="K230" s="2">
        <f t="shared" si="82"/>
        <v>84.672471492062471</v>
      </c>
      <c r="L230" s="5">
        <f t="shared" si="83"/>
        <v>0.31384836983451009</v>
      </c>
      <c r="M230" s="4">
        <f t="shared" si="105"/>
        <v>9.3077887036681961E-2</v>
      </c>
      <c r="N230" s="4">
        <f t="shared" si="84"/>
        <v>0.15111501375088571</v>
      </c>
      <c r="O230" s="4">
        <f t="shared" si="85"/>
        <v>0</v>
      </c>
      <c r="P230" s="4">
        <f t="shared" si="86"/>
        <v>0</v>
      </c>
      <c r="Q230" s="5">
        <f t="shared" si="87"/>
        <v>4.9207749432352887</v>
      </c>
      <c r="R230" s="5">
        <f t="shared" si="88"/>
        <v>-10.852205371007633</v>
      </c>
      <c r="S230" s="5">
        <f t="shared" si="106"/>
        <v>-1.0493160545520177</v>
      </c>
      <c r="T230" s="6">
        <f t="shared" si="107"/>
        <v>621.85391894701388</v>
      </c>
      <c r="U230" s="5">
        <f t="shared" si="89"/>
        <v>-2.1861946997659549</v>
      </c>
      <c r="V230" s="5">
        <f t="shared" si="90"/>
        <v>-1.4628423506146413</v>
      </c>
      <c r="W230" s="5">
        <f t="shared" si="91"/>
        <v>4.8767894977269304</v>
      </c>
      <c r="X230" s="5">
        <f t="shared" si="92"/>
        <v>2.7345802434693338</v>
      </c>
      <c r="Y230" s="5">
        <f t="shared" si="92"/>
        <v>-12.315047721622275</v>
      </c>
      <c r="Z230" s="5">
        <f t="shared" si="93"/>
        <v>-28.346526556825086</v>
      </c>
      <c r="AA230">
        <f t="shared" si="94"/>
        <v>0</v>
      </c>
      <c r="AB230">
        <f t="shared" si="108"/>
        <v>0</v>
      </c>
    </row>
    <row r="231" spans="1:28" x14ac:dyDescent="0.2">
      <c r="A231">
        <f t="shared" si="95"/>
        <v>1.9900000000000015</v>
      </c>
      <c r="B231" s="5">
        <f t="shared" si="96"/>
        <v>-76.506003060447966</v>
      </c>
      <c r="C231" s="5">
        <f t="shared" si="97"/>
        <v>189.53625990500169</v>
      </c>
      <c r="D231" s="5">
        <f t="shared" si="98"/>
        <v>79.497259707947293</v>
      </c>
      <c r="E231" s="2">
        <f t="shared" si="99"/>
        <v>204.3946240072415</v>
      </c>
      <c r="F231" s="2">
        <f t="shared" si="100"/>
        <v>-21.981386276271049</v>
      </c>
      <c r="G231" s="3">
        <f t="shared" si="101"/>
        <v>-34.804621158654101</v>
      </c>
      <c r="H231" s="3">
        <f t="shared" si="102"/>
        <v>76.694762005763565</v>
      </c>
      <c r="I231" s="3">
        <f t="shared" si="103"/>
        <v>7.1441741947858075</v>
      </c>
      <c r="J231" s="2">
        <f t="shared" si="104"/>
        <v>84.525069642346878</v>
      </c>
      <c r="K231" s="2">
        <f t="shared" si="82"/>
        <v>84.525069642346878</v>
      </c>
      <c r="L231" s="5">
        <f t="shared" si="83"/>
        <v>0.31384836983451009</v>
      </c>
      <c r="M231" s="4">
        <f t="shared" si="105"/>
        <v>9.3240110760886494E-2</v>
      </c>
      <c r="N231" s="4">
        <f t="shared" si="84"/>
        <v>0.15128594885885607</v>
      </c>
      <c r="O231" s="4">
        <f t="shared" si="85"/>
        <v>0</v>
      </c>
      <c r="P231" s="4">
        <f t="shared" si="86"/>
        <v>0</v>
      </c>
      <c r="Q231" s="5">
        <f t="shared" si="87"/>
        <v>4.9083521593723471</v>
      </c>
      <c r="R231" s="5">
        <f t="shared" si="88"/>
        <v>-10.815945933947784</v>
      </c>
      <c r="S231" s="5">
        <f t="shared" si="106"/>
        <v>-1.0075134182918692</v>
      </c>
      <c r="T231" s="6">
        <f t="shared" si="107"/>
        <v>621.8532970934059</v>
      </c>
      <c r="U231" s="5">
        <f t="shared" si="89"/>
        <v>-2.1826007333948749</v>
      </c>
      <c r="V231" s="5">
        <f t="shared" si="90"/>
        <v>-1.44376259042471</v>
      </c>
      <c r="W231" s="5">
        <f t="shared" si="91"/>
        <v>4.8661238725689984</v>
      </c>
      <c r="X231" s="5">
        <f t="shared" si="92"/>
        <v>2.7257514259774722</v>
      </c>
      <c r="Y231" s="5">
        <f t="shared" si="92"/>
        <v>-12.259708524372494</v>
      </c>
      <c r="Z231" s="5">
        <f t="shared" si="93"/>
        <v>-28.315389545722869</v>
      </c>
      <c r="AA231">
        <f t="shared" si="94"/>
        <v>0</v>
      </c>
      <c r="AB231">
        <f t="shared" si="108"/>
        <v>0</v>
      </c>
    </row>
    <row r="232" spans="1:28" x14ac:dyDescent="0.2">
      <c r="A232">
        <f t="shared" si="95"/>
        <v>2.0000000000000013</v>
      </c>
      <c r="B232" s="5">
        <f t="shared" si="96"/>
        <v>-76.853912984463207</v>
      </c>
      <c r="C232" s="5">
        <f t="shared" si="97"/>
        <v>190.30259453963311</v>
      </c>
      <c r="D232" s="5">
        <f t="shared" si="98"/>
        <v>79.567285680417868</v>
      </c>
      <c r="E232" s="2">
        <f t="shared" si="99"/>
        <v>205.23547799914965</v>
      </c>
      <c r="F232" s="2">
        <f t="shared" si="100"/>
        <v>-21.991373791494549</v>
      </c>
      <c r="G232" s="3">
        <f t="shared" si="101"/>
        <v>-34.777363644394327</v>
      </c>
      <c r="H232" s="3">
        <f t="shared" si="102"/>
        <v>76.572164920519839</v>
      </c>
      <c r="I232" s="3">
        <f t="shared" si="103"/>
        <v>6.8610202993285787</v>
      </c>
      <c r="J232" s="2">
        <f t="shared" si="104"/>
        <v>84.379115083162176</v>
      </c>
      <c r="K232" s="2">
        <f t="shared" si="82"/>
        <v>84.379115083162176</v>
      </c>
      <c r="L232" s="5">
        <f t="shared" si="83"/>
        <v>0.31384836983451009</v>
      </c>
      <c r="M232" s="4">
        <f t="shared" si="105"/>
        <v>9.3401299203407118E-2</v>
      </c>
      <c r="N232" s="4">
        <f t="shared" si="84"/>
        <v>0.15145558644446264</v>
      </c>
      <c r="O232" s="4">
        <f t="shared" si="85"/>
        <v>0</v>
      </c>
      <c r="P232" s="4">
        <f t="shared" si="86"/>
        <v>0</v>
      </c>
      <c r="Q232" s="5">
        <f t="shared" si="87"/>
        <v>4.8960392331876861</v>
      </c>
      <c r="R232" s="5">
        <f t="shared" si="88"/>
        <v>-10.78000987810392</v>
      </c>
      <c r="S232" s="5">
        <f t="shared" si="106"/>
        <v>-0.96591061095640074</v>
      </c>
      <c r="T232" s="6">
        <f t="shared" si="107"/>
        <v>621.85267524041967</v>
      </c>
      <c r="U232" s="5">
        <f t="shared" si="89"/>
        <v>-2.1790341926180652</v>
      </c>
      <c r="V232" s="5">
        <f t="shared" si="90"/>
        <v>-1.4247333482633597</v>
      </c>
      <c r="W232" s="5">
        <f t="shared" si="91"/>
        <v>4.8555245353229566</v>
      </c>
      <c r="X232" s="5">
        <f t="shared" si="92"/>
        <v>2.7170050405696209</v>
      </c>
      <c r="Y232" s="5">
        <f t="shared" si="92"/>
        <v>-12.204743226367279</v>
      </c>
      <c r="Z232" s="5">
        <f t="shared" si="93"/>
        <v>-28.284386075633442</v>
      </c>
      <c r="AA232">
        <f t="shared" si="94"/>
        <v>0</v>
      </c>
      <c r="AB232">
        <f t="shared" si="108"/>
        <v>0</v>
      </c>
    </row>
    <row r="233" spans="1:28" x14ac:dyDescent="0.2">
      <c r="A233">
        <f t="shared" si="95"/>
        <v>2.0100000000000011</v>
      </c>
      <c r="B233" s="5">
        <f t="shared" si="96"/>
        <v>-77.201550770655132</v>
      </c>
      <c r="C233" s="5">
        <f t="shared" si="97"/>
        <v>191.067705951677</v>
      </c>
      <c r="D233" s="5">
        <f t="shared" si="98"/>
        <v>79.634481664107369</v>
      </c>
      <c r="E233" s="2">
        <f t="shared" si="99"/>
        <v>206.07510208424148</v>
      </c>
      <c r="F233" s="2">
        <f t="shared" si="100"/>
        <v>-22.001337058519269</v>
      </c>
      <c r="G233" s="3">
        <f t="shared" si="101"/>
        <v>-34.750193593988634</v>
      </c>
      <c r="H233" s="3">
        <f t="shared" si="102"/>
        <v>76.450117488256168</v>
      </c>
      <c r="I233" s="3">
        <f t="shared" si="103"/>
        <v>6.5781764385722443</v>
      </c>
      <c r="J233" s="2">
        <f t="shared" si="104"/>
        <v>84.234605857953937</v>
      </c>
      <c r="K233" s="2">
        <f t="shared" si="82"/>
        <v>84.234605857953937</v>
      </c>
      <c r="L233" s="5">
        <f t="shared" si="83"/>
        <v>0.31384836983451009</v>
      </c>
      <c r="M233" s="4">
        <f t="shared" si="105"/>
        <v>9.3561440847436908E-2</v>
      </c>
      <c r="N233" s="4">
        <f t="shared" si="84"/>
        <v>0.15162391874904124</v>
      </c>
      <c r="O233" s="4">
        <f t="shared" si="85"/>
        <v>0</v>
      </c>
      <c r="P233" s="4">
        <f t="shared" si="86"/>
        <v>0</v>
      </c>
      <c r="Q233" s="5">
        <f t="shared" si="87"/>
        <v>4.8838356734331549</v>
      </c>
      <c r="R233" s="5">
        <f t="shared" si="88"/>
        <v>-10.744395136028533</v>
      </c>
      <c r="S233" s="5">
        <f t="shared" si="106"/>
        <v>-0.92450514469634859</v>
      </c>
      <c r="T233" s="6">
        <f t="shared" si="107"/>
        <v>621.85205338805542</v>
      </c>
      <c r="U233" s="5">
        <f t="shared" si="89"/>
        <v>-2.1754949783290893</v>
      </c>
      <c r="V233" s="5">
        <f t="shared" si="90"/>
        <v>-1.4057542652493171</v>
      </c>
      <c r="W233" s="5">
        <f t="shared" si="91"/>
        <v>4.8449912184415389</v>
      </c>
      <c r="X233" s="5">
        <f t="shared" si="92"/>
        <v>2.7083406951040656</v>
      </c>
      <c r="Y233" s="5">
        <f t="shared" si="92"/>
        <v>-12.150149401277851</v>
      </c>
      <c r="Z233" s="5">
        <f t="shared" si="93"/>
        <v>-28.253513926254808</v>
      </c>
      <c r="AA233">
        <f t="shared" si="94"/>
        <v>0</v>
      </c>
      <c r="AB233">
        <f t="shared" si="108"/>
        <v>0</v>
      </c>
    </row>
    <row r="234" spans="1:28" x14ac:dyDescent="0.2">
      <c r="A234">
        <f t="shared" si="95"/>
        <v>2.0200000000000009</v>
      </c>
      <c r="B234" s="5">
        <f t="shared" si="96"/>
        <v>-77.548917289560265</v>
      </c>
      <c r="C234" s="5">
        <f t="shared" si="97"/>
        <v>191.8315996190895</v>
      </c>
      <c r="D234" s="5">
        <f t="shared" si="98"/>
        <v>79.698850752796773</v>
      </c>
      <c r="E234" s="2">
        <f t="shared" si="99"/>
        <v>206.91350169866084</v>
      </c>
      <c r="F234" s="2">
        <f t="shared" si="100"/>
        <v>-22.011276205471393</v>
      </c>
      <c r="G234" s="3">
        <f t="shared" si="101"/>
        <v>-34.723110187037591</v>
      </c>
      <c r="H234" s="3">
        <f t="shared" si="102"/>
        <v>76.328615994243393</v>
      </c>
      <c r="I234" s="3">
        <f t="shared" si="103"/>
        <v>6.295641299309696</v>
      </c>
      <c r="J234" s="2">
        <f t="shared" si="104"/>
        <v>84.091540002710119</v>
      </c>
      <c r="K234" s="2">
        <f t="shared" si="82"/>
        <v>84.091540002710119</v>
      </c>
      <c r="L234" s="5">
        <f t="shared" si="83"/>
        <v>0.31384836983451009</v>
      </c>
      <c r="M234" s="4">
        <f t="shared" si="105"/>
        <v>9.3720524227823301E-2</v>
      </c>
      <c r="N234" s="4">
        <f t="shared" si="84"/>
        <v>0.15179093808530739</v>
      </c>
      <c r="O234" s="4">
        <f t="shared" si="85"/>
        <v>0</v>
      </c>
      <c r="P234" s="4">
        <f t="shared" si="86"/>
        <v>0</v>
      </c>
      <c r="Q234" s="5">
        <f t="shared" si="87"/>
        <v>4.8717409913985597</v>
      </c>
      <c r="R234" s="5">
        <f t="shared" si="88"/>
        <v>-10.709099655902685</v>
      </c>
      <c r="S234" s="5">
        <f t="shared" si="106"/>
        <v>-0.88329454417474274</v>
      </c>
      <c r="T234" s="6">
        <f t="shared" si="107"/>
        <v>621.85143153631304</v>
      </c>
      <c r="U234" s="5">
        <f t="shared" si="89"/>
        <v>-2.1719829918674929</v>
      </c>
      <c r="V234" s="5">
        <f t="shared" si="90"/>
        <v>-1.3868249824664505</v>
      </c>
      <c r="W234" s="5">
        <f t="shared" si="91"/>
        <v>4.8345236553193986</v>
      </c>
      <c r="X234" s="5">
        <f t="shared" si="92"/>
        <v>2.6997579995310668</v>
      </c>
      <c r="Y234" s="5">
        <f t="shared" si="92"/>
        <v>-12.095924638369135</v>
      </c>
      <c r="Z234" s="5">
        <f t="shared" si="93"/>
        <v>-28.222770888855344</v>
      </c>
      <c r="AA234">
        <f t="shared" si="94"/>
        <v>0</v>
      </c>
      <c r="AB234">
        <f t="shared" si="108"/>
        <v>0</v>
      </c>
    </row>
    <row r="235" spans="1:28" x14ac:dyDescent="0.2">
      <c r="A235">
        <f t="shared" si="95"/>
        <v>2.0300000000000007</v>
      </c>
      <c r="B235" s="5">
        <f t="shared" si="96"/>
        <v>-77.89601340353066</v>
      </c>
      <c r="C235" s="5">
        <f t="shared" si="97"/>
        <v>192.5942809828</v>
      </c>
      <c r="D235" s="5">
        <f t="shared" si="98"/>
        <v>79.760396027245434</v>
      </c>
      <c r="E235" s="2">
        <f t="shared" si="99"/>
        <v>207.75068224062406</v>
      </c>
      <c r="F235" s="2">
        <f t="shared" si="100"/>
        <v>-22.021191358249666</v>
      </c>
      <c r="G235" s="3">
        <f t="shared" si="101"/>
        <v>-34.696112607042281</v>
      </c>
      <c r="H235" s="3">
        <f t="shared" si="102"/>
        <v>76.207656747859701</v>
      </c>
      <c r="I235" s="3">
        <f t="shared" si="103"/>
        <v>6.013413590421143</v>
      </c>
      <c r="J235" s="2">
        <f t="shared" si="104"/>
        <v>83.949915545220335</v>
      </c>
      <c r="K235" s="2">
        <f t="shared" si="82"/>
        <v>83.949915545220335</v>
      </c>
      <c r="L235" s="5">
        <f t="shared" si="83"/>
        <v>0.31384836983451009</v>
      </c>
      <c r="M235" s="4">
        <f t="shared" si="105"/>
        <v>9.3878537934138542E-2</v>
      </c>
      <c r="N235" s="4">
        <f t="shared" si="84"/>
        <v>0.151956636839329</v>
      </c>
      <c r="O235" s="4">
        <f t="shared" si="85"/>
        <v>0</v>
      </c>
      <c r="P235" s="4">
        <f t="shared" si="86"/>
        <v>0</v>
      </c>
      <c r="Q235" s="5">
        <f t="shared" si="87"/>
        <v>4.8597547008401989</v>
      </c>
      <c r="R235" s="5">
        <f t="shared" si="88"/>
        <v>-10.674121401290856</v>
      </c>
      <c r="S235" s="5">
        <f t="shared" si="106"/>
        <v>-0.84227634649231409</v>
      </c>
      <c r="T235" s="6">
        <f t="shared" si="107"/>
        <v>621.8508096851923</v>
      </c>
      <c r="U235" s="5">
        <f t="shared" si="89"/>
        <v>-2.1684981349997696</v>
      </c>
      <c r="V235" s="5">
        <f t="shared" si="90"/>
        <v>-1.3679451409661494</v>
      </c>
      <c r="W235" s="5">
        <f t="shared" si="91"/>
        <v>4.8241215802530624</v>
      </c>
      <c r="X235" s="5">
        <f t="shared" si="92"/>
        <v>2.6912565658404293</v>
      </c>
      <c r="Y235" s="5">
        <f t="shared" si="92"/>
        <v>-12.042066542257006</v>
      </c>
      <c r="Z235" s="5">
        <f t="shared" si="93"/>
        <v>-28.192154766239252</v>
      </c>
      <c r="AA235">
        <f t="shared" si="94"/>
        <v>0</v>
      </c>
      <c r="AB235">
        <f t="shared" si="108"/>
        <v>0</v>
      </c>
    </row>
    <row r="236" spans="1:28" x14ac:dyDescent="0.2">
      <c r="A236">
        <f t="shared" si="95"/>
        <v>2.0400000000000005</v>
      </c>
      <c r="B236" s="5">
        <f t="shared" si="96"/>
        <v>-78.242839966772792</v>
      </c>
      <c r="C236" s="5">
        <f t="shared" si="97"/>
        <v>193.35575544695149</v>
      </c>
      <c r="D236" s="5">
        <f t="shared" si="98"/>
        <v>79.819120555411331</v>
      </c>
      <c r="E236" s="2">
        <f t="shared" si="99"/>
        <v>208.58664907066159</v>
      </c>
      <c r="F236" s="2">
        <f t="shared" si="100"/>
        <v>-22.031082640577893</v>
      </c>
      <c r="G236" s="3">
        <f t="shared" si="101"/>
        <v>-34.669200041383874</v>
      </c>
      <c r="H236" s="3">
        <f t="shared" si="102"/>
        <v>76.08723608243713</v>
      </c>
      <c r="I236" s="3">
        <f t="shared" si="103"/>
        <v>5.7314920427587506</v>
      </c>
      <c r="J236" s="2">
        <f t="shared" si="104"/>
        <v>83.809730504340735</v>
      </c>
      <c r="K236" s="2">
        <f t="shared" si="82"/>
        <v>83.809730504340735</v>
      </c>
      <c r="L236" s="5">
        <f t="shared" si="83"/>
        <v>0.31384836983451009</v>
      </c>
      <c r="M236" s="4">
        <f t="shared" si="105"/>
        <v>9.4035470613762689E-2</v>
      </c>
      <c r="N236" s="4">
        <f t="shared" si="84"/>
        <v>0.15212100747249513</v>
      </c>
      <c r="O236" s="4">
        <f t="shared" si="85"/>
        <v>0</v>
      </c>
      <c r="P236" s="4">
        <f t="shared" si="86"/>
        <v>0</v>
      </c>
      <c r="Q236" s="5">
        <f t="shared" si="87"/>
        <v>4.8478763179101971</v>
      </c>
      <c r="R236" s="5">
        <f t="shared" si="88"/>
        <v>-10.639458350898989</v>
      </c>
      <c r="S236" s="5">
        <f t="shared" si="106"/>
        <v>-0.80144810111608744</v>
      </c>
      <c r="T236" s="6">
        <f t="shared" si="107"/>
        <v>621.85018783469354</v>
      </c>
      <c r="U236" s="5">
        <f t="shared" si="89"/>
        <v>-2.1650403099004594</v>
      </c>
      <c r="V236" s="5">
        <f t="shared" si="90"/>
        <v>-1.3491143817705136</v>
      </c>
      <c r="W236" s="5">
        <f t="shared" si="91"/>
        <v>4.8137847284012762</v>
      </c>
      <c r="X236" s="5">
        <f t="shared" si="92"/>
        <v>2.6828360080097378</v>
      </c>
      <c r="Y236" s="5">
        <f t="shared" si="92"/>
        <v>-11.988572732669503</v>
      </c>
      <c r="Z236" s="5">
        <f t="shared" si="93"/>
        <v>-28.161663372714813</v>
      </c>
      <c r="AA236">
        <f t="shared" si="94"/>
        <v>0</v>
      </c>
      <c r="AB236">
        <f t="shared" si="108"/>
        <v>0</v>
      </c>
    </row>
    <row r="237" spans="1:28" x14ac:dyDescent="0.2">
      <c r="A237">
        <f t="shared" si="95"/>
        <v>2.0500000000000003</v>
      </c>
      <c r="B237" s="5">
        <f t="shared" si="96"/>
        <v>-78.589397825386229</v>
      </c>
      <c r="C237" s="5">
        <f t="shared" si="97"/>
        <v>194.11602837913924</v>
      </c>
      <c r="D237" s="5">
        <f t="shared" si="98"/>
        <v>79.875027392670276</v>
      </c>
      <c r="E237" s="2">
        <f t="shared" si="99"/>
        <v>209.42140751185781</v>
      </c>
      <c r="F237" s="2">
        <f t="shared" si="100"/>
        <v>-22.040950174055947</v>
      </c>
      <c r="G237" s="3">
        <f t="shared" si="101"/>
        <v>-34.642371681303779</v>
      </c>
      <c r="H237" s="3">
        <f t="shared" si="102"/>
        <v>75.96735035511044</v>
      </c>
      <c r="I237" s="3">
        <f t="shared" si="103"/>
        <v>5.4498754090316028</v>
      </c>
      <c r="J237" s="2">
        <f t="shared" si="104"/>
        <v>83.67098288926492</v>
      </c>
      <c r="K237" s="2">
        <f t="shared" si="82"/>
        <v>83.67098288926492</v>
      </c>
      <c r="L237" s="5">
        <f t="shared" si="83"/>
        <v>0.31384836983451009</v>
      </c>
      <c r="M237" s="4">
        <f t="shared" si="105"/>
        <v>9.4191310974977752E-2</v>
      </c>
      <c r="N237" s="4">
        <f t="shared" si="84"/>
        <v>0.15228404252348035</v>
      </c>
      <c r="O237" s="4">
        <f t="shared" si="85"/>
        <v>0</v>
      </c>
      <c r="P237" s="4">
        <f t="shared" si="86"/>
        <v>0</v>
      </c>
      <c r="Q237" s="5">
        <f t="shared" si="87"/>
        <v>4.8361053610866653</v>
      </c>
      <c r="R237" s="5">
        <f t="shared" si="88"/>
        <v>-10.605108498335698</v>
      </c>
      <c r="S237" s="5">
        <f t="shared" si="106"/>
        <v>-0.76080736981112473</v>
      </c>
      <c r="T237" s="6">
        <f t="shared" si="107"/>
        <v>621.84956598481665</v>
      </c>
      <c r="U237" s="5">
        <f t="shared" si="89"/>
        <v>-2.1616094191333941</v>
      </c>
      <c r="V237" s="5">
        <f t="shared" si="90"/>
        <v>-1.3303323458763527</v>
      </c>
      <c r="W237" s="5">
        <f t="shared" si="91"/>
        <v>4.8035128357457921</v>
      </c>
      <c r="X237" s="5">
        <f t="shared" si="92"/>
        <v>2.6744959419532712</v>
      </c>
      <c r="Y237" s="5">
        <f t="shared" si="92"/>
        <v>-11.935440844212049</v>
      </c>
      <c r="Z237" s="5">
        <f t="shared" si="93"/>
        <v>-28.131294534065333</v>
      </c>
      <c r="AA237">
        <f t="shared" si="94"/>
        <v>0</v>
      </c>
      <c r="AB237">
        <f t="shared" si="108"/>
        <v>0</v>
      </c>
    </row>
    <row r="238" spans="1:28" x14ac:dyDescent="0.2">
      <c r="A238">
        <f t="shared" si="95"/>
        <v>2.06</v>
      </c>
      <c r="B238" s="5">
        <f t="shared" si="96"/>
        <v>-78.935687817402169</v>
      </c>
      <c r="C238" s="5">
        <f t="shared" si="97"/>
        <v>194.87510511064815</v>
      </c>
      <c r="D238" s="5">
        <f t="shared" si="98"/>
        <v>79.928119582033887</v>
      </c>
      <c r="E238" s="2">
        <f t="shared" si="99"/>
        <v>210.25496285008953</v>
      </c>
      <c r="F238" s="2">
        <f t="shared" si="100"/>
        <v>-22.05079407820919</v>
      </c>
      <c r="G238" s="3">
        <f t="shared" si="101"/>
        <v>-34.615626721884247</v>
      </c>
      <c r="H238" s="3">
        <f t="shared" si="102"/>
        <v>75.84799594666832</v>
      </c>
      <c r="I238" s="3">
        <f t="shared" si="103"/>
        <v>5.1685624636909493</v>
      </c>
      <c r="J238" s="2">
        <f t="shared" si="104"/>
        <v>83.533670698800947</v>
      </c>
      <c r="K238" s="2">
        <f t="shared" si="82"/>
        <v>83.533670698800947</v>
      </c>
      <c r="L238" s="5">
        <f t="shared" si="83"/>
        <v>0.31384836983451009</v>
      </c>
      <c r="M238" s="4">
        <f t="shared" si="105"/>
        <v>9.4346047790071469E-2</v>
      </c>
      <c r="N238" s="4">
        <f t="shared" si="84"/>
        <v>0.15244573461020328</v>
      </c>
      <c r="O238" s="4">
        <f t="shared" si="85"/>
        <v>0</v>
      </c>
      <c r="P238" s="4">
        <f t="shared" si="86"/>
        <v>0</v>
      </c>
      <c r="Q238" s="5">
        <f t="shared" si="87"/>
        <v>4.824441351104678</v>
      </c>
      <c r="R238" s="5">
        <f t="shared" si="88"/>
        <v>-10.571069851876659</v>
      </c>
      <c r="S238" s="5">
        <f t="shared" si="106"/>
        <v>-0.72035172657537727</v>
      </c>
      <c r="T238" s="6">
        <f t="shared" si="107"/>
        <v>621.84894413556162</v>
      </c>
      <c r="U238" s="5">
        <f t="shared" si="89"/>
        <v>-2.1582053656330795</v>
      </c>
      <c r="V238" s="5">
        <f t="shared" si="90"/>
        <v>-1.3115986742599965</v>
      </c>
      <c r="W238" s="5">
        <f t="shared" si="91"/>
        <v>4.7933056390525914</v>
      </c>
      <c r="X238" s="5">
        <f t="shared" si="92"/>
        <v>2.6662359854715985</v>
      </c>
      <c r="Y238" s="5">
        <f t="shared" si="92"/>
        <v>-11.882668526136657</v>
      </c>
      <c r="Z238" s="5">
        <f t="shared" si="93"/>
        <v>-28.101046087522786</v>
      </c>
      <c r="AA238">
        <f t="shared" si="94"/>
        <v>0</v>
      </c>
      <c r="AB238">
        <f t="shared" si="108"/>
        <v>0</v>
      </c>
    </row>
    <row r="239" spans="1:28" x14ac:dyDescent="0.2">
      <c r="A239">
        <f t="shared" si="95"/>
        <v>2.0699999999999998</v>
      </c>
      <c r="B239" s="5">
        <f t="shared" si="96"/>
        <v>-79.281710772821739</v>
      </c>
      <c r="C239" s="5">
        <f t="shared" si="97"/>
        <v>195.63299093668851</v>
      </c>
      <c r="D239" s="5">
        <f t="shared" si="98"/>
        <v>79.978400154366412</v>
      </c>
      <c r="E239" s="2">
        <f t="shared" si="99"/>
        <v>211.0873203342631</v>
      </c>
      <c r="F239" s="2">
        <f t="shared" si="100"/>
        <v>-22.060614470536546</v>
      </c>
      <c r="G239" s="3">
        <f t="shared" si="101"/>
        <v>-34.588964362029529</v>
      </c>
      <c r="H239" s="3">
        <f t="shared" si="102"/>
        <v>75.729169261406952</v>
      </c>
      <c r="I239" s="3">
        <f t="shared" si="103"/>
        <v>4.8875520028157213</v>
      </c>
      <c r="J239" s="2">
        <f t="shared" si="104"/>
        <v>83.397791920654583</v>
      </c>
      <c r="K239" s="2">
        <f t="shared" si="82"/>
        <v>83.397791920654583</v>
      </c>
      <c r="L239" s="5">
        <f t="shared" si="83"/>
        <v>0.31384836983451009</v>
      </c>
      <c r="M239" s="4">
        <f t="shared" si="105"/>
        <v>9.4499669898449282E-2</v>
      </c>
      <c r="N239" s="4">
        <f t="shared" si="84"/>
        <v>0.15260607643177934</v>
      </c>
      <c r="O239" s="4">
        <f t="shared" si="85"/>
        <v>0</v>
      </c>
      <c r="P239" s="4">
        <f t="shared" si="86"/>
        <v>0</v>
      </c>
      <c r="Q239" s="5">
        <f t="shared" si="87"/>
        <v>4.8128838108880778</v>
      </c>
      <c r="R239" s="5">
        <f t="shared" si="88"/>
        <v>-10.537340434232149</v>
      </c>
      <c r="S239" s="5">
        <f t="shared" si="106"/>
        <v>-0.68007875757761327</v>
      </c>
      <c r="T239" s="6">
        <f t="shared" si="107"/>
        <v>621.84832228692824</v>
      </c>
      <c r="U239" s="5">
        <f t="shared" si="89"/>
        <v>-2.1548280526862307</v>
      </c>
      <c r="V239" s="5">
        <f t="shared" si="90"/>
        <v>-1.2929130078829083</v>
      </c>
      <c r="W239" s="5">
        <f t="shared" si="91"/>
        <v>4.7831628758335398</v>
      </c>
      <c r="X239" s="5">
        <f t="shared" si="92"/>
        <v>2.6580557582018471</v>
      </c>
      <c r="Y239" s="5">
        <f t="shared" si="92"/>
        <v>-11.830253442115058</v>
      </c>
      <c r="Z239" s="5">
        <f t="shared" si="93"/>
        <v>-28.070915881744071</v>
      </c>
      <c r="AA239">
        <f t="shared" si="94"/>
        <v>0</v>
      </c>
      <c r="AB239">
        <f t="shared" si="108"/>
        <v>0</v>
      </c>
    </row>
    <row r="240" spans="1:28" x14ac:dyDescent="0.2">
      <c r="A240">
        <f t="shared" si="95"/>
        <v>2.0799999999999996</v>
      </c>
      <c r="B240" s="5">
        <f t="shared" si="96"/>
        <v>-79.627467513654125</v>
      </c>
      <c r="C240" s="5">
        <f t="shared" si="97"/>
        <v>196.38969111663047</v>
      </c>
      <c r="D240" s="5">
        <f t="shared" si="98"/>
        <v>80.025872128600483</v>
      </c>
      <c r="E240" s="2">
        <f t="shared" si="99"/>
        <v>211.91848517654981</v>
      </c>
      <c r="F240" s="2">
        <f t="shared" si="100"/>
        <v>-22.070411466557101</v>
      </c>
      <c r="G240" s="3">
        <f t="shared" si="101"/>
        <v>-34.562383804447514</v>
      </c>
      <c r="H240" s="3">
        <f t="shared" si="102"/>
        <v>75.610866726985805</v>
      </c>
      <c r="I240" s="3">
        <f t="shared" si="103"/>
        <v>4.6068428439982805</v>
      </c>
      <c r="J240" s="2">
        <f t="shared" si="104"/>
        <v>83.263344530719181</v>
      </c>
      <c r="K240" s="2">
        <f t="shared" si="82"/>
        <v>83.263344530719181</v>
      </c>
      <c r="L240" s="5">
        <f t="shared" si="83"/>
        <v>0.31384836983451009</v>
      </c>
      <c r="M240" s="4">
        <f t="shared" si="105"/>
        <v>9.4652166209752905E-2</v>
      </c>
      <c r="N240" s="4">
        <f t="shared" si="84"/>
        <v>0.15276506077046548</v>
      </c>
      <c r="O240" s="4">
        <f t="shared" si="85"/>
        <v>0</v>
      </c>
      <c r="P240" s="4">
        <f t="shared" si="86"/>
        <v>0</v>
      </c>
      <c r="Q240" s="5">
        <f t="shared" si="87"/>
        <v>4.8014322654821147</v>
      </c>
      <c r="R240" s="5">
        <f t="shared" si="88"/>
        <v>-10.503918282317708</v>
      </c>
      <c r="S240" s="5">
        <f t="shared" si="106"/>
        <v>-0.63998606109837786</v>
      </c>
      <c r="T240" s="6">
        <f t="shared" si="107"/>
        <v>621.84770043891706</v>
      </c>
      <c r="U240" s="5">
        <f t="shared" si="89"/>
        <v>-2.1514773839134622</v>
      </c>
      <c r="V240" s="5">
        <f t="shared" si="90"/>
        <v>-1.2742749876981074</v>
      </c>
      <c r="W240" s="5">
        <f t="shared" si="91"/>
        <v>4.7730842843085117</v>
      </c>
      <c r="X240" s="5">
        <f t="shared" si="92"/>
        <v>2.6499548815686524</v>
      </c>
      <c r="Y240" s="5">
        <f t="shared" si="92"/>
        <v>-11.778193270015816</v>
      </c>
      <c r="Z240" s="5">
        <f t="shared" si="93"/>
        <v>-28.040901776789866</v>
      </c>
      <c r="AA240">
        <f t="shared" si="94"/>
        <v>0</v>
      </c>
      <c r="AB240">
        <f t="shared" si="108"/>
        <v>0</v>
      </c>
    </row>
    <row r="241" spans="1:28" x14ac:dyDescent="0.2">
      <c r="A241">
        <f t="shared" si="95"/>
        <v>2.0899999999999994</v>
      </c>
      <c r="B241" s="5">
        <f t="shared" si="96"/>
        <v>-79.972958853954523</v>
      </c>
      <c r="C241" s="5">
        <f t="shared" si="97"/>
        <v>197.14521087423685</v>
      </c>
      <c r="D241" s="5">
        <f t="shared" si="98"/>
        <v>80.070538511951625</v>
      </c>
      <c r="E241" s="2">
        <f t="shared" si="99"/>
        <v>212.74846255262017</v>
      </c>
      <c r="F241" s="2">
        <f t="shared" si="100"/>
        <v>-22.080185179855444</v>
      </c>
      <c r="G241" s="3">
        <f t="shared" si="101"/>
        <v>-34.535884255631828</v>
      </c>
      <c r="H241" s="3">
        <f t="shared" si="102"/>
        <v>75.49308479428565</v>
      </c>
      <c r="I241" s="3">
        <f t="shared" si="103"/>
        <v>4.3264338262303816</v>
      </c>
      <c r="J241" s="2">
        <f t="shared" si="104"/>
        <v>83.130326492371921</v>
      </c>
      <c r="K241" s="2">
        <f t="shared" si="82"/>
        <v>83.130326492371921</v>
      </c>
      <c r="L241" s="5">
        <f t="shared" si="83"/>
        <v>0.31384836983451009</v>
      </c>
      <c r="M241" s="4">
        <f t="shared" si="105"/>
        <v>9.4803525706984151E-2</v>
      </c>
      <c r="N241" s="4">
        <f t="shared" si="84"/>
        <v>0.15292268049359739</v>
      </c>
      <c r="O241" s="4">
        <f t="shared" si="85"/>
        <v>0</v>
      </c>
      <c r="P241" s="4">
        <f t="shared" si="86"/>
        <v>0</v>
      </c>
      <c r="Q241" s="5">
        <f t="shared" si="87"/>
        <v>4.7900862419868968</v>
      </c>
      <c r="R241" s="5">
        <f t="shared" si="88"/>
        <v>-10.470801447027902</v>
      </c>
      <c r="S241" s="5">
        <f t="shared" si="106"/>
        <v>-0.60007124747394824</v>
      </c>
      <c r="T241" s="6">
        <f t="shared" si="107"/>
        <v>621.84707859152741</v>
      </c>
      <c r="U241" s="5">
        <f t="shared" si="89"/>
        <v>-2.1481532632511304</v>
      </c>
      <c r="V241" s="5">
        <f t="shared" si="90"/>
        <v>-1.2556842546573901</v>
      </c>
      <c r="W241" s="5">
        <f t="shared" si="91"/>
        <v>4.7630696033679607</v>
      </c>
      <c r="X241" s="5">
        <f t="shared" si="92"/>
        <v>2.6419329787357664</v>
      </c>
      <c r="Y241" s="5">
        <f t="shared" si="92"/>
        <v>-11.726485701685293</v>
      </c>
      <c r="Z241" s="5">
        <f t="shared" si="93"/>
        <v>-28.011001644105988</v>
      </c>
      <c r="AA241">
        <f t="shared" si="94"/>
        <v>0</v>
      </c>
      <c r="AB241">
        <f t="shared" si="108"/>
        <v>0</v>
      </c>
    </row>
    <row r="242" spans="1:28" x14ac:dyDescent="0.2">
      <c r="A242">
        <f t="shared" si="95"/>
        <v>2.0999999999999992</v>
      </c>
      <c r="B242" s="5">
        <f t="shared" si="96"/>
        <v>-80.318185599861906</v>
      </c>
      <c r="C242" s="5">
        <f t="shared" si="97"/>
        <v>197.89955539789463</v>
      </c>
      <c r="D242" s="5">
        <f t="shared" si="98"/>
        <v>80.11240230013172</v>
      </c>
      <c r="E242" s="2">
        <f t="shared" si="99"/>
        <v>213.57725760187631</v>
      </c>
      <c r="F242" s="2">
        <f t="shared" si="100"/>
        <v>-22.089935722125631</v>
      </c>
      <c r="G242" s="3">
        <f t="shared" si="101"/>
        <v>-34.509464925844469</v>
      </c>
      <c r="H242" s="3">
        <f t="shared" si="102"/>
        <v>75.375819937268801</v>
      </c>
      <c r="I242" s="3">
        <f t="shared" si="103"/>
        <v>4.0463238097893219</v>
      </c>
      <c r="J242" s="2">
        <f t="shared" si="104"/>
        <v>82.99873575577719</v>
      </c>
      <c r="K242" s="2">
        <f t="shared" si="82"/>
        <v>82.99873575577719</v>
      </c>
      <c r="L242" s="5">
        <f t="shared" si="83"/>
        <v>0.31384836983451009</v>
      </c>
      <c r="M242" s="4">
        <f t="shared" si="105"/>
        <v>9.4953737449632133E-2</v>
      </c>
      <c r="N242" s="4">
        <f t="shared" si="84"/>
        <v>0.15307892855551722</v>
      </c>
      <c r="O242" s="4">
        <f t="shared" si="85"/>
        <v>0</v>
      </c>
      <c r="P242" s="4">
        <f t="shared" si="86"/>
        <v>0</v>
      </c>
      <c r="Q242" s="5">
        <f t="shared" si="87"/>
        <v>4.7788452694917023</v>
      </c>
      <c r="R242" s="5">
        <f t="shared" si="88"/>
        <v>-10.437987993013218</v>
      </c>
      <c r="S242" s="5">
        <f t="shared" si="106"/>
        <v>-0.56033193904324674</v>
      </c>
      <c r="T242" s="6">
        <f t="shared" si="107"/>
        <v>621.84645674475985</v>
      </c>
      <c r="U242" s="5">
        <f t="shared" si="89"/>
        <v>-2.1448555949333414</v>
      </c>
      <c r="V242" s="5">
        <f t="shared" si="90"/>
        <v>-1.2371404497193512</v>
      </c>
      <c r="W242" s="5">
        <f t="shared" si="91"/>
        <v>4.7531185725359766</v>
      </c>
      <c r="X242" s="5">
        <f t="shared" si="92"/>
        <v>2.6339896745583609</v>
      </c>
      <c r="Y242" s="5">
        <f t="shared" si="92"/>
        <v>-11.67512844273257</v>
      </c>
      <c r="Z242" s="5">
        <f t="shared" si="93"/>
        <v>-27.981213366507269</v>
      </c>
      <c r="AA242">
        <f t="shared" si="94"/>
        <v>0</v>
      </c>
      <c r="AB242">
        <f t="shared" si="108"/>
        <v>0</v>
      </c>
    </row>
    <row r="243" spans="1:28" x14ac:dyDescent="0.2">
      <c r="A243">
        <f t="shared" si="95"/>
        <v>2.109999999999999</v>
      </c>
      <c r="B243" s="5">
        <f t="shared" si="96"/>
        <v>-80.663148549636617</v>
      </c>
      <c r="C243" s="5">
        <f t="shared" si="97"/>
        <v>198.65272984084518</v>
      </c>
      <c r="D243" s="5">
        <f t="shared" si="98"/>
        <v>80.1514664775613</v>
      </c>
      <c r="E243" s="2">
        <f t="shared" si="99"/>
        <v>214.40487542768369</v>
      </c>
      <c r="F243" s="2">
        <f t="shared" si="100"/>
        <v>-22.099663203213911</v>
      </c>
      <c r="G243" s="3">
        <f t="shared" si="101"/>
        <v>-34.483125029098886</v>
      </c>
      <c r="H243" s="3">
        <f t="shared" si="102"/>
        <v>75.259068652841478</v>
      </c>
      <c r="I243" s="3">
        <f t="shared" si="103"/>
        <v>3.7665116761242494</v>
      </c>
      <c r="J243" s="2">
        <f t="shared" si="104"/>
        <v>82.868570257196751</v>
      </c>
      <c r="K243" s="2">
        <f t="shared" si="82"/>
        <v>82.868570257196751</v>
      </c>
      <c r="L243" s="5">
        <f t="shared" si="83"/>
        <v>0.31384836983451009</v>
      </c>
      <c r="M243" s="4">
        <f t="shared" si="105"/>
        <v>9.5102790576802654E-2</v>
      </c>
      <c r="N243" s="4">
        <f t="shared" si="84"/>
        <v>0.15323379799949122</v>
      </c>
      <c r="O243" s="4">
        <f t="shared" si="85"/>
        <v>0</v>
      </c>
      <c r="P243" s="4">
        <f t="shared" si="86"/>
        <v>0</v>
      </c>
      <c r="Q243" s="5">
        <f t="shared" si="87"/>
        <v>4.767708879010117</v>
      </c>
      <c r="R243" s="5">
        <f t="shared" si="88"/>
        <v>-10.405475998460014</v>
      </c>
      <c r="S243" s="5">
        <f t="shared" si="106"/>
        <v>-0.52076577009766833</v>
      </c>
      <c r="T243" s="6">
        <f t="shared" si="107"/>
        <v>621.84583489861393</v>
      </c>
      <c r="U243" s="5">
        <f t="shared" si="89"/>
        <v>-2.1415842834741254</v>
      </c>
      <c r="V243" s="5">
        <f t="shared" si="90"/>
        <v>-1.2186432138582024</v>
      </c>
      <c r="W243" s="5">
        <f t="shared" si="91"/>
        <v>4.7432309319338124</v>
      </c>
      <c r="X243" s="5">
        <f t="shared" si="92"/>
        <v>2.6261245955359915</v>
      </c>
      <c r="Y243" s="5">
        <f t="shared" si="92"/>
        <v>-11.624119212318217</v>
      </c>
      <c r="Z243" s="5">
        <f t="shared" si="93"/>
        <v>-27.951534838163855</v>
      </c>
      <c r="AA243">
        <f t="shared" si="94"/>
        <v>0</v>
      </c>
      <c r="AB243">
        <f t="shared" si="108"/>
        <v>0</v>
      </c>
    </row>
    <row r="244" spans="1:28" x14ac:dyDescent="0.2">
      <c r="A244">
        <f t="shared" si="95"/>
        <v>2.1199999999999988</v>
      </c>
      <c r="B244" s="5">
        <f t="shared" si="96"/>
        <v>-81.007848493697836</v>
      </c>
      <c r="C244" s="5">
        <f t="shared" si="97"/>
        <v>199.40473932141296</v>
      </c>
      <c r="D244" s="5">
        <f t="shared" si="98"/>
        <v>80.187734017580638</v>
      </c>
      <c r="E244" s="2">
        <f t="shared" si="99"/>
        <v>215.23132109760084</v>
      </c>
      <c r="F244" s="2">
        <f t="shared" si="100"/>
        <v>-22.109367731160269</v>
      </c>
      <c r="G244" s="3">
        <f t="shared" si="101"/>
        <v>-34.456863783143525</v>
      </c>
      <c r="H244" s="3">
        <f t="shared" si="102"/>
        <v>75.142827460718294</v>
      </c>
      <c r="I244" s="3">
        <f t="shared" si="103"/>
        <v>3.4869963277426108</v>
      </c>
      <c r="J244" s="2">
        <f t="shared" si="104"/>
        <v>82.739827918307142</v>
      </c>
      <c r="K244" s="2">
        <f t="shared" si="82"/>
        <v>82.739827918307142</v>
      </c>
      <c r="L244" s="5">
        <f t="shared" si="83"/>
        <v>0.31384836983451009</v>
      </c>
      <c r="M244" s="4">
        <f t="shared" si="105"/>
        <v>9.5250674310347824E-2</v>
      </c>
      <c r="N244" s="4">
        <f t="shared" si="84"/>
        <v>0.15338728195961682</v>
      </c>
      <c r="O244" s="4">
        <f t="shared" si="85"/>
        <v>0</v>
      </c>
      <c r="P244" s="4">
        <f t="shared" si="86"/>
        <v>0</v>
      </c>
      <c r="Q244" s="5">
        <f t="shared" si="87"/>
        <v>4.7566766034160057</v>
      </c>
      <c r="R244" s="5">
        <f t="shared" si="88"/>
        <v>-10.373263554873532</v>
      </c>
      <c r="S244" s="5">
        <f t="shared" si="106"/>
        <v>-0.48137038683378419</v>
      </c>
      <c r="T244" s="6">
        <f t="shared" si="107"/>
        <v>621.84521305308999</v>
      </c>
      <c r="U244" s="5">
        <f t="shared" si="89"/>
        <v>-2.138339233649786</v>
      </c>
      <c r="V244" s="5">
        <f t="shared" si="90"/>
        <v>-1.2001921880733804</v>
      </c>
      <c r="W244" s="5">
        <f t="shared" si="91"/>
        <v>4.7334064222439061</v>
      </c>
      <c r="X244" s="5">
        <f t="shared" si="92"/>
        <v>2.6183373697662198</v>
      </c>
      <c r="Y244" s="5">
        <f t="shared" si="92"/>
        <v>-11.573455742946912</v>
      </c>
      <c r="Z244" s="5">
        <f t="shared" si="93"/>
        <v>-27.921963964589878</v>
      </c>
      <c r="AA244">
        <f t="shared" si="94"/>
        <v>0</v>
      </c>
      <c r="AB244">
        <f t="shared" si="108"/>
        <v>0</v>
      </c>
    </row>
    <row r="245" spans="1:28" x14ac:dyDescent="0.2">
      <c r="A245">
        <f t="shared" si="95"/>
        <v>2.1299999999999986</v>
      </c>
      <c r="B245" s="5">
        <f t="shared" si="96"/>
        <v>-81.352286214660779</v>
      </c>
      <c r="C245" s="5">
        <f t="shared" si="97"/>
        <v>200.15558892323298</v>
      </c>
      <c r="D245" s="5">
        <f t="shared" si="98"/>
        <v>80.22120788265984</v>
      </c>
      <c r="E245" s="2">
        <f t="shared" si="99"/>
        <v>216.056599643608</v>
      </c>
      <c r="F245" s="2">
        <f t="shared" si="100"/>
        <v>-22.119049412238741</v>
      </c>
      <c r="G245" s="3">
        <f t="shared" si="101"/>
        <v>-34.430680409445863</v>
      </c>
      <c r="H245" s="3">
        <f t="shared" si="102"/>
        <v>75.027092903288832</v>
      </c>
      <c r="I245" s="3">
        <f t="shared" si="103"/>
        <v>3.207776688096712</v>
      </c>
      <c r="J245" s="2">
        <f t="shared" si="104"/>
        <v>82.612506645524491</v>
      </c>
      <c r="K245" s="2">
        <f t="shared" si="82"/>
        <v>82.612506645524491</v>
      </c>
      <c r="L245" s="5">
        <f t="shared" si="83"/>
        <v>0.31384836983451009</v>
      </c>
      <c r="M245" s="4">
        <f t="shared" si="105"/>
        <v>9.539737795799455E-2</v>
      </c>
      <c r="N245" s="4">
        <f t="shared" si="84"/>
        <v>0.1535393736627175</v>
      </c>
      <c r="O245" s="4">
        <f t="shared" si="85"/>
        <v>0</v>
      </c>
      <c r="P245" s="4">
        <f t="shared" si="86"/>
        <v>0</v>
      </c>
      <c r="Q245" s="5">
        <f t="shared" si="87"/>
        <v>4.745747977380355</v>
      </c>
      <c r="R245" s="5">
        <f t="shared" si="88"/>
        <v>-10.341348766863986</v>
      </c>
      <c r="S245" s="5">
        <f t="shared" si="106"/>
        <v>-0.44214344730888322</v>
      </c>
      <c r="T245" s="6">
        <f t="shared" si="107"/>
        <v>621.84459120818781</v>
      </c>
      <c r="U245" s="5">
        <f t="shared" si="89"/>
        <v>-2.1351203504814182</v>
      </c>
      <c r="V245" s="5">
        <f t="shared" si="90"/>
        <v>-1.1817870133999453</v>
      </c>
      <c r="W245" s="5">
        <f t="shared" si="91"/>
        <v>4.7236447846744065</v>
      </c>
      <c r="X245" s="5">
        <f t="shared" si="92"/>
        <v>2.6106276268989368</v>
      </c>
      <c r="Y245" s="5">
        <f t="shared" si="92"/>
        <v>-11.523135780263932</v>
      </c>
      <c r="Z245" s="5">
        <f t="shared" si="93"/>
        <v>-27.892498662634477</v>
      </c>
      <c r="AA245">
        <f t="shared" si="94"/>
        <v>0</v>
      </c>
      <c r="AB245">
        <f t="shared" si="108"/>
        <v>0</v>
      </c>
    </row>
    <row r="246" spans="1:28" x14ac:dyDescent="0.2">
      <c r="A246">
        <f t="shared" si="95"/>
        <v>2.1399999999999983</v>
      </c>
      <c r="B246" s="5">
        <f t="shared" si="96"/>
        <v>-81.696462487373893</v>
      </c>
      <c r="C246" s="5">
        <f t="shared" si="97"/>
        <v>200.90528369547687</v>
      </c>
      <c r="D246" s="5">
        <f t="shared" si="98"/>
        <v>80.251891024607687</v>
      </c>
      <c r="E246" s="2">
        <f t="shared" si="99"/>
        <v>216.88071606233444</v>
      </c>
      <c r="F246" s="2">
        <f t="shared" si="100"/>
        <v>-22.128708350996625</v>
      </c>
      <c r="G246" s="3">
        <f t="shared" si="101"/>
        <v>-34.404574133176872</v>
      </c>
      <c r="H246" s="3">
        <f t="shared" si="102"/>
        <v>74.91186154548619</v>
      </c>
      <c r="I246" s="3">
        <f t="shared" si="103"/>
        <v>2.928851701470367</v>
      </c>
      <c r="J246" s="2">
        <f t="shared" si="104"/>
        <v>82.486604329336785</v>
      </c>
      <c r="K246" s="2">
        <f t="shared" si="82"/>
        <v>82.486604329336785</v>
      </c>
      <c r="L246" s="5">
        <f t="shared" si="83"/>
        <v>0.31384836983451009</v>
      </c>
      <c r="M246" s="4">
        <f t="shared" si="105"/>
        <v>9.5542890916470127E-2</v>
      </c>
      <c r="N246" s="4">
        <f t="shared" si="84"/>
        <v>0.15369006643022481</v>
      </c>
      <c r="O246" s="4">
        <f t="shared" si="85"/>
        <v>0</v>
      </c>
      <c r="P246" s="4">
        <f t="shared" si="86"/>
        <v>0</v>
      </c>
      <c r="Q246" s="5">
        <f t="shared" si="87"/>
        <v>4.7349225373089423</v>
      </c>
      <c r="R246" s="5">
        <f t="shared" si="88"/>
        <v>-10.309729751935661</v>
      </c>
      <c r="S246" s="5">
        <f t="shared" si="106"/>
        <v>-0.40308262139930578</v>
      </c>
      <c r="T246" s="6">
        <f t="shared" si="107"/>
        <v>621.8439693639076</v>
      </c>
      <c r="U246" s="5">
        <f t="shared" si="89"/>
        <v>-2.1319275392176129</v>
      </c>
      <c r="V246" s="5">
        <f t="shared" si="90"/>
        <v>-1.1634273309197594</v>
      </c>
      <c r="W246" s="5">
        <f t="shared" si="91"/>
        <v>4.7139457609241946</v>
      </c>
      <c r="X246" s="5">
        <f t="shared" si="92"/>
        <v>2.6029949980913294</v>
      </c>
      <c r="Y246" s="5">
        <f t="shared" si="92"/>
        <v>-11.473157082855421</v>
      </c>
      <c r="Z246" s="5">
        <f t="shared" si="93"/>
        <v>-27.863136860475109</v>
      </c>
      <c r="AA246">
        <f t="shared" si="94"/>
        <v>0</v>
      </c>
      <c r="AB246">
        <f t="shared" si="108"/>
        <v>0</v>
      </c>
    </row>
    <row r="247" spans="1:28" x14ac:dyDescent="0.2">
      <c r="A247">
        <f t="shared" si="95"/>
        <v>2.1499999999999981</v>
      </c>
      <c r="B247" s="5">
        <f t="shared" si="96"/>
        <v>-82.040378078955754</v>
      </c>
      <c r="C247" s="5">
        <f t="shared" si="97"/>
        <v>201.6538286530776</v>
      </c>
      <c r="D247" s="5">
        <f t="shared" si="98"/>
        <v>80.279786384779371</v>
      </c>
      <c r="E247" s="2">
        <f t="shared" si="99"/>
        <v>217.70367531528441</v>
      </c>
      <c r="F247" s="2">
        <f t="shared" si="100"/>
        <v>-22.138344650292556</v>
      </c>
      <c r="G247" s="3">
        <f t="shared" si="101"/>
        <v>-34.378544183195956</v>
      </c>
      <c r="H247" s="3">
        <f t="shared" si="102"/>
        <v>74.797129974657636</v>
      </c>
      <c r="I247" s="3">
        <f t="shared" si="103"/>
        <v>2.650220332865616</v>
      </c>
      <c r="J247" s="2">
        <f t="shared" si="104"/>
        <v>82.362118843643884</v>
      </c>
      <c r="K247" s="2">
        <f t="shared" si="82"/>
        <v>82.362118843643884</v>
      </c>
      <c r="L247" s="5">
        <f t="shared" si="83"/>
        <v>0.31384836983451009</v>
      </c>
      <c r="M247" s="4">
        <f t="shared" si="105"/>
        <v>9.5687202674623245E-2</v>
      </c>
      <c r="N247" s="4">
        <f t="shared" si="84"/>
        <v>0.153839353680047</v>
      </c>
      <c r="O247" s="4">
        <f t="shared" si="85"/>
        <v>0</v>
      </c>
      <c r="P247" s="4">
        <f t="shared" si="86"/>
        <v>0</v>
      </c>
      <c r="Q247" s="5">
        <f t="shared" si="87"/>
        <v>4.7241998212808731</v>
      </c>
      <c r="R247" s="5">
        <f t="shared" si="88"/>
        <v>-10.278404640279057</v>
      </c>
      <c r="S247" s="5">
        <f t="shared" si="106"/>
        <v>-0.3641855907615329</v>
      </c>
      <c r="T247" s="6">
        <f t="shared" si="107"/>
        <v>621.84334752024927</v>
      </c>
      <c r="U247" s="5">
        <f t="shared" si="89"/>
        <v>-2.1287607053173447</v>
      </c>
      <c r="V247" s="5">
        <f t="shared" si="90"/>
        <v>-1.1451127817734472</v>
      </c>
      <c r="W247" s="5">
        <f t="shared" si="91"/>
        <v>4.7043090931484333</v>
      </c>
      <c r="X247" s="5">
        <f t="shared" si="92"/>
        <v>2.5954391159635284</v>
      </c>
      <c r="Y247" s="5">
        <f t="shared" si="92"/>
        <v>-11.423517422052504</v>
      </c>
      <c r="Z247" s="5">
        <f t="shared" si="93"/>
        <v>-27.833876497613097</v>
      </c>
      <c r="AA247">
        <f t="shared" si="94"/>
        <v>0</v>
      </c>
      <c r="AB247">
        <f t="shared" si="108"/>
        <v>0</v>
      </c>
    </row>
    <row r="248" spans="1:28" x14ac:dyDescent="0.2">
      <c r="A248">
        <f t="shared" si="95"/>
        <v>2.1599999999999979</v>
      </c>
      <c r="B248" s="5">
        <f t="shared" si="96"/>
        <v>-82.384033748831911</v>
      </c>
      <c r="C248" s="5">
        <f t="shared" si="97"/>
        <v>202.40122877695308</v>
      </c>
      <c r="D248" s="5">
        <f t="shared" si="98"/>
        <v>80.304896894283146</v>
      </c>
      <c r="E248" s="2">
        <f t="shared" si="99"/>
        <v>218.52548232906199</v>
      </c>
      <c r="F248" s="2">
        <f t="shared" si="100"/>
        <v>-22.147958411333548</v>
      </c>
      <c r="G248" s="3">
        <f t="shared" si="101"/>
        <v>-34.352589792036319</v>
      </c>
      <c r="H248" s="3">
        <f t="shared" si="102"/>
        <v>74.682894800437111</v>
      </c>
      <c r="I248" s="3">
        <f t="shared" si="103"/>
        <v>2.3718815678894849</v>
      </c>
      <c r="J248" s="2">
        <f t="shared" si="104"/>
        <v>82.239048045105477</v>
      </c>
      <c r="K248" s="2">
        <f t="shared" si="82"/>
        <v>82.239048045105477</v>
      </c>
      <c r="L248" s="5">
        <f t="shared" si="83"/>
        <v>0.31384836983451009</v>
      </c>
      <c r="M248" s="4">
        <f t="shared" si="105"/>
        <v>9.5830302816538773E-2</v>
      </c>
      <c r="N248" s="4">
        <f t="shared" si="84"/>
        <v>0.15398722892842254</v>
      </c>
      <c r="O248" s="4">
        <f t="shared" si="85"/>
        <v>0</v>
      </c>
      <c r="P248" s="4">
        <f t="shared" si="86"/>
        <v>0</v>
      </c>
      <c r="Q248" s="5">
        <f t="shared" si="87"/>
        <v>4.7135793689879755</v>
      </c>
      <c r="R248" s="5">
        <f t="shared" si="88"/>
        <v>-10.247371574566017</v>
      </c>
      <c r="S248" s="5">
        <f t="shared" si="106"/>
        <v>-0.32545004879598649</v>
      </c>
      <c r="T248" s="6">
        <f t="shared" si="107"/>
        <v>621.84272567721257</v>
      </c>
      <c r="U248" s="5">
        <f t="shared" si="89"/>
        <v>-2.1256197544330511</v>
      </c>
      <c r="V248" s="5">
        <f t="shared" si="90"/>
        <v>-1.126843007173127</v>
      </c>
      <c r="W248" s="5">
        <f t="shared" si="91"/>
        <v>4.694734523924641</v>
      </c>
      <c r="X248" s="5">
        <f t="shared" si="92"/>
        <v>2.5879596145549244</v>
      </c>
      <c r="Y248" s="5">
        <f t="shared" si="92"/>
        <v>-11.374214581739144</v>
      </c>
      <c r="Z248" s="5">
        <f t="shared" si="93"/>
        <v>-27.804715524871344</v>
      </c>
      <c r="AA248">
        <f t="shared" si="94"/>
        <v>0</v>
      </c>
      <c r="AB248">
        <f t="shared" si="108"/>
        <v>0</v>
      </c>
    </row>
    <row r="249" spans="1:28" x14ac:dyDescent="0.2">
      <c r="A249">
        <f t="shared" si="95"/>
        <v>2.1699999999999977</v>
      </c>
      <c r="B249" s="5">
        <f t="shared" si="96"/>
        <v>-82.72743024877154</v>
      </c>
      <c r="C249" s="5">
        <f t="shared" si="97"/>
        <v>203.14748901422837</v>
      </c>
      <c r="D249" s="5">
        <f t="shared" si="98"/>
        <v>80.327225474185795</v>
      </c>
      <c r="E249" s="2">
        <f t="shared" si="99"/>
        <v>219.34614199559425</v>
      </c>
      <c r="F249" s="2">
        <f t="shared" si="100"/>
        <v>-22.157549733710994</v>
      </c>
      <c r="G249" s="3">
        <f t="shared" si="101"/>
        <v>-34.326710195890769</v>
      </c>
      <c r="H249" s="3">
        <f t="shared" si="102"/>
        <v>74.569152654619714</v>
      </c>
      <c r="I249" s="3">
        <f t="shared" si="103"/>
        <v>2.0938344126407715</v>
      </c>
      <c r="J249" s="2">
        <f t="shared" si="104"/>
        <v>82.117389772497077</v>
      </c>
      <c r="K249" s="2">
        <f t="shared" si="82"/>
        <v>82.117389772497077</v>
      </c>
      <c r="L249" s="5">
        <f t="shared" si="83"/>
        <v>0.31384836983451009</v>
      </c>
      <c r="M249" s="4">
        <f t="shared" si="105"/>
        <v>9.5972181024644776E-2</v>
      </c>
      <c r="N249" s="4">
        <f t="shared" si="84"/>
        <v>0.15413368579175832</v>
      </c>
      <c r="O249" s="4">
        <f t="shared" si="85"/>
        <v>0</v>
      </c>
      <c r="P249" s="4">
        <f t="shared" si="86"/>
        <v>0</v>
      </c>
      <c r="Q249" s="5">
        <f t="shared" si="87"/>
        <v>4.7030607216750546</v>
      </c>
      <c r="R249" s="5">
        <f t="shared" si="88"/>
        <v>-10.216628709747885</v>
      </c>
      <c r="S249" s="5">
        <f t="shared" si="106"/>
        <v>-0.2868737006135007</v>
      </c>
      <c r="T249" s="6">
        <f t="shared" si="107"/>
        <v>621.84210383479785</v>
      </c>
      <c r="U249" s="5">
        <f t="shared" si="89"/>
        <v>-2.1225045923939043</v>
      </c>
      <c r="V249" s="5">
        <f t="shared" si="90"/>
        <v>-1.1086176484159083</v>
      </c>
      <c r="W249" s="5">
        <f t="shared" si="91"/>
        <v>4.6852217962192979</v>
      </c>
      <c r="X249" s="5">
        <f t="shared" si="92"/>
        <v>2.5805561292811503</v>
      </c>
      <c r="Y249" s="5">
        <f t="shared" si="92"/>
        <v>-11.325246358163794</v>
      </c>
      <c r="Z249" s="5">
        <f t="shared" si="93"/>
        <v>-27.775651904394202</v>
      </c>
      <c r="AA249">
        <f t="shared" si="94"/>
        <v>0</v>
      </c>
      <c r="AB249">
        <f t="shared" si="108"/>
        <v>0</v>
      </c>
    </row>
    <row r="250" spans="1:28" x14ac:dyDescent="0.2">
      <c r="A250">
        <f t="shared" si="95"/>
        <v>2.1799999999999975</v>
      </c>
      <c r="B250" s="5">
        <f t="shared" si="96"/>
        <v>-83.070568322923975</v>
      </c>
      <c r="C250" s="5">
        <f t="shared" si="97"/>
        <v>203.89261427845668</v>
      </c>
      <c r="D250" s="5">
        <f t="shared" si="98"/>
        <v>80.346775035716988</v>
      </c>
      <c r="E250" s="2">
        <f t="shared" si="99"/>
        <v>220.16565917235388</v>
      </c>
      <c r="F250" s="2">
        <f t="shared" si="100"/>
        <v>-22.167118715435613</v>
      </c>
      <c r="G250" s="3">
        <f t="shared" si="101"/>
        <v>-34.300904634597956</v>
      </c>
      <c r="H250" s="3">
        <f t="shared" si="102"/>
        <v>74.455900191038083</v>
      </c>
      <c r="I250" s="3">
        <f t="shared" si="103"/>
        <v>1.8160778935968294</v>
      </c>
      <c r="J250" s="2">
        <f t="shared" si="104"/>
        <v>81.997141846074243</v>
      </c>
      <c r="K250" s="2">
        <f t="shared" si="82"/>
        <v>81.997141846074243</v>
      </c>
      <c r="L250" s="5">
        <f t="shared" si="83"/>
        <v>0.31384836983451009</v>
      </c>
      <c r="M250" s="4">
        <f t="shared" si="105"/>
        <v>9.6112827082809632E-2</v>
      </c>
      <c r="N250" s="4">
        <f t="shared" si="84"/>
        <v>0.15427871798845111</v>
      </c>
      <c r="O250" s="4">
        <f t="shared" si="85"/>
        <v>0</v>
      </c>
      <c r="P250" s="4">
        <f t="shared" si="86"/>
        <v>0</v>
      </c>
      <c r="Q250" s="5">
        <f t="shared" si="87"/>
        <v>4.6926434220810167</v>
      </c>
      <c r="R250" s="5">
        <f t="shared" si="88"/>
        <v>-10.186174212856614</v>
      </c>
      <c r="S250" s="5">
        <f t="shared" si="106"/>
        <v>-0.24845426300441945</v>
      </c>
      <c r="T250" s="6">
        <f t="shared" si="107"/>
        <v>621.84148199300489</v>
      </c>
      <c r="U250" s="5">
        <f t="shared" si="89"/>
        <v>-2.1194151251892848</v>
      </c>
      <c r="V250" s="5">
        <f t="shared" si="90"/>
        <v>-1.0904363468981517</v>
      </c>
      <c r="W250" s="5">
        <f t="shared" si="91"/>
        <v>4.6757706533550039</v>
      </c>
      <c r="X250" s="5">
        <f t="shared" si="92"/>
        <v>2.5732282968917319</v>
      </c>
      <c r="Y250" s="5">
        <f t="shared" si="92"/>
        <v>-11.276610559754765</v>
      </c>
      <c r="Z250" s="5">
        <f t="shared" si="93"/>
        <v>-27.746683609649416</v>
      </c>
      <c r="AA250">
        <f t="shared" si="94"/>
        <v>0</v>
      </c>
      <c r="AB250">
        <f t="shared" si="108"/>
        <v>0</v>
      </c>
    </row>
    <row r="251" spans="1:28" x14ac:dyDescent="0.2">
      <c r="A251">
        <f t="shared" si="95"/>
        <v>2.1899999999999973</v>
      </c>
      <c r="B251" s="5">
        <f t="shared" si="96"/>
        <v>-83.41344870785511</v>
      </c>
      <c r="C251" s="5">
        <f t="shared" si="97"/>
        <v>204.63660944983906</v>
      </c>
      <c r="D251" s="5">
        <f t="shared" si="98"/>
        <v>80.363548480472474</v>
      </c>
      <c r="E251" s="2">
        <f t="shared" si="99"/>
        <v>220.98403868257981</v>
      </c>
      <c r="F251" s="2">
        <f t="shared" si="100"/>
        <v>-22.176665452971527</v>
      </c>
      <c r="G251" s="3">
        <f t="shared" si="101"/>
        <v>-34.275172351629038</v>
      </c>
      <c r="H251" s="3">
        <f t="shared" si="102"/>
        <v>74.343134085440539</v>
      </c>
      <c r="I251" s="3">
        <f t="shared" si="103"/>
        <v>1.5386110575003351</v>
      </c>
      <c r="J251" s="2">
        <f t="shared" si="104"/>
        <v>81.878302066945238</v>
      </c>
      <c r="K251" s="2">
        <f t="shared" si="82"/>
        <v>81.878302066945238</v>
      </c>
      <c r="L251" s="5">
        <f t="shared" si="83"/>
        <v>0.31384836983451009</v>
      </c>
      <c r="M251" s="4">
        <f t="shared" si="105"/>
        <v>9.6252230879428149E-2</v>
      </c>
      <c r="N251" s="4">
        <f t="shared" si="84"/>
        <v>0.15442231934069162</v>
      </c>
      <c r="O251" s="4">
        <f t="shared" si="85"/>
        <v>0</v>
      </c>
      <c r="P251" s="4">
        <f t="shared" si="86"/>
        <v>0</v>
      </c>
      <c r="Q251" s="5">
        <f t="shared" si="87"/>
        <v>4.6823270143808635</v>
      </c>
      <c r="R251" s="5">
        <f t="shared" si="88"/>
        <v>-10.156006262808843</v>
      </c>
      <c r="S251" s="5">
        <f t="shared" si="106"/>
        <v>-0.2101894644102795</v>
      </c>
      <c r="T251" s="6">
        <f t="shared" si="107"/>
        <v>621.84086015183391</v>
      </c>
      <c r="U251" s="5">
        <f t="shared" si="89"/>
        <v>-2.1163512589524536</v>
      </c>
      <c r="V251" s="5">
        <f t="shared" si="90"/>
        <v>-1.0722987441304825</v>
      </c>
      <c r="W251" s="5">
        <f t="shared" si="91"/>
        <v>4.6663808389781725</v>
      </c>
      <c r="X251" s="5">
        <f t="shared" si="92"/>
        <v>2.5659757554284099</v>
      </c>
      <c r="Y251" s="5">
        <f t="shared" si="92"/>
        <v>-11.228305006939326</v>
      </c>
      <c r="Z251" s="5">
        <f t="shared" si="93"/>
        <v>-27.717808625432106</v>
      </c>
      <c r="AA251">
        <f t="shared" si="94"/>
        <v>0</v>
      </c>
      <c r="AB251">
        <f t="shared" si="108"/>
        <v>0</v>
      </c>
    </row>
    <row r="252" spans="1:28" x14ac:dyDescent="0.2">
      <c r="A252">
        <f t="shared" si="95"/>
        <v>2.1999999999999971</v>
      </c>
      <c r="B252" s="5">
        <f t="shared" si="96"/>
        <v>-83.756072132583625</v>
      </c>
      <c r="C252" s="5">
        <f t="shared" si="97"/>
        <v>205.37947937544311</v>
      </c>
      <c r="D252" s="5">
        <f t="shared" si="98"/>
        <v>80.377548700616217</v>
      </c>
      <c r="E252" s="2">
        <f t="shared" si="99"/>
        <v>221.80128531549724</v>
      </c>
      <c r="F252" s="2">
        <f t="shared" si="100"/>
        <v>-22.18619004126931</v>
      </c>
      <c r="G252" s="3">
        <f t="shared" si="101"/>
        <v>-34.249512594074751</v>
      </c>
      <c r="H252" s="3">
        <f t="shared" si="102"/>
        <v>74.230851035371145</v>
      </c>
      <c r="I252" s="3">
        <f t="shared" si="103"/>
        <v>1.2614329712460139</v>
      </c>
      <c r="J252" s="2">
        <f t="shared" si="104"/>
        <v>81.76086821645238</v>
      </c>
      <c r="K252" s="2">
        <f t="shared" si="82"/>
        <v>81.76086821645238</v>
      </c>
      <c r="L252" s="5">
        <f t="shared" si="83"/>
        <v>0.31384836983451009</v>
      </c>
      <c r="M252" s="4">
        <f t="shared" si="105"/>
        <v>9.6390382410494344E-2</v>
      </c>
      <c r="N252" s="4">
        <f t="shared" si="84"/>
        <v>0.15456448377625012</v>
      </c>
      <c r="O252" s="4">
        <f t="shared" si="85"/>
        <v>0</v>
      </c>
      <c r="P252" s="4">
        <f t="shared" si="86"/>
        <v>0</v>
      </c>
      <c r="Q252" s="5">
        <f t="shared" si="87"/>
        <v>4.6721110441285578</v>
      </c>
      <c r="R252" s="5">
        <f t="shared" si="88"/>
        <v>-10.126123050212957</v>
      </c>
      <c r="S252" s="5">
        <f t="shared" si="106"/>
        <v>-0.17207704489803463</v>
      </c>
      <c r="T252" s="6">
        <f t="shared" si="107"/>
        <v>621.84023831128457</v>
      </c>
      <c r="U252" s="5">
        <f t="shared" si="89"/>
        <v>-2.1133128999444439</v>
      </c>
      <c r="V252" s="5">
        <f t="shared" si="90"/>
        <v>-1.0542044817535514</v>
      </c>
      <c r="W252" s="5">
        <f t="shared" si="91"/>
        <v>4.6570520970273108</v>
      </c>
      <c r="X252" s="5">
        <f t="shared" si="92"/>
        <v>2.5587981441841139</v>
      </c>
      <c r="Y252" s="5">
        <f t="shared" si="92"/>
        <v>-11.180327531966508</v>
      </c>
      <c r="Z252" s="5">
        <f t="shared" si="93"/>
        <v>-27.689024947870724</v>
      </c>
      <c r="AA252">
        <f t="shared" si="94"/>
        <v>0</v>
      </c>
      <c r="AB252">
        <f t="shared" si="108"/>
        <v>0</v>
      </c>
    </row>
    <row r="253" spans="1:28" x14ac:dyDescent="0.2">
      <c r="A253">
        <f t="shared" si="95"/>
        <v>2.2099999999999969</v>
      </c>
      <c r="B253" s="5">
        <f t="shared" si="96"/>
        <v>-84.098439318617153</v>
      </c>
      <c r="C253" s="5">
        <f t="shared" si="97"/>
        <v>206.12122886942024</v>
      </c>
      <c r="D253" s="5">
        <f t="shared" si="98"/>
        <v>80.38877857908129</v>
      </c>
      <c r="E253" s="2">
        <f t="shared" si="99"/>
        <v>222.6174038265361</v>
      </c>
      <c r="F253" s="2">
        <f t="shared" si="100"/>
        <v>-22.195692573798159</v>
      </c>
      <c r="G253" s="3">
        <f t="shared" si="101"/>
        <v>-34.223924612632914</v>
      </c>
      <c r="H253" s="3">
        <f t="shared" si="102"/>
        <v>74.119047760051487</v>
      </c>
      <c r="I253" s="3">
        <f t="shared" si="103"/>
        <v>0.98454272176730662</v>
      </c>
      <c r="J253" s="2">
        <f t="shared" si="104"/>
        <v>81.64483805556209</v>
      </c>
      <c r="K253" s="2">
        <f t="shared" si="82"/>
        <v>81.64483805556209</v>
      </c>
      <c r="L253" s="5">
        <f t="shared" si="83"/>
        <v>0.31384836983451009</v>
      </c>
      <c r="M253" s="4">
        <f t="shared" si="105"/>
        <v>9.6527271782659532E-2</v>
      </c>
      <c r="N253" s="4">
        <f t="shared" si="84"/>
        <v>0.15470520533024279</v>
      </c>
      <c r="O253" s="4">
        <f t="shared" si="85"/>
        <v>0</v>
      </c>
      <c r="P253" s="4">
        <f t="shared" si="86"/>
        <v>0</v>
      </c>
      <c r="Q253" s="5">
        <f t="shared" si="87"/>
        <v>4.6619950582007821</v>
      </c>
      <c r="R253" s="5">
        <f t="shared" si="88"/>
        <v>-10.096522777179075</v>
      </c>
      <c r="S253" s="5">
        <f t="shared" si="106"/>
        <v>-0.13411475613677781</v>
      </c>
      <c r="T253" s="6">
        <f t="shared" si="107"/>
        <v>621.8396164713572</v>
      </c>
      <c r="U253" s="5">
        <f t="shared" si="89"/>
        <v>-2.1102999545381591</v>
      </c>
      <c r="V253" s="5">
        <f t="shared" si="90"/>
        <v>-1.0361532015545372</v>
      </c>
      <c r="W253" s="5">
        <f t="shared" si="91"/>
        <v>4.6477841717018666</v>
      </c>
      <c r="X253" s="5">
        <f t="shared" si="92"/>
        <v>2.551695103662623</v>
      </c>
      <c r="Y253" s="5">
        <f t="shared" si="92"/>
        <v>-11.132675978733612</v>
      </c>
      <c r="Z253" s="5">
        <f t="shared" si="93"/>
        <v>-27.660330584434909</v>
      </c>
      <c r="AA253">
        <f t="shared" si="94"/>
        <v>0</v>
      </c>
      <c r="AB253">
        <f t="shared" si="108"/>
        <v>0</v>
      </c>
    </row>
    <row r="254" spans="1:28" x14ac:dyDescent="0.2">
      <c r="A254">
        <f t="shared" si="95"/>
        <v>2.2199999999999966</v>
      </c>
      <c r="B254" s="5">
        <f t="shared" si="96"/>
        <v>-84.440550979988302</v>
      </c>
      <c r="C254" s="5">
        <f t="shared" si="97"/>
        <v>206.86186271322183</v>
      </c>
      <c r="D254" s="5">
        <f t="shared" si="98"/>
        <v>80.397240989769742</v>
      </c>
      <c r="E254" s="2">
        <f t="shared" si="99"/>
        <v>223.43239893754853</v>
      </c>
      <c r="F254" s="2">
        <f t="shared" si="100"/>
        <v>-22.205173142577205</v>
      </c>
      <c r="G254" s="3">
        <f t="shared" si="101"/>
        <v>-34.198407661596285</v>
      </c>
      <c r="H254" s="3">
        <f t="shared" si="102"/>
        <v>74.007721000264155</v>
      </c>
      <c r="I254" s="3">
        <f t="shared" si="103"/>
        <v>0.7079394159229575</v>
      </c>
      <c r="J254" s="2">
        <f t="shared" si="104"/>
        <v>81.530209324263879</v>
      </c>
      <c r="K254" s="2">
        <f t="shared" si="82"/>
        <v>81.530209324263879</v>
      </c>
      <c r="L254" s="5">
        <f t="shared" si="83"/>
        <v>0.31384836983451009</v>
      </c>
      <c r="M254" s="4">
        <f t="shared" si="105"/>
        <v>9.6662889216273792E-2</v>
      </c>
      <c r="N254" s="4">
        <f t="shared" si="84"/>
        <v>0.15484447814687721</v>
      </c>
      <c r="O254" s="4">
        <f t="shared" si="85"/>
        <v>0</v>
      </c>
      <c r="P254" s="4">
        <f t="shared" si="86"/>
        <v>0</v>
      </c>
      <c r="Q254" s="5">
        <f t="shared" si="87"/>
        <v>4.6519786047415579</v>
      </c>
      <c r="R254" s="5">
        <f t="shared" si="88"/>
        <v>-10.067203657131948</v>
      </c>
      <c r="S254" s="5">
        <f t="shared" si="106"/>
        <v>-9.6300361376916527E-2</v>
      </c>
      <c r="T254" s="6">
        <f t="shared" si="107"/>
        <v>621.83899463205159</v>
      </c>
      <c r="U254" s="5">
        <f t="shared" si="89"/>
        <v>-2.1073123292026792</v>
      </c>
      <c r="V254" s="5">
        <f t="shared" si="90"/>
        <v>-1.0181445454843714</v>
      </c>
      <c r="W254" s="5">
        <f t="shared" si="91"/>
        <v>4.6385768074316127</v>
      </c>
      <c r="X254" s="5">
        <f t="shared" si="92"/>
        <v>2.5446662755388787</v>
      </c>
      <c r="Y254" s="5">
        <f t="shared" si="92"/>
        <v>-11.08534820261632</v>
      </c>
      <c r="Z254" s="5">
        <f t="shared" si="93"/>
        <v>-27.631723553945303</v>
      </c>
      <c r="AA254">
        <f t="shared" si="94"/>
        <v>0</v>
      </c>
      <c r="AB254">
        <f t="shared" si="108"/>
        <v>0</v>
      </c>
    </row>
    <row r="255" spans="1:28" x14ac:dyDescent="0.2">
      <c r="A255">
        <f t="shared" si="95"/>
        <v>2.2299999999999964</v>
      </c>
      <c r="B255" s="5">
        <f t="shared" si="96"/>
        <v>-84.782407823290484</v>
      </c>
      <c r="C255" s="5">
        <f t="shared" si="97"/>
        <v>207.60138565581434</v>
      </c>
      <c r="D255" s="5">
        <f t="shared" si="98"/>
        <v>80.402938797751276</v>
      </c>
      <c r="E255" s="2">
        <f t="shared" si="99"/>
        <v>224.24627533702517</v>
      </c>
      <c r="F255" s="2">
        <f t="shared" si="100"/>
        <v>-22.214631838205936</v>
      </c>
      <c r="G255" s="3">
        <f t="shared" si="101"/>
        <v>-34.1729609988409</v>
      </c>
      <c r="H255" s="3">
        <f t="shared" si="102"/>
        <v>73.896867518237997</v>
      </c>
      <c r="I255" s="3">
        <f t="shared" si="103"/>
        <v>0.43162218038350447</v>
      </c>
      <c r="J255" s="2">
        <f t="shared" si="104"/>
        <v>81.41697974097859</v>
      </c>
      <c r="K255" s="2">
        <f t="shared" si="82"/>
        <v>81.41697974097859</v>
      </c>
      <c r="L255" s="5">
        <f t="shared" si="83"/>
        <v>0.31384836983451009</v>
      </c>
      <c r="M255" s="4">
        <f t="shared" si="105"/>
        <v>9.6797225048409263E-2</v>
      </c>
      <c r="N255" s="4">
        <f t="shared" si="84"/>
        <v>0.1549822964811777</v>
      </c>
      <c r="O255" s="4">
        <f t="shared" si="85"/>
        <v>0</v>
      </c>
      <c r="P255" s="4">
        <f t="shared" si="86"/>
        <v>0</v>
      </c>
      <c r="Q255" s="5">
        <f t="shared" si="87"/>
        <v>4.642061233107782</v>
      </c>
      <c r="R255" s="5">
        <f t="shared" si="88"/>
        <v>-10.038163914626816</v>
      </c>
      <c r="S255" s="5">
        <f t="shared" si="106"/>
        <v>-5.8631635431757888E-2</v>
      </c>
      <c r="T255" s="6">
        <f t="shared" si="107"/>
        <v>621.83837279336797</v>
      </c>
      <c r="U255" s="5">
        <f t="shared" si="89"/>
        <v>-2.1043499304878166</v>
      </c>
      <c r="V255" s="5">
        <f t="shared" si="90"/>
        <v>-1.0001781556757048</v>
      </c>
      <c r="W255" s="5">
        <f t="shared" si="91"/>
        <v>4.6294297488467002</v>
      </c>
      <c r="X255" s="5">
        <f t="shared" si="92"/>
        <v>2.5377113026199654</v>
      </c>
      <c r="Y255" s="5">
        <f t="shared" si="92"/>
        <v>-11.038342070302521</v>
      </c>
      <c r="Z255" s="5">
        <f t="shared" si="93"/>
        <v>-27.603201886585058</v>
      </c>
      <c r="AA255">
        <f t="shared" si="94"/>
        <v>0</v>
      </c>
      <c r="AB255">
        <f t="shared" si="108"/>
        <v>0</v>
      </c>
    </row>
    <row r="256" spans="1:28" x14ac:dyDescent="0.2">
      <c r="A256">
        <f t="shared" si="95"/>
        <v>2.2399999999999962</v>
      </c>
      <c r="B256" s="5">
        <f t="shared" si="96"/>
        <v>-85.124010547713752</v>
      </c>
      <c r="C256" s="5">
        <f t="shared" si="97"/>
        <v>208.33980241389321</v>
      </c>
      <c r="D256" s="5">
        <f t="shared" si="98"/>
        <v>80.405874859460781</v>
      </c>
      <c r="E256" s="2">
        <f t="shared" si="99"/>
        <v>225.05903768031033</v>
      </c>
      <c r="F256" s="2">
        <f t="shared" si="100"/>
        <v>-22.224068749893821</v>
      </c>
      <c r="G256" s="3">
        <f t="shared" si="101"/>
        <v>-34.147583885814697</v>
      </c>
      <c r="H256" s="3">
        <f t="shared" si="102"/>
        <v>73.786484097534967</v>
      </c>
      <c r="I256" s="3">
        <f t="shared" si="103"/>
        <v>0.15559016151765387</v>
      </c>
      <c r="J256" s="2">
        <f t="shared" si="104"/>
        <v>81.305147001975797</v>
      </c>
      <c r="K256" s="2">
        <f t="shared" si="82"/>
        <v>81.305147001975797</v>
      </c>
      <c r="L256" s="5">
        <f t="shared" si="83"/>
        <v>0.31384836983451009</v>
      </c>
      <c r="M256" s="4">
        <f t="shared" si="105"/>
        <v>9.6930269735863051E-2</v>
      </c>
      <c r="N256" s="4">
        <f t="shared" si="84"/>
        <v>0.15511865470068714</v>
      </c>
      <c r="O256" s="4">
        <f t="shared" si="85"/>
        <v>0</v>
      </c>
      <c r="P256" s="4">
        <f t="shared" si="86"/>
        <v>0</v>
      </c>
      <c r="Q256" s="5">
        <f t="shared" si="87"/>
        <v>4.6322424938156228</v>
      </c>
      <c r="R256" s="5">
        <f t="shared" si="88"/>
        <v>-10.009401785168132</v>
      </c>
      <c r="S256" s="5">
        <f t="shared" si="106"/>
        <v>-2.1106364661457429E-2</v>
      </c>
      <c r="T256" s="6">
        <f t="shared" si="107"/>
        <v>621.83775095530609</v>
      </c>
      <c r="U256" s="5">
        <f t="shared" si="89"/>
        <v>-2.1014126650088643</v>
      </c>
      <c r="V256" s="5">
        <f t="shared" si="90"/>
        <v>-0.98225367446156486</v>
      </c>
      <c r="W256" s="5">
        <f t="shared" si="91"/>
        <v>4.6203427407482138</v>
      </c>
      <c r="X256" s="5">
        <f t="shared" si="92"/>
        <v>2.5308298288067586</v>
      </c>
      <c r="Y256" s="5">
        <f t="shared" si="92"/>
        <v>-10.991655459629698</v>
      </c>
      <c r="Z256" s="5">
        <f t="shared" si="93"/>
        <v>-27.574763623913242</v>
      </c>
      <c r="AA256">
        <f t="shared" si="94"/>
        <v>0</v>
      </c>
      <c r="AB256">
        <f t="shared" si="108"/>
        <v>0</v>
      </c>
    </row>
    <row r="257" spans="1:28" x14ac:dyDescent="0.2">
      <c r="A257">
        <f t="shared" si="95"/>
        <v>2.249999999999996</v>
      </c>
      <c r="B257" s="5">
        <f t="shared" si="96"/>
        <v>-85.465359845080457</v>
      </c>
      <c r="C257" s="5">
        <f t="shared" si="97"/>
        <v>209.0771176720956</v>
      </c>
      <c r="D257" s="5">
        <f t="shared" si="98"/>
        <v>80.406052022894755</v>
      </c>
      <c r="E257" s="2">
        <f t="shared" si="99"/>
        <v>225.87069058981601</v>
      </c>
      <c r="F257" s="2">
        <f t="shared" si="100"/>
        <v>-22.233483965489107</v>
      </c>
      <c r="G257" s="3">
        <f t="shared" si="101"/>
        <v>-34.12227558752663</v>
      </c>
      <c r="H257" s="3">
        <f t="shared" si="102"/>
        <v>73.67656754293867</v>
      </c>
      <c r="I257" s="3">
        <f t="shared" si="103"/>
        <v>-0.12015747472147853</v>
      </c>
      <c r="J257" s="2">
        <f t="shared" si="104"/>
        <v>81.194708780800809</v>
      </c>
      <c r="K257" s="2">
        <f t="shared" si="82"/>
        <v>81.194708780800809</v>
      </c>
      <c r="L257" s="5">
        <f t="shared" si="83"/>
        <v>0.31384836983451009</v>
      </c>
      <c r="M257" s="4">
        <f t="shared" si="105"/>
        <v>9.7062013858138674E-2</v>
      </c>
      <c r="N257" s="4">
        <f t="shared" si="84"/>
        <v>0.15525354728714713</v>
      </c>
      <c r="O257" s="4">
        <f t="shared" si="85"/>
        <v>0</v>
      </c>
      <c r="P257" s="4">
        <f t="shared" si="86"/>
        <v>0</v>
      </c>
      <c r="Q257" s="5">
        <f t="shared" si="87"/>
        <v>4.6225219384878402</v>
      </c>
      <c r="R257" s="5">
        <f t="shared" si="88"/>
        <v>-9.9809155150312083</v>
      </c>
      <c r="S257" s="5">
        <f t="shared" si="106"/>
        <v>1.6277653040712495E-2</v>
      </c>
      <c r="T257" s="6">
        <f t="shared" si="107"/>
        <v>621.83712911786597</v>
      </c>
      <c r="U257" s="5">
        <f t="shared" si="89"/>
        <v>-2.0985004394316134</v>
      </c>
      <c r="V257" s="5">
        <f t="shared" si="90"/>
        <v>-0.96437074439474235</v>
      </c>
      <c r="W257" s="5">
        <f t="shared" si="91"/>
        <v>4.6113155280794231</v>
      </c>
      <c r="X257" s="5">
        <f t="shared" si="92"/>
        <v>2.5240214990562269</v>
      </c>
      <c r="Y257" s="5">
        <f t="shared" si="92"/>
        <v>-10.94528625942595</v>
      </c>
      <c r="Z257" s="5">
        <f t="shared" si="93"/>
        <v>-27.546406818879863</v>
      </c>
      <c r="AA257">
        <f t="shared" si="94"/>
        <v>0</v>
      </c>
      <c r="AB257">
        <f t="shared" si="108"/>
        <v>0</v>
      </c>
    </row>
    <row r="258" spans="1:28" x14ac:dyDescent="0.2">
      <c r="A258">
        <f t="shared" si="95"/>
        <v>2.2599999999999958</v>
      </c>
      <c r="B258" s="5">
        <f t="shared" si="96"/>
        <v>-85.806456399880773</v>
      </c>
      <c r="C258" s="5">
        <f t="shared" si="97"/>
        <v>209.81333608321199</v>
      </c>
      <c r="D258" s="5">
        <f t="shared" si="98"/>
        <v>80.403473127806592</v>
      </c>
      <c r="E258" s="2">
        <f t="shared" si="99"/>
        <v>226.68123865523478</v>
      </c>
      <c r="F258" s="2">
        <f t="shared" si="100"/>
        <v>-22.242877571506867</v>
      </c>
      <c r="G258" s="3">
        <f t="shared" si="101"/>
        <v>-34.09703537253607</v>
      </c>
      <c r="H258" s="3">
        <f t="shared" si="102"/>
        <v>73.567114680344417</v>
      </c>
      <c r="I258" s="3">
        <f t="shared" si="103"/>
        <v>-0.39562154291027718</v>
      </c>
      <c r="J258" s="2">
        <f t="shared" si="104"/>
        <v>81.085662727711224</v>
      </c>
      <c r="K258" s="2">
        <f t="shared" si="82"/>
        <v>81.085662727711224</v>
      </c>
      <c r="L258" s="5">
        <f t="shared" si="83"/>
        <v>0.31384836983451009</v>
      </c>
      <c r="M258" s="4">
        <f t="shared" si="105"/>
        <v>9.7192448120403549E-2</v>
      </c>
      <c r="N258" s="4">
        <f t="shared" si="84"/>
        <v>0.15538696883815298</v>
      </c>
      <c r="O258" s="4">
        <f t="shared" si="85"/>
        <v>0</v>
      </c>
      <c r="P258" s="4">
        <f t="shared" si="86"/>
        <v>0</v>
      </c>
      <c r="Q258" s="5">
        <f t="shared" si="87"/>
        <v>4.6128991198019893</v>
      </c>
      <c r="R258" s="5">
        <f t="shared" si="88"/>
        <v>-9.9527033610867282</v>
      </c>
      <c r="S258" s="5">
        <f t="shared" si="106"/>
        <v>5.3522608259821434E-2</v>
      </c>
      <c r="T258" s="6">
        <f t="shared" si="107"/>
        <v>621.83650728104783</v>
      </c>
      <c r="U258" s="5">
        <f t="shared" si="89"/>
        <v>-2.0956131604575701</v>
      </c>
      <c r="V258" s="5">
        <f t="shared" si="90"/>
        <v>-0.94652900826785369</v>
      </c>
      <c r="W258" s="5">
        <f t="shared" si="91"/>
        <v>4.6023478558975661</v>
      </c>
      <c r="X258" s="5">
        <f t="shared" si="92"/>
        <v>2.5172859593444192</v>
      </c>
      <c r="Y258" s="5">
        <f t="shared" si="92"/>
        <v>-10.899232369354582</v>
      </c>
      <c r="Z258" s="5">
        <f t="shared" si="93"/>
        <v>-27.518129535842611</v>
      </c>
      <c r="AA258">
        <f t="shared" si="94"/>
        <v>0</v>
      </c>
      <c r="AB258">
        <f t="shared" si="108"/>
        <v>0</v>
      </c>
    </row>
    <row r="259" spans="1:28" x14ac:dyDescent="0.2">
      <c r="A259">
        <f t="shared" si="95"/>
        <v>2.2699999999999956</v>
      </c>
      <c r="B259" s="5">
        <f t="shared" si="96"/>
        <v>-86.14730088930817</v>
      </c>
      <c r="C259" s="5">
        <f t="shared" si="97"/>
        <v>210.54846226839697</v>
      </c>
      <c r="D259" s="5">
        <f t="shared" si="98"/>
        <v>80.398141005900698</v>
      </c>
      <c r="E259" s="2">
        <f t="shared" si="99"/>
        <v>227.49068643375179</v>
      </c>
      <c r="F259" s="2">
        <f t="shared" si="100"/>
        <v>-22.252249653156277</v>
      </c>
      <c r="G259" s="3">
        <f t="shared" si="101"/>
        <v>-34.071862512942623</v>
      </c>
      <c r="H259" s="3">
        <f t="shared" si="102"/>
        <v>73.458122356650875</v>
      </c>
      <c r="I259" s="3">
        <f t="shared" si="103"/>
        <v>-0.67080283826870324</v>
      </c>
      <c r="J259" s="2">
        <f t="shared" si="104"/>
        <v>80.978006469123358</v>
      </c>
      <c r="K259" s="2">
        <f t="shared" si="82"/>
        <v>80.978006469123358</v>
      </c>
      <c r="L259" s="5">
        <f t="shared" si="83"/>
        <v>0.31384836983451009</v>
      </c>
      <c r="M259" s="4">
        <f t="shared" si="105"/>
        <v>9.7321563356421337E-2</v>
      </c>
      <c r="N259" s="4">
        <f t="shared" si="84"/>
        <v>0.15551891406878443</v>
      </c>
      <c r="O259" s="4">
        <f t="shared" si="85"/>
        <v>0</v>
      </c>
      <c r="P259" s="4">
        <f t="shared" si="86"/>
        <v>0</v>
      </c>
      <c r="Q259" s="5">
        <f t="shared" si="87"/>
        <v>4.6033735914395271</v>
      </c>
      <c r="R259" s="5">
        <f t="shared" si="88"/>
        <v>-9.9247635906281229</v>
      </c>
      <c r="S259" s="5">
        <f t="shared" si="106"/>
        <v>9.0630680068511965E-2</v>
      </c>
      <c r="T259" s="6">
        <f t="shared" si="107"/>
        <v>621.83588544485144</v>
      </c>
      <c r="U259" s="5">
        <f t="shared" si="89"/>
        <v>-2.0927507348094423</v>
      </c>
      <c r="V259" s="5">
        <f t="shared" si="90"/>
        <v>-0.92872810913410342</v>
      </c>
      <c r="W259" s="5">
        <f t="shared" si="91"/>
        <v>4.5934394693463094</v>
      </c>
      <c r="X259" s="5">
        <f t="shared" si="92"/>
        <v>2.5106228566300848</v>
      </c>
      <c r="Y259" s="5">
        <f t="shared" si="92"/>
        <v>-10.853491699762227</v>
      </c>
      <c r="Z259" s="5">
        <f t="shared" si="93"/>
        <v>-27.489929850585177</v>
      </c>
      <c r="AA259">
        <f t="shared" si="94"/>
        <v>0</v>
      </c>
      <c r="AB259">
        <f t="shared" si="108"/>
        <v>0</v>
      </c>
    </row>
    <row r="260" spans="1:28" x14ac:dyDescent="0.2">
      <c r="A260">
        <f t="shared" si="95"/>
        <v>2.2799999999999954</v>
      </c>
      <c r="B260" s="5">
        <f t="shared" si="96"/>
        <v>-86.487893983294768</v>
      </c>
      <c r="C260" s="5">
        <f t="shared" si="97"/>
        <v>211.28250081737852</v>
      </c>
      <c r="D260" s="5">
        <f t="shared" si="98"/>
        <v>80.390058481025477</v>
      </c>
      <c r="E260" s="2">
        <f t="shared" si="99"/>
        <v>228.29903845025541</v>
      </c>
      <c r="F260" s="2">
        <f t="shared" si="100"/>
        <v>-22.26160029436716</v>
      </c>
      <c r="G260" s="3">
        <f t="shared" si="101"/>
        <v>-34.046756284376322</v>
      </c>
      <c r="H260" s="3">
        <f t="shared" si="102"/>
        <v>73.349587439653249</v>
      </c>
      <c r="I260" s="3">
        <f t="shared" si="103"/>
        <v>-0.94570213677455506</v>
      </c>
      <c r="J260" s="2">
        <f t="shared" si="104"/>
        <v>80.87173760706861</v>
      </c>
      <c r="K260" s="2">
        <f t="shared" si="82"/>
        <v>80.87173760706861</v>
      </c>
      <c r="L260" s="5">
        <f t="shared" si="83"/>
        <v>0.31384836983451009</v>
      </c>
      <c r="M260" s="4">
        <f t="shared" si="105"/>
        <v>9.7449350531456952E-2</v>
      </c>
      <c r="N260" s="4">
        <f t="shared" si="84"/>
        <v>0.15564937781321056</v>
      </c>
      <c r="O260" s="4">
        <f t="shared" si="85"/>
        <v>0</v>
      </c>
      <c r="P260" s="4">
        <f t="shared" si="86"/>
        <v>0</v>
      </c>
      <c r="Q260" s="5">
        <f t="shared" si="87"/>
        <v>4.5939449080358381</v>
      </c>
      <c r="R260" s="5">
        <f t="shared" si="88"/>
        <v>-9.8970944812018278</v>
      </c>
      <c r="S260" s="5">
        <f t="shared" si="106"/>
        <v>0.12760403603405013</v>
      </c>
      <c r="T260" s="6">
        <f t="shared" si="107"/>
        <v>621.83526360927704</v>
      </c>
      <c r="U260" s="5">
        <f t="shared" si="89"/>
        <v>-2.0899130692168542</v>
      </c>
      <c r="V260" s="5">
        <f t="shared" si="90"/>
        <v>-0.91096769032871272</v>
      </c>
      <c r="W260" s="5">
        <f t="shared" si="91"/>
        <v>4.5845901136288081</v>
      </c>
      <c r="X260" s="5">
        <f t="shared" si="92"/>
        <v>2.5040318388189839</v>
      </c>
      <c r="Y260" s="5">
        <f t="shared" si="92"/>
        <v>-10.80806217153054</v>
      </c>
      <c r="Z260" s="5">
        <f t="shared" si="93"/>
        <v>-27.461805850337143</v>
      </c>
      <c r="AA260">
        <f t="shared" si="94"/>
        <v>0</v>
      </c>
      <c r="AB260">
        <f t="shared" si="108"/>
        <v>0</v>
      </c>
    </row>
    <row r="261" spans="1:28" x14ac:dyDescent="0.2">
      <c r="A261">
        <f t="shared" si="95"/>
        <v>2.2899999999999952</v>
      </c>
      <c r="B261" s="5">
        <f t="shared" si="96"/>
        <v>-86.828236344546596</v>
      </c>
      <c r="C261" s="5">
        <f t="shared" si="97"/>
        <v>212.01545628866648</v>
      </c>
      <c r="D261" s="5">
        <f t="shared" si="98"/>
        <v>80.379228369365208</v>
      </c>
      <c r="E261" s="2">
        <f t="shared" si="99"/>
        <v>229.10629919754695</v>
      </c>
      <c r="F261" s="2">
        <f t="shared" si="100"/>
        <v>-22.270929577815835</v>
      </c>
      <c r="G261" s="3">
        <f t="shared" si="101"/>
        <v>-34.021715965988129</v>
      </c>
      <c r="H261" s="3">
        <f t="shared" si="102"/>
        <v>73.241506817937946</v>
      </c>
      <c r="I261" s="3">
        <f t="shared" si="103"/>
        <v>-1.2203201952779266</v>
      </c>
      <c r="J261" s="2">
        <f t="shared" si="104"/>
        <v>80.766853718660016</v>
      </c>
      <c r="K261" s="2">
        <f t="shared" si="82"/>
        <v>80.766853718660016</v>
      </c>
      <c r="L261" s="5">
        <f t="shared" si="83"/>
        <v>0.31384836983451009</v>
      </c>
      <c r="M261" s="4">
        <f t="shared" si="105"/>
        <v>9.7575800745152805E-2</v>
      </c>
      <c r="N261" s="4">
        <f t="shared" si="84"/>
        <v>0.15577835502626763</v>
      </c>
      <c r="O261" s="4">
        <f t="shared" si="85"/>
        <v>0</v>
      </c>
      <c r="P261" s="4">
        <f t="shared" si="86"/>
        <v>0</v>
      </c>
      <c r="Q261" s="5">
        <f t="shared" si="87"/>
        <v>4.584612625131161</v>
      </c>
      <c r="R261" s="5">
        <f t="shared" si="88"/>
        <v>-9.8696943204403649</v>
      </c>
      <c r="S261" s="5">
        <f t="shared" si="106"/>
        <v>0.16444483222324183</v>
      </c>
      <c r="T261" s="6">
        <f t="shared" si="107"/>
        <v>621.83464177432427</v>
      </c>
      <c r="U261" s="5">
        <f t="shared" si="89"/>
        <v>-2.0871000704023177</v>
      </c>
      <c r="V261" s="5">
        <f t="shared" si="90"/>
        <v>-0.89324739549101706</v>
      </c>
      <c r="W261" s="5">
        <f t="shared" si="91"/>
        <v>4.5757995339814101</v>
      </c>
      <c r="X261" s="5">
        <f t="shared" si="92"/>
        <v>2.4975125547288433</v>
      </c>
      <c r="Y261" s="5">
        <f t="shared" si="92"/>
        <v>-10.762941715931381</v>
      </c>
      <c r="Z261" s="5">
        <f t="shared" si="93"/>
        <v>-27.433755633795347</v>
      </c>
      <c r="AA261">
        <f t="shared" si="94"/>
        <v>0</v>
      </c>
      <c r="AB261">
        <f t="shared" si="108"/>
        <v>0</v>
      </c>
    </row>
    <row r="262" spans="1:28" x14ac:dyDescent="0.2">
      <c r="A262">
        <f t="shared" si="95"/>
        <v>2.2999999999999949</v>
      </c>
      <c r="B262" s="5">
        <f t="shared" si="96"/>
        <v>-87.168328628578749</v>
      </c>
      <c r="C262" s="5">
        <f t="shared" si="97"/>
        <v>212.74733320976009</v>
      </c>
      <c r="D262" s="5">
        <f t="shared" si="98"/>
        <v>80.365653479630751</v>
      </c>
      <c r="E262" s="2">
        <f t="shared" si="99"/>
        <v>229.91247313654949</v>
      </c>
      <c r="F262" s="2">
        <f t="shared" si="100"/>
        <v>-22.280237584950285</v>
      </c>
      <c r="G262" s="3">
        <f t="shared" si="101"/>
        <v>-33.996740840440843</v>
      </c>
      <c r="H262" s="3">
        <f t="shared" si="102"/>
        <v>73.13387740077863</v>
      </c>
      <c r="I262" s="3">
        <f t="shared" si="103"/>
        <v>-1.4946577516158801</v>
      </c>
      <c r="J262" s="2">
        <f t="shared" si="104"/>
        <v>80.663352355569032</v>
      </c>
      <c r="K262" s="2">
        <f t="shared" si="82"/>
        <v>80.663352355569032</v>
      </c>
      <c r="L262" s="5">
        <f t="shared" si="83"/>
        <v>0.31384836983451009</v>
      </c>
      <c r="M262" s="4">
        <f t="shared" si="105"/>
        <v>9.7700905234374261E-2</v>
      </c>
      <c r="N262" s="4">
        <f t="shared" si="84"/>
        <v>0.15590584078500982</v>
      </c>
      <c r="O262" s="4">
        <f t="shared" si="85"/>
        <v>0</v>
      </c>
      <c r="P262" s="4">
        <f t="shared" si="86"/>
        <v>0</v>
      </c>
      <c r="Q262" s="5">
        <f t="shared" si="87"/>
        <v>4.5753762991224312</v>
      </c>
      <c r="R262" s="5">
        <f t="shared" si="88"/>
        <v>-9.8425614058982571</v>
      </c>
      <c r="S262" s="5">
        <f t="shared" si="106"/>
        <v>0.20115521320526208</v>
      </c>
      <c r="T262" s="6">
        <f t="shared" si="107"/>
        <v>621.83401993999348</v>
      </c>
      <c r="U262" s="5">
        <f t="shared" si="89"/>
        <v>-2.0843116450674573</v>
      </c>
      <c r="V262" s="5">
        <f t="shared" si="90"/>
        <v>-0.87556686858721733</v>
      </c>
      <c r="W262" s="5">
        <f t="shared" si="91"/>
        <v>4.5670674756480025</v>
      </c>
      <c r="X262" s="5">
        <f t="shared" si="92"/>
        <v>2.4910646540549739</v>
      </c>
      <c r="Y262" s="5">
        <f t="shared" si="92"/>
        <v>-10.718128274485474</v>
      </c>
      <c r="Z262" s="5">
        <f t="shared" si="93"/>
        <v>-27.405777311146736</v>
      </c>
      <c r="AA262">
        <f t="shared" si="94"/>
        <v>0</v>
      </c>
      <c r="AB262">
        <f t="shared" si="108"/>
        <v>0</v>
      </c>
    </row>
    <row r="263" spans="1:28" x14ac:dyDescent="0.2">
      <c r="A263">
        <f t="shared" si="95"/>
        <v>2.3099999999999947</v>
      </c>
      <c r="B263" s="5">
        <f t="shared" si="96"/>
        <v>-87.508171483750445</v>
      </c>
      <c r="C263" s="5">
        <f t="shared" si="97"/>
        <v>213.47813607735415</v>
      </c>
      <c r="D263" s="5">
        <f t="shared" si="98"/>
        <v>80.349336613249037</v>
      </c>
      <c r="E263" s="2">
        <f t="shared" si="99"/>
        <v>230.7175646965155</v>
      </c>
      <c r="F263" s="2">
        <f t="shared" si="100"/>
        <v>-22.289524396014627</v>
      </c>
      <c r="G263" s="3">
        <f t="shared" si="101"/>
        <v>-33.971830193900296</v>
      </c>
      <c r="H263" s="3">
        <f t="shared" si="102"/>
        <v>73.026696118033769</v>
      </c>
      <c r="I263" s="3">
        <f t="shared" si="103"/>
        <v>-1.7687155247273474</v>
      </c>
      <c r="J263" s="2">
        <f t="shared" si="104"/>
        <v>80.561231043512834</v>
      </c>
      <c r="K263" s="2">
        <f t="shared" si="82"/>
        <v>80.561231043512834</v>
      </c>
      <c r="L263" s="5">
        <f t="shared" si="83"/>
        <v>0.31384836983451009</v>
      </c>
      <c r="M263" s="4">
        <f t="shared" si="105"/>
        <v>9.7824655376022696E-2</v>
      </c>
      <c r="N263" s="4">
        <f t="shared" si="84"/>
        <v>0.15603183029023143</v>
      </c>
      <c r="O263" s="4">
        <f t="shared" si="85"/>
        <v>0</v>
      </c>
      <c r="P263" s="4">
        <f t="shared" si="86"/>
        <v>0</v>
      </c>
      <c r="Q263" s="5">
        <f t="shared" si="87"/>
        <v>4.5662354872160416</v>
      </c>
      <c r="R263" s="5">
        <f t="shared" si="88"/>
        <v>-9.8156940448907744</v>
      </c>
      <c r="S263" s="5">
        <f t="shared" si="106"/>
        <v>0.23773731205244525</v>
      </c>
      <c r="T263" s="6">
        <f t="shared" si="107"/>
        <v>621.83339810628445</v>
      </c>
      <c r="U263" s="5">
        <f t="shared" si="89"/>
        <v>-2.0815476998794882</v>
      </c>
      <c r="V263" s="5">
        <f t="shared" si="90"/>
        <v>-0.8579257539337678</v>
      </c>
      <c r="W263" s="5">
        <f t="shared" si="91"/>
        <v>4.558393683855007</v>
      </c>
      <c r="X263" s="5">
        <f t="shared" si="92"/>
        <v>2.4846877873365534</v>
      </c>
      <c r="Y263" s="5">
        <f t="shared" si="92"/>
        <v>-10.673619798824543</v>
      </c>
      <c r="Z263" s="5">
        <f t="shared" si="93"/>
        <v>-27.377869004092545</v>
      </c>
      <c r="AA263">
        <f t="shared" si="94"/>
        <v>0</v>
      </c>
      <c r="AB263">
        <f t="shared" si="108"/>
        <v>0</v>
      </c>
    </row>
    <row r="264" spans="1:28" x14ac:dyDescent="0.2">
      <c r="A264">
        <f t="shared" si="95"/>
        <v>2.3199999999999945</v>
      </c>
      <c r="B264" s="5">
        <f t="shared" si="96"/>
        <v>-87.847765551300085</v>
      </c>
      <c r="C264" s="5">
        <f t="shared" si="97"/>
        <v>214.20786935754455</v>
      </c>
      <c r="D264" s="5">
        <f t="shared" si="98"/>
        <v>80.330280564551558</v>
      </c>
      <c r="E264" s="2">
        <f t="shared" si="99"/>
        <v>231.52157827523348</v>
      </c>
      <c r="F264" s="2">
        <f t="shared" si="100"/>
        <v>-22.298790090072991</v>
      </c>
      <c r="G264" s="3">
        <f t="shared" si="101"/>
        <v>-33.94698331602693</v>
      </c>
      <c r="H264" s="3">
        <f t="shared" si="102"/>
        <v>72.919959920045528</v>
      </c>
      <c r="I264" s="3">
        <f t="shared" si="103"/>
        <v>-2.042494214768273</v>
      </c>
      <c r="J264" s="2">
        <f t="shared" si="104"/>
        <v>80.460487281752265</v>
      </c>
      <c r="K264" s="2">
        <f t="shared" si="82"/>
        <v>80.460487281752265</v>
      </c>
      <c r="L264" s="5">
        <f t="shared" si="83"/>
        <v>0.31384836983451009</v>
      </c>
      <c r="M264" s="4">
        <f t="shared" si="105"/>
        <v>9.7947042689814454E-2</v>
      </c>
      <c r="N264" s="4">
        <f t="shared" si="84"/>
        <v>0.1561563188679593</v>
      </c>
      <c r="O264" s="4">
        <f t="shared" si="85"/>
        <v>0</v>
      </c>
      <c r="P264" s="4">
        <f t="shared" si="86"/>
        <v>0</v>
      </c>
      <c r="Q264" s="5">
        <f t="shared" si="87"/>
        <v>4.5571897473815364</v>
      </c>
      <c r="R264" s="5">
        <f t="shared" si="88"/>
        <v>-9.7890905543355</v>
      </c>
      <c r="S264" s="5">
        <f t="shared" si="106"/>
        <v>0.27419325033908387</v>
      </c>
      <c r="T264" s="6">
        <f t="shared" si="107"/>
        <v>621.83277627319717</v>
      </c>
      <c r="U264" s="5">
        <f t="shared" si="89"/>
        <v>-2.0788081414579644</v>
      </c>
      <c r="V264" s="5">
        <f t="shared" si="90"/>
        <v>-0.84032369622139902</v>
      </c>
      <c r="W264" s="5">
        <f t="shared" si="91"/>
        <v>4.5497779037870325</v>
      </c>
      <c r="X264" s="5">
        <f t="shared" si="92"/>
        <v>2.4783816059235719</v>
      </c>
      <c r="Y264" s="5">
        <f t="shared" si="92"/>
        <v>-10.629414250556898</v>
      </c>
      <c r="Z264" s="5">
        <f t="shared" si="93"/>
        <v>-27.350028845873883</v>
      </c>
      <c r="AA264">
        <f t="shared" si="94"/>
        <v>0</v>
      </c>
      <c r="AB264">
        <f t="shared" si="108"/>
        <v>0</v>
      </c>
    </row>
    <row r="265" spans="1:28" x14ac:dyDescent="0.2">
      <c r="A265">
        <f t="shared" si="95"/>
        <v>2.3299999999999943</v>
      </c>
      <c r="B265" s="5">
        <f t="shared" si="96"/>
        <v>-88.187111465380056</v>
      </c>
      <c r="C265" s="5">
        <f t="shared" si="97"/>
        <v>214.93653748603248</v>
      </c>
      <c r="D265" s="5">
        <f t="shared" si="98"/>
        <v>80.308488120961584</v>
      </c>
      <c r="E265" s="2">
        <f t="shared" si="99"/>
        <v>232.32451823923367</v>
      </c>
      <c r="F265" s="2">
        <f t="shared" si="100"/>
        <v>-22.308034745032689</v>
      </c>
      <c r="G265" s="3">
        <f t="shared" si="101"/>
        <v>-33.922199499967697</v>
      </c>
      <c r="H265" s="3">
        <f t="shared" si="102"/>
        <v>72.813665777539953</v>
      </c>
      <c r="I265" s="3">
        <f t="shared" si="103"/>
        <v>-2.3159945032270119</v>
      </c>
      <c r="J265" s="2">
        <f t="shared" si="104"/>
        <v>80.361118542600437</v>
      </c>
      <c r="K265" s="2">
        <f t="shared" si="82"/>
        <v>80.361118542600437</v>
      </c>
      <c r="L265" s="5">
        <f t="shared" si="83"/>
        <v>0.31384836983451009</v>
      </c>
      <c r="M265" s="4">
        <f t="shared" si="105"/>
        <v>9.8068058841023681E-2</v>
      </c>
      <c r="N265" s="4">
        <f t="shared" si="84"/>
        <v>0.15627930197091564</v>
      </c>
      <c r="O265" s="4">
        <f t="shared" si="85"/>
        <v>0</v>
      </c>
      <c r="P265" s="4">
        <f t="shared" si="86"/>
        <v>0</v>
      </c>
      <c r="Q265" s="5">
        <f t="shared" si="87"/>
        <v>4.5482386383062101</v>
      </c>
      <c r="R265" s="5">
        <f t="shared" si="88"/>
        <v>-9.762749260596653</v>
      </c>
      <c r="S265" s="5">
        <f t="shared" si="106"/>
        <v>0.31052513813828381</v>
      </c>
      <c r="T265" s="6">
        <f t="shared" si="107"/>
        <v>621.83215444073176</v>
      </c>
      <c r="U265" s="5">
        <f t="shared" si="89"/>
        <v>-2.076092876361781</v>
      </c>
      <c r="V265" s="5">
        <f t="shared" si="90"/>
        <v>-0.82276034053975289</v>
      </c>
      <c r="W265" s="5">
        <f t="shared" si="91"/>
        <v>4.5412198805631903</v>
      </c>
      <c r="X265" s="5">
        <f t="shared" si="92"/>
        <v>2.4721457619444291</v>
      </c>
      <c r="Y265" s="5">
        <f t="shared" si="92"/>
        <v>-10.585509601136406</v>
      </c>
      <c r="Z265" s="5">
        <f t="shared" si="93"/>
        <v>-27.322254981298524</v>
      </c>
      <c r="AA265">
        <f t="shared" si="94"/>
        <v>0</v>
      </c>
      <c r="AB265">
        <f t="shared" si="108"/>
        <v>0</v>
      </c>
    </row>
    <row r="266" spans="1:28" x14ac:dyDescent="0.2">
      <c r="A266">
        <f t="shared" si="95"/>
        <v>2.3399999999999941</v>
      </c>
      <c r="B266" s="5">
        <f t="shared" si="96"/>
        <v>-88.526209853091629</v>
      </c>
      <c r="C266" s="5">
        <f t="shared" si="97"/>
        <v>215.66414486832781</v>
      </c>
      <c r="D266" s="5">
        <f t="shared" si="98"/>
        <v>80.28396206318024</v>
      </c>
      <c r="E266" s="2">
        <f t="shared" si="99"/>
        <v>233.12638892399269</v>
      </c>
      <c r="F266" s="2">
        <f t="shared" si="100"/>
        <v>-22.31725843766689</v>
      </c>
      <c r="G266" s="3">
        <f t="shared" si="101"/>
        <v>-33.897478042348254</v>
      </c>
      <c r="H266" s="3">
        <f t="shared" si="102"/>
        <v>72.707810681528585</v>
      </c>
      <c r="I266" s="3">
        <f t="shared" si="103"/>
        <v>-2.5892170530399974</v>
      </c>
      <c r="J266" s="2">
        <f t="shared" si="104"/>
        <v>80.263122270942333</v>
      </c>
      <c r="K266" s="2">
        <f t="shared" si="82"/>
        <v>80.263122270942333</v>
      </c>
      <c r="L266" s="5">
        <f t="shared" si="83"/>
        <v>0.31384836983451009</v>
      </c>
      <c r="M266" s="4">
        <f t="shared" si="105"/>
        <v>9.8187695643187856E-2</v>
      </c>
      <c r="N266" s="4">
        <f t="shared" si="84"/>
        <v>0.1564007751799498</v>
      </c>
      <c r="O266" s="4">
        <f t="shared" si="85"/>
        <v>0</v>
      </c>
      <c r="P266" s="4">
        <f t="shared" si="86"/>
        <v>0</v>
      </c>
      <c r="Q266" s="5">
        <f t="shared" si="87"/>
        <v>4.5393817193506454</v>
      </c>
      <c r="R266" s="5">
        <f t="shared" si="88"/>
        <v>-9.7366684993322377</v>
      </c>
      <c r="S266" s="5">
        <f t="shared" si="106"/>
        <v>0.3467350740169251</v>
      </c>
      <c r="T266" s="6">
        <f t="shared" si="107"/>
        <v>621.83153260888821</v>
      </c>
      <c r="U266" s="5">
        <f t="shared" si="89"/>
        <v>-2.0734018110764634</v>
      </c>
      <c r="V266" s="5">
        <f t="shared" si="90"/>
        <v>-0.80523533240262635</v>
      </c>
      <c r="W266" s="5">
        <f t="shared" si="91"/>
        <v>4.5327193592140818</v>
      </c>
      <c r="X266" s="5">
        <f t="shared" si="92"/>
        <v>2.465979908274182</v>
      </c>
      <c r="Y266" s="5">
        <f t="shared" si="92"/>
        <v>-10.541903831734864</v>
      </c>
      <c r="Z266" s="5">
        <f t="shared" si="93"/>
        <v>-27.294545566768992</v>
      </c>
      <c r="AA266">
        <f t="shared" si="94"/>
        <v>0</v>
      </c>
      <c r="AB266">
        <f t="shared" si="108"/>
        <v>0</v>
      </c>
    </row>
    <row r="267" spans="1:28" x14ac:dyDescent="0.2">
      <c r="A267">
        <f t="shared" si="95"/>
        <v>2.3499999999999939</v>
      </c>
      <c r="B267" s="5">
        <f t="shared" si="96"/>
        <v>-88.865061334519694</v>
      </c>
      <c r="C267" s="5">
        <f t="shared" si="97"/>
        <v>216.39069587995152</v>
      </c>
      <c r="D267" s="5">
        <f t="shared" si="98"/>
        <v>80.2567051653715</v>
      </c>
      <c r="E267" s="2">
        <f t="shared" si="99"/>
        <v>233.92719463413744</v>
      </c>
      <c r="F267" s="2">
        <f t="shared" si="100"/>
        <v>-22.326461243636611</v>
      </c>
      <c r="G267" s="3">
        <f t="shared" si="101"/>
        <v>-33.872818243265513</v>
      </c>
      <c r="H267" s="3">
        <f t="shared" si="102"/>
        <v>72.602391643211234</v>
      </c>
      <c r="I267" s="3">
        <f t="shared" si="103"/>
        <v>-2.8621625087076872</v>
      </c>
      <c r="J267" s="2">
        <f t="shared" si="104"/>
        <v>80.166495883765435</v>
      </c>
      <c r="K267" s="2">
        <f t="shared" si="82"/>
        <v>80.166495883765435</v>
      </c>
      <c r="L267" s="5">
        <f t="shared" si="83"/>
        <v>0.31384836983451009</v>
      </c>
      <c r="M267" s="4">
        <f t="shared" si="105"/>
        <v>9.83059450607736E-2</v>
      </c>
      <c r="N267" s="4">
        <f t="shared" si="84"/>
        <v>0.15652073420543797</v>
      </c>
      <c r="O267" s="4">
        <f t="shared" si="85"/>
        <v>0</v>
      </c>
      <c r="P267" s="4">
        <f t="shared" si="86"/>
        <v>0</v>
      </c>
      <c r="Q267" s="5">
        <f t="shared" si="87"/>
        <v>4.530618550505185</v>
      </c>
      <c r="R267" s="5">
        <f t="shared" si="88"/>
        <v>-9.7108466153439412</v>
      </c>
      <c r="S267" s="5">
        <f t="shared" si="106"/>
        <v>0.38282514502877646</v>
      </c>
      <c r="T267" s="6">
        <f t="shared" si="107"/>
        <v>621.83091077766665</v>
      </c>
      <c r="U267" s="5">
        <f t="shared" si="89"/>
        <v>-2.0707348520017148</v>
      </c>
      <c r="V267" s="5">
        <f t="shared" si="90"/>
        <v>-0.78774831777380083</v>
      </c>
      <c r="W267" s="5">
        <f t="shared" si="91"/>
        <v>4.5242760846594585</v>
      </c>
      <c r="X267" s="5">
        <f t="shared" si="92"/>
        <v>2.4598836985034702</v>
      </c>
      <c r="Y267" s="5">
        <f t="shared" si="92"/>
        <v>-10.498594933117742</v>
      </c>
      <c r="Z267" s="5">
        <f t="shared" si="93"/>
        <v>-27.266898770311766</v>
      </c>
      <c r="AA267">
        <f t="shared" si="94"/>
        <v>0</v>
      </c>
      <c r="AB267">
        <f t="shared" si="108"/>
        <v>0</v>
      </c>
    </row>
    <row r="268" spans="1:28" x14ac:dyDescent="0.2">
      <c r="A268">
        <f t="shared" si="95"/>
        <v>2.3599999999999937</v>
      </c>
      <c r="B268" s="5">
        <f t="shared" si="96"/>
        <v>-89.203666522767435</v>
      </c>
      <c r="C268" s="5">
        <f t="shared" si="97"/>
        <v>217.11619486663699</v>
      </c>
      <c r="D268" s="5">
        <f t="shared" si="98"/>
        <v>80.226720195345905</v>
      </c>
      <c r="E268" s="2">
        <f t="shared" si="99"/>
        <v>234.7269396436476</v>
      </c>
      <c r="F268" s="2">
        <f t="shared" si="100"/>
        <v>-22.335643237512159</v>
      </c>
      <c r="G268" s="3">
        <f t="shared" si="101"/>
        <v>-33.848219406280478</v>
      </c>
      <c r="H268" s="3">
        <f t="shared" si="102"/>
        <v>72.497405693880054</v>
      </c>
      <c r="I268" s="3">
        <f t="shared" si="103"/>
        <v>-3.1348314964108051</v>
      </c>
      <c r="J268" s="2">
        <f t="shared" si="104"/>
        <v>80.07123676970167</v>
      </c>
      <c r="K268" s="2">
        <f t="shared" si="82"/>
        <v>80.07123676970167</v>
      </c>
      <c r="L268" s="5">
        <f t="shared" si="83"/>
        <v>0.31384836983451009</v>
      </c>
      <c r="M268" s="4">
        <f t="shared" si="105"/>
        <v>9.8422799211801665E-2</v>
      </c>
      <c r="N268" s="4">
        <f t="shared" si="84"/>
        <v>0.15663917488865028</v>
      </c>
      <c r="O268" s="4">
        <f t="shared" si="85"/>
        <v>0</v>
      </c>
      <c r="P268" s="4">
        <f t="shared" si="86"/>
        <v>0</v>
      </c>
      <c r="Q268" s="5">
        <f t="shared" si="87"/>
        <v>4.5219486923473333</v>
      </c>
      <c r="R268" s="5">
        <f t="shared" si="88"/>
        <v>-9.6852819624298121</v>
      </c>
      <c r="S268" s="5">
        <f t="shared" si="106"/>
        <v>0.41879742670581444</v>
      </c>
      <c r="T268" s="6">
        <f t="shared" si="107"/>
        <v>621.83028894706683</v>
      </c>
      <c r="U268" s="5">
        <f t="shared" si="89"/>
        <v>-2.0680919054392497</v>
      </c>
      <c r="V268" s="5">
        <f t="shared" si="90"/>
        <v>-0.77029894309345159</v>
      </c>
      <c r="W268" s="5">
        <f t="shared" si="91"/>
        <v>4.5158898016865656</v>
      </c>
      <c r="X268" s="5">
        <f t="shared" si="92"/>
        <v>2.4538567869080836</v>
      </c>
      <c r="Y268" s="5">
        <f t="shared" si="92"/>
        <v>-10.455580905523263</v>
      </c>
      <c r="Z268" s="5">
        <f t="shared" si="93"/>
        <v>-27.239312771607619</v>
      </c>
      <c r="AA268">
        <f t="shared" si="94"/>
        <v>0</v>
      </c>
      <c r="AB268">
        <f t="shared" si="108"/>
        <v>0</v>
      </c>
    </row>
    <row r="269" spans="1:28" x14ac:dyDescent="0.2">
      <c r="A269">
        <f t="shared" si="95"/>
        <v>2.3699999999999934</v>
      </c>
      <c r="B269" s="5">
        <f t="shared" si="96"/>
        <v>-89.5420260239909</v>
      </c>
      <c r="C269" s="5">
        <f t="shared" si="97"/>
        <v>217.84064614453052</v>
      </c>
      <c r="D269" s="5">
        <f t="shared" si="98"/>
        <v>80.194009914743219</v>
      </c>
      <c r="E269" s="2">
        <f t="shared" si="99"/>
        <v>235.52562819605774</v>
      </c>
      <c r="F269" s="2">
        <f t="shared" si="100"/>
        <v>-22.34480449279404</v>
      </c>
      <c r="G269" s="3">
        <f t="shared" si="101"/>
        <v>-33.823680838411398</v>
      </c>
      <c r="H269" s="3">
        <f t="shared" si="102"/>
        <v>72.392849884824827</v>
      </c>
      <c r="I269" s="3">
        <f t="shared" si="103"/>
        <v>-3.4072246241268811</v>
      </c>
      <c r="J269" s="2">
        <f t="shared" si="104"/>
        <v>79.977342288580445</v>
      </c>
      <c r="K269" s="2">
        <f t="shared" si="82"/>
        <v>79.977342288580445</v>
      </c>
      <c r="L269" s="5">
        <f t="shared" si="83"/>
        <v>0.31384836983451009</v>
      </c>
      <c r="M269" s="4">
        <f t="shared" si="105"/>
        <v>9.8538250370429264E-2</v>
      </c>
      <c r="N269" s="4">
        <f t="shared" si="84"/>
        <v>0.15675609320308481</v>
      </c>
      <c r="O269" s="4">
        <f t="shared" si="85"/>
        <v>0</v>
      </c>
      <c r="P269" s="4">
        <f t="shared" si="86"/>
        <v>0</v>
      </c>
      <c r="Q269" s="5">
        <f t="shared" si="87"/>
        <v>4.5133717060000933</v>
      </c>
      <c r="R269" s="5">
        <f t="shared" si="88"/>
        <v>-9.6599729032396571</v>
      </c>
      <c r="S269" s="5">
        <f t="shared" si="106"/>
        <v>0.45465398304779336</v>
      </c>
      <c r="T269" s="6">
        <f t="shared" si="107"/>
        <v>621.82966711708877</v>
      </c>
      <c r="U269" s="5">
        <f t="shared" si="89"/>
        <v>-2.0654728775809073</v>
      </c>
      <c r="V269" s="5">
        <f t="shared" si="90"/>
        <v>-0.75288685530512089</v>
      </c>
      <c r="W269" s="5">
        <f t="shared" si="91"/>
        <v>4.507560254929178</v>
      </c>
      <c r="X269" s="5">
        <f t="shared" si="92"/>
        <v>2.447898828419186</v>
      </c>
      <c r="Y269" s="5">
        <f t="shared" si="92"/>
        <v>-10.412859758544778</v>
      </c>
      <c r="Z269" s="5">
        <f t="shared" si="93"/>
        <v>-27.211785762023027</v>
      </c>
      <c r="AA269">
        <f t="shared" si="94"/>
        <v>0</v>
      </c>
      <c r="AB269">
        <f t="shared" si="108"/>
        <v>0</v>
      </c>
    </row>
    <row r="270" spans="1:28" x14ac:dyDescent="0.2">
      <c r="A270">
        <f t="shared" si="95"/>
        <v>2.3799999999999932</v>
      </c>
      <c r="B270" s="5">
        <f t="shared" si="96"/>
        <v>-89.880140437433596</v>
      </c>
      <c r="C270" s="5">
        <f t="shared" si="97"/>
        <v>218.56405400039083</v>
      </c>
      <c r="D270" s="5">
        <f t="shared" si="98"/>
        <v>80.158577079213856</v>
      </c>
      <c r="E270" s="2">
        <f t="shared" si="99"/>
        <v>236.32326450465797</v>
      </c>
      <c r="F270" s="2">
        <f t="shared" si="100"/>
        <v>-22.353945081933357</v>
      </c>
      <c r="G270" s="3">
        <f t="shared" si="101"/>
        <v>-33.799201850127204</v>
      </c>
      <c r="H270" s="3">
        <f t="shared" si="102"/>
        <v>72.288721287239383</v>
      </c>
      <c r="I270" s="3">
        <f t="shared" si="103"/>
        <v>-3.6793424817471112</v>
      </c>
      <c r="J270" s="2">
        <f t="shared" si="104"/>
        <v>79.884809770993442</v>
      </c>
      <c r="K270" s="2">
        <f t="shared" si="82"/>
        <v>79.884809770993442</v>
      </c>
      <c r="L270" s="5">
        <f t="shared" si="83"/>
        <v>0.31384836983451009</v>
      </c>
      <c r="M270" s="4">
        <f t="shared" si="105"/>
        <v>9.8652290969487716E-2</v>
      </c>
      <c r="N270" s="4">
        <f t="shared" si="84"/>
        <v>0.15687148525576705</v>
      </c>
      <c r="O270" s="4">
        <f t="shared" si="85"/>
        <v>0</v>
      </c>
      <c r="P270" s="4">
        <f t="shared" si="86"/>
        <v>0</v>
      </c>
      <c r="Q270" s="5">
        <f t="shared" si="87"/>
        <v>4.5048871530912402</v>
      </c>
      <c r="R270" s="5">
        <f t="shared" si="88"/>
        <v>-9.6349178091331869</v>
      </c>
      <c r="S270" s="5">
        <f t="shared" si="106"/>
        <v>0.49039686651011916</v>
      </c>
      <c r="T270" s="6">
        <f t="shared" si="107"/>
        <v>621.82904528773247</v>
      </c>
      <c r="U270" s="5">
        <f t="shared" si="89"/>
        <v>-2.0628776744970523</v>
      </c>
      <c r="V270" s="5">
        <f t="shared" si="90"/>
        <v>-0.73551170188323645</v>
      </c>
      <c r="W270" s="5">
        <f t="shared" si="91"/>
        <v>4.4992871888473216</v>
      </c>
      <c r="X270" s="5">
        <f t="shared" si="92"/>
        <v>2.4420094785941879</v>
      </c>
      <c r="Y270" s="5">
        <f t="shared" si="92"/>
        <v>-10.370429511016424</v>
      </c>
      <c r="Z270" s="5">
        <f t="shared" si="93"/>
        <v>-27.18431594464256</v>
      </c>
      <c r="AA270">
        <f t="shared" si="94"/>
        <v>0</v>
      </c>
      <c r="AB270">
        <f t="shared" si="108"/>
        <v>0</v>
      </c>
    </row>
    <row r="271" spans="1:28" x14ac:dyDescent="0.2">
      <c r="A271">
        <f t="shared" si="95"/>
        <v>2.389999999999993</v>
      </c>
      <c r="B271" s="5">
        <f t="shared" si="96"/>
        <v>-90.218010355460933</v>
      </c>
      <c r="C271" s="5">
        <f t="shared" si="97"/>
        <v>219.28642269178766</v>
      </c>
      <c r="D271" s="5">
        <f t="shared" si="98"/>
        <v>80.120424438599144</v>
      </c>
      <c r="E271" s="2">
        <f t="shared" si="99"/>
        <v>237.1198527526943</v>
      </c>
      <c r="F271" s="2">
        <f t="shared" si="100"/>
        <v>-22.363065076351557</v>
      </c>
      <c r="G271" s="3">
        <f t="shared" si="101"/>
        <v>-33.774781755341259</v>
      </c>
      <c r="H271" s="3">
        <f t="shared" si="102"/>
        <v>72.185016992129221</v>
      </c>
      <c r="I271" s="3">
        <f t="shared" si="103"/>
        <v>-3.9511856411935367</v>
      </c>
      <c r="J271" s="2">
        <f t="shared" si="104"/>
        <v>79.793636517870851</v>
      </c>
      <c r="K271" s="2">
        <f t="shared" si="82"/>
        <v>79.793636517870851</v>
      </c>
      <c r="L271" s="5">
        <f t="shared" si="83"/>
        <v>0.31384836983451009</v>
      </c>
      <c r="M271" s="4">
        <f t="shared" si="105"/>
        <v>9.8764913602974472E-2</v>
      </c>
      <c r="N271" s="4">
        <f t="shared" si="84"/>
        <v>0.1569853472885144</v>
      </c>
      <c r="O271" s="4">
        <f t="shared" si="85"/>
        <v>0</v>
      </c>
      <c r="P271" s="4">
        <f t="shared" si="86"/>
        <v>0</v>
      </c>
      <c r="Q271" s="5">
        <f t="shared" si="87"/>
        <v>4.496494595713548</v>
      </c>
      <c r="R271" s="5">
        <f t="shared" si="88"/>
        <v>-9.6101150600409007</v>
      </c>
      <c r="S271" s="5">
        <f t="shared" si="106"/>
        <v>0.52602811799007565</v>
      </c>
      <c r="T271" s="6">
        <f t="shared" si="107"/>
        <v>621.82842345899803</v>
      </c>
      <c r="U271" s="5">
        <f t="shared" si="89"/>
        <v>-2.0603062021252567</v>
      </c>
      <c r="V271" s="5">
        <f t="shared" si="90"/>
        <v>-0.71817313086116541</v>
      </c>
      <c r="W271" s="5">
        <f t="shared" si="91"/>
        <v>4.4910703477076934</v>
      </c>
      <c r="X271" s="5">
        <f t="shared" si="92"/>
        <v>2.4361883935882913</v>
      </c>
      <c r="Y271" s="5">
        <f t="shared" si="92"/>
        <v>-10.328288190902066</v>
      </c>
      <c r="Z271" s="5">
        <f t="shared" si="93"/>
        <v>-27.156901534302229</v>
      </c>
      <c r="AA271">
        <f t="shared" si="94"/>
        <v>0</v>
      </c>
      <c r="AB271">
        <f t="shared" si="108"/>
        <v>0</v>
      </c>
    </row>
    <row r="272" spans="1:28" x14ac:dyDescent="0.2">
      <c r="A272">
        <f t="shared" si="95"/>
        <v>2.3999999999999928</v>
      </c>
      <c r="B272" s="5">
        <f t="shared" si="96"/>
        <v>-90.555636363594658</v>
      </c>
      <c r="C272" s="5">
        <f t="shared" si="97"/>
        <v>220.00775644729941</v>
      </c>
      <c r="D272" s="5">
        <f t="shared" si="98"/>
        <v>80.079554737110499</v>
      </c>
      <c r="E272" s="2">
        <f t="shared" si="99"/>
        <v>237.91539709356729</v>
      </c>
      <c r="F272" s="2">
        <f t="shared" si="100"/>
        <v>-22.37216454645985</v>
      </c>
      <c r="G272" s="3">
        <f t="shared" si="101"/>
        <v>-33.750419871405377</v>
      </c>
      <c r="H272" s="3">
        <f t="shared" si="102"/>
        <v>72.081734110220196</v>
      </c>
      <c r="I272" s="3">
        <f t="shared" si="103"/>
        <v>-4.2227546565365586</v>
      </c>
      <c r="J272" s="2">
        <f t="shared" si="104"/>
        <v>79.703819800069425</v>
      </c>
      <c r="K272" s="2">
        <f t="shared" si="82"/>
        <v>79.703819800069425</v>
      </c>
      <c r="L272" s="5">
        <f t="shared" si="83"/>
        <v>0.31384836983451009</v>
      </c>
      <c r="M272" s="4">
        <f t="shared" si="105"/>
        <v>9.8876111028497068E-2</v>
      </c>
      <c r="N272" s="4">
        <f t="shared" si="84"/>
        <v>0.15709767567916527</v>
      </c>
      <c r="O272" s="4">
        <f t="shared" si="85"/>
        <v>0</v>
      </c>
      <c r="P272" s="4">
        <f t="shared" si="86"/>
        <v>0</v>
      </c>
      <c r="Q272" s="5">
        <f t="shared" si="87"/>
        <v>4.488193596385945</v>
      </c>
      <c r="R272" s="5">
        <f t="shared" si="88"/>
        <v>-9.5855630443276407</v>
      </c>
      <c r="S272" s="5">
        <f t="shared" si="106"/>
        <v>0.56154976681145286</v>
      </c>
      <c r="T272" s="6">
        <f t="shared" si="107"/>
        <v>621.82780163088557</v>
      </c>
      <c r="U272" s="5">
        <f t="shared" si="89"/>
        <v>-2.057758366259288</v>
      </c>
      <c r="V272" s="5">
        <f t="shared" si="90"/>
        <v>-0.70087079085978898</v>
      </c>
      <c r="W272" s="5">
        <f t="shared" si="91"/>
        <v>4.482909475564794</v>
      </c>
      <c r="X272" s="5">
        <f t="shared" si="92"/>
        <v>2.430435230126657</v>
      </c>
      <c r="Y272" s="5">
        <f t="shared" si="92"/>
        <v>-10.286433835187429</v>
      </c>
      <c r="Z272" s="5">
        <f t="shared" si="93"/>
        <v>-27.129540757623751</v>
      </c>
      <c r="AA272">
        <f t="shared" si="94"/>
        <v>0</v>
      </c>
      <c r="AB272">
        <f t="shared" si="108"/>
        <v>0</v>
      </c>
    </row>
    <row r="273" spans="1:28" x14ac:dyDescent="0.2">
      <c r="A273">
        <f t="shared" si="95"/>
        <v>2.4099999999999926</v>
      </c>
      <c r="B273" s="5">
        <f t="shared" si="96"/>
        <v>-90.893019040547216</v>
      </c>
      <c r="C273" s="5">
        <f t="shared" si="97"/>
        <v>220.72805946670985</v>
      </c>
      <c r="D273" s="5">
        <f t="shared" si="98"/>
        <v>80.03597071350724</v>
      </c>
      <c r="E273" s="2">
        <f t="shared" si="99"/>
        <v>238.70990165103055</v>
      </c>
      <c r="F273" s="2">
        <f t="shared" si="100"/>
        <v>-22.381243561678005</v>
      </c>
      <c r="G273" s="3">
        <f t="shared" si="101"/>
        <v>-33.726115519104113</v>
      </c>
      <c r="H273" s="3">
        <f t="shared" si="102"/>
        <v>71.978869771868318</v>
      </c>
      <c r="I273" s="3">
        <f t="shared" si="103"/>
        <v>-4.4940500641127965</v>
      </c>
      <c r="J273" s="2">
        <f t="shared" si="104"/>
        <v>79.615356857972358</v>
      </c>
      <c r="K273" s="2">
        <f t="shared" si="82"/>
        <v>79.615356857972358</v>
      </c>
      <c r="L273" s="5">
        <f t="shared" si="83"/>
        <v>0.31384836983451009</v>
      </c>
      <c r="M273" s="4">
        <f t="shared" si="105"/>
        <v>9.8985876169668155E-2</v>
      </c>
      <c r="N273" s="4">
        <f t="shared" si="84"/>
        <v>0.15720846694277132</v>
      </c>
      <c r="O273" s="4">
        <f t="shared" si="85"/>
        <v>0</v>
      </c>
      <c r="P273" s="4">
        <f t="shared" si="86"/>
        <v>0</v>
      </c>
      <c r="Q273" s="5">
        <f t="shared" si="87"/>
        <v>4.4799837180156263</v>
      </c>
      <c r="R273" s="5">
        <f t="shared" si="88"/>
        <v>-9.5612601586588823</v>
      </c>
      <c r="S273" s="5">
        <f t="shared" si="106"/>
        <v>0.59696383070762904</v>
      </c>
      <c r="T273" s="6">
        <f t="shared" si="107"/>
        <v>621.82717980339487</v>
      </c>
      <c r="U273" s="5">
        <f t="shared" si="89"/>
        <v>-2.0552340725383775</v>
      </c>
      <c r="V273" s="5">
        <f t="shared" si="90"/>
        <v>-0.68360433111657548</v>
      </c>
      <c r="W273" s="5">
        <f t="shared" si="91"/>
        <v>4.4748043162427589</v>
      </c>
      <c r="X273" s="5">
        <f t="shared" si="92"/>
        <v>2.4247496454772488</v>
      </c>
      <c r="Y273" s="5">
        <f t="shared" si="92"/>
        <v>-10.244864489775457</v>
      </c>
      <c r="Z273" s="5">
        <f t="shared" si="93"/>
        <v>-27.102231853049609</v>
      </c>
      <c r="AA273">
        <f t="shared" si="94"/>
        <v>0</v>
      </c>
      <c r="AB273">
        <f t="shared" si="108"/>
        <v>0</v>
      </c>
    </row>
    <row r="274" spans="1:28" x14ac:dyDescent="0.2">
      <c r="A274">
        <f t="shared" si="95"/>
        <v>2.4199999999999924</v>
      </c>
      <c r="B274" s="5">
        <f t="shared" si="96"/>
        <v>-91.230158958255984</v>
      </c>
      <c r="C274" s="5">
        <f t="shared" si="97"/>
        <v>221.44733592120406</v>
      </c>
      <c r="D274" s="5">
        <f t="shared" si="98"/>
        <v>79.989675101273448</v>
      </c>
      <c r="E274" s="2">
        <f t="shared" si="99"/>
        <v>239.503370519388</v>
      </c>
      <c r="F274" s="2">
        <f t="shared" si="100"/>
        <v>-22.390302190452701</v>
      </c>
      <c r="G274" s="3">
        <f t="shared" si="101"/>
        <v>-33.701868022649343</v>
      </c>
      <c r="H274" s="3">
        <f t="shared" si="102"/>
        <v>71.87642112697057</v>
      </c>
      <c r="I274" s="3">
        <f t="shared" si="103"/>
        <v>-4.765072382643293</v>
      </c>
      <c r="J274" s="2">
        <f t="shared" si="104"/>
        <v>79.528244901101175</v>
      </c>
      <c r="K274" s="2">
        <f t="shared" si="82"/>
        <v>79.528244901101175</v>
      </c>
      <c r="L274" s="5">
        <f t="shared" si="83"/>
        <v>0.31384836983451009</v>
      </c>
      <c r="M274" s="4">
        <f t="shared" si="105"/>
        <v>9.909420211844959E-2</v>
      </c>
      <c r="N274" s="4">
        <f t="shared" si="84"/>
        <v>0.15731771773275283</v>
      </c>
      <c r="O274" s="4">
        <f t="shared" si="85"/>
        <v>0</v>
      </c>
      <c r="P274" s="4">
        <f t="shared" si="86"/>
        <v>0</v>
      </c>
      <c r="Q274" s="5">
        <f t="shared" si="87"/>
        <v>4.4718645238611048</v>
      </c>
      <c r="R274" s="5">
        <f t="shared" si="88"/>
        <v>-9.5372048078696743</v>
      </c>
      <c r="S274" s="5">
        <f t="shared" si="106"/>
        <v>0.63227231580315668</v>
      </c>
      <c r="T274" s="6">
        <f t="shared" si="107"/>
        <v>621.82655797652592</v>
      </c>
      <c r="U274" s="5">
        <f t="shared" si="89"/>
        <v>-2.0527332264367959</v>
      </c>
      <c r="V274" s="5">
        <f t="shared" si="90"/>
        <v>-0.6663734015151449</v>
      </c>
      <c r="W274" s="5">
        <f t="shared" si="91"/>
        <v>4.4667546133179021</v>
      </c>
      <c r="X274" s="5">
        <f t="shared" si="92"/>
        <v>2.4191312974243089</v>
      </c>
      <c r="Y274" s="5">
        <f t="shared" si="92"/>
        <v>-10.203578209384819</v>
      </c>
      <c r="Z274" s="5">
        <f t="shared" si="93"/>
        <v>-27.07497307087894</v>
      </c>
      <c r="AA274">
        <f t="shared" si="94"/>
        <v>0</v>
      </c>
      <c r="AB274">
        <f t="shared" si="108"/>
        <v>0</v>
      </c>
    </row>
    <row r="275" spans="1:28" x14ac:dyDescent="0.2">
      <c r="A275">
        <f t="shared" si="95"/>
        <v>2.4299999999999922</v>
      </c>
      <c r="B275" s="5">
        <f t="shared" si="96"/>
        <v>-91.567056681917606</v>
      </c>
      <c r="C275" s="5">
        <f t="shared" si="97"/>
        <v>222.16558995356328</v>
      </c>
      <c r="D275" s="5">
        <f t="shared" si="98"/>
        <v>79.94067062879347</v>
      </c>
      <c r="E275" s="2">
        <f t="shared" si="99"/>
        <v>240.29580776369014</v>
      </c>
      <c r="F275" s="2">
        <f t="shared" si="100"/>
        <v>-22.399340500275432</v>
      </c>
      <c r="G275" s="3">
        <f t="shared" si="101"/>
        <v>-33.677676709675097</v>
      </c>
      <c r="H275" s="3">
        <f t="shared" si="102"/>
        <v>71.77438534487672</v>
      </c>
      <c r="I275" s="3">
        <f t="shared" si="103"/>
        <v>-5.0358221133520829</v>
      </c>
      <c r="J275" s="2">
        <f t="shared" si="104"/>
        <v>79.442481107739653</v>
      </c>
      <c r="K275" s="2">
        <f t="shared" si="82"/>
        <v>79.442481107739653</v>
      </c>
      <c r="L275" s="5">
        <f t="shared" si="83"/>
        <v>0.31384836983451009</v>
      </c>
      <c r="M275" s="4">
        <f t="shared" si="105"/>
        <v>9.9201082137444246E-2</v>
      </c>
      <c r="N275" s="4">
        <f t="shared" si="84"/>
        <v>0.15742542484201616</v>
      </c>
      <c r="O275" s="4">
        <f t="shared" si="85"/>
        <v>0</v>
      </c>
      <c r="P275" s="4">
        <f t="shared" si="86"/>
        <v>0</v>
      </c>
      <c r="Q275" s="5">
        <f t="shared" si="87"/>
        <v>4.4638355774962193</v>
      </c>
      <c r="R275" s="5">
        <f t="shared" si="88"/>
        <v>-9.5133954048362526</v>
      </c>
      <c r="S275" s="5">
        <f t="shared" si="106"/>
        <v>0.66747721659390247</v>
      </c>
      <c r="T275" s="6">
        <f t="shared" si="107"/>
        <v>621.82593615027895</v>
      </c>
      <c r="U275" s="5">
        <f t="shared" si="89"/>
        <v>-2.0502557332537301</v>
      </c>
      <c r="V275" s="5">
        <f t="shared" si="90"/>
        <v>-0.64917765261530258</v>
      </c>
      <c r="W275" s="5">
        <f t="shared" si="91"/>
        <v>4.4587601101019807</v>
      </c>
      <c r="X275" s="5">
        <f t="shared" si="92"/>
        <v>2.4135798442424892</v>
      </c>
      <c r="Y275" s="5">
        <f t="shared" si="92"/>
        <v>-10.162573057451555</v>
      </c>
      <c r="Z275" s="5">
        <f t="shared" si="93"/>
        <v>-27.047762673304117</v>
      </c>
      <c r="AA275">
        <f t="shared" si="94"/>
        <v>0</v>
      </c>
      <c r="AB275">
        <f t="shared" si="108"/>
        <v>0</v>
      </c>
    </row>
    <row r="276" spans="1:28" x14ac:dyDescent="0.2">
      <c r="A276">
        <f t="shared" si="95"/>
        <v>2.439999999999992</v>
      </c>
      <c r="B276" s="5">
        <f t="shared" si="96"/>
        <v>-91.903712770022139</v>
      </c>
      <c r="C276" s="5">
        <f t="shared" si="97"/>
        <v>222.88282567835918</v>
      </c>
      <c r="D276" s="5">
        <f t="shared" si="98"/>
        <v>79.88896001952628</v>
      </c>
      <c r="E276" s="2">
        <f t="shared" si="99"/>
        <v>241.08721741992994</v>
      </c>
      <c r="F276" s="2">
        <f t="shared" si="100"/>
        <v>-22.408358557699955</v>
      </c>
      <c r="G276" s="3">
        <f t="shared" si="101"/>
        <v>-33.653540911232675</v>
      </c>
      <c r="H276" s="3">
        <f t="shared" si="102"/>
        <v>71.672759614302208</v>
      </c>
      <c r="I276" s="3">
        <f t="shared" si="103"/>
        <v>-5.306299740085124</v>
      </c>
      <c r="J276" s="2">
        <f t="shared" si="104"/>
        <v>79.358062624570096</v>
      </c>
      <c r="K276" s="2">
        <f t="shared" si="82"/>
        <v>79.358062624570096</v>
      </c>
      <c r="L276" s="5">
        <f t="shared" si="83"/>
        <v>0.31384836983451009</v>
      </c>
      <c r="M276" s="4">
        <f t="shared" si="105"/>
        <v>9.9306509662133807E-2</v>
      </c>
      <c r="N276" s="4">
        <f t="shared" si="84"/>
        <v>0.15753158520403254</v>
      </c>
      <c r="O276" s="4">
        <f t="shared" si="85"/>
        <v>0</v>
      </c>
      <c r="P276" s="4">
        <f t="shared" si="86"/>
        <v>0</v>
      </c>
      <c r="Q276" s="5">
        <f t="shared" si="87"/>
        <v>4.4558964427750887</v>
      </c>
      <c r="R276" s="5">
        <f t="shared" si="88"/>
        <v>-9.4898303703503331</v>
      </c>
      <c r="S276" s="5">
        <f t="shared" si="106"/>
        <v>0.7025805159257944</v>
      </c>
      <c r="T276" s="6">
        <f t="shared" si="107"/>
        <v>621.82531432465362</v>
      </c>
      <c r="U276" s="5">
        <f t="shared" si="89"/>
        <v>-2.0478014981034622</v>
      </c>
      <c r="V276" s="5">
        <f t="shared" si="90"/>
        <v>-0.63201673568352867</v>
      </c>
      <c r="W276" s="5">
        <f t="shared" si="91"/>
        <v>4.450820549626175</v>
      </c>
      <c r="X276" s="5">
        <f t="shared" si="92"/>
        <v>2.4080949446716264</v>
      </c>
      <c r="Y276" s="5">
        <f t="shared" si="92"/>
        <v>-10.121847106033862</v>
      </c>
      <c r="Z276" s="5">
        <f t="shared" si="93"/>
        <v>-27.020598934448032</v>
      </c>
      <c r="AA276">
        <f t="shared" si="94"/>
        <v>0</v>
      </c>
      <c r="AB276">
        <f t="shared" si="108"/>
        <v>0</v>
      </c>
    </row>
    <row r="277" spans="1:28" x14ac:dyDescent="0.2">
      <c r="A277">
        <f t="shared" si="95"/>
        <v>2.4499999999999917</v>
      </c>
      <c r="B277" s="5">
        <f t="shared" si="96"/>
        <v>-92.240127774387233</v>
      </c>
      <c r="C277" s="5">
        <f t="shared" si="97"/>
        <v>223.5990471821469</v>
      </c>
      <c r="D277" s="5">
        <f t="shared" si="98"/>
        <v>79.834545992178704</v>
      </c>
      <c r="E277" s="2">
        <f t="shared" si="99"/>
        <v>241.87760349523731</v>
      </c>
      <c r="F277" s="2">
        <f t="shared" si="100"/>
        <v>-22.417356428359298</v>
      </c>
      <c r="G277" s="3">
        <f t="shared" si="101"/>
        <v>-33.629459961785962</v>
      </c>
      <c r="H277" s="3">
        <f t="shared" si="102"/>
        <v>71.571541143241873</v>
      </c>
      <c r="I277" s="3">
        <f t="shared" si="103"/>
        <v>-5.5765057294296039</v>
      </c>
      <c r="J277" s="2">
        <f t="shared" si="104"/>
        <v>79.274986566321729</v>
      </c>
      <c r="K277" s="2">
        <f t="shared" si="82"/>
        <v>79.274986566321729</v>
      </c>
      <c r="L277" s="5">
        <f t="shared" si="83"/>
        <v>0.31384836983451009</v>
      </c>
      <c r="M277" s="4">
        <f t="shared" si="105"/>
        <v>9.9410478303061503E-2</v>
      </c>
      <c r="N277" s="4">
        <f t="shared" si="84"/>
        <v>0.15763619589387787</v>
      </c>
      <c r="O277" s="4">
        <f t="shared" si="85"/>
        <v>0</v>
      </c>
      <c r="P277" s="4">
        <f t="shared" si="86"/>
        <v>0</v>
      </c>
      <c r="Q277" s="5">
        <f t="shared" si="87"/>
        <v>4.4480466837980082</v>
      </c>
      <c r="R277" s="5">
        <f t="shared" si="88"/>
        <v>-9.4665081329959868</v>
      </c>
      <c r="S277" s="5">
        <f t="shared" si="106"/>
        <v>0.73758418497222411</v>
      </c>
      <c r="T277" s="6">
        <f t="shared" si="107"/>
        <v>621.82469249965027</v>
      </c>
      <c r="U277" s="5">
        <f t="shared" si="89"/>
        <v>-2.0453704259058552</v>
      </c>
      <c r="V277" s="5">
        <f t="shared" si="90"/>
        <v>-0.6148903027239021</v>
      </c>
      <c r="W277" s="5">
        <f t="shared" si="91"/>
        <v>4.4429356746257813</v>
      </c>
      <c r="X277" s="5">
        <f t="shared" si="92"/>
        <v>2.402676257892153</v>
      </c>
      <c r="Y277" s="5">
        <f t="shared" si="92"/>
        <v>-10.081398435719889</v>
      </c>
      <c r="Z277" s="5">
        <f t="shared" si="93"/>
        <v>-26.993480140401992</v>
      </c>
      <c r="AA277">
        <f t="shared" si="94"/>
        <v>0</v>
      </c>
      <c r="AB277">
        <f t="shared" si="108"/>
        <v>0</v>
      </c>
    </row>
    <row r="278" spans="1:28" x14ac:dyDescent="0.2">
      <c r="A278">
        <f t="shared" si="95"/>
        <v>2.4599999999999915</v>
      </c>
      <c r="B278" s="5">
        <f t="shared" si="96"/>
        <v>-92.576302240192192</v>
      </c>
      <c r="C278" s="5">
        <f t="shared" si="97"/>
        <v>224.31425852365754</v>
      </c>
      <c r="D278" s="5">
        <f t="shared" si="98"/>
        <v>79.777431260877393</v>
      </c>
      <c r="E278" s="2">
        <f t="shared" si="99"/>
        <v>242.66696996807309</v>
      </c>
      <c r="F278" s="2">
        <f t="shared" si="100"/>
        <v>-22.426334176982301</v>
      </c>
      <c r="G278" s="3">
        <f t="shared" si="101"/>
        <v>-33.605433199207042</v>
      </c>
      <c r="H278" s="3">
        <f t="shared" si="102"/>
        <v>71.470727158884671</v>
      </c>
      <c r="I278" s="3">
        <f t="shared" si="103"/>
        <v>-5.8464405308336236</v>
      </c>
      <c r="J278" s="2">
        <f t="shared" si="104"/>
        <v>79.193250015431715</v>
      </c>
      <c r="K278" s="2">
        <f t="shared" si="82"/>
        <v>79.193250015431715</v>
      </c>
      <c r="L278" s="5">
        <f t="shared" si="83"/>
        <v>0.31384836983451009</v>
      </c>
      <c r="M278" s="4">
        <f t="shared" si="105"/>
        <v>9.9512981847957621E-2</v>
      </c>
      <c r="N278" s="4">
        <f t="shared" si="84"/>
        <v>0.15773925412923248</v>
      </c>
      <c r="O278" s="4">
        <f t="shared" si="85"/>
        <v>0</v>
      </c>
      <c r="P278" s="4">
        <f t="shared" si="86"/>
        <v>0</v>
      </c>
      <c r="Q278" s="5">
        <f t="shared" si="87"/>
        <v>4.4402858648783186</v>
      </c>
      <c r="R278" s="5">
        <f t="shared" si="88"/>
        <v>-9.4434271290292084</v>
      </c>
      <c r="S278" s="5">
        <f t="shared" si="106"/>
        <v>0.77249018321015983</v>
      </c>
      <c r="T278" s="6">
        <f t="shared" si="107"/>
        <v>621.82407067526879</v>
      </c>
      <c r="U278" s="5">
        <f t="shared" si="89"/>
        <v>-2.0429624213771556</v>
      </c>
      <c r="V278" s="5">
        <f t="shared" si="90"/>
        <v>-0.59779800650945114</v>
      </c>
      <c r="W278" s="5">
        <f t="shared" si="91"/>
        <v>4.4351052275256642</v>
      </c>
      <c r="X278" s="5">
        <f t="shared" si="92"/>
        <v>2.397323443501163</v>
      </c>
      <c r="Y278" s="5">
        <f t="shared" si="92"/>
        <v>-10.04122513553866</v>
      </c>
      <c r="Z278" s="5">
        <f t="shared" si="93"/>
        <v>-26.966404589264176</v>
      </c>
      <c r="AA278">
        <f t="shared" si="94"/>
        <v>0</v>
      </c>
      <c r="AB278">
        <f t="shared" si="108"/>
        <v>0</v>
      </c>
    </row>
    <row r="279" spans="1:28" x14ac:dyDescent="0.2">
      <c r="A279">
        <f t="shared" si="95"/>
        <v>2.4699999999999913</v>
      </c>
      <c r="B279" s="5">
        <f t="shared" si="96"/>
        <v>-92.912236706012095</v>
      </c>
      <c r="C279" s="5">
        <f t="shared" si="97"/>
        <v>225.02846373398961</v>
      </c>
      <c r="D279" s="5">
        <f t="shared" si="98"/>
        <v>79.717618535339582</v>
      </c>
      <c r="E279" s="2">
        <f t="shared" si="99"/>
        <v>243.45532078842209</v>
      </c>
      <c r="F279" s="2">
        <f t="shared" si="100"/>
        <v>-22.435291867409852</v>
      </c>
      <c r="G279" s="3">
        <f t="shared" si="101"/>
        <v>-33.58145996477203</v>
      </c>
      <c r="H279" s="3">
        <f t="shared" si="102"/>
        <v>71.370314907529291</v>
      </c>
      <c r="I279" s="3">
        <f t="shared" si="103"/>
        <v>-6.116104576726265</v>
      </c>
      <c r="J279" s="2">
        <f t="shared" si="104"/>
        <v>79.112850021718572</v>
      </c>
      <c r="K279" s="2">
        <f t="shared" si="82"/>
        <v>79.112850021718572</v>
      </c>
      <c r="L279" s="5">
        <f t="shared" si="83"/>
        <v>0.31384836983451009</v>
      </c>
      <c r="M279" s="4">
        <f t="shared" si="105"/>
        <v>9.9614014263807227E-2</v>
      </c>
      <c r="N279" s="4">
        <f t="shared" si="84"/>
        <v>0.15784075727134075</v>
      </c>
      <c r="O279" s="4">
        <f t="shared" si="85"/>
        <v>0</v>
      </c>
      <c r="P279" s="4">
        <f t="shared" si="86"/>
        <v>0</v>
      </c>
      <c r="Q279" s="5">
        <f t="shared" si="87"/>
        <v>4.4326135505102151</v>
      </c>
      <c r="R279" s="5">
        <f t="shared" si="88"/>
        <v>-9.4205858022600477</v>
      </c>
      <c r="S279" s="5">
        <f t="shared" si="106"/>
        <v>0.80730045839501752</v>
      </c>
      <c r="T279" s="6">
        <f t="shared" si="107"/>
        <v>621.82344885150883</v>
      </c>
      <c r="U279" s="5">
        <f t="shared" si="89"/>
        <v>-2.0405773890210983</v>
      </c>
      <c r="V279" s="5">
        <f t="shared" si="90"/>
        <v>-0.58073950061390256</v>
      </c>
      <c r="W279" s="5">
        <f t="shared" si="91"/>
        <v>4.4273289504263893</v>
      </c>
      <c r="X279" s="5">
        <f t="shared" si="92"/>
        <v>2.3920361614891168</v>
      </c>
      <c r="Y279" s="5">
        <f t="shared" si="92"/>
        <v>-10.001325302873949</v>
      </c>
      <c r="Z279" s="5">
        <f t="shared" si="93"/>
        <v>-26.939370591178594</v>
      </c>
      <c r="AA279">
        <f t="shared" si="94"/>
        <v>0</v>
      </c>
      <c r="AB279">
        <f t="shared" si="108"/>
        <v>0</v>
      </c>
    </row>
    <row r="280" spans="1:28" x14ac:dyDescent="0.2">
      <c r="A280">
        <f t="shared" si="95"/>
        <v>2.4799999999999911</v>
      </c>
      <c r="B280" s="5">
        <f t="shared" si="96"/>
        <v>-93.247931703851734</v>
      </c>
      <c r="C280" s="5">
        <f t="shared" si="97"/>
        <v>225.74166681679975</v>
      </c>
      <c r="D280" s="5">
        <f t="shared" si="98"/>
        <v>79.655110521042758</v>
      </c>
      <c r="E280" s="2">
        <f t="shared" si="99"/>
        <v>244.24265987798535</v>
      </c>
      <c r="F280" s="2">
        <f t="shared" si="100"/>
        <v>-22.444229562610591</v>
      </c>
      <c r="G280" s="3">
        <f t="shared" si="101"/>
        <v>-33.557539603157139</v>
      </c>
      <c r="H280" s="3">
        <f t="shared" si="102"/>
        <v>71.270301654500557</v>
      </c>
      <c r="I280" s="3">
        <f t="shared" si="103"/>
        <v>-6.3854982826380509</v>
      </c>
      <c r="J280" s="2">
        <f t="shared" si="104"/>
        <v>79.033783602068169</v>
      </c>
      <c r="K280" s="2">
        <f t="shared" si="82"/>
        <v>79.033783602068169</v>
      </c>
      <c r="L280" s="5">
        <f t="shared" si="83"/>
        <v>0.31384836983451009</v>
      </c>
      <c r="M280" s="4">
        <f t="shared" si="105"/>
        <v>9.9713569698858001E-2</v>
      </c>
      <c r="N280" s="4">
        <f t="shared" si="84"/>
        <v>0.1579407028259294</v>
      </c>
      <c r="O280" s="4">
        <f t="shared" si="85"/>
        <v>0</v>
      </c>
      <c r="P280" s="4">
        <f t="shared" si="86"/>
        <v>0</v>
      </c>
      <c r="Q280" s="5">
        <f t="shared" si="87"/>
        <v>4.4250293053375032</v>
      </c>
      <c r="R280" s="5">
        <f t="shared" si="88"/>
        <v>-9.3979826039373346</v>
      </c>
      <c r="S280" s="5">
        <f t="shared" si="106"/>
        <v>0.84201694653434345</v>
      </c>
      <c r="T280" s="6">
        <f t="shared" si="107"/>
        <v>621.82282702837085</v>
      </c>
      <c r="U280" s="5">
        <f t="shared" si="89"/>
        <v>-2.0382152331203334</v>
      </c>
      <c r="V280" s="5">
        <f t="shared" si="90"/>
        <v>-0.56371443944381761</v>
      </c>
      <c r="W280" s="5">
        <f t="shared" si="91"/>
        <v>4.4196065850911213</v>
      </c>
      <c r="X280" s="5">
        <f t="shared" si="92"/>
        <v>2.3868140722171698</v>
      </c>
      <c r="Y280" s="5">
        <f t="shared" si="92"/>
        <v>-9.961697043381152</v>
      </c>
      <c r="Z280" s="5">
        <f t="shared" si="93"/>
        <v>-26.912376468374536</v>
      </c>
      <c r="AA280">
        <f t="shared" si="94"/>
        <v>0</v>
      </c>
      <c r="AB280">
        <f t="shared" si="108"/>
        <v>0</v>
      </c>
    </row>
    <row r="281" spans="1:28" x14ac:dyDescent="0.2">
      <c r="A281">
        <f t="shared" si="95"/>
        <v>2.4899999999999909</v>
      </c>
      <c r="B281" s="5">
        <f t="shared" si="96"/>
        <v>-93.583387759179701</v>
      </c>
      <c r="C281" s="5">
        <f t="shared" si="97"/>
        <v>226.45387174849256</v>
      </c>
      <c r="D281" s="5">
        <f t="shared" si="98"/>
        <v>79.589909919392952</v>
      </c>
      <c r="E281" s="2">
        <f t="shared" si="99"/>
        <v>245.02899113037154</v>
      </c>
      <c r="F281" s="2">
        <f t="shared" si="100"/>
        <v>-22.45314732469631</v>
      </c>
      <c r="G281" s="3">
        <f t="shared" si="101"/>
        <v>-33.533671462434967</v>
      </c>
      <c r="H281" s="3">
        <f t="shared" si="102"/>
        <v>71.170684684066742</v>
      </c>
      <c r="I281" s="3">
        <f t="shared" si="103"/>
        <v>-6.6546220473217961</v>
      </c>
      <c r="J281" s="2">
        <f t="shared" si="104"/>
        <v>78.956047740132476</v>
      </c>
      <c r="K281" s="2">
        <f t="shared" si="82"/>
        <v>78.956047740132476</v>
      </c>
      <c r="L281" s="5">
        <f t="shared" si="83"/>
        <v>0.31384836983451009</v>
      </c>
      <c r="M281" s="4">
        <f t="shared" si="105"/>
        <v>9.9811642484567378E-2</v>
      </c>
      <c r="N281" s="4">
        <f t="shared" si="84"/>
        <v>0.15803908844408465</v>
      </c>
      <c r="O281" s="4">
        <f t="shared" si="85"/>
        <v>0</v>
      </c>
      <c r="P281" s="4">
        <f t="shared" si="86"/>
        <v>0</v>
      </c>
      <c r="Q281" s="5">
        <f t="shared" si="87"/>
        <v>4.4175326941233211</v>
      </c>
      <c r="R281" s="5">
        <f t="shared" si="88"/>
        <v>-9.3756159926360016</v>
      </c>
      <c r="S281" s="5">
        <f t="shared" si="106"/>
        <v>0.87664157186036062</v>
      </c>
      <c r="T281" s="6">
        <f t="shared" si="107"/>
        <v>621.82220520585497</v>
      </c>
      <c r="U281" s="5">
        <f t="shared" si="89"/>
        <v>-2.0358758577281693</v>
      </c>
      <c r="V281" s="5">
        <f t="shared" si="90"/>
        <v>-0.54672247827109743</v>
      </c>
      <c r="W281" s="5">
        <f t="shared" si="91"/>
        <v>4.4119378729332475</v>
      </c>
      <c r="X281" s="5">
        <f t="shared" si="92"/>
        <v>2.3816568363951518</v>
      </c>
      <c r="Y281" s="5">
        <f t="shared" si="92"/>
        <v>-9.9223384709070999</v>
      </c>
      <c r="Z281" s="5">
        <f t="shared" si="93"/>
        <v>-26.885420555206391</v>
      </c>
      <c r="AA281">
        <f t="shared" si="94"/>
        <v>0</v>
      </c>
      <c r="AB281">
        <f t="shared" si="108"/>
        <v>0</v>
      </c>
    </row>
    <row r="282" spans="1:28" x14ac:dyDescent="0.2">
      <c r="A282">
        <f t="shared" si="95"/>
        <v>2.4999999999999907</v>
      </c>
      <c r="B282" s="5">
        <f t="shared" si="96"/>
        <v>-93.918605390962227</v>
      </c>
      <c r="C282" s="5">
        <f t="shared" si="97"/>
        <v>227.16508247840966</v>
      </c>
      <c r="D282" s="5">
        <f t="shared" si="98"/>
        <v>79.522019427891976</v>
      </c>
      <c r="E282" s="2">
        <f t="shared" si="99"/>
        <v>245.81431841128773</v>
      </c>
      <c r="F282" s="2">
        <f t="shared" si="100"/>
        <v>-22.462045214936953</v>
      </c>
      <c r="G282" s="3">
        <f t="shared" si="101"/>
        <v>-33.509854894071012</v>
      </c>
      <c r="H282" s="3">
        <f t="shared" si="102"/>
        <v>71.071461299357665</v>
      </c>
      <c r="I282" s="3">
        <f t="shared" si="103"/>
        <v>-6.9234762528738596</v>
      </c>
      <c r="J282" s="2">
        <f t="shared" si="104"/>
        <v>78.879639386041163</v>
      </c>
      <c r="K282" s="2">
        <f t="shared" si="82"/>
        <v>78.879639386041163</v>
      </c>
      <c r="L282" s="5">
        <f t="shared" si="83"/>
        <v>0.31384836983451009</v>
      </c>
      <c r="M282" s="4">
        <f t="shared" si="105"/>
        <v>9.9908227137487024E-2</v>
      </c>
      <c r="N282" s="4">
        <f t="shared" si="84"/>
        <v>0.15813591192308646</v>
      </c>
      <c r="O282" s="4">
        <f t="shared" si="85"/>
        <v>0</v>
      </c>
      <c r="P282" s="4">
        <f t="shared" si="86"/>
        <v>0</v>
      </c>
      <c r="Q282" s="5">
        <f t="shared" si="87"/>
        <v>4.4101232817208107</v>
      </c>
      <c r="R282" s="5">
        <f t="shared" si="88"/>
        <v>-9.353484434146969</v>
      </c>
      <c r="S282" s="5">
        <f t="shared" si="106"/>
        <v>0.91117624680143039</v>
      </c>
      <c r="T282" s="6">
        <f t="shared" si="107"/>
        <v>621.82158338396061</v>
      </c>
      <c r="U282" s="5">
        <f t="shared" si="89"/>
        <v>-2.0335591666606327</v>
      </c>
      <c r="V282" s="5">
        <f t="shared" si="90"/>
        <v>-0.52976327326583561</v>
      </c>
      <c r="W282" s="5">
        <f t="shared" si="91"/>
        <v>4.4043225550047183</v>
      </c>
      <c r="X282" s="5">
        <f t="shared" si="92"/>
        <v>2.376564115060178</v>
      </c>
      <c r="Y282" s="5">
        <f t="shared" si="92"/>
        <v>-9.8832477074128047</v>
      </c>
      <c r="Z282" s="5">
        <f t="shared" si="93"/>
        <v>-26.858501198193849</v>
      </c>
      <c r="AA282">
        <f t="shared" si="94"/>
        <v>0</v>
      </c>
      <c r="AB282">
        <f t="shared" si="108"/>
        <v>0</v>
      </c>
    </row>
    <row r="283" spans="1:28" x14ac:dyDescent="0.2">
      <c r="A283">
        <f t="shared" si="95"/>
        <v>2.5099999999999905</v>
      </c>
      <c r="B283" s="5">
        <f t="shared" si="96"/>
        <v>-94.253585111697177</v>
      </c>
      <c r="C283" s="5">
        <f t="shared" si="97"/>
        <v>227.87530292901786</v>
      </c>
      <c r="D283" s="5">
        <f t="shared" si="98"/>
        <v>79.451441740303324</v>
      </c>
      <c r="E283" s="2">
        <f t="shared" si="99"/>
        <v>246.59864555872892</v>
      </c>
      <c r="F283" s="2">
        <f t="shared" si="100"/>
        <v>-22.470923293775236</v>
      </c>
      <c r="G283" s="3">
        <f t="shared" si="101"/>
        <v>-33.486089252920408</v>
      </c>
      <c r="H283" s="3">
        <f t="shared" si="102"/>
        <v>70.972628822283539</v>
      </c>
      <c r="I283" s="3">
        <f t="shared" si="103"/>
        <v>-7.1920612648557984</v>
      </c>
      <c r="J283" s="2">
        <f t="shared" si="104"/>
        <v>78.804555456125897</v>
      </c>
      <c r="K283" s="2">
        <f t="shared" si="82"/>
        <v>78.804555456125897</v>
      </c>
      <c r="L283" s="5">
        <f t="shared" si="83"/>
        <v>0.31384836983451009</v>
      </c>
      <c r="M283" s="4">
        <f t="shared" si="105"/>
        <v>0.10000331836108428</v>
      </c>
      <c r="N283" s="4">
        <f t="shared" si="84"/>
        <v>0.15823117120720112</v>
      </c>
      <c r="O283" s="4">
        <f t="shared" si="85"/>
        <v>0</v>
      </c>
      <c r="P283" s="4">
        <f t="shared" si="86"/>
        <v>0</v>
      </c>
      <c r="Q283" s="5">
        <f t="shared" si="87"/>
        <v>4.402800633044742</v>
      </c>
      <c r="R283" s="5">
        <f t="shared" si="88"/>
        <v>-9.3315864013695613</v>
      </c>
      <c r="S283" s="5">
        <f t="shared" si="106"/>
        <v>0.94562287195248018</v>
      </c>
      <c r="T283" s="6">
        <f t="shared" si="107"/>
        <v>621.82096156268813</v>
      </c>
      <c r="U283" s="5">
        <f t="shared" si="89"/>
        <v>-2.0312650634888541</v>
      </c>
      <c r="V283" s="5">
        <f t="shared" si="90"/>
        <v>-0.5128364815295049</v>
      </c>
      <c r="W283" s="5">
        <f t="shared" si="91"/>
        <v>4.3967603719851525</v>
      </c>
      <c r="X283" s="5">
        <f t="shared" si="92"/>
        <v>2.371535569555888</v>
      </c>
      <c r="Y283" s="5">
        <f t="shared" si="92"/>
        <v>-9.8444228828990656</v>
      </c>
      <c r="Z283" s="5">
        <f t="shared" si="93"/>
        <v>-26.831616756062367</v>
      </c>
      <c r="AA283">
        <f t="shared" si="94"/>
        <v>0</v>
      </c>
      <c r="AB283">
        <f t="shared" si="108"/>
        <v>0</v>
      </c>
    </row>
    <row r="284" spans="1:28" x14ac:dyDescent="0.2">
      <c r="A284">
        <f t="shared" si="95"/>
        <v>2.5199999999999902</v>
      </c>
      <c r="B284" s="5">
        <f t="shared" si="96"/>
        <v>-94.588327427447908</v>
      </c>
      <c r="C284" s="5">
        <f t="shared" si="97"/>
        <v>228.58453699609655</v>
      </c>
      <c r="D284" s="5">
        <f t="shared" si="98"/>
        <v>79.378179546816966</v>
      </c>
      <c r="E284" s="2">
        <f t="shared" si="99"/>
        <v>247.38197638316726</v>
      </c>
      <c r="F284" s="2">
        <f t="shared" si="100"/>
        <v>-22.479781620840928</v>
      </c>
      <c r="G284" s="3">
        <f t="shared" si="101"/>
        <v>-33.46237389722485</v>
      </c>
      <c r="H284" s="3">
        <f t="shared" si="102"/>
        <v>70.874184593454544</v>
      </c>
      <c r="I284" s="3">
        <f t="shared" si="103"/>
        <v>-7.460377432416422</v>
      </c>
      <c r="J284" s="2">
        <f t="shared" si="104"/>
        <v>78.730792832657627</v>
      </c>
      <c r="K284" s="2">
        <f t="shared" si="82"/>
        <v>78.730792832657627</v>
      </c>
      <c r="L284" s="5">
        <f t="shared" si="83"/>
        <v>0.31384836983451009</v>
      </c>
      <c r="M284" s="4">
        <f t="shared" si="105"/>
        <v>0.10009691104749861</v>
      </c>
      <c r="N284" s="4">
        <f t="shared" si="84"/>
        <v>0.15832486438842996</v>
      </c>
      <c r="O284" s="4">
        <f t="shared" si="85"/>
        <v>0</v>
      </c>
      <c r="P284" s="4">
        <f t="shared" si="86"/>
        <v>0</v>
      </c>
      <c r="Q284" s="5">
        <f t="shared" si="87"/>
        <v>4.3955643130440833</v>
      </c>
      <c r="R284" s="5">
        <f t="shared" si="88"/>
        <v>-9.3099203742064454</v>
      </c>
      <c r="S284" s="5">
        <f t="shared" si="106"/>
        <v>0.97998333604444821</v>
      </c>
      <c r="T284" s="6">
        <f t="shared" si="107"/>
        <v>621.82033974203739</v>
      </c>
      <c r="U284" s="5">
        <f t="shared" si="89"/>
        <v>-2.0289934515317687</v>
      </c>
      <c r="V284" s="5">
        <f t="shared" si="90"/>
        <v>-0.49594176112845295</v>
      </c>
      <c r="W284" s="5">
        <f t="shared" si="91"/>
        <v>4.3892510641716429</v>
      </c>
      <c r="X284" s="5">
        <f t="shared" si="92"/>
        <v>2.3665708615123147</v>
      </c>
      <c r="Y284" s="5">
        <f t="shared" si="92"/>
        <v>-9.8058621353348983</v>
      </c>
      <c r="Z284" s="5">
        <f t="shared" si="93"/>
        <v>-26.804765599783909</v>
      </c>
      <c r="AA284">
        <f t="shared" si="94"/>
        <v>0</v>
      </c>
      <c r="AB284">
        <f t="shared" si="108"/>
        <v>0</v>
      </c>
    </row>
    <row r="285" spans="1:28" x14ac:dyDescent="0.2">
      <c r="A285">
        <f t="shared" si="95"/>
        <v>2.52999999999999</v>
      </c>
      <c r="B285" s="5">
        <f t="shared" si="96"/>
        <v>-94.922832837877081</v>
      </c>
      <c r="C285" s="5">
        <f t="shared" si="97"/>
        <v>229.29278854892434</v>
      </c>
      <c r="D285" s="5">
        <f t="shared" si="98"/>
        <v>79.302235534212812</v>
      </c>
      <c r="E285" s="2">
        <f t="shared" si="99"/>
        <v>248.1643146677404</v>
      </c>
      <c r="F285" s="2">
        <f t="shared" si="100"/>
        <v>-22.488620254964772</v>
      </c>
      <c r="G285" s="3">
        <f t="shared" si="101"/>
        <v>-33.438708188609731</v>
      </c>
      <c r="H285" s="3">
        <f t="shared" si="102"/>
        <v>70.776125972101198</v>
      </c>
      <c r="I285" s="3">
        <f t="shared" si="103"/>
        <v>-7.7284250884142613</v>
      </c>
      <c r="J285" s="2">
        <f t="shared" si="104"/>
        <v>78.658348363596886</v>
      </c>
      <c r="K285" s="2">
        <f t="shared" si="82"/>
        <v>78.658348363596886</v>
      </c>
      <c r="L285" s="5">
        <f t="shared" si="83"/>
        <v>0.31384836983451009</v>
      </c>
      <c r="M285" s="4">
        <f t="shared" si="105"/>
        <v>0.10018900027923211</v>
      </c>
      <c r="N285" s="4">
        <f t="shared" si="84"/>
        <v>0.15841698970721491</v>
      </c>
      <c r="O285" s="4">
        <f t="shared" si="85"/>
        <v>0</v>
      </c>
      <c r="P285" s="4">
        <f t="shared" si="86"/>
        <v>0</v>
      </c>
      <c r="Q285" s="5">
        <f t="shared" si="87"/>
        <v>4.3884138866755311</v>
      </c>
      <c r="R285" s="5">
        <f t="shared" si="88"/>
        <v>-9.2884848394611126</v>
      </c>
      <c r="S285" s="5">
        <f t="shared" si="106"/>
        <v>1.0142595159128007</v>
      </c>
      <c r="T285" s="6">
        <f t="shared" si="107"/>
        <v>621.81971792200864</v>
      </c>
      <c r="U285" s="5">
        <f t="shared" si="89"/>
        <v>-2.0267442338491515</v>
      </c>
      <c r="V285" s="5">
        <f t="shared" si="90"/>
        <v>-0.47907877112769492</v>
      </c>
      <c r="W285" s="5">
        <f t="shared" si="91"/>
        <v>4.3817943714693337</v>
      </c>
      <c r="X285" s="5">
        <f t="shared" si="92"/>
        <v>2.3616696528263796</v>
      </c>
      <c r="Y285" s="5">
        <f t="shared" si="92"/>
        <v>-9.7675636105888071</v>
      </c>
      <c r="Z285" s="5">
        <f t="shared" si="93"/>
        <v>-26.777946112617865</v>
      </c>
      <c r="AA285">
        <f t="shared" si="94"/>
        <v>0</v>
      </c>
      <c r="AB285">
        <f t="shared" si="108"/>
        <v>0</v>
      </c>
    </row>
    <row r="286" spans="1:28" x14ac:dyDescent="0.2">
      <c r="A286">
        <f t="shared" si="95"/>
        <v>2.5399999999999898</v>
      </c>
      <c r="B286" s="5">
        <f t="shared" si="96"/>
        <v>-95.257101836280526</v>
      </c>
      <c r="C286" s="5">
        <f t="shared" si="97"/>
        <v>230.00006143046483</v>
      </c>
      <c r="D286" s="5">
        <f t="shared" si="98"/>
        <v>79.223612386023035</v>
      </c>
      <c r="E286" s="2">
        <f t="shared" si="99"/>
        <v>248.94566416843881</v>
      </c>
      <c r="F286" s="2">
        <f t="shared" si="100"/>
        <v>-22.497439254192066</v>
      </c>
      <c r="G286" s="3">
        <f t="shared" si="101"/>
        <v>-33.415091492081466</v>
      </c>
      <c r="H286" s="3">
        <f t="shared" si="102"/>
        <v>70.678450335995308</v>
      </c>
      <c r="I286" s="3">
        <f t="shared" si="103"/>
        <v>-7.9962045495404404</v>
      </c>
      <c r="J286" s="2">
        <f t="shared" si="104"/>
        <v>78.587218862357133</v>
      </c>
      <c r="K286" s="2">
        <f t="shared" si="82"/>
        <v>78.587218862357133</v>
      </c>
      <c r="L286" s="5">
        <f t="shared" si="83"/>
        <v>0.31384836983451009</v>
      </c>
      <c r="M286" s="4">
        <f t="shared" si="105"/>
        <v>0.100279581330773</v>
      </c>
      <c r="N286" s="4">
        <f t="shared" si="84"/>
        <v>0.15850754555309962</v>
      </c>
      <c r="O286" s="4">
        <f t="shared" si="85"/>
        <v>0</v>
      </c>
      <c r="P286" s="4">
        <f t="shared" si="86"/>
        <v>0</v>
      </c>
      <c r="Q286" s="5">
        <f t="shared" si="87"/>
        <v>4.3813489188779888</v>
      </c>
      <c r="R286" s="5">
        <f t="shared" si="88"/>
        <v>-9.2672782907378224</v>
      </c>
      <c r="S286" s="5">
        <f t="shared" si="106"/>
        <v>1.0484532764651706</v>
      </c>
      <c r="T286" s="6">
        <f t="shared" si="107"/>
        <v>621.81909610260163</v>
      </c>
      <c r="U286" s="5">
        <f t="shared" si="89"/>
        <v>-2.0245173132349716</v>
      </c>
      <c r="V286" s="5">
        <f t="shared" si="90"/>
        <v>-0.46224717162497886</v>
      </c>
      <c r="W286" s="5">
        <f t="shared" si="91"/>
        <v>4.3743900333827055</v>
      </c>
      <c r="X286" s="5">
        <f t="shared" si="92"/>
        <v>2.3568316056430172</v>
      </c>
      <c r="Y286" s="5">
        <f t="shared" si="92"/>
        <v>-9.7295254623628011</v>
      </c>
      <c r="Z286" s="5">
        <f t="shared" si="93"/>
        <v>-26.751156690152122</v>
      </c>
      <c r="AA286">
        <f t="shared" si="94"/>
        <v>0</v>
      </c>
      <c r="AB286">
        <f t="shared" si="108"/>
        <v>0</v>
      </c>
    </row>
    <row r="287" spans="1:28" x14ac:dyDescent="0.2">
      <c r="A287">
        <f t="shared" si="95"/>
        <v>2.5499999999999896</v>
      </c>
      <c r="B287" s="5">
        <f t="shared" si="96"/>
        <v>-95.591134909621061</v>
      </c>
      <c r="C287" s="5">
        <f t="shared" si="97"/>
        <v>230.70635945755166</v>
      </c>
      <c r="D287" s="5">
        <f t="shared" si="98"/>
        <v>79.142312782693125</v>
      </c>
      <c r="E287" s="2">
        <f t="shared" si="99"/>
        <v>249.72602861429246</v>
      </c>
      <c r="F287" s="2">
        <f t="shared" si="100"/>
        <v>-22.506238675795927</v>
      </c>
      <c r="G287" s="3">
        <f t="shared" si="101"/>
        <v>-33.391523176025032</v>
      </c>
      <c r="H287" s="3">
        <f t="shared" si="102"/>
        <v>70.581155081371676</v>
      </c>
      <c r="I287" s="3">
        <f t="shared" si="103"/>
        <v>-8.2637161164419624</v>
      </c>
      <c r="J287" s="2">
        <f t="shared" si="104"/>
        <v>78.517401107581236</v>
      </c>
      <c r="K287" s="2">
        <f t="shared" si="82"/>
        <v>78.517401107581236</v>
      </c>
      <c r="L287" s="5">
        <f t="shared" si="83"/>
        <v>0.31384836983451009</v>
      </c>
      <c r="M287" s="4">
        <f t="shared" si="105"/>
        <v>0.10036864967015083</v>
      </c>
      <c r="N287" s="4">
        <f t="shared" si="84"/>
        <v>0.15859653046534619</v>
      </c>
      <c r="O287" s="4">
        <f t="shared" si="85"/>
        <v>0</v>
      </c>
      <c r="P287" s="4">
        <f t="shared" si="86"/>
        <v>0</v>
      </c>
      <c r="Q287" s="5">
        <f t="shared" si="87"/>
        <v>4.374368974547993</v>
      </c>
      <c r="R287" s="5">
        <f t="shared" si="88"/>
        <v>-9.2462992283440482</v>
      </c>
      <c r="S287" s="5">
        <f t="shared" si="106"/>
        <v>1.0825664706481688</v>
      </c>
      <c r="T287" s="6">
        <f t="shared" si="107"/>
        <v>621.81847428381627</v>
      </c>
      <c r="U287" s="5">
        <f t="shared" si="89"/>
        <v>-2.0223125922110725</v>
      </c>
      <c r="V287" s="5">
        <f t="shared" si="90"/>
        <v>-0.44544662378510691</v>
      </c>
      <c r="W287" s="5">
        <f t="shared" si="91"/>
        <v>4.3670377890076075</v>
      </c>
      <c r="X287" s="5">
        <f t="shared" si="92"/>
        <v>2.3520563823369205</v>
      </c>
      <c r="Y287" s="5">
        <f t="shared" si="92"/>
        <v>-9.6917458521291557</v>
      </c>
      <c r="Z287" s="5">
        <f t="shared" si="93"/>
        <v>-26.724395740344221</v>
      </c>
      <c r="AA287">
        <f t="shared" si="94"/>
        <v>0</v>
      </c>
      <c r="AB287">
        <f t="shared" si="108"/>
        <v>0</v>
      </c>
    </row>
    <row r="288" spans="1:28" x14ac:dyDescent="0.2">
      <c r="A288">
        <f t="shared" si="95"/>
        <v>2.5599999999999894</v>
      </c>
      <c r="B288" s="5">
        <f t="shared" si="96"/>
        <v>-95.924932538562189</v>
      </c>
      <c r="C288" s="5">
        <f t="shared" si="97"/>
        <v>231.41168642107274</v>
      </c>
      <c r="D288" s="5">
        <f t="shared" si="98"/>
        <v>79.058339401741691</v>
      </c>
      <c r="E288" s="2">
        <f t="shared" si="99"/>
        <v>250.50541170755696</v>
      </c>
      <c r="F288" s="2">
        <f t="shared" si="100"/>
        <v>-22.515018576290231</v>
      </c>
      <c r="G288" s="3">
        <f t="shared" si="101"/>
        <v>-33.368002612201664</v>
      </c>
      <c r="H288" s="3">
        <f t="shared" si="102"/>
        <v>70.484237622850387</v>
      </c>
      <c r="I288" s="3">
        <f t="shared" si="103"/>
        <v>-8.5309600738454048</v>
      </c>
      <c r="J288" s="2">
        <f t="shared" si="104"/>
        <v>78.448891842930948</v>
      </c>
      <c r="K288" s="2">
        <f t="shared" ref="K288:K351" si="109">IF(D288&gt;=hwind,SQRT((G288-vxw)^2+(H288-vyw)^2+I288^2),J288)</f>
        <v>78.448891842930948</v>
      </c>
      <c r="L288" s="5">
        <f t="shared" ref="L288:L351" si="110">IF(drag=1,cdfit*(cda+cdb/(1+EXP(-(K288-vel)/dv))),IF(drag=2,cdfit,0))</f>
        <v>0.31384836983451009</v>
      </c>
      <c r="M288" s="4">
        <f t="shared" si="105"/>
        <v>0.10045620096042288</v>
      </c>
      <c r="N288" s="4">
        <f t="shared" ref="N288:N351" si="111">IF(Magnus=1,(IF(M288&lt;0.1,1.5*M288,0.09+0.6*M288)),IF(Magnus=2,1/(2.32+0.4/M288),0))</f>
        <v>0.15868394313350775</v>
      </c>
      <c r="O288" s="4">
        <f t="shared" ref="O288:O351" si="112">IF(D288&gt;=hwind,vxw,0)</f>
        <v>0</v>
      </c>
      <c r="P288" s="4">
        <f t="shared" ref="P288:P351" si="113">IF(E288&gt;=hwind,vxw,0)</f>
        <v>0</v>
      </c>
      <c r="Q288" s="5">
        <f t="shared" ref="Q288:Q351" si="114">-const*$L288*$K288*(G288-O288)</f>
        <v>4.3674736185160841</v>
      </c>
      <c r="R288" s="5">
        <f t="shared" ref="R288:R351" si="115">-const*$L288*$K288*(H288-P288)</f>
        <v>-9.2255461591953623</v>
      </c>
      <c r="S288" s="5">
        <f t="shared" si="106"/>
        <v>1.11660093941342</v>
      </c>
      <c r="T288" s="6">
        <f t="shared" si="107"/>
        <v>621.81785246565312</v>
      </c>
      <c r="U288" s="5">
        <f t="shared" ref="U288:U351" si="116">const*($N288/omega)*K288*(wy*I288-wz*(H288-P288))</f>
        <v>-2.0201299730211923</v>
      </c>
      <c r="V288" s="5">
        <f t="shared" ref="V288:V351" si="117">const*($N288/omega)*K288*(wz*(G288-O288)-wx*I288)</f>
        <v>-0.42867678987449304</v>
      </c>
      <c r="W288" s="5">
        <f t="shared" ref="W288:W351" si="118">const*($N288/omega)*K288*(wx*(H288-P288)-wy*(G288-O288))</f>
        <v>4.359737377024036</v>
      </c>
      <c r="X288" s="5">
        <f t="shared" ref="X288:Y351" si="119">Q288+U288</f>
        <v>2.3473436454948917</v>
      </c>
      <c r="Y288" s="5">
        <f t="shared" si="119"/>
        <v>-9.6542229490698546</v>
      </c>
      <c r="Z288" s="5">
        <f t="shared" ref="Z288:Z351" si="120">S288+W288-32.174</f>
        <v>-26.697661683562544</v>
      </c>
      <c r="AA288">
        <f t="shared" ref="AA288:AA351" si="121">IF(($A288-ttarget)*($A289-ttarget)&lt;0,1,0)</f>
        <v>0</v>
      </c>
      <c r="AB288">
        <f t="shared" si="108"/>
        <v>0</v>
      </c>
    </row>
    <row r="289" spans="1:28" x14ac:dyDescent="0.2">
      <c r="A289">
        <f t="shared" ref="A289:A352" si="122">A288+dt</f>
        <v>2.5699999999999892</v>
      </c>
      <c r="B289" s="5">
        <f t="shared" ref="B289:B352" si="123">B288+G288*dt+0.5*X288*dt*dt</f>
        <v>-96.258495197501929</v>
      </c>
      <c r="C289" s="5">
        <f t="shared" ref="C289:C352" si="124">C288+H288*dt+0.5*Y288*dt*dt</f>
        <v>232.1160460861538</v>
      </c>
      <c r="D289" s="5">
        <f t="shared" ref="D289:D352" si="125">D288+I288*dt+0.5*Z288*dt*dt</f>
        <v>78.971694917919052</v>
      </c>
      <c r="E289" s="2">
        <f t="shared" ref="E289:E352" si="126">SQRT(B289^2+C289^2)</f>
        <v>251.28381712389873</v>
      </c>
      <c r="F289" s="2">
        <f t="shared" ref="F289:F352" si="127">ATAN2(C289,B289)*180/PI()</f>
        <v>-22.523779011442244</v>
      </c>
      <c r="G289" s="3">
        <f t="shared" ref="G289:G352" si="128">G288+X288*dt</f>
        <v>-33.344529175746715</v>
      </c>
      <c r="H289" s="3">
        <f t="shared" ref="H289:H352" si="129">H288+Y288*dt</f>
        <v>70.387695393359692</v>
      </c>
      <c r="I289" s="3">
        <f t="shared" ref="I289:I352" si="130">I288+Z288*dt</f>
        <v>-8.7979366906810306</v>
      </c>
      <c r="J289" s="2">
        <f t="shared" ref="J289:J352" si="131">SQRT(G289^2+H289^2+I289^2)</f>
        <v>78.381687776889862</v>
      </c>
      <c r="K289" s="2">
        <f t="shared" si="109"/>
        <v>78.381687776889862</v>
      </c>
      <c r="L289" s="5">
        <f t="shared" si="110"/>
        <v>0.31384836983451009</v>
      </c>
      <c r="M289" s="4">
        <f t="shared" ref="M289:M352" si="132">(romega/K289)*EXP(-A289/tau)</f>
        <v>0.10054223106108964</v>
      </c>
      <c r="N289" s="4">
        <f t="shared" si="111"/>
        <v>0.15876978239795453</v>
      </c>
      <c r="O289" s="4">
        <f t="shared" si="112"/>
        <v>0</v>
      </c>
      <c r="P289" s="4">
        <f t="shared" si="113"/>
        <v>0</v>
      </c>
      <c r="Q289" s="5">
        <f t="shared" si="114"/>
        <v>4.3606624155241294</v>
      </c>
      <c r="R289" s="5">
        <f t="shared" si="115"/>
        <v>-9.2050175967227759</v>
      </c>
      <c r="S289" s="5">
        <f t="shared" ref="S289:S352" si="133">-const*$L289*$K289*I289</f>
        <v>1.15055851168288</v>
      </c>
      <c r="T289" s="6">
        <f t="shared" ref="T289:T352" si="134">omega*EXP(-A289/tau)*30/PI()</f>
        <v>621.81723064811149</v>
      </c>
      <c r="U289" s="5">
        <f t="shared" si="116"/>
        <v>-2.0179693576252959</v>
      </c>
      <c r="V289" s="5">
        <f t="shared" si="117"/>
        <v>-0.41193733329593596</v>
      </c>
      <c r="W289" s="5">
        <f t="shared" si="118"/>
        <v>4.3524885356896252</v>
      </c>
      <c r="X289" s="5">
        <f t="shared" si="119"/>
        <v>2.3426930578988334</v>
      </c>
      <c r="Y289" s="5">
        <f t="shared" si="119"/>
        <v>-9.6169549300187125</v>
      </c>
      <c r="Z289" s="5">
        <f t="shared" si="120"/>
        <v>-26.670952952627495</v>
      </c>
      <c r="AA289">
        <f t="shared" si="121"/>
        <v>0</v>
      </c>
      <c r="AB289">
        <f t="shared" ref="AB289:AB352" si="135">IF($D289*$D290&lt;0,1,0)</f>
        <v>0</v>
      </c>
    </row>
    <row r="290" spans="1:28" x14ac:dyDescent="0.2">
      <c r="A290">
        <f t="shared" si="122"/>
        <v>2.579999999999989</v>
      </c>
      <c r="B290" s="5">
        <f t="shared" si="123"/>
        <v>-96.591823354606504</v>
      </c>
      <c r="C290" s="5">
        <f t="shared" si="124"/>
        <v>232.81944219234089</v>
      </c>
      <c r="D290" s="5">
        <f t="shared" si="125"/>
        <v>78.882382003364611</v>
      </c>
      <c r="E290" s="2">
        <f t="shared" si="126"/>
        <v>252.06124851257931</v>
      </c>
      <c r="F290" s="2">
        <f t="shared" si="127"/>
        <v>-22.53252003628495</v>
      </c>
      <c r="G290" s="3">
        <f t="shared" si="128"/>
        <v>-33.321102245167729</v>
      </c>
      <c r="H290" s="3">
        <f t="shared" si="129"/>
        <v>70.291525844059507</v>
      </c>
      <c r="I290" s="3">
        <f t="shared" si="130"/>
        <v>-9.0646462202073064</v>
      </c>
      <c r="J290" s="2">
        <f t="shared" si="131"/>
        <v>78.315785582579238</v>
      </c>
      <c r="K290" s="2">
        <f t="shared" si="109"/>
        <v>78.315785582579238</v>
      </c>
      <c r="L290" s="5">
        <f t="shared" si="110"/>
        <v>0.31384836983451009</v>
      </c>
      <c r="M290" s="4">
        <f t="shared" si="132"/>
        <v>0.10062673602943999</v>
      </c>
      <c r="N290" s="4">
        <f t="shared" si="111"/>
        <v>0.1588540472503556</v>
      </c>
      <c r="O290" s="4">
        <f t="shared" si="112"/>
        <v>0</v>
      </c>
      <c r="P290" s="4">
        <f t="shared" si="113"/>
        <v>0</v>
      </c>
      <c r="Q290" s="5">
        <f t="shared" si="114"/>
        <v>4.3539349302035797</v>
      </c>
      <c r="R290" s="5">
        <f t="shared" si="115"/>
        <v>-9.1847120607824841</v>
      </c>
      <c r="S290" s="5">
        <f t="shared" si="133"/>
        <v>1.1844410043134748</v>
      </c>
      <c r="T290" s="6">
        <f t="shared" si="134"/>
        <v>621.81660883119162</v>
      </c>
      <c r="U290" s="5">
        <f t="shared" si="116"/>
        <v>-2.0158306476942522</v>
      </c>
      <c r="V290" s="5">
        <f t="shared" si="117"/>
        <v>-0.39522791862358941</v>
      </c>
      <c r="W290" s="5">
        <f t="shared" si="118"/>
        <v>4.3452910028338847</v>
      </c>
      <c r="X290" s="5">
        <f t="shared" si="119"/>
        <v>2.3381042825093274</v>
      </c>
      <c r="Y290" s="5">
        <f t="shared" si="119"/>
        <v>-9.579939979406074</v>
      </c>
      <c r="Z290" s="5">
        <f t="shared" si="120"/>
        <v>-26.64426799285264</v>
      </c>
      <c r="AA290">
        <f t="shared" si="121"/>
        <v>0</v>
      </c>
      <c r="AB290">
        <f t="shared" si="135"/>
        <v>0</v>
      </c>
    </row>
    <row r="291" spans="1:28" x14ac:dyDescent="0.2">
      <c r="A291">
        <f t="shared" si="122"/>
        <v>2.5899999999999888</v>
      </c>
      <c r="B291" s="5">
        <f t="shared" si="123"/>
        <v>-96.924917471844054</v>
      </c>
      <c r="C291" s="5">
        <f t="shared" si="124"/>
        <v>233.52187845378251</v>
      </c>
      <c r="D291" s="5">
        <f t="shared" si="125"/>
        <v>78.790403327762888</v>
      </c>
      <c r="E291" s="2">
        <f t="shared" si="126"/>
        <v>252.83770949663926</v>
      </c>
      <c r="F291" s="2">
        <f t="shared" si="127"/>
        <v>-22.541241705129064</v>
      </c>
      <c r="G291" s="3">
        <f t="shared" si="128"/>
        <v>-33.297721202342636</v>
      </c>
      <c r="H291" s="3">
        <f t="shared" si="129"/>
        <v>70.195726444265446</v>
      </c>
      <c r="I291" s="3">
        <f t="shared" si="130"/>
        <v>-9.3310889001358319</v>
      </c>
      <c r="J291" s="2">
        <f t="shared" si="131"/>
        <v>78.251181897587486</v>
      </c>
      <c r="K291" s="2">
        <f t="shared" si="109"/>
        <v>78.251181897587486</v>
      </c>
      <c r="L291" s="5">
        <f t="shared" si="110"/>
        <v>0.31384836983451009</v>
      </c>
      <c r="M291" s="4">
        <f t="shared" si="132"/>
        <v>0.10070971212182349</v>
      </c>
      <c r="N291" s="4">
        <f t="shared" si="111"/>
        <v>0.158936736834114</v>
      </c>
      <c r="O291" s="4">
        <f t="shared" si="112"/>
        <v>0</v>
      </c>
      <c r="P291" s="4">
        <f t="shared" si="113"/>
        <v>0</v>
      </c>
      <c r="Q291" s="5">
        <f t="shared" si="114"/>
        <v>4.3472907270546726</v>
      </c>
      <c r="R291" s="5">
        <f t="shared" si="115"/>
        <v>-9.1646280775680307</v>
      </c>
      <c r="S291" s="5">
        <f t="shared" si="133"/>
        <v>1.2182502220611233</v>
      </c>
      <c r="T291" s="6">
        <f t="shared" si="134"/>
        <v>621.81598701489372</v>
      </c>
      <c r="U291" s="5">
        <f t="shared" si="116"/>
        <v>-2.0137137446048361</v>
      </c>
      <c r="V291" s="5">
        <f t="shared" si="117"/>
        <v>-0.37854821163810937</v>
      </c>
      <c r="W291" s="5">
        <f t="shared" si="118"/>
        <v>4.3381445158531671</v>
      </c>
      <c r="X291" s="5">
        <f t="shared" si="119"/>
        <v>2.3335769824498365</v>
      </c>
      <c r="Y291" s="5">
        <f t="shared" si="119"/>
        <v>-9.5431762892061407</v>
      </c>
      <c r="Z291" s="5">
        <f t="shared" si="120"/>
        <v>-26.617605262085711</v>
      </c>
      <c r="AA291">
        <f t="shared" si="121"/>
        <v>0</v>
      </c>
      <c r="AB291">
        <f t="shared" si="135"/>
        <v>0</v>
      </c>
    </row>
    <row r="292" spans="1:28" x14ac:dyDescent="0.2">
      <c r="A292">
        <f t="shared" si="122"/>
        <v>2.5999999999999885</v>
      </c>
      <c r="B292" s="5">
        <f t="shared" si="123"/>
        <v>-97.257778005018352</v>
      </c>
      <c r="C292" s="5">
        <f t="shared" si="124"/>
        <v>234.22335855941071</v>
      </c>
      <c r="D292" s="5">
        <f t="shared" si="125"/>
        <v>78.695761558498432</v>
      </c>
      <c r="E292" s="2">
        <f t="shared" si="126"/>
        <v>253.61320367308107</v>
      </c>
      <c r="F292" s="2">
        <f t="shared" si="127"/>
        <v>-22.549944071574831</v>
      </c>
      <c r="G292" s="3">
        <f t="shared" si="128"/>
        <v>-33.274385432518137</v>
      </c>
      <c r="H292" s="3">
        <f t="shared" si="129"/>
        <v>70.100294681373384</v>
      </c>
      <c r="I292" s="3">
        <f t="shared" si="130"/>
        <v>-9.5972649527566887</v>
      </c>
      <c r="J292" s="2">
        <f t="shared" si="131"/>
        <v>78.187873323812639</v>
      </c>
      <c r="K292" s="2">
        <f t="shared" si="109"/>
        <v>78.187873323812639</v>
      </c>
      <c r="L292" s="5">
        <f t="shared" si="110"/>
        <v>0.31384836983451009</v>
      </c>
      <c r="M292" s="4">
        <f t="shared" si="132"/>
        <v>0.1007911557948503</v>
      </c>
      <c r="N292" s="4">
        <f t="shared" si="111"/>
        <v>0.15901785044475603</v>
      </c>
      <c r="O292" s="4">
        <f t="shared" si="112"/>
        <v>0</v>
      </c>
      <c r="P292" s="4">
        <f t="shared" si="113"/>
        <v>0</v>
      </c>
      <c r="Q292" s="5">
        <f t="shared" si="114"/>
        <v>4.3407293704265753</v>
      </c>
      <c r="R292" s="5">
        <f t="shared" si="115"/>
        <v>-9.1447641795248487</v>
      </c>
      <c r="S292" s="5">
        <f t="shared" si="133"/>
        <v>1.2519879575441912</v>
      </c>
      <c r="T292" s="6">
        <f t="shared" si="134"/>
        <v>621.81536519921769</v>
      </c>
      <c r="U292" s="5">
        <f t="shared" si="116"/>
        <v>-2.0116185494350605</v>
      </c>
      <c r="V292" s="5">
        <f t="shared" si="117"/>
        <v>-0.36189787936195683</v>
      </c>
      <c r="W292" s="5">
        <f t="shared" si="118"/>
        <v>4.3310488117063617</v>
      </c>
      <c r="X292" s="5">
        <f t="shared" si="119"/>
        <v>2.3291108209915148</v>
      </c>
      <c r="Y292" s="5">
        <f t="shared" si="119"/>
        <v>-9.5066620588868052</v>
      </c>
      <c r="Z292" s="5">
        <f t="shared" si="120"/>
        <v>-26.590963230749445</v>
      </c>
      <c r="AA292">
        <f t="shared" si="121"/>
        <v>0</v>
      </c>
      <c r="AB292">
        <f t="shared" si="135"/>
        <v>0</v>
      </c>
    </row>
    <row r="293" spans="1:28" x14ac:dyDescent="0.2">
      <c r="A293">
        <f t="shared" si="122"/>
        <v>2.6099999999999883</v>
      </c>
      <c r="B293" s="5">
        <f t="shared" si="123"/>
        <v>-97.590405403802492</v>
      </c>
      <c r="C293" s="5">
        <f t="shared" si="124"/>
        <v>234.9238861731215</v>
      </c>
      <c r="D293" s="5">
        <f t="shared" si="125"/>
        <v>78.598459360809329</v>
      </c>
      <c r="E293" s="2">
        <f t="shared" si="126"/>
        <v>254.38773461305141</v>
      </c>
      <c r="F293" s="2">
        <f t="shared" si="127"/>
        <v>-22.558627188523474</v>
      </c>
      <c r="G293" s="3">
        <f t="shared" si="128"/>
        <v>-33.25109432430822</v>
      </c>
      <c r="H293" s="3">
        <f t="shared" si="129"/>
        <v>70.005228060784518</v>
      </c>
      <c r="I293" s="3">
        <f t="shared" si="130"/>
        <v>-9.8631745850641828</v>
      </c>
      <c r="J293" s="2">
        <f t="shared" si="131"/>
        <v>78.125856427318283</v>
      </c>
      <c r="K293" s="2">
        <f t="shared" si="109"/>
        <v>78.125856427318283</v>
      </c>
      <c r="L293" s="5">
        <f t="shared" si="110"/>
        <v>0.31384836983451009</v>
      </c>
      <c r="M293" s="4">
        <f t="shared" si="132"/>
        <v>0.10087106370651719</v>
      </c>
      <c r="N293" s="4">
        <f t="shared" si="111"/>
        <v>0.15909738753027397</v>
      </c>
      <c r="O293" s="4">
        <f t="shared" si="112"/>
        <v>0</v>
      </c>
      <c r="P293" s="4">
        <f t="shared" si="113"/>
        <v>0</v>
      </c>
      <c r="Q293" s="5">
        <f t="shared" si="114"/>
        <v>4.3342504244984514</v>
      </c>
      <c r="R293" s="5">
        <f t="shared" si="115"/>
        <v>-9.1251189052671506</v>
      </c>
      <c r="S293" s="5">
        <f t="shared" si="133"/>
        <v>1.2856559912064236</v>
      </c>
      <c r="T293" s="6">
        <f t="shared" si="134"/>
        <v>621.81474338416342</v>
      </c>
      <c r="U293" s="5">
        <f t="shared" si="116"/>
        <v>-2.0095449629598421</v>
      </c>
      <c r="V293" s="5">
        <f t="shared" si="117"/>
        <v>-0.34527659009483874</v>
      </c>
      <c r="W293" s="5">
        <f t="shared" si="118"/>
        <v>4.3240036269113089</v>
      </c>
      <c r="X293" s="5">
        <f t="shared" si="119"/>
        <v>2.3247054615386094</v>
      </c>
      <c r="Y293" s="5">
        <f t="shared" si="119"/>
        <v>-9.4703954953619895</v>
      </c>
      <c r="Z293" s="5">
        <f t="shared" si="120"/>
        <v>-26.564340381882268</v>
      </c>
      <c r="AA293">
        <f t="shared" si="121"/>
        <v>0</v>
      </c>
      <c r="AB293">
        <f t="shared" si="135"/>
        <v>0</v>
      </c>
    </row>
    <row r="294" spans="1:28" x14ac:dyDescent="0.2">
      <c r="A294">
        <f t="shared" si="122"/>
        <v>2.6199999999999881</v>
      </c>
      <c r="B294" s="5">
        <f t="shared" si="123"/>
        <v>-97.922800111772489</v>
      </c>
      <c r="C294" s="5">
        <f t="shared" si="124"/>
        <v>235.62346493395458</v>
      </c>
      <c r="D294" s="5">
        <f t="shared" si="125"/>
        <v>78.498499397939597</v>
      </c>
      <c r="E294" s="2">
        <f t="shared" si="126"/>
        <v>255.16130586202266</v>
      </c>
      <c r="F294" s="2">
        <f t="shared" si="127"/>
        <v>-22.567291108188375</v>
      </c>
      <c r="G294" s="3">
        <f t="shared" si="128"/>
        <v>-33.22784726969283</v>
      </c>
      <c r="H294" s="3">
        <f t="shared" si="129"/>
        <v>69.910524105830902</v>
      </c>
      <c r="I294" s="3">
        <f t="shared" si="130"/>
        <v>-10.128817988883005</v>
      </c>
      <c r="J294" s="2">
        <f t="shared" si="131"/>
        <v>78.065127738202776</v>
      </c>
      <c r="K294" s="2">
        <f t="shared" si="109"/>
        <v>78.065127738202776</v>
      </c>
      <c r="L294" s="5">
        <f t="shared" si="110"/>
        <v>0.31384836983451009</v>
      </c>
      <c r="M294" s="4">
        <f t="shared" si="132"/>
        <v>0.10094943271725909</v>
      </c>
      <c r="N294" s="4">
        <f t="shared" si="111"/>
        <v>0.15917534769142253</v>
      </c>
      <c r="O294" s="4">
        <f t="shared" si="112"/>
        <v>0</v>
      </c>
      <c r="P294" s="4">
        <f t="shared" si="113"/>
        <v>0</v>
      </c>
      <c r="Q294" s="5">
        <f t="shared" si="114"/>
        <v>4.327853453261473</v>
      </c>
      <c r="R294" s="5">
        <f t="shared" si="115"/>
        <v>-9.1056907994971858</v>
      </c>
      <c r="S294" s="5">
        <f t="shared" si="133"/>
        <v>1.3192560912794118</v>
      </c>
      <c r="T294" s="6">
        <f t="shared" si="134"/>
        <v>621.8141215697309</v>
      </c>
      <c r="U294" s="5">
        <f t="shared" si="116"/>
        <v>-2.0074928856469985</v>
      </c>
      <c r="V294" s="5">
        <f t="shared" si="117"/>
        <v>-0.32868401344926451</v>
      </c>
      <c r="W294" s="5">
        <f t="shared" si="118"/>
        <v>4.3170086975419553</v>
      </c>
      <c r="X294" s="5">
        <f t="shared" si="119"/>
        <v>2.3203605676144745</v>
      </c>
      <c r="Y294" s="5">
        <f t="shared" si="119"/>
        <v>-9.4343748129464498</v>
      </c>
      <c r="Z294" s="5">
        <f t="shared" si="120"/>
        <v>-26.537735211178632</v>
      </c>
      <c r="AA294">
        <f t="shared" si="121"/>
        <v>0</v>
      </c>
      <c r="AB294">
        <f t="shared" si="135"/>
        <v>0</v>
      </c>
    </row>
    <row r="295" spans="1:28" x14ac:dyDescent="0.2">
      <c r="A295">
        <f t="shared" si="122"/>
        <v>2.6299999999999879</v>
      </c>
      <c r="B295" s="5">
        <f t="shared" si="123"/>
        <v>-98.254962566441037</v>
      </c>
      <c r="C295" s="5">
        <f t="shared" si="124"/>
        <v>236.32209845627224</v>
      </c>
      <c r="D295" s="5">
        <f t="shared" si="125"/>
        <v>78.395884331290205</v>
      </c>
      <c r="E295" s="2">
        <f t="shared" si="126"/>
        <v>255.9339209399738</v>
      </c>
      <c r="F295" s="2">
        <f t="shared" si="127"/>
        <v>-22.575935882106059</v>
      </c>
      <c r="G295" s="3">
        <f t="shared" si="128"/>
        <v>-33.204643664016686</v>
      </c>
      <c r="H295" s="3">
        <f t="shared" si="129"/>
        <v>69.816180357701441</v>
      </c>
      <c r="I295" s="3">
        <f t="shared" si="130"/>
        <v>-10.394195340994791</v>
      </c>
      <c r="J295" s="2">
        <f t="shared" si="131"/>
        <v>78.005683750481779</v>
      </c>
      <c r="K295" s="2">
        <f t="shared" si="109"/>
        <v>78.005683750481779</v>
      </c>
      <c r="L295" s="5">
        <f t="shared" si="110"/>
        <v>0.31384836983451009</v>
      </c>
      <c r="M295" s="4">
        <f t="shared" si="132"/>
        <v>0.10102625989092552</v>
      </c>
      <c r="N295" s="4">
        <f t="shared" si="111"/>
        <v>0.15925173068196796</v>
      </c>
      <c r="O295" s="4">
        <f t="shared" si="112"/>
        <v>0</v>
      </c>
      <c r="P295" s="4">
        <f t="shared" si="113"/>
        <v>0</v>
      </c>
      <c r="Q295" s="5">
        <f t="shared" si="114"/>
        <v>4.3215380205017446</v>
      </c>
      <c r="R295" s="5">
        <f t="shared" si="115"/>
        <v>-9.0864784129267875</v>
      </c>
      <c r="S295" s="5">
        <f t="shared" si="133"/>
        <v>1.3527900137446425</v>
      </c>
      <c r="T295" s="6">
        <f t="shared" si="134"/>
        <v>621.81349975592036</v>
      </c>
      <c r="U295" s="5">
        <f t="shared" si="116"/>
        <v>-2.0054622176535779</v>
      </c>
      <c r="V295" s="5">
        <f t="shared" si="117"/>
        <v>-0.31211982038619862</v>
      </c>
      <c r="W295" s="5">
        <f t="shared" si="118"/>
        <v>4.3100637592262032</v>
      </c>
      <c r="X295" s="5">
        <f t="shared" si="119"/>
        <v>2.3160758028481667</v>
      </c>
      <c r="Y295" s="5">
        <f t="shared" si="119"/>
        <v>-9.3985982333129865</v>
      </c>
      <c r="Z295" s="5">
        <f t="shared" si="120"/>
        <v>-26.511146227029155</v>
      </c>
      <c r="AA295">
        <f t="shared" si="121"/>
        <v>0</v>
      </c>
      <c r="AB295">
        <f t="shared" si="135"/>
        <v>0</v>
      </c>
    </row>
    <row r="296" spans="1:28" x14ac:dyDescent="0.2">
      <c r="A296">
        <f t="shared" si="122"/>
        <v>2.6399999999999877</v>
      </c>
      <c r="B296" s="5">
        <f t="shared" si="123"/>
        <v>-98.586893199291069</v>
      </c>
      <c r="C296" s="5">
        <f t="shared" si="124"/>
        <v>237.01979032993759</v>
      </c>
      <c r="D296" s="5">
        <f t="shared" si="125"/>
        <v>78.290616820568914</v>
      </c>
      <c r="E296" s="2">
        <f t="shared" si="126"/>
        <v>256.7055833415705</v>
      </c>
      <c r="F296" s="2">
        <f t="shared" si="127"/>
        <v>-22.584561561146881</v>
      </c>
      <c r="G296" s="3">
        <f t="shared" si="128"/>
        <v>-33.181482905988204</v>
      </c>
      <c r="H296" s="3">
        <f t="shared" si="129"/>
        <v>69.722194375368318</v>
      </c>
      <c r="I296" s="3">
        <f t="shared" si="130"/>
        <v>-10.659306803265084</v>
      </c>
      <c r="J296" s="2">
        <f t="shared" si="131"/>
        <v>77.947520921984179</v>
      </c>
      <c r="K296" s="2">
        <f t="shared" si="109"/>
        <v>77.947520921984179</v>
      </c>
      <c r="L296" s="5">
        <f t="shared" si="110"/>
        <v>0.31384836983451009</v>
      </c>
      <c r="M296" s="4">
        <f t="shared" si="132"/>
        <v>0.10110154249568114</v>
      </c>
      <c r="N296" s="4">
        <f t="shared" si="111"/>
        <v>0.15932653640889061</v>
      </c>
      <c r="O296" s="4">
        <f t="shared" si="112"/>
        <v>0</v>
      </c>
      <c r="P296" s="4">
        <f t="shared" si="113"/>
        <v>0</v>
      </c>
      <c r="Q296" s="5">
        <f t="shared" si="114"/>
        <v>4.3153036897841615</v>
      </c>
      <c r="R296" s="5">
        <f t="shared" si="115"/>
        <v>-9.0674803022012469</v>
      </c>
      <c r="S296" s="5">
        <f t="shared" si="133"/>
        <v>1.38625950229518</v>
      </c>
      <c r="T296" s="6">
        <f t="shared" si="134"/>
        <v>621.81287794273146</v>
      </c>
      <c r="U296" s="5">
        <f t="shared" si="116"/>
        <v>-2.0034528588225133</v>
      </c>
      <c r="V296" s="5">
        <f t="shared" si="117"/>
        <v>-0.29558368325078904</v>
      </c>
      <c r="W296" s="5">
        <f t="shared" si="118"/>
        <v>4.3031685471444918</v>
      </c>
      <c r="X296" s="5">
        <f t="shared" si="119"/>
        <v>2.3118508309616481</v>
      </c>
      <c r="Y296" s="5">
        <f t="shared" si="119"/>
        <v>-9.3630639854520368</v>
      </c>
      <c r="Z296" s="5">
        <f t="shared" si="120"/>
        <v>-26.48457195056033</v>
      </c>
      <c r="AA296">
        <f t="shared" si="121"/>
        <v>0</v>
      </c>
      <c r="AB296">
        <f t="shared" si="135"/>
        <v>0</v>
      </c>
    </row>
    <row r="297" spans="1:28" x14ac:dyDescent="0.2">
      <c r="A297">
        <f t="shared" si="122"/>
        <v>2.6499999999999875</v>
      </c>
      <c r="B297" s="5">
        <f t="shared" si="123"/>
        <v>-98.918592435809401</v>
      </c>
      <c r="C297" s="5">
        <f t="shared" si="124"/>
        <v>237.71654412049199</v>
      </c>
      <c r="D297" s="5">
        <f t="shared" si="125"/>
        <v>78.182699523938737</v>
      </c>
      <c r="E297" s="2">
        <f t="shared" si="126"/>
        <v>257.47629653634442</v>
      </c>
      <c r="F297" s="2">
        <f t="shared" si="127"/>
        <v>-22.593168195525426</v>
      </c>
      <c r="G297" s="3">
        <f t="shared" si="128"/>
        <v>-33.158364397678589</v>
      </c>
      <c r="H297" s="3">
        <f t="shared" si="129"/>
        <v>69.628563735513794</v>
      </c>
      <c r="I297" s="3">
        <f t="shared" si="130"/>
        <v>-10.924152522770687</v>
      </c>
      <c r="J297" s="2">
        <f t="shared" si="131"/>
        <v>77.890635674261262</v>
      </c>
      <c r="K297" s="2">
        <f t="shared" si="109"/>
        <v>77.890635674261262</v>
      </c>
      <c r="L297" s="5">
        <f t="shared" si="110"/>
        <v>0.31384836983451009</v>
      </c>
      <c r="M297" s="4">
        <f t="shared" si="132"/>
        <v>0.1011752780048301</v>
      </c>
      <c r="N297" s="4">
        <f t="shared" si="111"/>
        <v>0.15939976493254021</v>
      </c>
      <c r="O297" s="4">
        <f t="shared" si="112"/>
        <v>0</v>
      </c>
      <c r="P297" s="4">
        <f t="shared" si="113"/>
        <v>0</v>
      </c>
      <c r="Q297" s="5">
        <f t="shared" si="114"/>
        <v>4.309150024437181</v>
      </c>
      <c r="R297" s="5">
        <f t="shared" si="115"/>
        <v>-9.0486950298254403</v>
      </c>
      <c r="S297" s="5">
        <f t="shared" si="133"/>
        <v>1.4196662882970315</v>
      </c>
      <c r="T297" s="6">
        <f t="shared" si="134"/>
        <v>621.81225613016443</v>
      </c>
      <c r="U297" s="5">
        <f t="shared" si="116"/>
        <v>-2.0014647086796202</v>
      </c>
      <c r="V297" s="5">
        <f t="shared" si="117"/>
        <v>-0.27907527580815256</v>
      </c>
      <c r="W297" s="5">
        <f t="shared" si="118"/>
        <v>4.2963227960290933</v>
      </c>
      <c r="X297" s="5">
        <f t="shared" si="119"/>
        <v>2.3076853157575608</v>
      </c>
      <c r="Y297" s="5">
        <f t="shared" si="119"/>
        <v>-9.3277703056335923</v>
      </c>
      <c r="Z297" s="5">
        <f t="shared" si="120"/>
        <v>-26.458010915673874</v>
      </c>
      <c r="AA297">
        <f t="shared" si="121"/>
        <v>0</v>
      </c>
      <c r="AB297">
        <f t="shared" si="135"/>
        <v>0</v>
      </c>
    </row>
    <row r="298" spans="1:28" x14ac:dyDescent="0.2">
      <c r="A298">
        <f t="shared" si="122"/>
        <v>2.6599999999999873</v>
      </c>
      <c r="B298" s="5">
        <f t="shared" si="123"/>
        <v>-99.250060695520403</v>
      </c>
      <c r="C298" s="5">
        <f t="shared" si="124"/>
        <v>238.41236336933184</v>
      </c>
      <c r="D298" s="5">
        <f t="shared" si="125"/>
        <v>78.072135098165248</v>
      </c>
      <c r="E298" s="2">
        <f t="shared" si="126"/>
        <v>258.24606396887214</v>
      </c>
      <c r="F298" s="2">
        <f t="shared" si="127"/>
        <v>-22.601755834810774</v>
      </c>
      <c r="G298" s="3">
        <f t="shared" si="128"/>
        <v>-33.135287544521013</v>
      </c>
      <c r="H298" s="3">
        <f t="shared" si="129"/>
        <v>69.535286032457464</v>
      </c>
      <c r="I298" s="3">
        <f t="shared" si="130"/>
        <v>-11.188732631927426</v>
      </c>
      <c r="J298" s="2">
        <f t="shared" si="131"/>
        <v>77.835024392509325</v>
      </c>
      <c r="K298" s="2">
        <f t="shared" si="109"/>
        <v>77.835024392509325</v>
      </c>
      <c r="L298" s="5">
        <f t="shared" si="110"/>
        <v>0.31384836983451009</v>
      </c>
      <c r="M298" s="4">
        <f t="shared" si="132"/>
        <v>0.10124746409756318</v>
      </c>
      <c r="N298" s="4">
        <f t="shared" si="111"/>
        <v>0.1594714164667437</v>
      </c>
      <c r="O298" s="4">
        <f t="shared" si="112"/>
        <v>0</v>
      </c>
      <c r="P298" s="4">
        <f t="shared" si="113"/>
        <v>0</v>
      </c>
      <c r="Q298" s="5">
        <f t="shared" si="114"/>
        <v>4.303076587538512</v>
      </c>
      <c r="R298" s="5">
        <f t="shared" si="115"/>
        <v>-9.0301211640922467</v>
      </c>
      <c r="S298" s="5">
        <f t="shared" si="133"/>
        <v>1.4530120907502457</v>
      </c>
      <c r="T298" s="6">
        <f t="shared" si="134"/>
        <v>621.81163431821915</v>
      </c>
      <c r="U298" s="5">
        <f t="shared" si="116"/>
        <v>-1.9994976664309105</v>
      </c>
      <c r="V298" s="5">
        <f t="shared" si="117"/>
        <v>-0.26259427327919266</v>
      </c>
      <c r="W298" s="5">
        <f t="shared" si="118"/>
        <v>4.2895262401640988</v>
      </c>
      <c r="X298" s="5">
        <f t="shared" si="119"/>
        <v>2.3035789211076017</v>
      </c>
      <c r="Y298" s="5">
        <f t="shared" si="119"/>
        <v>-9.2927154373714398</v>
      </c>
      <c r="Z298" s="5">
        <f t="shared" si="120"/>
        <v>-26.431461669085657</v>
      </c>
      <c r="AA298">
        <f t="shared" si="121"/>
        <v>0</v>
      </c>
      <c r="AB298">
        <f t="shared" si="135"/>
        <v>0</v>
      </c>
    </row>
    <row r="299" spans="1:28" x14ac:dyDescent="0.2">
      <c r="A299">
        <f t="shared" si="122"/>
        <v>2.6699999999999871</v>
      </c>
      <c r="B299" s="5">
        <f t="shared" si="123"/>
        <v>-99.581298392019548</v>
      </c>
      <c r="C299" s="5">
        <f t="shared" si="124"/>
        <v>239.10725159388454</v>
      </c>
      <c r="D299" s="5">
        <f t="shared" si="125"/>
        <v>77.958926198762512</v>
      </c>
      <c r="E299" s="2">
        <f t="shared" si="126"/>
        <v>259.0148890589528</v>
      </c>
      <c r="F299" s="2">
        <f t="shared" si="127"/>
        <v>-22.610324527936402</v>
      </c>
      <c r="G299" s="3">
        <f t="shared" si="128"/>
        <v>-33.112251755309934</v>
      </c>
      <c r="H299" s="3">
        <f t="shared" si="129"/>
        <v>69.442358878083752</v>
      </c>
      <c r="I299" s="3">
        <f t="shared" si="130"/>
        <v>-11.453047248618283</v>
      </c>
      <c r="J299" s="2">
        <f t="shared" si="131"/>
        <v>77.780683425505373</v>
      </c>
      <c r="K299" s="2">
        <f t="shared" si="109"/>
        <v>77.780683425505373</v>
      </c>
      <c r="L299" s="5">
        <f t="shared" si="110"/>
        <v>0.31384836983451009</v>
      </c>
      <c r="M299" s="4">
        <f t="shared" si="132"/>
        <v>0.10131809865962797</v>
      </c>
      <c r="N299" s="4">
        <f t="shared" si="111"/>
        <v>0.15954149137886647</v>
      </c>
      <c r="O299" s="4">
        <f t="shared" si="112"/>
        <v>0</v>
      </c>
      <c r="P299" s="4">
        <f t="shared" si="113"/>
        <v>0</v>
      </c>
      <c r="Q299" s="5">
        <f t="shared" si="114"/>
        <v>4.2970829419017029</v>
      </c>
      <c r="R299" s="5">
        <f t="shared" si="115"/>
        <v>-9.0117572790131408</v>
      </c>
      <c r="S299" s="5">
        <f t="shared" si="133"/>
        <v>1.4862986162497904</v>
      </c>
      <c r="T299" s="6">
        <f t="shared" si="134"/>
        <v>621.81101250689574</v>
      </c>
      <c r="U299" s="5">
        <f t="shared" si="116"/>
        <v>-1.997551630960247</v>
      </c>
      <c r="V299" s="5">
        <f t="shared" si="117"/>
        <v>-0.24614035237643508</v>
      </c>
      <c r="W299" s="5">
        <f t="shared" si="118"/>
        <v>4.2827786133861308</v>
      </c>
      <c r="X299" s="5">
        <f t="shared" si="119"/>
        <v>2.2995313109414557</v>
      </c>
      <c r="Y299" s="5">
        <f t="shared" si="119"/>
        <v>-9.2578976313895751</v>
      </c>
      <c r="Z299" s="5">
        <f t="shared" si="120"/>
        <v>-26.404922770364077</v>
      </c>
      <c r="AA299">
        <f t="shared" si="121"/>
        <v>0</v>
      </c>
      <c r="AB299">
        <f t="shared" si="135"/>
        <v>0</v>
      </c>
    </row>
    <row r="300" spans="1:28" x14ac:dyDescent="0.2">
      <c r="A300">
        <f t="shared" si="122"/>
        <v>2.6799999999999868</v>
      </c>
      <c r="B300" s="5">
        <f t="shared" si="123"/>
        <v>-99.912305933007104</v>
      </c>
      <c r="C300" s="5">
        <f t="shared" si="124"/>
        <v>239.80121228778381</v>
      </c>
      <c r="D300" s="5">
        <f t="shared" si="125"/>
        <v>77.843075480137813</v>
      </c>
      <c r="E300" s="2">
        <f t="shared" si="126"/>
        <v>259.7827752017858</v>
      </c>
      <c r="F300" s="2">
        <f t="shared" si="127"/>
        <v>-22.618874323209976</v>
      </c>
      <c r="G300" s="3">
        <f t="shared" si="128"/>
        <v>-33.089256442200522</v>
      </c>
      <c r="H300" s="3">
        <f t="shared" si="129"/>
        <v>69.34977990176985</v>
      </c>
      <c r="I300" s="3">
        <f t="shared" si="130"/>
        <v>-11.717096476321924</v>
      </c>
      <c r="J300" s="2">
        <f t="shared" si="131"/>
        <v>77.727609085556381</v>
      </c>
      <c r="K300" s="2">
        <f t="shared" si="109"/>
        <v>77.727609085556381</v>
      </c>
      <c r="L300" s="5">
        <f t="shared" si="110"/>
        <v>0.31384836983451009</v>
      </c>
      <c r="M300" s="4">
        <f t="shared" si="132"/>
        <v>0.10138717978392089</v>
      </c>
      <c r="N300" s="4">
        <f t="shared" si="111"/>
        <v>0.15960999018982533</v>
      </c>
      <c r="O300" s="4">
        <f t="shared" si="112"/>
        <v>0</v>
      </c>
      <c r="P300" s="4">
        <f t="shared" si="113"/>
        <v>0</v>
      </c>
      <c r="Q300" s="5">
        <f t="shared" si="114"/>
        <v>4.2911686500636534</v>
      </c>
      <c r="R300" s="5">
        <f t="shared" si="115"/>
        <v>-8.9936019542510621</v>
      </c>
      <c r="S300" s="5">
        <f t="shared" si="133"/>
        <v>1.5195275589462651</v>
      </c>
      <c r="T300" s="6">
        <f t="shared" si="134"/>
        <v>621.81039069619419</v>
      </c>
      <c r="U300" s="5">
        <f t="shared" si="116"/>
        <v>-1.9956265008273184</v>
      </c>
      <c r="V300" s="5">
        <f t="shared" si="117"/>
        <v>-0.22971319133985618</v>
      </c>
      <c r="W300" s="5">
        <f t="shared" si="118"/>
        <v>4.2760796490857276</v>
      </c>
      <c r="X300" s="5">
        <f t="shared" si="119"/>
        <v>2.295542149236335</v>
      </c>
      <c r="Y300" s="5">
        <f t="shared" si="119"/>
        <v>-9.2233151455909184</v>
      </c>
      <c r="Z300" s="5">
        <f t="shared" si="120"/>
        <v>-26.378392791968007</v>
      </c>
      <c r="AA300">
        <f t="shared" si="121"/>
        <v>0</v>
      </c>
      <c r="AB300">
        <f t="shared" si="135"/>
        <v>0</v>
      </c>
    </row>
    <row r="301" spans="1:28" x14ac:dyDescent="0.2">
      <c r="A301">
        <f t="shared" si="122"/>
        <v>2.6899999999999866</v>
      </c>
      <c r="B301" s="5">
        <f t="shared" si="123"/>
        <v>-100.24308372032165</v>
      </c>
      <c r="C301" s="5">
        <f t="shared" si="124"/>
        <v>240.49424892104423</v>
      </c>
      <c r="D301" s="5">
        <f t="shared" si="125"/>
        <v>77.724585595734993</v>
      </c>
      <c r="E301" s="2">
        <f t="shared" si="126"/>
        <v>260.54972576814697</v>
      </c>
      <c r="F301" s="2">
        <f t="shared" si="127"/>
        <v>-22.62740526832286</v>
      </c>
      <c r="G301" s="3">
        <f t="shared" si="128"/>
        <v>-33.06630102070816</v>
      </c>
      <c r="H301" s="3">
        <f t="shared" si="129"/>
        <v>69.257546750313935</v>
      </c>
      <c r="I301" s="3">
        <f t="shared" si="130"/>
        <v>-11.980880404241605</v>
      </c>
      <c r="J301" s="2">
        <f t="shared" si="131"/>
        <v>77.675797648461554</v>
      </c>
      <c r="K301" s="2">
        <f t="shared" si="109"/>
        <v>77.675797648461554</v>
      </c>
      <c r="L301" s="5">
        <f t="shared" si="110"/>
        <v>0.31384836983451009</v>
      </c>
      <c r="M301" s="4">
        <f t="shared" si="132"/>
        <v>0.10145470577100116</v>
      </c>
      <c r="N301" s="4">
        <f t="shared" si="111"/>
        <v>0.15967691357405459</v>
      </c>
      <c r="O301" s="4">
        <f t="shared" si="112"/>
        <v>0</v>
      </c>
      <c r="P301" s="4">
        <f t="shared" si="113"/>
        <v>0</v>
      </c>
      <c r="Q301" s="5">
        <f t="shared" si="114"/>
        <v>4.2853332742729995</v>
      </c>
      <c r="R301" s="5">
        <f t="shared" si="115"/>
        <v>-8.9756537750554219</v>
      </c>
      <c r="S301" s="5">
        <f t="shared" si="133"/>
        <v>1.5527006005064892</v>
      </c>
      <c r="T301" s="6">
        <f t="shared" si="134"/>
        <v>621.80976888611428</v>
      </c>
      <c r="U301" s="5">
        <f t="shared" si="116"/>
        <v>-1.9937221742659468</v>
      </c>
      <c r="V301" s="5">
        <f t="shared" si="117"/>
        <v>-0.21331246997268469</v>
      </c>
      <c r="W301" s="5">
        <f t="shared" si="118"/>
        <v>4.2694290802094299</v>
      </c>
      <c r="X301" s="5">
        <f t="shared" si="119"/>
        <v>2.2916111000070529</v>
      </c>
      <c r="Y301" s="5">
        <f t="shared" si="119"/>
        <v>-9.1889662450281069</v>
      </c>
      <c r="Z301" s="5">
        <f t="shared" si="120"/>
        <v>-26.351870319284082</v>
      </c>
      <c r="AA301">
        <f t="shared" si="121"/>
        <v>0</v>
      </c>
      <c r="AB301">
        <f t="shared" si="135"/>
        <v>0</v>
      </c>
    </row>
    <row r="302" spans="1:28" x14ac:dyDescent="0.2">
      <c r="A302">
        <f t="shared" si="122"/>
        <v>2.6999999999999864</v>
      </c>
      <c r="B302" s="5">
        <f t="shared" si="123"/>
        <v>-100.57363214997372</v>
      </c>
      <c r="C302" s="5">
        <f t="shared" si="124"/>
        <v>241.18636494023511</v>
      </c>
      <c r="D302" s="5">
        <f t="shared" si="125"/>
        <v>77.603459198176608</v>
      </c>
      <c r="E302" s="2">
        <f t="shared" si="126"/>
        <v>261.315744104565</v>
      </c>
      <c r="F302" s="2">
        <f t="shared" si="127"/>
        <v>-22.635917410359404</v>
      </c>
      <c r="G302" s="3">
        <f t="shared" si="128"/>
        <v>-33.043384909708088</v>
      </c>
      <c r="H302" s="3">
        <f t="shared" si="129"/>
        <v>69.16565708786365</v>
      </c>
      <c r="I302" s="3">
        <f t="shared" si="130"/>
        <v>-12.244399107434445</v>
      </c>
      <c r="J302" s="2">
        <f t="shared" si="131"/>
        <v>77.625245353487998</v>
      </c>
      <c r="K302" s="2">
        <f t="shared" si="109"/>
        <v>77.625245353487998</v>
      </c>
      <c r="L302" s="5">
        <f t="shared" si="110"/>
        <v>0.31384836983451009</v>
      </c>
      <c r="M302" s="4">
        <f t="shared" si="132"/>
        <v>0.10152067512952644</v>
      </c>
      <c r="N302" s="4">
        <f t="shared" si="111"/>
        <v>0.15974226235942493</v>
      </c>
      <c r="O302" s="4">
        <f t="shared" si="112"/>
        <v>0</v>
      </c>
      <c r="P302" s="4">
        <f t="shared" si="113"/>
        <v>0</v>
      </c>
      <c r="Q302" s="5">
        <f t="shared" si="114"/>
        <v>4.2795763764794126</v>
      </c>
      <c r="R302" s="5">
        <f t="shared" si="115"/>
        <v>-8.9579113321992896</v>
      </c>
      <c r="S302" s="5">
        <f t="shared" si="133"/>
        <v>1.5858194100740199</v>
      </c>
      <c r="T302" s="6">
        <f t="shared" si="134"/>
        <v>621.80914707665636</v>
      </c>
      <c r="U302" s="5">
        <f t="shared" si="116"/>
        <v>-1.9918385491827195</v>
      </c>
      <c r="V302" s="5">
        <f t="shared" si="117"/>
        <v>-0.1969378696771597</v>
      </c>
      <c r="W302" s="5">
        <f t="shared" si="118"/>
        <v>4.2628266392625633</v>
      </c>
      <c r="X302" s="5">
        <f t="shared" si="119"/>
        <v>2.2877378272966933</v>
      </c>
      <c r="Y302" s="5">
        <f t="shared" si="119"/>
        <v>-9.1548492018764485</v>
      </c>
      <c r="Z302" s="5">
        <f t="shared" si="120"/>
        <v>-26.325353950663416</v>
      </c>
      <c r="AA302">
        <f t="shared" si="121"/>
        <v>0</v>
      </c>
      <c r="AB302">
        <f t="shared" si="135"/>
        <v>0</v>
      </c>
    </row>
    <row r="303" spans="1:28" x14ac:dyDescent="0.2">
      <c r="A303">
        <f t="shared" si="122"/>
        <v>2.7099999999999862</v>
      </c>
      <c r="B303" s="5">
        <f t="shared" si="123"/>
        <v>-100.90395161217943</v>
      </c>
      <c r="C303" s="5">
        <f t="shared" si="124"/>
        <v>241.87756376865366</v>
      </c>
      <c r="D303" s="5">
        <f t="shared" si="125"/>
        <v>77.479698939404727</v>
      </c>
      <c r="E303" s="2">
        <f t="shared" si="126"/>
        <v>262.08083353349622</v>
      </c>
      <c r="F303" s="2">
        <f t="shared" si="127"/>
        <v>-22.644410795806035</v>
      </c>
      <c r="G303" s="3">
        <f t="shared" si="128"/>
        <v>-33.020507531435122</v>
      </c>
      <c r="H303" s="3">
        <f t="shared" si="129"/>
        <v>69.074108595844891</v>
      </c>
      <c r="I303" s="3">
        <f t="shared" si="130"/>
        <v>-12.507652646941079</v>
      </c>
      <c r="J303" s="2">
        <f t="shared" si="131"/>
        <v>77.575948403359334</v>
      </c>
      <c r="K303" s="2">
        <f t="shared" si="109"/>
        <v>77.575948403359334</v>
      </c>
      <c r="L303" s="5">
        <f t="shared" si="110"/>
        <v>0.31384836983451009</v>
      </c>
      <c r="M303" s="4">
        <f t="shared" si="132"/>
        <v>0.10158508657660965</v>
      </c>
      <c r="N303" s="4">
        <f t="shared" si="111"/>
        <v>0.15980603752711439</v>
      </c>
      <c r="O303" s="4">
        <f t="shared" si="112"/>
        <v>0</v>
      </c>
      <c r="P303" s="4">
        <f t="shared" si="113"/>
        <v>0</v>
      </c>
      <c r="Q303" s="5">
        <f t="shared" si="114"/>
        <v>4.2738975183237704</v>
      </c>
      <c r="R303" s="5">
        <f t="shared" si="115"/>
        <v>-8.9403732219187226</v>
      </c>
      <c r="S303" s="5">
        <f t="shared" si="133"/>
        <v>1.6188856442296455</v>
      </c>
      <c r="T303" s="6">
        <f t="shared" si="134"/>
        <v>621.8085252678203</v>
      </c>
      <c r="U303" s="5">
        <f t="shared" si="116"/>
        <v>-1.9899755231559377</v>
      </c>
      <c r="V303" s="5">
        <f t="shared" si="117"/>
        <v>-0.18058907349021866</v>
      </c>
      <c r="W303" s="5">
        <f t="shared" si="118"/>
        <v>4.2562720583126694</v>
      </c>
      <c r="X303" s="5">
        <f t="shared" si="119"/>
        <v>2.2839219951678329</v>
      </c>
      <c r="Y303" s="5">
        <f t="shared" si="119"/>
        <v>-9.1209622954089404</v>
      </c>
      <c r="Z303" s="5">
        <f t="shared" si="120"/>
        <v>-26.298842297457686</v>
      </c>
      <c r="AA303">
        <f t="shared" si="121"/>
        <v>0</v>
      </c>
      <c r="AB303">
        <f t="shared" si="135"/>
        <v>0</v>
      </c>
    </row>
    <row r="304" spans="1:28" x14ac:dyDescent="0.2">
      <c r="A304">
        <f t="shared" si="122"/>
        <v>2.719999999999986</v>
      </c>
      <c r="B304" s="5">
        <f t="shared" si="123"/>
        <v>-101.23404249139402</v>
      </c>
      <c r="C304" s="5">
        <f t="shared" si="124"/>
        <v>242.56784880649735</v>
      </c>
      <c r="D304" s="5">
        <f t="shared" si="125"/>
        <v>77.35330747082044</v>
      </c>
      <c r="E304" s="2">
        <f t="shared" si="126"/>
        <v>262.84499735349942</v>
      </c>
      <c r="F304" s="2">
        <f t="shared" si="127"/>
        <v>-22.652885470560197</v>
      </c>
      <c r="G304" s="3">
        <f t="shared" si="128"/>
        <v>-32.997668311483444</v>
      </c>
      <c r="H304" s="3">
        <f t="shared" si="129"/>
        <v>68.982898972890794</v>
      </c>
      <c r="I304" s="3">
        <f t="shared" si="130"/>
        <v>-12.770641069915655</v>
      </c>
      <c r="J304" s="2">
        <f t="shared" si="131"/>
        <v>77.527902964257663</v>
      </c>
      <c r="K304" s="2">
        <f t="shared" si="109"/>
        <v>77.527902964257663</v>
      </c>
      <c r="L304" s="5">
        <f t="shared" si="110"/>
        <v>0.31384836983451009</v>
      </c>
      <c r="M304" s="4">
        <f t="shared" si="132"/>
        <v>0.10164793903809705</v>
      </c>
      <c r="N304" s="4">
        <f t="shared" si="111"/>
        <v>0.15986824021143298</v>
      </c>
      <c r="O304" s="4">
        <f t="shared" si="112"/>
        <v>0</v>
      </c>
      <c r="P304" s="4">
        <f t="shared" si="113"/>
        <v>0</v>
      </c>
      <c r="Q304" s="5">
        <f t="shared" si="114"/>
        <v>4.2682962611292092</v>
      </c>
      <c r="R304" s="5">
        <f t="shared" si="115"/>
        <v>-8.9230380458541845</v>
      </c>
      <c r="S304" s="5">
        <f t="shared" si="133"/>
        <v>1.6519009469518975</v>
      </c>
      <c r="T304" s="6">
        <f t="shared" si="134"/>
        <v>621.80790345960588</v>
      </c>
      <c r="U304" s="5">
        <f t="shared" si="116"/>
        <v>-1.9881329934349048</v>
      </c>
      <c r="V304" s="5">
        <f t="shared" si="117"/>
        <v>-0.1642657661191019</v>
      </c>
      <c r="W304" s="5">
        <f t="shared" si="118"/>
        <v>4.2497650689936446</v>
      </c>
      <c r="X304" s="5">
        <f t="shared" si="119"/>
        <v>2.2801632676943044</v>
      </c>
      <c r="Y304" s="5">
        <f t="shared" si="119"/>
        <v>-9.0873038119732872</v>
      </c>
      <c r="Z304" s="5">
        <f t="shared" si="120"/>
        <v>-26.272333984054455</v>
      </c>
      <c r="AA304">
        <f t="shared" si="121"/>
        <v>0</v>
      </c>
      <c r="AB304">
        <f t="shared" si="135"/>
        <v>0</v>
      </c>
    </row>
    <row r="305" spans="1:28" x14ac:dyDescent="0.2">
      <c r="A305">
        <f t="shared" si="122"/>
        <v>2.7299999999999858</v>
      </c>
      <c r="B305" s="5">
        <f t="shared" si="123"/>
        <v>-101.56390516634548</v>
      </c>
      <c r="C305" s="5">
        <f t="shared" si="124"/>
        <v>243.25722343103567</v>
      </c>
      <c r="D305" s="5">
        <f t="shared" si="125"/>
        <v>77.224287443422071</v>
      </c>
      <c r="E305" s="2">
        <f t="shared" si="126"/>
        <v>263.60823883940964</v>
      </c>
      <c r="F305" s="2">
        <f t="shared" si="127"/>
        <v>-22.661341479938994</v>
      </c>
      <c r="G305" s="3">
        <f t="shared" si="128"/>
        <v>-32.974866678806499</v>
      </c>
      <c r="H305" s="3">
        <f t="shared" si="129"/>
        <v>68.892025934771056</v>
      </c>
      <c r="I305" s="3">
        <f t="shared" si="130"/>
        <v>-13.033364409756199</v>
      </c>
      <c r="J305" s="2">
        <f t="shared" si="131"/>
        <v>77.481105165838528</v>
      </c>
      <c r="K305" s="2">
        <f t="shared" si="109"/>
        <v>77.481105165838528</v>
      </c>
      <c r="L305" s="5">
        <f t="shared" si="110"/>
        <v>0.31384836983451009</v>
      </c>
      <c r="M305" s="4">
        <f t="shared" si="132"/>
        <v>0.10170923164876704</v>
      </c>
      <c r="N305" s="4">
        <f t="shared" si="111"/>
        <v>0.15992887169959896</v>
      </c>
      <c r="O305" s="4">
        <f t="shared" si="112"/>
        <v>0</v>
      </c>
      <c r="P305" s="4">
        <f t="shared" si="113"/>
        <v>0</v>
      </c>
      <c r="Q305" s="5">
        <f t="shared" si="114"/>
        <v>4.2627721658930637</v>
      </c>
      <c r="R305" s="5">
        <f t="shared" si="115"/>
        <v>-8.9059044109940988</v>
      </c>
      <c r="S305" s="5">
        <f t="shared" si="133"/>
        <v>1.6848669495776381</v>
      </c>
      <c r="T305" s="6">
        <f t="shared" si="134"/>
        <v>621.80728165201322</v>
      </c>
      <c r="U305" s="5">
        <f t="shared" si="116"/>
        <v>-1.9863108569395185</v>
      </c>
      <c r="V305" s="5">
        <f t="shared" si="117"/>
        <v>-0.14796763397684862</v>
      </c>
      <c r="W305" s="5">
        <f t="shared" si="118"/>
        <v>4.2433054025105141</v>
      </c>
      <c r="X305" s="5">
        <f t="shared" si="119"/>
        <v>2.2764613089535453</v>
      </c>
      <c r="Y305" s="5">
        <f t="shared" si="119"/>
        <v>-9.053872044970948</v>
      </c>
      <c r="Z305" s="5">
        <f t="shared" si="120"/>
        <v>-26.245827647911845</v>
      </c>
      <c r="AA305">
        <f t="shared" si="121"/>
        <v>0</v>
      </c>
      <c r="AB305">
        <f t="shared" si="135"/>
        <v>0</v>
      </c>
    </row>
    <row r="306" spans="1:28" x14ac:dyDescent="0.2">
      <c r="A306">
        <f t="shared" si="122"/>
        <v>2.7399999999999856</v>
      </c>
      <c r="B306" s="5">
        <f t="shared" si="123"/>
        <v>-101.89354001006809</v>
      </c>
      <c r="C306" s="5">
        <f t="shared" si="124"/>
        <v>243.94569099678111</v>
      </c>
      <c r="D306" s="5">
        <f t="shared" si="125"/>
        <v>77.092641507942119</v>
      </c>
      <c r="E306" s="2">
        <f t="shared" si="126"/>
        <v>264.3705612425112</v>
      </c>
      <c r="F306" s="2">
        <f t="shared" si="127"/>
        <v>-22.669778868687715</v>
      </c>
      <c r="G306" s="3">
        <f t="shared" si="128"/>
        <v>-32.952102065716964</v>
      </c>
      <c r="H306" s="3">
        <f t="shared" si="129"/>
        <v>68.801487214321341</v>
      </c>
      <c r="I306" s="3">
        <f t="shared" si="130"/>
        <v>-13.295822686235319</v>
      </c>
      <c r="J306" s="2">
        <f t="shared" si="131"/>
        <v>77.435551101258781</v>
      </c>
      <c r="K306" s="2">
        <f t="shared" si="109"/>
        <v>77.435551101258781</v>
      </c>
      <c r="L306" s="5">
        <f t="shared" si="110"/>
        <v>0.31384836983451009</v>
      </c>
      <c r="M306" s="4">
        <f t="shared" si="132"/>
        <v>0.1017689637524503</v>
      </c>
      <c r="N306" s="4">
        <f t="shared" si="111"/>
        <v>0.1599879334314693</v>
      </c>
      <c r="O306" s="4">
        <f t="shared" si="112"/>
        <v>0</v>
      </c>
      <c r="P306" s="4">
        <f t="shared" si="113"/>
        <v>0</v>
      </c>
      <c r="Q306" s="5">
        <f t="shared" si="114"/>
        <v>4.2573247932796496</v>
      </c>
      <c r="R306" s="5">
        <f t="shared" si="115"/>
        <v>-8.8889709296204185</v>
      </c>
      <c r="S306" s="5">
        <f t="shared" si="133"/>
        <v>1.7177852707627579</v>
      </c>
      <c r="T306" s="6">
        <f t="shared" si="134"/>
        <v>621.80665984504253</v>
      </c>
      <c r="U306" s="5">
        <f t="shared" si="116"/>
        <v>-1.9845090102601903</v>
      </c>
      <c r="V306" s="5">
        <f t="shared" si="117"/>
        <v>-0.1316943652176662</v>
      </c>
      <c r="W306" s="5">
        <f t="shared" si="118"/>
        <v>4.2368927896448865</v>
      </c>
      <c r="X306" s="5">
        <f t="shared" si="119"/>
        <v>2.2728157830194595</v>
      </c>
      <c r="Y306" s="5">
        <f t="shared" si="119"/>
        <v>-9.0206652948380839</v>
      </c>
      <c r="Z306" s="5">
        <f t="shared" si="120"/>
        <v>-26.219321939592355</v>
      </c>
      <c r="AA306">
        <f t="shared" si="121"/>
        <v>0</v>
      </c>
      <c r="AB306">
        <f t="shared" si="135"/>
        <v>0</v>
      </c>
    </row>
    <row r="307" spans="1:28" x14ac:dyDescent="0.2">
      <c r="A307">
        <f t="shared" si="122"/>
        <v>2.7499999999999853</v>
      </c>
      <c r="B307" s="5">
        <f t="shared" si="123"/>
        <v>-102.22294738993611</v>
      </c>
      <c r="C307" s="5">
        <f t="shared" si="124"/>
        <v>244.63325483565959</v>
      </c>
      <c r="D307" s="5">
        <f t="shared" si="125"/>
        <v>76.958372314982782</v>
      </c>
      <c r="E307" s="2">
        <f t="shared" si="126"/>
        <v>265.13196779071063</v>
      </c>
      <c r="F307" s="2">
        <f t="shared" si="127"/>
        <v>-22.678197680988131</v>
      </c>
      <c r="G307" s="3">
        <f t="shared" si="128"/>
        <v>-32.92937390788677</v>
      </c>
      <c r="H307" s="3">
        <f t="shared" si="129"/>
        <v>68.711280561372959</v>
      </c>
      <c r="I307" s="3">
        <f t="shared" si="130"/>
        <v>-13.558015905631242</v>
      </c>
      <c r="J307" s="2">
        <f t="shared" si="131"/>
        <v>77.39123682721754</v>
      </c>
      <c r="K307" s="2">
        <f t="shared" si="109"/>
        <v>77.39123682721754</v>
      </c>
      <c r="L307" s="5">
        <f t="shared" si="110"/>
        <v>0.31384836983451009</v>
      </c>
      <c r="M307" s="4">
        <f t="shared" si="132"/>
        <v>0.10182713490207047</v>
      </c>
      <c r="N307" s="4">
        <f t="shared" si="111"/>
        <v>0.16004542699922233</v>
      </c>
      <c r="O307" s="4">
        <f t="shared" si="112"/>
        <v>0</v>
      </c>
      <c r="P307" s="4">
        <f t="shared" si="113"/>
        <v>0</v>
      </c>
      <c r="Q307" s="5">
        <f t="shared" si="114"/>
        <v>4.2519537036139203</v>
      </c>
      <c r="R307" s="5">
        <f t="shared" si="115"/>
        <v>-8.8722362192562567</v>
      </c>
      <c r="S307" s="5">
        <f t="shared" si="133"/>
        <v>1.7506575164430371</v>
      </c>
      <c r="T307" s="6">
        <f t="shared" si="134"/>
        <v>621.8060380386936</v>
      </c>
      <c r="U307" s="5">
        <f t="shared" si="116"/>
        <v>-1.9827273496580793</v>
      </c>
      <c r="V307" s="5">
        <f t="shared" si="117"/>
        <v>-0.11544564977215346</v>
      </c>
      <c r="W307" s="5">
        <f t="shared" si="118"/>
        <v>4.2305269607610274</v>
      </c>
      <c r="X307" s="5">
        <f t="shared" si="119"/>
        <v>2.2692263539558413</v>
      </c>
      <c r="Y307" s="5">
        <f t="shared" si="119"/>
        <v>-8.9876818690284104</v>
      </c>
      <c r="Z307" s="5">
        <f t="shared" si="120"/>
        <v>-26.192815522795936</v>
      </c>
      <c r="AA307">
        <f t="shared" si="121"/>
        <v>0</v>
      </c>
      <c r="AB307">
        <f t="shared" si="135"/>
        <v>0</v>
      </c>
    </row>
    <row r="308" spans="1:28" x14ac:dyDescent="0.2">
      <c r="A308">
        <f t="shared" si="122"/>
        <v>2.7599999999999851</v>
      </c>
      <c r="B308" s="5">
        <f t="shared" si="123"/>
        <v>-102.55212766769728</v>
      </c>
      <c r="C308" s="5">
        <f t="shared" si="124"/>
        <v>245.31991825717986</v>
      </c>
      <c r="D308" s="5">
        <f t="shared" si="125"/>
        <v>76.821482515150322</v>
      </c>
      <c r="E308" s="2">
        <f t="shared" si="126"/>
        <v>265.89246168870807</v>
      </c>
      <c r="F308" s="2">
        <f t="shared" si="127"/>
        <v>-22.686597960466674</v>
      </c>
      <c r="G308" s="3">
        <f t="shared" si="128"/>
        <v>-32.906681644347209</v>
      </c>
      <c r="H308" s="3">
        <f t="shared" si="129"/>
        <v>68.621403742682674</v>
      </c>
      <c r="I308" s="3">
        <f t="shared" si="130"/>
        <v>-13.819944060859202</v>
      </c>
      <c r="J308" s="2">
        <f t="shared" si="131"/>
        <v>77.348158364009933</v>
      </c>
      <c r="K308" s="2">
        <f t="shared" si="109"/>
        <v>77.348158364009933</v>
      </c>
      <c r="L308" s="5">
        <f t="shared" si="110"/>
        <v>0.31384836983451009</v>
      </c>
      <c r="M308" s="4">
        <f t="shared" si="132"/>
        <v>0.10188374485960607</v>
      </c>
      <c r="N308" s="4">
        <f t="shared" si="111"/>
        <v>0.16010135414699433</v>
      </c>
      <c r="O308" s="4">
        <f t="shared" si="112"/>
        <v>0</v>
      </c>
      <c r="P308" s="4">
        <f t="shared" si="113"/>
        <v>0</v>
      </c>
      <c r="Q308" s="5">
        <f t="shared" si="114"/>
        <v>4.24665845687597</v>
      </c>
      <c r="R308" s="5">
        <f t="shared" si="115"/>
        <v>-8.8556989026155151</v>
      </c>
      <c r="S308" s="5">
        <f t="shared" si="133"/>
        <v>1.7834852797952123</v>
      </c>
      <c r="T308" s="6">
        <f t="shared" si="134"/>
        <v>621.80541623296654</v>
      </c>
      <c r="U308" s="5">
        <f t="shared" si="116"/>
        <v>-1.9809657710656399</v>
      </c>
      <c r="V308" s="5">
        <f t="shared" si="117"/>
        <v>-9.9221179382356098E-2</v>
      </c>
      <c r="W308" s="5">
        <f t="shared" si="118"/>
        <v>4.2242076458126103</v>
      </c>
      <c r="X308" s="5">
        <f t="shared" si="119"/>
        <v>2.2656926858103299</v>
      </c>
      <c r="Y308" s="5">
        <f t="shared" si="119"/>
        <v>-8.9549200819978712</v>
      </c>
      <c r="Z308" s="5">
        <f t="shared" si="120"/>
        <v>-26.166307074392176</v>
      </c>
      <c r="AA308">
        <f t="shared" si="121"/>
        <v>0</v>
      </c>
      <c r="AB308">
        <f t="shared" si="135"/>
        <v>0</v>
      </c>
    </row>
    <row r="309" spans="1:28" x14ac:dyDescent="0.2">
      <c r="A309">
        <f t="shared" si="122"/>
        <v>2.7699999999999849</v>
      </c>
      <c r="B309" s="5">
        <f t="shared" si="123"/>
        <v>-102.88108119950645</v>
      </c>
      <c r="C309" s="5">
        <f t="shared" si="124"/>
        <v>246.00568454860257</v>
      </c>
      <c r="D309" s="5">
        <f t="shared" si="125"/>
        <v>76.681974759188009</v>
      </c>
      <c r="E309" s="2">
        <f t="shared" si="126"/>
        <v>266.65204611816876</v>
      </c>
      <c r="F309" s="2">
        <f t="shared" si="127"/>
        <v>-22.69497975020235</v>
      </c>
      <c r="G309" s="3">
        <f t="shared" si="128"/>
        <v>-32.884024717489105</v>
      </c>
      <c r="H309" s="3">
        <f t="shared" si="129"/>
        <v>68.5318545418627</v>
      </c>
      <c r="I309" s="3">
        <f t="shared" si="130"/>
        <v>-14.081607131603123</v>
      </c>
      <c r="J309" s="2">
        <f t="shared" si="131"/>
        <v>77.306311695593635</v>
      </c>
      <c r="K309" s="2">
        <f t="shared" si="109"/>
        <v>77.306311695593635</v>
      </c>
      <c r="L309" s="5">
        <f t="shared" si="110"/>
        <v>0.31384836983451009</v>
      </c>
      <c r="M309" s="4">
        <f t="shared" si="132"/>
        <v>0.10193879359597335</v>
      </c>
      <c r="N309" s="4">
        <f t="shared" si="111"/>
        <v>0.16015571677046922</v>
      </c>
      <c r="O309" s="4">
        <f t="shared" si="112"/>
        <v>0</v>
      </c>
      <c r="P309" s="4">
        <f t="shared" si="113"/>
        <v>0</v>
      </c>
      <c r="Q309" s="5">
        <f t="shared" si="114"/>
        <v>4.2414386126963786</v>
      </c>
      <c r="R309" s="5">
        <f t="shared" si="115"/>
        <v>-8.8393576075545184</v>
      </c>
      <c r="S309" s="5">
        <f t="shared" si="133"/>
        <v>1.8162701411982956</v>
      </c>
      <c r="T309" s="6">
        <f t="shared" si="134"/>
        <v>621.80479442786111</v>
      </c>
      <c r="U309" s="5">
        <f t="shared" si="116"/>
        <v>-1.9792241700874815</v>
      </c>
      <c r="V309" s="5">
        <f t="shared" si="117"/>
        <v>-8.3020647636638092E-2</v>
      </c>
      <c r="W309" s="5">
        <f t="shared" si="118"/>
        <v>4.2179345743500667</v>
      </c>
      <c r="X309" s="5">
        <f t="shared" si="119"/>
        <v>2.2622144426088973</v>
      </c>
      <c r="Y309" s="5">
        <f t="shared" si="119"/>
        <v>-8.9223782551911572</v>
      </c>
      <c r="Z309" s="5">
        <f t="shared" si="120"/>
        <v>-26.139795284451637</v>
      </c>
      <c r="AA309">
        <f t="shared" si="121"/>
        <v>0</v>
      </c>
      <c r="AB309">
        <f t="shared" si="135"/>
        <v>0</v>
      </c>
    </row>
    <row r="310" spans="1:28" x14ac:dyDescent="0.2">
      <c r="A310">
        <f t="shared" si="122"/>
        <v>2.7799999999999847</v>
      </c>
      <c r="B310" s="5">
        <f t="shared" si="123"/>
        <v>-103.20980833595922</v>
      </c>
      <c r="C310" s="5">
        <f t="shared" si="124"/>
        <v>246.69055697510845</v>
      </c>
      <c r="D310" s="5">
        <f t="shared" si="125"/>
        <v>76.539851698107768</v>
      </c>
      <c r="E310" s="2">
        <f t="shared" si="126"/>
        <v>267.41072423789342</v>
      </c>
      <c r="F310" s="2">
        <f t="shared" si="127"/>
        <v>-22.703343092734535</v>
      </c>
      <c r="G310" s="3">
        <f t="shared" si="128"/>
        <v>-32.861402573063017</v>
      </c>
      <c r="H310" s="3">
        <f t="shared" si="129"/>
        <v>68.442630759310788</v>
      </c>
      <c r="I310" s="3">
        <f t="shared" si="130"/>
        <v>-14.34300508444764</v>
      </c>
      <c r="J310" s="2">
        <f t="shared" si="131"/>
        <v>77.26569276966822</v>
      </c>
      <c r="K310" s="2">
        <f t="shared" si="109"/>
        <v>77.26569276966822</v>
      </c>
      <c r="L310" s="5">
        <f t="shared" si="110"/>
        <v>0.31384836983451009</v>
      </c>
      <c r="M310" s="4">
        <f t="shared" si="132"/>
        <v>0.10199228129083052</v>
      </c>
      <c r="N310" s="4">
        <f t="shared" si="111"/>
        <v>0.16020851691642241</v>
      </c>
      <c r="O310" s="4">
        <f t="shared" si="112"/>
        <v>0</v>
      </c>
      <c r="P310" s="4">
        <f t="shared" si="113"/>
        <v>0</v>
      </c>
      <c r="Q310" s="5">
        <f t="shared" si="114"/>
        <v>4.236293730352398</v>
      </c>
      <c r="R310" s="5">
        <f t="shared" si="115"/>
        <v>-8.823210967025588</v>
      </c>
      <c r="S310" s="5">
        <f t="shared" si="133"/>
        <v>1.8490136681951899</v>
      </c>
      <c r="T310" s="6">
        <f t="shared" si="134"/>
        <v>621.80417262337755</v>
      </c>
      <c r="U310" s="5">
        <f t="shared" si="116"/>
        <v>-1.977502442001537</v>
      </c>
      <c r="V310" s="5">
        <f t="shared" si="117"/>
        <v>-6.6843750004345545E-2</v>
      </c>
      <c r="W310" s="5">
        <f t="shared" si="118"/>
        <v>4.2117074755285842</v>
      </c>
      <c r="X310" s="5">
        <f t="shared" si="119"/>
        <v>2.258791288350861</v>
      </c>
      <c r="Y310" s="5">
        <f t="shared" si="119"/>
        <v>-8.8900547170299333</v>
      </c>
      <c r="Z310" s="5">
        <f t="shared" si="120"/>
        <v>-26.113278856276224</v>
      </c>
      <c r="AA310">
        <f t="shared" si="121"/>
        <v>0</v>
      </c>
      <c r="AB310">
        <f t="shared" si="135"/>
        <v>0</v>
      </c>
    </row>
    <row r="311" spans="1:28" x14ac:dyDescent="0.2">
      <c r="A311">
        <f t="shared" si="122"/>
        <v>2.7899999999999845</v>
      </c>
      <c r="B311" s="5">
        <f t="shared" si="123"/>
        <v>-103.53830942212544</v>
      </c>
      <c r="C311" s="5">
        <f t="shared" si="124"/>
        <v>247.37453877996569</v>
      </c>
      <c r="D311" s="5">
        <f t="shared" si="125"/>
        <v>76.39511598332048</v>
      </c>
      <c r="E311" s="2">
        <f t="shared" si="126"/>
        <v>268.16849918398793</v>
      </c>
      <c r="F311" s="2">
        <f t="shared" si="127"/>
        <v>-22.711688030070601</v>
      </c>
      <c r="G311" s="3">
        <f t="shared" si="128"/>
        <v>-32.838814660179509</v>
      </c>
      <c r="H311" s="3">
        <f t="shared" si="129"/>
        <v>68.353730212140491</v>
      </c>
      <c r="I311" s="3">
        <f t="shared" si="130"/>
        <v>-14.604137873010401</v>
      </c>
      <c r="J311" s="2">
        <f t="shared" si="131"/>
        <v>77.22629749776695</v>
      </c>
      <c r="K311" s="2">
        <f t="shared" si="109"/>
        <v>77.22629749776695</v>
      </c>
      <c r="L311" s="5">
        <f t="shared" si="110"/>
        <v>0.31384836983451009</v>
      </c>
      <c r="M311" s="4">
        <f t="shared" si="132"/>
        <v>0.10204420833230324</v>
      </c>
      <c r="N311" s="4">
        <f t="shared" si="111"/>
        <v>0.16025975678221829</v>
      </c>
      <c r="O311" s="4">
        <f t="shared" si="112"/>
        <v>0</v>
      </c>
      <c r="P311" s="4">
        <f t="shared" si="113"/>
        <v>0</v>
      </c>
      <c r="Q311" s="5">
        <f t="shared" si="114"/>
        <v>4.2312233687649483</v>
      </c>
      <c r="R311" s="5">
        <f t="shared" si="115"/>
        <v>-8.8072576190325425</v>
      </c>
      <c r="S311" s="5">
        <f t="shared" si="133"/>
        <v>1.8817174154546374</v>
      </c>
      <c r="T311" s="6">
        <f t="shared" si="134"/>
        <v>621.80355081951586</v>
      </c>
      <c r="U311" s="5">
        <f t="shared" si="116"/>
        <v>-1.9758004817605357</v>
      </c>
      <c r="V311" s="5">
        <f t="shared" si="117"/>
        <v>-5.0690183870246951E-2</v>
      </c>
      <c r="W311" s="5">
        <f t="shared" si="118"/>
        <v>4.205526078116697</v>
      </c>
      <c r="X311" s="5">
        <f t="shared" si="119"/>
        <v>2.2554228870044124</v>
      </c>
      <c r="Y311" s="5">
        <f t="shared" si="119"/>
        <v>-8.8579478029027889</v>
      </c>
      <c r="Z311" s="5">
        <f t="shared" si="120"/>
        <v>-26.086756506428664</v>
      </c>
      <c r="AA311">
        <f t="shared" si="121"/>
        <v>0</v>
      </c>
      <c r="AB311">
        <f t="shared" si="135"/>
        <v>0</v>
      </c>
    </row>
    <row r="312" spans="1:28" x14ac:dyDescent="0.2">
      <c r="A312">
        <f t="shared" si="122"/>
        <v>2.7999999999999843</v>
      </c>
      <c r="B312" s="5">
        <f t="shared" si="123"/>
        <v>-103.86658479758289</v>
      </c>
      <c r="C312" s="5">
        <f t="shared" si="124"/>
        <v>248.05763318469695</v>
      </c>
      <c r="D312" s="5">
        <f t="shared" si="125"/>
        <v>76.247770266765059</v>
      </c>
      <c r="E312" s="2">
        <f t="shared" si="126"/>
        <v>268.92537407003294</v>
      </c>
      <c r="F312" s="2">
        <f t="shared" si="127"/>
        <v>-22.720014603693365</v>
      </c>
      <c r="G312" s="3">
        <f t="shared" si="128"/>
        <v>-32.816260431309466</v>
      </c>
      <c r="H312" s="3">
        <f t="shared" si="129"/>
        <v>68.265150734111458</v>
      </c>
      <c r="I312" s="3">
        <f t="shared" si="130"/>
        <v>-14.865005438074688</v>
      </c>
      <c r="J312" s="2">
        <f t="shared" si="131"/>
        <v>77.188121755361266</v>
      </c>
      <c r="K312" s="2">
        <f t="shared" si="109"/>
        <v>77.188121755361266</v>
      </c>
      <c r="L312" s="5">
        <f t="shared" si="110"/>
        <v>0.31384836983451009</v>
      </c>
      <c r="M312" s="4">
        <f t="shared" si="132"/>
        <v>0.10209457531663221</v>
      </c>
      <c r="N312" s="4">
        <f t="shared" si="111"/>
        <v>0.16030943871526254</v>
      </c>
      <c r="O312" s="4">
        <f t="shared" si="112"/>
        <v>0</v>
      </c>
      <c r="P312" s="4">
        <f t="shared" si="113"/>
        <v>0</v>
      </c>
      <c r="Q312" s="5">
        <f t="shared" si="114"/>
        <v>4.2262270864964542</v>
      </c>
      <c r="R312" s="5">
        <f t="shared" si="115"/>
        <v>-8.7914962065881248</v>
      </c>
      <c r="S312" s="5">
        <f t="shared" si="133"/>
        <v>1.9143829247335575</v>
      </c>
      <c r="T312" s="6">
        <f t="shared" si="134"/>
        <v>621.80292901627593</v>
      </c>
      <c r="U312" s="5">
        <f t="shared" si="116"/>
        <v>-1.9741181839937814</v>
      </c>
      <c r="V312" s="5">
        <f t="shared" si="117"/>
        <v>-3.4559648568729381E-2</v>
      </c>
      <c r="W312" s="5">
        <f t="shared" si="118"/>
        <v>4.1993901105055045</v>
      </c>
      <c r="X312" s="5">
        <f t="shared" si="119"/>
        <v>2.2521089025026728</v>
      </c>
      <c r="Y312" s="5">
        <f t="shared" si="119"/>
        <v>-8.826055855156854</v>
      </c>
      <c r="Z312" s="5">
        <f t="shared" si="120"/>
        <v>-26.060226964760936</v>
      </c>
      <c r="AA312">
        <f t="shared" si="121"/>
        <v>0</v>
      </c>
      <c r="AB312">
        <f t="shared" si="135"/>
        <v>0</v>
      </c>
    </row>
    <row r="313" spans="1:28" x14ac:dyDescent="0.2">
      <c r="A313">
        <f t="shared" si="122"/>
        <v>2.8099999999999841</v>
      </c>
      <c r="B313" s="5">
        <f t="shared" si="123"/>
        <v>-104.19463479645086</v>
      </c>
      <c r="C313" s="5">
        <f t="shared" si="124"/>
        <v>248.73984338924532</v>
      </c>
      <c r="D313" s="5">
        <f t="shared" si="125"/>
        <v>76.097817201036065</v>
      </c>
      <c r="E313" s="2">
        <f t="shared" si="126"/>
        <v>269.6813519872519</v>
      </c>
      <c r="F313" s="2">
        <f t="shared" si="127"/>
        <v>-22.728322854568376</v>
      </c>
      <c r="G313" s="3">
        <f t="shared" si="128"/>
        <v>-32.793739342284439</v>
      </c>
      <c r="H313" s="3">
        <f t="shared" si="129"/>
        <v>68.17689017555989</v>
      </c>
      <c r="I313" s="3">
        <f t="shared" si="130"/>
        <v>-15.125607707722297</v>
      </c>
      <c r="J313" s="2">
        <f t="shared" si="131"/>
        <v>77.151161381977644</v>
      </c>
      <c r="K313" s="2">
        <f t="shared" si="109"/>
        <v>77.151161381977644</v>
      </c>
      <c r="L313" s="5">
        <f t="shared" si="110"/>
        <v>0.31384836983451009</v>
      </c>
      <c r="M313" s="4">
        <f t="shared" si="132"/>
        <v>0.10214338304774248</v>
      </c>
      <c r="N313" s="4">
        <f t="shared" si="111"/>
        <v>0.16035756521240865</v>
      </c>
      <c r="O313" s="4">
        <f t="shared" si="112"/>
        <v>0</v>
      </c>
      <c r="P313" s="4">
        <f t="shared" si="113"/>
        <v>0</v>
      </c>
      <c r="Q313" s="5">
        <f t="shared" si="114"/>
        <v>4.2213044417494698</v>
      </c>
      <c r="R313" s="5">
        <f t="shared" si="115"/>
        <v>-8.775925377673282</v>
      </c>
      <c r="S313" s="5">
        <f t="shared" si="133"/>
        <v>1.9470117248398033</v>
      </c>
      <c r="T313" s="6">
        <f t="shared" si="134"/>
        <v>621.80230721365797</v>
      </c>
      <c r="U313" s="5">
        <f t="shared" si="116"/>
        <v>-1.9724554430092296</v>
      </c>
      <c r="V313" s="5">
        <f t="shared" si="117"/>
        <v>-1.8451845417731625E-2</v>
      </c>
      <c r="W313" s="5">
        <f t="shared" si="118"/>
        <v>4.1932993007184667</v>
      </c>
      <c r="X313" s="5">
        <f t="shared" si="119"/>
        <v>2.2488489987402405</v>
      </c>
      <c r="Y313" s="5">
        <f t="shared" si="119"/>
        <v>-8.7943772230910131</v>
      </c>
      <c r="Z313" s="5">
        <f t="shared" si="120"/>
        <v>-26.033688974441731</v>
      </c>
      <c r="AA313">
        <f t="shared" si="121"/>
        <v>0</v>
      </c>
      <c r="AB313">
        <f t="shared" si="135"/>
        <v>0</v>
      </c>
    </row>
    <row r="314" spans="1:28" x14ac:dyDescent="0.2">
      <c r="A314">
        <f t="shared" si="122"/>
        <v>2.8199999999999839</v>
      </c>
      <c r="B314" s="5">
        <f t="shared" si="123"/>
        <v>-104.52245974742377</v>
      </c>
      <c r="C314" s="5">
        <f t="shared" si="124"/>
        <v>249.42117257213977</v>
      </c>
      <c r="D314" s="5">
        <f t="shared" si="125"/>
        <v>75.945259439510124</v>
      </c>
      <c r="E314" s="2">
        <f t="shared" si="126"/>
        <v>270.43643600467919</v>
      </c>
      <c r="F314" s="2">
        <f t="shared" si="127"/>
        <v>-22.736612823151091</v>
      </c>
      <c r="G314" s="3">
        <f t="shared" si="128"/>
        <v>-32.771250852297037</v>
      </c>
      <c r="H314" s="3">
        <f t="shared" si="129"/>
        <v>68.088946403328976</v>
      </c>
      <c r="I314" s="3">
        <f t="shared" si="130"/>
        <v>-15.385944597466715</v>
      </c>
      <c r="J314" s="2">
        <f t="shared" si="131"/>
        <v>77.115412181326633</v>
      </c>
      <c r="K314" s="2">
        <f t="shared" si="109"/>
        <v>77.115412181326633</v>
      </c>
      <c r="L314" s="5">
        <f t="shared" si="110"/>
        <v>0.31384836983451009</v>
      </c>
      <c r="M314" s="4">
        <f t="shared" si="132"/>
        <v>0.10219063253673555</v>
      </c>
      <c r="N314" s="4">
        <f t="shared" si="111"/>
        <v>0.16040413891931984</v>
      </c>
      <c r="O314" s="4">
        <f t="shared" si="112"/>
        <v>0</v>
      </c>
      <c r="P314" s="4">
        <f t="shared" si="113"/>
        <v>0</v>
      </c>
      <c r="Q314" s="5">
        <f t="shared" si="114"/>
        <v>4.2164549923661099</v>
      </c>
      <c r="R314" s="5">
        <f t="shared" si="115"/>
        <v>-8.7605437851982888</v>
      </c>
      <c r="S314" s="5">
        <f t="shared" si="133"/>
        <v>1.9796053315953817</v>
      </c>
      <c r="T314" s="6">
        <f t="shared" si="134"/>
        <v>621.80168541166165</v>
      </c>
      <c r="U314" s="5">
        <f t="shared" si="116"/>
        <v>-1.9708121527958542</v>
      </c>
      <c r="V314" s="5">
        <f t="shared" si="117"/>
        <v>-2.3664777523964829E-3</v>
      </c>
      <c r="W314" s="5">
        <f t="shared" si="118"/>
        <v>4.1872533764217765</v>
      </c>
      <c r="X314" s="5">
        <f t="shared" si="119"/>
        <v>2.2456428395702557</v>
      </c>
      <c r="Y314" s="5">
        <f t="shared" si="119"/>
        <v>-8.762910262950685</v>
      </c>
      <c r="Z314" s="5">
        <f t="shared" si="120"/>
        <v>-26.00714129198284</v>
      </c>
      <c r="AA314">
        <f t="shared" si="121"/>
        <v>0</v>
      </c>
      <c r="AB314">
        <f t="shared" si="135"/>
        <v>0</v>
      </c>
    </row>
    <row r="315" spans="1:28" x14ac:dyDescent="0.2">
      <c r="A315">
        <f t="shared" si="122"/>
        <v>2.8299999999999836</v>
      </c>
      <c r="B315" s="5">
        <f t="shared" si="123"/>
        <v>-104.85005997380475</v>
      </c>
      <c r="C315" s="5">
        <f t="shared" si="124"/>
        <v>250.10162389065991</v>
      </c>
      <c r="D315" s="5">
        <f t="shared" si="125"/>
        <v>75.79009963647087</v>
      </c>
      <c r="E315" s="2">
        <f t="shared" si="126"/>
        <v>271.19062916932722</v>
      </c>
      <c r="F315" s="2">
        <f t="shared" si="127"/>
        <v>-22.744884549393827</v>
      </c>
      <c r="G315" s="3">
        <f t="shared" si="128"/>
        <v>-32.748794423901337</v>
      </c>
      <c r="H315" s="3">
        <f t="shared" si="129"/>
        <v>68.001317300699469</v>
      </c>
      <c r="I315" s="3">
        <f t="shared" si="130"/>
        <v>-15.646016010386543</v>
      </c>
      <c r="J315" s="2">
        <f t="shared" si="131"/>
        <v>77.080869921444403</v>
      </c>
      <c r="K315" s="2">
        <f t="shared" si="109"/>
        <v>77.080869921444403</v>
      </c>
      <c r="L315" s="5">
        <f t="shared" si="110"/>
        <v>0.31384836983451009</v>
      </c>
      <c r="M315" s="4">
        <f t="shared" si="132"/>
        <v>0.10223632500130417</v>
      </c>
      <c r="N315" s="4">
        <f t="shared" si="111"/>
        <v>0.16044916262978606</v>
      </c>
      <c r="O315" s="4">
        <f t="shared" si="112"/>
        <v>0</v>
      </c>
      <c r="P315" s="4">
        <f t="shared" si="113"/>
        <v>0</v>
      </c>
      <c r="Q315" s="5">
        <f t="shared" si="114"/>
        <v>4.2116782958282801</v>
      </c>
      <c r="R315" s="5">
        <f t="shared" si="115"/>
        <v>-8.7453500869657219</v>
      </c>
      <c r="S315" s="5">
        <f t="shared" si="133"/>
        <v>2.0121652478001861</v>
      </c>
      <c r="T315" s="6">
        <f t="shared" si="134"/>
        <v>621.80106361028709</v>
      </c>
      <c r="U315" s="5">
        <f t="shared" si="116"/>
        <v>-1.9691882070263185</v>
      </c>
      <c r="V315" s="5">
        <f t="shared" si="117"/>
        <v>1.3696749041577191E-2</v>
      </c>
      <c r="W315" s="5">
        <f t="shared" si="118"/>
        <v>4.1812520649353395</v>
      </c>
      <c r="X315" s="5">
        <f t="shared" si="119"/>
        <v>2.2424900888019614</v>
      </c>
      <c r="Y315" s="5">
        <f t="shared" si="119"/>
        <v>-8.7316533379241452</v>
      </c>
      <c r="Z315" s="5">
        <f t="shared" si="120"/>
        <v>-25.980582687264473</v>
      </c>
      <c r="AA315">
        <f t="shared" si="121"/>
        <v>0</v>
      </c>
      <c r="AB315">
        <f t="shared" si="135"/>
        <v>0</v>
      </c>
    </row>
    <row r="316" spans="1:28" x14ac:dyDescent="0.2">
      <c r="A316">
        <f t="shared" si="122"/>
        <v>2.8399999999999834</v>
      </c>
      <c r="B316" s="5">
        <f t="shared" si="123"/>
        <v>-105.17743579353932</v>
      </c>
      <c r="C316" s="5">
        <f t="shared" si="124"/>
        <v>250.78120048099998</v>
      </c>
      <c r="D316" s="5">
        <f t="shared" si="125"/>
        <v>75.63234044723265</v>
      </c>
      <c r="E316" s="2">
        <f t="shared" si="126"/>
        <v>271.94393450635295</v>
      </c>
      <c r="F316" s="2">
        <f t="shared" si="127"/>
        <v>-22.753138072752623</v>
      </c>
      <c r="G316" s="3">
        <f t="shared" si="128"/>
        <v>-32.726369523013318</v>
      </c>
      <c r="H316" s="3">
        <f t="shared" si="129"/>
        <v>67.914000767320232</v>
      </c>
      <c r="I316" s="3">
        <f t="shared" si="130"/>
        <v>-15.905821837259188</v>
      </c>
      <c r="J316" s="2">
        <f t="shared" si="131"/>
        <v>77.04753033484603</v>
      </c>
      <c r="K316" s="2">
        <f t="shared" si="109"/>
        <v>77.04753033484603</v>
      </c>
      <c r="L316" s="5">
        <f t="shared" si="110"/>
        <v>0.31384836983451009</v>
      </c>
      <c r="M316" s="4">
        <f t="shared" si="132"/>
        <v>0.10228046186507091</v>
      </c>
      <c r="N316" s="4">
        <f t="shared" si="111"/>
        <v>0.16049263928499746</v>
      </c>
      <c r="O316" s="4">
        <f t="shared" si="112"/>
        <v>0</v>
      </c>
      <c r="P316" s="4">
        <f t="shared" si="113"/>
        <v>0</v>
      </c>
      <c r="Q316" s="5">
        <f t="shared" si="114"/>
        <v>4.2069739092586671</v>
      </c>
      <c r="R316" s="5">
        <f t="shared" si="115"/>
        <v>-8.7303429456351758</v>
      </c>
      <c r="S316" s="5">
        <f t="shared" si="133"/>
        <v>2.0446929631962689</v>
      </c>
      <c r="T316" s="6">
        <f t="shared" si="134"/>
        <v>621.80044180953428</v>
      </c>
      <c r="U316" s="5">
        <f t="shared" si="116"/>
        <v>-1.9675834990599288</v>
      </c>
      <c r="V316" s="5">
        <f t="shared" si="117"/>
        <v>2.9738127494900291E-2</v>
      </c>
      <c r="W316" s="5">
        <f t="shared" si="118"/>
        <v>4.1752950932442845</v>
      </c>
      <c r="X316" s="5">
        <f t="shared" si="119"/>
        <v>2.2393904101987383</v>
      </c>
      <c r="Y316" s="5">
        <f t="shared" si="119"/>
        <v>-8.7006048181402758</v>
      </c>
      <c r="Z316" s="5">
        <f t="shared" si="120"/>
        <v>-25.954011943559447</v>
      </c>
      <c r="AA316">
        <f t="shared" si="121"/>
        <v>0</v>
      </c>
      <c r="AB316">
        <f t="shared" si="135"/>
        <v>0</v>
      </c>
    </row>
    <row r="317" spans="1:28" x14ac:dyDescent="0.2">
      <c r="A317">
        <f t="shared" si="122"/>
        <v>2.8499999999999832</v>
      </c>
      <c r="B317" s="5">
        <f t="shared" si="123"/>
        <v>-105.50458751924894</v>
      </c>
      <c r="C317" s="5">
        <f t="shared" si="124"/>
        <v>251.45990545843227</v>
      </c>
      <c r="D317" s="5">
        <f t="shared" si="125"/>
        <v>75.47198452826288</v>
      </c>
      <c r="E317" s="2">
        <f t="shared" si="126"/>
        <v>272.69635501922386</v>
      </c>
      <c r="F317" s="2">
        <f t="shared" si="127"/>
        <v>-22.761373432193974</v>
      </c>
      <c r="G317" s="3">
        <f t="shared" si="128"/>
        <v>-32.703975618911329</v>
      </c>
      <c r="H317" s="3">
        <f t="shared" si="129"/>
        <v>67.826994719138824</v>
      </c>
      <c r="I317" s="3">
        <f t="shared" si="130"/>
        <v>-16.165361956694781</v>
      </c>
      <c r="J317" s="2">
        <f t="shared" si="131"/>
        <v>77.01538911869099</v>
      </c>
      <c r="K317" s="2">
        <f t="shared" si="109"/>
        <v>77.01538911869099</v>
      </c>
      <c r="L317" s="5">
        <f t="shared" si="110"/>
        <v>0.31384836983451009</v>
      </c>
      <c r="M317" s="4">
        <f t="shared" si="132"/>
        <v>0.10232304475685036</v>
      </c>
      <c r="N317" s="4">
        <f t="shared" si="111"/>
        <v>0.16053457197277304</v>
      </c>
      <c r="O317" s="4">
        <f t="shared" si="112"/>
        <v>0</v>
      </c>
      <c r="P317" s="4">
        <f t="shared" si="113"/>
        <v>0</v>
      </c>
      <c r="Q317" s="5">
        <f t="shared" si="114"/>
        <v>4.2023413894225152</v>
      </c>
      <c r="R317" s="5">
        <f t="shared" si="115"/>
        <v>-8.7155210286897784</v>
      </c>
      <c r="S317" s="5">
        <f t="shared" si="133"/>
        <v>2.0771899544327019</v>
      </c>
      <c r="T317" s="6">
        <f t="shared" si="134"/>
        <v>621.79982000940345</v>
      </c>
      <c r="U317" s="5">
        <f t="shared" si="116"/>
        <v>-1.9659979219458645</v>
      </c>
      <c r="V317" s="5">
        <f t="shared" si="117"/>
        <v>4.5757948021994378E-2</v>
      </c>
      <c r="W317" s="5">
        <f t="shared" si="118"/>
        <v>4.1693821880110287</v>
      </c>
      <c r="X317" s="5">
        <f t="shared" si="119"/>
        <v>2.2363434674766509</v>
      </c>
      <c r="Y317" s="5">
        <f t="shared" si="119"/>
        <v>-8.6697630806677832</v>
      </c>
      <c r="Z317" s="5">
        <f t="shared" si="120"/>
        <v>-25.927427857556268</v>
      </c>
      <c r="AA317">
        <f t="shared" si="121"/>
        <v>0</v>
      </c>
      <c r="AB317">
        <f t="shared" si="135"/>
        <v>0</v>
      </c>
    </row>
    <row r="318" spans="1:28" x14ac:dyDescent="0.2">
      <c r="A318">
        <f t="shared" si="122"/>
        <v>2.859999999999983</v>
      </c>
      <c r="B318" s="5">
        <f t="shared" si="123"/>
        <v>-105.83151545826468</v>
      </c>
      <c r="C318" s="5">
        <f t="shared" si="124"/>
        <v>252.13774191746961</v>
      </c>
      <c r="D318" s="5">
        <f t="shared" si="125"/>
        <v>75.309034537303049</v>
      </c>
      <c r="E318" s="2">
        <f t="shared" si="126"/>
        <v>273.44789368988273</v>
      </c>
      <c r="F318" s="2">
        <f t="shared" si="127"/>
        <v>-22.769590666201339</v>
      </c>
      <c r="G318" s="3">
        <f t="shared" si="128"/>
        <v>-32.681612184236563</v>
      </c>
      <c r="H318" s="3">
        <f t="shared" si="129"/>
        <v>67.740297088332142</v>
      </c>
      <c r="I318" s="3">
        <f t="shared" si="130"/>
        <v>-16.424636235270345</v>
      </c>
      <c r="J318" s="2">
        <f t="shared" si="131"/>
        <v>76.984441934960444</v>
      </c>
      <c r="K318" s="2">
        <f t="shared" si="109"/>
        <v>76.984441934960444</v>
      </c>
      <c r="L318" s="5">
        <f t="shared" si="110"/>
        <v>0.31384836983451009</v>
      </c>
      <c r="M318" s="4">
        <f t="shared" si="132"/>
        <v>0.10236407550983627</v>
      </c>
      <c r="N318" s="4">
        <f t="shared" si="111"/>
        <v>0.16057496392674725</v>
      </c>
      <c r="O318" s="4">
        <f t="shared" si="112"/>
        <v>0</v>
      </c>
      <c r="P318" s="4">
        <f t="shared" si="113"/>
        <v>0</v>
      </c>
      <c r="Q318" s="5">
        <f t="shared" si="114"/>
        <v>4.1977802927301573</v>
      </c>
      <c r="R318" s="5">
        <f t="shared" si="115"/>
        <v>-8.7008830084044178</v>
      </c>
      <c r="S318" s="5">
        <f t="shared" si="133"/>
        <v>2.1096576850310633</v>
      </c>
      <c r="T318" s="6">
        <f t="shared" si="134"/>
        <v>621.79919820989437</v>
      </c>
      <c r="U318" s="5">
        <f t="shared" si="116"/>
        <v>-1.9644313684267098</v>
      </c>
      <c r="V318" s="5">
        <f t="shared" si="117"/>
        <v>6.1756498888647662E-2</v>
      </c>
      <c r="W318" s="5">
        <f t="shared" si="118"/>
        <v>4.1635130755879128</v>
      </c>
      <c r="X318" s="5">
        <f t="shared" si="119"/>
        <v>2.2333489243034474</v>
      </c>
      <c r="Y318" s="5">
        <f t="shared" si="119"/>
        <v>-8.6391265095157692</v>
      </c>
      <c r="Z318" s="5">
        <f t="shared" si="120"/>
        <v>-25.900829239381025</v>
      </c>
      <c r="AA318">
        <f t="shared" si="121"/>
        <v>0</v>
      </c>
      <c r="AB318">
        <f t="shared" si="135"/>
        <v>0</v>
      </c>
    </row>
    <row r="319" spans="1:28" x14ac:dyDescent="0.2">
      <c r="A319">
        <f t="shared" si="122"/>
        <v>2.8699999999999828</v>
      </c>
      <c r="B319" s="5">
        <f t="shared" si="123"/>
        <v>-106.15821991266083</v>
      </c>
      <c r="C319" s="5">
        <f t="shared" si="124"/>
        <v>252.81471293202745</v>
      </c>
      <c r="D319" s="5">
        <f t="shared" si="125"/>
        <v>75.143493133488377</v>
      </c>
      <c r="E319" s="2">
        <f t="shared" si="126"/>
        <v>274.19855347891297</v>
      </c>
      <c r="F319" s="2">
        <f t="shared" si="127"/>
        <v>-22.777789812781638</v>
      </c>
      <c r="G319" s="3">
        <f t="shared" si="128"/>
        <v>-32.659278694993532</v>
      </c>
      <c r="H319" s="3">
        <f t="shared" si="129"/>
        <v>67.653905823236983</v>
      </c>
      <c r="I319" s="3">
        <f t="shared" si="130"/>
        <v>-16.683644527664157</v>
      </c>
      <c r="J319" s="2">
        <f t="shared" si="131"/>
        <v>76.954684410646081</v>
      </c>
      <c r="K319" s="2">
        <f t="shared" si="109"/>
        <v>76.954684410646081</v>
      </c>
      <c r="L319" s="5">
        <f t="shared" si="110"/>
        <v>0.31384836983451009</v>
      </c>
      <c r="M319" s="4">
        <f t="shared" si="132"/>
        <v>0.10240355616071388</v>
      </c>
      <c r="N319" s="4">
        <f t="shared" si="111"/>
        <v>0.16061381852551304</v>
      </c>
      <c r="O319" s="4">
        <f t="shared" si="112"/>
        <v>0</v>
      </c>
      <c r="P319" s="4">
        <f t="shared" si="113"/>
        <v>0</v>
      </c>
      <c r="Q319" s="5">
        <f t="shared" si="114"/>
        <v>4.1932901752402891</v>
      </c>
      <c r="R319" s="5">
        <f t="shared" si="115"/>
        <v>-8.6864275618156785</v>
      </c>
      <c r="S319" s="5">
        <f t="shared" si="133"/>
        <v>2.1420976053515801</v>
      </c>
      <c r="T319" s="6">
        <f t="shared" si="134"/>
        <v>621.79857641100693</v>
      </c>
      <c r="U319" s="5">
        <f t="shared" si="116"/>
        <v>-1.9628837309422411</v>
      </c>
      <c r="V319" s="5">
        <f t="shared" si="117"/>
        <v>7.773406618003964E-2</v>
      </c>
      <c r="W319" s="5">
        <f t="shared" si="118"/>
        <v>4.157687482030326</v>
      </c>
      <c r="X319" s="5">
        <f t="shared" si="119"/>
        <v>2.230406444298048</v>
      </c>
      <c r="Y319" s="5">
        <f t="shared" si="119"/>
        <v>-8.608693495635638</v>
      </c>
      <c r="Z319" s="5">
        <f t="shared" si="120"/>
        <v>-25.874214912618093</v>
      </c>
      <c r="AA319">
        <f t="shared" si="121"/>
        <v>0</v>
      </c>
      <c r="AB319">
        <f t="shared" si="135"/>
        <v>0</v>
      </c>
    </row>
    <row r="320" spans="1:28" x14ac:dyDescent="0.2">
      <c r="A320">
        <f t="shared" si="122"/>
        <v>2.8799999999999826</v>
      </c>
      <c r="B320" s="5">
        <f t="shared" si="123"/>
        <v>-106.48470117928854</v>
      </c>
      <c r="C320" s="5">
        <f t="shared" si="124"/>
        <v>253.49082155558506</v>
      </c>
      <c r="D320" s="5">
        <f t="shared" si="125"/>
        <v>74.975362977466105</v>
      </c>
      <c r="E320" s="2">
        <f t="shared" si="126"/>
        <v>274.94833732570169</v>
      </c>
      <c r="F320" s="2">
        <f t="shared" si="127"/>
        <v>-22.785970909471512</v>
      </c>
      <c r="G320" s="3">
        <f t="shared" si="128"/>
        <v>-32.636974630550554</v>
      </c>
      <c r="H320" s="3">
        <f t="shared" si="129"/>
        <v>67.567818888280627</v>
      </c>
      <c r="I320" s="3">
        <f t="shared" si="130"/>
        <v>-16.942386676790338</v>
      </c>
      <c r="J320" s="2">
        <f t="shared" si="131"/>
        <v>76.926112137950767</v>
      </c>
      <c r="K320" s="2">
        <f t="shared" si="109"/>
        <v>76.926112137950767</v>
      </c>
      <c r="L320" s="5">
        <f t="shared" si="110"/>
        <v>0.31384836983451009</v>
      </c>
      <c r="M320" s="4">
        <f t="shared" si="132"/>
        <v>0.1024414889486982</v>
      </c>
      <c r="N320" s="4">
        <f t="shared" si="111"/>
        <v>0.16065113929172259</v>
      </c>
      <c r="O320" s="4">
        <f t="shared" si="112"/>
        <v>0</v>
      </c>
      <c r="P320" s="4">
        <f t="shared" si="113"/>
        <v>0</v>
      </c>
      <c r="Q320" s="5">
        <f t="shared" si="114"/>
        <v>4.1888705926639922</v>
      </c>
      <c r="R320" s="5">
        <f t="shared" si="115"/>
        <v>-8.6721533706934437</v>
      </c>
      <c r="S320" s="5">
        <f t="shared" si="133"/>
        <v>2.1745111525599787</v>
      </c>
      <c r="T320" s="6">
        <f t="shared" si="134"/>
        <v>621.79795461274148</v>
      </c>
      <c r="U320" s="5">
        <f t="shared" si="116"/>
        <v>-1.9613549016334975</v>
      </c>
      <c r="V320" s="5">
        <f t="shared" si="117"/>
        <v>9.3690933769155521E-2</v>
      </c>
      <c r="W320" s="5">
        <f t="shared" si="118"/>
        <v>4.1519051331103753</v>
      </c>
      <c r="X320" s="5">
        <f t="shared" si="119"/>
        <v>2.2275156910304945</v>
      </c>
      <c r="Y320" s="5">
        <f t="shared" si="119"/>
        <v>-8.5784624369242888</v>
      </c>
      <c r="Z320" s="5">
        <f t="shared" si="120"/>
        <v>-25.847583714329645</v>
      </c>
      <c r="AA320">
        <f t="shared" si="121"/>
        <v>0</v>
      </c>
      <c r="AB320">
        <f t="shared" si="135"/>
        <v>0</v>
      </c>
    </row>
    <row r="321" spans="1:28" x14ac:dyDescent="0.2">
      <c r="A321">
        <f t="shared" si="122"/>
        <v>2.8899999999999824</v>
      </c>
      <c r="B321" s="5">
        <f t="shared" si="123"/>
        <v>-106.81095954980948</v>
      </c>
      <c r="C321" s="5">
        <f t="shared" si="124"/>
        <v>254.16607082134601</v>
      </c>
      <c r="D321" s="5">
        <f t="shared" si="125"/>
        <v>74.804646731512491</v>
      </c>
      <c r="E321" s="2">
        <f t="shared" si="126"/>
        <v>275.69724814860325</v>
      </c>
      <c r="F321" s="2">
        <f t="shared" si="127"/>
        <v>-22.794133993343532</v>
      </c>
      <c r="G321" s="3">
        <f t="shared" si="128"/>
        <v>-32.61469947364025</v>
      </c>
      <c r="H321" s="3">
        <f t="shared" si="129"/>
        <v>67.482034263911387</v>
      </c>
      <c r="I321" s="3">
        <f t="shared" si="130"/>
        <v>-17.200862513933636</v>
      </c>
      <c r="J321" s="2">
        <f t="shared" si="131"/>
        <v>76.898720674500353</v>
      </c>
      <c r="K321" s="2">
        <f t="shared" si="109"/>
        <v>76.898720674500353</v>
      </c>
      <c r="L321" s="5">
        <f t="shared" si="110"/>
        <v>0.31384836983451009</v>
      </c>
      <c r="M321" s="4">
        <f t="shared" si="132"/>
        <v>0.1024778763144993</v>
      </c>
      <c r="N321" s="4">
        <f t="shared" si="111"/>
        <v>0.16068692989114705</v>
      </c>
      <c r="O321" s="4">
        <f t="shared" si="112"/>
        <v>0</v>
      </c>
      <c r="P321" s="4">
        <f t="shared" si="113"/>
        <v>0</v>
      </c>
      <c r="Q321" s="5">
        <f t="shared" si="114"/>
        <v>4.184521100369472</v>
      </c>
      <c r="R321" s="5">
        <f t="shared" si="115"/>
        <v>-8.6580591215141247</v>
      </c>
      <c r="S321" s="5">
        <f t="shared" si="133"/>
        <v>2.2068997505950625</v>
      </c>
      <c r="T321" s="6">
        <f t="shared" si="134"/>
        <v>621.79733281509777</v>
      </c>
      <c r="U321" s="5">
        <f t="shared" si="116"/>
        <v>-1.9598447723471206</v>
      </c>
      <c r="V321" s="5">
        <f t="shared" si="117"/>
        <v>0.10962738328560379</v>
      </c>
      <c r="W321" s="5">
        <f t="shared" si="118"/>
        <v>4.1461657543310473</v>
      </c>
      <c r="X321" s="5">
        <f t="shared" si="119"/>
        <v>2.2246763280223512</v>
      </c>
      <c r="Y321" s="5">
        <f t="shared" si="119"/>
        <v>-8.5484317382285209</v>
      </c>
      <c r="Z321" s="5">
        <f t="shared" si="120"/>
        <v>-25.820934495073889</v>
      </c>
      <c r="AA321">
        <f t="shared" si="121"/>
        <v>0</v>
      </c>
      <c r="AB321">
        <f t="shared" si="135"/>
        <v>0</v>
      </c>
    </row>
    <row r="322" spans="1:28" x14ac:dyDescent="0.2">
      <c r="A322">
        <f t="shared" si="122"/>
        <v>2.8999999999999821</v>
      </c>
      <c r="B322" s="5">
        <f t="shared" si="123"/>
        <v>-107.13699531072949</v>
      </c>
      <c r="C322" s="5">
        <f t="shared" si="124"/>
        <v>254.84046374239821</v>
      </c>
      <c r="D322" s="5">
        <f t="shared" si="125"/>
        <v>74.631347059648391</v>
      </c>
      <c r="E322" s="2">
        <f t="shared" si="126"/>
        <v>276.44528884510197</v>
      </c>
      <c r="F322" s="2">
        <f t="shared" si="127"/>
        <v>-22.802279101012214</v>
      </c>
      <c r="G322" s="3">
        <f t="shared" si="128"/>
        <v>-32.592452710360028</v>
      </c>
      <c r="H322" s="3">
        <f t="shared" si="129"/>
        <v>67.396549946529106</v>
      </c>
      <c r="I322" s="3">
        <f t="shared" si="130"/>
        <v>-17.459071858884375</v>
      </c>
      <c r="J322" s="2">
        <f t="shared" si="131"/>
        <v>76.872505543566973</v>
      </c>
      <c r="K322" s="2">
        <f t="shared" si="109"/>
        <v>76.872505543566973</v>
      </c>
      <c r="L322" s="5">
        <f t="shared" si="110"/>
        <v>0.31384836983451009</v>
      </c>
      <c r="M322" s="4">
        <f t="shared" si="132"/>
        <v>0.1025127208992149</v>
      </c>
      <c r="N322" s="4">
        <f t="shared" si="111"/>
        <v>0.16072119413169408</v>
      </c>
      <c r="O322" s="4">
        <f t="shared" si="112"/>
        <v>0</v>
      </c>
      <c r="P322" s="4">
        <f t="shared" si="113"/>
        <v>0</v>
      </c>
      <c r="Q322" s="5">
        <f t="shared" si="114"/>
        <v>4.1802412533875213</v>
      </c>
      <c r="R322" s="5">
        <f t="shared" si="115"/>
        <v>-8.6441435054355367</v>
      </c>
      <c r="S322" s="5">
        <f t="shared" si="133"/>
        <v>2.2392648101370649</v>
      </c>
      <c r="T322" s="6">
        <f t="shared" si="134"/>
        <v>621.79671101807583</v>
      </c>
      <c r="U322" s="5">
        <f t="shared" si="116"/>
        <v>-1.9583532346399504</v>
      </c>
      <c r="V322" s="5">
        <f t="shared" si="117"/>
        <v>0.12554369408485525</v>
      </c>
      <c r="W322" s="5">
        <f t="shared" si="118"/>
        <v>4.1404690709408714</v>
      </c>
      <c r="X322" s="5">
        <f t="shared" si="119"/>
        <v>2.2218880187475709</v>
      </c>
      <c r="Y322" s="5">
        <f t="shared" si="119"/>
        <v>-8.5185998113506809</v>
      </c>
      <c r="Z322" s="5">
        <f t="shared" si="120"/>
        <v>-25.794266118922064</v>
      </c>
      <c r="AA322">
        <f t="shared" si="121"/>
        <v>0</v>
      </c>
      <c r="AB322">
        <f t="shared" si="135"/>
        <v>0</v>
      </c>
    </row>
    <row r="323" spans="1:28" x14ac:dyDescent="0.2">
      <c r="A323">
        <f t="shared" si="122"/>
        <v>2.9099999999999819</v>
      </c>
      <c r="B323" s="5">
        <f t="shared" si="123"/>
        <v>-107.46280874343215</v>
      </c>
      <c r="C323" s="5">
        <f t="shared" si="124"/>
        <v>255.51400331187293</v>
      </c>
      <c r="D323" s="5">
        <f t="shared" si="125"/>
        <v>74.455466627753594</v>
      </c>
      <c r="E323" s="2">
        <f t="shared" si="126"/>
        <v>277.19246229197375</v>
      </c>
      <c r="F323" s="2">
        <f t="shared" si="127"/>
        <v>-22.810406268639991</v>
      </c>
      <c r="G323" s="3">
        <f t="shared" si="128"/>
        <v>-32.570233830172555</v>
      </c>
      <c r="H323" s="3">
        <f t="shared" si="129"/>
        <v>67.311363948415604</v>
      </c>
      <c r="I323" s="3">
        <f t="shared" si="130"/>
        <v>-17.717014520073597</v>
      </c>
      <c r="J323" s="2">
        <f t="shared" si="131"/>
        <v>76.84746223430335</v>
      </c>
      <c r="K323" s="2">
        <f t="shared" si="109"/>
        <v>76.84746223430335</v>
      </c>
      <c r="L323" s="5">
        <f t="shared" si="110"/>
        <v>0.31384836983451009</v>
      </c>
      <c r="M323" s="4">
        <f t="shared" si="132"/>
        <v>0.1025460255431518</v>
      </c>
      <c r="N323" s="4">
        <f t="shared" si="111"/>
        <v>0.16075393596238574</v>
      </c>
      <c r="O323" s="4">
        <f t="shared" si="112"/>
        <v>0</v>
      </c>
      <c r="P323" s="4">
        <f t="shared" si="113"/>
        <v>0</v>
      </c>
      <c r="Q323" s="5">
        <f t="shared" si="114"/>
        <v>4.1760306064176849</v>
      </c>
      <c r="R323" s="5">
        <f t="shared" si="115"/>
        <v>-8.6304052182733226</v>
      </c>
      <c r="S323" s="5">
        <f t="shared" si="133"/>
        <v>2.2716077285768108</v>
      </c>
      <c r="T323" s="6">
        <f t="shared" si="134"/>
        <v>621.79608922167563</v>
      </c>
      <c r="U323" s="5">
        <f t="shared" si="116"/>
        <v>-1.956880179783888</v>
      </c>
      <c r="V323" s="5">
        <f t="shared" si="117"/>
        <v>0.14144014321791923</v>
      </c>
      <c r="W323" s="5">
        <f t="shared" si="118"/>
        <v>4.1348148079490539</v>
      </c>
      <c r="X323" s="5">
        <f t="shared" si="119"/>
        <v>2.2191504266337967</v>
      </c>
      <c r="Y323" s="5">
        <f t="shared" si="119"/>
        <v>-8.488965075055404</v>
      </c>
      <c r="Z323" s="5">
        <f t="shared" si="120"/>
        <v>-25.767577463474133</v>
      </c>
      <c r="AA323">
        <f t="shared" si="121"/>
        <v>0</v>
      </c>
      <c r="AB323">
        <f t="shared" si="135"/>
        <v>0</v>
      </c>
    </row>
    <row r="324" spans="1:28" x14ac:dyDescent="0.2">
      <c r="A324">
        <f t="shared" si="122"/>
        <v>2.9199999999999817</v>
      </c>
      <c r="B324" s="5">
        <f t="shared" si="123"/>
        <v>-107.78840012421254</v>
      </c>
      <c r="C324" s="5">
        <f t="shared" si="124"/>
        <v>256.18669250310336</v>
      </c>
      <c r="D324" s="5">
        <f t="shared" si="125"/>
        <v>74.277008103679691</v>
      </c>
      <c r="E324" s="2">
        <f t="shared" si="126"/>
        <v>277.93877134544755</v>
      </c>
      <c r="F324" s="2">
        <f t="shared" si="127"/>
        <v>-22.818515531943017</v>
      </c>
      <c r="G324" s="3">
        <f t="shared" si="128"/>
        <v>-32.548042325906216</v>
      </c>
      <c r="H324" s="3">
        <f t="shared" si="129"/>
        <v>67.22647429766505</v>
      </c>
      <c r="I324" s="3">
        <f t="shared" si="130"/>
        <v>-17.974690294708338</v>
      </c>
      <c r="J324" s="2">
        <f t="shared" si="131"/>
        <v>76.823586201988022</v>
      </c>
      <c r="K324" s="2">
        <f t="shared" si="109"/>
        <v>76.823586201988022</v>
      </c>
      <c r="L324" s="5">
        <f t="shared" si="110"/>
        <v>0.31384836983451009</v>
      </c>
      <c r="M324" s="4">
        <f t="shared" si="132"/>
        <v>0.10257779328457663</v>
      </c>
      <c r="N324" s="4">
        <f t="shared" si="111"/>
        <v>0.16078515947229582</v>
      </c>
      <c r="O324" s="4">
        <f t="shared" si="112"/>
        <v>0</v>
      </c>
      <c r="P324" s="4">
        <f t="shared" si="113"/>
        <v>0</v>
      </c>
      <c r="Q324" s="5">
        <f t="shared" si="114"/>
        <v>4.1718887138351128</v>
      </c>
      <c r="R324" s="5">
        <f t="shared" si="115"/>
        <v>-8.6168429604789267</v>
      </c>
      <c r="S324" s="5">
        <f t="shared" si="133"/>
        <v>2.3039298899857075</v>
      </c>
      <c r="T324" s="6">
        <f t="shared" si="134"/>
        <v>621.79546742589741</v>
      </c>
      <c r="U324" s="5">
        <f t="shared" si="116"/>
        <v>-1.9554254987710065</v>
      </c>
      <c r="V324" s="5">
        <f t="shared" si="117"/>
        <v>0.15731700540147134</v>
      </c>
      <c r="W324" s="5">
        <f t="shared" si="118"/>
        <v>4.1292026901410912</v>
      </c>
      <c r="X324" s="5">
        <f t="shared" si="119"/>
        <v>2.2164632150641062</v>
      </c>
      <c r="Y324" s="5">
        <f t="shared" si="119"/>
        <v>-8.4595259550774546</v>
      </c>
      <c r="Z324" s="5">
        <f t="shared" si="120"/>
        <v>-25.740867419873201</v>
      </c>
      <c r="AA324">
        <f t="shared" si="121"/>
        <v>0</v>
      </c>
      <c r="AB324">
        <f t="shared" si="135"/>
        <v>0</v>
      </c>
    </row>
    <row r="325" spans="1:28" x14ac:dyDescent="0.2">
      <c r="A325">
        <f t="shared" si="122"/>
        <v>2.9299999999999815</v>
      </c>
      <c r="B325" s="5">
        <f t="shared" si="123"/>
        <v>-108.11376972431086</v>
      </c>
      <c r="C325" s="5">
        <f t="shared" si="124"/>
        <v>256.8585342697823</v>
      </c>
      <c r="D325" s="5">
        <f t="shared" si="125"/>
        <v>74.09597415736161</v>
      </c>
      <c r="E325" s="2">
        <f t="shared" si="126"/>
        <v>278.68421884136575</v>
      </c>
      <c r="F325" s="2">
        <f t="shared" si="127"/>
        <v>-22.826606926196852</v>
      </c>
      <c r="G325" s="3">
        <f t="shared" si="128"/>
        <v>-32.525877693755575</v>
      </c>
      <c r="H325" s="3">
        <f t="shared" si="129"/>
        <v>67.141879038114268</v>
      </c>
      <c r="I325" s="3">
        <f t="shared" si="130"/>
        <v>-18.232098968907071</v>
      </c>
      <c r="J325" s="2">
        <f t="shared" si="131"/>
        <v>76.800872868281488</v>
      </c>
      <c r="K325" s="2">
        <f t="shared" si="109"/>
        <v>76.800872868281488</v>
      </c>
      <c r="L325" s="5">
        <f t="shared" si="110"/>
        <v>0.31384836983451009</v>
      </c>
      <c r="M325" s="4">
        <f t="shared" si="132"/>
        <v>0.10260802735839672</v>
      </c>
      <c r="N325" s="4">
        <f t="shared" si="111"/>
        <v>0.16081486888944807</v>
      </c>
      <c r="O325" s="4">
        <f t="shared" si="112"/>
        <v>0</v>
      </c>
      <c r="P325" s="4">
        <f t="shared" si="113"/>
        <v>0</v>
      </c>
      <c r="Q325" s="5">
        <f t="shared" si="114"/>
        <v>4.1678151296981039</v>
      </c>
      <c r="R325" s="5">
        <f t="shared" si="115"/>
        <v>-8.603455437119111</v>
      </c>
      <c r="S325" s="5">
        <f t="shared" si="133"/>
        <v>2.3362326650866216</v>
      </c>
      <c r="T325" s="6">
        <f t="shared" si="134"/>
        <v>621.79484563074072</v>
      </c>
      <c r="U325" s="5">
        <f t="shared" si="116"/>
        <v>-1.9539890823189132</v>
      </c>
      <c r="V325" s="5">
        <f t="shared" si="117"/>
        <v>0.17317455298845066</v>
      </c>
      <c r="W325" s="5">
        <f t="shared" si="118"/>
        <v>4.1236324420948218</v>
      </c>
      <c r="X325" s="5">
        <f t="shared" si="119"/>
        <v>2.2138260473791904</v>
      </c>
      <c r="Y325" s="5">
        <f t="shared" si="119"/>
        <v>-8.43028088413066</v>
      </c>
      <c r="Z325" s="5">
        <f t="shared" si="120"/>
        <v>-25.714134892818556</v>
      </c>
      <c r="AA325">
        <f t="shared" si="121"/>
        <v>0</v>
      </c>
      <c r="AB325">
        <f t="shared" si="135"/>
        <v>0</v>
      </c>
    </row>
    <row r="326" spans="1:28" x14ac:dyDescent="0.2">
      <c r="A326">
        <f t="shared" si="122"/>
        <v>2.9399999999999813</v>
      </c>
      <c r="B326" s="5">
        <f t="shared" si="123"/>
        <v>-108.43891780994605</v>
      </c>
      <c r="C326" s="5">
        <f t="shared" si="124"/>
        <v>257.52953154611924</v>
      </c>
      <c r="D326" s="5">
        <f t="shared" si="125"/>
        <v>73.912367460927896</v>
      </c>
      <c r="E326" s="2">
        <f t="shared" si="126"/>
        <v>279.42880759534415</v>
      </c>
      <c r="F326" s="2">
        <f t="shared" si="127"/>
        <v>-22.834680486242107</v>
      </c>
      <c r="G326" s="3">
        <f t="shared" si="128"/>
        <v>-32.50373943328178</v>
      </c>
      <c r="H326" s="3">
        <f t="shared" si="129"/>
        <v>67.057576229272968</v>
      </c>
      <c r="I326" s="3">
        <f t="shared" si="130"/>
        <v>-18.489240317835257</v>
      </c>
      <c r="J326" s="2">
        <f t="shared" si="131"/>
        <v>76.77931762149295</v>
      </c>
      <c r="K326" s="2">
        <f t="shared" si="109"/>
        <v>76.77931762149295</v>
      </c>
      <c r="L326" s="5">
        <f t="shared" si="110"/>
        <v>0.31384836983451009</v>
      </c>
      <c r="M326" s="4">
        <f t="shared" si="132"/>
        <v>0.10263673119477276</v>
      </c>
      <c r="N326" s="4">
        <f t="shared" si="111"/>
        <v>0.16084306857967548</v>
      </c>
      <c r="O326" s="4">
        <f t="shared" si="112"/>
        <v>0</v>
      </c>
      <c r="P326" s="4">
        <f t="shared" si="113"/>
        <v>0</v>
      </c>
      <c r="Q326" s="5">
        <f t="shared" si="114"/>
        <v>4.1638094077563101</v>
      </c>
      <c r="R326" s="5">
        <f t="shared" si="115"/>
        <v>-8.5902413578569412</v>
      </c>
      <c r="S326" s="5">
        <f t="shared" si="133"/>
        <v>2.3685174112256524</v>
      </c>
      <c r="T326" s="6">
        <f t="shared" si="134"/>
        <v>621.79422383620613</v>
      </c>
      <c r="U326" s="5">
        <f t="shared" si="116"/>
        <v>-1.9525708208763581</v>
      </c>
      <c r="V326" s="5">
        <f t="shared" si="117"/>
        <v>0.18901305593914025</v>
      </c>
      <c r="W326" s="5">
        <f t="shared" si="118"/>
        <v>4.1181037881969411</v>
      </c>
      <c r="X326" s="5">
        <f t="shared" si="119"/>
        <v>2.211238586879952</v>
      </c>
      <c r="Y326" s="5">
        <f t="shared" si="119"/>
        <v>-8.4012283019178007</v>
      </c>
      <c r="Z326" s="5">
        <f t="shared" si="120"/>
        <v>-25.687378800577406</v>
      </c>
      <c r="AA326">
        <f t="shared" si="121"/>
        <v>0</v>
      </c>
      <c r="AB326">
        <f t="shared" si="135"/>
        <v>0</v>
      </c>
    </row>
    <row r="327" spans="1:28" x14ac:dyDescent="0.2">
      <c r="A327">
        <f t="shared" si="122"/>
        <v>2.9499999999999811</v>
      </c>
      <c r="B327" s="5">
        <f t="shared" si="123"/>
        <v>-108.76384464234953</v>
      </c>
      <c r="C327" s="5">
        <f t="shared" si="124"/>
        <v>258.19968724699692</v>
      </c>
      <c r="D327" s="5">
        <f t="shared" si="125"/>
        <v>73.72619068880951</v>
      </c>
      <c r="E327" s="2">
        <f t="shared" si="126"/>
        <v>280.1725404029313</v>
      </c>
      <c r="F327" s="2">
        <f t="shared" si="127"/>
        <v>-22.842736246489849</v>
      </c>
      <c r="G327" s="3">
        <f t="shared" si="128"/>
        <v>-32.481627047412978</v>
      </c>
      <c r="H327" s="3">
        <f t="shared" si="129"/>
        <v>66.97356394625379</v>
      </c>
      <c r="I327" s="3">
        <f t="shared" si="130"/>
        <v>-18.746114105841031</v>
      </c>
      <c r="J327" s="2">
        <f t="shared" si="131"/>
        <v>76.758915816857311</v>
      </c>
      <c r="K327" s="2">
        <f t="shared" si="109"/>
        <v>76.758915816857311</v>
      </c>
      <c r="L327" s="5">
        <f t="shared" si="110"/>
        <v>0.31384836983451009</v>
      </c>
      <c r="M327" s="4">
        <f t="shared" si="132"/>
        <v>0.10266390841766383</v>
      </c>
      <c r="N327" s="4">
        <f t="shared" si="111"/>
        <v>0.16086976304544201</v>
      </c>
      <c r="O327" s="4">
        <f t="shared" si="112"/>
        <v>0</v>
      </c>
      <c r="P327" s="4">
        <f t="shared" si="113"/>
        <v>0</v>
      </c>
      <c r="Q327" s="5">
        <f t="shared" si="114"/>
        <v>4.1598711014595953</v>
      </c>
      <c r="R327" s="5">
        <f t="shared" si="115"/>
        <v>-8.5771994369342046</v>
      </c>
      <c r="S327" s="5">
        <f t="shared" si="133"/>
        <v>2.4007854723448365</v>
      </c>
      <c r="T327" s="6">
        <f t="shared" si="134"/>
        <v>621.79360204229329</v>
      </c>
      <c r="U327" s="5">
        <f t="shared" si="116"/>
        <v>-1.9511706046290729</v>
      </c>
      <c r="V327" s="5">
        <f t="shared" si="117"/>
        <v>0.20483278179274123</v>
      </c>
      <c r="W327" s="5">
        <f t="shared" si="118"/>
        <v>4.1126164526599203</v>
      </c>
      <c r="X327" s="5">
        <f t="shared" si="119"/>
        <v>2.2087004968305224</v>
      </c>
      <c r="Y327" s="5">
        <f t="shared" si="119"/>
        <v>-8.3723666551414642</v>
      </c>
      <c r="Z327" s="5">
        <f t="shared" si="120"/>
        <v>-25.660598074995242</v>
      </c>
      <c r="AA327">
        <f t="shared" si="121"/>
        <v>0</v>
      </c>
      <c r="AB327">
        <f t="shared" si="135"/>
        <v>0</v>
      </c>
    </row>
    <row r="328" spans="1:28" x14ac:dyDescent="0.2">
      <c r="A328">
        <f t="shared" si="122"/>
        <v>2.9599999999999809</v>
      </c>
      <c r="B328" s="5">
        <f t="shared" si="123"/>
        <v>-109.08855047779882</v>
      </c>
      <c r="C328" s="5">
        <f t="shared" si="124"/>
        <v>258.86900426812673</v>
      </c>
      <c r="D328" s="5">
        <f t="shared" si="125"/>
        <v>73.537446517847357</v>
      </c>
      <c r="E328" s="2">
        <f t="shared" si="126"/>
        <v>280.9154200397669</v>
      </c>
      <c r="F328" s="2">
        <f t="shared" si="127"/>
        <v>-22.85077424092708</v>
      </c>
      <c r="G328" s="3">
        <f t="shared" si="128"/>
        <v>-32.459540042444672</v>
      </c>
      <c r="H328" s="3">
        <f t="shared" si="129"/>
        <v>66.889840279702369</v>
      </c>
      <c r="I328" s="3">
        <f t="shared" si="130"/>
        <v>-19.002720086590983</v>
      </c>
      <c r="J328" s="2">
        <f t="shared" si="131"/>
        <v>76.739662776822854</v>
      </c>
      <c r="K328" s="2">
        <f t="shared" si="109"/>
        <v>76.739662776822854</v>
      </c>
      <c r="L328" s="5">
        <f t="shared" si="110"/>
        <v>0.31384836983451009</v>
      </c>
      <c r="M328" s="4">
        <f t="shared" si="132"/>
        <v>0.10268956284330578</v>
      </c>
      <c r="N328" s="4">
        <f t="shared" si="111"/>
        <v>0.16089495692462649</v>
      </c>
      <c r="O328" s="4">
        <f t="shared" si="112"/>
        <v>0</v>
      </c>
      <c r="P328" s="4">
        <f t="shared" si="113"/>
        <v>0</v>
      </c>
      <c r="Q328" s="5">
        <f t="shared" si="114"/>
        <v>4.1559997639675528</v>
      </c>
      <c r="R328" s="5">
        <f t="shared" si="115"/>
        <v>-8.5643283931553018</v>
      </c>
      <c r="S328" s="5">
        <f t="shared" si="133"/>
        <v>2.4330381789558353</v>
      </c>
      <c r="T328" s="6">
        <f t="shared" si="134"/>
        <v>621.79298024900197</v>
      </c>
      <c r="U328" s="5">
        <f t="shared" si="116"/>
        <v>-1.9497883235058553</v>
      </c>
      <c r="V328" s="5">
        <f t="shared" si="117"/>
        <v>0.22063399563946476</v>
      </c>
      <c r="W328" s="5">
        <f t="shared" si="118"/>
        <v>4.1071701595393622</v>
      </c>
      <c r="X328" s="5">
        <f t="shared" si="119"/>
        <v>2.2062114404616975</v>
      </c>
      <c r="Y328" s="5">
        <f t="shared" si="119"/>
        <v>-8.3436943975158364</v>
      </c>
      <c r="Z328" s="5">
        <f t="shared" si="120"/>
        <v>-25.633791661504802</v>
      </c>
      <c r="AA328">
        <f t="shared" si="121"/>
        <v>0</v>
      </c>
      <c r="AB328">
        <f t="shared" si="135"/>
        <v>0</v>
      </c>
    </row>
    <row r="329" spans="1:28" x14ac:dyDescent="0.2">
      <c r="A329">
        <f t="shared" si="122"/>
        <v>2.9699999999999807</v>
      </c>
      <c r="B329" s="5">
        <f t="shared" si="123"/>
        <v>-109.41303556765124</v>
      </c>
      <c r="C329" s="5">
        <f t="shared" si="124"/>
        <v>259.53748548620388</v>
      </c>
      <c r="D329" s="5">
        <f t="shared" si="125"/>
        <v>73.346137627398363</v>
      </c>
      <c r="E329" s="2">
        <f t="shared" si="126"/>
        <v>281.65744926173994</v>
      </c>
      <c r="F329" s="2">
        <f t="shared" si="127"/>
        <v>-22.858794503121931</v>
      </c>
      <c r="G329" s="3">
        <f t="shared" si="128"/>
        <v>-32.437477928040053</v>
      </c>
      <c r="H329" s="3">
        <f t="shared" si="129"/>
        <v>66.806403335727211</v>
      </c>
      <c r="I329" s="3">
        <f t="shared" si="130"/>
        <v>-19.259058003206032</v>
      </c>
      <c r="J329" s="2">
        <f t="shared" si="131"/>
        <v>76.72155379134864</v>
      </c>
      <c r="K329" s="2">
        <f t="shared" si="109"/>
        <v>76.72155379134864</v>
      </c>
      <c r="L329" s="5">
        <f t="shared" si="110"/>
        <v>0.31384836983451009</v>
      </c>
      <c r="M329" s="4">
        <f t="shared" si="132"/>
        <v>0.10271369847862459</v>
      </c>
      <c r="N329" s="4">
        <f t="shared" si="111"/>
        <v>0.16091865498926999</v>
      </c>
      <c r="O329" s="4">
        <f t="shared" si="112"/>
        <v>0</v>
      </c>
      <c r="P329" s="4">
        <f t="shared" si="113"/>
        <v>0</v>
      </c>
      <c r="Q329" s="5">
        <f t="shared" si="114"/>
        <v>4.152194948159635</v>
      </c>
      <c r="R329" s="5">
        <f t="shared" si="115"/>
        <v>-8.5516269498724942</v>
      </c>
      <c r="S329" s="5">
        <f t="shared" si="133"/>
        <v>2.4652768481145997</v>
      </c>
      <c r="T329" s="6">
        <f t="shared" si="134"/>
        <v>621.79235845633275</v>
      </c>
      <c r="U329" s="5">
        <f t="shared" si="116"/>
        <v>-1.9484238671848717</v>
      </c>
      <c r="V329" s="5">
        <f t="shared" si="117"/>
        <v>0.23641696009314503</v>
      </c>
      <c r="W329" s="5">
        <f t="shared" si="118"/>
        <v>4.1017646327517419</v>
      </c>
      <c r="X329" s="5">
        <f t="shared" si="119"/>
        <v>2.2037710809747635</v>
      </c>
      <c r="Y329" s="5">
        <f t="shared" si="119"/>
        <v>-8.3152099897793494</v>
      </c>
      <c r="Z329" s="5">
        <f t="shared" si="120"/>
        <v>-25.606958519133656</v>
      </c>
      <c r="AA329">
        <f t="shared" si="121"/>
        <v>0</v>
      </c>
      <c r="AB329">
        <f t="shared" si="135"/>
        <v>0</v>
      </c>
    </row>
    <row r="330" spans="1:28" x14ac:dyDescent="0.2">
      <c r="A330">
        <f t="shared" si="122"/>
        <v>2.9799999999999804</v>
      </c>
      <c r="B330" s="5">
        <f t="shared" si="123"/>
        <v>-109.73730015837759</v>
      </c>
      <c r="C330" s="5">
        <f t="shared" si="124"/>
        <v>260.20513375906165</v>
      </c>
      <c r="D330" s="5">
        <f t="shared" si="125"/>
        <v>73.152266699440347</v>
      </c>
      <c r="E330" s="2">
        <f t="shared" si="126"/>
        <v>282.39863080514579</v>
      </c>
      <c r="F330" s="2">
        <f t="shared" si="127"/>
        <v>-22.866797066228916</v>
      </c>
      <c r="G330" s="3">
        <f t="shared" si="128"/>
        <v>-32.415440217230305</v>
      </c>
      <c r="H330" s="3">
        <f t="shared" si="129"/>
        <v>66.723251235829423</v>
      </c>
      <c r="I330" s="3">
        <f t="shared" si="130"/>
        <v>-19.51512758839737</v>
      </c>
      <c r="J330" s="2">
        <f t="shared" si="131"/>
        <v>76.704584118212082</v>
      </c>
      <c r="K330" s="2">
        <f t="shared" si="109"/>
        <v>76.704584118212082</v>
      </c>
      <c r="L330" s="5">
        <f t="shared" si="110"/>
        <v>0.31384836983451009</v>
      </c>
      <c r="M330" s="4">
        <f t="shared" si="132"/>
        <v>0.10273631951958548</v>
      </c>
      <c r="N330" s="4">
        <f t="shared" si="111"/>
        <v>0.16094086214428771</v>
      </c>
      <c r="O330" s="4">
        <f t="shared" si="112"/>
        <v>0</v>
      </c>
      <c r="P330" s="4">
        <f t="shared" si="113"/>
        <v>0</v>
      </c>
      <c r="Q330" s="5">
        <f t="shared" si="114"/>
        <v>4.148456206645923</v>
      </c>
      <c r="R330" s="5">
        <f t="shared" si="115"/>
        <v>-8.5390938349725261</v>
      </c>
      <c r="S330" s="5">
        <f t="shared" si="133"/>
        <v>2.4975027833970742</v>
      </c>
      <c r="T330" s="6">
        <f t="shared" si="134"/>
        <v>621.79173666428505</v>
      </c>
      <c r="U330" s="5">
        <f t="shared" si="116"/>
        <v>-1.9470771251001895</v>
      </c>
      <c r="V330" s="5">
        <f t="shared" si="117"/>
        <v>0.25218193526439242</v>
      </c>
      <c r="W330" s="5">
        <f t="shared" si="118"/>
        <v>4.0963995960925503</v>
      </c>
      <c r="X330" s="5">
        <f t="shared" si="119"/>
        <v>2.2013790815457335</v>
      </c>
      <c r="Y330" s="5">
        <f t="shared" si="119"/>
        <v>-8.2869118997081337</v>
      </c>
      <c r="Z330" s="5">
        <f t="shared" si="120"/>
        <v>-25.580097620510376</v>
      </c>
      <c r="AA330">
        <f t="shared" si="121"/>
        <v>0</v>
      </c>
      <c r="AB330">
        <f t="shared" si="135"/>
        <v>0</v>
      </c>
    </row>
    <row r="331" spans="1:28" x14ac:dyDescent="0.2">
      <c r="A331">
        <f t="shared" si="122"/>
        <v>2.9899999999999802</v>
      </c>
      <c r="B331" s="5">
        <f t="shared" si="123"/>
        <v>-110.06134449159582</v>
      </c>
      <c r="C331" s="5">
        <f t="shared" si="124"/>
        <v>260.87195192582493</v>
      </c>
      <c r="D331" s="5">
        <f t="shared" si="125"/>
        <v>72.955836418675347</v>
      </c>
      <c r="E331" s="2">
        <f t="shared" si="126"/>
        <v>283.13896738684281</v>
      </c>
      <c r="F331" s="2">
        <f t="shared" si="127"/>
        <v>-22.874781962993946</v>
      </c>
      <c r="G331" s="3">
        <f t="shared" si="128"/>
        <v>-32.393426426414848</v>
      </c>
      <c r="H331" s="3">
        <f t="shared" si="129"/>
        <v>66.640382116832342</v>
      </c>
      <c r="I331" s="3">
        <f t="shared" si="130"/>
        <v>-19.770928564602475</v>
      </c>
      <c r="J331" s="2">
        <f t="shared" si="131"/>
        <v>76.688748983326064</v>
      </c>
      <c r="K331" s="2">
        <f t="shared" si="109"/>
        <v>76.688748983326064</v>
      </c>
      <c r="L331" s="5">
        <f t="shared" si="110"/>
        <v>0.31384836983451009</v>
      </c>
      <c r="M331" s="4">
        <f t="shared" si="132"/>
        <v>0.10275743034947939</v>
      </c>
      <c r="N331" s="4">
        <f t="shared" si="111"/>
        <v>0.16096158342614514</v>
      </c>
      <c r="O331" s="4">
        <f t="shared" si="112"/>
        <v>0</v>
      </c>
      <c r="P331" s="4">
        <f t="shared" si="113"/>
        <v>0</v>
      </c>
      <c r="Q331" s="5">
        <f t="shared" si="114"/>
        <v>4.1447830917784785</v>
      </c>
      <c r="R331" s="5">
        <f t="shared" si="115"/>
        <v>-8.5267277808645563</v>
      </c>
      <c r="S331" s="5">
        <f t="shared" si="133"/>
        <v>2.5297172748759413</v>
      </c>
      <c r="T331" s="6">
        <f t="shared" si="134"/>
        <v>621.79111487285945</v>
      </c>
      <c r="U331" s="5">
        <f t="shared" si="116"/>
        <v>-1.9457479864485172</v>
      </c>
      <c r="V331" s="5">
        <f t="shared" si="117"/>
        <v>0.26792917873429922</v>
      </c>
      <c r="W331" s="5">
        <f t="shared" si="118"/>
        <v>4.0910747732547863</v>
      </c>
      <c r="X331" s="5">
        <f t="shared" si="119"/>
        <v>2.199035105329961</v>
      </c>
      <c r="Y331" s="5">
        <f t="shared" si="119"/>
        <v>-8.2587986021302573</v>
      </c>
      <c r="Z331" s="5">
        <f t="shared" si="120"/>
        <v>-25.553207951869272</v>
      </c>
      <c r="AA331">
        <f t="shared" si="121"/>
        <v>0</v>
      </c>
      <c r="AB331">
        <f t="shared" si="135"/>
        <v>0</v>
      </c>
    </row>
    <row r="332" spans="1:28" x14ac:dyDescent="0.2">
      <c r="A332">
        <f t="shared" si="122"/>
        <v>2.99999999999998</v>
      </c>
      <c r="B332" s="5">
        <f t="shared" si="123"/>
        <v>-110.38516880410471</v>
      </c>
      <c r="C332" s="5">
        <f t="shared" si="124"/>
        <v>261.53794280706313</v>
      </c>
      <c r="D332" s="5">
        <f t="shared" si="125"/>
        <v>72.756849472631728</v>
      </c>
      <c r="E332" s="2">
        <f t="shared" si="126"/>
        <v>283.87846170440849</v>
      </c>
      <c r="F332" s="2">
        <f t="shared" si="127"/>
        <v>-22.882749225759401</v>
      </c>
      <c r="G332" s="3">
        <f t="shared" si="128"/>
        <v>-32.371436075361551</v>
      </c>
      <c r="H332" s="3">
        <f t="shared" si="129"/>
        <v>66.557794130811033</v>
      </c>
      <c r="I332" s="3">
        <f t="shared" si="130"/>
        <v>-20.026460644121169</v>
      </c>
      <c r="J332" s="2">
        <f t="shared" si="131"/>
        <v>76.674043581065789</v>
      </c>
      <c r="K332" s="2">
        <f t="shared" si="109"/>
        <v>76.674043581065789</v>
      </c>
      <c r="L332" s="5">
        <f t="shared" si="110"/>
        <v>0.31384836983451009</v>
      </c>
      <c r="M332" s="4">
        <f t="shared" si="132"/>
        <v>0.10277703553714748</v>
      </c>
      <c r="N332" s="4">
        <f t="shared" si="111"/>
        <v>0.16098082400150018</v>
      </c>
      <c r="O332" s="4">
        <f t="shared" si="112"/>
        <v>0</v>
      </c>
      <c r="P332" s="4">
        <f t="shared" si="113"/>
        <v>0</v>
      </c>
      <c r="Q332" s="5">
        <f t="shared" si="114"/>
        <v>4.1411751556633121</v>
      </c>
      <c r="R332" s="5">
        <f t="shared" si="115"/>
        <v>-8.5145275244694147</v>
      </c>
      <c r="S332" s="5">
        <f t="shared" si="133"/>
        <v>2.5619215990984552</v>
      </c>
      <c r="T332" s="6">
        <f t="shared" si="134"/>
        <v>621.79049308205549</v>
      </c>
      <c r="U332" s="5">
        <f t="shared" si="116"/>
        <v>-1.9444363401961693</v>
      </c>
      <c r="V332" s="5">
        <f t="shared" si="117"/>
        <v>0.28365894552870929</v>
      </c>
      <c r="W332" s="5">
        <f t="shared" si="118"/>
        <v>4.0857898878478407</v>
      </c>
      <c r="X332" s="5">
        <f t="shared" si="119"/>
        <v>2.1967388154671426</v>
      </c>
      <c r="Y332" s="5">
        <f t="shared" si="119"/>
        <v>-8.2308685789407061</v>
      </c>
      <c r="Z332" s="5">
        <f t="shared" si="120"/>
        <v>-25.526288513053704</v>
      </c>
      <c r="AA332">
        <f t="shared" si="121"/>
        <v>0</v>
      </c>
      <c r="AB332">
        <f t="shared" si="135"/>
        <v>0</v>
      </c>
    </row>
    <row r="333" spans="1:28" x14ac:dyDescent="0.2">
      <c r="A333">
        <f t="shared" si="122"/>
        <v>3.0099999999999798</v>
      </c>
      <c r="B333" s="5">
        <f t="shared" si="123"/>
        <v>-110.70877332791754</v>
      </c>
      <c r="C333" s="5">
        <f t="shared" si="124"/>
        <v>262.20310920494234</v>
      </c>
      <c r="D333" s="5">
        <f t="shared" si="125"/>
        <v>72.555308551764867</v>
      </c>
      <c r="E333" s="2">
        <f t="shared" si="126"/>
        <v>284.6171164362944</v>
      </c>
      <c r="F333" s="2">
        <f t="shared" si="127"/>
        <v>-22.890698886468968</v>
      </c>
      <c r="G333" s="3">
        <f t="shared" si="128"/>
        <v>-32.34946868720688</v>
      </c>
      <c r="H333" s="3">
        <f t="shared" si="129"/>
        <v>66.475485445021619</v>
      </c>
      <c r="I333" s="3">
        <f t="shared" si="130"/>
        <v>-20.281723529251707</v>
      </c>
      <c r="J333" s="2">
        <f t="shared" si="131"/>
        <v>76.660463074604905</v>
      </c>
      <c r="K333" s="2">
        <f t="shared" si="109"/>
        <v>76.660463074604905</v>
      </c>
      <c r="L333" s="5">
        <f t="shared" si="110"/>
        <v>0.31384836983451009</v>
      </c>
      <c r="M333" s="4">
        <f t="shared" si="132"/>
        <v>0.10279513983514567</v>
      </c>
      <c r="N333" s="4">
        <f t="shared" si="111"/>
        <v>0.16099858916581164</v>
      </c>
      <c r="O333" s="4">
        <f t="shared" si="112"/>
        <v>0</v>
      </c>
      <c r="P333" s="4">
        <f t="shared" si="113"/>
        <v>0</v>
      </c>
      <c r="Q333" s="5">
        <f t="shared" si="114"/>
        <v>4.1376319501729206</v>
      </c>
      <c r="R333" s="5">
        <f t="shared" si="115"/>
        <v>-8.5024918072101077</v>
      </c>
      <c r="S333" s="5">
        <f t="shared" si="133"/>
        <v>2.5941170190653735</v>
      </c>
      <c r="T333" s="6">
        <f t="shared" si="134"/>
        <v>621.78987129187328</v>
      </c>
      <c r="U333" s="5">
        <f t="shared" si="116"/>
        <v>-1.9431420750862249</v>
      </c>
      <c r="V333" s="5">
        <f t="shared" si="117"/>
        <v>0.29937148809306502</v>
      </c>
      <c r="W333" s="5">
        <f t="shared" si="118"/>
        <v>4.0805446634167035</v>
      </c>
      <c r="X333" s="5">
        <f t="shared" si="119"/>
        <v>2.1944898750866955</v>
      </c>
      <c r="Y333" s="5">
        <f t="shared" si="119"/>
        <v>-8.2031203191170423</v>
      </c>
      <c r="Z333" s="5">
        <f t="shared" si="120"/>
        <v>-25.499338317517925</v>
      </c>
      <c r="AA333">
        <f t="shared" si="121"/>
        <v>0</v>
      </c>
      <c r="AB333">
        <f t="shared" si="135"/>
        <v>0</v>
      </c>
    </row>
    <row r="334" spans="1:28" x14ac:dyDescent="0.2">
      <c r="A334">
        <f t="shared" si="122"/>
        <v>3.0199999999999796</v>
      </c>
      <c r="B334" s="5">
        <f t="shared" si="123"/>
        <v>-111.03215829029585</v>
      </c>
      <c r="C334" s="5">
        <f t="shared" si="124"/>
        <v>262.8674539033766</v>
      </c>
      <c r="D334" s="5">
        <f t="shared" si="125"/>
        <v>72.351216349556481</v>
      </c>
      <c r="E334" s="2">
        <f t="shared" si="126"/>
        <v>285.35493424198069</v>
      </c>
      <c r="F334" s="2">
        <f t="shared" si="127"/>
        <v>-22.898630976672511</v>
      </c>
      <c r="G334" s="3">
        <f t="shared" si="128"/>
        <v>-32.327523788456013</v>
      </c>
      <c r="H334" s="3">
        <f t="shared" si="129"/>
        <v>66.393454241830455</v>
      </c>
      <c r="I334" s="3">
        <f t="shared" si="130"/>
        <v>-20.536716912426886</v>
      </c>
      <c r="J334" s="2">
        <f t="shared" si="131"/>
        <v>76.648002596260682</v>
      </c>
      <c r="K334" s="2">
        <f t="shared" si="109"/>
        <v>76.648002596260682</v>
      </c>
      <c r="L334" s="5">
        <f t="shared" si="110"/>
        <v>0.31384836983451009</v>
      </c>
      <c r="M334" s="4">
        <f t="shared" si="132"/>
        <v>0.10281174817785006</v>
      </c>
      <c r="N334" s="4">
        <f t="shared" si="111"/>
        <v>0.16101488434191485</v>
      </c>
      <c r="O334" s="4">
        <f t="shared" si="112"/>
        <v>0</v>
      </c>
      <c r="P334" s="4">
        <f t="shared" si="113"/>
        <v>0</v>
      </c>
      <c r="Q334" s="5">
        <f t="shared" si="114"/>
        <v>4.1341530269593871</v>
      </c>
      <c r="R334" s="5">
        <f t="shared" si="115"/>
        <v>-8.4906193750035541</v>
      </c>
      <c r="S334" s="5">
        <f t="shared" si="133"/>
        <v>2.6263047842110221</v>
      </c>
      <c r="T334" s="6">
        <f t="shared" si="134"/>
        <v>621.78924950231271</v>
      </c>
      <c r="U334" s="5">
        <f t="shared" si="116"/>
        <v>-1.9418650796458932</v>
      </c>
      <c r="V334" s="5">
        <f t="shared" si="117"/>
        <v>0.31506705626784171</v>
      </c>
      <c r="W334" s="5">
        <f t="shared" si="118"/>
        <v>4.0753388234615064</v>
      </c>
      <c r="X334" s="5">
        <f t="shared" si="119"/>
        <v>2.1922879473134937</v>
      </c>
      <c r="Y334" s="5">
        <f t="shared" si="119"/>
        <v>-8.1755523187357131</v>
      </c>
      <c r="Z334" s="5">
        <f t="shared" si="120"/>
        <v>-25.47235639232747</v>
      </c>
      <c r="AA334">
        <f t="shared" si="121"/>
        <v>0</v>
      </c>
      <c r="AB334">
        <f t="shared" si="135"/>
        <v>0</v>
      </c>
    </row>
    <row r="335" spans="1:28" x14ac:dyDescent="0.2">
      <c r="A335">
        <f t="shared" si="122"/>
        <v>3.0299999999999794</v>
      </c>
      <c r="B335" s="5">
        <f t="shared" si="123"/>
        <v>-111.35532391378305</v>
      </c>
      <c r="C335" s="5">
        <f t="shared" si="124"/>
        <v>263.53097966817899</v>
      </c>
      <c r="D335" s="5">
        <f t="shared" si="125"/>
        <v>72.144575562612587</v>
      </c>
      <c r="E335" s="2">
        <f t="shared" si="126"/>
        <v>286.09191776213061</v>
      </c>
      <c r="F335" s="2">
        <f t="shared" si="127"/>
        <v>-22.906545527530739</v>
      </c>
      <c r="G335" s="3">
        <f t="shared" si="128"/>
        <v>-32.305600908982875</v>
      </c>
      <c r="H335" s="3">
        <f t="shared" si="129"/>
        <v>66.3116987186431</v>
      </c>
      <c r="I335" s="3">
        <f t="shared" si="130"/>
        <v>-20.791440476350161</v>
      </c>
      <c r="J335" s="2">
        <f t="shared" si="131"/>
        <v>76.636657247848305</v>
      </c>
      <c r="K335" s="2">
        <f t="shared" si="109"/>
        <v>76.636657247848305</v>
      </c>
      <c r="L335" s="5">
        <f t="shared" si="110"/>
        <v>0.31384836983451009</v>
      </c>
      <c r="M335" s="4">
        <f t="shared" si="132"/>
        <v>0.10282686567950486</v>
      </c>
      <c r="N335" s="4">
        <f t="shared" si="111"/>
        <v>0.16102971507856526</v>
      </c>
      <c r="O335" s="4">
        <f t="shared" si="112"/>
        <v>0</v>
      </c>
      <c r="P335" s="4">
        <f t="shared" si="113"/>
        <v>0</v>
      </c>
      <c r="Q335" s="5">
        <f t="shared" si="114"/>
        <v>4.1307379374680417</v>
      </c>
      <c r="R335" s="5">
        <f t="shared" si="115"/>
        <v>-8.4789089782535196</v>
      </c>
      <c r="S335" s="5">
        <f t="shared" si="133"/>
        <v>2.6584861303845106</v>
      </c>
      <c r="T335" s="6">
        <f t="shared" si="134"/>
        <v>621.78862771337424</v>
      </c>
      <c r="U335" s="5">
        <f t="shared" si="116"/>
        <v>-1.9406052421940667</v>
      </c>
      <c r="V335" s="5">
        <f t="shared" si="117"/>
        <v>0.33074589726458142</v>
      </c>
      <c r="W335" s="5">
        <f t="shared" si="118"/>
        <v>4.0701720914573807</v>
      </c>
      <c r="X335" s="5">
        <f t="shared" si="119"/>
        <v>2.190132695273975</v>
      </c>
      <c r="Y335" s="5">
        <f t="shared" si="119"/>
        <v>-8.1481630809889385</v>
      </c>
      <c r="Z335" s="5">
        <f t="shared" si="120"/>
        <v>-25.445341778158109</v>
      </c>
      <c r="AA335">
        <f t="shared" si="121"/>
        <v>0</v>
      </c>
      <c r="AB335">
        <f t="shared" si="135"/>
        <v>0</v>
      </c>
    </row>
    <row r="336" spans="1:28" x14ac:dyDescent="0.2">
      <c r="A336">
        <f t="shared" si="122"/>
        <v>3.0399999999999792</v>
      </c>
      <c r="B336" s="5">
        <f t="shared" si="123"/>
        <v>-111.67827041623812</v>
      </c>
      <c r="C336" s="5">
        <f t="shared" si="124"/>
        <v>264.19368924721135</v>
      </c>
      <c r="D336" s="5">
        <f t="shared" si="125"/>
        <v>71.93538889076018</v>
      </c>
      <c r="E336" s="2">
        <f t="shared" si="126"/>
        <v>286.82806961874303</v>
      </c>
      <c r="F336" s="2">
        <f t="shared" si="127"/>
        <v>-22.914442569819908</v>
      </c>
      <c r="G336" s="3">
        <f t="shared" si="128"/>
        <v>-32.283699582030138</v>
      </c>
      <c r="H336" s="3">
        <f t="shared" si="129"/>
        <v>66.230217087833211</v>
      </c>
      <c r="I336" s="3">
        <f t="shared" si="130"/>
        <v>-21.045893894131741</v>
      </c>
      <c r="J336" s="2">
        <f t="shared" si="131"/>
        <v>76.626422101043829</v>
      </c>
      <c r="K336" s="2">
        <f t="shared" si="109"/>
        <v>76.626422101043829</v>
      </c>
      <c r="L336" s="5">
        <f t="shared" si="110"/>
        <v>0.31384836983451009</v>
      </c>
      <c r="M336" s="4">
        <f t="shared" si="132"/>
        <v>0.10284049763221401</v>
      </c>
      <c r="N336" s="4">
        <f t="shared" si="111"/>
        <v>0.16104308704895098</v>
      </c>
      <c r="O336" s="4">
        <f t="shared" si="112"/>
        <v>0</v>
      </c>
      <c r="P336" s="4">
        <f t="shared" si="113"/>
        <v>0</v>
      </c>
      <c r="Q336" s="5">
        <f t="shared" si="114"/>
        <v>4.1273862329516611</v>
      </c>
      <c r="R336" s="5">
        <f t="shared" si="115"/>
        <v>-8.4673593718447275</v>
      </c>
      <c r="S336" s="5">
        <f t="shared" si="133"/>
        <v>2.6906622798321291</v>
      </c>
      <c r="T336" s="6">
        <f t="shared" si="134"/>
        <v>621.7880059250574</v>
      </c>
      <c r="U336" s="5">
        <f t="shared" si="116"/>
        <v>-1.939362450849071</v>
      </c>
      <c r="V336" s="5">
        <f t="shared" si="117"/>
        <v>0.34640825564253896</v>
      </c>
      <c r="W336" s="5">
        <f t="shared" si="118"/>
        <v>4.0650441908746302</v>
      </c>
      <c r="X336" s="5">
        <f t="shared" si="119"/>
        <v>2.1880237821025901</v>
      </c>
      <c r="Y336" s="5">
        <f t="shared" si="119"/>
        <v>-8.120951116202189</v>
      </c>
      <c r="Z336" s="5">
        <f t="shared" si="120"/>
        <v>-25.418293529293241</v>
      </c>
      <c r="AA336">
        <f t="shared" si="121"/>
        <v>0</v>
      </c>
      <c r="AB336">
        <f t="shared" si="135"/>
        <v>0</v>
      </c>
    </row>
    <row r="337" spans="1:28" x14ac:dyDescent="0.2">
      <c r="A337">
        <f t="shared" si="122"/>
        <v>3.049999999999979</v>
      </c>
      <c r="B337" s="5">
        <f t="shared" si="123"/>
        <v>-112.00099801086931</v>
      </c>
      <c r="C337" s="5">
        <f t="shared" si="124"/>
        <v>264.85558537053384</v>
      </c>
      <c r="D337" s="5">
        <f t="shared" si="125"/>
        <v>71.723659037142397</v>
      </c>
      <c r="E337" s="2">
        <f t="shared" si="126"/>
        <v>287.56339241530537</v>
      </c>
      <c r="F337" s="2">
        <f t="shared" si="127"/>
        <v>-22.922322133936358</v>
      </c>
      <c r="G337" s="3">
        <f t="shared" si="128"/>
        <v>-32.261819344209115</v>
      </c>
      <c r="H337" s="3">
        <f t="shared" si="129"/>
        <v>66.149007576671195</v>
      </c>
      <c r="I337" s="3">
        <f t="shared" si="130"/>
        <v>-21.300076829424672</v>
      </c>
      <c r="J337" s="2">
        <f t="shared" si="131"/>
        <v>76.617292197755745</v>
      </c>
      <c r="K337" s="2">
        <f t="shared" si="109"/>
        <v>76.617292197755745</v>
      </c>
      <c r="L337" s="5">
        <f t="shared" si="110"/>
        <v>0.31384836983451009</v>
      </c>
      <c r="M337" s="4">
        <f t="shared" si="132"/>
        <v>0.10285264950387814</v>
      </c>
      <c r="N337" s="4">
        <f t="shared" si="111"/>
        <v>0.16105500604917494</v>
      </c>
      <c r="O337" s="4">
        <f t="shared" si="112"/>
        <v>0</v>
      </c>
      <c r="P337" s="4">
        <f t="shared" si="113"/>
        <v>0</v>
      </c>
      <c r="Q337" s="5">
        <f t="shared" si="114"/>
        <v>4.1240974644851924</v>
      </c>
      <c r="R337" s="5">
        <f t="shared" si="115"/>
        <v>-8.4559693151381126</v>
      </c>
      <c r="S337" s="5">
        <f t="shared" si="133"/>
        <v>2.7228344411809409</v>
      </c>
      <c r="T337" s="6">
        <f t="shared" si="134"/>
        <v>621.78738413736244</v>
      </c>
      <c r="U337" s="5">
        <f t="shared" si="116"/>
        <v>-1.9381365935365897</v>
      </c>
      <c r="V337" s="5">
        <f t="shared" si="117"/>
        <v>0.36205437328594708</v>
      </c>
      <c r="W337" s="5">
        <f t="shared" si="118"/>
        <v>4.059954845199174</v>
      </c>
      <c r="X337" s="5">
        <f t="shared" si="119"/>
        <v>2.1859608709486027</v>
      </c>
      <c r="Y337" s="5">
        <f t="shared" si="119"/>
        <v>-8.0939149418521659</v>
      </c>
      <c r="Z337" s="5">
        <f t="shared" si="120"/>
        <v>-25.391210713619884</v>
      </c>
      <c r="AA337">
        <f t="shared" si="121"/>
        <v>0</v>
      </c>
      <c r="AB337">
        <f t="shared" si="135"/>
        <v>0</v>
      </c>
    </row>
    <row r="338" spans="1:28" x14ac:dyDescent="0.2">
      <c r="A338">
        <f t="shared" si="122"/>
        <v>3.0599999999999787</v>
      </c>
      <c r="B338" s="5">
        <f t="shared" si="123"/>
        <v>-112.32350690626785</v>
      </c>
      <c r="C338" s="5">
        <f t="shared" si="124"/>
        <v>265.51667075055349</v>
      </c>
      <c r="D338" s="5">
        <f t="shared" si="125"/>
        <v>71.509388708312471</v>
      </c>
      <c r="E338" s="2">
        <f t="shared" si="126"/>
        <v>288.29788873694554</v>
      </c>
      <c r="F338" s="2">
        <f t="shared" si="127"/>
        <v>-22.930184249900996</v>
      </c>
      <c r="G338" s="3">
        <f t="shared" si="128"/>
        <v>-32.239959735499632</v>
      </c>
      <c r="H338" s="3">
        <f t="shared" si="129"/>
        <v>66.068068427252669</v>
      </c>
      <c r="I338" s="3">
        <f t="shared" si="130"/>
        <v>-21.55398893656087</v>
      </c>
      <c r="J338" s="2">
        <f t="shared" si="131"/>
        <v>76.609262550504724</v>
      </c>
      <c r="K338" s="2">
        <f t="shared" si="109"/>
        <v>76.609262550504724</v>
      </c>
      <c r="L338" s="5">
        <f t="shared" si="110"/>
        <v>0.31384836983451009</v>
      </c>
      <c r="M338" s="4">
        <f t="shared" si="132"/>
        <v>0.10286332693607832</v>
      </c>
      <c r="N338" s="4">
        <f t="shared" si="111"/>
        <v>0.16106547799670759</v>
      </c>
      <c r="O338" s="4">
        <f t="shared" si="112"/>
        <v>0</v>
      </c>
      <c r="P338" s="4">
        <f t="shared" si="113"/>
        <v>0</v>
      </c>
      <c r="Q338" s="5">
        <f t="shared" si="114"/>
        <v>4.1208711829809896</v>
      </c>
      <c r="R338" s="5">
        <f t="shared" si="115"/>
        <v>-8.4447375719671456</v>
      </c>
      <c r="S338" s="5">
        <f t="shared" si="133"/>
        <v>2.7550038094235934</v>
      </c>
      <c r="T338" s="6">
        <f t="shared" si="134"/>
        <v>621.78676235028911</v>
      </c>
      <c r="U338" s="5">
        <f t="shared" si="116"/>
        <v>-1.9369275579977656</v>
      </c>
      <c r="V338" s="5">
        <f t="shared" si="117"/>
        <v>0.37768448938191224</v>
      </c>
      <c r="W338" s="5">
        <f t="shared" si="118"/>
        <v>4.0549037779532746</v>
      </c>
      <c r="X338" s="5">
        <f t="shared" si="119"/>
        <v>2.183943624983224</v>
      </c>
      <c r="Y338" s="5">
        <f t="shared" si="119"/>
        <v>-8.0670530825852325</v>
      </c>
      <c r="Z338" s="5">
        <f t="shared" si="120"/>
        <v>-25.36409241262313</v>
      </c>
      <c r="AA338">
        <f t="shared" si="121"/>
        <v>0</v>
      </c>
      <c r="AB338">
        <f t="shared" si="135"/>
        <v>0</v>
      </c>
    </row>
    <row r="339" spans="1:28" x14ac:dyDescent="0.2">
      <c r="A339">
        <f t="shared" si="122"/>
        <v>3.0699999999999785</v>
      </c>
      <c r="B339" s="5">
        <f t="shared" si="123"/>
        <v>-112.64579730644161</v>
      </c>
      <c r="C339" s="5">
        <f t="shared" si="124"/>
        <v>266.17694808217186</v>
      </c>
      <c r="D339" s="5">
        <f t="shared" si="125"/>
        <v>71.292580614326226</v>
      </c>
      <c r="E339" s="2">
        <f t="shared" si="126"/>
        <v>289.03156115058295</v>
      </c>
      <c r="F339" s="2">
        <f t="shared" si="127"/>
        <v>-22.938028947363737</v>
      </c>
      <c r="G339" s="3">
        <f t="shared" si="128"/>
        <v>-32.218120299249797</v>
      </c>
      <c r="H339" s="3">
        <f t="shared" si="129"/>
        <v>65.987397896426813</v>
      </c>
      <c r="I339" s="3">
        <f t="shared" si="130"/>
        <v>-21.807629860687101</v>
      </c>
      <c r="J339" s="2">
        <f t="shared" si="131"/>
        <v>76.6023281428118</v>
      </c>
      <c r="K339" s="2">
        <f t="shared" si="109"/>
        <v>76.6023281428118</v>
      </c>
      <c r="L339" s="5">
        <f t="shared" si="110"/>
        <v>0.31384836983451009</v>
      </c>
      <c r="M339" s="4">
        <f t="shared" si="132"/>
        <v>0.1028725357419077</v>
      </c>
      <c r="N339" s="4">
        <f t="shared" si="111"/>
        <v>0.16107450892881103</v>
      </c>
      <c r="O339" s="4">
        <f t="shared" si="112"/>
        <v>0</v>
      </c>
      <c r="P339" s="4">
        <f t="shared" si="113"/>
        <v>0</v>
      </c>
      <c r="Q339" s="5">
        <f t="shared" si="114"/>
        <v>4.1177069392045524</v>
      </c>
      <c r="R339" s="5">
        <f t="shared" si="115"/>
        <v>-8.4336629106352774</v>
      </c>
      <c r="S339" s="5">
        <f t="shared" si="133"/>
        <v>2.7871715659043779</v>
      </c>
      <c r="T339" s="6">
        <f t="shared" si="134"/>
        <v>621.78614056383765</v>
      </c>
      <c r="U339" s="5">
        <f t="shared" si="116"/>
        <v>-1.9357352317974794</v>
      </c>
      <c r="V339" s="5">
        <f t="shared" si="117"/>
        <v>0.3932988403989528</v>
      </c>
      <c r="W339" s="5">
        <f t="shared" si="118"/>
        <v>4.0498907127165298</v>
      </c>
      <c r="X339" s="5">
        <f t="shared" si="119"/>
        <v>2.1819717074070732</v>
      </c>
      <c r="Y339" s="5">
        <f t="shared" si="119"/>
        <v>-8.0403640702363255</v>
      </c>
      <c r="Z339" s="5">
        <f t="shared" si="120"/>
        <v>-25.336937721379094</v>
      </c>
      <c r="AA339">
        <f t="shared" si="121"/>
        <v>0</v>
      </c>
      <c r="AB339">
        <f t="shared" si="135"/>
        <v>0</v>
      </c>
    </row>
    <row r="340" spans="1:28" x14ac:dyDescent="0.2">
      <c r="A340">
        <f t="shared" si="122"/>
        <v>3.0799999999999783</v>
      </c>
      <c r="B340" s="5">
        <f t="shared" si="123"/>
        <v>-112.96786941084873</v>
      </c>
      <c r="C340" s="5">
        <f t="shared" si="124"/>
        <v>266.83642004293262</v>
      </c>
      <c r="D340" s="5">
        <f t="shared" si="125"/>
        <v>71.073237468833284</v>
      </c>
      <c r="E340" s="2">
        <f t="shared" si="126"/>
        <v>289.764412205079</v>
      </c>
      <c r="F340" s="2">
        <f t="shared" si="127"/>
        <v>-22.945856255607783</v>
      </c>
      <c r="G340" s="3">
        <f t="shared" si="128"/>
        <v>-32.196300582175724</v>
      </c>
      <c r="H340" s="3">
        <f t="shared" si="129"/>
        <v>65.906994255724456</v>
      </c>
      <c r="I340" s="3">
        <f t="shared" si="130"/>
        <v>-22.060999237900891</v>
      </c>
      <c r="J340" s="2">
        <f t="shared" si="131"/>
        <v>76.5964839295941</v>
      </c>
      <c r="K340" s="2">
        <f t="shared" si="109"/>
        <v>76.5964839295941</v>
      </c>
      <c r="L340" s="5">
        <f t="shared" si="110"/>
        <v>0.31384836983451009</v>
      </c>
      <c r="M340" s="4">
        <f t="shared" si="132"/>
        <v>0.10288028190375327</v>
      </c>
      <c r="N340" s="4">
        <f t="shared" si="111"/>
        <v>0.1610821050009352</v>
      </c>
      <c r="O340" s="4">
        <f t="shared" si="112"/>
        <v>0</v>
      </c>
      <c r="P340" s="4">
        <f t="shared" si="113"/>
        <v>0</v>
      </c>
      <c r="Q340" s="5">
        <f t="shared" si="114"/>
        <v>4.1146042837907428</v>
      </c>
      <c r="R340" s="5">
        <f t="shared" si="115"/>
        <v>-8.4227441039143809</v>
      </c>
      <c r="S340" s="5">
        <f t="shared" si="133"/>
        <v>2.8193388783065343</v>
      </c>
      <c r="T340" s="6">
        <f t="shared" si="134"/>
        <v>621.78551877800794</v>
      </c>
      <c r="U340" s="5">
        <f t="shared" si="116"/>
        <v>-1.9345595023327773</v>
      </c>
      <c r="V340" s="5">
        <f t="shared" si="117"/>
        <v>0.408897660066181</v>
      </c>
      <c r="W340" s="5">
        <f t="shared" si="118"/>
        <v>4.0449153731470799</v>
      </c>
      <c r="X340" s="5">
        <f t="shared" si="119"/>
        <v>2.1800447814579655</v>
      </c>
      <c r="Y340" s="5">
        <f t="shared" si="119"/>
        <v>-8.0138464438482</v>
      </c>
      <c r="Z340" s="5">
        <f t="shared" si="120"/>
        <v>-25.309745748546383</v>
      </c>
      <c r="AA340">
        <f t="shared" si="121"/>
        <v>0</v>
      </c>
      <c r="AB340">
        <f t="shared" si="135"/>
        <v>0</v>
      </c>
    </row>
    <row r="341" spans="1:28" x14ac:dyDescent="0.2">
      <c r="A341">
        <f t="shared" si="122"/>
        <v>3.0899999999999781</v>
      </c>
      <c r="B341" s="5">
        <f t="shared" si="123"/>
        <v>-113.28972341443142</v>
      </c>
      <c r="C341" s="5">
        <f t="shared" si="124"/>
        <v>267.49508929316767</v>
      </c>
      <c r="D341" s="5">
        <f t="shared" si="125"/>
        <v>70.851361989166847</v>
      </c>
      <c r="E341" s="2">
        <f t="shared" si="126"/>
        <v>290.49644443138737</v>
      </c>
      <c r="F341" s="2">
        <f t="shared" si="127"/>
        <v>-22.953666203553954</v>
      </c>
      <c r="G341" s="3">
        <f t="shared" si="128"/>
        <v>-32.174500134361146</v>
      </c>
      <c r="H341" s="3">
        <f t="shared" si="129"/>
        <v>65.826855791285979</v>
      </c>
      <c r="I341" s="3">
        <f t="shared" si="130"/>
        <v>-22.314096695386354</v>
      </c>
      <c r="J341" s="2">
        <f t="shared" si="131"/>
        <v>76.591724837568563</v>
      </c>
      <c r="K341" s="2">
        <f t="shared" si="109"/>
        <v>76.591724837568563</v>
      </c>
      <c r="L341" s="5">
        <f t="shared" si="110"/>
        <v>0.31384836983451009</v>
      </c>
      <c r="M341" s="4">
        <f t="shared" si="132"/>
        <v>0.10288657157102864</v>
      </c>
      <c r="N341" s="4">
        <f t="shared" si="111"/>
        <v>0.16108827248508767</v>
      </c>
      <c r="O341" s="4">
        <f t="shared" si="112"/>
        <v>0</v>
      </c>
      <c r="P341" s="4">
        <f t="shared" si="113"/>
        <v>0</v>
      </c>
      <c r="Q341" s="5">
        <f t="shared" si="114"/>
        <v>4.1115627672604846</v>
      </c>
      <c r="R341" s="5">
        <f t="shared" si="115"/>
        <v>-8.4119799290442234</v>
      </c>
      <c r="S341" s="5">
        <f t="shared" si="133"/>
        <v>2.8515069006408496</v>
      </c>
      <c r="T341" s="6">
        <f t="shared" si="134"/>
        <v>621.7848969928001</v>
      </c>
      <c r="U341" s="5">
        <f t="shared" si="116"/>
        <v>-1.9334002568414723</v>
      </c>
      <c r="V341" s="5">
        <f t="shared" si="117"/>
        <v>0.42448117935314966</v>
      </c>
      <c r="W341" s="5">
        <f t="shared" si="118"/>
        <v>4.039977483003093</v>
      </c>
      <c r="X341" s="5">
        <f t="shared" si="119"/>
        <v>2.1781625104190123</v>
      </c>
      <c r="Y341" s="5">
        <f t="shared" si="119"/>
        <v>-7.9874987496910741</v>
      </c>
      <c r="Z341" s="5">
        <f t="shared" si="120"/>
        <v>-25.282515616356058</v>
      </c>
      <c r="AA341">
        <f t="shared" si="121"/>
        <v>0</v>
      </c>
      <c r="AB341">
        <f t="shared" si="135"/>
        <v>0</v>
      </c>
    </row>
    <row r="342" spans="1:28" x14ac:dyDescent="0.2">
      <c r="A342">
        <f t="shared" si="122"/>
        <v>3.0999999999999779</v>
      </c>
      <c r="B342" s="5">
        <f t="shared" si="123"/>
        <v>-113.61135950764951</v>
      </c>
      <c r="C342" s="5">
        <f t="shared" si="124"/>
        <v>268.152958476143</v>
      </c>
      <c r="D342" s="5">
        <f t="shared" si="125"/>
        <v>70.626956896432162</v>
      </c>
      <c r="E342" s="2">
        <f t="shared" si="126"/>
        <v>291.22766034270239</v>
      </c>
      <c r="F342" s="2">
        <f t="shared" si="127"/>
        <v>-22.961458819764839</v>
      </c>
      <c r="G342" s="3">
        <f t="shared" si="128"/>
        <v>-32.152718509256957</v>
      </c>
      <c r="H342" s="3">
        <f t="shared" si="129"/>
        <v>65.746980803789072</v>
      </c>
      <c r="I342" s="3">
        <f t="shared" si="130"/>
        <v>-22.566921851549914</v>
      </c>
      <c r="J342" s="2">
        <f t="shared" si="131"/>
        <v>76.588045765662969</v>
      </c>
      <c r="K342" s="2">
        <f t="shared" si="109"/>
        <v>76.588045765662969</v>
      </c>
      <c r="L342" s="5">
        <f t="shared" si="110"/>
        <v>0.31384836983451009</v>
      </c>
      <c r="M342" s="4">
        <f t="shared" si="132"/>
        <v>0.10289141105785958</v>
      </c>
      <c r="N342" s="4">
        <f t="shared" si="111"/>
        <v>0.16109301776817689</v>
      </c>
      <c r="O342" s="4">
        <f t="shared" si="112"/>
        <v>0</v>
      </c>
      <c r="P342" s="4">
        <f t="shared" si="113"/>
        <v>0</v>
      </c>
      <c r="Q342" s="5">
        <f t="shared" si="114"/>
        <v>4.1085819400379044</v>
      </c>
      <c r="R342" s="5">
        <f t="shared" si="115"/>
        <v>-8.4013691677329074</v>
      </c>
      <c r="S342" s="5">
        <f t="shared" si="133"/>
        <v>2.8836767732355399</v>
      </c>
      <c r="T342" s="6">
        <f t="shared" si="134"/>
        <v>621.7842752082139</v>
      </c>
      <c r="U342" s="5">
        <f t="shared" si="116"/>
        <v>-1.9322573824108837</v>
      </c>
      <c r="V342" s="5">
        <f t="shared" si="117"/>
        <v>0.44004962645035905</v>
      </c>
      <c r="W342" s="5">
        <f t="shared" si="118"/>
        <v>4.0350767661644165</v>
      </c>
      <c r="X342" s="5">
        <f t="shared" si="119"/>
        <v>2.1763245576270207</v>
      </c>
      <c r="Y342" s="5">
        <f t="shared" si="119"/>
        <v>-7.9613195412825482</v>
      </c>
      <c r="Z342" s="5">
        <f t="shared" si="120"/>
        <v>-25.255246460600041</v>
      </c>
      <c r="AA342">
        <f t="shared" si="121"/>
        <v>0</v>
      </c>
      <c r="AB342">
        <f t="shared" si="135"/>
        <v>0</v>
      </c>
    </row>
    <row r="343" spans="1:28" x14ac:dyDescent="0.2">
      <c r="A343">
        <f t="shared" si="122"/>
        <v>3.1099999999999777</v>
      </c>
      <c r="B343" s="5">
        <f t="shared" si="123"/>
        <v>-113.93277787651419</v>
      </c>
      <c r="C343" s="5">
        <f t="shared" si="124"/>
        <v>268.81003021820385</v>
      </c>
      <c r="D343" s="5">
        <f t="shared" si="125"/>
        <v>70.400024915593633</v>
      </c>
      <c r="E343" s="2">
        <f t="shared" si="126"/>
        <v>291.95806243460856</v>
      </c>
      <c r="F343" s="2">
        <f t="shared" si="127"/>
        <v>-22.969234132448907</v>
      </c>
      <c r="G343" s="3">
        <f t="shared" si="128"/>
        <v>-32.13095526368069</v>
      </c>
      <c r="H343" s="3">
        <f t="shared" si="129"/>
        <v>65.667367608376253</v>
      </c>
      <c r="I343" s="3">
        <f t="shared" si="130"/>
        <v>-22.819474316155915</v>
      </c>
      <c r="J343" s="2">
        <f t="shared" si="131"/>
        <v>76.58544158543431</v>
      </c>
      <c r="K343" s="2">
        <f t="shared" si="109"/>
        <v>76.58544158543431</v>
      </c>
      <c r="L343" s="5">
        <f t="shared" si="110"/>
        <v>0.31384836983451009</v>
      </c>
      <c r="M343" s="4">
        <f t="shared" si="132"/>
        <v>0.10289480684072422</v>
      </c>
      <c r="N343" s="4">
        <f t="shared" si="111"/>
        <v>0.1610963473503311</v>
      </c>
      <c r="O343" s="4">
        <f t="shared" si="112"/>
        <v>0</v>
      </c>
      <c r="P343" s="4">
        <f t="shared" si="113"/>
        <v>0</v>
      </c>
      <c r="Q343" s="5">
        <f t="shared" si="114"/>
        <v>4.10566135246793</v>
      </c>
      <c r="R343" s="5">
        <f t="shared" si="115"/>
        <v>-8.3909106061582559</v>
      </c>
      <c r="S343" s="5">
        <f t="shared" si="133"/>
        <v>2.9158496227274489</v>
      </c>
      <c r="T343" s="6">
        <f t="shared" si="134"/>
        <v>621.78365342424968</v>
      </c>
      <c r="U343" s="5">
        <f t="shared" si="116"/>
        <v>-1.9311307659867305</v>
      </c>
      <c r="V343" s="5">
        <f t="shared" si="117"/>
        <v>0.45560322675043918</v>
      </c>
      <c r="W343" s="5">
        <f t="shared" si="118"/>
        <v>4.0302129466544621</v>
      </c>
      <c r="X343" s="5">
        <f t="shared" si="119"/>
        <v>2.1745305864811995</v>
      </c>
      <c r="Y343" s="5">
        <f t="shared" si="119"/>
        <v>-7.9353073794078171</v>
      </c>
      <c r="Z343" s="5">
        <f t="shared" si="120"/>
        <v>-25.227937430618088</v>
      </c>
      <c r="AA343">
        <f t="shared" si="121"/>
        <v>0</v>
      </c>
      <c r="AB343">
        <f t="shared" si="135"/>
        <v>0</v>
      </c>
    </row>
    <row r="344" spans="1:28" x14ac:dyDescent="0.2">
      <c r="A344">
        <f t="shared" si="122"/>
        <v>3.1199999999999775</v>
      </c>
      <c r="B344" s="5">
        <f t="shared" si="123"/>
        <v>-114.25397870262168</v>
      </c>
      <c r="C344" s="5">
        <f t="shared" si="124"/>
        <v>269.46630712891863</v>
      </c>
      <c r="D344" s="5">
        <f t="shared" si="125"/>
        <v>70.170568775560554</v>
      </c>
      <c r="E344" s="2">
        <f t="shared" si="126"/>
        <v>292.68765318522719</v>
      </c>
      <c r="F344" s="2">
        <f t="shared" si="127"/>
        <v>-22.97699216946463</v>
      </c>
      <c r="G344" s="3">
        <f t="shared" si="128"/>
        <v>-32.109209957815878</v>
      </c>
      <c r="H344" s="3">
        <f t="shared" si="129"/>
        <v>65.588014534582172</v>
      </c>
      <c r="I344" s="3">
        <f t="shared" si="130"/>
        <v>-23.071753690462096</v>
      </c>
      <c r="J344" s="2">
        <f t="shared" si="131"/>
        <v>76.583907141494265</v>
      </c>
      <c r="K344" s="2">
        <f t="shared" si="109"/>
        <v>76.583907141494265</v>
      </c>
      <c r="L344" s="5">
        <f t="shared" si="110"/>
        <v>0.31384836983451009</v>
      </c>
      <c r="M344" s="4">
        <f t="shared" si="132"/>
        <v>0.10289676555604887</v>
      </c>
      <c r="N344" s="4">
        <f t="shared" si="111"/>
        <v>0.16109826784319234</v>
      </c>
      <c r="O344" s="4">
        <f t="shared" si="112"/>
        <v>0</v>
      </c>
      <c r="P344" s="4">
        <f t="shared" si="113"/>
        <v>0</v>
      </c>
      <c r="Q344" s="5">
        <f t="shared" si="114"/>
        <v>4.1028005548343094</v>
      </c>
      <c r="R344" s="5">
        <f t="shared" si="115"/>
        <v>-8.3806030349701182</v>
      </c>
      <c r="S344" s="5">
        <f t="shared" si="133"/>
        <v>2.9480265620545736</v>
      </c>
      <c r="T344" s="6">
        <f t="shared" si="134"/>
        <v>621.78303164090721</v>
      </c>
      <c r="U344" s="5">
        <f t="shared" si="116"/>
        <v>-1.9300202943821572</v>
      </c>
      <c r="V344" s="5">
        <f t="shared" si="117"/>
        <v>0.47114220283001157</v>
      </c>
      <c r="W344" s="5">
        <f t="shared" si="118"/>
        <v>4.0253857486622655</v>
      </c>
      <c r="X344" s="5">
        <f t="shared" si="119"/>
        <v>2.1727802604521522</v>
      </c>
      <c r="Y344" s="5">
        <f t="shared" si="119"/>
        <v>-7.9094608321401063</v>
      </c>
      <c r="Z344" s="5">
        <f t="shared" si="120"/>
        <v>-25.200587689283161</v>
      </c>
      <c r="AA344">
        <f t="shared" si="121"/>
        <v>0</v>
      </c>
      <c r="AB344">
        <f t="shared" si="135"/>
        <v>0</v>
      </c>
    </row>
    <row r="345" spans="1:28" x14ac:dyDescent="0.2">
      <c r="A345">
        <f t="shared" si="122"/>
        <v>3.1299999999999772</v>
      </c>
      <c r="B345" s="5">
        <f t="shared" si="123"/>
        <v>-114.57496216318681</v>
      </c>
      <c r="C345" s="5">
        <f t="shared" si="124"/>
        <v>270.1217918012228</v>
      </c>
      <c r="D345" s="5">
        <f t="shared" si="125"/>
        <v>69.938591209271465</v>
      </c>
      <c r="E345" s="2">
        <f t="shared" si="126"/>
        <v>293.41643505536433</v>
      </c>
      <c r="F345" s="2">
        <f t="shared" si="127"/>
        <v>-22.984732958324411</v>
      </c>
      <c r="G345" s="3">
        <f t="shared" si="128"/>
        <v>-32.087482155211354</v>
      </c>
      <c r="H345" s="3">
        <f t="shared" si="129"/>
        <v>65.508919926260774</v>
      </c>
      <c r="I345" s="3">
        <f t="shared" si="130"/>
        <v>-23.323759567354927</v>
      </c>
      <c r="J345" s="2">
        <f t="shared" si="131"/>
        <v>76.583437251941319</v>
      </c>
      <c r="K345" s="2">
        <f t="shared" si="109"/>
        <v>76.583437251941319</v>
      </c>
      <c r="L345" s="5">
        <f t="shared" si="110"/>
        <v>0.31384836983451009</v>
      </c>
      <c r="M345" s="4">
        <f t="shared" si="132"/>
        <v>0.10289729399776186</v>
      </c>
      <c r="N345" s="4">
        <f t="shared" si="111"/>
        <v>0.16109878596818797</v>
      </c>
      <c r="O345" s="4">
        <f t="shared" si="112"/>
        <v>0</v>
      </c>
      <c r="P345" s="4">
        <f t="shared" si="113"/>
        <v>0</v>
      </c>
      <c r="Q345" s="5">
        <f t="shared" si="114"/>
        <v>4.0999990973780509</v>
      </c>
      <c r="R345" s="5">
        <f t="shared" si="115"/>
        <v>-8.3704452492935424</v>
      </c>
      <c r="S345" s="5">
        <f t="shared" si="133"/>
        <v>2.9802086904499285</v>
      </c>
      <c r="T345" s="6">
        <f t="shared" si="134"/>
        <v>621.78240985818638</v>
      </c>
      <c r="U345" s="5">
        <f t="shared" si="116"/>
        <v>-1.9289258542868943</v>
      </c>
      <c r="V345" s="5">
        <f t="shared" si="117"/>
        <v>0.48666677443223855</v>
      </c>
      <c r="W345" s="5">
        <f t="shared" si="118"/>
        <v>4.0205948965647158</v>
      </c>
      <c r="X345" s="5">
        <f t="shared" si="119"/>
        <v>2.1710732430911568</v>
      </c>
      <c r="Y345" s="5">
        <f t="shared" si="119"/>
        <v>-7.8837784748613036</v>
      </c>
      <c r="Z345" s="5">
        <f t="shared" si="120"/>
        <v>-25.173196412985355</v>
      </c>
      <c r="AA345">
        <f t="shared" si="121"/>
        <v>0</v>
      </c>
      <c r="AB345">
        <f t="shared" si="135"/>
        <v>0</v>
      </c>
    </row>
    <row r="346" spans="1:28" x14ac:dyDescent="0.2">
      <c r="A346">
        <f t="shared" si="122"/>
        <v>3.139999999999977</v>
      </c>
      <c r="B346" s="5">
        <f t="shared" si="123"/>
        <v>-114.89572843107676</v>
      </c>
      <c r="C346" s="5">
        <f t="shared" si="124"/>
        <v>270.77648681156165</v>
      </c>
      <c r="D346" s="5">
        <f t="shared" si="125"/>
        <v>69.704094953777272</v>
      </c>
      <c r="E346" s="2">
        <f t="shared" si="126"/>
        <v>294.144410488657</v>
      </c>
      <c r="F346" s="2">
        <f t="shared" si="127"/>
        <v>-22.992456526198538</v>
      </c>
      <c r="G346" s="3">
        <f t="shared" si="128"/>
        <v>-32.065771422780443</v>
      </c>
      <c r="H346" s="3">
        <f t="shared" si="129"/>
        <v>65.430082141512159</v>
      </c>
      <c r="I346" s="3">
        <f t="shared" si="130"/>
        <v>-23.575491531484779</v>
      </c>
      <c r="J346" s="2">
        <f t="shared" si="131"/>
        <v>76.584026708799669</v>
      </c>
      <c r="K346" s="2">
        <f t="shared" si="109"/>
        <v>76.584026708799669</v>
      </c>
      <c r="L346" s="5">
        <f t="shared" si="110"/>
        <v>0.31384836983451009</v>
      </c>
      <c r="M346" s="4">
        <f t="shared" si="132"/>
        <v>0.10289639911480629</v>
      </c>
      <c r="N346" s="4">
        <f t="shared" si="111"/>
        <v>0.16109790855477946</v>
      </c>
      <c r="O346" s="4">
        <f t="shared" si="112"/>
        <v>0</v>
      </c>
      <c r="P346" s="4">
        <f t="shared" si="113"/>
        <v>0</v>
      </c>
      <c r="Q346" s="5">
        <f t="shared" si="114"/>
        <v>4.0972565303162582</v>
      </c>
      <c r="R346" s="5">
        <f t="shared" si="115"/>
        <v>-8.3604360487328062</v>
      </c>
      <c r="S346" s="5">
        <f t="shared" si="133"/>
        <v>3.0123970934367703</v>
      </c>
      <c r="T346" s="6">
        <f t="shared" si="134"/>
        <v>621.78178807608731</v>
      </c>
      <c r="U346" s="5">
        <f t="shared" si="116"/>
        <v>-1.9278473322765468</v>
      </c>
      <c r="V346" s="5">
        <f t="shared" si="117"/>
        <v>0.50217715845006616</v>
      </c>
      <c r="W346" s="5">
        <f t="shared" si="118"/>
        <v>4.0158401149489489</v>
      </c>
      <c r="X346" s="5">
        <f t="shared" si="119"/>
        <v>2.1694091980397117</v>
      </c>
      <c r="Y346" s="5">
        <f t="shared" si="119"/>
        <v>-7.8582588902827402</v>
      </c>
      <c r="Z346" s="5">
        <f t="shared" si="120"/>
        <v>-25.145762791614281</v>
      </c>
      <c r="AA346">
        <f t="shared" si="121"/>
        <v>0</v>
      </c>
      <c r="AB346">
        <f t="shared" si="135"/>
        <v>0</v>
      </c>
    </row>
    <row r="347" spans="1:28" x14ac:dyDescent="0.2">
      <c r="A347">
        <f t="shared" si="122"/>
        <v>3.1499999999999768</v>
      </c>
      <c r="B347" s="5">
        <f t="shared" si="123"/>
        <v>-115.21627767484466</v>
      </c>
      <c r="C347" s="5">
        <f t="shared" si="124"/>
        <v>271.43039472003227</v>
      </c>
      <c r="D347" s="5">
        <f t="shared" si="125"/>
        <v>69.467082750322845</v>
      </c>
      <c r="E347" s="2">
        <f t="shared" si="126"/>
        <v>294.87158191171869</v>
      </c>
      <c r="F347" s="2">
        <f t="shared" si="127"/>
        <v>-23.000162899919058</v>
      </c>
      <c r="G347" s="3">
        <f t="shared" si="128"/>
        <v>-32.044077330800043</v>
      </c>
      <c r="H347" s="3">
        <f t="shared" si="129"/>
        <v>65.351499552609326</v>
      </c>
      <c r="I347" s="3">
        <f t="shared" si="130"/>
        <v>-23.826949159400922</v>
      </c>
      <c r="J347" s="2">
        <f t="shared" si="131"/>
        <v>76.585670278464406</v>
      </c>
      <c r="K347" s="2">
        <f t="shared" si="109"/>
        <v>76.585670278464406</v>
      </c>
      <c r="L347" s="5">
        <f t="shared" si="110"/>
        <v>0.31384836983451009</v>
      </c>
      <c r="M347" s="4">
        <f t="shared" si="132"/>
        <v>0.10289408800861384</v>
      </c>
      <c r="N347" s="4">
        <f t="shared" si="111"/>
        <v>0.16109564253868977</v>
      </c>
      <c r="O347" s="4">
        <f t="shared" si="112"/>
        <v>0</v>
      </c>
      <c r="P347" s="4">
        <f t="shared" si="113"/>
        <v>0</v>
      </c>
      <c r="Q347" s="5">
        <f t="shared" si="114"/>
        <v>4.0945724038613553</v>
      </c>
      <c r="R347" s="5">
        <f t="shared" si="115"/>
        <v>-8.3505742373762715</v>
      </c>
      <c r="S347" s="5">
        <f t="shared" si="133"/>
        <v>3.0445928428251836</v>
      </c>
      <c r="T347" s="6">
        <f t="shared" si="134"/>
        <v>621.78116629461022</v>
      </c>
      <c r="U347" s="5">
        <f t="shared" si="116"/>
        <v>-1.9267846148219938</v>
      </c>
      <c r="V347" s="5">
        <f t="shared" si="117"/>
        <v>0.51767356891016281</v>
      </c>
      <c r="W347" s="5">
        <f t="shared" si="118"/>
        <v>4.0111211286348709</v>
      </c>
      <c r="X347" s="5">
        <f t="shared" si="119"/>
        <v>2.1677877890393615</v>
      </c>
      <c r="Y347" s="5">
        <f t="shared" si="119"/>
        <v>-7.8329006684661087</v>
      </c>
      <c r="Z347" s="5">
        <f t="shared" si="120"/>
        <v>-25.118286028539945</v>
      </c>
      <c r="AA347">
        <f t="shared" si="121"/>
        <v>0</v>
      </c>
      <c r="AB347">
        <f t="shared" si="135"/>
        <v>0</v>
      </c>
    </row>
    <row r="348" spans="1:28" x14ac:dyDescent="0.2">
      <c r="A348">
        <f t="shared" si="122"/>
        <v>3.1599999999999766</v>
      </c>
      <c r="B348" s="5">
        <f t="shared" si="123"/>
        <v>-115.53661005876322</v>
      </c>
      <c r="C348" s="5">
        <f t="shared" si="124"/>
        <v>272.08351807052497</v>
      </c>
      <c r="D348" s="5">
        <f t="shared" si="125"/>
        <v>69.22755734442741</v>
      </c>
      <c r="E348" s="2">
        <f t="shared" si="126"/>
        <v>295.59795173428449</v>
      </c>
      <c r="F348" s="2">
        <f t="shared" si="127"/>
        <v>-23.007852105983599</v>
      </c>
      <c r="G348" s="3">
        <f t="shared" si="128"/>
        <v>-32.022399452909653</v>
      </c>
      <c r="H348" s="3">
        <f t="shared" si="129"/>
        <v>65.273170545924671</v>
      </c>
      <c r="I348" s="3">
        <f t="shared" si="130"/>
        <v>-24.078132019686322</v>
      </c>
      <c r="J348" s="2">
        <f t="shared" si="131"/>
        <v>76.588362702152864</v>
      </c>
      <c r="K348" s="2">
        <f t="shared" si="109"/>
        <v>76.588362702152864</v>
      </c>
      <c r="L348" s="5">
        <f t="shared" si="110"/>
        <v>0.31384836983451009</v>
      </c>
      <c r="M348" s="4">
        <f t="shared" si="132"/>
        <v>0.10289036793054111</v>
      </c>
      <c r="N348" s="4">
        <f t="shared" si="111"/>
        <v>0.16109199496011084</v>
      </c>
      <c r="O348" s="4">
        <f t="shared" si="112"/>
        <v>0</v>
      </c>
      <c r="P348" s="4">
        <f t="shared" si="113"/>
        <v>0</v>
      </c>
      <c r="Q348" s="5">
        <f t="shared" si="114"/>
        <v>4.0919462682406831</v>
      </c>
      <c r="R348" s="5">
        <f t="shared" si="115"/>
        <v>-8.3408586238020064</v>
      </c>
      <c r="S348" s="5">
        <f t="shared" si="133"/>
        <v>3.0767969967100495</v>
      </c>
      <c r="T348" s="6">
        <f t="shared" si="134"/>
        <v>621.78054451375476</v>
      </c>
      <c r="U348" s="5">
        <f t="shared" si="116"/>
        <v>-1.9257375882989145</v>
      </c>
      <c r="V348" s="5">
        <f t="shared" si="117"/>
        <v>0.5331562169575661</v>
      </c>
      <c r="W348" s="5">
        <f t="shared" si="118"/>
        <v>4.0064376626978335</v>
      </c>
      <c r="X348" s="5">
        <f t="shared" si="119"/>
        <v>2.1662086799417688</v>
      </c>
      <c r="Y348" s="5">
        <f t="shared" si="119"/>
        <v>-7.8077024068444398</v>
      </c>
      <c r="Z348" s="5">
        <f t="shared" si="120"/>
        <v>-25.090765340592117</v>
      </c>
      <c r="AA348">
        <f t="shared" si="121"/>
        <v>0</v>
      </c>
      <c r="AB348">
        <f t="shared" si="135"/>
        <v>0</v>
      </c>
    </row>
    <row r="349" spans="1:28" x14ac:dyDescent="0.2">
      <c r="A349">
        <f t="shared" si="122"/>
        <v>3.1699999999999764</v>
      </c>
      <c r="B349" s="5">
        <f t="shared" si="123"/>
        <v>-115.85672574285832</v>
      </c>
      <c r="C349" s="5">
        <f t="shared" si="124"/>
        <v>272.73585939086388</v>
      </c>
      <c r="D349" s="5">
        <f t="shared" si="125"/>
        <v>68.985521485963517</v>
      </c>
      <c r="E349" s="2">
        <f t="shared" si="126"/>
        <v>296.32352234935547</v>
      </c>
      <c r="F349" s="2">
        <f t="shared" si="127"/>
        <v>-23.015524170559111</v>
      </c>
      <c r="G349" s="3">
        <f t="shared" si="128"/>
        <v>-32.000737366110236</v>
      </c>
      <c r="H349" s="3">
        <f t="shared" si="129"/>
        <v>65.195093521856222</v>
      </c>
      <c r="I349" s="3">
        <f t="shared" si="130"/>
        <v>-24.329039673092243</v>
      </c>
      <c r="J349" s="2">
        <f t="shared" si="131"/>
        <v>76.592098696361887</v>
      </c>
      <c r="K349" s="2">
        <f t="shared" si="109"/>
        <v>76.592098696361887</v>
      </c>
      <c r="L349" s="5">
        <f t="shared" si="110"/>
        <v>0.31384836983451009</v>
      </c>
      <c r="M349" s="4">
        <f t="shared" si="132"/>
        <v>0.1028852462792702</v>
      </c>
      <c r="N349" s="4">
        <f t="shared" si="111"/>
        <v>0.16108697296189101</v>
      </c>
      <c r="O349" s="4">
        <f t="shared" si="112"/>
        <v>0</v>
      </c>
      <c r="P349" s="4">
        <f t="shared" si="113"/>
        <v>0</v>
      </c>
      <c r="Q349" s="5">
        <f t="shared" si="114"/>
        <v>4.0893776737164567</v>
      </c>
      <c r="R349" s="5">
        <f t="shared" si="115"/>
        <v>-8.3312880210841822</v>
      </c>
      <c r="S349" s="5">
        <f t="shared" si="133"/>
        <v>3.1090105994704036</v>
      </c>
      <c r="T349" s="6">
        <f t="shared" si="134"/>
        <v>621.77992273352129</v>
      </c>
      <c r="U349" s="5">
        <f t="shared" si="116"/>
        <v>-1.9247061389974069</v>
      </c>
      <c r="V349" s="5">
        <f t="shared" si="117"/>
        <v>0.54862531084103383</v>
      </c>
      <c r="W349" s="5">
        <f t="shared" si="118"/>
        <v>4.0017894424913898</v>
      </c>
      <c r="X349" s="5">
        <f t="shared" si="119"/>
        <v>2.1646715347190497</v>
      </c>
      <c r="Y349" s="5">
        <f t="shared" si="119"/>
        <v>-7.782662710243148</v>
      </c>
      <c r="Z349" s="5">
        <f t="shared" si="120"/>
        <v>-25.063199958038204</v>
      </c>
      <c r="AA349">
        <f t="shared" si="121"/>
        <v>0</v>
      </c>
      <c r="AB349">
        <f t="shared" si="135"/>
        <v>0</v>
      </c>
    </row>
    <row r="350" spans="1:28" x14ac:dyDescent="0.2">
      <c r="A350">
        <f t="shared" si="122"/>
        <v>3.1799999999999762</v>
      </c>
      <c r="B350" s="5">
        <f t="shared" si="123"/>
        <v>-116.17662488294268</v>
      </c>
      <c r="C350" s="5">
        <f t="shared" si="124"/>
        <v>273.38742119294693</v>
      </c>
      <c r="D350" s="5">
        <f t="shared" si="125"/>
        <v>68.740977929234688</v>
      </c>
      <c r="E350" s="2">
        <f t="shared" si="126"/>
        <v>297.04829613334215</v>
      </c>
      <c r="F350" s="2">
        <f t="shared" si="127"/>
        <v>-23.023179119485555</v>
      </c>
      <c r="G350" s="3">
        <f t="shared" si="128"/>
        <v>-31.979090650763045</v>
      </c>
      <c r="H350" s="3">
        <f t="shared" si="129"/>
        <v>65.117266894753797</v>
      </c>
      <c r="I350" s="3">
        <f t="shared" si="130"/>
        <v>-24.579671672672625</v>
      </c>
      <c r="J350" s="2">
        <f t="shared" si="131"/>
        <v>76.596872953330831</v>
      </c>
      <c r="K350" s="2">
        <f t="shared" si="109"/>
        <v>76.596872953330831</v>
      </c>
      <c r="L350" s="5">
        <f t="shared" si="110"/>
        <v>0.31384836983451009</v>
      </c>
      <c r="M350" s="4">
        <f t="shared" si="132"/>
        <v>0.10287873059817507</v>
      </c>
      <c r="N350" s="4">
        <f t="shared" si="111"/>
        <v>0.16108058378770415</v>
      </c>
      <c r="O350" s="4">
        <f t="shared" si="112"/>
        <v>0</v>
      </c>
      <c r="P350" s="4">
        <f t="shared" si="113"/>
        <v>0</v>
      </c>
      <c r="Q350" s="5">
        <f t="shared" si="114"/>
        <v>4.0868661706060623</v>
      </c>
      <c r="R350" s="5">
        <f t="shared" si="115"/>
        <v>-8.3218612468001929</v>
      </c>
      <c r="S350" s="5">
        <f t="shared" si="133"/>
        <v>3.1412346817701948</v>
      </c>
      <c r="T350" s="6">
        <f t="shared" si="134"/>
        <v>621.77930095390934</v>
      </c>
      <c r="U350" s="5">
        <f t="shared" si="116"/>
        <v>-1.9236901531317163</v>
      </c>
      <c r="V350" s="5">
        <f t="shared" si="117"/>
        <v>0.56408105589911151</v>
      </c>
      <c r="W350" s="5">
        <f t="shared" si="118"/>
        <v>3.9971761936701831</v>
      </c>
      <c r="X350" s="5">
        <f t="shared" si="119"/>
        <v>2.163176017474346</v>
      </c>
      <c r="Y350" s="5">
        <f t="shared" si="119"/>
        <v>-7.7577801909010811</v>
      </c>
      <c r="Z350" s="5">
        <f t="shared" si="120"/>
        <v>-25.035589124559621</v>
      </c>
      <c r="AA350">
        <f t="shared" si="121"/>
        <v>0</v>
      </c>
      <c r="AB350">
        <f t="shared" si="135"/>
        <v>0</v>
      </c>
    </row>
    <row r="351" spans="1:28" x14ac:dyDescent="0.2">
      <c r="A351">
        <f t="shared" si="122"/>
        <v>3.189999999999976</v>
      </c>
      <c r="B351" s="5">
        <f t="shared" si="123"/>
        <v>-116.49630763064944</v>
      </c>
      <c r="C351" s="5">
        <f t="shared" si="124"/>
        <v>274.0382059728849</v>
      </c>
      <c r="D351" s="5">
        <f t="shared" si="125"/>
        <v>68.493929433051733</v>
      </c>
      <c r="E351" s="2">
        <f t="shared" si="126"/>
        <v>297.77227544620774</v>
      </c>
      <c r="F351" s="2">
        <f t="shared" si="127"/>
        <v>-23.030816978279553</v>
      </c>
      <c r="G351" s="3">
        <f t="shared" si="128"/>
        <v>-31.957458890588303</v>
      </c>
      <c r="H351" s="3">
        <f t="shared" si="129"/>
        <v>65.039689092844782</v>
      </c>
      <c r="I351" s="3">
        <f t="shared" si="130"/>
        <v>-24.830027563918222</v>
      </c>
      <c r="J351" s="2">
        <f t="shared" si="131"/>
        <v>76.602680141510021</v>
      </c>
      <c r="K351" s="2">
        <f t="shared" si="109"/>
        <v>76.602680141510021</v>
      </c>
      <c r="L351" s="5">
        <f t="shared" si="110"/>
        <v>0.31384836983451009</v>
      </c>
      <c r="M351" s="4">
        <f t="shared" si="132"/>
        <v>0.10287082857265563</v>
      </c>
      <c r="N351" s="4">
        <f t="shared" si="111"/>
        <v>0.16107283478020148</v>
      </c>
      <c r="O351" s="4">
        <f t="shared" si="112"/>
        <v>0</v>
      </c>
      <c r="P351" s="4">
        <f t="shared" si="113"/>
        <v>0</v>
      </c>
      <c r="Q351" s="5">
        <f t="shared" si="114"/>
        <v>4.0844113093026939</v>
      </c>
      <c r="R351" s="5">
        <f t="shared" si="115"/>
        <v>-8.3125771230384569</v>
      </c>
      <c r="S351" s="5">
        <f t="shared" si="133"/>
        <v>3.1734702605604523</v>
      </c>
      <c r="T351" s="6">
        <f t="shared" si="134"/>
        <v>621.77867917491938</v>
      </c>
      <c r="U351" s="5">
        <f t="shared" si="116"/>
        <v>-1.922689516850056</v>
      </c>
      <c r="V351" s="5">
        <f t="shared" si="117"/>
        <v>0.57952365454691446</v>
      </c>
      <c r="W351" s="5">
        <f t="shared" si="118"/>
        <v>3.9925976422129015</v>
      </c>
      <c r="X351" s="5">
        <f t="shared" si="119"/>
        <v>2.1617217924526377</v>
      </c>
      <c r="Y351" s="5">
        <f t="shared" si="119"/>
        <v>-7.7330534684915424</v>
      </c>
      <c r="Z351" s="5">
        <f t="shared" si="120"/>
        <v>-25.007932097226647</v>
      </c>
      <c r="AA351">
        <f t="shared" si="121"/>
        <v>0</v>
      </c>
      <c r="AB351">
        <f t="shared" si="135"/>
        <v>0</v>
      </c>
    </row>
    <row r="352" spans="1:28" x14ac:dyDescent="0.2">
      <c r="A352">
        <f t="shared" si="122"/>
        <v>3.1999999999999758</v>
      </c>
      <c r="B352" s="5">
        <f t="shared" si="123"/>
        <v>-116.81577413346569</v>
      </c>
      <c r="C352" s="5">
        <f t="shared" si="124"/>
        <v>274.68821621113995</v>
      </c>
      <c r="D352" s="5">
        <f t="shared" si="125"/>
        <v>68.244378760807692</v>
      </c>
      <c r="E352" s="2">
        <f t="shared" si="126"/>
        <v>298.49546263160994</v>
      </c>
      <c r="F352" s="2">
        <f t="shared" si="127"/>
        <v>-23.038437772138003</v>
      </c>
      <c r="G352" s="3">
        <f t="shared" si="128"/>
        <v>-31.935841672663777</v>
      </c>
      <c r="H352" s="3">
        <f t="shared" si="129"/>
        <v>64.962358558159863</v>
      </c>
      <c r="I352" s="3">
        <f t="shared" si="130"/>
        <v>-25.080106884890487</v>
      </c>
      <c r="J352" s="2">
        <f t="shared" si="131"/>
        <v>76.609514906034391</v>
      </c>
      <c r="K352" s="2">
        <f t="shared" ref="K352:K415" si="136">IF(D352&gt;=hwind,SQRT((G352-vxw)^2+(H352-vyw)^2+I352^2),J352)</f>
        <v>76.609514906034391</v>
      </c>
      <c r="L352" s="5">
        <f t="shared" ref="L352:L415" si="137">IF(drag=1,cdfit*(cda+cdb/(1+EXP(-(K352-vel)/dv))),IF(drag=2,cdfit,0))</f>
        <v>0.31384836983451009</v>
      </c>
      <c r="M352" s="4">
        <f t="shared" si="132"/>
        <v>0.10286154802744096</v>
      </c>
      <c r="N352" s="4">
        <f t="shared" ref="N352:N415" si="138">IF(Magnus=1,(IF(M352&lt;0.1,1.5*M352,0.09+0.6*M352)),IF(Magnus=2,1/(2.32+0.4/M352),0))</f>
        <v>0.16106373337914609</v>
      </c>
      <c r="O352" s="4">
        <f t="shared" ref="O352:O415" si="139">IF(D352&gt;=hwind,vxw,0)</f>
        <v>0</v>
      </c>
      <c r="P352" s="4">
        <f t="shared" ref="P352:P415" si="140">IF(E352&gt;=hwind,vxw,0)</f>
        <v>0</v>
      </c>
      <c r="Q352" s="5">
        <f t="shared" ref="Q352:Q415" si="141">-const*$L352*$K352*(G352-O352)</f>
        <v>4.0820126402962913</v>
      </c>
      <c r="R352" s="5">
        <f t="shared" ref="R352:R415" si="142">-const*$L352*$K352*(H352-P352)</f>
        <v>-8.3034344764068972</v>
      </c>
      <c r="S352" s="5">
        <f t="shared" si="133"/>
        <v>3.2057183390828632</v>
      </c>
      <c r="T352" s="6">
        <f t="shared" si="134"/>
        <v>621.77805739655093</v>
      </c>
      <c r="U352" s="5">
        <f t="shared" ref="U352:U415" si="143">const*($N352/omega)*K352*(wy*I352-wz*(H352-P352))</f>
        <v>-1.9217041162445088</v>
      </c>
      <c r="V352" s="5">
        <f t="shared" ref="V352:V415" si="144">const*($N352/omega)*K352*(wz*(G352-O352)-wx*I352)</f>
        <v>0.59495330626362886</v>
      </c>
      <c r="W352" s="5">
        <f t="shared" ref="W352:W415" si="145">const*($N352/omega)*K352*(wx*(H352-P352)-wy*(G352-O352))</f>
        <v>3.9880535144453071</v>
      </c>
      <c r="X352" s="5">
        <f t="shared" ref="X352:Y415" si="146">Q352+U352</f>
        <v>2.1603085240517825</v>
      </c>
      <c r="Y352" s="5">
        <f t="shared" si="146"/>
        <v>-7.7084811701432683</v>
      </c>
      <c r="Z352" s="5">
        <f t="shared" ref="Z352:Z415" si="147">S352+W352-32.174</f>
        <v>-24.980228146471831</v>
      </c>
      <c r="AA352">
        <f t="shared" ref="AA352:AA415" si="148">IF(($A352-ttarget)*($A353-ttarget)&lt;0,1,0)</f>
        <v>0</v>
      </c>
      <c r="AB352">
        <f t="shared" si="135"/>
        <v>0</v>
      </c>
    </row>
    <row r="353" spans="1:28" x14ac:dyDescent="0.2">
      <c r="A353">
        <f t="shared" ref="A353:A416" si="149">A352+dt</f>
        <v>3.2099999999999755</v>
      </c>
      <c r="B353" s="5">
        <f t="shared" ref="B353:B416" si="150">B352+G352*dt+0.5*X352*dt*dt</f>
        <v>-117.13502453476613</v>
      </c>
      <c r="C353" s="5">
        <f t="shared" ref="C353:C416" si="151">C352+H352*dt+0.5*Y352*dt*dt</f>
        <v>275.33745437266305</v>
      </c>
      <c r="D353" s="5">
        <f t="shared" ref="D353:D416" si="152">D352+I352*dt+0.5*Z352*dt*dt</f>
        <v>67.992328680551466</v>
      </c>
      <c r="E353" s="2">
        <f t="shared" ref="E353:E416" si="153">SQRT(B353^2+C353^2)</f>
        <v>299.21786001704271</v>
      </c>
      <c r="F353" s="2">
        <f t="shared" ref="F353:F416" si="154">ATAN2(C353,B353)*180/PI()</f>
        <v>-23.046041525941565</v>
      </c>
      <c r="G353" s="3">
        <f t="shared" ref="G353:G416" si="155">G352+X352*dt</f>
        <v>-31.914238587423259</v>
      </c>
      <c r="H353" s="3">
        <f t="shared" ref="H353:H416" si="156">H352+Y352*dt</f>
        <v>64.885273746458424</v>
      </c>
      <c r="I353" s="3">
        <f t="shared" ref="I353:I416" si="157">I352+Z352*dt</f>
        <v>-25.329909166355204</v>
      </c>
      <c r="J353" s="2">
        <f t="shared" ref="J353:J416" si="158">SQRT(G353^2+H353^2+I353^2)</f>
        <v>76.617371869202273</v>
      </c>
      <c r="K353" s="2">
        <f t="shared" si="136"/>
        <v>76.617371869202273</v>
      </c>
      <c r="L353" s="5">
        <f t="shared" si="137"/>
        <v>0.31384836983451009</v>
      </c>
      <c r="M353" s="4">
        <f t="shared" ref="M353:M416" si="159">(romega/K353)*EXP(-A353/tau)</f>
        <v>0.10285089692386366</v>
      </c>
      <c r="N353" s="4">
        <f t="shared" si="138"/>
        <v>0.16105328711953251</v>
      </c>
      <c r="O353" s="4">
        <f t="shared" si="139"/>
        <v>0</v>
      </c>
      <c r="P353" s="4">
        <f t="shared" si="140"/>
        <v>0</v>
      </c>
      <c r="Q353" s="5">
        <f t="shared" si="141"/>
        <v>4.0796697141947966</v>
      </c>
      <c r="R353" s="5">
        <f t="shared" si="142"/>
        <v>-8.2944321380420494</v>
      </c>
      <c r="S353" s="5">
        <f t="shared" ref="S353:S416" si="160">-const*$L353*$K353*I353</f>
        <v>3.237979906874787</v>
      </c>
      <c r="T353" s="6">
        <f t="shared" ref="T353:T416" si="161">omega*EXP(-A353/tau)*30/PI()</f>
        <v>621.77743561880447</v>
      </c>
      <c r="U353" s="5">
        <f t="shared" si="143"/>
        <v>-1.9207338373610241</v>
      </c>
      <c r="V353" s="5">
        <f t="shared" si="144"/>
        <v>0.61037020758073846</v>
      </c>
      <c r="W353" s="5">
        <f t="shared" si="145"/>
        <v>3.9835435370633356</v>
      </c>
      <c r="X353" s="5">
        <f t="shared" si="146"/>
        <v>2.1589358768337723</v>
      </c>
      <c r="Y353" s="5">
        <f t="shared" si="146"/>
        <v>-7.6840619304613114</v>
      </c>
      <c r="Z353" s="5">
        <f t="shared" si="147"/>
        <v>-24.952476556061875</v>
      </c>
      <c r="AA353">
        <f t="shared" si="148"/>
        <v>0</v>
      </c>
      <c r="AB353">
        <f t="shared" ref="AB353:AB416" si="162">IF($D353*$D354&lt;0,1,0)</f>
        <v>0</v>
      </c>
    </row>
    <row r="354" spans="1:28" x14ac:dyDescent="0.2">
      <c r="A354">
        <f t="shared" si="149"/>
        <v>3.2199999999999753</v>
      </c>
      <c r="B354" s="5">
        <f t="shared" si="150"/>
        <v>-117.45405897384651</v>
      </c>
      <c r="C354" s="5">
        <f t="shared" si="151"/>
        <v>275.98592290703112</v>
      </c>
      <c r="D354" s="5">
        <f t="shared" si="152"/>
        <v>67.737781965060108</v>
      </c>
      <c r="E354" s="2">
        <f t="shared" si="153"/>
        <v>299.93946991397706</v>
      </c>
      <c r="F354" s="2">
        <f t="shared" si="154"/>
        <v>-23.053628264258226</v>
      </c>
      <c r="G354" s="3">
        <f t="shared" si="155"/>
        <v>-31.892649228654921</v>
      </c>
      <c r="H354" s="3">
        <f t="shared" si="156"/>
        <v>64.808433127153805</v>
      </c>
      <c r="I354" s="3">
        <f t="shared" si="157"/>
        <v>-25.579433931915823</v>
      </c>
      <c r="J354" s="2">
        <f t="shared" si="158"/>
        <v>76.62624563095882</v>
      </c>
      <c r="K354" s="2">
        <f t="shared" si="136"/>
        <v>76.62624563095882</v>
      </c>
      <c r="L354" s="5">
        <f t="shared" si="137"/>
        <v>0.31384836983451009</v>
      </c>
      <c r="M354" s="4">
        <f t="shared" si="159"/>
        <v>0.10283888335710667</v>
      </c>
      <c r="N354" s="4">
        <f t="shared" si="138"/>
        <v>0.16104150362969091</v>
      </c>
      <c r="O354" s="4">
        <f t="shared" si="139"/>
        <v>0</v>
      </c>
      <c r="P354" s="4">
        <f t="shared" si="140"/>
        <v>0</v>
      </c>
      <c r="Q354" s="5">
        <f t="shared" si="141"/>
        <v>4.0773820817456894</v>
      </c>
      <c r="R354" s="5">
        <f t="shared" si="142"/>
        <v>-8.2855689436187809</v>
      </c>
      <c r="S354" s="5">
        <f t="shared" si="160"/>
        <v>3.2702559397756876</v>
      </c>
      <c r="T354" s="6">
        <f t="shared" si="161"/>
        <v>621.77681384167988</v>
      </c>
      <c r="U354" s="5">
        <f t="shared" si="143"/>
        <v>-1.9197785662094706</v>
      </c>
      <c r="V354" s="5">
        <f t="shared" si="144"/>
        <v>0.62577455207097299</v>
      </c>
      <c r="W354" s="5">
        <f t="shared" si="145"/>
        <v>3.9790674371562145</v>
      </c>
      <c r="X354" s="5">
        <f t="shared" si="146"/>
        <v>2.157603515536219</v>
      </c>
      <c r="Y354" s="5">
        <f t="shared" si="146"/>
        <v>-7.6597943915478082</v>
      </c>
      <c r="Z354" s="5">
        <f t="shared" si="147"/>
        <v>-24.924676623068098</v>
      </c>
      <c r="AA354">
        <f t="shared" si="148"/>
        <v>0</v>
      </c>
      <c r="AB354">
        <f t="shared" si="162"/>
        <v>0</v>
      </c>
    </row>
    <row r="355" spans="1:28" x14ac:dyDescent="0.2">
      <c r="A355">
        <f t="shared" si="149"/>
        <v>3.2299999999999751</v>
      </c>
      <c r="B355" s="5">
        <f t="shared" si="150"/>
        <v>-117.77287758595729</v>
      </c>
      <c r="C355" s="5">
        <f t="shared" si="151"/>
        <v>276.63362424858309</v>
      </c>
      <c r="D355" s="5">
        <f t="shared" si="152"/>
        <v>67.480741391909802</v>
      </c>
      <c r="E355" s="2">
        <f t="shared" si="153"/>
        <v>300.66029461800093</v>
      </c>
      <c r="F355" s="2">
        <f t="shared" si="154"/>
        <v>-23.061198011346654</v>
      </c>
      <c r="G355" s="3">
        <f t="shared" si="155"/>
        <v>-31.871073193499559</v>
      </c>
      <c r="H355" s="3">
        <f t="shared" si="156"/>
        <v>64.731835183238331</v>
      </c>
      <c r="I355" s="3">
        <f t="shared" si="157"/>
        <v>-25.828680698146503</v>
      </c>
      <c r="J355" s="2">
        <f t="shared" si="158"/>
        <v>76.636130769384124</v>
      </c>
      <c r="K355" s="2">
        <f t="shared" si="136"/>
        <v>76.636130769384124</v>
      </c>
      <c r="L355" s="5">
        <f t="shared" si="137"/>
        <v>0.31384836983451009</v>
      </c>
      <c r="M355" s="4">
        <f t="shared" si="159"/>
        <v>0.10282551555342451</v>
      </c>
      <c r="N355" s="4">
        <f t="shared" si="138"/>
        <v>0.16102839062937793</v>
      </c>
      <c r="O355" s="4">
        <f t="shared" si="139"/>
        <v>0</v>
      </c>
      <c r="P355" s="4">
        <f t="shared" si="140"/>
        <v>0</v>
      </c>
      <c r="Q355" s="5">
        <f t="shared" si="141"/>
        <v>4.0751492938577973</v>
      </c>
      <c r="R355" s="5">
        <f t="shared" si="142"/>
        <v>-8.2768437333605753</v>
      </c>
      <c r="S355" s="5">
        <f t="shared" si="160"/>
        <v>3.3025473999350066</v>
      </c>
      <c r="T355" s="6">
        <f t="shared" si="161"/>
        <v>621.77619206517682</v>
      </c>
      <c r="U355" s="5">
        <f t="shared" si="143"/>
        <v>-1.9188381887737773</v>
      </c>
      <c r="V355" s="5">
        <f t="shared" si="144"/>
        <v>0.64116653033798521</v>
      </c>
      <c r="W355" s="5">
        <f t="shared" si="145"/>
        <v>3.9746249422296418</v>
      </c>
      <c r="X355" s="5">
        <f t="shared" si="146"/>
        <v>2.1563111050840202</v>
      </c>
      <c r="Y355" s="5">
        <f t="shared" si="146"/>
        <v>-7.6356772030225901</v>
      </c>
      <c r="Z355" s="5">
        <f t="shared" si="147"/>
        <v>-24.896827657835352</v>
      </c>
      <c r="AA355">
        <f t="shared" si="148"/>
        <v>0</v>
      </c>
      <c r="AB355">
        <f t="shared" si="162"/>
        <v>0</v>
      </c>
    </row>
    <row r="356" spans="1:28" x14ac:dyDescent="0.2">
      <c r="A356">
        <f t="shared" si="149"/>
        <v>3.2399999999999749</v>
      </c>
      <c r="B356" s="5">
        <f t="shared" si="150"/>
        <v>-118.09148050233703</v>
      </c>
      <c r="C356" s="5">
        <f t="shared" si="151"/>
        <v>277.28056081655529</v>
      </c>
      <c r="D356" s="5">
        <f t="shared" si="152"/>
        <v>67.221209743545458</v>
      </c>
      <c r="E356" s="2">
        <f t="shared" si="153"/>
        <v>301.38033640895895</v>
      </c>
      <c r="F356" s="2">
        <f t="shared" si="154"/>
        <v>-23.068750791159673</v>
      </c>
      <c r="G356" s="3">
        <f t="shared" si="155"/>
        <v>-31.849510082448717</v>
      </c>
      <c r="H356" s="3">
        <f t="shared" si="156"/>
        <v>64.655478411208108</v>
      </c>
      <c r="I356" s="3">
        <f t="shared" si="157"/>
        <v>-26.077648974724855</v>
      </c>
      <c r="J356" s="2">
        <f t="shared" si="158"/>
        <v>76.647021841185506</v>
      </c>
      <c r="K356" s="2">
        <f t="shared" si="136"/>
        <v>76.647021841185506</v>
      </c>
      <c r="L356" s="5">
        <f t="shared" si="137"/>
        <v>0.31384836983451009</v>
      </c>
      <c r="M356" s="4">
        <f t="shared" si="159"/>
        <v>0.10281080186734078</v>
      </c>
      <c r="N356" s="4">
        <f t="shared" si="138"/>
        <v>0.16101395592785464</v>
      </c>
      <c r="O356" s="4">
        <f t="shared" si="139"/>
        <v>0</v>
      </c>
      <c r="P356" s="4">
        <f t="shared" si="140"/>
        <v>0</v>
      </c>
      <c r="Q356" s="5">
        <f t="shared" si="141"/>
        <v>4.0729709016233651</v>
      </c>
      <c r="R356" s="5">
        <f t="shared" si="142"/>
        <v>-8.2682553520503532</v>
      </c>
      <c r="S356" s="5">
        <f t="shared" si="160"/>
        <v>3.3348552358214669</v>
      </c>
      <c r="T356" s="6">
        <f t="shared" si="161"/>
        <v>621.77557028929562</v>
      </c>
      <c r="U356" s="5">
        <f t="shared" si="143"/>
        <v>-1.9179125910221226</v>
      </c>
      <c r="V356" s="5">
        <f t="shared" si="144"/>
        <v>0.65654633000675677</v>
      </c>
      <c r="W356" s="5">
        <f t="shared" si="145"/>
        <v>3.970215780228961</v>
      </c>
      <c r="X356" s="5">
        <f t="shared" si="146"/>
        <v>2.1550583106012424</v>
      </c>
      <c r="Y356" s="5">
        <f t="shared" si="146"/>
        <v>-7.6117090220435966</v>
      </c>
      <c r="Z356" s="5">
        <f t="shared" si="147"/>
        <v>-24.868928983949573</v>
      </c>
      <c r="AA356">
        <f t="shared" si="148"/>
        <v>0</v>
      </c>
      <c r="AB356">
        <f t="shared" si="162"/>
        <v>0</v>
      </c>
    </row>
    <row r="357" spans="1:28" x14ac:dyDescent="0.2">
      <c r="A357">
        <f t="shared" si="149"/>
        <v>3.2499999999999747</v>
      </c>
      <c r="B357" s="5">
        <f t="shared" si="150"/>
        <v>-118.409867850246</v>
      </c>
      <c r="C357" s="5">
        <f t="shared" si="151"/>
        <v>277.92673501521625</v>
      </c>
      <c r="D357" s="5">
        <f t="shared" si="152"/>
        <v>66.95918980734902</v>
      </c>
      <c r="E357" s="2">
        <f t="shared" si="153"/>
        <v>302.09959755109071</v>
      </c>
      <c r="F357" s="2">
        <f t="shared" si="154"/>
        <v>-23.076286627347553</v>
      </c>
      <c r="G357" s="3">
        <f t="shared" si="155"/>
        <v>-31.827959499342704</v>
      </c>
      <c r="H357" s="3">
        <f t="shared" si="156"/>
        <v>64.579361320987672</v>
      </c>
      <c r="I357" s="3">
        <f t="shared" si="157"/>
        <v>-26.326338264564352</v>
      </c>
      <c r="J357" s="2">
        <f t="shared" si="158"/>
        <v>76.658913382194143</v>
      </c>
      <c r="K357" s="2">
        <f t="shared" si="136"/>
        <v>76.658913382194143</v>
      </c>
      <c r="L357" s="5">
        <f t="shared" si="137"/>
        <v>0.31384836983451009</v>
      </c>
      <c r="M357" s="4">
        <f t="shared" si="159"/>
        <v>0.10279475077882304</v>
      </c>
      <c r="N357" s="4">
        <f t="shared" si="138"/>
        <v>0.16099820742195206</v>
      </c>
      <c r="O357" s="4">
        <f t="shared" si="139"/>
        <v>0</v>
      </c>
      <c r="P357" s="4">
        <f t="shared" si="140"/>
        <v>0</v>
      </c>
      <c r="Q357" s="5">
        <f t="shared" si="141"/>
        <v>4.070846456340381</v>
      </c>
      <c r="R357" s="5">
        <f t="shared" si="142"/>
        <v>-8.2598026490418555</v>
      </c>
      <c r="S357" s="5">
        <f t="shared" si="160"/>
        <v>3.3671803822338409</v>
      </c>
      <c r="T357" s="6">
        <f t="shared" si="161"/>
        <v>621.77494851403628</v>
      </c>
      <c r="U357" s="5">
        <f t="shared" si="143"/>
        <v>-1.9170016589171857</v>
      </c>
      <c r="V357" s="5">
        <f t="shared" si="144"/>
        <v>0.67191413571473146</v>
      </c>
      <c r="W357" s="5">
        <f t="shared" si="145"/>
        <v>3.9658396795623436</v>
      </c>
      <c r="X357" s="5">
        <f t="shared" si="146"/>
        <v>2.1538447974231953</v>
      </c>
      <c r="Y357" s="5">
        <f t="shared" si="146"/>
        <v>-7.5878885133271243</v>
      </c>
      <c r="Z357" s="5">
        <f t="shared" si="147"/>
        <v>-24.840979938203816</v>
      </c>
      <c r="AA357">
        <f t="shared" si="148"/>
        <v>0</v>
      </c>
      <c r="AB357">
        <f t="shared" si="162"/>
        <v>0</v>
      </c>
    </row>
    <row r="358" spans="1:28" x14ac:dyDescent="0.2">
      <c r="A358">
        <f t="shared" si="149"/>
        <v>3.2599999999999745</v>
      </c>
      <c r="B358" s="5">
        <f t="shared" si="150"/>
        <v>-118.72803975299956</v>
      </c>
      <c r="C358" s="5">
        <f t="shared" si="151"/>
        <v>278.57214923400045</v>
      </c>
      <c r="D358" s="5">
        <f t="shared" si="152"/>
        <v>66.694684375706458</v>
      </c>
      <c r="E358" s="2">
        <f t="shared" si="153"/>
        <v>302.81808029316886</v>
      </c>
      <c r="F358" s="2">
        <f t="shared" si="154"/>
        <v>-23.083805543261331</v>
      </c>
      <c r="G358" s="3">
        <f t="shared" si="155"/>
        <v>-31.806421051368471</v>
      </c>
      <c r="H358" s="3">
        <f t="shared" si="156"/>
        <v>64.503482435854394</v>
      </c>
      <c r="I358" s="3">
        <f t="shared" si="157"/>
        <v>-26.574748063946391</v>
      </c>
      <c r="J358" s="2">
        <f t="shared" si="158"/>
        <v>76.671799907865307</v>
      </c>
      <c r="K358" s="2">
        <f t="shared" si="136"/>
        <v>76.671799907865307</v>
      </c>
      <c r="L358" s="5">
        <f t="shared" si="137"/>
        <v>0.31384836983451009</v>
      </c>
      <c r="M358" s="4">
        <f t="shared" si="159"/>
        <v>0.10277737089043736</v>
      </c>
      <c r="N358" s="4">
        <f t="shared" si="138"/>
        <v>0.16098115309412656</v>
      </c>
      <c r="O358" s="4">
        <f t="shared" si="139"/>
        <v>0</v>
      </c>
      <c r="P358" s="4">
        <f t="shared" si="140"/>
        <v>0</v>
      </c>
      <c r="Q358" s="5">
        <f t="shared" si="141"/>
        <v>4.0687755095351203</v>
      </c>
      <c r="R358" s="5">
        <f t="shared" si="142"/>
        <v>-8.2514844782714469</v>
      </c>
      <c r="S358" s="5">
        <f t="shared" si="160"/>
        <v>3.3995237603131323</v>
      </c>
      <c r="T358" s="6">
        <f t="shared" si="161"/>
        <v>621.77432673939859</v>
      </c>
      <c r="U358" s="5">
        <f t="shared" si="143"/>
        <v>-1.9161052784264476</v>
      </c>
      <c r="V358" s="5">
        <f t="shared" si="144"/>
        <v>0.68727012910367957</v>
      </c>
      <c r="W358" s="5">
        <f t="shared" si="145"/>
        <v>3.9614963691239664</v>
      </c>
      <c r="X358" s="5">
        <f t="shared" si="146"/>
        <v>2.1526702311086727</v>
      </c>
      <c r="Y358" s="5">
        <f t="shared" si="146"/>
        <v>-7.5642143491677674</v>
      </c>
      <c r="Z358" s="5">
        <f t="shared" si="147"/>
        <v>-24.812979870562899</v>
      </c>
      <c r="AA358">
        <f t="shared" si="148"/>
        <v>0</v>
      </c>
      <c r="AB358">
        <f t="shared" si="162"/>
        <v>0</v>
      </c>
    </row>
    <row r="359" spans="1:28" x14ac:dyDescent="0.2">
      <c r="A359">
        <f t="shared" si="149"/>
        <v>3.2699999999999743</v>
      </c>
      <c r="B359" s="5">
        <f t="shared" si="150"/>
        <v>-119.04599633000169</v>
      </c>
      <c r="C359" s="5">
        <f t="shared" si="151"/>
        <v>279.21680584764152</v>
      </c>
      <c r="D359" s="5">
        <f t="shared" si="152"/>
        <v>66.427696246073467</v>
      </c>
      <c r="E359" s="2">
        <f t="shared" si="153"/>
        <v>303.53578686863648</v>
      </c>
      <c r="F359" s="2">
        <f t="shared" si="154"/>
        <v>-23.091307561956096</v>
      </c>
      <c r="G359" s="3">
        <f t="shared" si="155"/>
        <v>-31.784894349057385</v>
      </c>
      <c r="H359" s="3">
        <f t="shared" si="156"/>
        <v>64.427840292362717</v>
      </c>
      <c r="I359" s="3">
        <f t="shared" si="157"/>
        <v>-26.822877862652021</v>
      </c>
      <c r="J359" s="2">
        <f t="shared" si="158"/>
        <v>76.685675913782518</v>
      </c>
      <c r="K359" s="2">
        <f t="shared" si="136"/>
        <v>76.685675913782518</v>
      </c>
      <c r="L359" s="5">
        <f t="shared" si="137"/>
        <v>0.31384836983451009</v>
      </c>
      <c r="M359" s="4">
        <f t="shared" si="159"/>
        <v>0.10275867092448389</v>
      </c>
      <c r="N359" s="4">
        <f t="shared" si="138"/>
        <v>0.16096280101050439</v>
      </c>
      <c r="O359" s="4">
        <f t="shared" si="139"/>
        <v>0</v>
      </c>
      <c r="P359" s="4">
        <f t="shared" si="140"/>
        <v>0</v>
      </c>
      <c r="Q359" s="5">
        <f t="shared" si="141"/>
        <v>4.0667576129849232</v>
      </c>
      <c r="R359" s="5">
        <f t="shared" si="142"/>
        <v>-8.2432996982704498</v>
      </c>
      <c r="S359" s="5">
        <f t="shared" si="160"/>
        <v>3.4318862775562384</v>
      </c>
      <c r="T359" s="6">
        <f t="shared" si="161"/>
        <v>621.77370496538288</v>
      </c>
      <c r="U359" s="5">
        <f t="shared" si="143"/>
        <v>-1.9152233355325363</v>
      </c>
      <c r="V359" s="5">
        <f t="shared" si="144"/>
        <v>0.70261448881229227</v>
      </c>
      <c r="W359" s="5">
        <f t="shared" si="145"/>
        <v>3.9571855783171679</v>
      </c>
      <c r="X359" s="5">
        <f t="shared" si="146"/>
        <v>2.1515342774523871</v>
      </c>
      <c r="Y359" s="5">
        <f t="shared" si="146"/>
        <v>-7.5406852094581573</v>
      </c>
      <c r="Z359" s="5">
        <f t="shared" si="147"/>
        <v>-24.784928144126592</v>
      </c>
      <c r="AA359">
        <f t="shared" si="148"/>
        <v>0</v>
      </c>
      <c r="AB359">
        <f t="shared" si="162"/>
        <v>0</v>
      </c>
    </row>
    <row r="360" spans="1:28" x14ac:dyDescent="0.2">
      <c r="A360">
        <f t="shared" si="149"/>
        <v>3.279999999999974</v>
      </c>
      <c r="B360" s="5">
        <f t="shared" si="150"/>
        <v>-119.36373769677839</v>
      </c>
      <c r="C360" s="5">
        <f t="shared" si="151"/>
        <v>279.86070721630472</v>
      </c>
      <c r="D360" s="5">
        <f t="shared" si="152"/>
        <v>66.158228221039735</v>
      </c>
      <c r="E360" s="2">
        <f t="shared" si="153"/>
        <v>304.25271949574346</v>
      </c>
      <c r="F360" s="2">
        <f t="shared" si="154"/>
        <v>-23.098792706194171</v>
      </c>
      <c r="G360" s="3">
        <f t="shared" si="155"/>
        <v>-31.763379006282861</v>
      </c>
      <c r="H360" s="3">
        <f t="shared" si="156"/>
        <v>64.352433440268129</v>
      </c>
      <c r="I360" s="3">
        <f t="shared" si="157"/>
        <v>-27.070727144093286</v>
      </c>
      <c r="J360" s="2">
        <f t="shared" si="158"/>
        <v>76.700535876164906</v>
      </c>
      <c r="K360" s="2">
        <f t="shared" si="136"/>
        <v>76.700535876164906</v>
      </c>
      <c r="L360" s="5">
        <f t="shared" si="137"/>
        <v>0.31384836983451009</v>
      </c>
      <c r="M360" s="4">
        <f t="shared" si="159"/>
        <v>0.1027386597201153</v>
      </c>
      <c r="N360" s="4">
        <f t="shared" si="138"/>
        <v>0.16094315931891789</v>
      </c>
      <c r="O360" s="4">
        <f t="shared" si="139"/>
        <v>0</v>
      </c>
      <c r="P360" s="4">
        <f t="shared" si="140"/>
        <v>0</v>
      </c>
      <c r="Q360" s="5">
        <f t="shared" si="141"/>
        <v>4.0647923187411674</v>
      </c>
      <c r="R360" s="5">
        <f t="shared" si="142"/>
        <v>-8.2352471721778464</v>
      </c>
      <c r="S360" s="5">
        <f t="shared" si="160"/>
        <v>3.4642688278310341</v>
      </c>
      <c r="T360" s="6">
        <f t="shared" si="161"/>
        <v>621.7730831919888</v>
      </c>
      <c r="U360" s="5">
        <f t="shared" si="143"/>
        <v>-1.9143557162436087</v>
      </c>
      <c r="V360" s="5">
        <f t="shared" si="144"/>
        <v>0.7179473904695054</v>
      </c>
      <c r="W360" s="5">
        <f t="shared" si="145"/>
        <v>3.9529070370775599</v>
      </c>
      <c r="X360" s="5">
        <f t="shared" si="146"/>
        <v>2.1504366024975585</v>
      </c>
      <c r="Y360" s="5">
        <f t="shared" si="146"/>
        <v>-7.5172997817083411</v>
      </c>
      <c r="Z360" s="5">
        <f t="shared" si="147"/>
        <v>-24.756824135091406</v>
      </c>
      <c r="AA360">
        <f t="shared" si="148"/>
        <v>0</v>
      </c>
      <c r="AB360">
        <f t="shared" si="162"/>
        <v>0</v>
      </c>
    </row>
    <row r="361" spans="1:28" x14ac:dyDescent="0.2">
      <c r="A361">
        <f t="shared" si="149"/>
        <v>3.2899999999999738</v>
      </c>
      <c r="B361" s="5">
        <f t="shared" si="150"/>
        <v>-119.68126396501108</v>
      </c>
      <c r="C361" s="5">
        <f t="shared" si="151"/>
        <v>280.50385568571829</v>
      </c>
      <c r="D361" s="5">
        <f t="shared" si="152"/>
        <v>65.88628310839205</v>
      </c>
      <c r="E361" s="2">
        <f t="shared" si="153"/>
        <v>304.96888037768207</v>
      </c>
      <c r="F361" s="2">
        <f t="shared" si="154"/>
        <v>-23.106260998448327</v>
      </c>
      <c r="G361" s="3">
        <f t="shared" si="155"/>
        <v>-31.741874640257887</v>
      </c>
      <c r="H361" s="3">
        <f t="shared" si="156"/>
        <v>64.277260442451052</v>
      </c>
      <c r="I361" s="3">
        <f t="shared" si="157"/>
        <v>-27.318295385444202</v>
      </c>
      <c r="J361" s="2">
        <f t="shared" si="158"/>
        <v>76.716374252377904</v>
      </c>
      <c r="K361" s="2">
        <f t="shared" si="136"/>
        <v>76.716374252377904</v>
      </c>
      <c r="L361" s="5">
        <f t="shared" si="137"/>
        <v>0.31384836983451009</v>
      </c>
      <c r="M361" s="4">
        <f t="shared" si="159"/>
        <v>0.10271734623043963</v>
      </c>
      <c r="N361" s="4">
        <f t="shared" si="138"/>
        <v>0.1609222362469328</v>
      </c>
      <c r="O361" s="4">
        <f t="shared" si="139"/>
        <v>0</v>
      </c>
      <c r="P361" s="4">
        <f t="shared" si="140"/>
        <v>0</v>
      </c>
      <c r="Q361" s="5">
        <f t="shared" si="141"/>
        <v>4.0628791791524375</v>
      </c>
      <c r="R361" s="5">
        <f t="shared" si="142"/>
        <v>-8.2273257677534328</v>
      </c>
      <c r="S361" s="5">
        <f t="shared" si="160"/>
        <v>3.4966722913929198</v>
      </c>
      <c r="T361" s="6">
        <f t="shared" si="161"/>
        <v>621.77246141921637</v>
      </c>
      <c r="U361" s="5">
        <f t="shared" si="143"/>
        <v>-1.9135023066037635</v>
      </c>
      <c r="V361" s="5">
        <f t="shared" si="144"/>
        <v>0.73326900668855022</v>
      </c>
      <c r="W361" s="5">
        <f t="shared" si="145"/>
        <v>3.9486604758960988</v>
      </c>
      <c r="X361" s="5">
        <f t="shared" si="146"/>
        <v>2.1493768725486739</v>
      </c>
      <c r="Y361" s="5">
        <f t="shared" si="146"/>
        <v>-7.4940567610648827</v>
      </c>
      <c r="Z361" s="5">
        <f t="shared" si="147"/>
        <v>-24.728667232710983</v>
      </c>
      <c r="AA361">
        <f t="shared" si="148"/>
        <v>0</v>
      </c>
      <c r="AB361">
        <f t="shared" si="162"/>
        <v>0</v>
      </c>
    </row>
    <row r="362" spans="1:28" x14ac:dyDescent="0.2">
      <c r="A362">
        <f t="shared" si="149"/>
        <v>3.2999999999999736</v>
      </c>
      <c r="B362" s="5">
        <f t="shared" si="150"/>
        <v>-119.99857524257004</v>
      </c>
      <c r="C362" s="5">
        <f t="shared" si="151"/>
        <v>281.14625358730478</v>
      </c>
      <c r="D362" s="5">
        <f t="shared" si="152"/>
        <v>65.611863721175965</v>
      </c>
      <c r="E362" s="2">
        <f t="shared" si="153"/>
        <v>305.68427170272247</v>
      </c>
      <c r="F362" s="2">
        <f t="shared" si="154"/>
        <v>-23.113712460904885</v>
      </c>
      <c r="G362" s="3">
        <f t="shared" si="155"/>
        <v>-31.720380871532399</v>
      </c>
      <c r="H362" s="3">
        <f t="shared" si="156"/>
        <v>64.202319874840398</v>
      </c>
      <c r="I362" s="3">
        <f t="shared" si="157"/>
        <v>-27.565582057771312</v>
      </c>
      <c r="J362" s="2">
        <f t="shared" si="158"/>
        <v>76.733185481446867</v>
      </c>
      <c r="K362" s="2">
        <f t="shared" si="136"/>
        <v>76.733185481446867</v>
      </c>
      <c r="L362" s="5">
        <f t="shared" si="137"/>
        <v>0.31384836983451009</v>
      </c>
      <c r="M362" s="4">
        <f t="shared" si="159"/>
        <v>0.10269473951960928</v>
      </c>
      <c r="N362" s="4">
        <f t="shared" si="138"/>
        <v>0.16090004009986897</v>
      </c>
      <c r="O362" s="4">
        <f t="shared" si="139"/>
        <v>0</v>
      </c>
      <c r="P362" s="4">
        <f t="shared" si="140"/>
        <v>0</v>
      </c>
      <c r="Q362" s="5">
        <f t="shared" si="141"/>
        <v>4.0610177468878739</v>
      </c>
      <c r="R362" s="5">
        <f t="shared" si="142"/>
        <v>-8.2195343573913178</v>
      </c>
      <c r="S362" s="5">
        <f t="shared" si="160"/>
        <v>3.5290975349028106</v>
      </c>
      <c r="T362" s="6">
        <f t="shared" si="161"/>
        <v>621.7718396470658</v>
      </c>
      <c r="U362" s="5">
        <f t="shared" si="143"/>
        <v>-1.9126629927034828</v>
      </c>
      <c r="V362" s="5">
        <f t="shared" si="144"/>
        <v>0.74857950706173559</v>
      </c>
      <c r="W362" s="5">
        <f t="shared" si="145"/>
        <v>3.9444456258420937</v>
      </c>
      <c r="X362" s="5">
        <f t="shared" si="146"/>
        <v>2.1483547541843908</v>
      </c>
      <c r="Y362" s="5">
        <f t="shared" si="146"/>
        <v>-7.4709548503295817</v>
      </c>
      <c r="Z362" s="5">
        <f t="shared" si="147"/>
        <v>-24.700456839255096</v>
      </c>
      <c r="AA362">
        <f t="shared" si="148"/>
        <v>0</v>
      </c>
      <c r="AB362">
        <f t="shared" si="162"/>
        <v>0</v>
      </c>
    </row>
    <row r="363" spans="1:28" x14ac:dyDescent="0.2">
      <c r="A363">
        <f t="shared" si="149"/>
        <v>3.3099999999999734</v>
      </c>
      <c r="B363" s="5">
        <f t="shared" si="150"/>
        <v>-120.31567163354765</v>
      </c>
      <c r="C363" s="5">
        <f t="shared" si="151"/>
        <v>281.78790323831066</v>
      </c>
      <c r="D363" s="5">
        <f t="shared" si="152"/>
        <v>65.334972877756286</v>
      </c>
      <c r="E363" s="2">
        <f t="shared" si="153"/>
        <v>306.39889564434662</v>
      </c>
      <c r="F363" s="2">
        <f t="shared" si="154"/>
        <v>-23.121147115466844</v>
      </c>
      <c r="G363" s="3">
        <f t="shared" si="155"/>
        <v>-31.698897323990554</v>
      </c>
      <c r="H363" s="3">
        <f t="shared" si="156"/>
        <v>64.127610326337106</v>
      </c>
      <c r="I363" s="3">
        <f t="shared" si="157"/>
        <v>-27.812586626163863</v>
      </c>
      <c r="J363" s="2">
        <f t="shared" si="158"/>
        <v>76.750963984573517</v>
      </c>
      <c r="K363" s="2">
        <f t="shared" si="136"/>
        <v>76.750963984573517</v>
      </c>
      <c r="L363" s="5">
        <f t="shared" si="137"/>
        <v>0.31384836983451009</v>
      </c>
      <c r="M363" s="4">
        <f t="shared" si="159"/>
        <v>0.10267084875989758</v>
      </c>
      <c r="N363" s="4">
        <f t="shared" si="138"/>
        <v>0.16087657925881402</v>
      </c>
      <c r="O363" s="4">
        <f t="shared" si="139"/>
        <v>0</v>
      </c>
      <c r="P363" s="4">
        <f t="shared" si="140"/>
        <v>0</v>
      </c>
      <c r="Q363" s="5">
        <f t="shared" si="141"/>
        <v>4.0592075749606868</v>
      </c>
      <c r="R363" s="5">
        <f t="shared" si="142"/>
        <v>-8.211871818133794</v>
      </c>
      <c r="S363" s="5">
        <f t="shared" si="160"/>
        <v>3.5615454114465743</v>
      </c>
      <c r="T363" s="6">
        <f t="shared" si="161"/>
        <v>621.77121787553699</v>
      </c>
      <c r="U363" s="5">
        <f t="shared" si="143"/>
        <v>-1.9118376606900904</v>
      </c>
      <c r="V363" s="5">
        <f t="shared" si="144"/>
        <v>0.76387905815595036</v>
      </c>
      <c r="W363" s="5">
        <f t="shared" si="145"/>
        <v>3.9402622185861413</v>
      </c>
      <c r="X363" s="5">
        <f t="shared" si="146"/>
        <v>2.1473699142705964</v>
      </c>
      <c r="Y363" s="5">
        <f t="shared" si="146"/>
        <v>-7.4479927599778435</v>
      </c>
      <c r="Z363" s="5">
        <f t="shared" si="147"/>
        <v>-24.672192369967284</v>
      </c>
      <c r="AA363">
        <f t="shared" si="148"/>
        <v>0</v>
      </c>
      <c r="AB363">
        <f t="shared" si="162"/>
        <v>0</v>
      </c>
    </row>
    <row r="364" spans="1:28" x14ac:dyDescent="0.2">
      <c r="A364">
        <f t="shared" si="149"/>
        <v>3.3199999999999732</v>
      </c>
      <c r="B364" s="5">
        <f t="shared" si="150"/>
        <v>-120.63255323829183</v>
      </c>
      <c r="C364" s="5">
        <f t="shared" si="151"/>
        <v>282.42880694193599</v>
      </c>
      <c r="D364" s="5">
        <f t="shared" si="152"/>
        <v>65.055613401876158</v>
      </c>
      <c r="E364" s="2">
        <f t="shared" si="153"/>
        <v>307.11275436138214</v>
      </c>
      <c r="F364" s="2">
        <f t="shared" si="154"/>
        <v>-23.12856498375692</v>
      </c>
      <c r="G364" s="3">
        <f t="shared" si="155"/>
        <v>-31.677423624847847</v>
      </c>
      <c r="H364" s="3">
        <f t="shared" si="156"/>
        <v>64.053130398737324</v>
      </c>
      <c r="I364" s="3">
        <f t="shared" si="157"/>
        <v>-28.059308549863538</v>
      </c>
      <c r="J364" s="2">
        <f t="shared" si="158"/>
        <v>76.769704165654829</v>
      </c>
      <c r="K364" s="2">
        <f t="shared" si="136"/>
        <v>76.769704165654829</v>
      </c>
      <c r="L364" s="5">
        <f t="shared" si="137"/>
        <v>0.31384836983451009</v>
      </c>
      <c r="M364" s="4">
        <f t="shared" si="159"/>
        <v>0.10264568322876516</v>
      </c>
      <c r="N364" s="4">
        <f t="shared" si="138"/>
        <v>0.16085186217863248</v>
      </c>
      <c r="O364" s="4">
        <f t="shared" si="139"/>
        <v>0</v>
      </c>
      <c r="P364" s="4">
        <f t="shared" si="140"/>
        <v>0</v>
      </c>
      <c r="Q364" s="5">
        <f t="shared" si="141"/>
        <v>4.0574482167518209</v>
      </c>
      <c r="R364" s="5">
        <f t="shared" si="142"/>
        <v>-8.20433703168551</v>
      </c>
      <c r="S364" s="5">
        <f t="shared" si="160"/>
        <v>3.594016760555911</v>
      </c>
      <c r="T364" s="6">
        <f t="shared" si="161"/>
        <v>621.77059610463016</v>
      </c>
      <c r="U364" s="5">
        <f t="shared" si="143"/>
        <v>-1.9110261967782287</v>
      </c>
      <c r="V364" s="5">
        <f t="shared" si="144"/>
        <v>0.77916782350889646</v>
      </c>
      <c r="W364" s="5">
        <f t="shared" si="145"/>
        <v>3.9361099864229767</v>
      </c>
      <c r="X364" s="5">
        <f t="shared" si="146"/>
        <v>2.1464220199735919</v>
      </c>
      <c r="Y364" s="5">
        <f t="shared" si="146"/>
        <v>-7.4251692081766132</v>
      </c>
      <c r="Z364" s="5">
        <f t="shared" si="147"/>
        <v>-24.643873253021113</v>
      </c>
      <c r="AA364">
        <f t="shared" si="148"/>
        <v>0</v>
      </c>
      <c r="AB364">
        <f t="shared" si="162"/>
        <v>0</v>
      </c>
    </row>
    <row r="365" spans="1:28" x14ac:dyDescent="0.2">
      <c r="A365">
        <f t="shared" si="149"/>
        <v>3.329999999999973</v>
      </c>
      <c r="B365" s="5">
        <f t="shared" si="150"/>
        <v>-120.94922015343931</v>
      </c>
      <c r="C365" s="5">
        <f t="shared" si="151"/>
        <v>283.06896698746294</v>
      </c>
      <c r="D365" s="5">
        <f t="shared" si="152"/>
        <v>64.773788122714876</v>
      </c>
      <c r="E365" s="2">
        <f t="shared" si="153"/>
        <v>307.82584999813531</v>
      </c>
      <c r="F365" s="2">
        <f t="shared" si="154"/>
        <v>-23.135966087120607</v>
      </c>
      <c r="G365" s="3">
        <f t="shared" si="155"/>
        <v>-31.655959404648112</v>
      </c>
      <c r="H365" s="3">
        <f t="shared" si="156"/>
        <v>63.978878706655557</v>
      </c>
      <c r="I365" s="3">
        <f t="shared" si="157"/>
        <v>-28.305747282393749</v>
      </c>
      <c r="J365" s="2">
        <f t="shared" si="158"/>
        <v>76.789400411804323</v>
      </c>
      <c r="K365" s="2">
        <f t="shared" si="136"/>
        <v>76.789400411804323</v>
      </c>
      <c r="L365" s="5">
        <f t="shared" si="137"/>
        <v>0.31384836983451009</v>
      </c>
      <c r="M365" s="4">
        <f t="shared" si="159"/>
        <v>0.10261925230591686</v>
      </c>
      <c r="N365" s="4">
        <f t="shared" si="138"/>
        <v>0.16082589738596959</v>
      </c>
      <c r="O365" s="4">
        <f t="shared" si="139"/>
        <v>0</v>
      </c>
      <c r="P365" s="4">
        <f t="shared" si="140"/>
        <v>0</v>
      </c>
      <c r="Q365" s="5">
        <f t="shared" si="141"/>
        <v>4.0557392260337641</v>
      </c>
      <c r="R365" s="5">
        <f t="shared" si="142"/>
        <v>-8.1969288844279671</v>
      </c>
      <c r="S365" s="5">
        <f t="shared" si="160"/>
        <v>3.6265124082306759</v>
      </c>
      <c r="T365" s="6">
        <f t="shared" si="161"/>
        <v>621.76997433434485</v>
      </c>
      <c r="U365" s="5">
        <f t="shared" si="143"/>
        <v>-1.9102284872603368</v>
      </c>
      <c r="V365" s="5">
        <f t="shared" si="144"/>
        <v>0.79444596362603614</v>
      </c>
      <c r="W365" s="5">
        <f t="shared" si="145"/>
        <v>3.9319886622942266</v>
      </c>
      <c r="X365" s="5">
        <f t="shared" si="146"/>
        <v>2.1455107387734271</v>
      </c>
      <c r="Y365" s="5">
        <f t="shared" si="146"/>
        <v>-7.4024829208019307</v>
      </c>
      <c r="Z365" s="5">
        <f t="shared" si="147"/>
        <v>-24.615498929475095</v>
      </c>
      <c r="AA365">
        <f t="shared" si="148"/>
        <v>0</v>
      </c>
      <c r="AB365">
        <f t="shared" si="162"/>
        <v>0</v>
      </c>
    </row>
    <row r="366" spans="1:28" x14ac:dyDescent="0.2">
      <c r="A366">
        <f t="shared" si="149"/>
        <v>3.3399999999999728</v>
      </c>
      <c r="B366" s="5">
        <f t="shared" si="150"/>
        <v>-121.26567247194886</v>
      </c>
      <c r="C366" s="5">
        <f t="shared" si="151"/>
        <v>283.70838565038343</v>
      </c>
      <c r="D366" s="5">
        <f t="shared" si="152"/>
        <v>64.489499874944457</v>
      </c>
      <c r="E366" s="2">
        <f t="shared" si="153"/>
        <v>308.53818468452272</v>
      </c>
      <c r="F366" s="2">
        <f t="shared" si="154"/>
        <v>-23.143350446629128</v>
      </c>
      <c r="G366" s="3">
        <f t="shared" si="155"/>
        <v>-31.634504297260378</v>
      </c>
      <c r="H366" s="3">
        <f t="shared" si="156"/>
        <v>63.904853877447536</v>
      </c>
      <c r="I366" s="3">
        <f t="shared" si="157"/>
        <v>-28.551902271688501</v>
      </c>
      <c r="J366" s="2">
        <f t="shared" si="158"/>
        <v>76.810047093875411</v>
      </c>
      <c r="K366" s="2">
        <f t="shared" si="136"/>
        <v>76.810047093875411</v>
      </c>
      <c r="L366" s="5">
        <f t="shared" si="137"/>
        <v>0.31384836983451009</v>
      </c>
      <c r="M366" s="4">
        <f t="shared" si="159"/>
        <v>0.1025915654703516</v>
      </c>
      <c r="N366" s="4">
        <f t="shared" si="138"/>
        <v>0.16079869347725181</v>
      </c>
      <c r="O366" s="4">
        <f t="shared" si="139"/>
        <v>0</v>
      </c>
      <c r="P366" s="4">
        <f t="shared" si="140"/>
        <v>0</v>
      </c>
      <c r="Q366" s="5">
        <f t="shared" si="141"/>
        <v>4.0540801569944742</v>
      </c>
      <c r="R366" s="5">
        <f t="shared" si="142"/>
        <v>-8.1896462674342576</v>
      </c>
      <c r="S366" s="5">
        <f t="shared" si="160"/>
        <v>3.6590331669626379</v>
      </c>
      <c r="T366" s="6">
        <f t="shared" si="161"/>
        <v>621.76935256468141</v>
      </c>
      <c r="U366" s="5">
        <f t="shared" si="143"/>
        <v>-1.90944441851714</v>
      </c>
      <c r="V366" s="5">
        <f t="shared" si="144"/>
        <v>0.80971363597826373</v>
      </c>
      <c r="W366" s="5">
        <f t="shared" si="145"/>
        <v>3.9278979798110574</v>
      </c>
      <c r="X366" s="5">
        <f t="shared" si="146"/>
        <v>2.1446357384773345</v>
      </c>
      <c r="Y366" s="5">
        <f t="shared" si="146"/>
        <v>-7.3799326314559934</v>
      </c>
      <c r="Z366" s="5">
        <f t="shared" si="147"/>
        <v>-24.587068853226306</v>
      </c>
      <c r="AA366">
        <f t="shared" si="148"/>
        <v>0</v>
      </c>
      <c r="AB366">
        <f t="shared" si="162"/>
        <v>0</v>
      </c>
    </row>
    <row r="367" spans="1:28" x14ac:dyDescent="0.2">
      <c r="A367">
        <f t="shared" si="149"/>
        <v>3.3499999999999726</v>
      </c>
      <c r="B367" s="5">
        <f t="shared" si="150"/>
        <v>-121.58191028313453</v>
      </c>
      <c r="C367" s="5">
        <f t="shared" si="151"/>
        <v>284.34706519252637</v>
      </c>
      <c r="D367" s="5">
        <f t="shared" si="152"/>
        <v>64.202751498784906</v>
      </c>
      <c r="E367" s="2">
        <f t="shared" si="153"/>
        <v>309.24976053620321</v>
      </c>
      <c r="F367" s="2">
        <f t="shared" si="154"/>
        <v>-23.15071808308241</v>
      </c>
      <c r="G367" s="3">
        <f t="shared" si="155"/>
        <v>-31.613057939875606</v>
      </c>
      <c r="H367" s="3">
        <f t="shared" si="156"/>
        <v>63.831054551132979</v>
      </c>
      <c r="I367" s="3">
        <f t="shared" si="157"/>
        <v>-28.797772960220765</v>
      </c>
      <c r="J367" s="2">
        <f t="shared" si="158"/>
        <v>76.831638566986641</v>
      </c>
      <c r="K367" s="2">
        <f t="shared" si="136"/>
        <v>76.831638566986641</v>
      </c>
      <c r="L367" s="5">
        <f t="shared" si="137"/>
        <v>0.31384836983451009</v>
      </c>
      <c r="M367" s="4">
        <f t="shared" si="159"/>
        <v>0.10256263229740632</v>
      </c>
      <c r="N367" s="4">
        <f t="shared" si="138"/>
        <v>0.1607702591166848</v>
      </c>
      <c r="O367" s="4">
        <f t="shared" si="139"/>
        <v>0</v>
      </c>
      <c r="P367" s="4">
        <f t="shared" si="140"/>
        <v>0</v>
      </c>
      <c r="Q367" s="5">
        <f t="shared" si="141"/>
        <v>4.0524705642614336</v>
      </c>
      <c r="R367" s="5">
        <f t="shared" si="142"/>
        <v>-8.1824880764840699</v>
      </c>
      <c r="S367" s="5">
        <f t="shared" si="160"/>
        <v>3.6915798357606686</v>
      </c>
      <c r="T367" s="6">
        <f t="shared" si="161"/>
        <v>621.76873079563973</v>
      </c>
      <c r="U367" s="5">
        <f t="shared" si="143"/>
        <v>-1.9086738770281306</v>
      </c>
      <c r="V367" s="5">
        <f t="shared" si="144"/>
        <v>0.82497099500028903</v>
      </c>
      <c r="W367" s="5">
        <f t="shared" si="145"/>
        <v>3.9238376732766964</v>
      </c>
      <c r="X367" s="5">
        <f t="shared" si="146"/>
        <v>2.1437966872333032</v>
      </c>
      <c r="Y367" s="5">
        <f t="shared" si="146"/>
        <v>-7.3575170814837811</v>
      </c>
      <c r="Z367" s="5">
        <f t="shared" si="147"/>
        <v>-24.558582490962635</v>
      </c>
      <c r="AA367">
        <f t="shared" si="148"/>
        <v>0</v>
      </c>
      <c r="AB367">
        <f t="shared" si="162"/>
        <v>0</v>
      </c>
    </row>
    <row r="368" spans="1:28" x14ac:dyDescent="0.2">
      <c r="A368">
        <f t="shared" si="149"/>
        <v>3.3599999999999723</v>
      </c>
      <c r="B368" s="5">
        <f t="shared" si="150"/>
        <v>-121.89793367269893</v>
      </c>
      <c r="C368" s="5">
        <f t="shared" si="151"/>
        <v>284.98500786218364</v>
      </c>
      <c r="D368" s="5">
        <f t="shared" si="152"/>
        <v>63.913545840058156</v>
      </c>
      <c r="E368" s="2">
        <f t="shared" si="153"/>
        <v>309.960579654708</v>
      </c>
      <c r="F368" s="2">
        <f t="shared" si="154"/>
        <v>-23.158069017012025</v>
      </c>
      <c r="G368" s="3">
        <f t="shared" si="155"/>
        <v>-31.591619973003272</v>
      </c>
      <c r="H368" s="3">
        <f t="shared" si="156"/>
        <v>63.757479380318138</v>
      </c>
      <c r="I368" s="3">
        <f t="shared" si="157"/>
        <v>-29.04335878513039</v>
      </c>
      <c r="J368" s="2">
        <f t="shared" si="158"/>
        <v>76.854169171048639</v>
      </c>
      <c r="K368" s="2">
        <f t="shared" si="136"/>
        <v>76.854169171048639</v>
      </c>
      <c r="L368" s="5">
        <f t="shared" si="137"/>
        <v>0.31384836983451009</v>
      </c>
      <c r="M368" s="4">
        <f t="shared" si="159"/>
        <v>0.10253246245579573</v>
      </c>
      <c r="N368" s="4">
        <f t="shared" si="138"/>
        <v>0.16074060303424895</v>
      </c>
      <c r="O368" s="4">
        <f t="shared" si="139"/>
        <v>0</v>
      </c>
      <c r="P368" s="4">
        <f t="shared" si="140"/>
        <v>0</v>
      </c>
      <c r="Q368" s="5">
        <f t="shared" si="141"/>
        <v>4.050910002925785</v>
      </c>
      <c r="R368" s="5">
        <f t="shared" si="142"/>
        <v>-8.1754532120788905</v>
      </c>
      <c r="S368" s="5">
        <f t="shared" si="160"/>
        <v>3.7241532001773612</v>
      </c>
      <c r="T368" s="6">
        <f t="shared" si="161"/>
        <v>621.76810902721979</v>
      </c>
      <c r="U368" s="5">
        <f t="shared" si="143"/>
        <v>-1.9079167493820399</v>
      </c>
      <c r="V368" s="5">
        <f t="shared" si="144"/>
        <v>0.84021819208973347</v>
      </c>
      <c r="W368" s="5">
        <f t="shared" si="145"/>
        <v>3.9198074777088285</v>
      </c>
      <c r="X368" s="5">
        <f t="shared" si="146"/>
        <v>2.1429932535437448</v>
      </c>
      <c r="Y368" s="5">
        <f t="shared" si="146"/>
        <v>-7.3352350199891569</v>
      </c>
      <c r="Z368" s="5">
        <f t="shared" si="147"/>
        <v>-24.530039322113808</v>
      </c>
      <c r="AA368">
        <f t="shared" si="148"/>
        <v>0</v>
      </c>
      <c r="AB368">
        <f t="shared" si="162"/>
        <v>0</v>
      </c>
    </row>
    <row r="369" spans="1:28" x14ac:dyDescent="0.2">
      <c r="A369">
        <f t="shared" si="149"/>
        <v>3.3699999999999721</v>
      </c>
      <c r="B369" s="5">
        <f t="shared" si="150"/>
        <v>-122.21374272276627</v>
      </c>
      <c r="C369" s="5">
        <f t="shared" si="151"/>
        <v>285.62221589423581</v>
      </c>
      <c r="D369" s="5">
        <f t="shared" si="152"/>
        <v>63.621885750240743</v>
      </c>
      <c r="E369" s="2">
        <f t="shared" si="153"/>
        <v>310.67064412757111</v>
      </c>
      <c r="F369" s="2">
        <f t="shared" si="154"/>
        <v>-23.165403268684049</v>
      </c>
      <c r="G369" s="3">
        <f t="shared" si="155"/>
        <v>-31.570190040467836</v>
      </c>
      <c r="H369" s="3">
        <f t="shared" si="156"/>
        <v>63.684127030118248</v>
      </c>
      <c r="I369" s="3">
        <f t="shared" si="157"/>
        <v>-29.28865917835153</v>
      </c>
      <c r="J369" s="2">
        <f t="shared" si="158"/>
        <v>76.877633231292492</v>
      </c>
      <c r="K369" s="2">
        <f t="shared" si="136"/>
        <v>76.877633231292492</v>
      </c>
      <c r="L369" s="5">
        <f t="shared" si="137"/>
        <v>0.31384836983451009</v>
      </c>
      <c r="M369" s="4">
        <f t="shared" si="159"/>
        <v>0.1025010657046493</v>
      </c>
      <c r="N369" s="4">
        <f t="shared" si="138"/>
        <v>0.16070973402369457</v>
      </c>
      <c r="O369" s="4">
        <f t="shared" si="139"/>
        <v>0</v>
      </c>
      <c r="P369" s="4">
        <f t="shared" si="140"/>
        <v>0</v>
      </c>
      <c r="Q369" s="5">
        <f t="shared" si="141"/>
        <v>4.0493980285665838</v>
      </c>
      <c r="R369" s="5">
        <f t="shared" si="142"/>
        <v>-8.1685405794574439</v>
      </c>
      <c r="S369" s="5">
        <f t="shared" si="160"/>
        <v>3.7567540323370738</v>
      </c>
      <c r="T369" s="6">
        <f t="shared" si="161"/>
        <v>621.76748725942173</v>
      </c>
      <c r="U369" s="5">
        <f t="shared" si="143"/>
        <v>-1.9071729222872986</v>
      </c>
      <c r="V369" s="5">
        <f t="shared" si="144"/>
        <v>0.85545537560693352</v>
      </c>
      <c r="W369" s="5">
        <f t="shared" si="145"/>
        <v>3.915807128861847</v>
      </c>
      <c r="X369" s="5">
        <f t="shared" si="146"/>
        <v>2.1422251062792852</v>
      </c>
      <c r="Y369" s="5">
        <f t="shared" si="146"/>
        <v>-7.3130852038505108</v>
      </c>
      <c r="Z369" s="5">
        <f t="shared" si="147"/>
        <v>-24.501438838801079</v>
      </c>
      <c r="AA369">
        <f t="shared" si="148"/>
        <v>0</v>
      </c>
      <c r="AB369">
        <f t="shared" si="162"/>
        <v>0</v>
      </c>
    </row>
    <row r="370" spans="1:28" x14ac:dyDescent="0.2">
      <c r="A370">
        <f t="shared" si="149"/>
        <v>3.3799999999999719</v>
      </c>
      <c r="B370" s="5">
        <f t="shared" si="150"/>
        <v>-122.52933751191563</v>
      </c>
      <c r="C370" s="5">
        <f t="shared" si="151"/>
        <v>286.25869151027683</v>
      </c>
      <c r="D370" s="5">
        <f t="shared" si="152"/>
        <v>63.327774086515291</v>
      </c>
      <c r="E370" s="2">
        <f t="shared" si="153"/>
        <v>311.37995602845854</v>
      </c>
      <c r="F370" s="2">
        <f t="shared" si="154"/>
        <v>-23.17272085810194</v>
      </c>
      <c r="G370" s="3">
        <f t="shared" si="155"/>
        <v>-31.548767789405044</v>
      </c>
      <c r="H370" s="3">
        <f t="shared" si="156"/>
        <v>63.610996178079745</v>
      </c>
      <c r="I370" s="3">
        <f t="shared" si="157"/>
        <v>-29.533673566739541</v>
      </c>
      <c r="J370" s="2">
        <f t="shared" si="158"/>
        <v>76.902025058799381</v>
      </c>
      <c r="K370" s="2">
        <f t="shared" si="136"/>
        <v>76.902025058799381</v>
      </c>
      <c r="L370" s="5">
        <f t="shared" si="137"/>
        <v>0.31384836983451009</v>
      </c>
      <c r="M370" s="4">
        <f t="shared" si="159"/>
        <v>0.1024684518905473</v>
      </c>
      <c r="N370" s="4">
        <f t="shared" si="138"/>
        <v>0.16067766094053634</v>
      </c>
      <c r="O370" s="4">
        <f t="shared" si="139"/>
        <v>0</v>
      </c>
      <c r="P370" s="4">
        <f t="shared" si="140"/>
        <v>0</v>
      </c>
      <c r="Q370" s="5">
        <f t="shared" si="141"/>
        <v>4.0479341972750991</v>
      </c>
      <c r="R370" s="5">
        <f t="shared" si="142"/>
        <v>-8.161749088611252</v>
      </c>
      <c r="S370" s="5">
        <f t="shared" si="160"/>
        <v>3.7893830909653783</v>
      </c>
      <c r="T370" s="6">
        <f t="shared" si="161"/>
        <v>621.7668654922453</v>
      </c>
      <c r="U370" s="5">
        <f t="shared" si="143"/>
        <v>-1.9064422825824796</v>
      </c>
      <c r="V370" s="5">
        <f t="shared" si="144"/>
        <v>0.87068269087544736</v>
      </c>
      <c r="W370" s="5">
        <f t="shared" si="145"/>
        <v>3.9118363632489559</v>
      </c>
      <c r="X370" s="5">
        <f t="shared" si="146"/>
        <v>2.1414919146926197</v>
      </c>
      <c r="Y370" s="5">
        <f t="shared" si="146"/>
        <v>-7.291066397735805</v>
      </c>
      <c r="Z370" s="5">
        <f t="shared" si="147"/>
        <v>-24.472780545785668</v>
      </c>
      <c r="AA370">
        <f t="shared" si="148"/>
        <v>0</v>
      </c>
      <c r="AB370">
        <f t="shared" si="162"/>
        <v>0</v>
      </c>
    </row>
    <row r="371" spans="1:28" x14ac:dyDescent="0.2">
      <c r="A371">
        <f t="shared" si="149"/>
        <v>3.3899999999999717</v>
      </c>
      <c r="B371" s="5">
        <f t="shared" si="150"/>
        <v>-122.84471811521395</v>
      </c>
      <c r="C371" s="5">
        <f t="shared" si="151"/>
        <v>286.89443691873771</v>
      </c>
      <c r="D371" s="5">
        <f t="shared" si="152"/>
        <v>63.031213711820605</v>
      </c>
      <c r="E371" s="2">
        <f t="shared" si="153"/>
        <v>312.08851741729615</v>
      </c>
      <c r="F371" s="2">
        <f t="shared" si="154"/>
        <v>-23.180021805009357</v>
      </c>
      <c r="G371" s="3">
        <f t="shared" si="155"/>
        <v>-31.527352870258117</v>
      </c>
      <c r="H371" s="3">
        <f t="shared" si="156"/>
        <v>63.538085514102384</v>
      </c>
      <c r="I371" s="3">
        <f t="shared" si="157"/>
        <v>-29.778401372197397</v>
      </c>
      <c r="J371" s="2">
        <f t="shared" si="158"/>
        <v>76.927338951031231</v>
      </c>
      <c r="K371" s="2">
        <f t="shared" si="136"/>
        <v>76.927338951031231</v>
      </c>
      <c r="L371" s="5">
        <f t="shared" si="137"/>
        <v>0.31384836983451009</v>
      </c>
      <c r="M371" s="4">
        <f t="shared" si="159"/>
        <v>0.10243463094455704</v>
      </c>
      <c r="N371" s="4">
        <f t="shared" si="138"/>
        <v>0.16064439270004893</v>
      </c>
      <c r="O371" s="4">
        <f t="shared" si="139"/>
        <v>0</v>
      </c>
      <c r="P371" s="4">
        <f t="shared" si="140"/>
        <v>0</v>
      </c>
      <c r="Q371" s="5">
        <f t="shared" si="141"/>
        <v>4.0465180656791917</v>
      </c>
      <c r="R371" s="5">
        <f t="shared" si="142"/>
        <v>-8.1550776543003725</v>
      </c>
      <c r="S371" s="5">
        <f t="shared" si="160"/>
        <v>3.8220411214199181</v>
      </c>
      <c r="T371" s="6">
        <f t="shared" si="161"/>
        <v>621.76624372569074</v>
      </c>
      <c r="U371" s="5">
        <f t="shared" si="143"/>
        <v>-1.9057247172467089</v>
      </c>
      <c r="V371" s="5">
        <f t="shared" si="144"/>
        <v>0.88590028018325973</v>
      </c>
      <c r="W371" s="5">
        <f t="shared" si="145"/>
        <v>3.9078949181641005</v>
      </c>
      <c r="X371" s="5">
        <f t="shared" si="146"/>
        <v>2.1407933484324828</v>
      </c>
      <c r="Y371" s="5">
        <f t="shared" si="146"/>
        <v>-7.2691773741171124</v>
      </c>
      <c r="Z371" s="5">
        <f t="shared" si="147"/>
        <v>-24.444063960415981</v>
      </c>
      <c r="AA371">
        <f t="shared" si="148"/>
        <v>0</v>
      </c>
      <c r="AB371">
        <f t="shared" si="162"/>
        <v>0</v>
      </c>
    </row>
    <row r="372" spans="1:28" x14ac:dyDescent="0.2">
      <c r="A372">
        <f t="shared" si="149"/>
        <v>3.3999999999999715</v>
      </c>
      <c r="B372" s="5">
        <f t="shared" si="150"/>
        <v>-123.1598846042491</v>
      </c>
      <c r="C372" s="5">
        <f t="shared" si="151"/>
        <v>287.52945431501001</v>
      </c>
      <c r="D372" s="5">
        <f t="shared" si="152"/>
        <v>62.732207494900614</v>
      </c>
      <c r="E372" s="2">
        <f t="shared" si="153"/>
        <v>312.79633034039801</v>
      </c>
      <c r="F372" s="2">
        <f t="shared" si="154"/>
        <v>-23.187306128892978</v>
      </c>
      <c r="G372" s="3">
        <f t="shared" si="155"/>
        <v>-31.50594493677379</v>
      </c>
      <c r="H372" s="3">
        <f t="shared" si="156"/>
        <v>63.465393740361215</v>
      </c>
      <c r="I372" s="3">
        <f t="shared" si="157"/>
        <v>-30.022842011801558</v>
      </c>
      <c r="J372" s="2">
        <f t="shared" si="158"/>
        <v>76.953569192362352</v>
      </c>
      <c r="K372" s="2">
        <f t="shared" si="136"/>
        <v>76.953569192362352</v>
      </c>
      <c r="L372" s="5">
        <f t="shared" si="137"/>
        <v>0.31384836983451009</v>
      </c>
      <c r="M372" s="4">
        <f t="shared" si="159"/>
        <v>0.10239961287927099</v>
      </c>
      <c r="N372" s="4">
        <f t="shared" si="138"/>
        <v>0.16060993827526385</v>
      </c>
      <c r="O372" s="4">
        <f t="shared" si="139"/>
        <v>0</v>
      </c>
      <c r="P372" s="4">
        <f t="shared" si="140"/>
        <v>0</v>
      </c>
      <c r="Q372" s="5">
        <f t="shared" si="141"/>
        <v>4.0451491909677548</v>
      </c>
      <c r="R372" s="5">
        <f t="shared" si="142"/>
        <v>-8.1485251960692668</v>
      </c>
      <c r="S372" s="5">
        <f t="shared" si="160"/>
        <v>3.8547288557226795</v>
      </c>
      <c r="T372" s="6">
        <f t="shared" si="161"/>
        <v>621.76562195975782</v>
      </c>
      <c r="U372" s="5">
        <f t="shared" si="143"/>
        <v>-1.9050201134100582</v>
      </c>
      <c r="V372" s="5">
        <f t="shared" si="144"/>
        <v>0.90110828278468214</v>
      </c>
      <c r="W372" s="5">
        <f t="shared" si="145"/>
        <v>3.9039825317037402</v>
      </c>
      <c r="X372" s="5">
        <f t="shared" si="146"/>
        <v>2.1401290775576967</v>
      </c>
      <c r="Y372" s="5">
        <f t="shared" si="146"/>
        <v>-7.2474169132845851</v>
      </c>
      <c r="Z372" s="5">
        <f t="shared" si="147"/>
        <v>-24.41528861257358</v>
      </c>
      <c r="AA372">
        <f t="shared" si="148"/>
        <v>0</v>
      </c>
      <c r="AB372">
        <f t="shared" si="162"/>
        <v>0</v>
      </c>
    </row>
    <row r="373" spans="1:28" x14ac:dyDescent="0.2">
      <c r="A373">
        <f t="shared" si="149"/>
        <v>3.4099999999999713</v>
      </c>
      <c r="B373" s="5">
        <f t="shared" si="150"/>
        <v>-123.47483704716296</v>
      </c>
      <c r="C373" s="5">
        <f t="shared" si="151"/>
        <v>288.16374588156793</v>
      </c>
      <c r="D373" s="5">
        <f t="shared" si="152"/>
        <v>62.430758310351969</v>
      </c>
      <c r="E373" s="2">
        <f t="shared" si="153"/>
        <v>313.50339683059303</v>
      </c>
      <c r="F373" s="2">
        <f t="shared" si="154"/>
        <v>-23.19457384898524</v>
      </c>
      <c r="G373" s="3">
        <f t="shared" si="155"/>
        <v>-31.484543645998212</v>
      </c>
      <c r="H373" s="3">
        <f t="shared" si="156"/>
        <v>63.392919571228369</v>
      </c>
      <c r="I373" s="3">
        <f t="shared" si="157"/>
        <v>-30.266994897927294</v>
      </c>
      <c r="J373" s="2">
        <f t="shared" si="158"/>
        <v>76.980710054611421</v>
      </c>
      <c r="K373" s="2">
        <f t="shared" si="136"/>
        <v>76.980710054611421</v>
      </c>
      <c r="L373" s="5">
        <f t="shared" si="137"/>
        <v>0.31384836983451009</v>
      </c>
      <c r="M373" s="4">
        <f t="shared" si="159"/>
        <v>0.10236340778584832</v>
      </c>
      <c r="N373" s="4">
        <f t="shared" si="138"/>
        <v>0.16057430669496855</v>
      </c>
      <c r="O373" s="4">
        <f t="shared" si="139"/>
        <v>0</v>
      </c>
      <c r="P373" s="4">
        <f t="shared" si="140"/>
        <v>0</v>
      </c>
      <c r="Q373" s="5">
        <f t="shared" si="141"/>
        <v>4.0438271309151679</v>
      </c>
      <c r="R373" s="5">
        <f t="shared" si="142"/>
        <v>-8.1420906382627312</v>
      </c>
      <c r="S373" s="5">
        <f t="shared" si="160"/>
        <v>3.8874470125936251</v>
      </c>
      <c r="T373" s="6">
        <f t="shared" si="161"/>
        <v>621.76500019444688</v>
      </c>
      <c r="U373" s="5">
        <f t="shared" si="143"/>
        <v>-1.9043283583638868</v>
      </c>
      <c r="V373" s="5">
        <f t="shared" si="144"/>
        <v>0.91630683490293474</v>
      </c>
      <c r="W373" s="5">
        <f t="shared" si="145"/>
        <v>3.9000989427884116</v>
      </c>
      <c r="X373" s="5">
        <f t="shared" si="146"/>
        <v>2.1394987725512813</v>
      </c>
      <c r="Y373" s="5">
        <f t="shared" si="146"/>
        <v>-7.2257838033597963</v>
      </c>
      <c r="Z373" s="5">
        <f t="shared" si="147"/>
        <v>-24.386454044617963</v>
      </c>
      <c r="AA373">
        <f t="shared" si="148"/>
        <v>0</v>
      </c>
      <c r="AB373">
        <f t="shared" si="162"/>
        <v>0</v>
      </c>
    </row>
    <row r="374" spans="1:28" x14ac:dyDescent="0.2">
      <c r="A374">
        <f t="shared" si="149"/>
        <v>3.4199999999999711</v>
      </c>
      <c r="B374" s="5">
        <f t="shared" si="150"/>
        <v>-123.78957550868431</v>
      </c>
      <c r="C374" s="5">
        <f t="shared" si="151"/>
        <v>288.79731378809004</v>
      </c>
      <c r="D374" s="5">
        <f t="shared" si="152"/>
        <v>62.126869038670463</v>
      </c>
      <c r="E374" s="2">
        <f t="shared" si="153"/>
        <v>314.20971890735143</v>
      </c>
      <c r="F374" s="2">
        <f t="shared" si="154"/>
        <v>-23.201824984267109</v>
      </c>
      <c r="G374" s="3">
        <f t="shared" si="155"/>
        <v>-31.463148658272701</v>
      </c>
      <c r="H374" s="3">
        <f t="shared" si="156"/>
        <v>63.320661733194768</v>
      </c>
      <c r="I374" s="3">
        <f t="shared" si="157"/>
        <v>-30.510859438373473</v>
      </c>
      <c r="J374" s="2">
        <f t="shared" si="158"/>
        <v>77.008755797574267</v>
      </c>
      <c r="K374" s="2">
        <f t="shared" si="136"/>
        <v>77.008755797574267</v>
      </c>
      <c r="L374" s="5">
        <f t="shared" si="137"/>
        <v>0.31384836983451009</v>
      </c>
      <c r="M374" s="4">
        <f t="shared" si="159"/>
        <v>0.10232602583106119</v>
      </c>
      <c r="N374" s="4">
        <f t="shared" si="138"/>
        <v>0.16053750704170919</v>
      </c>
      <c r="O374" s="4">
        <f t="shared" si="139"/>
        <v>0</v>
      </c>
      <c r="P374" s="4">
        <f t="shared" si="140"/>
        <v>0</v>
      </c>
      <c r="Q374" s="5">
        <f t="shared" si="141"/>
        <v>4.0425514439058139</v>
      </c>
      <c r="R374" s="5">
        <f t="shared" si="142"/>
        <v>-8.1357729100419611</v>
      </c>
      <c r="S374" s="5">
        <f t="shared" si="160"/>
        <v>3.9201962974857381</v>
      </c>
      <c r="T374" s="6">
        <f t="shared" si="161"/>
        <v>621.76437842975747</v>
      </c>
      <c r="U374" s="5">
        <f t="shared" si="143"/>
        <v>-1.9036493395711638</v>
      </c>
      <c r="V374" s="5">
        <f t="shared" si="144"/>
        <v>0.93149606973342014</v>
      </c>
      <c r="W374" s="5">
        <f t="shared" si="145"/>
        <v>3.8962438911841355</v>
      </c>
      <c r="X374" s="5">
        <f t="shared" si="146"/>
        <v>2.1389021043346501</v>
      </c>
      <c r="Y374" s="5">
        <f t="shared" si="146"/>
        <v>-7.2042768403085411</v>
      </c>
      <c r="Z374" s="5">
        <f t="shared" si="147"/>
        <v>-24.357559811330127</v>
      </c>
      <c r="AA374">
        <f t="shared" si="148"/>
        <v>0</v>
      </c>
      <c r="AB374">
        <f t="shared" si="162"/>
        <v>0</v>
      </c>
    </row>
    <row r="375" spans="1:28" x14ac:dyDescent="0.2">
      <c r="A375">
        <f t="shared" si="149"/>
        <v>3.4299999999999708</v>
      </c>
      <c r="B375" s="5">
        <f t="shared" si="150"/>
        <v>-124.10410005016182</v>
      </c>
      <c r="C375" s="5">
        <f t="shared" si="151"/>
        <v>289.43016019157994</v>
      </c>
      <c r="D375" s="5">
        <f t="shared" si="152"/>
        <v>61.820542566296162</v>
      </c>
      <c r="E375" s="2">
        <f t="shared" si="153"/>
        <v>314.91529857690972</v>
      </c>
      <c r="F375" s="2">
        <f t="shared" si="154"/>
        <v>-23.20905955347078</v>
      </c>
      <c r="G375" s="3">
        <f t="shared" si="155"/>
        <v>-31.441759637229353</v>
      </c>
      <c r="H375" s="3">
        <f t="shared" si="156"/>
        <v>63.248618964791682</v>
      </c>
      <c r="I375" s="3">
        <f t="shared" si="157"/>
        <v>-30.754435036486775</v>
      </c>
      <c r="J375" s="2">
        <f t="shared" si="158"/>
        <v>77.037700669556571</v>
      </c>
      <c r="K375" s="2">
        <f t="shared" si="136"/>
        <v>77.037700669556571</v>
      </c>
      <c r="L375" s="5">
        <f t="shared" si="137"/>
        <v>0.31384836983451009</v>
      </c>
      <c r="M375" s="4">
        <f t="shared" si="159"/>
        <v>0.10228747725434717</v>
      </c>
      <c r="N375" s="4">
        <f t="shared" si="138"/>
        <v>0.16049954844979678</v>
      </c>
      <c r="O375" s="4">
        <f t="shared" si="139"/>
        <v>0</v>
      </c>
      <c r="P375" s="4">
        <f t="shared" si="140"/>
        <v>0</v>
      </c>
      <c r="Q375" s="5">
        <f t="shared" si="141"/>
        <v>4.0413216889585826</v>
      </c>
      <c r="R375" s="5">
        <f t="shared" si="142"/>
        <v>-8.1295709454006229</v>
      </c>
      <c r="S375" s="5">
        <f t="shared" si="160"/>
        <v>3.9529774026214155</v>
      </c>
      <c r="T375" s="6">
        <f t="shared" si="161"/>
        <v>621.76375666568993</v>
      </c>
      <c r="U375" s="5">
        <f t="shared" si="143"/>
        <v>-1.9029829446767239</v>
      </c>
      <c r="V375" s="5">
        <f t="shared" si="144"/>
        <v>0.94667611744766278</v>
      </c>
      <c r="W375" s="5">
        <f t="shared" si="145"/>
        <v>3.8924171175235807</v>
      </c>
      <c r="X375" s="5">
        <f t="shared" si="146"/>
        <v>2.1383387442818584</v>
      </c>
      <c r="Y375" s="5">
        <f t="shared" si="146"/>
        <v>-7.1828948279529605</v>
      </c>
      <c r="Z375" s="5">
        <f t="shared" si="147"/>
        <v>-24.328605479855003</v>
      </c>
      <c r="AA375">
        <f t="shared" si="148"/>
        <v>0</v>
      </c>
      <c r="AB375">
        <f t="shared" si="162"/>
        <v>0</v>
      </c>
    </row>
    <row r="376" spans="1:28" x14ac:dyDescent="0.2">
      <c r="A376">
        <f t="shared" si="149"/>
        <v>3.4399999999999706</v>
      </c>
      <c r="B376" s="5">
        <f t="shared" si="150"/>
        <v>-124.4184107295969</v>
      </c>
      <c r="C376" s="5">
        <f t="shared" si="151"/>
        <v>290.06228723648644</v>
      </c>
      <c r="D376" s="5">
        <f t="shared" si="152"/>
        <v>61.511781785657305</v>
      </c>
      <c r="E376" s="2">
        <f t="shared" si="153"/>
        <v>315.62013783239598</v>
      </c>
      <c r="F376" s="2">
        <f t="shared" si="154"/>
        <v>-23.216277575082376</v>
      </c>
      <c r="G376" s="3">
        <f t="shared" si="155"/>
        <v>-31.420376249786536</v>
      </c>
      <c r="H376" s="3">
        <f t="shared" si="156"/>
        <v>63.17679001651215</v>
      </c>
      <c r="I376" s="3">
        <f t="shared" si="157"/>
        <v>-30.997721091285324</v>
      </c>
      <c r="J376" s="2">
        <f t="shared" si="158"/>
        <v>77.067538907906837</v>
      </c>
      <c r="K376" s="2">
        <f t="shared" si="136"/>
        <v>77.067538907906837</v>
      </c>
      <c r="L376" s="5">
        <f t="shared" si="137"/>
        <v>0.31384836983451009</v>
      </c>
      <c r="M376" s="4">
        <f t="shared" si="159"/>
        <v>0.1022477723648692</v>
      </c>
      <c r="N376" s="4">
        <f t="shared" si="138"/>
        <v>0.16046044010331828</v>
      </c>
      <c r="O376" s="4">
        <f t="shared" si="139"/>
        <v>0</v>
      </c>
      <c r="P376" s="4">
        <f t="shared" si="140"/>
        <v>0</v>
      </c>
      <c r="Q376" s="5">
        <f t="shared" si="141"/>
        <v>4.0401374257514018</v>
      </c>
      <c r="R376" s="5">
        <f t="shared" si="142"/>
        <v>-8.1234836831809858</v>
      </c>
      <c r="S376" s="5">
        <f t="shared" si="160"/>
        <v>3.9857910070302314</v>
      </c>
      <c r="T376" s="6">
        <f t="shared" si="161"/>
        <v>621.76313490224425</v>
      </c>
      <c r="U376" s="5">
        <f t="shared" si="143"/>
        <v>-1.9023290615174908</v>
      </c>
      <c r="V376" s="5">
        <f t="shared" si="144"/>
        <v>0.96184710519792549</v>
      </c>
      <c r="W376" s="5">
        <f t="shared" si="145"/>
        <v>3.8886183633270495</v>
      </c>
      <c r="X376" s="5">
        <f t="shared" si="146"/>
        <v>2.1378083642339112</v>
      </c>
      <c r="Y376" s="5">
        <f t="shared" si="146"/>
        <v>-7.1616365779830602</v>
      </c>
      <c r="Z376" s="5">
        <f t="shared" si="147"/>
        <v>-24.299590629642719</v>
      </c>
      <c r="AA376">
        <f t="shared" si="148"/>
        <v>0</v>
      </c>
      <c r="AB376">
        <f t="shared" si="162"/>
        <v>0</v>
      </c>
    </row>
    <row r="377" spans="1:28" x14ac:dyDescent="0.2">
      <c r="A377">
        <f t="shared" si="149"/>
        <v>3.4499999999999704</v>
      </c>
      <c r="B377" s="5">
        <f t="shared" si="150"/>
        <v>-124.73250760167656</v>
      </c>
      <c r="C377" s="5">
        <f t="shared" si="151"/>
        <v>290.69369705482268</v>
      </c>
      <c r="D377" s="5">
        <f t="shared" si="152"/>
        <v>61.200589595212968</v>
      </c>
      <c r="E377" s="2">
        <f t="shared" si="153"/>
        <v>316.3242386539535</v>
      </c>
      <c r="F377" s="2">
        <f t="shared" si="154"/>
        <v>-23.223479067344591</v>
      </c>
      <c r="G377" s="3">
        <f t="shared" si="155"/>
        <v>-31.398998166144196</v>
      </c>
      <c r="H377" s="3">
        <f t="shared" si="156"/>
        <v>63.105173650732318</v>
      </c>
      <c r="I377" s="3">
        <f t="shared" si="157"/>
        <v>-31.240716997581753</v>
      </c>
      <c r="J377" s="2">
        <f t="shared" si="158"/>
        <v>77.098264739549094</v>
      </c>
      <c r="K377" s="2">
        <f t="shared" si="136"/>
        <v>77.098264739549094</v>
      </c>
      <c r="L377" s="5">
        <f t="shared" si="137"/>
        <v>0.31384836983451009</v>
      </c>
      <c r="M377" s="4">
        <f t="shared" si="159"/>
        <v>0.10220692153858468</v>
      </c>
      <c r="N377" s="4">
        <f t="shared" si="138"/>
        <v>0.16042019123415333</v>
      </c>
      <c r="O377" s="4">
        <f t="shared" si="139"/>
        <v>0</v>
      </c>
      <c r="P377" s="4">
        <f t="shared" si="140"/>
        <v>0</v>
      </c>
      <c r="Q377" s="5">
        <f t="shared" si="141"/>
        <v>4.038998214645753</v>
      </c>
      <c r="R377" s="5">
        <f t="shared" si="142"/>
        <v>-8.1175100670900662</v>
      </c>
      <c r="S377" s="5">
        <f t="shared" si="160"/>
        <v>4.018637776588049</v>
      </c>
      <c r="T377" s="6">
        <f t="shared" si="161"/>
        <v>621.76251313942009</v>
      </c>
      <c r="U377" s="5">
        <f t="shared" si="143"/>
        <v>-1.9016875781326366</v>
      </c>
      <c r="V377" s="5">
        <f t="shared" si="144"/>
        <v>0.97700915712248559</v>
      </c>
      <c r="W377" s="5">
        <f t="shared" si="145"/>
        <v>3.8848473710232208</v>
      </c>
      <c r="X377" s="5">
        <f t="shared" si="146"/>
        <v>2.1373106365131163</v>
      </c>
      <c r="Y377" s="5">
        <f t="shared" si="146"/>
        <v>-7.1405009099675807</v>
      </c>
      <c r="Z377" s="5">
        <f t="shared" si="147"/>
        <v>-24.270514852388729</v>
      </c>
      <c r="AA377">
        <f t="shared" si="148"/>
        <v>0</v>
      </c>
      <c r="AB377">
        <f t="shared" si="162"/>
        <v>0</v>
      </c>
    </row>
    <row r="378" spans="1:28" x14ac:dyDescent="0.2">
      <c r="A378">
        <f t="shared" si="149"/>
        <v>3.4599999999999702</v>
      </c>
      <c r="B378" s="5">
        <f t="shared" si="150"/>
        <v>-125.04639071780618</v>
      </c>
      <c r="C378" s="5">
        <f t="shared" si="151"/>
        <v>291.32439176628452</v>
      </c>
      <c r="D378" s="5">
        <f t="shared" si="152"/>
        <v>60.886968899494526</v>
      </c>
      <c r="E378" s="2">
        <f t="shared" si="153"/>
        <v>317.02760300886399</v>
      </c>
      <c r="F378" s="2">
        <f t="shared" si="154"/>
        <v>-23.230664048259342</v>
      </c>
      <c r="G378" s="3">
        <f t="shared" si="155"/>
        <v>-31.377625059779064</v>
      </c>
      <c r="H378" s="3">
        <f t="shared" si="156"/>
        <v>63.033768641632641</v>
      </c>
      <c r="I378" s="3">
        <f t="shared" si="157"/>
        <v>-31.483422146105639</v>
      </c>
      <c r="J378" s="2">
        <f t="shared" si="158"/>
        <v>77.129872381515327</v>
      </c>
      <c r="K378" s="2">
        <f t="shared" si="136"/>
        <v>77.129872381515327</v>
      </c>
      <c r="L378" s="5">
        <f t="shared" si="137"/>
        <v>0.31384836983451009</v>
      </c>
      <c r="M378" s="4">
        <f t="shared" si="159"/>
        <v>0.10216493521532462</v>
      </c>
      <c r="N378" s="4">
        <f t="shared" si="138"/>
        <v>0.16037881111999697</v>
      </c>
      <c r="O378" s="4">
        <f t="shared" si="139"/>
        <v>0</v>
      </c>
      <c r="P378" s="4">
        <f t="shared" si="140"/>
        <v>0</v>
      </c>
      <c r="Q378" s="5">
        <f t="shared" si="141"/>
        <v>4.0379036167111746</v>
      </c>
      <c r="R378" s="5">
        <f t="shared" si="142"/>
        <v>-8.1116490457157635</v>
      </c>
      <c r="S378" s="5">
        <f t="shared" si="160"/>
        <v>4.0515183640574675</v>
      </c>
      <c r="T378" s="6">
        <f t="shared" si="161"/>
        <v>621.76189137721792</v>
      </c>
      <c r="U378" s="5">
        <f t="shared" si="143"/>
        <v>-1.9010583827736856</v>
      </c>
      <c r="V378" s="5">
        <f t="shared" si="144"/>
        <v>0.99216239435156584</v>
      </c>
      <c r="W378" s="5">
        <f t="shared" si="145"/>
        <v>3.881103883969677</v>
      </c>
      <c r="X378" s="5">
        <f t="shared" si="146"/>
        <v>2.136845233937489</v>
      </c>
      <c r="Y378" s="5">
        <f t="shared" si="146"/>
        <v>-7.1194866513641974</v>
      </c>
      <c r="Z378" s="5">
        <f t="shared" si="147"/>
        <v>-24.241377751972855</v>
      </c>
      <c r="AA378">
        <f t="shared" si="148"/>
        <v>0</v>
      </c>
      <c r="AB378">
        <f t="shared" si="162"/>
        <v>0</v>
      </c>
    </row>
    <row r="379" spans="1:28" x14ac:dyDescent="0.2">
      <c r="A379">
        <f t="shared" si="149"/>
        <v>3.46999999999997</v>
      </c>
      <c r="B379" s="5">
        <f t="shared" si="150"/>
        <v>-125.36006012614227</v>
      </c>
      <c r="C379" s="5">
        <f t="shared" si="151"/>
        <v>291.95437347836827</v>
      </c>
      <c r="D379" s="5">
        <f t="shared" si="152"/>
        <v>60.570922609145875</v>
      </c>
      <c r="E379" s="2">
        <f t="shared" si="153"/>
        <v>317.73023285167017</v>
      </c>
      <c r="F379" s="2">
        <f t="shared" si="154"/>
        <v>-23.237832535590396</v>
      </c>
      <c r="G379" s="3">
        <f t="shared" si="155"/>
        <v>-31.35625660743969</v>
      </c>
      <c r="H379" s="3">
        <f t="shared" si="156"/>
        <v>62.962573775118997</v>
      </c>
      <c r="I379" s="3">
        <f t="shared" si="157"/>
        <v>-31.725835923625368</v>
      </c>
      <c r="J379" s="2">
        <f t="shared" si="158"/>
        <v>77.162356041477281</v>
      </c>
      <c r="K379" s="2">
        <f t="shared" si="136"/>
        <v>77.162356041477281</v>
      </c>
      <c r="L379" s="5">
        <f t="shared" si="137"/>
        <v>0.31384836983451009</v>
      </c>
      <c r="M379" s="4">
        <f t="shared" si="159"/>
        <v>0.10212182389588464</v>
      </c>
      <c r="N379" s="4">
        <f t="shared" si="138"/>
        <v>0.16033630908238966</v>
      </c>
      <c r="O379" s="4">
        <f t="shared" si="139"/>
        <v>0</v>
      </c>
      <c r="P379" s="4">
        <f t="shared" si="140"/>
        <v>0</v>
      </c>
      <c r="Q379" s="5">
        <f t="shared" si="141"/>
        <v>4.0368531937497369</v>
      </c>
      <c r="R379" s="5">
        <f t="shared" si="142"/>
        <v>-8.1058995725429526</v>
      </c>
      <c r="S379" s="5">
        <f t="shared" si="160"/>
        <v>4.0844334091295922</v>
      </c>
      <c r="T379" s="6">
        <f t="shared" si="161"/>
        <v>621.76126961563739</v>
      </c>
      <c r="U379" s="5">
        <f t="shared" si="143"/>
        <v>-1.9004413639145532</v>
      </c>
      <c r="V379" s="5">
        <f t="shared" si="144"/>
        <v>1.0073069350139163</v>
      </c>
      <c r="W379" s="5">
        <f t="shared" si="145"/>
        <v>3.8773876464731822</v>
      </c>
      <c r="X379" s="5">
        <f t="shared" si="146"/>
        <v>2.1364118298351835</v>
      </c>
      <c r="Y379" s="5">
        <f t="shared" si="146"/>
        <v>-7.0985926375290358</v>
      </c>
      <c r="Z379" s="5">
        <f t="shared" si="147"/>
        <v>-24.212178944397223</v>
      </c>
      <c r="AA379">
        <f t="shared" si="148"/>
        <v>0</v>
      </c>
      <c r="AB379">
        <f t="shared" si="162"/>
        <v>0</v>
      </c>
    </row>
    <row r="380" spans="1:28" x14ac:dyDescent="0.2">
      <c r="A380">
        <f t="shared" si="149"/>
        <v>3.4799999999999698</v>
      </c>
      <c r="B380" s="5">
        <f t="shared" si="150"/>
        <v>-125.67351587162517</v>
      </c>
      <c r="C380" s="5">
        <f t="shared" si="151"/>
        <v>292.58364428648758</v>
      </c>
      <c r="D380" s="5">
        <f t="shared" si="152"/>
        <v>60.252453640962401</v>
      </c>
      <c r="E380" s="2">
        <f t="shared" si="153"/>
        <v>318.43213012429749</v>
      </c>
      <c r="F380" s="2">
        <f t="shared" si="154"/>
        <v>-23.244984546865918</v>
      </c>
      <c r="G380" s="3">
        <f t="shared" si="155"/>
        <v>-31.334892489141339</v>
      </c>
      <c r="H380" s="3">
        <f t="shared" si="156"/>
        <v>62.891587848743704</v>
      </c>
      <c r="I380" s="3">
        <f t="shared" si="157"/>
        <v>-31.967957713069339</v>
      </c>
      <c r="J380" s="2">
        <f t="shared" si="158"/>
        <v>77.195709918277728</v>
      </c>
      <c r="K380" s="2">
        <f t="shared" si="136"/>
        <v>77.195709918277728</v>
      </c>
      <c r="L380" s="5">
        <f t="shared" si="137"/>
        <v>0.31384836983451009</v>
      </c>
      <c r="M380" s="4">
        <f t="shared" si="159"/>
        <v>0.1020775981391286</v>
      </c>
      <c r="N380" s="4">
        <f t="shared" si="138"/>
        <v>0.16029269448475467</v>
      </c>
      <c r="O380" s="4">
        <f t="shared" si="139"/>
        <v>0</v>
      </c>
      <c r="P380" s="4">
        <f t="shared" si="140"/>
        <v>0</v>
      </c>
      <c r="Q380" s="5">
        <f t="shared" si="141"/>
        <v>4.0358465083204784</v>
      </c>
      <c r="R380" s="5">
        <f t="shared" si="142"/>
        <v>-8.1002606059695559</v>
      </c>
      <c r="S380" s="5">
        <f t="shared" si="160"/>
        <v>4.1173835384671218</v>
      </c>
      <c r="T380" s="6">
        <f t="shared" si="161"/>
        <v>621.76064785467872</v>
      </c>
      <c r="U380" s="5">
        <f t="shared" si="143"/>
        <v>-1.8998364102615202</v>
      </c>
      <c r="V380" s="5">
        <f t="shared" si="144"/>
        <v>1.0224428942440362</v>
      </c>
      <c r="W380" s="5">
        <f t="shared" si="145"/>
        <v>3.8736984038097262</v>
      </c>
      <c r="X380" s="5">
        <f t="shared" si="146"/>
        <v>2.136010098058958</v>
      </c>
      <c r="Y380" s="5">
        <f t="shared" si="146"/>
        <v>-7.0778177117255199</v>
      </c>
      <c r="Z380" s="5">
        <f t="shared" si="147"/>
        <v>-24.18291805772315</v>
      </c>
      <c r="AA380">
        <f t="shared" si="148"/>
        <v>0</v>
      </c>
      <c r="AB380">
        <f t="shared" si="162"/>
        <v>0</v>
      </c>
    </row>
    <row r="381" spans="1:28" x14ac:dyDescent="0.2">
      <c r="A381">
        <f t="shared" si="149"/>
        <v>3.4899999999999696</v>
      </c>
      <c r="B381" s="5">
        <f t="shared" si="150"/>
        <v>-125.98675799601168</v>
      </c>
      <c r="C381" s="5">
        <f t="shared" si="151"/>
        <v>293.2122062740894</v>
      </c>
      <c r="D381" s="5">
        <f t="shared" si="152"/>
        <v>59.931564917928824</v>
      </c>
      <c r="E381" s="2">
        <f t="shared" si="153"/>
        <v>319.13329675617484</v>
      </c>
      <c r="F381" s="2">
        <f t="shared" si="154"/>
        <v>-23.252120099381084</v>
      </c>
      <c r="G381" s="3">
        <f t="shared" si="155"/>
        <v>-31.313532388160748</v>
      </c>
      <c r="H381" s="3">
        <f t="shared" si="156"/>
        <v>62.820809671626449</v>
      </c>
      <c r="I381" s="3">
        <f t="shared" si="157"/>
        <v>-32.209786893646573</v>
      </c>
      <c r="J381" s="2">
        <f t="shared" si="158"/>
        <v>77.229928202460698</v>
      </c>
      <c r="K381" s="2">
        <f t="shared" si="136"/>
        <v>77.229928202460698</v>
      </c>
      <c r="L381" s="5">
        <f t="shared" si="137"/>
        <v>0.31384836983451009</v>
      </c>
      <c r="M381" s="4">
        <f t="shared" si="159"/>
        <v>0.10203226855910651</v>
      </c>
      <c r="N381" s="4">
        <f t="shared" si="138"/>
        <v>0.16024797673044425</v>
      </c>
      <c r="O381" s="4">
        <f t="shared" si="139"/>
        <v>0</v>
      </c>
      <c r="P381" s="4">
        <f t="shared" si="140"/>
        <v>0</v>
      </c>
      <c r="Q381" s="5">
        <f t="shared" si="141"/>
        <v>4.0348831237638061</v>
      </c>
      <c r="R381" s="5">
        <f t="shared" si="142"/>
        <v>-8.094731109322538</v>
      </c>
      <c r="S381" s="5">
        <f t="shared" si="160"/>
        <v>4.1503693657487348</v>
      </c>
      <c r="T381" s="6">
        <f t="shared" si="161"/>
        <v>621.76002609434158</v>
      </c>
      <c r="U381" s="5">
        <f t="shared" si="143"/>
        <v>-1.8992434107631304</v>
      </c>
      <c r="V381" s="5">
        <f t="shared" si="144"/>
        <v>1.0375703841900279</v>
      </c>
      <c r="W381" s="5">
        <f t="shared" si="145"/>
        <v>3.8700359022443029</v>
      </c>
      <c r="X381" s="5">
        <f t="shared" si="146"/>
        <v>2.1356397130006757</v>
      </c>
      <c r="Y381" s="5">
        <f t="shared" si="146"/>
        <v>-7.0571607251325101</v>
      </c>
      <c r="Z381" s="5">
        <f t="shared" si="147"/>
        <v>-24.153594732006962</v>
      </c>
      <c r="AA381">
        <f t="shared" si="148"/>
        <v>0</v>
      </c>
      <c r="AB381">
        <f t="shared" si="162"/>
        <v>0</v>
      </c>
    </row>
    <row r="382" spans="1:28" x14ac:dyDescent="0.2">
      <c r="A382">
        <f t="shared" si="149"/>
        <v>3.4999999999999694</v>
      </c>
      <c r="B382" s="5">
        <f t="shared" si="150"/>
        <v>-126.29978653790764</v>
      </c>
      <c r="C382" s="5">
        <f t="shared" si="151"/>
        <v>293.84006151276941</v>
      </c>
      <c r="D382" s="5">
        <f t="shared" si="152"/>
        <v>59.608259369255755</v>
      </c>
      <c r="E382" s="2">
        <f t="shared" si="153"/>
        <v>319.83373466435518</v>
      </c>
      <c r="F382" s="2">
        <f t="shared" si="154"/>
        <v>-23.25923921020058</v>
      </c>
      <c r="G382" s="3">
        <f t="shared" si="155"/>
        <v>-31.292175991030742</v>
      </c>
      <c r="H382" s="3">
        <f t="shared" si="156"/>
        <v>62.750238064375125</v>
      </c>
      <c r="I382" s="3">
        <f t="shared" si="157"/>
        <v>-32.45132284096664</v>
      </c>
      <c r="J382" s="2">
        <f t="shared" si="158"/>
        <v>77.265005076800691</v>
      </c>
      <c r="K382" s="2">
        <f t="shared" si="136"/>
        <v>77.265005076800691</v>
      </c>
      <c r="L382" s="5">
        <f t="shared" si="137"/>
        <v>0.31384836983451009</v>
      </c>
      <c r="M382" s="4">
        <f t="shared" si="159"/>
        <v>0.10198584582218774</v>
      </c>
      <c r="N382" s="4">
        <f t="shared" si="138"/>
        <v>0.16020216526079467</v>
      </c>
      <c r="O382" s="4">
        <f t="shared" si="139"/>
        <v>0</v>
      </c>
      <c r="P382" s="4">
        <f t="shared" si="140"/>
        <v>0</v>
      </c>
      <c r="Q382" s="5">
        <f t="shared" si="141"/>
        <v>4.0339626042258194</v>
      </c>
      <c r="R382" s="5">
        <f t="shared" si="142"/>
        <v>-8.0893100508738023</v>
      </c>
      <c r="S382" s="5">
        <f t="shared" si="160"/>
        <v>4.183391491714751</v>
      </c>
      <c r="T382" s="6">
        <f t="shared" si="161"/>
        <v>621.75940433462642</v>
      </c>
      <c r="U382" s="5">
        <f t="shared" si="143"/>
        <v>-1.8986622546200147</v>
      </c>
      <c r="V382" s="5">
        <f t="shared" si="144"/>
        <v>1.0526895140220756</v>
      </c>
      <c r="W382" s="5">
        <f t="shared" si="145"/>
        <v>3.8663998890504372</v>
      </c>
      <c r="X382" s="5">
        <f t="shared" si="146"/>
        <v>2.1353003496058047</v>
      </c>
      <c r="Y382" s="5">
        <f t="shared" si="146"/>
        <v>-7.0366205368517267</v>
      </c>
      <c r="Z382" s="5">
        <f t="shared" si="147"/>
        <v>-24.12420861923481</v>
      </c>
      <c r="AA382">
        <f t="shared" si="148"/>
        <v>0</v>
      </c>
      <c r="AB382">
        <f t="shared" si="162"/>
        <v>0</v>
      </c>
    </row>
    <row r="383" spans="1:28" x14ac:dyDescent="0.2">
      <c r="A383">
        <f t="shared" si="149"/>
        <v>3.5099999999999691</v>
      </c>
      <c r="B383" s="5">
        <f t="shared" si="150"/>
        <v>-126.61260153280047</v>
      </c>
      <c r="C383" s="5">
        <f t="shared" si="151"/>
        <v>294.46721206238635</v>
      </c>
      <c r="D383" s="5">
        <f t="shared" si="152"/>
        <v>59.282539930415126</v>
      </c>
      <c r="E383" s="2">
        <f t="shared" si="153"/>
        <v>320.53344575363445</v>
      </c>
      <c r="F383" s="2">
        <f t="shared" si="154"/>
        <v>-23.266341896161162</v>
      </c>
      <c r="G383" s="3">
        <f t="shared" si="155"/>
        <v>-31.270822987534686</v>
      </c>
      <c r="H383" s="3">
        <f t="shared" si="156"/>
        <v>62.67987185900661</v>
      </c>
      <c r="I383" s="3">
        <f t="shared" si="157"/>
        <v>-32.69256492715899</v>
      </c>
      <c r="J383" s="2">
        <f t="shared" si="158"/>
        <v>77.30093471683071</v>
      </c>
      <c r="K383" s="2">
        <f t="shared" si="136"/>
        <v>77.30093471683071</v>
      </c>
      <c r="L383" s="5">
        <f t="shared" si="137"/>
        <v>0.31384836983451009</v>
      </c>
      <c r="M383" s="4">
        <f t="shared" si="159"/>
        <v>0.10193834064421084</v>
      </c>
      <c r="N383" s="4">
        <f t="shared" si="138"/>
        <v>0.16015526955319118</v>
      </c>
      <c r="O383" s="4">
        <f t="shared" si="139"/>
        <v>0</v>
      </c>
      <c r="P383" s="4">
        <f t="shared" si="140"/>
        <v>0</v>
      </c>
      <c r="Q383" s="5">
        <f t="shared" si="141"/>
        <v>4.0330845146825824</v>
      </c>
      <c r="R383" s="5">
        <f t="shared" si="142"/>
        <v>-8.0839964038560073</v>
      </c>
      <c r="S383" s="5">
        <f t="shared" si="160"/>
        <v>4.2164505042140794</v>
      </c>
      <c r="T383" s="6">
        <f t="shared" si="161"/>
        <v>621.7587825755329</v>
      </c>
      <c r="U383" s="5">
        <f t="shared" si="143"/>
        <v>-1.8980928312946341</v>
      </c>
      <c r="V383" s="5">
        <f t="shared" si="144"/>
        <v>1.0678003899415438</v>
      </c>
      <c r="W383" s="5">
        <f t="shared" si="145"/>
        <v>3.8627901125294342</v>
      </c>
      <c r="X383" s="5">
        <f t="shared" si="146"/>
        <v>2.1349916833879483</v>
      </c>
      <c r="Y383" s="5">
        <f t="shared" si="146"/>
        <v>-7.0161960139144632</v>
      </c>
      <c r="Z383" s="5">
        <f t="shared" si="147"/>
        <v>-24.094759383256488</v>
      </c>
      <c r="AA383">
        <f t="shared" si="148"/>
        <v>0</v>
      </c>
      <c r="AB383">
        <f t="shared" si="162"/>
        <v>0</v>
      </c>
    </row>
    <row r="384" spans="1:28" x14ac:dyDescent="0.2">
      <c r="A384">
        <f t="shared" si="149"/>
        <v>3.5199999999999689</v>
      </c>
      <c r="B384" s="5">
        <f t="shared" si="150"/>
        <v>-126.92520301309165</v>
      </c>
      <c r="C384" s="5">
        <f t="shared" si="151"/>
        <v>295.09365997117573</v>
      </c>
      <c r="D384" s="5">
        <f t="shared" si="152"/>
        <v>58.954409543174378</v>
      </c>
      <c r="E384" s="2">
        <f t="shared" si="153"/>
        <v>321.23243191667058</v>
      </c>
      <c r="F384" s="2">
        <f t="shared" si="154"/>
        <v>-23.273428173874134</v>
      </c>
      <c r="G384" s="3">
        <f t="shared" si="155"/>
        <v>-31.249473070700805</v>
      </c>
      <c r="H384" s="3">
        <f t="shared" si="156"/>
        <v>62.609709898867465</v>
      </c>
      <c r="I384" s="3">
        <f t="shared" si="157"/>
        <v>-32.933512520991556</v>
      </c>
      <c r="J384" s="2">
        <f t="shared" si="158"/>
        <v>77.337711291368748</v>
      </c>
      <c r="K384" s="2">
        <f t="shared" si="136"/>
        <v>77.337711291368748</v>
      </c>
      <c r="L384" s="5">
        <f t="shared" si="137"/>
        <v>0.31384836983451009</v>
      </c>
      <c r="M384" s="4">
        <f t="shared" si="159"/>
        <v>0.10188976378765108</v>
      </c>
      <c r="N384" s="4">
        <f t="shared" si="138"/>
        <v>0.16010729911914345</v>
      </c>
      <c r="O384" s="4">
        <f t="shared" si="139"/>
        <v>0</v>
      </c>
      <c r="P384" s="4">
        <f t="shared" si="140"/>
        <v>0</v>
      </c>
      <c r="Q384" s="5">
        <f t="shared" si="141"/>
        <v>4.032248420964307</v>
      </c>
      <c r="R384" s="5">
        <f t="shared" si="142"/>
        <v>-8.0787891464782398</v>
      </c>
      <c r="S384" s="5">
        <f t="shared" si="160"/>
        <v>4.2495469782524022</v>
      </c>
      <c r="T384" s="6">
        <f t="shared" si="161"/>
        <v>621.75816081706137</v>
      </c>
      <c r="U384" s="5">
        <f t="shared" si="143"/>
        <v>-1.8975350305209389</v>
      </c>
      <c r="V384" s="5">
        <f t="shared" si="144"/>
        <v>1.0829031151906789</v>
      </c>
      <c r="W384" s="5">
        <f t="shared" si="145"/>
        <v>3.8592063220293622</v>
      </c>
      <c r="X384" s="5">
        <f t="shared" si="146"/>
        <v>2.1347133904433679</v>
      </c>
      <c r="Y384" s="5">
        <f t="shared" si="146"/>
        <v>-6.9958860312875606</v>
      </c>
      <c r="Z384" s="5">
        <f t="shared" si="147"/>
        <v>-24.065246699718237</v>
      </c>
      <c r="AA384">
        <f t="shared" si="148"/>
        <v>0</v>
      </c>
      <c r="AB384">
        <f t="shared" si="162"/>
        <v>0</v>
      </c>
    </row>
    <row r="385" spans="1:28" x14ac:dyDescent="0.2">
      <c r="A385">
        <f t="shared" si="149"/>
        <v>3.5299999999999687</v>
      </c>
      <c r="B385" s="5">
        <f t="shared" si="150"/>
        <v>-127.23759100812913</v>
      </c>
      <c r="C385" s="5">
        <f t="shared" si="151"/>
        <v>295.71940727586286</v>
      </c>
      <c r="D385" s="5">
        <f t="shared" si="152"/>
        <v>58.62387115562948</v>
      </c>
      <c r="E385" s="2">
        <f t="shared" si="153"/>
        <v>321.9306950341014</v>
      </c>
      <c r="F385" s="2">
        <f t="shared" si="154"/>
        <v>-23.280498059727833</v>
      </c>
      <c r="G385" s="3">
        <f t="shared" si="155"/>
        <v>-31.228125936796371</v>
      </c>
      <c r="H385" s="3">
        <f t="shared" si="156"/>
        <v>62.539751038554591</v>
      </c>
      <c r="I385" s="3">
        <f t="shared" si="157"/>
        <v>-33.174164987988739</v>
      </c>
      <c r="J385" s="2">
        <f t="shared" si="158"/>
        <v>77.375328963042875</v>
      </c>
      <c r="K385" s="2">
        <f t="shared" si="136"/>
        <v>77.375328963042875</v>
      </c>
      <c r="L385" s="5">
        <f t="shared" si="137"/>
        <v>0.31384836983451009</v>
      </c>
      <c r="M385" s="4">
        <f t="shared" si="159"/>
        <v>0.10184012605880667</v>
      </c>
      <c r="N385" s="4">
        <f t="shared" si="138"/>
        <v>0.16005826350237209</v>
      </c>
      <c r="O385" s="4">
        <f t="shared" si="139"/>
        <v>0</v>
      </c>
      <c r="P385" s="4">
        <f t="shared" si="140"/>
        <v>0</v>
      </c>
      <c r="Q385" s="5">
        <f t="shared" si="141"/>
        <v>4.0314538897794625</v>
      </c>
      <c r="R385" s="5">
        <f t="shared" si="142"/>
        <v>-8.073687261941572</v>
      </c>
      <c r="S385" s="5">
        <f t="shared" si="160"/>
        <v>4.2826814760416259</v>
      </c>
      <c r="T385" s="6">
        <f t="shared" si="161"/>
        <v>621.75753905921135</v>
      </c>
      <c r="U385" s="5">
        <f t="shared" si="143"/>
        <v>-1.8969887423139384</v>
      </c>
      <c r="V385" s="5">
        <f t="shared" si="144"/>
        <v>1.097997790062913</v>
      </c>
      <c r="W385" s="5">
        <f t="shared" si="145"/>
        <v>3.8556482679637458</v>
      </c>
      <c r="X385" s="5">
        <f t="shared" si="146"/>
        <v>2.1344651474655238</v>
      </c>
      <c r="Y385" s="5">
        <f t="shared" si="146"/>
        <v>-6.9756894718786588</v>
      </c>
      <c r="Z385" s="5">
        <f t="shared" si="147"/>
        <v>-24.035670255994628</v>
      </c>
      <c r="AA385">
        <f t="shared" si="148"/>
        <v>0</v>
      </c>
      <c r="AB385">
        <f t="shared" si="162"/>
        <v>0</v>
      </c>
    </row>
    <row r="386" spans="1:28" x14ac:dyDescent="0.2">
      <c r="A386">
        <f t="shared" si="149"/>
        <v>3.5399999999999685</v>
      </c>
      <c r="B386" s="5">
        <f t="shared" si="150"/>
        <v>-127.54976554423972</v>
      </c>
      <c r="C386" s="5">
        <f t="shared" si="151"/>
        <v>296.3444560017748</v>
      </c>
      <c r="D386" s="5">
        <f t="shared" si="152"/>
        <v>58.290927722236795</v>
      </c>
      <c r="E386" s="2">
        <f t="shared" si="153"/>
        <v>322.62823697466155</v>
      </c>
      <c r="F386" s="2">
        <f t="shared" si="154"/>
        <v>-23.287551569890095</v>
      </c>
      <c r="G386" s="3">
        <f t="shared" si="155"/>
        <v>-31.206781285321714</v>
      </c>
      <c r="H386" s="3">
        <f t="shared" si="156"/>
        <v>62.469994143835805</v>
      </c>
      <c r="I386" s="3">
        <f t="shared" si="157"/>
        <v>-33.414521690548682</v>
      </c>
      <c r="J386" s="2">
        <f t="shared" si="158"/>
        <v>77.413781888814441</v>
      </c>
      <c r="K386" s="2">
        <f t="shared" si="136"/>
        <v>77.413781888814441</v>
      </c>
      <c r="L386" s="5">
        <f t="shared" si="137"/>
        <v>0.31384836983451009</v>
      </c>
      <c r="M386" s="4">
        <f t="shared" si="159"/>
        <v>0.1017894383050052</v>
      </c>
      <c r="N386" s="4">
        <f t="shared" si="138"/>
        <v>0.16000817227690711</v>
      </c>
      <c r="O386" s="4">
        <f t="shared" si="139"/>
        <v>0</v>
      </c>
      <c r="P386" s="4">
        <f t="shared" si="140"/>
        <v>0</v>
      </c>
      <c r="Q386" s="5">
        <f t="shared" si="141"/>
        <v>4.030700488738777</v>
      </c>
      <c r="R386" s="5">
        <f t="shared" si="142"/>
        <v>-8.0686897384544451</v>
      </c>
      <c r="S386" s="5">
        <f t="shared" si="160"/>
        <v>4.3158545470505283</v>
      </c>
      <c r="T386" s="6">
        <f t="shared" si="161"/>
        <v>621.75691730198309</v>
      </c>
      <c r="U386" s="5">
        <f t="shared" si="143"/>
        <v>-1.8964538569791836</v>
      </c>
      <c r="V386" s="5">
        <f t="shared" si="144"/>
        <v>1.1130845119137585</v>
      </c>
      <c r="W386" s="5">
        <f t="shared" si="145"/>
        <v>3.852115701829979</v>
      </c>
      <c r="X386" s="5">
        <f t="shared" si="146"/>
        <v>2.1342466317595932</v>
      </c>
      <c r="Y386" s="5">
        <f t="shared" si="146"/>
        <v>-6.9556052265406869</v>
      </c>
      <c r="Z386" s="5">
        <f t="shared" si="147"/>
        <v>-24.006029751119492</v>
      </c>
      <c r="AA386">
        <f t="shared" si="148"/>
        <v>0</v>
      </c>
      <c r="AB386">
        <f t="shared" si="162"/>
        <v>0</v>
      </c>
    </row>
    <row r="387" spans="1:28" x14ac:dyDescent="0.2">
      <c r="A387">
        <f t="shared" si="149"/>
        <v>3.5499999999999683</v>
      </c>
      <c r="B387" s="5">
        <f t="shared" si="150"/>
        <v>-127.86172664476135</v>
      </c>
      <c r="C387" s="5">
        <f t="shared" si="151"/>
        <v>296.9688081629518</v>
      </c>
      <c r="D387" s="5">
        <f t="shared" si="152"/>
        <v>57.955582203843747</v>
      </c>
      <c r="E387" s="2">
        <f t="shared" si="153"/>
        <v>323.32505959529914</v>
      </c>
      <c r="F387" s="2">
        <f t="shared" si="154"/>
        <v>-23.294588720310667</v>
      </c>
      <c r="G387" s="3">
        <f t="shared" si="155"/>
        <v>-31.185438819004119</v>
      </c>
      <c r="H387" s="3">
        <f t="shared" si="156"/>
        <v>62.4004380915704</v>
      </c>
      <c r="I387" s="3">
        <f t="shared" si="157"/>
        <v>-33.654581988059874</v>
      </c>
      <c r="J387" s="2">
        <f t="shared" si="158"/>
        <v>77.4530642204994</v>
      </c>
      <c r="K387" s="2">
        <f t="shared" si="136"/>
        <v>77.4530642204994</v>
      </c>
      <c r="L387" s="5">
        <f t="shared" si="137"/>
        <v>0.31384836983451009</v>
      </c>
      <c r="M387" s="4">
        <f t="shared" si="159"/>
        <v>0.10173771141183087</v>
      </c>
      <c r="N387" s="4">
        <f t="shared" si="138"/>
        <v>0.15995703504519829</v>
      </c>
      <c r="O387" s="4">
        <f t="shared" si="139"/>
        <v>0</v>
      </c>
      <c r="P387" s="4">
        <f t="shared" si="140"/>
        <v>0</v>
      </c>
      <c r="Q387" s="5">
        <f t="shared" si="141"/>
        <v>4.0299877863791371</v>
      </c>
      <c r="R387" s="5">
        <f t="shared" si="142"/>
        <v>-8.063795569247878</v>
      </c>
      <c r="S387" s="5">
        <f t="shared" si="160"/>
        <v>4.3490667280566342</v>
      </c>
      <c r="T387" s="6">
        <f t="shared" si="161"/>
        <v>621.75629554537682</v>
      </c>
      <c r="U387" s="5">
        <f t="shared" si="143"/>
        <v>-1.8959302651221432</v>
      </c>
      <c r="V387" s="5">
        <f t="shared" si="144"/>
        <v>1.1281633751722799</v>
      </c>
      <c r="W387" s="5">
        <f t="shared" si="145"/>
        <v>3.8486083762274248</v>
      </c>
      <c r="X387" s="5">
        <f t="shared" si="146"/>
        <v>2.1340575212569939</v>
      </c>
      <c r="Y387" s="5">
        <f t="shared" si="146"/>
        <v>-6.9356321940755983</v>
      </c>
      <c r="Z387" s="5">
        <f t="shared" si="147"/>
        <v>-23.97632489571594</v>
      </c>
      <c r="AA387">
        <f t="shared" si="148"/>
        <v>0</v>
      </c>
      <c r="AB387">
        <f t="shared" si="162"/>
        <v>0</v>
      </c>
    </row>
    <row r="388" spans="1:28" x14ac:dyDescent="0.2">
      <c r="A388">
        <f t="shared" si="149"/>
        <v>3.5599999999999681</v>
      </c>
      <c r="B388" s="5">
        <f t="shared" si="150"/>
        <v>-128.17347433007532</v>
      </c>
      <c r="C388" s="5">
        <f t="shared" si="151"/>
        <v>297.5924657622578</v>
      </c>
      <c r="D388" s="5">
        <f t="shared" si="152"/>
        <v>57.617837567718361</v>
      </c>
      <c r="E388" s="2">
        <f t="shared" si="153"/>
        <v>324.02116474129133</v>
      </c>
      <c r="F388" s="2">
        <f t="shared" si="154"/>
        <v>-23.301609526723684</v>
      </c>
      <c r="G388" s="3">
        <f t="shared" si="155"/>
        <v>-31.16409824379155</v>
      </c>
      <c r="H388" s="3">
        <f t="shared" si="156"/>
        <v>62.331081769629641</v>
      </c>
      <c r="I388" s="3">
        <f t="shared" si="157"/>
        <v>-33.894345237017035</v>
      </c>
      <c r="J388" s="2">
        <f t="shared" si="158"/>
        <v>77.493170105287646</v>
      </c>
      <c r="K388" s="2">
        <f t="shared" si="136"/>
        <v>77.493170105287646</v>
      </c>
      <c r="L388" s="5">
        <f t="shared" si="137"/>
        <v>0.31384836983451009</v>
      </c>
      <c r="M388" s="4">
        <f t="shared" si="159"/>
        <v>0.10168495630037389</v>
      </c>
      <c r="N388" s="4">
        <f t="shared" si="138"/>
        <v>0.15990486143623908</v>
      </c>
      <c r="O388" s="4">
        <f t="shared" si="139"/>
        <v>0</v>
      </c>
      <c r="P388" s="4">
        <f t="shared" si="140"/>
        <v>0</v>
      </c>
      <c r="Q388" s="5">
        <f t="shared" si="141"/>
        <v>4.0293153521873766</v>
      </c>
      <c r="R388" s="5">
        <f t="shared" si="142"/>
        <v>-8.0590037525905114</v>
      </c>
      <c r="S388" s="5">
        <f t="shared" si="160"/>
        <v>4.3823185431992799</v>
      </c>
      <c r="T388" s="6">
        <f t="shared" si="161"/>
        <v>621.75567378939195</v>
      </c>
      <c r="U388" s="5">
        <f t="shared" si="143"/>
        <v>-1.8954178576574938</v>
      </c>
      <c r="V388" s="5">
        <f t="shared" si="144"/>
        <v>1.1432344713531415</v>
      </c>
      <c r="W388" s="5">
        <f t="shared" si="145"/>
        <v>3.8451260448752334</v>
      </c>
      <c r="X388" s="5">
        <f t="shared" si="146"/>
        <v>2.133897494529883</v>
      </c>
      <c r="Y388" s="5">
        <f t="shared" si="146"/>
        <v>-6.9157692812373703</v>
      </c>
      <c r="Z388" s="5">
        <f t="shared" si="147"/>
        <v>-23.946555411925488</v>
      </c>
      <c r="AA388">
        <f t="shared" si="148"/>
        <v>0</v>
      </c>
      <c r="AB388">
        <f t="shared" si="162"/>
        <v>0</v>
      </c>
    </row>
    <row r="389" spans="1:28" x14ac:dyDescent="0.2">
      <c r="A389">
        <f t="shared" si="149"/>
        <v>3.5699999999999679</v>
      </c>
      <c r="B389" s="5">
        <f t="shared" si="150"/>
        <v>-128.48500861763853</v>
      </c>
      <c r="C389" s="5">
        <f t="shared" si="151"/>
        <v>298.21543079149001</v>
      </c>
      <c r="D389" s="5">
        <f t="shared" si="152"/>
        <v>57.27769678757759</v>
      </c>
      <c r="E389" s="2">
        <f t="shared" si="153"/>
        <v>324.71655424635901</v>
      </c>
      <c r="F389" s="2">
        <f t="shared" si="154"/>
        <v>-23.308614004649993</v>
      </c>
      <c r="G389" s="3">
        <f t="shared" si="155"/>
        <v>-31.142759268846252</v>
      </c>
      <c r="H389" s="3">
        <f t="shared" si="156"/>
        <v>62.261924076817266</v>
      </c>
      <c r="I389" s="3">
        <f t="shared" si="157"/>
        <v>-34.133810791136291</v>
      </c>
      <c r="J389" s="2">
        <f t="shared" si="158"/>
        <v>77.534093686260107</v>
      </c>
      <c r="K389" s="2">
        <f t="shared" si="136"/>
        <v>77.534093686260107</v>
      </c>
      <c r="L389" s="5">
        <f t="shared" si="137"/>
        <v>0.31384836983451009</v>
      </c>
      <c r="M389" s="4">
        <f t="shared" si="159"/>
        <v>0.10163118392450289</v>
      </c>
      <c r="N389" s="4">
        <f t="shared" si="138"/>
        <v>0.1598516611037038</v>
      </c>
      <c r="O389" s="4">
        <f t="shared" si="139"/>
        <v>0</v>
      </c>
      <c r="P389" s="4">
        <f t="shared" si="140"/>
        <v>0</v>
      </c>
      <c r="Q389" s="5">
        <f t="shared" si="141"/>
        <v>4.0286827566239403</v>
      </c>
      <c r="R389" s="5">
        <f t="shared" si="142"/>
        <v>-8.0543132918034246</v>
      </c>
      <c r="S389" s="5">
        <f t="shared" si="160"/>
        <v>4.4156105040338467</v>
      </c>
      <c r="T389" s="6">
        <f t="shared" si="161"/>
        <v>621.75505203402918</v>
      </c>
      <c r="U389" s="5">
        <f t="shared" si="143"/>
        <v>-1.8949165258183029</v>
      </c>
      <c r="V389" s="5">
        <f t="shared" si="144"/>
        <v>1.158297889069213</v>
      </c>
      <c r="W389" s="5">
        <f t="shared" si="145"/>
        <v>3.8416684626298556</v>
      </c>
      <c r="X389" s="5">
        <f t="shared" si="146"/>
        <v>2.1337662308056373</v>
      </c>
      <c r="Y389" s="5">
        <f t="shared" si="146"/>
        <v>-6.8960154027342115</v>
      </c>
      <c r="Z389" s="5">
        <f t="shared" si="147"/>
        <v>-23.916721033336298</v>
      </c>
      <c r="AA389">
        <f t="shared" si="148"/>
        <v>0</v>
      </c>
      <c r="AB389">
        <f t="shared" si="162"/>
        <v>0</v>
      </c>
    </row>
    <row r="390" spans="1:28" x14ac:dyDescent="0.2">
      <c r="A390">
        <f t="shared" si="149"/>
        <v>3.5799999999999677</v>
      </c>
      <c r="B390" s="5">
        <f t="shared" si="150"/>
        <v>-128.79632952201544</v>
      </c>
      <c r="C390" s="5">
        <f t="shared" si="151"/>
        <v>298.83770523148803</v>
      </c>
      <c r="D390" s="5">
        <f t="shared" si="152"/>
        <v>56.935162843614563</v>
      </c>
      <c r="E390" s="2">
        <f t="shared" si="153"/>
        <v>325.41122993278105</v>
      </c>
      <c r="F390" s="2">
        <f t="shared" si="154"/>
        <v>-23.315602169399604</v>
      </c>
      <c r="G390" s="3">
        <f t="shared" si="155"/>
        <v>-31.121421606538195</v>
      </c>
      <c r="H390" s="3">
        <f t="shared" si="156"/>
        <v>62.192963922789922</v>
      </c>
      <c r="I390" s="3">
        <f t="shared" si="157"/>
        <v>-34.372978001469654</v>
      </c>
      <c r="J390" s="2">
        <f t="shared" si="158"/>
        <v>77.575829102903356</v>
      </c>
      <c r="K390" s="2">
        <f t="shared" si="136"/>
        <v>77.575829102903356</v>
      </c>
      <c r="L390" s="5">
        <f t="shared" si="137"/>
        <v>0.31384836983451009</v>
      </c>
      <c r="M390" s="4">
        <f t="shared" si="159"/>
        <v>0.10157640526816143</v>
      </c>
      <c r="N390" s="4">
        <f t="shared" si="138"/>
        <v>0.1597974437240989</v>
      </c>
      <c r="O390" s="4">
        <f t="shared" si="139"/>
        <v>0</v>
      </c>
      <c r="P390" s="4">
        <f t="shared" si="140"/>
        <v>0</v>
      </c>
      <c r="Q390" s="5">
        <f t="shared" si="141"/>
        <v>4.0280895711464115</v>
      </c>
      <c r="R390" s="5">
        <f t="shared" si="142"/>
        <v>-8.0497231952747441</v>
      </c>
      <c r="S390" s="5">
        <f t="shared" si="160"/>
        <v>4.4489431095871561</v>
      </c>
      <c r="T390" s="6">
        <f t="shared" si="161"/>
        <v>621.75443027928793</v>
      </c>
      <c r="U390" s="5">
        <f t="shared" si="143"/>
        <v>-1.8944261611650981</v>
      </c>
      <c r="V390" s="5">
        <f t="shared" si="144"/>
        <v>1.1733537140447279</v>
      </c>
      <c r="W390" s="5">
        <f t="shared" si="145"/>
        <v>3.8382353855022147</v>
      </c>
      <c r="X390" s="5">
        <f t="shared" si="146"/>
        <v>2.1336634099813132</v>
      </c>
      <c r="Y390" s="5">
        <f t="shared" si="146"/>
        <v>-6.8763694812300162</v>
      </c>
      <c r="Z390" s="5">
        <f t="shared" si="147"/>
        <v>-23.886821504910628</v>
      </c>
      <c r="AA390">
        <f t="shared" si="148"/>
        <v>0</v>
      </c>
      <c r="AB390">
        <f t="shared" si="162"/>
        <v>0</v>
      </c>
    </row>
    <row r="391" spans="1:28" x14ac:dyDescent="0.2">
      <c r="A391">
        <f t="shared" si="149"/>
        <v>3.5899999999999674</v>
      </c>
      <c r="B391" s="5">
        <f t="shared" si="150"/>
        <v>-129.10743705491035</v>
      </c>
      <c r="C391" s="5">
        <f t="shared" si="151"/>
        <v>299.45929105224189</v>
      </c>
      <c r="D391" s="5">
        <f t="shared" si="152"/>
        <v>56.590238722524617</v>
      </c>
      <c r="E391" s="2">
        <f t="shared" si="153"/>
        <v>326.10519361150773</v>
      </c>
      <c r="F391" s="2">
        <f t="shared" si="154"/>
        <v>-23.322574036074041</v>
      </c>
      <c r="G391" s="3">
        <f t="shared" si="155"/>
        <v>-31.100084972438381</v>
      </c>
      <c r="H391" s="3">
        <f t="shared" si="156"/>
        <v>62.124200227977624</v>
      </c>
      <c r="I391" s="3">
        <f t="shared" si="157"/>
        <v>-34.611846216518764</v>
      </c>
      <c r="J391" s="2">
        <f t="shared" si="158"/>
        <v>77.618370491621931</v>
      </c>
      <c r="K391" s="2">
        <f t="shared" si="136"/>
        <v>77.618370491621931</v>
      </c>
      <c r="L391" s="5">
        <f t="shared" si="137"/>
        <v>0.31384836983451009</v>
      </c>
      <c r="M391" s="4">
        <f t="shared" si="159"/>
        <v>0.10152063134268935</v>
      </c>
      <c r="N391" s="4">
        <f t="shared" si="138"/>
        <v>0.15974221899492891</v>
      </c>
      <c r="O391" s="4">
        <f t="shared" si="139"/>
        <v>0</v>
      </c>
      <c r="P391" s="4">
        <f t="shared" si="140"/>
        <v>0</v>
      </c>
      <c r="Q391" s="5">
        <f t="shared" si="141"/>
        <v>4.0275353682329129</v>
      </c>
      <c r="R391" s="5">
        <f t="shared" si="142"/>
        <v>-8.0452324764740251</v>
      </c>
      <c r="S391" s="5">
        <f t="shared" si="160"/>
        <v>4.4823168464140135</v>
      </c>
      <c r="T391" s="6">
        <f t="shared" si="161"/>
        <v>621.75380852516867</v>
      </c>
      <c r="U391" s="5">
        <f t="shared" si="143"/>
        <v>-1.8939466555948432</v>
      </c>
      <c r="V391" s="5">
        <f t="shared" si="144"/>
        <v>1.1884020291289878</v>
      </c>
      <c r="W391" s="5">
        <f t="shared" si="145"/>
        <v>3.8348265706745996</v>
      </c>
      <c r="X391" s="5">
        <f t="shared" si="146"/>
        <v>2.1335887126380699</v>
      </c>
      <c r="Y391" s="5">
        <f t="shared" si="146"/>
        <v>-6.856830447345037</v>
      </c>
      <c r="Z391" s="5">
        <f t="shared" si="147"/>
        <v>-23.856856582911387</v>
      </c>
      <c r="AA391">
        <f t="shared" si="148"/>
        <v>0</v>
      </c>
      <c r="AB391">
        <f t="shared" si="162"/>
        <v>0</v>
      </c>
    </row>
    <row r="392" spans="1:28" x14ac:dyDescent="0.2">
      <c r="A392">
        <f t="shared" si="149"/>
        <v>3.5999999999999672</v>
      </c>
      <c r="B392" s="5">
        <f t="shared" si="150"/>
        <v>-129.41833122519913</v>
      </c>
      <c r="C392" s="5">
        <f t="shared" si="151"/>
        <v>300.0801902129993</v>
      </c>
      <c r="D392" s="5">
        <f t="shared" si="152"/>
        <v>56.242927417530282</v>
      </c>
      <c r="E392" s="2">
        <f t="shared" si="153"/>
        <v>326.79844708227301</v>
      </c>
      <c r="F392" s="2">
        <f t="shared" si="154"/>
        <v>-23.329529619568646</v>
      </c>
      <c r="G392" s="3">
        <f t="shared" si="155"/>
        <v>-31.078749085312001</v>
      </c>
      <c r="H392" s="3">
        <f t="shared" si="156"/>
        <v>62.055631923504173</v>
      </c>
      <c r="I392" s="3">
        <f t="shared" si="157"/>
        <v>-34.850414782347876</v>
      </c>
      <c r="J392" s="2">
        <f t="shared" si="158"/>
        <v>77.661711986247781</v>
      </c>
      <c r="K392" s="2">
        <f t="shared" si="136"/>
        <v>77.661711986247781</v>
      </c>
      <c r="L392" s="5">
        <f t="shared" si="137"/>
        <v>0.31384836983451009</v>
      </c>
      <c r="M392" s="4">
        <f t="shared" si="159"/>
        <v>0.10146387318417015</v>
      </c>
      <c r="N392" s="4">
        <f t="shared" si="138"/>
        <v>0.15968599663287777</v>
      </c>
      <c r="O392" s="4">
        <f t="shared" si="139"/>
        <v>0</v>
      </c>
      <c r="P392" s="4">
        <f t="shared" si="140"/>
        <v>0</v>
      </c>
      <c r="Q392" s="5">
        <f t="shared" si="141"/>
        <v>4.0270197214053436</v>
      </c>
      <c r="R392" s="5">
        <f t="shared" si="142"/>
        <v>-8.0408401539663696</v>
      </c>
      <c r="S392" s="5">
        <f t="shared" si="160"/>
        <v>4.5157321886548605</v>
      </c>
      <c r="T392" s="6">
        <f t="shared" si="161"/>
        <v>621.75318677167093</v>
      </c>
      <c r="U392" s="5">
        <f t="shared" si="143"/>
        <v>-1.8934779013497878</v>
      </c>
      <c r="V392" s="5">
        <f t="shared" si="144"/>
        <v>1.203442914310592</v>
      </c>
      <c r="W392" s="5">
        <f t="shared" si="145"/>
        <v>3.8314417765172073</v>
      </c>
      <c r="X392" s="5">
        <f t="shared" si="146"/>
        <v>2.133541820055556</v>
      </c>
      <c r="Y392" s="5">
        <f t="shared" si="146"/>
        <v>-6.8373972396557772</v>
      </c>
      <c r="Z392" s="5">
        <f t="shared" si="147"/>
        <v>-23.826826034827931</v>
      </c>
      <c r="AA392">
        <f t="shared" si="148"/>
        <v>0</v>
      </c>
      <c r="AB392">
        <f t="shared" si="162"/>
        <v>0</v>
      </c>
    </row>
    <row r="393" spans="1:28" x14ac:dyDescent="0.2">
      <c r="A393">
        <f t="shared" si="149"/>
        <v>3.609999999999967</v>
      </c>
      <c r="B393" s="5">
        <f t="shared" si="150"/>
        <v>-129.72901203896126</v>
      </c>
      <c r="C393" s="5">
        <f t="shared" si="151"/>
        <v>300.70040466237236</v>
      </c>
      <c r="D393" s="5">
        <f t="shared" si="152"/>
        <v>55.893231928405065</v>
      </c>
      <c r="E393" s="2">
        <f t="shared" si="153"/>
        <v>327.49099213370658</v>
      </c>
      <c r="F393" s="2">
        <f t="shared" si="154"/>
        <v>-23.336468934574974</v>
      </c>
      <c r="G393" s="3">
        <f t="shared" si="155"/>
        <v>-31.057413667111447</v>
      </c>
      <c r="H393" s="3">
        <f t="shared" si="156"/>
        <v>61.987257951107615</v>
      </c>
      <c r="I393" s="3">
        <f t="shared" si="157"/>
        <v>-35.088683042696154</v>
      </c>
      <c r="J393" s="2">
        <f t="shared" si="158"/>
        <v>77.705847718547076</v>
      </c>
      <c r="K393" s="2">
        <f t="shared" si="136"/>
        <v>77.705847718547076</v>
      </c>
      <c r="L393" s="5">
        <f t="shared" si="137"/>
        <v>0.31384836983451009</v>
      </c>
      <c r="M393" s="4">
        <f t="shared" si="159"/>
        <v>0.10140614185080497</v>
      </c>
      <c r="N393" s="4">
        <f t="shared" si="138"/>
        <v>0.15962878637200589</v>
      </c>
      <c r="O393" s="4">
        <f t="shared" si="139"/>
        <v>0</v>
      </c>
      <c r="P393" s="4">
        <f t="shared" si="140"/>
        <v>0</v>
      </c>
      <c r="Q393" s="5">
        <f t="shared" si="141"/>
        <v>4.026542205252472</v>
      </c>
      <c r="R393" s="5">
        <f t="shared" si="142"/>
        <v>-8.0365452514262969</v>
      </c>
      <c r="S393" s="5">
        <f t="shared" si="160"/>
        <v>4.5491895980945465</v>
      </c>
      <c r="T393" s="6">
        <f t="shared" si="161"/>
        <v>621.75256501879505</v>
      </c>
      <c r="U393" s="5">
        <f t="shared" si="143"/>
        <v>-1.8930197910262145</v>
      </c>
      <c r="V393" s="5">
        <f t="shared" si="144"/>
        <v>1.2184764467321962</v>
      </c>
      <c r="W393" s="5">
        <f t="shared" si="145"/>
        <v>3.8280807626043809</v>
      </c>
      <c r="X393" s="5">
        <f t="shared" si="146"/>
        <v>2.1335224142262574</v>
      </c>
      <c r="Y393" s="5">
        <f t="shared" si="146"/>
        <v>-6.8180688046941009</v>
      </c>
      <c r="Z393" s="5">
        <f t="shared" si="147"/>
        <v>-23.79672963930107</v>
      </c>
      <c r="AA393">
        <f t="shared" si="148"/>
        <v>0</v>
      </c>
      <c r="AB393">
        <f t="shared" si="162"/>
        <v>0</v>
      </c>
    </row>
    <row r="394" spans="1:28" x14ac:dyDescent="0.2">
      <c r="A394">
        <f t="shared" si="149"/>
        <v>3.6199999999999668</v>
      </c>
      <c r="B394" s="5">
        <f t="shared" si="150"/>
        <v>-130.03947949951166</v>
      </c>
      <c r="C394" s="5">
        <f t="shared" si="151"/>
        <v>301.3199363384432</v>
      </c>
      <c r="D394" s="5">
        <f t="shared" si="152"/>
        <v>55.541155261496144</v>
      </c>
      <c r="E394" s="2">
        <f t="shared" si="153"/>
        <v>328.18283054344477</v>
      </c>
      <c r="F394" s="2">
        <f t="shared" si="154"/>
        <v>-23.343391995583055</v>
      </c>
      <c r="G394" s="3">
        <f t="shared" si="155"/>
        <v>-31.036078442969185</v>
      </c>
      <c r="H394" s="3">
        <f t="shared" si="156"/>
        <v>61.919077263060672</v>
      </c>
      <c r="I394" s="3">
        <f t="shared" si="157"/>
        <v>-35.326650339089163</v>
      </c>
      <c r="J394" s="2">
        <f t="shared" si="158"/>
        <v>77.750771818723976</v>
      </c>
      <c r="K394" s="2">
        <f t="shared" si="136"/>
        <v>77.750771818723976</v>
      </c>
      <c r="L394" s="5">
        <f t="shared" si="137"/>
        <v>0.31384836983451009</v>
      </c>
      <c r="M394" s="4">
        <f t="shared" si="159"/>
        <v>0.10134744842031435</v>
      </c>
      <c r="N394" s="4">
        <f t="shared" si="138"/>
        <v>0.15957059796196305</v>
      </c>
      <c r="O394" s="4">
        <f t="shared" si="139"/>
        <v>0</v>
      </c>
      <c r="P394" s="4">
        <f t="shared" si="140"/>
        <v>0</v>
      </c>
      <c r="Q394" s="5">
        <f t="shared" si="141"/>
        <v>4.0261023954528623</v>
      </c>
      <c r="R394" s="5">
        <f t="shared" si="142"/>
        <v>-8.0323467976513445</v>
      </c>
      <c r="S394" s="5">
        <f t="shared" si="160"/>
        <v>4.5826895242221752</v>
      </c>
      <c r="T394" s="6">
        <f t="shared" si="161"/>
        <v>621.75194326654093</v>
      </c>
      <c r="U394" s="5">
        <f t="shared" si="143"/>
        <v>-1.8925722175830564</v>
      </c>
      <c r="V394" s="5">
        <f t="shared" si="144"/>
        <v>1.2335027007057731</v>
      </c>
      <c r="W394" s="5">
        <f t="shared" si="145"/>
        <v>3.8247432897304918</v>
      </c>
      <c r="X394" s="5">
        <f t="shared" si="146"/>
        <v>2.1335301778698059</v>
      </c>
      <c r="Y394" s="5">
        <f t="shared" si="146"/>
        <v>-6.7988440969455715</v>
      </c>
      <c r="Z394" s="5">
        <f t="shared" si="147"/>
        <v>-23.766567186047332</v>
      </c>
      <c r="AA394">
        <f t="shared" si="148"/>
        <v>0</v>
      </c>
      <c r="AB394">
        <f t="shared" si="162"/>
        <v>0</v>
      </c>
    </row>
    <row r="395" spans="1:28" x14ac:dyDescent="0.2">
      <c r="A395">
        <f t="shared" si="149"/>
        <v>3.6299999999999666</v>
      </c>
      <c r="B395" s="5">
        <f t="shared" si="150"/>
        <v>-130.34973360743246</v>
      </c>
      <c r="C395" s="5">
        <f t="shared" si="151"/>
        <v>301.93878716886894</v>
      </c>
      <c r="D395" s="5">
        <f t="shared" si="152"/>
        <v>55.186700429745947</v>
      </c>
      <c r="E395" s="2">
        <f t="shared" si="153"/>
        <v>328.87396407824099</v>
      </c>
      <c r="F395" s="2">
        <f t="shared" si="154"/>
        <v>-23.350298816883747</v>
      </c>
      <c r="G395" s="3">
        <f t="shared" si="155"/>
        <v>-31.014743141190486</v>
      </c>
      <c r="H395" s="3">
        <f t="shared" si="156"/>
        <v>61.851088822091214</v>
      </c>
      <c r="I395" s="3">
        <f t="shared" si="157"/>
        <v>-35.564316010949639</v>
      </c>
      <c r="J395" s="2">
        <f t="shared" si="158"/>
        <v>77.796478415921413</v>
      </c>
      <c r="K395" s="2">
        <f t="shared" si="136"/>
        <v>77.796478415921413</v>
      </c>
      <c r="L395" s="5">
        <f t="shared" si="137"/>
        <v>0.31384836983451009</v>
      </c>
      <c r="M395" s="4">
        <f t="shared" si="159"/>
        <v>0.1012878039873681</v>
      </c>
      <c r="N395" s="4">
        <f t="shared" si="138"/>
        <v>0.15951144116621838</v>
      </c>
      <c r="O395" s="4">
        <f t="shared" si="139"/>
        <v>0</v>
      </c>
      <c r="P395" s="4">
        <f t="shared" si="140"/>
        <v>0</v>
      </c>
      <c r="Q395" s="5">
        <f t="shared" si="141"/>
        <v>4.0256998687976271</v>
      </c>
      <c r="R395" s="5">
        <f t="shared" si="142"/>
        <v>-8.0282438265753591</v>
      </c>
      <c r="S395" s="5">
        <f t="shared" si="160"/>
        <v>4.6162324042920231</v>
      </c>
      <c r="T395" s="6">
        <f t="shared" si="161"/>
        <v>621.75132151490857</v>
      </c>
      <c r="U395" s="5">
        <f t="shared" si="143"/>
        <v>-1.8921350743504046</v>
      </c>
      <c r="V395" s="5">
        <f t="shared" si="144"/>
        <v>1.2485217477283836</v>
      </c>
      <c r="W395" s="5">
        <f t="shared" si="145"/>
        <v>3.8214291199255093</v>
      </c>
      <c r="X395" s="5">
        <f t="shared" si="146"/>
        <v>2.1335647944472225</v>
      </c>
      <c r="Y395" s="5">
        <f t="shared" si="146"/>
        <v>-6.7797220788469756</v>
      </c>
      <c r="Z395" s="5">
        <f t="shared" si="147"/>
        <v>-23.736338475782468</v>
      </c>
      <c r="AA395">
        <f t="shared" si="148"/>
        <v>0</v>
      </c>
      <c r="AB395">
        <f t="shared" si="162"/>
        <v>0</v>
      </c>
    </row>
    <row r="396" spans="1:28" x14ac:dyDescent="0.2">
      <c r="A396">
        <f t="shared" si="149"/>
        <v>3.6399999999999664</v>
      </c>
      <c r="B396" s="5">
        <f t="shared" si="150"/>
        <v>-130.65977436060464</v>
      </c>
      <c r="C396" s="5">
        <f t="shared" si="151"/>
        <v>302.5569590709859</v>
      </c>
      <c r="D396" s="5">
        <f t="shared" si="152"/>
        <v>54.829870452712662</v>
      </c>
      <c r="E396" s="2">
        <f t="shared" si="153"/>
        <v>329.56439449407509</v>
      </c>
      <c r="F396" s="2">
        <f t="shared" si="154"/>
        <v>-23.35718941257096</v>
      </c>
      <c r="G396" s="3">
        <f t="shared" si="155"/>
        <v>-30.993407493246014</v>
      </c>
      <c r="H396" s="3">
        <f t="shared" si="156"/>
        <v>61.783291601302743</v>
      </c>
      <c r="I396" s="3">
        <f t="shared" si="157"/>
        <v>-35.801679395707467</v>
      </c>
      <c r="J396" s="2">
        <f t="shared" si="158"/>
        <v>77.842961638718691</v>
      </c>
      <c r="K396" s="2">
        <f t="shared" si="136"/>
        <v>77.842961638718691</v>
      </c>
      <c r="L396" s="5">
        <f t="shared" si="137"/>
        <v>0.31384836983451009</v>
      </c>
      <c r="M396" s="4">
        <f t="shared" si="159"/>
        <v>0.10122721966104459</v>
      </c>
      <c r="N396" s="4">
        <f t="shared" si="138"/>
        <v>0.15945132576030757</v>
      </c>
      <c r="O396" s="4">
        <f t="shared" si="139"/>
        <v>0</v>
      </c>
      <c r="P396" s="4">
        <f t="shared" si="140"/>
        <v>0</v>
      </c>
      <c r="Q396" s="5">
        <f t="shared" si="141"/>
        <v>4.0253342032130108</v>
      </c>
      <c r="R396" s="5">
        <f t="shared" si="142"/>
        <v>-8.0242353772815278</v>
      </c>
      <c r="S396" s="5">
        <f t="shared" si="160"/>
        <v>4.6498186633855143</v>
      </c>
      <c r="T396" s="6">
        <f t="shared" si="161"/>
        <v>621.75069976389784</v>
      </c>
      <c r="U396" s="5">
        <f t="shared" si="143"/>
        <v>-1.8917082550378927</v>
      </c>
      <c r="V396" s="5">
        <f t="shared" si="144"/>
        <v>1.2635336564984319</v>
      </c>
      <c r="W396" s="5">
        <f t="shared" si="145"/>
        <v>3.8181380164702317</v>
      </c>
      <c r="X396" s="5">
        <f t="shared" si="146"/>
        <v>2.1336259481751183</v>
      </c>
      <c r="Y396" s="5">
        <f t="shared" si="146"/>
        <v>-6.7607017207830964</v>
      </c>
      <c r="Z396" s="5">
        <f t="shared" si="147"/>
        <v>-23.706043320144254</v>
      </c>
      <c r="AA396">
        <f t="shared" si="148"/>
        <v>0</v>
      </c>
      <c r="AB396">
        <f t="shared" si="162"/>
        <v>0</v>
      </c>
    </row>
    <row r="397" spans="1:28" x14ac:dyDescent="0.2">
      <c r="A397">
        <f t="shared" si="149"/>
        <v>3.6499999999999662</v>
      </c>
      <c r="B397" s="5">
        <f t="shared" si="150"/>
        <v>-130.9696017542397</v>
      </c>
      <c r="C397" s="5">
        <f t="shared" si="151"/>
        <v>303.17445395191288</v>
      </c>
      <c r="D397" s="5">
        <f t="shared" si="152"/>
        <v>54.470668356589577</v>
      </c>
      <c r="E397" s="2">
        <f t="shared" si="153"/>
        <v>330.25412353626211</v>
      </c>
      <c r="F397" s="2">
        <f t="shared" si="154"/>
        <v>-23.364063796543974</v>
      </c>
      <c r="G397" s="3">
        <f t="shared" si="155"/>
        <v>-30.972071233764265</v>
      </c>
      <c r="H397" s="3">
        <f t="shared" si="156"/>
        <v>61.715684584094909</v>
      </c>
      <c r="I397" s="3">
        <f t="shared" si="157"/>
        <v>-36.038739828908909</v>
      </c>
      <c r="J397" s="2">
        <f t="shared" si="158"/>
        <v>77.890215615625578</v>
      </c>
      <c r="K397" s="2">
        <f t="shared" si="136"/>
        <v>77.890215615625578</v>
      </c>
      <c r="L397" s="5">
        <f t="shared" si="137"/>
        <v>0.31384836983451009</v>
      </c>
      <c r="M397" s="4">
        <f t="shared" si="159"/>
        <v>0.10116570656231995</v>
      </c>
      <c r="N397" s="4">
        <f t="shared" si="138"/>
        <v>0.15939026153009736</v>
      </c>
      <c r="O397" s="4">
        <f t="shared" si="139"/>
        <v>0</v>
      </c>
      <c r="P397" s="4">
        <f t="shared" si="140"/>
        <v>0</v>
      </c>
      <c r="Q397" s="5">
        <f t="shared" si="141"/>
        <v>4.0250049777827765</v>
      </c>
      <c r="R397" s="5">
        <f t="shared" si="142"/>
        <v>-8.0203204940150581</v>
      </c>
      <c r="S397" s="5">
        <f t="shared" si="160"/>
        <v>4.6834487144742054</v>
      </c>
      <c r="T397" s="6">
        <f t="shared" si="161"/>
        <v>621.7500780135091</v>
      </c>
      <c r="U397" s="5">
        <f t="shared" si="143"/>
        <v>-1.8912916537429436</v>
      </c>
      <c r="V397" s="5">
        <f t="shared" si="144"/>
        <v>1.2785384929323989</v>
      </c>
      <c r="W397" s="5">
        <f t="shared" si="145"/>
        <v>3.814869743911149</v>
      </c>
      <c r="X397" s="5">
        <f t="shared" si="146"/>
        <v>2.1337133240398329</v>
      </c>
      <c r="Y397" s="5">
        <f t="shared" si="146"/>
        <v>-6.741782001082659</v>
      </c>
      <c r="Z397" s="5">
        <f t="shared" si="147"/>
        <v>-23.675681541614644</v>
      </c>
      <c r="AA397">
        <f t="shared" si="148"/>
        <v>0</v>
      </c>
      <c r="AB397">
        <f t="shared" si="162"/>
        <v>0</v>
      </c>
    </row>
    <row r="398" spans="1:28" x14ac:dyDescent="0.2">
      <c r="A398">
        <f t="shared" si="149"/>
        <v>3.6599999999999659</v>
      </c>
      <c r="B398" s="5">
        <f t="shared" si="150"/>
        <v>-131.27921578091116</v>
      </c>
      <c r="C398" s="5">
        <f t="shared" si="151"/>
        <v>303.79127370865376</v>
      </c>
      <c r="D398" s="5">
        <f t="shared" si="152"/>
        <v>54.109097174223407</v>
      </c>
      <c r="E398" s="2">
        <f t="shared" si="153"/>
        <v>330.94315293956032</v>
      </c>
      <c r="F398" s="2">
        <f t="shared" si="154"/>
        <v>-23.370921982509653</v>
      </c>
      <c r="G398" s="3">
        <f t="shared" si="155"/>
        <v>-30.950734100523867</v>
      </c>
      <c r="H398" s="3">
        <f t="shared" si="156"/>
        <v>61.648266764084084</v>
      </c>
      <c r="I398" s="3">
        <f t="shared" si="157"/>
        <v>-36.275496644325052</v>
      </c>
      <c r="J398" s="2">
        <f t="shared" si="158"/>
        <v>77.93823447557331</v>
      </c>
      <c r="K398" s="2">
        <f t="shared" si="136"/>
        <v>77.93823447557331</v>
      </c>
      <c r="L398" s="5">
        <f t="shared" si="137"/>
        <v>0.31384836983451009</v>
      </c>
      <c r="M398" s="4">
        <f t="shared" si="159"/>
        <v>0.10110327582158754</v>
      </c>
      <c r="N398" s="4">
        <f t="shared" si="138"/>
        <v>0.15932825827006816</v>
      </c>
      <c r="O398" s="4">
        <f t="shared" si="139"/>
        <v>0</v>
      </c>
      <c r="P398" s="4">
        <f t="shared" si="140"/>
        <v>0</v>
      </c>
      <c r="Q398" s="5">
        <f t="shared" si="141"/>
        <v>4.0247117727704147</v>
      </c>
      <c r="R398" s="5">
        <f t="shared" si="142"/>
        <v>-8.0164982261955693</v>
      </c>
      <c r="S398" s="5">
        <f t="shared" si="160"/>
        <v>4.7171229584838041</v>
      </c>
      <c r="T398" s="6">
        <f t="shared" si="161"/>
        <v>621.74945626374188</v>
      </c>
      <c r="U398" s="5">
        <f t="shared" si="143"/>
        <v>-1.8908851649589076</v>
      </c>
      <c r="V398" s="5">
        <f t="shared" si="144"/>
        <v>1.2935363201820504</v>
      </c>
      <c r="W398" s="5">
        <f t="shared" si="145"/>
        <v>3.8116240680749951</v>
      </c>
      <c r="X398" s="5">
        <f t="shared" si="146"/>
        <v>2.1338266078115069</v>
      </c>
      <c r="Y398" s="5">
        <f t="shared" si="146"/>
        <v>-6.7229619060135191</v>
      </c>
      <c r="Z398" s="5">
        <f t="shared" si="147"/>
        <v>-23.645252973441202</v>
      </c>
      <c r="AA398">
        <f t="shared" si="148"/>
        <v>0</v>
      </c>
      <c r="AB398">
        <f t="shared" si="162"/>
        <v>0</v>
      </c>
    </row>
    <row r="399" spans="1:28" x14ac:dyDescent="0.2">
      <c r="A399">
        <f t="shared" si="149"/>
        <v>3.6699999999999657</v>
      </c>
      <c r="B399" s="5">
        <f t="shared" si="150"/>
        <v>-131.588616430586</v>
      </c>
      <c r="C399" s="5">
        <f t="shared" si="151"/>
        <v>304.40742022819933</v>
      </c>
      <c r="D399" s="5">
        <f t="shared" si="152"/>
        <v>53.745159945131491</v>
      </c>
      <c r="E399" s="2">
        <f t="shared" si="153"/>
        <v>331.63148442827838</v>
      </c>
      <c r="F399" s="2">
        <f t="shared" si="154"/>
        <v>-23.377763983984707</v>
      </c>
      <c r="G399" s="3">
        <f t="shared" si="155"/>
        <v>-30.929395834445753</v>
      </c>
      <c r="H399" s="3">
        <f t="shared" si="156"/>
        <v>61.581037145023949</v>
      </c>
      <c r="I399" s="3">
        <f t="shared" si="157"/>
        <v>-36.511949174059467</v>
      </c>
      <c r="J399" s="2">
        <f t="shared" si="158"/>
        <v>77.987012348401649</v>
      </c>
      <c r="K399" s="2">
        <f t="shared" si="136"/>
        <v>77.987012348401649</v>
      </c>
      <c r="L399" s="5">
        <f t="shared" si="137"/>
        <v>0.31384836983451009</v>
      </c>
      <c r="M399" s="4">
        <f t="shared" si="159"/>
        <v>0.10103993857620924</v>
      </c>
      <c r="N399" s="4">
        <f t="shared" si="138"/>
        <v>0.15926532578161562</v>
      </c>
      <c r="O399" s="4">
        <f t="shared" si="139"/>
        <v>0</v>
      </c>
      <c r="P399" s="4">
        <f t="shared" si="140"/>
        <v>0</v>
      </c>
      <c r="Q399" s="5">
        <f t="shared" si="141"/>
        <v>4.0244541696411407</v>
      </c>
      <c r="R399" s="5">
        <f t="shared" si="142"/>
        <v>-8.0127676284291258</v>
      </c>
      <c r="S399" s="5">
        <f t="shared" si="160"/>
        <v>4.7508417843591602</v>
      </c>
      <c r="T399" s="6">
        <f t="shared" si="161"/>
        <v>621.74883451459652</v>
      </c>
      <c r="U399" s="5">
        <f t="shared" si="143"/>
        <v>-1.8904886835830563</v>
      </c>
      <c r="V399" s="5">
        <f t="shared" si="144"/>
        <v>1.3085271986520979</v>
      </c>
      <c r="W399" s="5">
        <f t="shared" si="145"/>
        <v>3.8084007560829307</v>
      </c>
      <c r="X399" s="5">
        <f t="shared" si="146"/>
        <v>2.1339654860580843</v>
      </c>
      <c r="Y399" s="5">
        <f t="shared" si="146"/>
        <v>-6.7042404297770277</v>
      </c>
      <c r="Z399" s="5">
        <f t="shared" si="147"/>
        <v>-23.614757459557907</v>
      </c>
      <c r="AA399">
        <f t="shared" si="148"/>
        <v>0</v>
      </c>
      <c r="AB399">
        <f t="shared" si="162"/>
        <v>0</v>
      </c>
    </row>
    <row r="400" spans="1:28" x14ac:dyDescent="0.2">
      <c r="A400">
        <f t="shared" si="149"/>
        <v>3.6799999999999655</v>
      </c>
      <c r="B400" s="5">
        <f t="shared" si="150"/>
        <v>-131.89780369065616</v>
      </c>
      <c r="C400" s="5">
        <f t="shared" si="151"/>
        <v>305.02289538762813</v>
      </c>
      <c r="D400" s="5">
        <f t="shared" si="152"/>
        <v>53.378859715517919</v>
      </c>
      <c r="E400" s="2">
        <f t="shared" si="153"/>
        <v>332.31911971638164</v>
      </c>
      <c r="F400" s="2">
        <f t="shared" si="154"/>
        <v>-23.384589814297911</v>
      </c>
      <c r="G400" s="3">
        <f t="shared" si="155"/>
        <v>-30.908056179585174</v>
      </c>
      <c r="H400" s="3">
        <f t="shared" si="156"/>
        <v>61.513994740726176</v>
      </c>
      <c r="I400" s="3">
        <f t="shared" si="157"/>
        <v>-36.748096748655044</v>
      </c>
      <c r="J400" s="2">
        <f t="shared" si="158"/>
        <v>78.036543365342581</v>
      </c>
      <c r="K400" s="2">
        <f t="shared" si="136"/>
        <v>78.036543365342581</v>
      </c>
      <c r="L400" s="5">
        <f t="shared" si="137"/>
        <v>0.31384836983451009</v>
      </c>
      <c r="M400" s="4">
        <f t="shared" si="159"/>
        <v>0.10097570596809818</v>
      </c>
      <c r="N400" s="4">
        <f t="shared" si="138"/>
        <v>0.1592014738713701</v>
      </c>
      <c r="O400" s="4">
        <f t="shared" si="139"/>
        <v>0</v>
      </c>
      <c r="P400" s="4">
        <f t="shared" si="140"/>
        <v>0</v>
      </c>
      <c r="Q400" s="5">
        <f t="shared" si="141"/>
        <v>4.0242317510836996</v>
      </c>
      <c r="R400" s="5">
        <f t="shared" si="142"/>
        <v>-8.0091277605199558</v>
      </c>
      <c r="S400" s="5">
        <f t="shared" si="160"/>
        <v>4.7846055691302309</v>
      </c>
      <c r="T400" s="6">
        <f t="shared" si="161"/>
        <v>621.74821276607281</v>
      </c>
      <c r="U400" s="5">
        <f t="shared" si="143"/>
        <v>-1.8901021049244497</v>
      </c>
      <c r="V400" s="5">
        <f t="shared" si="144"/>
        <v>1.3235111860183029</v>
      </c>
      <c r="W400" s="5">
        <f t="shared" si="145"/>
        <v>3.8051995763643749</v>
      </c>
      <c r="X400" s="5">
        <f t="shared" si="146"/>
        <v>2.1341296461592498</v>
      </c>
      <c r="Y400" s="5">
        <f t="shared" si="146"/>
        <v>-6.6856165745016529</v>
      </c>
      <c r="Z400" s="5">
        <f t="shared" si="147"/>
        <v>-23.584194854505395</v>
      </c>
      <c r="AA400">
        <f t="shared" si="148"/>
        <v>0</v>
      </c>
      <c r="AB400">
        <f t="shared" si="162"/>
        <v>0</v>
      </c>
    </row>
    <row r="401" spans="1:28" x14ac:dyDescent="0.2">
      <c r="A401">
        <f t="shared" si="149"/>
        <v>3.6899999999999653</v>
      </c>
      <c r="B401" s="5">
        <f t="shared" si="150"/>
        <v>-132.20677754596969</v>
      </c>
      <c r="C401" s="5">
        <f t="shared" si="151"/>
        <v>305.63770105420667</v>
      </c>
      <c r="D401" s="5">
        <f t="shared" si="152"/>
        <v>53.010199538288646</v>
      </c>
      <c r="E401" s="2">
        <f t="shared" si="153"/>
        <v>333.00606050759814</v>
      </c>
      <c r="F401" s="2">
        <f t="shared" si="154"/>
        <v>-23.391399486592327</v>
      </c>
      <c r="G401" s="3">
        <f t="shared" si="155"/>
        <v>-30.886714883123581</v>
      </c>
      <c r="H401" s="3">
        <f t="shared" si="156"/>
        <v>61.44713857498116</v>
      </c>
      <c r="I401" s="3">
        <f t="shared" si="157"/>
        <v>-36.983938697200095</v>
      </c>
      <c r="J401" s="2">
        <f t="shared" si="158"/>
        <v>78.086821659500018</v>
      </c>
      <c r="K401" s="2">
        <f t="shared" si="136"/>
        <v>78.086821659500018</v>
      </c>
      <c r="L401" s="5">
        <f t="shared" si="137"/>
        <v>0.31384836983451009</v>
      </c>
      <c r="M401" s="4">
        <f t="shared" si="159"/>
        <v>0.10091058914133441</v>
      </c>
      <c r="N401" s="4">
        <f t="shared" si="138"/>
        <v>0.15913671234953658</v>
      </c>
      <c r="O401" s="4">
        <f t="shared" si="139"/>
        <v>0</v>
      </c>
      <c r="P401" s="4">
        <f t="shared" si="140"/>
        <v>0</v>
      </c>
      <c r="Q401" s="5">
        <f t="shared" si="141"/>
        <v>4.0240441010319508</v>
      </c>
      <c r="R401" s="5">
        <f t="shared" si="142"/>
        <v>-8.0055776874817859</v>
      </c>
      <c r="S401" s="5">
        <f t="shared" si="160"/>
        <v>4.8184146779790078</v>
      </c>
      <c r="T401" s="6">
        <f t="shared" si="161"/>
        <v>621.74759101817097</v>
      </c>
      <c r="U401" s="5">
        <f t="shared" si="143"/>
        <v>-1.8897253247116748</v>
      </c>
      <c r="V401" s="5">
        <f t="shared" si="144"/>
        <v>1.3384883372460272</v>
      </c>
      <c r="W401" s="5">
        <f t="shared" si="145"/>
        <v>3.8020202986705054</v>
      </c>
      <c r="X401" s="5">
        <f t="shared" si="146"/>
        <v>2.134318776320276</v>
      </c>
      <c r="Y401" s="5">
        <f t="shared" si="146"/>
        <v>-6.6670893502357584</v>
      </c>
      <c r="Z401" s="5">
        <f t="shared" si="147"/>
        <v>-23.553565023350487</v>
      </c>
      <c r="AA401">
        <f t="shared" si="148"/>
        <v>0</v>
      </c>
      <c r="AB401">
        <f t="shared" si="162"/>
        <v>0</v>
      </c>
    </row>
    <row r="402" spans="1:28" x14ac:dyDescent="0.2">
      <c r="A402">
        <f t="shared" si="149"/>
        <v>3.6999999999999651</v>
      </c>
      <c r="B402" s="5">
        <f t="shared" si="150"/>
        <v>-132.51553797886211</v>
      </c>
      <c r="C402" s="5">
        <f t="shared" si="151"/>
        <v>306.251839085489</v>
      </c>
      <c r="D402" s="5">
        <f t="shared" si="152"/>
        <v>52.639182473065475</v>
      </c>
      <c r="E402" s="2">
        <f t="shared" si="153"/>
        <v>333.69230849552332</v>
      </c>
      <c r="F402" s="2">
        <f t="shared" si="154"/>
        <v>-23.398193013827477</v>
      </c>
      <c r="G402" s="3">
        <f t="shared" si="155"/>
        <v>-30.865371695360377</v>
      </c>
      <c r="H402" s="3">
        <f t="shared" si="156"/>
        <v>61.380467681478805</v>
      </c>
      <c r="I402" s="3">
        <f t="shared" si="157"/>
        <v>-37.219474347433604</v>
      </c>
      <c r="J402" s="2">
        <f t="shared" si="158"/>
        <v>78.137841366325731</v>
      </c>
      <c r="K402" s="2">
        <f t="shared" si="136"/>
        <v>78.137841366325731</v>
      </c>
      <c r="L402" s="5">
        <f t="shared" si="137"/>
        <v>0.31384836983451009</v>
      </c>
      <c r="M402" s="4">
        <f t="shared" si="159"/>
        <v>0.10084459923981326</v>
      </c>
      <c r="N402" s="4">
        <f t="shared" si="138"/>
        <v>0.15907105102825289</v>
      </c>
      <c r="O402" s="4">
        <f t="shared" si="139"/>
        <v>0</v>
      </c>
      <c r="P402" s="4">
        <f t="shared" si="140"/>
        <v>0</v>
      </c>
      <c r="Q402" s="5">
        <f t="shared" si="141"/>
        <v>4.0238908046862463</v>
      </c>
      <c r="R402" s="5">
        <f t="shared" si="142"/>
        <v>-8.0021164795488495</v>
      </c>
      <c r="S402" s="5">
        <f t="shared" si="160"/>
        <v>4.852269464307355</v>
      </c>
      <c r="T402" s="6">
        <f t="shared" si="161"/>
        <v>621.74696927089087</v>
      </c>
      <c r="U402" s="5">
        <f t="shared" si="143"/>
        <v>-1.8893582391004375</v>
      </c>
      <c r="V402" s="5">
        <f t="shared" si="144"/>
        <v>1.3534587046091946</v>
      </c>
      <c r="W402" s="5">
        <f t="shared" si="145"/>
        <v>3.7988626940873709</v>
      </c>
      <c r="X402" s="5">
        <f t="shared" si="146"/>
        <v>2.1345325655858085</v>
      </c>
      <c r="Y402" s="5">
        <f t="shared" si="146"/>
        <v>-6.6486577749396547</v>
      </c>
      <c r="Z402" s="5">
        <f t="shared" si="147"/>
        <v>-23.522867841605276</v>
      </c>
      <c r="AA402">
        <f t="shared" si="148"/>
        <v>0</v>
      </c>
      <c r="AB402">
        <f t="shared" si="162"/>
        <v>0</v>
      </c>
    </row>
    <row r="403" spans="1:28" x14ac:dyDescent="0.2">
      <c r="A403">
        <f t="shared" si="149"/>
        <v>3.7099999999999649</v>
      </c>
      <c r="B403" s="5">
        <f t="shared" si="150"/>
        <v>-132.82408496918745</v>
      </c>
      <c r="C403" s="5">
        <f t="shared" si="151"/>
        <v>306.86531132941502</v>
      </c>
      <c r="D403" s="5">
        <f t="shared" si="152"/>
        <v>52.265811586199057</v>
      </c>
      <c r="E403" s="2">
        <f t="shared" si="153"/>
        <v>334.37786536372397</v>
      </c>
      <c r="F403" s="2">
        <f t="shared" si="154"/>
        <v>-23.404970408781537</v>
      </c>
      <c r="G403" s="3">
        <f t="shared" si="155"/>
        <v>-30.844026369704519</v>
      </c>
      <c r="H403" s="3">
        <f t="shared" si="156"/>
        <v>61.313981103729411</v>
      </c>
      <c r="I403" s="3">
        <f t="shared" si="157"/>
        <v>-37.454703025849653</v>
      </c>
      <c r="J403" s="2">
        <f t="shared" si="158"/>
        <v>78.18959662409128</v>
      </c>
      <c r="K403" s="2">
        <f t="shared" si="136"/>
        <v>78.18959662409128</v>
      </c>
      <c r="L403" s="5">
        <f t="shared" si="137"/>
        <v>0.31384836983451009</v>
      </c>
      <c r="M403" s="4">
        <f t="shared" si="159"/>
        <v>0.10077774740492774</v>
      </c>
      <c r="N403" s="4">
        <f t="shared" si="138"/>
        <v>0.15900449971996897</v>
      </c>
      <c r="O403" s="4">
        <f t="shared" si="139"/>
        <v>0</v>
      </c>
      <c r="P403" s="4">
        <f t="shared" si="140"/>
        <v>0</v>
      </c>
      <c r="Q403" s="5">
        <f t="shared" si="141"/>
        <v>4.0237714485345784</v>
      </c>
      <c r="R403" s="5">
        <f t="shared" si="142"/>
        <v>-7.9987432121864881</v>
      </c>
      <c r="S403" s="5">
        <f t="shared" si="160"/>
        <v>4.8861702698057732</v>
      </c>
      <c r="T403" s="6">
        <f t="shared" si="161"/>
        <v>621.74634752423242</v>
      </c>
      <c r="U403" s="5">
        <f t="shared" si="143"/>
        <v>-1.8890007446810271</v>
      </c>
      <c r="V403" s="5">
        <f t="shared" si="144"/>
        <v>1.368422337709674</v>
      </c>
      <c r="W403" s="5">
        <f t="shared" si="145"/>
        <v>3.7957265350486704</v>
      </c>
      <c r="X403" s="5">
        <f t="shared" si="146"/>
        <v>2.1347707038535511</v>
      </c>
      <c r="Y403" s="5">
        <f t="shared" si="146"/>
        <v>-6.6303208744768138</v>
      </c>
      <c r="Z403" s="5">
        <f t="shared" si="147"/>
        <v>-23.492103195145557</v>
      </c>
      <c r="AA403">
        <f t="shared" si="148"/>
        <v>0</v>
      </c>
      <c r="AB403">
        <f t="shared" si="162"/>
        <v>0</v>
      </c>
    </row>
    <row r="404" spans="1:28" x14ac:dyDescent="0.2">
      <c r="A404">
        <f t="shared" si="149"/>
        <v>3.7199999999999647</v>
      </c>
      <c r="B404" s="5">
        <f t="shared" si="150"/>
        <v>-133.13241849434931</v>
      </c>
      <c r="C404" s="5">
        <f t="shared" si="151"/>
        <v>307.47811962440858</v>
      </c>
      <c r="D404" s="5">
        <f t="shared" si="152"/>
        <v>51.890089950780805</v>
      </c>
      <c r="E404" s="2">
        <f t="shared" si="153"/>
        <v>335.06273278584217</v>
      </c>
      <c r="F404" s="2">
        <f t="shared" si="154"/>
        <v>-23.411731684053493</v>
      </c>
      <c r="G404" s="3">
        <f t="shared" si="155"/>
        <v>-30.822678662665982</v>
      </c>
      <c r="H404" s="3">
        <f t="shared" si="156"/>
        <v>61.247677894984641</v>
      </c>
      <c r="I404" s="3">
        <f t="shared" si="157"/>
        <v>-37.689624057801112</v>
      </c>
      <c r="J404" s="2">
        <f t="shared" si="158"/>
        <v>78.242081574355723</v>
      </c>
      <c r="K404" s="2">
        <f t="shared" si="136"/>
        <v>78.242081574355723</v>
      </c>
      <c r="L404" s="5">
        <f t="shared" si="137"/>
        <v>0.31384836983451009</v>
      </c>
      <c r="M404" s="4">
        <f t="shared" si="159"/>
        <v>0.10071004477328502</v>
      </c>
      <c r="N404" s="4">
        <f t="shared" si="138"/>
        <v>0.15893706823584575</v>
      </c>
      <c r="O404" s="4">
        <f t="shared" si="139"/>
        <v>0</v>
      </c>
      <c r="P404" s="4">
        <f t="shared" si="140"/>
        <v>0</v>
      </c>
      <c r="Q404" s="5">
        <f t="shared" si="141"/>
        <v>4.023685620373505</v>
      </c>
      <c r="R404" s="5">
        <f t="shared" si="142"/>
        <v>-7.9954569661014059</v>
      </c>
      <c r="S404" s="5">
        <f t="shared" si="160"/>
        <v>4.9201174245230481</v>
      </c>
      <c r="T404" s="6">
        <f t="shared" si="161"/>
        <v>621.74572577819572</v>
      </c>
      <c r="U404" s="5">
        <f t="shared" si="143"/>
        <v>-1.8886527384856369</v>
      </c>
      <c r="V404" s="5">
        <f t="shared" si="144"/>
        <v>1.3833792834970637</v>
      </c>
      <c r="W404" s="5">
        <f t="shared" si="145"/>
        <v>3.7926115953481663</v>
      </c>
      <c r="X404" s="5">
        <f t="shared" si="146"/>
        <v>2.1350328818878683</v>
      </c>
      <c r="Y404" s="5">
        <f t="shared" si="146"/>
        <v>-6.6120776826043421</v>
      </c>
      <c r="Z404" s="5">
        <f t="shared" si="147"/>
        <v>-23.461270980128784</v>
      </c>
      <c r="AA404">
        <f t="shared" si="148"/>
        <v>0</v>
      </c>
      <c r="AB404">
        <f t="shared" si="162"/>
        <v>0</v>
      </c>
    </row>
    <row r="405" spans="1:28" x14ac:dyDescent="0.2">
      <c r="A405">
        <f t="shared" si="149"/>
        <v>3.7299999999999645</v>
      </c>
      <c r="B405" s="5">
        <f t="shared" si="150"/>
        <v>-133.44053852933186</v>
      </c>
      <c r="C405" s="5">
        <f t="shared" si="151"/>
        <v>308.09026579947425</v>
      </c>
      <c r="D405" s="5">
        <f t="shared" si="152"/>
        <v>51.512020646653788</v>
      </c>
      <c r="E405" s="2">
        <f t="shared" si="153"/>
        <v>335.74691242569725</v>
      </c>
      <c r="F405" s="2">
        <f t="shared" si="154"/>
        <v>-23.418476852065336</v>
      </c>
      <c r="G405" s="3">
        <f t="shared" si="155"/>
        <v>-30.801328333847103</v>
      </c>
      <c r="H405" s="3">
        <f t="shared" si="156"/>
        <v>61.181557118158594</v>
      </c>
      <c r="I405" s="3">
        <f t="shared" si="157"/>
        <v>-37.924236767602402</v>
      </c>
      <c r="J405" s="2">
        <f t="shared" si="158"/>
        <v>78.295290362429341</v>
      </c>
      <c r="K405" s="2">
        <f t="shared" si="136"/>
        <v>78.295290362429341</v>
      </c>
      <c r="L405" s="5">
        <f t="shared" si="137"/>
        <v>0.31384836983451009</v>
      </c>
      <c r="M405" s="4">
        <f t="shared" si="159"/>
        <v>0.10064150247445731</v>
      </c>
      <c r="N405" s="4">
        <f t="shared" si="138"/>
        <v>0.15886876638417505</v>
      </c>
      <c r="O405" s="4">
        <f t="shared" si="139"/>
        <v>0</v>
      </c>
      <c r="P405" s="4">
        <f t="shared" si="140"/>
        <v>0</v>
      </c>
      <c r="Q405" s="5">
        <f t="shared" si="141"/>
        <v>4.0236329093288408</v>
      </c>
      <c r="R405" s="5">
        <f t="shared" si="142"/>
        <v>-7.9922568272515173</v>
      </c>
      <c r="S405" s="5">
        <f t="shared" si="160"/>
        <v>4.9541112469367601</v>
      </c>
      <c r="T405" s="6">
        <f t="shared" si="161"/>
        <v>621.74510403278089</v>
      </c>
      <c r="U405" s="5">
        <f t="shared" si="143"/>
        <v>-1.8883141179955496</v>
      </c>
      <c r="V405" s="5">
        <f t="shared" si="144"/>
        <v>1.3983295862888636</v>
      </c>
      <c r="W405" s="5">
        <f t="shared" si="145"/>
        <v>3.7895176501517431</v>
      </c>
      <c r="X405" s="5">
        <f t="shared" si="146"/>
        <v>2.1353187913332912</v>
      </c>
      <c r="Y405" s="5">
        <f t="shared" si="146"/>
        <v>-6.5939272409626533</v>
      </c>
      <c r="Z405" s="5">
        <f t="shared" si="147"/>
        <v>-23.430371102911497</v>
      </c>
      <c r="AA405">
        <f t="shared" si="148"/>
        <v>0</v>
      </c>
      <c r="AB405">
        <f t="shared" si="162"/>
        <v>0</v>
      </c>
    </row>
    <row r="406" spans="1:28" x14ac:dyDescent="0.2">
      <c r="A406">
        <f t="shared" si="149"/>
        <v>3.7399999999999642</v>
      </c>
      <c r="B406" s="5">
        <f t="shared" si="150"/>
        <v>-133.74844504673078</v>
      </c>
      <c r="C406" s="5">
        <f t="shared" si="151"/>
        <v>308.7017516742938</v>
      </c>
      <c r="D406" s="5">
        <f t="shared" si="152"/>
        <v>51.131606760422621</v>
      </c>
      <c r="E406" s="2">
        <f t="shared" si="153"/>
        <v>336.43040593738806</v>
      </c>
      <c r="F406" s="2">
        <f t="shared" si="154"/>
        <v>-23.425205925064162</v>
      </c>
      <c r="G406" s="3">
        <f t="shared" si="155"/>
        <v>-30.779975145933768</v>
      </c>
      <c r="H406" s="3">
        <f t="shared" si="156"/>
        <v>61.115617845748964</v>
      </c>
      <c r="I406" s="3">
        <f t="shared" si="157"/>
        <v>-38.158540478631515</v>
      </c>
      <c r="J406" s="2">
        <f t="shared" si="158"/>
        <v>78.349217137832909</v>
      </c>
      <c r="K406" s="2">
        <f t="shared" si="136"/>
        <v>78.349217137832909</v>
      </c>
      <c r="L406" s="5">
        <f t="shared" si="137"/>
        <v>0.31384836983451009</v>
      </c>
      <c r="M406" s="4">
        <f t="shared" si="159"/>
        <v>0.10057213162876813</v>
      </c>
      <c r="N406" s="4">
        <f t="shared" si="138"/>
        <v>0.1587996039688197</v>
      </c>
      <c r="O406" s="4">
        <f t="shared" si="139"/>
        <v>0</v>
      </c>
      <c r="P406" s="4">
        <f t="shared" si="140"/>
        <v>0</v>
      </c>
      <c r="Q406" s="5">
        <f t="shared" si="141"/>
        <v>4.0236129058761092</v>
      </c>
      <c r="R406" s="5">
        <f t="shared" si="142"/>
        <v>-7.9891418868554052</v>
      </c>
      <c r="S406" s="5">
        <f t="shared" si="160"/>
        <v>4.9881520440246572</v>
      </c>
      <c r="T406" s="6">
        <f t="shared" si="161"/>
        <v>621.74448228798769</v>
      </c>
      <c r="U406" s="5">
        <f t="shared" si="143"/>
        <v>-1.8879847811481689</v>
      </c>
      <c r="V406" s="5">
        <f t="shared" si="144"/>
        <v>1.4132732877910235</v>
      </c>
      <c r="W406" s="5">
        <f t="shared" si="145"/>
        <v>3.7864444760090814</v>
      </c>
      <c r="X406" s="5">
        <f t="shared" si="146"/>
        <v>2.1356281247279405</v>
      </c>
      <c r="Y406" s="5">
        <f t="shared" si="146"/>
        <v>-6.5758685990643819</v>
      </c>
      <c r="Z406" s="5">
        <f t="shared" si="147"/>
        <v>-23.39940347996626</v>
      </c>
      <c r="AA406">
        <f t="shared" si="148"/>
        <v>0</v>
      </c>
      <c r="AB406">
        <f t="shared" si="162"/>
        <v>0</v>
      </c>
    </row>
    <row r="407" spans="1:28" x14ac:dyDescent="0.2">
      <c r="A407">
        <f t="shared" si="149"/>
        <v>3.749999999999964</v>
      </c>
      <c r="B407" s="5">
        <f t="shared" si="150"/>
        <v>-134.05613801678388</v>
      </c>
      <c r="C407" s="5">
        <f t="shared" si="151"/>
        <v>309.31257905932131</v>
      </c>
      <c r="D407" s="5">
        <f t="shared" si="152"/>
        <v>50.748851385462309</v>
      </c>
      <c r="E407" s="2">
        <f t="shared" si="153"/>
        <v>337.11321496539392</v>
      </c>
      <c r="F407" s="2">
        <f t="shared" si="154"/>
        <v>-23.431918915124339</v>
      </c>
      <c r="G407" s="3">
        <f t="shared" si="155"/>
        <v>-30.75861886468649</v>
      </c>
      <c r="H407" s="3">
        <f t="shared" si="156"/>
        <v>61.04985915975832</v>
      </c>
      <c r="I407" s="3">
        <f t="shared" si="157"/>
        <v>-38.39253451343118</v>
      </c>
      <c r="J407" s="2">
        <f t="shared" si="158"/>
        <v>78.40385605475268</v>
      </c>
      <c r="K407" s="2">
        <f t="shared" si="136"/>
        <v>78.40385605475268</v>
      </c>
      <c r="L407" s="5">
        <f t="shared" si="137"/>
        <v>0.31384836983451009</v>
      </c>
      <c r="M407" s="4">
        <f t="shared" si="159"/>
        <v>0.100501943345114</v>
      </c>
      <c r="N407" s="4">
        <f t="shared" si="138"/>
        <v>0.1587295907876756</v>
      </c>
      <c r="O407" s="4">
        <f t="shared" si="139"/>
        <v>0</v>
      </c>
      <c r="P407" s="4">
        <f t="shared" si="140"/>
        <v>0</v>
      </c>
      <c r="Q407" s="5">
        <f t="shared" si="141"/>
        <v>4.0236252018607548</v>
      </c>
      <c r="R407" s="5">
        <f t="shared" si="142"/>
        <v>-7.9861112414013773</v>
      </c>
      <c r="S407" s="5">
        <f t="shared" si="160"/>
        <v>5.0222401113368411</v>
      </c>
      <c r="T407" s="6">
        <f t="shared" si="161"/>
        <v>621.74386054381625</v>
      </c>
      <c r="U407" s="5">
        <f t="shared" si="143"/>
        <v>-1.8876646263439236</v>
      </c>
      <c r="V407" s="5">
        <f t="shared" si="144"/>
        <v>1.42821042711887</v>
      </c>
      <c r="W407" s="5">
        <f t="shared" si="145"/>
        <v>3.7833918508650028</v>
      </c>
      <c r="X407" s="5">
        <f t="shared" si="146"/>
        <v>2.1359605755168314</v>
      </c>
      <c r="Y407" s="5">
        <f t="shared" si="146"/>
        <v>-6.5579008142825073</v>
      </c>
      <c r="Z407" s="5">
        <f t="shared" si="147"/>
        <v>-23.368368037798156</v>
      </c>
      <c r="AA407">
        <f t="shared" si="148"/>
        <v>0</v>
      </c>
      <c r="AB407">
        <f t="shared" si="162"/>
        <v>0</v>
      </c>
    </row>
    <row r="408" spans="1:28" x14ac:dyDescent="0.2">
      <c r="A408">
        <f t="shared" si="149"/>
        <v>3.7599999999999638</v>
      </c>
      <c r="B408" s="5">
        <f t="shared" si="150"/>
        <v>-134.36361740740196</v>
      </c>
      <c r="C408" s="5">
        <f t="shared" si="151"/>
        <v>309.92274975587821</v>
      </c>
      <c r="D408" s="5">
        <f t="shared" si="152"/>
        <v>50.363757621926112</v>
      </c>
      <c r="E408" s="2">
        <f t="shared" si="153"/>
        <v>337.79534114467504</v>
      </c>
      <c r="F408" s="2">
        <f t="shared" si="154"/>
        <v>-23.438615834149587</v>
      </c>
      <c r="G408" s="3">
        <f t="shared" si="155"/>
        <v>-30.737259258931321</v>
      </c>
      <c r="H408" s="3">
        <f t="shared" si="156"/>
        <v>60.984280151615494</v>
      </c>
      <c r="I408" s="3">
        <f t="shared" si="157"/>
        <v>-38.626218193809159</v>
      </c>
      <c r="J408" s="2">
        <f t="shared" si="158"/>
        <v>78.459201272490901</v>
      </c>
      <c r="K408" s="2">
        <f t="shared" si="136"/>
        <v>78.459201272490901</v>
      </c>
      <c r="L408" s="5">
        <f t="shared" si="137"/>
        <v>0.31384836983451009</v>
      </c>
      <c r="M408" s="4">
        <f t="shared" si="159"/>
        <v>0.10043094871882201</v>
      </c>
      <c r="N408" s="4">
        <f t="shared" si="138"/>
        <v>0.15865873663115479</v>
      </c>
      <c r="O408" s="4">
        <f t="shared" si="139"/>
        <v>0</v>
      </c>
      <c r="P408" s="4">
        <f t="shared" si="140"/>
        <v>0</v>
      </c>
      <c r="Q408" s="5">
        <f t="shared" si="141"/>
        <v>4.0236693905181111</v>
      </c>
      <c r="R408" s="5">
        <f t="shared" si="142"/>
        <v>-7.9831639926561193</v>
      </c>
      <c r="S408" s="5">
        <f t="shared" si="160"/>
        <v>5.0563757330687684</v>
      </c>
      <c r="T408" s="6">
        <f t="shared" si="161"/>
        <v>621.74323880026657</v>
      </c>
      <c r="U408" s="5">
        <f t="shared" si="143"/>
        <v>-1.8873535524530167</v>
      </c>
      <c r="V408" s="5">
        <f t="shared" si="144"/>
        <v>1.4431410408183791</v>
      </c>
      <c r="W408" s="5">
        <f t="shared" si="145"/>
        <v>3.7803595540704271</v>
      </c>
      <c r="X408" s="5">
        <f t="shared" si="146"/>
        <v>2.1363158380650944</v>
      </c>
      <c r="Y408" s="5">
        <f t="shared" si="146"/>
        <v>-6.5400229518377397</v>
      </c>
      <c r="Z408" s="5">
        <f t="shared" si="147"/>
        <v>-23.337264712860804</v>
      </c>
      <c r="AA408">
        <f t="shared" si="148"/>
        <v>0</v>
      </c>
      <c r="AB408">
        <f t="shared" si="162"/>
        <v>0</v>
      </c>
    </row>
    <row r="409" spans="1:28" x14ac:dyDescent="0.2">
      <c r="A409">
        <f t="shared" si="149"/>
        <v>3.7699999999999636</v>
      </c>
      <c r="B409" s="5">
        <f t="shared" si="150"/>
        <v>-134.67088318419937</v>
      </c>
      <c r="C409" s="5">
        <f t="shared" si="151"/>
        <v>310.53226555624678</v>
      </c>
      <c r="D409" s="5">
        <f t="shared" si="152"/>
        <v>49.976328576752373</v>
      </c>
      <c r="E409" s="2">
        <f t="shared" si="153"/>
        <v>338.47678610077179</v>
      </c>
      <c r="F409" s="2">
        <f t="shared" si="154"/>
        <v>-23.445296693875143</v>
      </c>
      <c r="G409" s="3">
        <f t="shared" si="155"/>
        <v>-30.715896100550669</v>
      </c>
      <c r="H409" s="3">
        <f t="shared" si="156"/>
        <v>60.918879922097119</v>
      </c>
      <c r="I409" s="3">
        <f t="shared" si="157"/>
        <v>-38.85959084093777</v>
      </c>
      <c r="J409" s="2">
        <f t="shared" si="158"/>
        <v>78.515246955911735</v>
      </c>
      <c r="K409" s="2">
        <f t="shared" si="136"/>
        <v>78.515246955911735</v>
      </c>
      <c r="L409" s="5">
        <f t="shared" si="137"/>
        <v>0.31384836983451009</v>
      </c>
      <c r="M409" s="4">
        <f t="shared" si="159"/>
        <v>0.10035915882954363</v>
      </c>
      <c r="N409" s="4">
        <f t="shared" si="138"/>
        <v>0.15858705128069009</v>
      </c>
      <c r="O409" s="4">
        <f t="shared" si="139"/>
        <v>0</v>
      </c>
      <c r="P409" s="4">
        <f t="shared" si="140"/>
        <v>0</v>
      </c>
      <c r="Q409" s="5">
        <f t="shared" si="141"/>
        <v>4.0237450664931025</v>
      </c>
      <c r="R409" s="5">
        <f t="shared" si="142"/>
        <v>-7.9802992476729173</v>
      </c>
      <c r="S409" s="5">
        <f t="shared" si="160"/>
        <v>5.090559182135034</v>
      </c>
      <c r="T409" s="6">
        <f t="shared" si="161"/>
        <v>621.74261705733863</v>
      </c>
      <c r="U409" s="5">
        <f t="shared" si="143"/>
        <v>-1.8870514588220304</v>
      </c>
      <c r="V409" s="5">
        <f t="shared" si="144"/>
        <v>1.4580651628877994</v>
      </c>
      <c r="W409" s="5">
        <f t="shared" si="145"/>
        <v>3.7773473663929753</v>
      </c>
      <c r="X409" s="5">
        <f t="shared" si="146"/>
        <v>2.1366936076710719</v>
      </c>
      <c r="Y409" s="5">
        <f t="shared" si="146"/>
        <v>-6.5222340847851177</v>
      </c>
      <c r="Z409" s="5">
        <f t="shared" si="147"/>
        <v>-23.306093451471991</v>
      </c>
      <c r="AA409">
        <f t="shared" si="148"/>
        <v>0</v>
      </c>
      <c r="AB409">
        <f t="shared" si="162"/>
        <v>0</v>
      </c>
    </row>
    <row r="410" spans="1:28" x14ac:dyDescent="0.2">
      <c r="A410">
        <f t="shared" si="149"/>
        <v>3.7799999999999634</v>
      </c>
      <c r="B410" s="5">
        <f t="shared" si="150"/>
        <v>-134.97793531052449</v>
      </c>
      <c r="C410" s="5">
        <f t="shared" si="151"/>
        <v>311.14112824376355</v>
      </c>
      <c r="D410" s="5">
        <f t="shared" si="152"/>
        <v>49.586567363670419</v>
      </c>
      <c r="E410" s="2">
        <f t="shared" si="153"/>
        <v>339.15755144990396</v>
      </c>
      <c r="F410" s="2">
        <f t="shared" si="154"/>
        <v>-23.451961505869793</v>
      </c>
      <c r="G410" s="3">
        <f t="shared" si="155"/>
        <v>-30.694529164473959</v>
      </c>
      <c r="H410" s="3">
        <f t="shared" si="156"/>
        <v>60.853657581249266</v>
      </c>
      <c r="I410" s="3">
        <f t="shared" si="157"/>
        <v>-39.092651775452488</v>
      </c>
      <c r="J410" s="2">
        <f t="shared" si="158"/>
        <v>78.571987275882663</v>
      </c>
      <c r="K410" s="2">
        <f t="shared" si="136"/>
        <v>78.571987275882663</v>
      </c>
      <c r="L410" s="5">
        <f t="shared" si="137"/>
        <v>0.31384836983451009</v>
      </c>
      <c r="M410" s="4">
        <f t="shared" si="159"/>
        <v>0.10028658473918521</v>
      </c>
      <c r="N410" s="4">
        <f t="shared" si="138"/>
        <v>0.15851454450726196</v>
      </c>
      <c r="O410" s="4">
        <f t="shared" si="139"/>
        <v>0</v>
      </c>
      <c r="P410" s="4">
        <f t="shared" si="140"/>
        <v>0</v>
      </c>
      <c r="Q410" s="5">
        <f t="shared" si="141"/>
        <v>4.0238518258597145</v>
      </c>
      <c r="R410" s="5">
        <f t="shared" si="142"/>
        <v>-7.9775161187994792</v>
      </c>
      <c r="S410" s="5">
        <f t="shared" si="160"/>
        <v>5.1247907202439205</v>
      </c>
      <c r="T410" s="6">
        <f t="shared" si="161"/>
        <v>621.74199531503257</v>
      </c>
      <c r="U410" s="5">
        <f t="shared" si="143"/>
        <v>-1.8867582452803882</v>
      </c>
      <c r="V410" s="5">
        <f t="shared" si="144"/>
        <v>1.4729828247996062</v>
      </c>
      <c r="W410" s="5">
        <f t="shared" si="145"/>
        <v>3.7743550700272039</v>
      </c>
      <c r="X410" s="5">
        <f t="shared" si="146"/>
        <v>2.1370935805793261</v>
      </c>
      <c r="Y410" s="5">
        <f t="shared" si="146"/>
        <v>-6.5045332939998728</v>
      </c>
      <c r="Z410" s="5">
        <f t="shared" si="147"/>
        <v>-23.274854209728876</v>
      </c>
      <c r="AA410">
        <f t="shared" si="148"/>
        <v>0</v>
      </c>
      <c r="AB410">
        <f t="shared" si="162"/>
        <v>0</v>
      </c>
    </row>
    <row r="411" spans="1:28" x14ac:dyDescent="0.2">
      <c r="A411">
        <f t="shared" si="149"/>
        <v>3.7899999999999632</v>
      </c>
      <c r="B411" s="5">
        <f t="shared" si="150"/>
        <v>-135.28477374749022</v>
      </c>
      <c r="C411" s="5">
        <f t="shared" si="151"/>
        <v>311.74933959291133</v>
      </c>
      <c r="D411" s="5">
        <f t="shared" si="152"/>
        <v>49.194477103205408</v>
      </c>
      <c r="E411" s="2">
        <f t="shared" si="153"/>
        <v>339.8376387990682</v>
      </c>
      <c r="F411" s="2">
        <f t="shared" si="154"/>
        <v>-23.458610281538004</v>
      </c>
      <c r="G411" s="3">
        <f t="shared" si="155"/>
        <v>-30.673158228668164</v>
      </c>
      <c r="H411" s="3">
        <f t="shared" si="156"/>
        <v>60.788612248309263</v>
      </c>
      <c r="I411" s="3">
        <f t="shared" si="157"/>
        <v>-39.325400317549779</v>
      </c>
      <c r="J411" s="2">
        <f t="shared" si="158"/>
        <v>78.629416409711155</v>
      </c>
      <c r="K411" s="2">
        <f t="shared" si="136"/>
        <v>78.629416409711155</v>
      </c>
      <c r="L411" s="5">
        <f t="shared" si="137"/>
        <v>0.31384836983451009</v>
      </c>
      <c r="M411" s="4">
        <f t="shared" si="159"/>
        <v>0.10021323748987512</v>
      </c>
      <c r="N411" s="4">
        <f t="shared" si="138"/>
        <v>0.15844122606994709</v>
      </c>
      <c r="O411" s="4">
        <f t="shared" si="139"/>
        <v>0</v>
      </c>
      <c r="P411" s="4">
        <f t="shared" si="140"/>
        <v>0</v>
      </c>
      <c r="Q411" s="5">
        <f t="shared" si="141"/>
        <v>4.023989266140183</v>
      </c>
      <c r="R411" s="5">
        <f t="shared" si="142"/>
        <v>-7.974813723685318</v>
      </c>
      <c r="S411" s="5">
        <f t="shared" si="160"/>
        <v>5.1590705979726916</v>
      </c>
      <c r="T411" s="6">
        <f t="shared" si="161"/>
        <v>621.74137357334803</v>
      </c>
      <c r="U411" s="5">
        <f t="shared" si="143"/>
        <v>-1.8864738121466686</v>
      </c>
      <c r="V411" s="5">
        <f t="shared" si="144"/>
        <v>1.4878940555227835</v>
      </c>
      <c r="W411" s="5">
        <f t="shared" si="145"/>
        <v>3.7713824486044834</v>
      </c>
      <c r="X411" s="5">
        <f t="shared" si="146"/>
        <v>2.1375154539935144</v>
      </c>
      <c r="Y411" s="5">
        <f t="shared" si="146"/>
        <v>-6.4869196681625345</v>
      </c>
      <c r="Z411" s="5">
        <f t="shared" si="147"/>
        <v>-23.243546953422825</v>
      </c>
      <c r="AA411">
        <f t="shared" si="148"/>
        <v>0</v>
      </c>
      <c r="AB411">
        <f t="shared" si="162"/>
        <v>0</v>
      </c>
    </row>
    <row r="412" spans="1:28" x14ac:dyDescent="0.2">
      <c r="A412">
        <f t="shared" si="149"/>
        <v>3.799999999999963</v>
      </c>
      <c r="B412" s="5">
        <f t="shared" si="150"/>
        <v>-135.59139845400421</v>
      </c>
      <c r="C412" s="5">
        <f t="shared" si="151"/>
        <v>312.35690136941099</v>
      </c>
      <c r="D412" s="5">
        <f t="shared" si="152"/>
        <v>48.800060922682235</v>
      </c>
      <c r="E412" s="2">
        <f t="shared" si="153"/>
        <v>340.51704974613602</v>
      </c>
      <c r="F412" s="2">
        <f t="shared" si="154"/>
        <v>-23.465243032121975</v>
      </c>
      <c r="G412" s="3">
        <f t="shared" si="155"/>
        <v>-30.651783074128229</v>
      </c>
      <c r="H412" s="3">
        <f t="shared" si="156"/>
        <v>60.723743051627636</v>
      </c>
      <c r="I412" s="3">
        <f t="shared" si="157"/>
        <v>-39.557835787084009</v>
      </c>
      <c r="J412" s="2">
        <f t="shared" si="158"/>
        <v>78.687528541576484</v>
      </c>
      <c r="K412" s="2">
        <f t="shared" si="136"/>
        <v>78.687528541576484</v>
      </c>
      <c r="L412" s="5">
        <f t="shared" si="137"/>
        <v>0.31384836983451009</v>
      </c>
      <c r="M412" s="4">
        <f t="shared" si="159"/>
        <v>0.10013912810196847</v>
      </c>
      <c r="N412" s="4">
        <f t="shared" si="138"/>
        <v>0.15836710571448978</v>
      </c>
      <c r="O412" s="4">
        <f t="shared" si="139"/>
        <v>0</v>
      </c>
      <c r="P412" s="4">
        <f t="shared" si="140"/>
        <v>0</v>
      </c>
      <c r="Q412" s="5">
        <f t="shared" si="141"/>
        <v>4.0241569863239244</v>
      </c>
      <c r="R412" s="5">
        <f t="shared" si="142"/>
        <v>-7.9721911852886933</v>
      </c>
      <c r="S412" s="5">
        <f t="shared" si="160"/>
        <v>5.1933990548436029</v>
      </c>
      <c r="T412" s="6">
        <f t="shared" si="161"/>
        <v>621.74075183228535</v>
      </c>
      <c r="U412" s="5">
        <f t="shared" si="143"/>
        <v>-1.886198060234767</v>
      </c>
      <c r="V412" s="5">
        <f t="shared" si="144"/>
        <v>1.5027988815454121</v>
      </c>
      <c r="W412" s="5">
        <f t="shared" si="145"/>
        <v>3.7684292872024998</v>
      </c>
      <c r="X412" s="5">
        <f t="shared" si="146"/>
        <v>2.1379589260891576</v>
      </c>
      <c r="Y412" s="5">
        <f t="shared" si="146"/>
        <v>-6.4693923037432812</v>
      </c>
      <c r="Z412" s="5">
        <f t="shared" si="147"/>
        <v>-23.212171657953895</v>
      </c>
      <c r="AA412">
        <f t="shared" si="148"/>
        <v>0</v>
      </c>
      <c r="AB412">
        <f t="shared" si="162"/>
        <v>0</v>
      </c>
    </row>
    <row r="413" spans="1:28" x14ac:dyDescent="0.2">
      <c r="A413">
        <f t="shared" si="149"/>
        <v>3.8099999999999627</v>
      </c>
      <c r="B413" s="5">
        <f t="shared" si="150"/>
        <v>-135.8978093867992</v>
      </c>
      <c r="C413" s="5">
        <f t="shared" si="151"/>
        <v>312.96381533031206</v>
      </c>
      <c r="D413" s="5">
        <f t="shared" si="152"/>
        <v>48.403321956228496</v>
      </c>
      <c r="E413" s="2">
        <f t="shared" si="153"/>
        <v>341.19578587994971</v>
      </c>
      <c r="F413" s="2">
        <f t="shared" si="154"/>
        <v>-23.471859768703702</v>
      </c>
      <c r="G413" s="3">
        <f t="shared" si="155"/>
        <v>-30.630403484867337</v>
      </c>
      <c r="H413" s="3">
        <f t="shared" si="156"/>
        <v>60.659049128590205</v>
      </c>
      <c r="I413" s="3">
        <f t="shared" si="157"/>
        <v>-39.789957503663551</v>
      </c>
      <c r="J413" s="2">
        <f t="shared" si="158"/>
        <v>78.746317862956886</v>
      </c>
      <c r="K413" s="2">
        <f t="shared" si="136"/>
        <v>78.746317862956886</v>
      </c>
      <c r="L413" s="5">
        <f t="shared" si="137"/>
        <v>0.31384836983451009</v>
      </c>
      <c r="M413" s="4">
        <f t="shared" si="159"/>
        <v>0.10006426757208871</v>
      </c>
      <c r="N413" s="4">
        <f t="shared" si="138"/>
        <v>0.15829219317189519</v>
      </c>
      <c r="O413" s="4">
        <f t="shared" si="139"/>
        <v>0</v>
      </c>
      <c r="P413" s="4">
        <f t="shared" si="140"/>
        <v>0</v>
      </c>
      <c r="Q413" s="5">
        <f t="shared" si="141"/>
        <v>4.0243545868862132</v>
      </c>
      <c r="R413" s="5">
        <f t="shared" si="142"/>
        <v>-7.9696476318831424</v>
      </c>
      <c r="S413" s="5">
        <f t="shared" si="160"/>
        <v>5.2277763194006273</v>
      </c>
      <c r="T413" s="6">
        <f t="shared" si="161"/>
        <v>621.74013009184432</v>
      </c>
      <c r="U413" s="5">
        <f t="shared" si="143"/>
        <v>-1.8859308908599117</v>
      </c>
      <c r="V413" s="5">
        <f t="shared" si="144"/>
        <v>1.5176973268975564</v>
      </c>
      <c r="W413" s="5">
        <f t="shared" si="145"/>
        <v>3.7654953723543994</v>
      </c>
      <c r="X413" s="5">
        <f t="shared" si="146"/>
        <v>2.1384236960263014</v>
      </c>
      <c r="Y413" s="5">
        <f t="shared" si="146"/>
        <v>-6.4519503049855862</v>
      </c>
      <c r="Z413" s="5">
        <f t="shared" si="147"/>
        <v>-23.180728308244973</v>
      </c>
      <c r="AA413">
        <f t="shared" si="148"/>
        <v>0</v>
      </c>
      <c r="AB413">
        <f t="shared" si="162"/>
        <v>0</v>
      </c>
    </row>
    <row r="414" spans="1:28" x14ac:dyDescent="0.2">
      <c r="A414">
        <f t="shared" si="149"/>
        <v>3.8199999999999625</v>
      </c>
      <c r="B414" s="5">
        <f t="shared" si="150"/>
        <v>-136.20400650046307</v>
      </c>
      <c r="C414" s="5">
        <f t="shared" si="151"/>
        <v>313.57008322408268</v>
      </c>
      <c r="D414" s="5">
        <f t="shared" si="152"/>
        <v>48.004263344776454</v>
      </c>
      <c r="E414" s="2">
        <f t="shared" si="153"/>
        <v>341.87384878041831</v>
      </c>
      <c r="F414" s="2">
        <f t="shared" si="154"/>
        <v>-23.478460502207025</v>
      </c>
      <c r="G414" s="3">
        <f t="shared" si="155"/>
        <v>-30.609019247907074</v>
      </c>
      <c r="H414" s="3">
        <f t="shared" si="156"/>
        <v>60.594529625540346</v>
      </c>
      <c r="I414" s="3">
        <f t="shared" si="157"/>
        <v>-40.021764786745997</v>
      </c>
      <c r="J414" s="2">
        <f t="shared" si="158"/>
        <v>78.805778573051697</v>
      </c>
      <c r="K414" s="2">
        <f t="shared" si="136"/>
        <v>78.805778573051697</v>
      </c>
      <c r="L414" s="5">
        <f t="shared" si="137"/>
        <v>0.31384836983451009</v>
      </c>
      <c r="M414" s="4">
        <f t="shared" si="159"/>
        <v>9.9988666871207221E-2</v>
      </c>
      <c r="N414" s="4">
        <f t="shared" si="138"/>
        <v>0.15821649815704586</v>
      </c>
      <c r="O414" s="4">
        <f t="shared" si="139"/>
        <v>0</v>
      </c>
      <c r="P414" s="4">
        <f t="shared" si="140"/>
        <v>0</v>
      </c>
      <c r="Q414" s="5">
        <f t="shared" si="141"/>
        <v>4.0245816698065671</v>
      </c>
      <c r="R414" s="5">
        <f t="shared" si="142"/>
        <v>-7.9671821970635461</v>
      </c>
      <c r="S414" s="5">
        <f t="shared" si="160"/>
        <v>5.2622026092868444</v>
      </c>
      <c r="T414" s="6">
        <f t="shared" si="161"/>
        <v>621.73950835202527</v>
      </c>
      <c r="U414" s="5">
        <f t="shared" si="143"/>
        <v>-1.8856722058445325</v>
      </c>
      <c r="V414" s="5">
        <f t="shared" si="144"/>
        <v>1.5325894131744484</v>
      </c>
      <c r="W414" s="5">
        <f t="shared" si="145"/>
        <v>3.7625804920575754</v>
      </c>
      <c r="X414" s="5">
        <f t="shared" si="146"/>
        <v>2.1389094639620345</v>
      </c>
      <c r="Y414" s="5">
        <f t="shared" si="146"/>
        <v>-6.4345927838890979</v>
      </c>
      <c r="Z414" s="5">
        <f t="shared" si="147"/>
        <v>-23.149216898655581</v>
      </c>
      <c r="AA414">
        <f t="shared" si="148"/>
        <v>0</v>
      </c>
      <c r="AB414">
        <f t="shared" si="162"/>
        <v>0</v>
      </c>
    </row>
    <row r="415" spans="1:28" x14ac:dyDescent="0.2">
      <c r="A415">
        <f t="shared" si="149"/>
        <v>3.8299999999999623</v>
      </c>
      <c r="B415" s="5">
        <f t="shared" si="150"/>
        <v>-136.50998974746895</v>
      </c>
      <c r="C415" s="5">
        <f t="shared" si="151"/>
        <v>314.17570679069888</v>
      </c>
      <c r="D415" s="5">
        <f t="shared" si="152"/>
        <v>47.602888236064068</v>
      </c>
      <c r="E415" s="2">
        <f t="shared" si="153"/>
        <v>342.55124001861282</v>
      </c>
      <c r="F415" s="2">
        <f t="shared" si="154"/>
        <v>-23.485045243399689</v>
      </c>
      <c r="G415" s="3">
        <f t="shared" si="155"/>
        <v>-30.587630153267455</v>
      </c>
      <c r="H415" s="3">
        <f t="shared" si="156"/>
        <v>60.530183697701453</v>
      </c>
      <c r="I415" s="3">
        <f t="shared" si="157"/>
        <v>-40.253256955732553</v>
      </c>
      <c r="J415" s="2">
        <f t="shared" si="158"/>
        <v>78.865904879198524</v>
      </c>
      <c r="K415" s="2">
        <f t="shared" si="136"/>
        <v>78.865904879198524</v>
      </c>
      <c r="L415" s="5">
        <f t="shared" si="137"/>
        <v>0.31384836983451009</v>
      </c>
      <c r="M415" s="4">
        <f t="shared" si="159"/>
        <v>9.9912336942760541E-2</v>
      </c>
      <c r="N415" s="4">
        <f t="shared" si="138"/>
        <v>0.15814003036734064</v>
      </c>
      <c r="O415" s="4">
        <f t="shared" si="139"/>
        <v>0</v>
      </c>
      <c r="P415" s="4">
        <f t="shared" si="140"/>
        <v>0</v>
      </c>
      <c r="Q415" s="5">
        <f t="shared" si="141"/>
        <v>4.0248378385868726</v>
      </c>
      <c r="R415" s="5">
        <f t="shared" si="142"/>
        <v>-7.9647940197517553</v>
      </c>
      <c r="S415" s="5">
        <f t="shared" si="160"/>
        <v>5.2966781313225066</v>
      </c>
      <c r="T415" s="6">
        <f t="shared" si="161"/>
        <v>621.73888661282763</v>
      </c>
      <c r="U415" s="5">
        <f t="shared" si="143"/>
        <v>-1.8854219075239727</v>
      </c>
      <c r="V415" s="5">
        <f t="shared" si="144"/>
        <v>1.547475159559941</v>
      </c>
      <c r="W415" s="5">
        <f t="shared" si="145"/>
        <v>3.7596844357820789</v>
      </c>
      <c r="X415" s="5">
        <f t="shared" si="146"/>
        <v>2.1394159310629002</v>
      </c>
      <c r="Y415" s="5">
        <f t="shared" si="146"/>
        <v>-6.4173188601918145</v>
      </c>
      <c r="Z415" s="5">
        <f t="shared" si="147"/>
        <v>-23.117637432895414</v>
      </c>
      <c r="AA415">
        <f t="shared" si="148"/>
        <v>0</v>
      </c>
      <c r="AB415">
        <f t="shared" si="162"/>
        <v>0</v>
      </c>
    </row>
    <row r="416" spans="1:28" x14ac:dyDescent="0.2">
      <c r="A416">
        <f t="shared" si="149"/>
        <v>3.8399999999999621</v>
      </c>
      <c r="B416" s="5">
        <f t="shared" si="150"/>
        <v>-136.81575907820505</v>
      </c>
      <c r="C416" s="5">
        <f t="shared" si="151"/>
        <v>314.78068776173285</v>
      </c>
      <c r="D416" s="5">
        <f t="shared" si="152"/>
        <v>47.199199784635098</v>
      </c>
      <c r="E416" s="2">
        <f t="shared" si="153"/>
        <v>343.22796115686003</v>
      </c>
      <c r="F416" s="2">
        <f t="shared" si="154"/>
        <v>-23.491614002895343</v>
      </c>
      <c r="G416" s="3">
        <f t="shared" si="155"/>
        <v>-30.566235993956827</v>
      </c>
      <c r="H416" s="3">
        <f t="shared" si="156"/>
        <v>60.466010509099533</v>
      </c>
      <c r="I416" s="3">
        <f t="shared" si="157"/>
        <v>-40.484433330061506</v>
      </c>
      <c r="J416" s="2">
        <f t="shared" si="158"/>
        <v>78.926690997285519</v>
      </c>
      <c r="K416" s="2">
        <f t="shared" ref="K416:K479" si="163">IF(D416&gt;=hwind,SQRT((G416-vxw)^2+(H416-vyw)^2+I416^2),J416)</f>
        <v>78.926690997285519</v>
      </c>
      <c r="L416" s="5">
        <f t="shared" ref="L416:L479" si="164">IF(drag=1,cdfit*(cda+cdb/(1+EXP(-(K416-vel)/dv))),IF(drag=2,cdfit,0))</f>
        <v>0.31384836983451009</v>
      </c>
      <c r="M416" s="4">
        <f t="shared" si="159"/>
        <v>9.9835288700805463E-2</v>
      </c>
      <c r="N416" s="4">
        <f t="shared" ref="N416:N479" si="165">IF(Magnus=1,(IF(M416&lt;0.1,1.5*M416,0.09+0.6*M416)),IF(Magnus=2,1/(2.32+0.4/M416),0))</f>
        <v>0.15806279948135676</v>
      </c>
      <c r="O416" s="4">
        <f t="shared" ref="O416:O479" si="166">IF(D416&gt;=hwind,vxw,0)</f>
        <v>0</v>
      </c>
      <c r="P416" s="4">
        <f t="shared" ref="P416:P479" si="167">IF(E416&gt;=hwind,vxw,0)</f>
        <v>0</v>
      </c>
      <c r="Q416" s="5">
        <f t="shared" ref="Q416:Q479" si="168">-const*$L416*$K416*(G416-O416)</f>
        <v>4.0251226982692305</v>
      </c>
      <c r="R416" s="5">
        <f t="shared" ref="R416:R479" si="169">-const*$L416*$K416*(H416-P416)</f>
        <v>-7.9624822442017731</v>
      </c>
      <c r="S416" s="5">
        <f t="shared" si="160"/>
        <v>5.3312030815837232</v>
      </c>
      <c r="T416" s="6">
        <f t="shared" si="161"/>
        <v>621.73826487425197</v>
      </c>
      <c r="U416" s="5">
        <f t="shared" ref="U416:U479" si="170">const*($N416/omega)*K416*(wy*I416-wz*(H416-P416))</f>
        <v>-1.8851798987520583</v>
      </c>
      <c r="V416" s="5">
        <f t="shared" ref="V416:V479" si="171">const*($N416/omega)*K416*(wz*(G416-O416)-wx*I416)</f>
        <v>1.5623545828502294</v>
      </c>
      <c r="W416" s="5">
        <f t="shared" ref="W416:W479" si="172">const*($N416/omega)*K416*(wx*(H416-P416)-wy*(G416-O416))</f>
        <v>3.7568069944786799</v>
      </c>
      <c r="X416" s="5">
        <f t="shared" ref="X416:Y474" si="173">Q416+U416</f>
        <v>2.139942799517172</v>
      </c>
      <c r="Y416" s="5">
        <f t="shared" si="173"/>
        <v>-6.4001276613515437</v>
      </c>
      <c r="Z416" s="5">
        <f t="shared" ref="Z416:Z479" si="174">S416+W416-32.174</f>
        <v>-23.085989923937596</v>
      </c>
      <c r="AA416">
        <f t="shared" ref="AA416:AA479" si="175">IF(($A416-ttarget)*($A417-ttarget)&lt;0,1,0)</f>
        <v>0</v>
      </c>
      <c r="AB416">
        <f t="shared" si="162"/>
        <v>0</v>
      </c>
    </row>
    <row r="417" spans="1:28" x14ac:dyDescent="0.2">
      <c r="A417">
        <f t="shared" ref="A417:A474" si="176">A416+dt</f>
        <v>3.8499999999999619</v>
      </c>
      <c r="B417" s="5">
        <f t="shared" ref="B417:B480" si="177">B416+G416*dt+0.5*X416*dt*dt</f>
        <v>-137.12131444100464</v>
      </c>
      <c r="C417" s="5">
        <f t="shared" ref="C417:C480" si="178">C416+H416*dt+0.5*Y416*dt*dt</f>
        <v>315.3850278604408</v>
      </c>
      <c r="D417" s="5">
        <f t="shared" ref="D417:D480" si="179">D416+I416*dt+0.5*Z416*dt*dt</f>
        <v>46.793201151838282</v>
      </c>
      <c r="E417" s="2">
        <f t="shared" ref="E417:E480" si="180">SQRT(B417^2+C417^2)</f>
        <v>343.90401374883646</v>
      </c>
      <c r="F417" s="2">
        <f t="shared" ref="F417:F480" si="181">ATAN2(C417,B417)*180/PI()</f>
        <v>-23.498166791155594</v>
      </c>
      <c r="G417" s="3">
        <f t="shared" ref="G417:G480" si="182">G416+X416*dt</f>
        <v>-30.544836565961656</v>
      </c>
      <c r="H417" s="3">
        <f t="shared" ref="H417:H480" si="183">H416+Y416*dt</f>
        <v>60.402009232486016</v>
      </c>
      <c r="I417" s="3">
        <f t="shared" ref="I417:I480" si="184">I416+Z416*dt</f>
        <v>-40.715293229300883</v>
      </c>
      <c r="J417" s="2">
        <f t="shared" ref="J417:J480" si="185">SQRT(G417^2+H417^2+I417^2)</f>
        <v>78.988131152158473</v>
      </c>
      <c r="K417" s="2">
        <f t="shared" si="163"/>
        <v>78.988131152158473</v>
      </c>
      <c r="L417" s="5">
        <f t="shared" si="164"/>
        <v>0.31384836983451009</v>
      </c>
      <c r="M417" s="4">
        <f t="shared" ref="M417:M480" si="186">(romega/K417)*EXP(-A417/tau)</f>
        <v>9.9757533028212372E-2</v>
      </c>
      <c r="N417" s="4">
        <f t="shared" si="165"/>
        <v>0.15798481515753482</v>
      </c>
      <c r="O417" s="4">
        <f t="shared" si="166"/>
        <v>0</v>
      </c>
      <c r="P417" s="4">
        <f t="shared" si="167"/>
        <v>0</v>
      </c>
      <c r="Q417" s="5">
        <f t="shared" si="168"/>
        <v>4.025435855453523</v>
      </c>
      <c r="R417" s="5">
        <f t="shared" si="169"/>
        <v>-7.960246020004492</v>
      </c>
      <c r="S417" s="5">
        <f t="shared" ref="S417:S480" si="187">-const*$L417*$K417*I417</f>
        <v>5.3657776454817911</v>
      </c>
      <c r="T417" s="6">
        <f t="shared" ref="T417:T480" si="188">omega*EXP(-A417/tau)*30/PI()</f>
        <v>621.73764313629783</v>
      </c>
      <c r="U417" s="5">
        <f t="shared" si="170"/>
        <v>-1.8849460829065137</v>
      </c>
      <c r="V417" s="5">
        <f t="shared" si="171"/>
        <v>1.5772276974778341</v>
      </c>
      <c r="W417" s="5">
        <f t="shared" si="172"/>
        <v>3.7539479605865615</v>
      </c>
      <c r="X417" s="5">
        <f t="shared" si="173"/>
        <v>2.1404897725470091</v>
      </c>
      <c r="Y417" s="5">
        <f t="shared" si="173"/>
        <v>-6.3830183225266577</v>
      </c>
      <c r="Z417" s="5">
        <f t="shared" si="174"/>
        <v>-23.054274393931646</v>
      </c>
      <c r="AA417">
        <f t="shared" si="175"/>
        <v>0</v>
      </c>
      <c r="AB417">
        <f t="shared" ref="AB417:AB480" si="189">IF($D417*$D418&lt;0,1,0)</f>
        <v>0</v>
      </c>
    </row>
    <row r="418" spans="1:28" x14ac:dyDescent="0.2">
      <c r="A418">
        <f t="shared" si="176"/>
        <v>3.8599999999999617</v>
      </c>
      <c r="B418" s="5">
        <f t="shared" si="177"/>
        <v>-137.42665578217566</v>
      </c>
      <c r="C418" s="5">
        <f t="shared" si="178"/>
        <v>315.9887288018495</v>
      </c>
      <c r="D418" s="5">
        <f t="shared" si="179"/>
        <v>46.384895505825575</v>
      </c>
      <c r="E418" s="2">
        <f t="shared" si="180"/>
        <v>344.57939933966077</v>
      </c>
      <c r="F418" s="2">
        <f t="shared" si="181"/>
        <v>-23.50470361849198</v>
      </c>
      <c r="G418" s="3">
        <f t="shared" si="182"/>
        <v>-30.523431668236185</v>
      </c>
      <c r="H418" s="3">
        <f t="shared" si="183"/>
        <v>60.338179049260752</v>
      </c>
      <c r="I418" s="3">
        <f t="shared" si="184"/>
        <v>-40.9458359732402</v>
      </c>
      <c r="J418" s="2">
        <f t="shared" si="185"/>
        <v>79.050219578022833</v>
      </c>
      <c r="K418" s="2">
        <f t="shared" si="163"/>
        <v>79.050219578022833</v>
      </c>
      <c r="L418" s="5">
        <f t="shared" si="164"/>
        <v>0.31384836983451009</v>
      </c>
      <c r="M418" s="4">
        <f t="shared" si="186"/>
        <v>9.9679080774896706E-2</v>
      </c>
      <c r="N418" s="4">
        <f t="shared" si="165"/>
        <v>0.15790608703288728</v>
      </c>
      <c r="O418" s="4">
        <f t="shared" si="166"/>
        <v>0</v>
      </c>
      <c r="P418" s="4">
        <f t="shared" si="167"/>
        <v>0</v>
      </c>
      <c r="Q418" s="5">
        <f t="shared" si="168"/>
        <v>4.0257769183146905</v>
      </c>
      <c r="R418" s="5">
        <f t="shared" si="169"/>
        <v>-7.958084502091948</v>
      </c>
      <c r="S418" s="5">
        <f t="shared" si="187"/>
        <v>5.4004019978430895</v>
      </c>
      <c r="T418" s="6">
        <f t="shared" si="188"/>
        <v>621.73702139896579</v>
      </c>
      <c r="U418" s="5">
        <f t="shared" si="170"/>
        <v>-1.8847203638942223</v>
      </c>
      <c r="V418" s="5">
        <f t="shared" si="171"/>
        <v>1.5920945155358188</v>
      </c>
      <c r="W418" s="5">
        <f t="shared" si="172"/>
        <v>3.7511071280406552</v>
      </c>
      <c r="X418" s="5">
        <f t="shared" si="173"/>
        <v>2.1410565544204685</v>
      </c>
      <c r="Y418" s="5">
        <f t="shared" si="173"/>
        <v>-6.3659899865561291</v>
      </c>
      <c r="Z418" s="5">
        <f t="shared" si="174"/>
        <v>-23.022490874116254</v>
      </c>
      <c r="AA418">
        <f t="shared" si="175"/>
        <v>0</v>
      </c>
      <c r="AB418">
        <f t="shared" si="189"/>
        <v>0</v>
      </c>
    </row>
    <row r="419" spans="1:28" x14ac:dyDescent="0.2">
      <c r="A419">
        <f t="shared" si="176"/>
        <v>3.8699999999999615</v>
      </c>
      <c r="B419" s="5">
        <f t="shared" si="177"/>
        <v>-137.7317830460303</v>
      </c>
      <c r="C419" s="5">
        <f t="shared" si="178"/>
        <v>316.5917922928428</v>
      </c>
      <c r="D419" s="5">
        <f t="shared" si="179"/>
        <v>45.974286021549467</v>
      </c>
      <c r="E419" s="2">
        <f t="shared" si="180"/>
        <v>345.25411946598592</v>
      </c>
      <c r="F419" s="2">
        <f t="shared" si="181"/>
        <v>-23.511224495067985</v>
      </c>
      <c r="G419" s="3">
        <f t="shared" si="182"/>
        <v>-30.50202110269198</v>
      </c>
      <c r="H419" s="3">
        <f t="shared" si="183"/>
        <v>60.274519149395189</v>
      </c>
      <c r="I419" s="3">
        <f t="shared" si="184"/>
        <v>-41.176060881981364</v>
      </c>
      <c r="J419" s="2">
        <f t="shared" si="185"/>
        <v>79.112950518840535</v>
      </c>
      <c r="K419" s="2">
        <f t="shared" si="163"/>
        <v>79.112950518840535</v>
      </c>
      <c r="L419" s="5">
        <f t="shared" si="164"/>
        <v>0.31384836983451009</v>
      </c>
      <c r="M419" s="4">
        <f t="shared" si="186"/>
        <v>9.9599942756088453E-2</v>
      </c>
      <c r="N419" s="4">
        <f t="shared" si="165"/>
        <v>0.1578266247217297</v>
      </c>
      <c r="O419" s="4">
        <f t="shared" si="166"/>
        <v>0</v>
      </c>
      <c r="P419" s="4">
        <f t="shared" si="167"/>
        <v>0</v>
      </c>
      <c r="Q419" s="5">
        <f t="shared" si="168"/>
        <v>4.0261454966197352</v>
      </c>
      <c r="R419" s="5">
        <f t="shared" si="169"/>
        <v>-7.9559968507411476</v>
      </c>
      <c r="S419" s="5">
        <f t="shared" si="187"/>
        <v>5.4350763029895814</v>
      </c>
      <c r="T419" s="6">
        <f t="shared" si="188"/>
        <v>621.73639966225517</v>
      </c>
      <c r="U419" s="5">
        <f t="shared" si="170"/>
        <v>-1.8845026461563408</v>
      </c>
      <c r="V419" s="5">
        <f t="shared" si="171"/>
        <v>1.6069550468022464</v>
      </c>
      <c r="W419" s="5">
        <f t="shared" si="172"/>
        <v>3.748284292278619</v>
      </c>
      <c r="X419" s="5">
        <f t="shared" si="173"/>
        <v>2.1416428504633944</v>
      </c>
      <c r="Y419" s="5">
        <f t="shared" si="173"/>
        <v>-6.3490418039389009</v>
      </c>
      <c r="Z419" s="5">
        <f t="shared" si="174"/>
        <v>-22.990639404731798</v>
      </c>
      <c r="AA419">
        <f t="shared" si="175"/>
        <v>0</v>
      </c>
      <c r="AB419">
        <f t="shared" si="189"/>
        <v>0</v>
      </c>
    </row>
    <row r="420" spans="1:28" x14ac:dyDescent="0.2">
      <c r="A420">
        <f t="shared" si="176"/>
        <v>3.8799999999999613</v>
      </c>
      <c r="B420" s="5">
        <f t="shared" si="177"/>
        <v>-138.03669617491468</v>
      </c>
      <c r="C420" s="5">
        <f t="shared" si="178"/>
        <v>317.19422003224656</v>
      </c>
      <c r="D420" s="5">
        <f t="shared" si="179"/>
        <v>45.561375880759421</v>
      </c>
      <c r="E420" s="2">
        <f t="shared" si="180"/>
        <v>345.92817565609045</v>
      </c>
      <c r="F420" s="2">
        <f t="shared" si="181"/>
        <v>-23.517729430901017</v>
      </c>
      <c r="G420" s="3">
        <f t="shared" si="182"/>
        <v>-30.480604674187347</v>
      </c>
      <c r="H420" s="3">
        <f t="shared" si="183"/>
        <v>60.211028731355803</v>
      </c>
      <c r="I420" s="3">
        <f t="shared" si="184"/>
        <v>-41.405967276028683</v>
      </c>
      <c r="J420" s="2">
        <f t="shared" si="185"/>
        <v>79.176318228721669</v>
      </c>
      <c r="K420" s="2">
        <f t="shared" si="163"/>
        <v>79.176318228721669</v>
      </c>
      <c r="L420" s="5">
        <f t="shared" si="164"/>
        <v>0.31384836983451009</v>
      </c>
      <c r="M420" s="4">
        <f t="shared" si="186"/>
        <v>9.9520129750640368E-2</v>
      </c>
      <c r="N420" s="4">
        <f t="shared" si="165"/>
        <v>0.15774643781443584</v>
      </c>
      <c r="O420" s="4">
        <f t="shared" si="166"/>
        <v>0</v>
      </c>
      <c r="P420" s="4">
        <f t="shared" si="167"/>
        <v>0</v>
      </c>
      <c r="Q420" s="5">
        <f t="shared" si="168"/>
        <v>4.0265412017444282</v>
      </c>
      <c r="R420" s="5">
        <f t="shared" si="169"/>
        <v>-7.9539822315774158</v>
      </c>
      <c r="S420" s="5">
        <f t="shared" si="187"/>
        <v>5.4698007148198435</v>
      </c>
      <c r="T420" s="6">
        <f t="shared" si="188"/>
        <v>621.73577792616629</v>
      </c>
      <c r="U420" s="5">
        <f t="shared" si="170"/>
        <v>-1.8842928346732626</v>
      </c>
      <c r="V420" s="5">
        <f t="shared" si="171"/>
        <v>1.6218092987648618</v>
      </c>
      <c r="W420" s="5">
        <f t="shared" si="172"/>
        <v>3.7454792502474579</v>
      </c>
      <c r="X420" s="5">
        <f t="shared" si="173"/>
        <v>2.1422483670711658</v>
      </c>
      <c r="Y420" s="5">
        <f t="shared" si="173"/>
        <v>-6.3321729328125542</v>
      </c>
      <c r="Z420" s="5">
        <f t="shared" si="174"/>
        <v>-22.958720034932696</v>
      </c>
      <c r="AA420">
        <f t="shared" si="175"/>
        <v>0</v>
      </c>
      <c r="AB420">
        <f t="shared" si="189"/>
        <v>0</v>
      </c>
    </row>
    <row r="421" spans="1:28" x14ac:dyDescent="0.2">
      <c r="A421">
        <f t="shared" si="176"/>
        <v>3.889999999999961</v>
      </c>
      <c r="B421" s="5">
        <f t="shared" si="177"/>
        <v>-138.34139510923819</v>
      </c>
      <c r="C421" s="5">
        <f t="shared" si="178"/>
        <v>317.79601371091348</v>
      </c>
      <c r="D421" s="5">
        <f t="shared" si="179"/>
        <v>45.146168271997389</v>
      </c>
      <c r="E421" s="2">
        <f t="shared" si="180"/>
        <v>346.60156942996878</v>
      </c>
      <c r="F421" s="2">
        <f t="shared" si="181"/>
        <v>-23.524218435864427</v>
      </c>
      <c r="G421" s="3">
        <f t="shared" si="182"/>
        <v>-30.459182190516636</v>
      </c>
      <c r="H421" s="3">
        <f t="shared" si="183"/>
        <v>60.14770700202768</v>
      </c>
      <c r="I421" s="3">
        <f t="shared" si="184"/>
        <v>-41.635554476378012</v>
      </c>
      <c r="J421" s="2">
        <f t="shared" si="185"/>
        <v>79.240316972310865</v>
      </c>
      <c r="K421" s="2">
        <f t="shared" si="163"/>
        <v>79.240316972310865</v>
      </c>
      <c r="L421" s="5">
        <f t="shared" si="164"/>
        <v>0.31384836983451009</v>
      </c>
      <c r="M421" s="4">
        <f t="shared" si="186"/>
        <v>9.9439652499374115E-2</v>
      </c>
      <c r="N421" s="4">
        <f t="shared" si="165"/>
        <v>0.1576655358762159</v>
      </c>
      <c r="O421" s="4">
        <f t="shared" si="166"/>
        <v>0</v>
      </c>
      <c r="P421" s="4">
        <f t="shared" si="167"/>
        <v>0</v>
      </c>
      <c r="Q421" s="5">
        <f t="shared" si="168"/>
        <v>4.0269636466897332</v>
      </c>
      <c r="R421" s="5">
        <f t="shared" si="169"/>
        <v>-7.9520398155772911</v>
      </c>
      <c r="S421" s="5">
        <f t="shared" si="187"/>
        <v>5.5045753768906556</v>
      </c>
      <c r="T421" s="6">
        <f t="shared" si="188"/>
        <v>621.73515619069929</v>
      </c>
      <c r="U421" s="5">
        <f t="shared" si="170"/>
        <v>-1.8840908349694274</v>
      </c>
      <c r="V421" s="5">
        <f t="shared" si="171"/>
        <v>1.6366572766459786</v>
      </c>
      <c r="W421" s="5">
        <f t="shared" si="172"/>
        <v>3.7426918004097942</v>
      </c>
      <c r="X421" s="5">
        <f t="shared" si="173"/>
        <v>2.1428728117203057</v>
      </c>
      <c r="Y421" s="5">
        <f t="shared" si="173"/>
        <v>-6.3153825389313125</v>
      </c>
      <c r="Z421" s="5">
        <f t="shared" si="174"/>
        <v>-22.926732822699549</v>
      </c>
      <c r="AA421">
        <f t="shared" si="175"/>
        <v>0</v>
      </c>
      <c r="AB421">
        <f t="shared" si="189"/>
        <v>0</v>
      </c>
    </row>
    <row r="422" spans="1:28" x14ac:dyDescent="0.2">
      <c r="A422">
        <f t="shared" si="176"/>
        <v>3.8999999999999608</v>
      </c>
      <c r="B422" s="5">
        <f t="shared" si="177"/>
        <v>-138.64587978750279</v>
      </c>
      <c r="C422" s="5">
        <f t="shared" si="178"/>
        <v>318.39717501180684</v>
      </c>
      <c r="D422" s="5">
        <f t="shared" si="179"/>
        <v>44.728666390592473</v>
      </c>
      <c r="E422" s="2">
        <f t="shared" si="180"/>
        <v>347.27430229942127</v>
      </c>
      <c r="F422" s="2">
        <f t="shared" si="181"/>
        <v>-23.53069151968942</v>
      </c>
      <c r="G422" s="3">
        <f t="shared" si="182"/>
        <v>-30.437753462399431</v>
      </c>
      <c r="H422" s="3">
        <f t="shared" si="183"/>
        <v>60.084553176638366</v>
      </c>
      <c r="I422" s="3">
        <f t="shared" si="184"/>
        <v>-41.864821804605008</v>
      </c>
      <c r="J422" s="2">
        <f t="shared" si="185"/>
        <v>79.304941025168304</v>
      </c>
      <c r="K422" s="2">
        <f t="shared" si="163"/>
        <v>79.304941025168304</v>
      </c>
      <c r="L422" s="5">
        <f t="shared" si="164"/>
        <v>0.31384836983451009</v>
      </c>
      <c r="M422" s="4">
        <f t="shared" si="186"/>
        <v>9.9358521703465097E-2</v>
      </c>
      <c r="N422" s="4">
        <f t="shared" si="165"/>
        <v>0.15758392844591845</v>
      </c>
      <c r="O422" s="4">
        <f t="shared" si="166"/>
        <v>0</v>
      </c>
      <c r="P422" s="4">
        <f t="shared" si="167"/>
        <v>0</v>
      </c>
      <c r="Q422" s="5">
        <f t="shared" si="168"/>
        <v>4.0274124460979346</v>
      </c>
      <c r="R422" s="5">
        <f t="shared" si="169"/>
        <v>-7.9501687790709461</v>
      </c>
      <c r="S422" s="5">
        <f t="shared" si="187"/>
        <v>5.5394004224990852</v>
      </c>
      <c r="T422" s="6">
        <f t="shared" si="188"/>
        <v>621.73453445585392</v>
      </c>
      <c r="U422" s="5">
        <f t="shared" si="170"/>
        <v>-1.8838965531179794</v>
      </c>
      <c r="V422" s="5">
        <f t="shared" si="171"/>
        <v>1.6514989834275697</v>
      </c>
      <c r="W422" s="5">
        <f t="shared" si="172"/>
        <v>3.7399217427497757</v>
      </c>
      <c r="X422" s="5">
        <f t="shared" si="173"/>
        <v>2.1435158929799552</v>
      </c>
      <c r="Y422" s="5">
        <f t="shared" si="173"/>
        <v>-6.2986697956433764</v>
      </c>
      <c r="Z422" s="5">
        <f t="shared" si="174"/>
        <v>-22.894677834751139</v>
      </c>
      <c r="AA422">
        <f t="shared" si="175"/>
        <v>0</v>
      </c>
      <c r="AB422">
        <f t="shared" si="189"/>
        <v>0</v>
      </c>
    </row>
    <row r="423" spans="1:28" x14ac:dyDescent="0.2">
      <c r="A423">
        <f t="shared" si="176"/>
        <v>3.9099999999999606</v>
      </c>
      <c r="B423" s="5">
        <f t="shared" si="177"/>
        <v>-138.95015014633213</v>
      </c>
      <c r="C423" s="5">
        <f t="shared" si="178"/>
        <v>318.99770561008341</v>
      </c>
      <c r="D423" s="5">
        <f t="shared" si="179"/>
        <v>44.308873438654686</v>
      </c>
      <c r="E423" s="2">
        <f t="shared" si="180"/>
        <v>347.9463757681429</v>
      </c>
      <c r="F423" s="2">
        <f t="shared" si="181"/>
        <v>-23.537148691967051</v>
      </c>
      <c r="G423" s="3">
        <f t="shared" si="182"/>
        <v>-30.41631830346963</v>
      </c>
      <c r="H423" s="3">
        <f t="shared" si="183"/>
        <v>60.021566478681933</v>
      </c>
      <c r="I423" s="3">
        <f t="shared" si="184"/>
        <v>-42.093768582952521</v>
      </c>
      <c r="J423" s="2">
        <f t="shared" si="185"/>
        <v>79.370184674145591</v>
      </c>
      <c r="K423" s="2">
        <f t="shared" si="163"/>
        <v>79.370184674145591</v>
      </c>
      <c r="L423" s="5">
        <f t="shared" si="164"/>
        <v>0.31384836983451009</v>
      </c>
      <c r="M423" s="4">
        <f t="shared" si="186"/>
        <v>9.9276748022865346E-2</v>
      </c>
      <c r="N423" s="4">
        <f t="shared" si="165"/>
        <v>0.15750162503485568</v>
      </c>
      <c r="O423" s="4">
        <f t="shared" si="166"/>
        <v>0</v>
      </c>
      <c r="P423" s="4">
        <f t="shared" si="167"/>
        <v>0</v>
      </c>
      <c r="Q423" s="5">
        <f t="shared" si="168"/>
        <v>4.027887216268474</v>
      </c>
      <c r="R423" s="5">
        <f t="shared" si="169"/>
        <v>-7.9483683037441581</v>
      </c>
      <c r="S423" s="5">
        <f t="shared" si="187"/>
        <v>5.574275974765075</v>
      </c>
      <c r="T423" s="6">
        <f t="shared" si="188"/>
        <v>621.7339127216303</v>
      </c>
      <c r="U423" s="5">
        <f t="shared" si="170"/>
        <v>-1.8837098957452809</v>
      </c>
      <c r="V423" s="5">
        <f t="shared" si="171"/>
        <v>1.6663344198765544</v>
      </c>
      <c r="W423" s="5">
        <f t="shared" si="172"/>
        <v>3.7371688787786486</v>
      </c>
      <c r="X423" s="5">
        <f t="shared" si="173"/>
        <v>2.1441773205231929</v>
      </c>
      <c r="Y423" s="5">
        <f t="shared" si="173"/>
        <v>-6.2820338838676033</v>
      </c>
      <c r="Z423" s="5">
        <f t="shared" si="174"/>
        <v>-22.862555146456277</v>
      </c>
      <c r="AA423">
        <f t="shared" si="175"/>
        <v>0</v>
      </c>
      <c r="AB423">
        <f t="shared" si="189"/>
        <v>0</v>
      </c>
    </row>
    <row r="424" spans="1:28" x14ac:dyDescent="0.2">
      <c r="A424">
        <f t="shared" si="176"/>
        <v>3.9199999999999604</v>
      </c>
      <c r="B424" s="5">
        <f t="shared" si="177"/>
        <v>-139.25420612050081</v>
      </c>
      <c r="C424" s="5">
        <f t="shared" si="178"/>
        <v>319.59760717317607</v>
      </c>
      <c r="D424" s="5">
        <f t="shared" si="179"/>
        <v>43.886792625067834</v>
      </c>
      <c r="E424" s="2">
        <f t="shared" si="180"/>
        <v>348.61779133181182</v>
      </c>
      <c r="F424" s="2">
        <f t="shared" si="181"/>
        <v>-23.543589962150143</v>
      </c>
      <c r="G424" s="3">
        <f t="shared" si="182"/>
        <v>-30.394876530264398</v>
      </c>
      <c r="H424" s="3">
        <f t="shared" si="183"/>
        <v>59.958746139843257</v>
      </c>
      <c r="I424" s="3">
        <f t="shared" si="184"/>
        <v>-42.322394134417081</v>
      </c>
      <c r="J424" s="2">
        <f t="shared" si="185"/>
        <v>79.436042217756082</v>
      </c>
      <c r="K424" s="2">
        <f t="shared" si="163"/>
        <v>79.436042217756082</v>
      </c>
      <c r="L424" s="5">
        <f t="shared" si="164"/>
        <v>0.31384836983451009</v>
      </c>
      <c r="M424" s="4">
        <f t="shared" si="186"/>
        <v>9.919434207476481E-2</v>
      </c>
      <c r="N424" s="4">
        <f t="shared" si="165"/>
        <v>0.15741863512565216</v>
      </c>
      <c r="O424" s="4">
        <f t="shared" si="166"/>
        <v>0</v>
      </c>
      <c r="P424" s="4">
        <f t="shared" si="167"/>
        <v>0</v>
      </c>
      <c r="Q424" s="5">
        <f t="shared" si="168"/>
        <v>4.0283875751734932</v>
      </c>
      <c r="R424" s="5">
        <f t="shared" si="169"/>
        <v>-7.9466375766397999</v>
      </c>
      <c r="S424" s="5">
        <f t="shared" si="187"/>
        <v>5.6092021467145017</v>
      </c>
      <c r="T424" s="6">
        <f t="shared" si="188"/>
        <v>621.73329098802856</v>
      </c>
      <c r="U424" s="5">
        <f t="shared" si="170"/>
        <v>-1.8835307700352653</v>
      </c>
      <c r="V424" s="5">
        <f t="shared" si="171"/>
        <v>1.6811635845702522</v>
      </c>
      <c r="W424" s="5">
        <f t="shared" si="172"/>
        <v>3.7344330115399615</v>
      </c>
      <c r="X424" s="5">
        <f t="shared" si="173"/>
        <v>2.144856805138228</v>
      </c>
      <c r="Y424" s="5">
        <f t="shared" si="173"/>
        <v>-6.2654739920695475</v>
      </c>
      <c r="Z424" s="5">
        <f t="shared" si="174"/>
        <v>-22.830364841745535</v>
      </c>
      <c r="AA424">
        <f t="shared" si="175"/>
        <v>0</v>
      </c>
      <c r="AB424">
        <f t="shared" si="189"/>
        <v>0</v>
      </c>
    </row>
    <row r="425" spans="1:28" x14ac:dyDescent="0.2">
      <c r="A425">
        <f t="shared" si="176"/>
        <v>3.9299999999999602</v>
      </c>
      <c r="B425" s="5">
        <f t="shared" si="177"/>
        <v>-139.5580476429632</v>
      </c>
      <c r="C425" s="5">
        <f t="shared" si="178"/>
        <v>320.1968813608749</v>
      </c>
      <c r="D425" s="5">
        <f t="shared" si="179"/>
        <v>43.462427165481579</v>
      </c>
      <c r="E425" s="2">
        <f t="shared" si="180"/>
        <v>349.28855047817666</v>
      </c>
      <c r="F425" s="2">
        <f t="shared" si="181"/>
        <v>-23.55001533955528</v>
      </c>
      <c r="G425" s="3">
        <f t="shared" si="182"/>
        <v>-30.373427962213015</v>
      </c>
      <c r="H425" s="3">
        <f t="shared" si="183"/>
        <v>59.896091399922561</v>
      </c>
      <c r="I425" s="3">
        <f t="shared" si="184"/>
        <v>-42.55069778283454</v>
      </c>
      <c r="J425" s="2">
        <f t="shared" si="185"/>
        <v>79.502507966539909</v>
      </c>
      <c r="K425" s="2">
        <f t="shared" si="163"/>
        <v>79.502507966539909</v>
      </c>
      <c r="L425" s="5">
        <f t="shared" si="164"/>
        <v>0.31384836983451009</v>
      </c>
      <c r="M425" s="4">
        <f t="shared" si="186"/>
        <v>9.9111314432090925E-2</v>
      </c>
      <c r="N425" s="4">
        <f t="shared" si="165"/>
        <v>0.15733496817111756</v>
      </c>
      <c r="O425" s="4">
        <f t="shared" si="166"/>
        <v>0</v>
      </c>
      <c r="P425" s="4">
        <f t="shared" si="167"/>
        <v>0</v>
      </c>
      <c r="Q425" s="5">
        <f t="shared" si="168"/>
        <v>4.0289131424730797</v>
      </c>
      <c r="R425" s="5">
        <f t="shared" si="169"/>
        <v>-7.9449757901588693</v>
      </c>
      <c r="S425" s="5">
        <f t="shared" si="187"/>
        <v>5.6441790413626922</v>
      </c>
      <c r="T425" s="6">
        <f t="shared" si="188"/>
        <v>621.73266925504834</v>
      </c>
      <c r="U425" s="5">
        <f t="shared" si="170"/>
        <v>-1.8833590837336489</v>
      </c>
      <c r="V425" s="5">
        <f t="shared" si="171"/>
        <v>1.6959864739220207</v>
      </c>
      <c r="W425" s="5">
        <f t="shared" si="172"/>
        <v>3.7317139456144437</v>
      </c>
      <c r="X425" s="5">
        <f t="shared" si="173"/>
        <v>2.1455540587394308</v>
      </c>
      <c r="Y425" s="5">
        <f t="shared" si="173"/>
        <v>-6.2489893162368482</v>
      </c>
      <c r="Z425" s="5">
        <f t="shared" si="174"/>
        <v>-22.798107013022864</v>
      </c>
      <c r="AA425">
        <f t="shared" si="175"/>
        <v>0</v>
      </c>
      <c r="AB425">
        <f t="shared" si="189"/>
        <v>0</v>
      </c>
    </row>
    <row r="426" spans="1:28" x14ac:dyDescent="0.2">
      <c r="A426">
        <f t="shared" si="176"/>
        <v>3.93999999999996</v>
      </c>
      <c r="B426" s="5">
        <f t="shared" si="177"/>
        <v>-139.86167464488238</v>
      </c>
      <c r="C426" s="5">
        <f t="shared" si="178"/>
        <v>320.79552982540832</v>
      </c>
      <c r="D426" s="5">
        <f t="shared" si="179"/>
        <v>43.035780282302582</v>
      </c>
      <c r="E426" s="2">
        <f t="shared" si="180"/>
        <v>349.95865468714356</v>
      </c>
      <c r="F426" s="2">
        <f t="shared" si="181"/>
        <v>-23.556424833364662</v>
      </c>
      <c r="G426" s="3">
        <f t="shared" si="182"/>
        <v>-30.351972421625621</v>
      </c>
      <c r="H426" s="3">
        <f t="shared" si="183"/>
        <v>59.833601506760189</v>
      </c>
      <c r="I426" s="3">
        <f t="shared" si="184"/>
        <v>-42.778678852964767</v>
      </c>
      <c r="J426" s="2">
        <f t="shared" si="185"/>
        <v>79.569576243423541</v>
      </c>
      <c r="K426" s="2">
        <f t="shared" si="163"/>
        <v>79.569576243423541</v>
      </c>
      <c r="L426" s="5">
        <f t="shared" si="164"/>
        <v>0.31384836983451009</v>
      </c>
      <c r="M426" s="4">
        <f t="shared" si="186"/>
        <v>9.9027675622046285E-2</v>
      </c>
      <c r="N426" s="4">
        <f t="shared" si="165"/>
        <v>0.15725063359314251</v>
      </c>
      <c r="O426" s="4">
        <f t="shared" si="166"/>
        <v>0</v>
      </c>
      <c r="P426" s="4">
        <f t="shared" si="167"/>
        <v>0</v>
      </c>
      <c r="Q426" s="5">
        <f t="shared" si="168"/>
        <v>4.0294635395302141</v>
      </c>
      <c r="R426" s="5">
        <f t="shared" si="169"/>
        <v>-7.9433821420610435</v>
      </c>
      <c r="S426" s="5">
        <f t="shared" si="187"/>
        <v>5.6792067517983558</v>
      </c>
      <c r="T426" s="6">
        <f t="shared" si="188"/>
        <v>621.73204752268998</v>
      </c>
      <c r="U426" s="5">
        <f t="shared" si="170"/>
        <v>-1.8831947451519893</v>
      </c>
      <c r="V426" s="5">
        <f t="shared" si="171"/>
        <v>1.7108030822070412</v>
      </c>
      <c r="W426" s="5">
        <f t="shared" si="172"/>
        <v>3.7290114871245263</v>
      </c>
      <c r="X426" s="5">
        <f t="shared" si="173"/>
        <v>2.1462687943782246</v>
      </c>
      <c r="Y426" s="5">
        <f t="shared" si="173"/>
        <v>-6.2325790598540021</v>
      </c>
      <c r="Z426" s="5">
        <f t="shared" si="174"/>
        <v>-22.765781761077118</v>
      </c>
      <c r="AA426">
        <f t="shared" si="175"/>
        <v>0</v>
      </c>
      <c r="AB426">
        <f t="shared" si="189"/>
        <v>0</v>
      </c>
    </row>
    <row r="427" spans="1:28" x14ac:dyDescent="0.2">
      <c r="A427">
        <f t="shared" si="176"/>
        <v>3.9499999999999598</v>
      </c>
      <c r="B427" s="5">
        <f t="shared" si="177"/>
        <v>-140.16508705565892</v>
      </c>
      <c r="C427" s="5">
        <f t="shared" si="178"/>
        <v>321.39355421152294</v>
      </c>
      <c r="D427" s="5">
        <f t="shared" si="179"/>
        <v>42.606855204684884</v>
      </c>
      <c r="E427" s="2">
        <f t="shared" si="180"/>
        <v>350.62810543086186</v>
      </c>
      <c r="F427" s="2">
        <f t="shared" si="181"/>
        <v>-23.5628184526281</v>
      </c>
      <c r="G427" s="3">
        <f t="shared" si="182"/>
        <v>-30.33050973368184</v>
      </c>
      <c r="H427" s="3">
        <f t="shared" si="183"/>
        <v>59.771275716161647</v>
      </c>
      <c r="I427" s="3">
        <f t="shared" si="184"/>
        <v>-43.006336670575536</v>
      </c>
      <c r="J427" s="2">
        <f t="shared" si="185"/>
        <v>79.637241384074031</v>
      </c>
      <c r="K427" s="2">
        <f t="shared" si="163"/>
        <v>79.637241384074031</v>
      </c>
      <c r="L427" s="5">
        <f t="shared" si="164"/>
        <v>0.31384836983451009</v>
      </c>
      <c r="M427" s="4">
        <f t="shared" si="186"/>
        <v>9.894343612468412E-2</v>
      </c>
      <c r="N427" s="4">
        <f t="shared" si="165"/>
        <v>0.15716564078161804</v>
      </c>
      <c r="O427" s="4">
        <f t="shared" si="166"/>
        <v>0</v>
      </c>
      <c r="P427" s="4">
        <f t="shared" si="167"/>
        <v>0</v>
      </c>
      <c r="Q427" s="5">
        <f t="shared" si="168"/>
        <v>4.0300383894254184</v>
      </c>
      <c r="R427" s="5">
        <f t="shared" si="169"/>
        <v>-7.9418558354647883</v>
      </c>
      <c r="S427" s="5">
        <f t="shared" si="187"/>
        <v>5.7142853612679607</v>
      </c>
      <c r="T427" s="6">
        <f t="shared" si="188"/>
        <v>621.73142579095338</v>
      </c>
      <c r="U427" s="5">
        <f t="shared" si="170"/>
        <v>-1.8830376631715902</v>
      </c>
      <c r="V427" s="5">
        <f t="shared" si="171"/>
        <v>1.7256134015882592</v>
      </c>
      <c r="W427" s="5">
        <f t="shared" si="172"/>
        <v>3.7263254437385265</v>
      </c>
      <c r="X427" s="5">
        <f t="shared" si="173"/>
        <v>2.147000726253828</v>
      </c>
      <c r="Y427" s="5">
        <f t="shared" si="173"/>
        <v>-6.2162424338765288</v>
      </c>
      <c r="Z427" s="5">
        <f t="shared" si="174"/>
        <v>-22.733389194993514</v>
      </c>
      <c r="AA427">
        <f t="shared" si="175"/>
        <v>0</v>
      </c>
      <c r="AB427">
        <f t="shared" si="189"/>
        <v>0</v>
      </c>
    </row>
    <row r="428" spans="1:28" x14ac:dyDescent="0.2">
      <c r="A428">
        <f t="shared" si="176"/>
        <v>3.9599999999999596</v>
      </c>
      <c r="B428" s="5">
        <f t="shared" si="177"/>
        <v>-140.46828480295943</v>
      </c>
      <c r="C428" s="5">
        <f t="shared" si="178"/>
        <v>321.99095615656285</v>
      </c>
      <c r="D428" s="5">
        <f t="shared" si="179"/>
        <v>42.175655168519384</v>
      </c>
      <c r="E428" s="2">
        <f t="shared" si="180"/>
        <v>351.29690417380976</v>
      </c>
      <c r="F428" s="2">
        <f t="shared" si="181"/>
        <v>-23.569196206264881</v>
      </c>
      <c r="G428" s="3">
        <f t="shared" si="182"/>
        <v>-30.3090397264193</v>
      </c>
      <c r="H428" s="3">
        <f t="shared" si="183"/>
        <v>59.709113291822881</v>
      </c>
      <c r="I428" s="3">
        <f t="shared" si="184"/>
        <v>-43.233670562525468</v>
      </c>
      <c r="J428" s="2">
        <f t="shared" si="185"/>
        <v>79.705497737247612</v>
      </c>
      <c r="K428" s="2">
        <f t="shared" si="163"/>
        <v>79.705497737247612</v>
      </c>
      <c r="L428" s="5">
        <f t="shared" si="164"/>
        <v>0.31384836983451009</v>
      </c>
      <c r="M428" s="4">
        <f t="shared" si="186"/>
        <v>9.8858606371522176E-2</v>
      </c>
      <c r="N428" s="4">
        <f t="shared" si="165"/>
        <v>0.15707999909337916</v>
      </c>
      <c r="O428" s="4">
        <f t="shared" si="166"/>
        <v>0</v>
      </c>
      <c r="P428" s="4">
        <f t="shared" si="167"/>
        <v>0</v>
      </c>
      <c r="Q428" s="5">
        <f t="shared" si="168"/>
        <v>4.0306373169711085</v>
      </c>
      <c r="R428" s="5">
        <f t="shared" si="169"/>
        <v>-7.9403960788469723</v>
      </c>
      <c r="S428" s="5">
        <f t="shared" si="187"/>
        <v>5.7494149432604731</v>
      </c>
      <c r="T428" s="6">
        <f t="shared" si="188"/>
        <v>621.73080405983842</v>
      </c>
      <c r="U428" s="5">
        <f t="shared" si="170"/>
        <v>-1.8828877472472714</v>
      </c>
      <c r="V428" s="5">
        <f t="shared" si="171"/>
        <v>1.7404174221424644</v>
      </c>
      <c r="W428" s="5">
        <f t="shared" si="172"/>
        <v>3.7236556246745036</v>
      </c>
      <c r="X428" s="5">
        <f t="shared" si="173"/>
        <v>2.1477495697238371</v>
      </c>
      <c r="Y428" s="5">
        <f t="shared" si="173"/>
        <v>-6.1999786567045074</v>
      </c>
      <c r="Z428" s="5">
        <f t="shared" si="174"/>
        <v>-22.700929432065024</v>
      </c>
      <c r="AA428">
        <f t="shared" si="175"/>
        <v>0</v>
      </c>
      <c r="AB428">
        <f t="shared" si="189"/>
        <v>0</v>
      </c>
    </row>
    <row r="429" spans="1:28" x14ac:dyDescent="0.2">
      <c r="A429">
        <f t="shared" si="176"/>
        <v>3.9699999999999593</v>
      </c>
      <c r="B429" s="5">
        <f t="shared" si="177"/>
        <v>-140.77126781274512</v>
      </c>
      <c r="C429" s="5">
        <f t="shared" si="178"/>
        <v>322.58773729054826</v>
      </c>
      <c r="D429" s="5">
        <f t="shared" si="179"/>
        <v>41.742183416422527</v>
      </c>
      <c r="E429" s="2">
        <f t="shared" si="180"/>
        <v>351.96505237287892</v>
      </c>
      <c r="F429" s="2">
        <f t="shared" si="181"/>
        <v>-23.575558103065671</v>
      </c>
      <c r="G429" s="3">
        <f t="shared" si="182"/>
        <v>-30.287562230722063</v>
      </c>
      <c r="H429" s="3">
        <f t="shared" si="183"/>
        <v>59.647113505255838</v>
      </c>
      <c r="I429" s="3">
        <f t="shared" si="184"/>
        <v>-43.46067985684612</v>
      </c>
      <c r="J429" s="2">
        <f t="shared" si="185"/>
        <v>79.774339665132956</v>
      </c>
      <c r="K429" s="2">
        <f t="shared" si="163"/>
        <v>79.774339665132956</v>
      </c>
      <c r="L429" s="5">
        <f t="shared" si="164"/>
        <v>0.31384836983451009</v>
      </c>
      <c r="M429" s="4">
        <f t="shared" si="186"/>
        <v>9.8773196744193881E-2</v>
      </c>
      <c r="N429" s="4">
        <f t="shared" si="165"/>
        <v>0.15699371785117094</v>
      </c>
      <c r="O429" s="4">
        <f t="shared" si="166"/>
        <v>0</v>
      </c>
      <c r="P429" s="4">
        <f t="shared" si="167"/>
        <v>0</v>
      </c>
      <c r="Q429" s="5">
        <f t="shared" si="168"/>
        <v>4.0312599487256406</v>
      </c>
      <c r="R429" s="5">
        <f t="shared" si="169"/>
        <v>-7.9390020860420245</v>
      </c>
      <c r="S429" s="5">
        <f t="shared" si="187"/>
        <v>5.7845955615924822</v>
      </c>
      <c r="T429" s="6">
        <f t="shared" si="188"/>
        <v>621.73018232934521</v>
      </c>
      <c r="U429" s="5">
        <f t="shared" si="170"/>
        <v>-1.882744907410971</v>
      </c>
      <c r="V429" s="5">
        <f t="shared" si="171"/>
        <v>1.7552151318864937</v>
      </c>
      <c r="W429" s="5">
        <f t="shared" si="172"/>
        <v>3.7210018407037575</v>
      </c>
      <c r="X429" s="5">
        <f t="shared" si="173"/>
        <v>2.1485150413146696</v>
      </c>
      <c r="Y429" s="5">
        <f t="shared" si="173"/>
        <v>-6.183786954155531</v>
      </c>
      <c r="Z429" s="5">
        <f t="shared" si="174"/>
        <v>-22.668402597703761</v>
      </c>
      <c r="AA429">
        <f t="shared" si="175"/>
        <v>0</v>
      </c>
      <c r="AB429">
        <f t="shared" si="189"/>
        <v>0</v>
      </c>
    </row>
    <row r="430" spans="1:28" x14ac:dyDescent="0.2">
      <c r="A430">
        <f t="shared" si="176"/>
        <v>3.9799999999999591</v>
      </c>
      <c r="B430" s="5">
        <f t="shared" si="177"/>
        <v>-141.07403600930027</v>
      </c>
      <c r="C430" s="5">
        <f t="shared" si="178"/>
        <v>323.18389923625313</v>
      </c>
      <c r="D430" s="5">
        <f t="shared" si="179"/>
        <v>41.306443197724185</v>
      </c>
      <c r="E430" s="2">
        <f t="shared" si="180"/>
        <v>352.63255147745787</v>
      </c>
      <c r="F430" s="2">
        <f t="shared" si="181"/>
        <v>-23.581904151694427</v>
      </c>
      <c r="G430" s="3">
        <f t="shared" si="182"/>
        <v>-30.266077080308918</v>
      </c>
      <c r="H430" s="3">
        <f t="shared" si="183"/>
        <v>59.585275635714282</v>
      </c>
      <c r="I430" s="3">
        <f t="shared" si="184"/>
        <v>-43.687363882823156</v>
      </c>
      <c r="J430" s="2">
        <f t="shared" si="185"/>
        <v>79.843761543688856</v>
      </c>
      <c r="K430" s="2">
        <f t="shared" si="163"/>
        <v>79.843761543688856</v>
      </c>
      <c r="L430" s="5">
        <f t="shared" si="164"/>
        <v>0.31384836983451009</v>
      </c>
      <c r="M430" s="4">
        <f t="shared" si="186"/>
        <v>9.8687217573137365E-2</v>
      </c>
      <c r="N430" s="4">
        <f t="shared" si="165"/>
        <v>0.15690680634263898</v>
      </c>
      <c r="O430" s="4">
        <f t="shared" si="166"/>
        <v>0</v>
      </c>
      <c r="P430" s="4">
        <f t="shared" si="167"/>
        <v>0</v>
      </c>
      <c r="Q430" s="5">
        <f t="shared" si="168"/>
        <v>4.0319059130070594</v>
      </c>
      <c r="R430" s="5">
        <f t="shared" si="169"/>
        <v>-7.9376730762406345</v>
      </c>
      <c r="S430" s="5">
        <f t="shared" si="187"/>
        <v>5.8198272704936844</v>
      </c>
      <c r="T430" s="6">
        <f t="shared" si="188"/>
        <v>621.72956059947376</v>
      </c>
      <c r="U430" s="5">
        <f t="shared" si="170"/>
        <v>-1.8826090542752152</v>
      </c>
      <c r="V430" s="5">
        <f t="shared" si="171"/>
        <v>1.7700065168035548</v>
      </c>
      <c r="W430" s="5">
        <f t="shared" si="172"/>
        <v>3.7183639041540171</v>
      </c>
      <c r="X430" s="5">
        <f t="shared" si="173"/>
        <v>2.1492968587318444</v>
      </c>
      <c r="Y430" s="5">
        <f t="shared" si="173"/>
        <v>-6.1676665594370794</v>
      </c>
      <c r="Z430" s="5">
        <f t="shared" si="174"/>
        <v>-22.635808825352299</v>
      </c>
      <c r="AA430">
        <f t="shared" si="175"/>
        <v>0</v>
      </c>
      <c r="AB430">
        <f t="shared" si="189"/>
        <v>0</v>
      </c>
    </row>
    <row r="431" spans="1:28" x14ac:dyDescent="0.2">
      <c r="A431">
        <f t="shared" si="176"/>
        <v>3.9899999999999589</v>
      </c>
      <c r="B431" s="5">
        <f t="shared" si="177"/>
        <v>-141.37658931526045</v>
      </c>
      <c r="C431" s="5">
        <f t="shared" si="178"/>
        <v>323.77944360928228</v>
      </c>
      <c r="D431" s="5">
        <f t="shared" si="179"/>
        <v>40.868437768454683</v>
      </c>
      <c r="E431" s="2">
        <f t="shared" si="180"/>
        <v>353.29940292951562</v>
      </c>
      <c r="F431" s="2">
        <f t="shared" si="181"/>
        <v>-23.588234360690283</v>
      </c>
      <c r="G431" s="3">
        <f t="shared" si="182"/>
        <v>-30.244584111721601</v>
      </c>
      <c r="H431" s="3">
        <f t="shared" si="183"/>
        <v>59.523598970119913</v>
      </c>
      <c r="I431" s="3">
        <f t="shared" si="184"/>
        <v>-43.913721971076683</v>
      </c>
      <c r="J431" s="2">
        <f t="shared" si="185"/>
        <v>79.913757762976488</v>
      </c>
      <c r="K431" s="2">
        <f t="shared" si="163"/>
        <v>79.913757762976488</v>
      </c>
      <c r="L431" s="5">
        <f t="shared" si="164"/>
        <v>0.31384836983451009</v>
      </c>
      <c r="M431" s="4">
        <f t="shared" si="186"/>
        <v>9.8600679136321825E-2</v>
      </c>
      <c r="N431" s="4">
        <f t="shared" si="165"/>
        <v>0.15681927381934288</v>
      </c>
      <c r="O431" s="4">
        <f t="shared" si="166"/>
        <v>0</v>
      </c>
      <c r="P431" s="4">
        <f t="shared" si="167"/>
        <v>0</v>
      </c>
      <c r="Q431" s="5">
        <f t="shared" si="168"/>
        <v>4.0325748399065455</v>
      </c>
      <c r="R431" s="5">
        <f t="shared" si="169"/>
        <v>-7.93640827398798</v>
      </c>
      <c r="S431" s="5">
        <f t="shared" si="187"/>
        <v>5.8551101146926943</v>
      </c>
      <c r="T431" s="6">
        <f t="shared" si="188"/>
        <v>621.72893887022406</v>
      </c>
      <c r="U431" s="5">
        <f t="shared" si="170"/>
        <v>-1.882480099036439</v>
      </c>
      <c r="V431" s="5">
        <f t="shared" si="171"/>
        <v>1.7847915608696685</v>
      </c>
      <c r="W431" s="5">
        <f t="shared" si="172"/>
        <v>3.7157416289122946</v>
      </c>
      <c r="X431" s="5">
        <f t="shared" si="173"/>
        <v>2.1500947408701068</v>
      </c>
      <c r="Y431" s="5">
        <f t="shared" si="173"/>
        <v>-6.1516167131183117</v>
      </c>
      <c r="Z431" s="5">
        <f t="shared" si="174"/>
        <v>-22.603148256395009</v>
      </c>
      <c r="AA431">
        <f t="shared" si="175"/>
        <v>0</v>
      </c>
      <c r="AB431">
        <f t="shared" si="189"/>
        <v>0</v>
      </c>
    </row>
    <row r="432" spans="1:28" x14ac:dyDescent="0.2">
      <c r="A432">
        <f t="shared" si="176"/>
        <v>3.9999999999999587</v>
      </c>
      <c r="B432" s="5">
        <f t="shared" si="177"/>
        <v>-141.67892765164063</v>
      </c>
      <c r="C432" s="5">
        <f t="shared" si="178"/>
        <v>324.37437201814782</v>
      </c>
      <c r="D432" s="5">
        <f t="shared" si="179"/>
        <v>40.428170391331101</v>
      </c>
      <c r="E432" s="2">
        <f t="shared" si="180"/>
        <v>353.96560816368384</v>
      </c>
      <c r="F432" s="2">
        <f t="shared" si="181"/>
        <v>-23.594548738469395</v>
      </c>
      <c r="G432" s="3">
        <f t="shared" si="182"/>
        <v>-30.2230831643129</v>
      </c>
      <c r="H432" s="3">
        <f t="shared" si="183"/>
        <v>59.462082802988732</v>
      </c>
      <c r="I432" s="3">
        <f t="shared" si="184"/>
        <v>-44.13975345364063</v>
      </c>
      <c r="J432" s="2">
        <f t="shared" si="185"/>
        <v>79.984322727486045</v>
      </c>
      <c r="K432" s="2">
        <f t="shared" si="163"/>
        <v>79.984322727486045</v>
      </c>
      <c r="L432" s="5">
        <f t="shared" si="164"/>
        <v>0.31384836983451009</v>
      </c>
      <c r="M432" s="4">
        <f t="shared" si="186"/>
        <v>9.8513591658011199E-2</v>
      </c>
      <c r="N432" s="4">
        <f t="shared" si="165"/>
        <v>0.15673112949579296</v>
      </c>
      <c r="O432" s="4">
        <f t="shared" si="166"/>
        <v>0</v>
      </c>
      <c r="P432" s="4">
        <f t="shared" si="167"/>
        <v>0</v>
      </c>
      <c r="Q432" s="5">
        <f t="shared" si="168"/>
        <v>4.0332663613015578</v>
      </c>
      <c r="R432" s="5">
        <f t="shared" si="169"/>
        <v>-7.935206909181483</v>
      </c>
      <c r="S432" s="5">
        <f t="shared" si="187"/>
        <v>5.8904441295031695</v>
      </c>
      <c r="T432" s="6">
        <f t="shared" si="188"/>
        <v>621.72831714159599</v>
      </c>
      <c r="U432" s="5">
        <f t="shared" si="170"/>
        <v>-1.8823579534781543</v>
      </c>
      <c r="V432" s="5">
        <f t="shared" si="171"/>
        <v>1.7995702460801917</v>
      </c>
      <c r="W432" s="5">
        <f t="shared" si="172"/>
        <v>3.713134830427403</v>
      </c>
      <c r="X432" s="5">
        <f t="shared" si="173"/>
        <v>2.1509084078234038</v>
      </c>
      <c r="Y432" s="5">
        <f t="shared" si="173"/>
        <v>-6.1356366631012911</v>
      </c>
      <c r="Z432" s="5">
        <f t="shared" si="174"/>
        <v>-22.570421040069427</v>
      </c>
      <c r="AA432">
        <f t="shared" si="175"/>
        <v>0</v>
      </c>
      <c r="AB432">
        <f t="shared" si="189"/>
        <v>0</v>
      </c>
    </row>
    <row r="433" spans="1:28" x14ac:dyDescent="0.2">
      <c r="A433">
        <f t="shared" si="176"/>
        <v>4.0099999999999589</v>
      </c>
      <c r="B433" s="5">
        <f t="shared" si="177"/>
        <v>-141.98105093786339</v>
      </c>
      <c r="C433" s="5">
        <f t="shared" si="178"/>
        <v>324.96868606434452</v>
      </c>
      <c r="D433" s="5">
        <f t="shared" si="179"/>
        <v>39.985644335742691</v>
      </c>
      <c r="E433" s="2">
        <f t="shared" si="180"/>
        <v>354.63116860733868</v>
      </c>
      <c r="F433" s="2">
        <f t="shared" si="181"/>
        <v>-23.600847293326826</v>
      </c>
      <c r="G433" s="3">
        <f t="shared" si="182"/>
        <v>-30.201574080234668</v>
      </c>
      <c r="H433" s="3">
        <f t="shared" si="183"/>
        <v>59.400726436357722</v>
      </c>
      <c r="I433" s="3">
        <f t="shared" si="184"/>
        <v>-44.365457664041323</v>
      </c>
      <c r="J433" s="2">
        <f t="shared" si="185"/>
        <v>80.055450856457938</v>
      </c>
      <c r="K433" s="2">
        <f t="shared" si="163"/>
        <v>80.055450856457938</v>
      </c>
      <c r="L433" s="5">
        <f t="shared" si="164"/>
        <v>0.31384836983451009</v>
      </c>
      <c r="M433" s="4">
        <f t="shared" si="186"/>
        <v>9.8425965307564645E-2</v>
      </c>
      <c r="N433" s="4">
        <f t="shared" si="165"/>
        <v>0.15664238254851057</v>
      </c>
      <c r="O433" s="4">
        <f t="shared" si="166"/>
        <v>0</v>
      </c>
      <c r="P433" s="4">
        <f t="shared" si="167"/>
        <v>0</v>
      </c>
      <c r="Q433" s="5">
        <f t="shared" si="168"/>
        <v>4.0339801108686739</v>
      </c>
      <c r="R433" s="5">
        <f t="shared" si="169"/>
        <v>-7.9340682170681163</v>
      </c>
      <c r="S433" s="5">
        <f t="shared" si="187"/>
        <v>5.9258293409102434</v>
      </c>
      <c r="T433" s="6">
        <f t="shared" si="188"/>
        <v>621.72769541358969</v>
      </c>
      <c r="U433" s="5">
        <f t="shared" si="170"/>
        <v>-1.882242529973982</v>
      </c>
      <c r="V433" s="5">
        <f t="shared" si="171"/>
        <v>1.8143425524764516</v>
      </c>
      <c r="W433" s="5">
        <f t="shared" si="172"/>
        <v>3.7105433257121674</v>
      </c>
      <c r="X433" s="5">
        <f t="shared" si="173"/>
        <v>2.1517375808946921</v>
      </c>
      <c r="Y433" s="5">
        <f t="shared" si="173"/>
        <v>-6.1197256645916642</v>
      </c>
      <c r="Z433" s="5">
        <f t="shared" si="174"/>
        <v>-22.537627333377589</v>
      </c>
      <c r="AA433">
        <f t="shared" si="175"/>
        <v>0</v>
      </c>
      <c r="AB433">
        <f t="shared" si="189"/>
        <v>0</v>
      </c>
    </row>
    <row r="434" spans="1:28" x14ac:dyDescent="0.2">
      <c r="A434">
        <f t="shared" si="176"/>
        <v>4.0199999999999587</v>
      </c>
      <c r="B434" s="5">
        <f t="shared" si="177"/>
        <v>-142.28295909178669</v>
      </c>
      <c r="C434" s="5">
        <f t="shared" si="178"/>
        <v>325.56238734242487</v>
      </c>
      <c r="D434" s="5">
        <f t="shared" si="179"/>
        <v>39.540862877735613</v>
      </c>
      <c r="E434" s="2">
        <f t="shared" si="180"/>
        <v>355.29608568068141</v>
      </c>
      <c r="F434" s="2">
        <f t="shared" si="181"/>
        <v>-23.607130033438398</v>
      </c>
      <c r="G434" s="3">
        <f t="shared" si="182"/>
        <v>-30.18005670442572</v>
      </c>
      <c r="H434" s="3">
        <f t="shared" si="183"/>
        <v>59.339529179711803</v>
      </c>
      <c r="I434" s="3">
        <f t="shared" si="184"/>
        <v>-44.590833937375102</v>
      </c>
      <c r="J434" s="2">
        <f t="shared" si="185"/>
        <v>80.127136584198382</v>
      </c>
      <c r="K434" s="2">
        <f t="shared" si="163"/>
        <v>80.127136584198382</v>
      </c>
      <c r="L434" s="5">
        <f t="shared" si="164"/>
        <v>0.31384836983451009</v>
      </c>
      <c r="M434" s="4">
        <f t="shared" si="186"/>
        <v>9.8337810198274117E-2</v>
      </c>
      <c r="N434" s="4">
        <f t="shared" si="165"/>
        <v>0.15655304211511148</v>
      </c>
      <c r="O434" s="4">
        <f t="shared" si="166"/>
        <v>0</v>
      </c>
      <c r="P434" s="4">
        <f t="shared" si="167"/>
        <v>0</v>
      </c>
      <c r="Q434" s="5">
        <f t="shared" si="168"/>
        <v>4.0347157240961318</v>
      </c>
      <c r="R434" s="5">
        <f t="shared" si="169"/>
        <v>-7.9329914382412428</v>
      </c>
      <c r="S434" s="5">
        <f t="shared" si="187"/>
        <v>5.9612657656572212</v>
      </c>
      <c r="T434" s="6">
        <f t="shared" si="188"/>
        <v>621.72707368620524</v>
      </c>
      <c r="U434" s="5">
        <f t="shared" si="170"/>
        <v>-1.8821337414905348</v>
      </c>
      <c r="V434" s="5">
        <f t="shared" si="171"/>
        <v>1.8291084581724444</v>
      </c>
      <c r="W434" s="5">
        <f t="shared" si="172"/>
        <v>3.7079669333453094</v>
      </c>
      <c r="X434" s="5">
        <f t="shared" si="173"/>
        <v>2.152581982605597</v>
      </c>
      <c r="Y434" s="5">
        <f t="shared" si="173"/>
        <v>-6.1038829800687981</v>
      </c>
      <c r="Z434" s="5">
        <f t="shared" si="174"/>
        <v>-22.504767300997468</v>
      </c>
      <c r="AA434">
        <f t="shared" si="175"/>
        <v>0</v>
      </c>
      <c r="AB434">
        <f t="shared" si="189"/>
        <v>0</v>
      </c>
    </row>
    <row r="435" spans="1:28" x14ac:dyDescent="0.2">
      <c r="A435">
        <f t="shared" si="176"/>
        <v>4.0299999999999585</v>
      </c>
      <c r="B435" s="5">
        <f t="shared" si="177"/>
        <v>-142.58465202973184</v>
      </c>
      <c r="C435" s="5">
        <f t="shared" si="178"/>
        <v>326.15547744007296</v>
      </c>
      <c r="D435" s="5">
        <f t="shared" si="179"/>
        <v>39.093829299996813</v>
      </c>
      <c r="E435" s="2">
        <f t="shared" si="180"/>
        <v>355.96036079681915</v>
      </c>
      <c r="F435" s="2">
        <f t="shared" si="181"/>
        <v>-23.61339696686257</v>
      </c>
      <c r="G435" s="3">
        <f t="shared" si="182"/>
        <v>-30.158530884599664</v>
      </c>
      <c r="H435" s="3">
        <f t="shared" si="183"/>
        <v>59.278490349911117</v>
      </c>
      <c r="I435" s="3">
        <f t="shared" si="184"/>
        <v>-44.815881610385077</v>
      </c>
      <c r="J435" s="2">
        <f t="shared" si="185"/>
        <v>80.199374360389541</v>
      </c>
      <c r="K435" s="2">
        <f t="shared" si="163"/>
        <v>80.199374360389541</v>
      </c>
      <c r="L435" s="5">
        <f t="shared" si="164"/>
        <v>0.31384836983451009</v>
      </c>
      <c r="M435" s="4">
        <f t="shared" si="186"/>
        <v>9.824913638623807E-2</v>
      </c>
      <c r="N435" s="4">
        <f t="shared" si="165"/>
        <v>0.15646311729341203</v>
      </c>
      <c r="O435" s="4">
        <f t="shared" si="166"/>
        <v>0</v>
      </c>
      <c r="P435" s="4">
        <f t="shared" si="167"/>
        <v>0</v>
      </c>
      <c r="Q435" s="5">
        <f t="shared" si="168"/>
        <v>4.0354728382960623</v>
      </c>
      <c r="R435" s="5">
        <f t="shared" si="169"/>
        <v>-7.931975818636996</v>
      </c>
      <c r="S435" s="5">
        <f t="shared" si="187"/>
        <v>5.9967534113325449</v>
      </c>
      <c r="T435" s="6">
        <f t="shared" si="188"/>
        <v>621.72645195944233</v>
      </c>
      <c r="U435" s="5">
        <f t="shared" si="170"/>
        <v>-1.8820315015901543</v>
      </c>
      <c r="V435" s="5">
        <f t="shared" si="171"/>
        <v>1.843867939381608</v>
      </c>
      <c r="W435" s="5">
        <f t="shared" si="172"/>
        <v>3.7054054734730104</v>
      </c>
      <c r="X435" s="5">
        <f t="shared" si="173"/>
        <v>2.153441336705908</v>
      </c>
      <c r="Y435" s="5">
        <f t="shared" si="173"/>
        <v>-6.0881078792553875</v>
      </c>
      <c r="Z435" s="5">
        <f t="shared" si="174"/>
        <v>-22.471841115194444</v>
      </c>
      <c r="AA435">
        <f t="shared" si="175"/>
        <v>0</v>
      </c>
      <c r="AB435">
        <f t="shared" si="189"/>
        <v>0</v>
      </c>
    </row>
    <row r="436" spans="1:28" x14ac:dyDescent="0.2">
      <c r="A436">
        <f t="shared" si="176"/>
        <v>4.0399999999999583</v>
      </c>
      <c r="B436" s="5">
        <f t="shared" si="177"/>
        <v>-142.88612966651101</v>
      </c>
      <c r="C436" s="5">
        <f t="shared" si="178"/>
        <v>326.7479579381781</v>
      </c>
      <c r="D436" s="5">
        <f t="shared" si="179"/>
        <v>38.644546891837201</v>
      </c>
      <c r="E436" s="2">
        <f t="shared" si="180"/>
        <v>356.62399536184381</v>
      </c>
      <c r="F436" s="2">
        <f t="shared" si="181"/>
        <v>-23.619648101542204</v>
      </c>
      <c r="G436" s="3">
        <f t="shared" si="182"/>
        <v>-30.136996471232603</v>
      </c>
      <c r="H436" s="3">
        <f t="shared" si="183"/>
        <v>59.217609271118562</v>
      </c>
      <c r="I436" s="3">
        <f t="shared" si="184"/>
        <v>-45.040600021537024</v>
      </c>
      <c r="J436" s="2">
        <f t="shared" si="185"/>
        <v>80.272158650394061</v>
      </c>
      <c r="K436" s="2">
        <f t="shared" si="163"/>
        <v>80.272158650394061</v>
      </c>
      <c r="L436" s="5">
        <f t="shared" si="164"/>
        <v>0.31384836983451009</v>
      </c>
      <c r="M436" s="4">
        <f t="shared" si="186"/>
        <v>9.8159953869271788E-2</v>
      </c>
      <c r="N436" s="4">
        <f t="shared" si="165"/>
        <v>0.156372617140559</v>
      </c>
      <c r="O436" s="4">
        <f t="shared" si="166"/>
        <v>0</v>
      </c>
      <c r="P436" s="4">
        <f t="shared" si="167"/>
        <v>0</v>
      </c>
      <c r="Q436" s="5">
        <f t="shared" si="168"/>
        <v>4.0362510926164221</v>
      </c>
      <c r="R436" s="5">
        <f t="shared" si="169"/>
        <v>-7.9310206095301998</v>
      </c>
      <c r="S436" s="5">
        <f t="shared" si="187"/>
        <v>6.0322922764569924</v>
      </c>
      <c r="T436" s="6">
        <f t="shared" si="188"/>
        <v>621.72583023330128</v>
      </c>
      <c r="U436" s="5">
        <f t="shared" si="170"/>
        <v>-1.8819357244335184</v>
      </c>
      <c r="V436" s="5">
        <f t="shared" si="171"/>
        <v>1.8586209704436694</v>
      </c>
      <c r="W436" s="5">
        <f t="shared" si="172"/>
        <v>3.7028587678101839</v>
      </c>
      <c r="X436" s="5">
        <f t="shared" si="173"/>
        <v>2.1543153681829037</v>
      </c>
      <c r="Y436" s="5">
        <f t="shared" si="173"/>
        <v>-6.0723996390865302</v>
      </c>
      <c r="Z436" s="5">
        <f t="shared" si="174"/>
        <v>-22.438848955732823</v>
      </c>
      <c r="AA436">
        <f t="shared" si="175"/>
        <v>0</v>
      </c>
      <c r="AB436">
        <f t="shared" si="189"/>
        <v>0</v>
      </c>
    </row>
    <row r="437" spans="1:28" x14ac:dyDescent="0.2">
      <c r="A437">
        <f t="shared" si="176"/>
        <v>4.0499999999999581</v>
      </c>
      <c r="B437" s="5">
        <f t="shared" si="177"/>
        <v>-143.18739191545492</v>
      </c>
      <c r="C437" s="5">
        <f t="shared" si="178"/>
        <v>327.33983041090738</v>
      </c>
      <c r="D437" s="5">
        <f t="shared" si="179"/>
        <v>38.193018949174039</v>
      </c>
      <c r="E437" s="2">
        <f t="shared" si="180"/>
        <v>357.28699077491149</v>
      </c>
      <c r="F437" s="2">
        <f t="shared" si="181"/>
        <v>-23.625883445306467</v>
      </c>
      <c r="G437" s="3">
        <f t="shared" si="182"/>
        <v>-30.115453317550774</v>
      </c>
      <c r="H437" s="3">
        <f t="shared" si="183"/>
        <v>59.156885274727699</v>
      </c>
      <c r="I437" s="3">
        <f t="shared" si="184"/>
        <v>-45.264988511094352</v>
      </c>
      <c r="J437" s="2">
        <f t="shared" si="185"/>
        <v>80.345483935554086</v>
      </c>
      <c r="K437" s="2">
        <f t="shared" si="163"/>
        <v>80.345483935554086</v>
      </c>
      <c r="L437" s="5">
        <f t="shared" si="164"/>
        <v>0.31384836983451009</v>
      </c>
      <c r="M437" s="4">
        <f t="shared" si="186"/>
        <v>9.8070272585853435E-2</v>
      </c>
      <c r="N437" s="4">
        <f t="shared" si="165"/>
        <v>0.15628155067218147</v>
      </c>
      <c r="O437" s="4">
        <f t="shared" si="166"/>
        <v>0</v>
      </c>
      <c r="P437" s="4">
        <f t="shared" si="167"/>
        <v>0</v>
      </c>
      <c r="Q437" s="5">
        <f t="shared" si="168"/>
        <v>4.0370501280526305</v>
      </c>
      <c r="R437" s="5">
        <f t="shared" si="169"/>
        <v>-7.9301250675298451</v>
      </c>
      <c r="S437" s="5">
        <f t="shared" si="187"/>
        <v>6.0678823505711028</v>
      </c>
      <c r="T437" s="6">
        <f t="shared" si="188"/>
        <v>621.72520850778199</v>
      </c>
      <c r="U437" s="5">
        <f t="shared" si="170"/>
        <v>-1.8818463247820916</v>
      </c>
      <c r="V437" s="5">
        <f t="shared" si="171"/>
        <v>1.8733675238515262</v>
      </c>
      <c r="W437" s="5">
        <f t="shared" si="172"/>
        <v>3.7003266396414149</v>
      </c>
      <c r="X437" s="5">
        <f t="shared" si="173"/>
        <v>2.1552038032705392</v>
      </c>
      <c r="Y437" s="5">
        <f t="shared" si="173"/>
        <v>-6.0567575436783194</v>
      </c>
      <c r="Z437" s="5">
        <f t="shared" si="174"/>
        <v>-22.405791009787482</v>
      </c>
      <c r="AA437">
        <f t="shared" si="175"/>
        <v>0</v>
      </c>
      <c r="AB437">
        <f t="shared" si="189"/>
        <v>0</v>
      </c>
    </row>
    <row r="438" spans="1:28" x14ac:dyDescent="0.2">
      <c r="A438">
        <f t="shared" si="176"/>
        <v>4.0599999999999579</v>
      </c>
      <c r="B438" s="5">
        <f t="shared" si="177"/>
        <v>-143.48843868844028</v>
      </c>
      <c r="C438" s="5">
        <f t="shared" si="178"/>
        <v>327.93109642577747</v>
      </c>
      <c r="D438" s="5">
        <f t="shared" si="179"/>
        <v>37.739248774512603</v>
      </c>
      <c r="E438" s="2">
        <f t="shared" si="180"/>
        <v>357.94934842831998</v>
      </c>
      <c r="F438" s="2">
        <f t="shared" si="181"/>
        <v>-23.632103005872619</v>
      </c>
      <c r="G438" s="3">
        <f t="shared" si="182"/>
        <v>-30.093901279518068</v>
      </c>
      <c r="H438" s="3">
        <f t="shared" si="183"/>
        <v>59.096317699290914</v>
      </c>
      <c r="I438" s="3">
        <f t="shared" si="184"/>
        <v>-45.489046421192228</v>
      </c>
      <c r="J438" s="2">
        <f t="shared" si="185"/>
        <v>80.419344713484733</v>
      </c>
      <c r="K438" s="2">
        <f t="shared" si="163"/>
        <v>80.419344713484733</v>
      </c>
      <c r="L438" s="5">
        <f t="shared" si="164"/>
        <v>0.31384836983451009</v>
      </c>
      <c r="M438" s="4">
        <f t="shared" si="186"/>
        <v>9.7980102414105971E-2</v>
      </c>
      <c r="N438" s="4">
        <f t="shared" si="165"/>
        <v>0.15618992686156649</v>
      </c>
      <c r="O438" s="4">
        <f t="shared" si="166"/>
        <v>0</v>
      </c>
      <c r="P438" s="4">
        <f t="shared" si="167"/>
        <v>0</v>
      </c>
      <c r="Q438" s="5">
        <f t="shared" si="168"/>
        <v>4.0378695874588901</v>
      </c>
      <c r="R438" s="5">
        <f t="shared" si="169"/>
        <v>-7.929288454574098</v>
      </c>
      <c r="S438" s="5">
        <f t="shared" si="187"/>
        <v>6.1035236143228033</v>
      </c>
      <c r="T438" s="6">
        <f t="shared" si="188"/>
        <v>621.72458678288422</v>
      </c>
      <c r="U438" s="5">
        <f t="shared" si="170"/>
        <v>-1.8817632180004489</v>
      </c>
      <c r="V438" s="5">
        <f t="shared" si="171"/>
        <v>1.8881075702781882</v>
      </c>
      <c r="W438" s="5">
        <f t="shared" si="172"/>
        <v>3.6978089138216146</v>
      </c>
      <c r="X438" s="5">
        <f t="shared" si="173"/>
        <v>2.156106369458441</v>
      </c>
      <c r="Y438" s="5">
        <f t="shared" si="173"/>
        <v>-6.04118088429591</v>
      </c>
      <c r="Z438" s="5">
        <f t="shared" si="174"/>
        <v>-22.372667471855582</v>
      </c>
      <c r="AA438">
        <f t="shared" si="175"/>
        <v>0</v>
      </c>
      <c r="AB438">
        <f t="shared" si="189"/>
        <v>0</v>
      </c>
    </row>
    <row r="439" spans="1:28" x14ac:dyDescent="0.2">
      <c r="A439">
        <f t="shared" si="176"/>
        <v>4.0699999999999577</v>
      </c>
      <c r="B439" s="5">
        <f t="shared" si="177"/>
        <v>-143.78926989591699</v>
      </c>
      <c r="C439" s="5">
        <f t="shared" si="178"/>
        <v>328.52175754372615</v>
      </c>
      <c r="D439" s="5">
        <f t="shared" si="179"/>
        <v>37.283239676927089</v>
      </c>
      <c r="E439" s="2">
        <f t="shared" si="180"/>
        <v>358.61106970758675</v>
      </c>
      <c r="F439" s="2">
        <f t="shared" si="181"/>
        <v>-23.638306790847821</v>
      </c>
      <c r="G439" s="3">
        <f t="shared" si="182"/>
        <v>-30.072340215823484</v>
      </c>
      <c r="H439" s="3">
        <f t="shared" si="183"/>
        <v>59.035905890447957</v>
      </c>
      <c r="I439" s="3">
        <f t="shared" si="184"/>
        <v>-45.712773095910784</v>
      </c>
      <c r="J439" s="2">
        <f t="shared" si="185"/>
        <v>80.493735498362156</v>
      </c>
      <c r="K439" s="2">
        <f t="shared" si="163"/>
        <v>80.493735498362156</v>
      </c>
      <c r="L439" s="5">
        <f t="shared" si="164"/>
        <v>0.31384836983451009</v>
      </c>
      <c r="M439" s="4">
        <f t="shared" si="186"/>
        <v>9.7889453170814308E-2</v>
      </c>
      <c r="N439" s="4">
        <f t="shared" si="165"/>
        <v>0.15609775463885622</v>
      </c>
      <c r="O439" s="4">
        <f t="shared" si="166"/>
        <v>0</v>
      </c>
      <c r="P439" s="4">
        <f t="shared" si="167"/>
        <v>0</v>
      </c>
      <c r="Q439" s="5">
        <f t="shared" si="168"/>
        <v>4.0387091155592216</v>
      </c>
      <c r="R439" s="5">
        <f t="shared" si="169"/>
        <v>-7.9285100379248794</v>
      </c>
      <c r="S439" s="5">
        <f t="shared" si="187"/>
        <v>6.1392160395552269</v>
      </c>
      <c r="T439" s="6">
        <f t="shared" si="188"/>
        <v>621.72396505860843</v>
      </c>
      <c r="U439" s="5">
        <f t="shared" si="170"/>
        <v>-1.8816863200584557</v>
      </c>
      <c r="V439" s="5">
        <f t="shared" si="171"/>
        <v>1.902841078603748</v>
      </c>
      <c r="W439" s="5">
        <f t="shared" si="172"/>
        <v>3.6953054167763684</v>
      </c>
      <c r="X439" s="5">
        <f t="shared" si="173"/>
        <v>2.1570227955007661</v>
      </c>
      <c r="Y439" s="5">
        <f t="shared" si="173"/>
        <v>-6.0256689593211314</v>
      </c>
      <c r="Z439" s="5">
        <f t="shared" si="174"/>
        <v>-22.339478543668406</v>
      </c>
      <c r="AA439">
        <f t="shared" si="175"/>
        <v>0</v>
      </c>
      <c r="AB439">
        <f t="shared" si="189"/>
        <v>0</v>
      </c>
    </row>
    <row r="440" spans="1:28" x14ac:dyDescent="0.2">
      <c r="A440">
        <f t="shared" si="176"/>
        <v>4.0799999999999574</v>
      </c>
      <c r="B440" s="5">
        <f t="shared" si="177"/>
        <v>-144.08988544693545</v>
      </c>
      <c r="C440" s="5">
        <f t="shared" si="178"/>
        <v>329.11181531918265</v>
      </c>
      <c r="D440" s="5">
        <f t="shared" si="179"/>
        <v>36.824994972040798</v>
      </c>
      <c r="E440" s="2">
        <f t="shared" si="180"/>
        <v>359.27215599152515</v>
      </c>
      <c r="F440" s="2">
        <f t="shared" si="181"/>
        <v>-23.644494807730961</v>
      </c>
      <c r="G440" s="3">
        <f t="shared" si="182"/>
        <v>-30.050769987868478</v>
      </c>
      <c r="H440" s="3">
        <f t="shared" si="183"/>
        <v>58.975649200854747</v>
      </c>
      <c r="I440" s="3">
        <f t="shared" si="184"/>
        <v>-45.936167881347465</v>
      </c>
      <c r="J440" s="2">
        <f t="shared" si="185"/>
        <v>80.56865082120585</v>
      </c>
      <c r="K440" s="2">
        <f t="shared" si="163"/>
        <v>80.56865082120585</v>
      </c>
      <c r="L440" s="5">
        <f t="shared" si="164"/>
        <v>0.31384836983451009</v>
      </c>
      <c r="M440" s="4">
        <f t="shared" si="186"/>
        <v>9.7798334610477641E-2</v>
      </c>
      <c r="N440" s="4">
        <f t="shared" si="165"/>
        <v>0.15600504289026856</v>
      </c>
      <c r="O440" s="4">
        <f t="shared" si="166"/>
        <v>0</v>
      </c>
      <c r="P440" s="4">
        <f t="shared" si="167"/>
        <v>0</v>
      </c>
      <c r="Q440" s="5">
        <f t="shared" si="168"/>
        <v>4.0395683589581859</v>
      </c>
      <c r="R440" s="5">
        <f t="shared" si="169"/>
        <v>-7.9277890901619692</v>
      </c>
      <c r="S440" s="5">
        <f t="shared" si="187"/>
        <v>6.1749595893946863</v>
      </c>
      <c r="T440" s="6">
        <f t="shared" si="188"/>
        <v>621.72334333495417</v>
      </c>
      <c r="U440" s="5">
        <f t="shared" si="170"/>
        <v>-1.8816155475333074</v>
      </c>
      <c r="V440" s="5">
        <f t="shared" si="171"/>
        <v>1.9175680159423754</v>
      </c>
      <c r="W440" s="5">
        <f t="shared" si="172"/>
        <v>3.6928159765019832</v>
      </c>
      <c r="X440" s="5">
        <f t="shared" si="173"/>
        <v>2.1579528114248783</v>
      </c>
      <c r="Y440" s="5">
        <f t="shared" si="173"/>
        <v>-6.0102210742195936</v>
      </c>
      <c r="Z440" s="5">
        <f t="shared" si="174"/>
        <v>-22.306224434103328</v>
      </c>
      <c r="AA440">
        <f t="shared" si="175"/>
        <v>0</v>
      </c>
      <c r="AB440">
        <f t="shared" si="189"/>
        <v>0</v>
      </c>
    </row>
    <row r="441" spans="1:28" x14ac:dyDescent="0.2">
      <c r="A441">
        <f t="shared" si="176"/>
        <v>4.0899999999999572</v>
      </c>
      <c r="B441" s="5">
        <f t="shared" si="177"/>
        <v>-144.39028524917359</v>
      </c>
      <c r="C441" s="5">
        <f t="shared" si="178"/>
        <v>329.70127130013753</v>
      </c>
      <c r="D441" s="5">
        <f t="shared" si="179"/>
        <v>36.364517982005623</v>
      </c>
      <c r="E441" s="2">
        <f t="shared" si="180"/>
        <v>359.93260865232065</v>
      </c>
      <c r="F441" s="2">
        <f t="shared" si="181"/>
        <v>-23.650667063914412</v>
      </c>
      <c r="G441" s="3">
        <f t="shared" si="182"/>
        <v>-30.029190459754229</v>
      </c>
      <c r="H441" s="3">
        <f t="shared" si="183"/>
        <v>58.915546990112553</v>
      </c>
      <c r="I441" s="3">
        <f t="shared" si="184"/>
        <v>-46.159230125688495</v>
      </c>
      <c r="J441" s="2">
        <f t="shared" si="185"/>
        <v>80.644085230155738</v>
      </c>
      <c r="K441" s="2">
        <f t="shared" si="163"/>
        <v>80.644085230155738</v>
      </c>
      <c r="L441" s="5">
        <f t="shared" si="164"/>
        <v>0.31384836983451009</v>
      </c>
      <c r="M441" s="4">
        <f t="shared" si="186"/>
        <v>9.7706756424396413E-2</v>
      </c>
      <c r="N441" s="4">
        <f t="shared" si="165"/>
        <v>0.15591180045733963</v>
      </c>
      <c r="O441" s="4">
        <f t="shared" si="166"/>
        <v>0</v>
      </c>
      <c r="P441" s="4">
        <f t="shared" si="167"/>
        <v>0</v>
      </c>
      <c r="Q441" s="5">
        <f t="shared" si="168"/>
        <v>4.0404469661513147</v>
      </c>
      <c r="R441" s="5">
        <f t="shared" si="169"/>
        <v>-7.9271248891767074</v>
      </c>
      <c r="S441" s="5">
        <f t="shared" si="187"/>
        <v>6.2107542183388214</v>
      </c>
      <c r="T441" s="6">
        <f t="shared" si="188"/>
        <v>621.72272161192166</v>
      </c>
      <c r="U441" s="5">
        <f t="shared" si="170"/>
        <v>-1.8815508176114433</v>
      </c>
      <c r="V441" s="5">
        <f t="shared" si="171"/>
        <v>1.9322883476693424</v>
      </c>
      <c r="W441" s="5">
        <f t="shared" si="172"/>
        <v>3.6903404225652614</v>
      </c>
      <c r="X441" s="5">
        <f t="shared" si="173"/>
        <v>2.1588961485398714</v>
      </c>
      <c r="Y441" s="5">
        <f t="shared" si="173"/>
        <v>-5.9948365415073646</v>
      </c>
      <c r="Z441" s="5">
        <f t="shared" si="174"/>
        <v>-22.272905359095915</v>
      </c>
      <c r="AA441">
        <f t="shared" si="175"/>
        <v>0</v>
      </c>
      <c r="AB441">
        <f t="shared" si="189"/>
        <v>0</v>
      </c>
    </row>
    <row r="442" spans="1:28" x14ac:dyDescent="0.2">
      <c r="A442">
        <f t="shared" si="176"/>
        <v>4.099999999999957</v>
      </c>
      <c r="B442" s="5">
        <f t="shared" si="177"/>
        <v>-144.69046920896369</v>
      </c>
      <c r="C442" s="5">
        <f t="shared" si="178"/>
        <v>330.2901270282116</v>
      </c>
      <c r="D442" s="5">
        <f t="shared" si="179"/>
        <v>35.901812035480781</v>
      </c>
      <c r="E442" s="2">
        <f t="shared" si="180"/>
        <v>360.59242905560598</v>
      </c>
      <c r="F442" s="2">
        <f t="shared" si="181"/>
        <v>-23.656823566685844</v>
      </c>
      <c r="G442" s="3">
        <f t="shared" si="182"/>
        <v>-30.00760149826883</v>
      </c>
      <c r="H442" s="3">
        <f t="shared" si="183"/>
        <v>58.855598624697478</v>
      </c>
      <c r="I442" s="3">
        <f t="shared" si="184"/>
        <v>-46.381959179279455</v>
      </c>
      <c r="J442" s="2">
        <f t="shared" si="185"/>
        <v>80.72003329074353</v>
      </c>
      <c r="K442" s="2">
        <f t="shared" si="163"/>
        <v>80.72003329074353</v>
      </c>
      <c r="L442" s="5">
        <f t="shared" si="164"/>
        <v>0.31384836983451009</v>
      </c>
      <c r="M442" s="4">
        <f t="shared" si="186"/>
        <v>9.7614728239793794E-2</v>
      </c>
      <c r="N442" s="4">
        <f t="shared" si="165"/>
        <v>0.15581803613618853</v>
      </c>
      <c r="O442" s="4">
        <f t="shared" si="166"/>
        <v>0</v>
      </c>
      <c r="P442" s="4">
        <f t="shared" si="167"/>
        <v>0</v>
      </c>
      <c r="Q442" s="5">
        <f t="shared" si="168"/>
        <v>4.0413445875352334</v>
      </c>
      <c r="R442" s="5">
        <f t="shared" si="169"/>
        <v>-7.9265167181652103</v>
      </c>
      <c r="S442" s="5">
        <f t="shared" si="187"/>
        <v>6.2465998723448486</v>
      </c>
      <c r="T442" s="6">
        <f t="shared" si="188"/>
        <v>621.7220998895109</v>
      </c>
      <c r="U442" s="5">
        <f t="shared" si="170"/>
        <v>-1.8814920480903128</v>
      </c>
      <c r="V442" s="5">
        <f t="shared" si="171"/>
        <v>1.9470020374480459</v>
      </c>
      <c r="W442" s="5">
        <f t="shared" si="172"/>
        <v>3.6878785861029573</v>
      </c>
      <c r="X442" s="5">
        <f t="shared" si="173"/>
        <v>2.1598525394449206</v>
      </c>
      <c r="Y442" s="5">
        <f t="shared" si="173"/>
        <v>-5.9795146807171644</v>
      </c>
      <c r="Z442" s="5">
        <f t="shared" si="174"/>
        <v>-22.239521541552193</v>
      </c>
      <c r="AA442">
        <f t="shared" si="175"/>
        <v>0</v>
      </c>
      <c r="AB442">
        <f t="shared" si="189"/>
        <v>0</v>
      </c>
    </row>
    <row r="443" spans="1:28" x14ac:dyDescent="0.2">
      <c r="A443">
        <f t="shared" si="176"/>
        <v>4.1099999999999568</v>
      </c>
      <c r="B443" s="5">
        <f t="shared" si="177"/>
        <v>-144.99043723131942</v>
      </c>
      <c r="C443" s="5">
        <f t="shared" si="178"/>
        <v>330.87838403872456</v>
      </c>
      <c r="D443" s="5">
        <f t="shared" si="179"/>
        <v>35.436880467610912</v>
      </c>
      <c r="E443" s="2">
        <f t="shared" si="180"/>
        <v>361.2516185605358</v>
      </c>
      <c r="F443" s="2">
        <f t="shared" si="181"/>
        <v>-23.662964323230025</v>
      </c>
      <c r="G443" s="3">
        <f t="shared" si="182"/>
        <v>-29.986002972874381</v>
      </c>
      <c r="H443" s="3">
        <f t="shared" si="183"/>
        <v>58.79580347789031</v>
      </c>
      <c r="I443" s="3">
        <f t="shared" si="184"/>
        <v>-46.60435439469498</v>
      </c>
      <c r="J443" s="2">
        <f t="shared" si="185"/>
        <v>80.796489586158728</v>
      </c>
      <c r="K443" s="2">
        <f t="shared" si="163"/>
        <v>80.796489586158728</v>
      </c>
      <c r="L443" s="5">
        <f t="shared" si="164"/>
        <v>0.31384836983451009</v>
      </c>
      <c r="M443" s="4">
        <f t="shared" si="186"/>
        <v>9.7522259618971069E-2</v>
      </c>
      <c r="N443" s="4">
        <f t="shared" si="165"/>
        <v>0.15572375867680413</v>
      </c>
      <c r="O443" s="4">
        <f t="shared" si="166"/>
        <v>0</v>
      </c>
      <c r="P443" s="4">
        <f t="shared" si="167"/>
        <v>0</v>
      </c>
      <c r="Q443" s="5">
        <f t="shared" si="168"/>
        <v>4.0422608754174956</v>
      </c>
      <c r="R443" s="5">
        <f t="shared" si="169"/>
        <v>-7.9259638656211884</v>
      </c>
      <c r="S443" s="5">
        <f t="shared" si="187"/>
        <v>6.2824964889179631</v>
      </c>
      <c r="T443" s="6">
        <f t="shared" si="188"/>
        <v>621.7214781677219</v>
      </c>
      <c r="U443" s="5">
        <f t="shared" si="170"/>
        <v>-1.8814391573800209</v>
      </c>
      <c r="V443" s="5">
        <f t="shared" si="171"/>
        <v>1.9617090472570393</v>
      </c>
      <c r="W443" s="5">
        <f t="shared" si="172"/>
        <v>3.6854302998209798</v>
      </c>
      <c r="X443" s="5">
        <f t="shared" si="173"/>
        <v>2.1608217180374747</v>
      </c>
      <c r="Y443" s="5">
        <f t="shared" si="173"/>
        <v>-5.9642548183641493</v>
      </c>
      <c r="Z443" s="5">
        <f t="shared" si="174"/>
        <v>-22.206073211261057</v>
      </c>
      <c r="AA443">
        <f t="shared" si="175"/>
        <v>0</v>
      </c>
      <c r="AB443">
        <f t="shared" si="189"/>
        <v>0</v>
      </c>
    </row>
    <row r="444" spans="1:28" x14ac:dyDescent="0.2">
      <c r="A444">
        <f t="shared" si="176"/>
        <v>4.1199999999999566</v>
      </c>
      <c r="B444" s="5">
        <f t="shared" si="177"/>
        <v>-145.29018921996226</v>
      </c>
      <c r="C444" s="5">
        <f t="shared" si="178"/>
        <v>331.46604386076257</v>
      </c>
      <c r="D444" s="5">
        <f t="shared" si="179"/>
        <v>34.969726620003399</v>
      </c>
      <c r="E444" s="2">
        <f t="shared" si="180"/>
        <v>361.91017851986066</v>
      </c>
      <c r="F444" s="2">
        <f t="shared" si="181"/>
        <v>-23.669089340630507</v>
      </c>
      <c r="G444" s="3">
        <f t="shared" si="182"/>
        <v>-29.964394755694006</v>
      </c>
      <c r="H444" s="3">
        <f t="shared" si="183"/>
        <v>58.736160929706671</v>
      </c>
      <c r="I444" s="3">
        <f t="shared" si="184"/>
        <v>-46.826415126807589</v>
      </c>
      <c r="J444" s="2">
        <f t="shared" si="185"/>
        <v>80.87344871750912</v>
      </c>
      <c r="K444" s="2">
        <f t="shared" si="163"/>
        <v>80.87344871750912</v>
      </c>
      <c r="L444" s="5">
        <f t="shared" si="164"/>
        <v>0.31384836983451009</v>
      </c>
      <c r="M444" s="4">
        <f t="shared" si="186"/>
        <v>9.742936005849677E-2</v>
      </c>
      <c r="N444" s="4">
        <f t="shared" si="165"/>
        <v>0.15562897678235413</v>
      </c>
      <c r="O444" s="4">
        <f t="shared" si="166"/>
        <v>0</v>
      </c>
      <c r="P444" s="4">
        <f t="shared" si="167"/>
        <v>0</v>
      </c>
      <c r="Q444" s="5">
        <f t="shared" si="168"/>
        <v>4.0431954840261071</v>
      </c>
      <c r="R444" s="5">
        <f t="shared" si="169"/>
        <v>-7.9254656253283082</v>
      </c>
      <c r="S444" s="5">
        <f t="shared" si="187"/>
        <v>6.3184439971998092</v>
      </c>
      <c r="T444" s="6">
        <f t="shared" si="188"/>
        <v>621.72085644655465</v>
      </c>
      <c r="U444" s="5">
        <f t="shared" si="170"/>
        <v>-1.8813920645048345</v>
      </c>
      <c r="V444" s="5">
        <f t="shared" si="171"/>
        <v>1.9764093374170619</v>
      </c>
      <c r="W444" s="5">
        <f t="shared" si="172"/>
        <v>3.6829953979933059</v>
      </c>
      <c r="X444" s="5">
        <f t="shared" si="173"/>
        <v>2.1618034195212728</v>
      </c>
      <c r="Y444" s="5">
        <f t="shared" si="173"/>
        <v>-5.9490562879112465</v>
      </c>
      <c r="Z444" s="5">
        <f t="shared" si="174"/>
        <v>-22.172560604806883</v>
      </c>
      <c r="AA444">
        <f t="shared" si="175"/>
        <v>0</v>
      </c>
      <c r="AB444">
        <f t="shared" si="189"/>
        <v>0</v>
      </c>
    </row>
    <row r="445" spans="1:28" x14ac:dyDescent="0.2">
      <c r="A445">
        <f t="shared" si="176"/>
        <v>4.1299999999999564</v>
      </c>
      <c r="B445" s="5">
        <f t="shared" si="177"/>
        <v>-145.58972507734822</v>
      </c>
      <c r="C445" s="5">
        <f t="shared" si="178"/>
        <v>332.05310801724528</v>
      </c>
      <c r="D445" s="5">
        <f t="shared" si="179"/>
        <v>34.500353840705088</v>
      </c>
      <c r="E445" s="2">
        <f t="shared" si="180"/>
        <v>362.56811027999993</v>
      </c>
      <c r="F445" s="2">
        <f t="shared" si="181"/>
        <v>-23.675198625871481</v>
      </c>
      <c r="G445" s="3">
        <f t="shared" si="182"/>
        <v>-29.942776721498792</v>
      </c>
      <c r="H445" s="3">
        <f t="shared" si="183"/>
        <v>58.676670366827558</v>
      </c>
      <c r="I445" s="3">
        <f t="shared" si="184"/>
        <v>-47.048140732855657</v>
      </c>
      <c r="J445" s="2">
        <f t="shared" si="185"/>
        <v>80.950905304075889</v>
      </c>
      <c r="K445" s="2">
        <f t="shared" si="163"/>
        <v>80.950905304075889</v>
      </c>
      <c r="L445" s="5">
        <f t="shared" si="164"/>
        <v>0.31384836983451009</v>
      </c>
      <c r="M445" s="4">
        <f t="shared" si="186"/>
        <v>9.7336038988429019E-2</v>
      </c>
      <c r="N445" s="4">
        <f t="shared" si="165"/>
        <v>0.15553369910851483</v>
      </c>
      <c r="O445" s="4">
        <f t="shared" si="166"/>
        <v>0</v>
      </c>
      <c r="P445" s="4">
        <f t="shared" si="167"/>
        <v>0</v>
      </c>
      <c r="Q445" s="5">
        <f t="shared" si="168"/>
        <v>4.0441480695187684</v>
      </c>
      <c r="R445" s="5">
        <f t="shared" si="169"/>
        <v>-7.9250212963521323</v>
      </c>
      <c r="S445" s="5">
        <f t="shared" si="187"/>
        <v>6.3544423180570533</v>
      </c>
      <c r="T445" s="6">
        <f t="shared" si="188"/>
        <v>621.72023472600893</v>
      </c>
      <c r="U445" s="5">
        <f t="shared" si="170"/>
        <v>-1.881350689104559</v>
      </c>
      <c r="V445" s="5">
        <f t="shared" si="171"/>
        <v>1.9911028666180464</v>
      </c>
      <c r="W445" s="5">
        <f t="shared" si="172"/>
        <v>3.6805737164606076</v>
      </c>
      <c r="X445" s="5">
        <f t="shared" si="173"/>
        <v>2.1627973804142093</v>
      </c>
      <c r="Y445" s="5">
        <f t="shared" si="173"/>
        <v>-5.9339184297340859</v>
      </c>
      <c r="Z445" s="5">
        <f t="shared" si="174"/>
        <v>-22.138983965482339</v>
      </c>
      <c r="AA445">
        <f t="shared" si="175"/>
        <v>0</v>
      </c>
      <c r="AB445">
        <f t="shared" si="189"/>
        <v>0</v>
      </c>
    </row>
    <row r="446" spans="1:28" x14ac:dyDescent="0.2">
      <c r="A446">
        <f t="shared" si="176"/>
        <v>4.1399999999999562</v>
      </c>
      <c r="B446" s="5">
        <f t="shared" si="177"/>
        <v>-145.88904470469419</v>
      </c>
      <c r="C446" s="5">
        <f t="shared" si="178"/>
        <v>332.63957802499209</v>
      </c>
      <c r="D446" s="5">
        <f t="shared" si="179"/>
        <v>34.028765484178258</v>
      </c>
      <c r="E446" s="2">
        <f t="shared" si="180"/>
        <v>363.22541518111461</v>
      </c>
      <c r="F446" s="2">
        <f t="shared" si="181"/>
        <v>-23.681292185839464</v>
      </c>
      <c r="G446" s="3">
        <f t="shared" si="182"/>
        <v>-29.921148747694648</v>
      </c>
      <c r="H446" s="3">
        <f t="shared" si="183"/>
        <v>58.617331182530215</v>
      </c>
      <c r="I446" s="3">
        <f t="shared" si="184"/>
        <v>-47.269530572510483</v>
      </c>
      <c r="J446" s="2">
        <f t="shared" si="185"/>
        <v>81.028853983563167</v>
      </c>
      <c r="K446" s="2">
        <f t="shared" si="163"/>
        <v>81.028853983563167</v>
      </c>
      <c r="L446" s="5">
        <f t="shared" si="164"/>
        <v>0.31384836983451009</v>
      </c>
      <c r="M446" s="4">
        <f t="shared" si="186"/>
        <v>9.7242305771570919E-2</v>
      </c>
      <c r="N446" s="4">
        <f t="shared" si="165"/>
        <v>0.15543793426282365</v>
      </c>
      <c r="O446" s="4">
        <f t="shared" si="166"/>
        <v>0</v>
      </c>
      <c r="P446" s="4">
        <f t="shared" si="167"/>
        <v>0</v>
      </c>
      <c r="Q446" s="5">
        <f t="shared" si="168"/>
        <v>4.0451182899918123</v>
      </c>
      <c r="R446" s="5">
        <f t="shared" si="169"/>
        <v>-7.9246301830316401</v>
      </c>
      <c r="S446" s="5">
        <f t="shared" si="187"/>
        <v>6.3904913641700212</v>
      </c>
      <c r="T446" s="6">
        <f t="shared" si="188"/>
        <v>621.71961300608507</v>
      </c>
      <c r="U446" s="5">
        <f t="shared" si="170"/>
        <v>-1.8813149514357883</v>
      </c>
      <c r="V446" s="5">
        <f t="shared" si="171"/>
        <v>2.0057895919461131</v>
      </c>
      <c r="W446" s="5">
        <f t="shared" si="172"/>
        <v>3.6781650926286242</v>
      </c>
      <c r="X446" s="5">
        <f t="shared" si="173"/>
        <v>2.1638033385560238</v>
      </c>
      <c r="Y446" s="5">
        <f t="shared" si="173"/>
        <v>-5.9188405910855266</v>
      </c>
      <c r="Z446" s="5">
        <f t="shared" si="174"/>
        <v>-22.105343543201354</v>
      </c>
      <c r="AA446">
        <f t="shared" si="175"/>
        <v>0</v>
      </c>
      <c r="AB446">
        <f t="shared" si="189"/>
        <v>0</v>
      </c>
    </row>
    <row r="447" spans="1:28" x14ac:dyDescent="0.2">
      <c r="A447">
        <f t="shared" si="176"/>
        <v>4.1499999999999559</v>
      </c>
      <c r="B447" s="5">
        <f t="shared" si="177"/>
        <v>-146.1881480020042</v>
      </c>
      <c r="C447" s="5">
        <f t="shared" si="178"/>
        <v>333.22545539478784</v>
      </c>
      <c r="D447" s="5">
        <f t="shared" si="179"/>
        <v>33.554964911275995</v>
      </c>
      <c r="E447" s="2">
        <f t="shared" si="180"/>
        <v>363.88209455717879</v>
      </c>
      <c r="F447" s="2">
        <f t="shared" si="181"/>
        <v>-23.687370027325066</v>
      </c>
      <c r="G447" s="3">
        <f t="shared" si="182"/>
        <v>-29.899510714309088</v>
      </c>
      <c r="H447" s="3">
        <f t="shared" si="183"/>
        <v>58.558142776619363</v>
      </c>
      <c r="I447" s="3">
        <f t="shared" si="184"/>
        <v>-47.490584007942495</v>
      </c>
      <c r="J447" s="2">
        <f t="shared" si="185"/>
        <v>81.107289412342368</v>
      </c>
      <c r="K447" s="2">
        <f t="shared" si="163"/>
        <v>81.107289412342368</v>
      </c>
      <c r="L447" s="5">
        <f t="shared" si="164"/>
        <v>0.31384836983451009</v>
      </c>
      <c r="M447" s="4">
        <f t="shared" si="186"/>
        <v>9.7148169702758275E-2</v>
      </c>
      <c r="N447" s="4">
        <f t="shared" si="165"/>
        <v>0.15534169080405205</v>
      </c>
      <c r="O447" s="4">
        <f t="shared" si="166"/>
        <v>0</v>
      </c>
      <c r="P447" s="4">
        <f t="shared" si="167"/>
        <v>0</v>
      </c>
      <c r="Q447" s="5">
        <f t="shared" si="168"/>
        <v>4.0461058054888515</v>
      </c>
      <c r="R447" s="5">
        <f t="shared" si="169"/>
        <v>-7.9242915949703248</v>
      </c>
      <c r="S447" s="5">
        <f t="shared" si="187"/>
        <v>6.4265910401213855</v>
      </c>
      <c r="T447" s="6">
        <f t="shared" si="188"/>
        <v>621.71899128678308</v>
      </c>
      <c r="U447" s="5">
        <f t="shared" si="170"/>
        <v>-1.8812847723730279</v>
      </c>
      <c r="V447" s="5">
        <f t="shared" si="171"/>
        <v>2.0204694689105316</v>
      </c>
      <c r="W447" s="5">
        <f t="shared" si="172"/>
        <v>3.6757693654662642</v>
      </c>
      <c r="X447" s="5">
        <f t="shared" si="173"/>
        <v>2.1648210331158237</v>
      </c>
      <c r="Y447" s="5">
        <f t="shared" si="173"/>
        <v>-5.9038221260597936</v>
      </c>
      <c r="Z447" s="5">
        <f t="shared" si="174"/>
        <v>-22.07163959441235</v>
      </c>
      <c r="AA447">
        <f t="shared" si="175"/>
        <v>0</v>
      </c>
      <c r="AB447">
        <f t="shared" si="189"/>
        <v>0</v>
      </c>
    </row>
    <row r="448" spans="1:28" x14ac:dyDescent="0.2">
      <c r="A448">
        <f t="shared" si="176"/>
        <v>4.1599999999999557</v>
      </c>
      <c r="B448" s="5">
        <f t="shared" si="177"/>
        <v>-146.48703486809563</v>
      </c>
      <c r="C448" s="5">
        <f t="shared" si="178"/>
        <v>333.81074163144774</v>
      </c>
      <c r="D448" s="5">
        <f t="shared" si="179"/>
        <v>33.078955489216852</v>
      </c>
      <c r="E448" s="2">
        <f t="shared" si="180"/>
        <v>364.53814973605142</v>
      </c>
      <c r="F448" s="2">
        <f t="shared" si="181"/>
        <v>-23.69343215702472</v>
      </c>
      <c r="G448" s="3">
        <f t="shared" si="182"/>
        <v>-29.87786250397793</v>
      </c>
      <c r="H448" s="3">
        <f t="shared" si="183"/>
        <v>58.499104555358763</v>
      </c>
      <c r="I448" s="3">
        <f t="shared" si="184"/>
        <v>-47.711300403886618</v>
      </c>
      <c r="J448" s="2">
        <f t="shared" si="185"/>
        <v>81.186206265690956</v>
      </c>
      <c r="K448" s="2">
        <f t="shared" si="163"/>
        <v>81.186206265690956</v>
      </c>
      <c r="L448" s="5">
        <f t="shared" si="164"/>
        <v>0.31384836983451009</v>
      </c>
      <c r="M448" s="4">
        <f t="shared" si="186"/>
        <v>9.7053640008179648E-2</v>
      </c>
      <c r="N448" s="4">
        <f t="shared" si="165"/>
        <v>0.15524497724160016</v>
      </c>
      <c r="O448" s="4">
        <f t="shared" si="166"/>
        <v>0</v>
      </c>
      <c r="P448" s="4">
        <f t="shared" si="167"/>
        <v>0</v>
      </c>
      <c r="Q448" s="5">
        <f t="shared" si="168"/>
        <v>4.0471102780091295</v>
      </c>
      <c r="R448" s="5">
        <f t="shared" si="169"/>
        <v>-7.9240048470268585</v>
      </c>
      <c r="S448" s="5">
        <f t="shared" si="187"/>
        <v>6.4627412424848787</v>
      </c>
      <c r="T448" s="6">
        <f t="shared" si="188"/>
        <v>621.7183695681025</v>
      </c>
      <c r="U448" s="5">
        <f t="shared" si="170"/>
        <v>-1.8812600734096914</v>
      </c>
      <c r="V448" s="5">
        <f t="shared" si="171"/>
        <v>2.0351424514706542</v>
      </c>
      <c r="W448" s="5">
        <f t="shared" si="172"/>
        <v>3.6733863755034459</v>
      </c>
      <c r="X448" s="5">
        <f t="shared" si="173"/>
        <v>2.1658502045994381</v>
      </c>
      <c r="Y448" s="5">
        <f t="shared" si="173"/>
        <v>-5.8888623955562043</v>
      </c>
      <c r="Z448" s="5">
        <f t="shared" si="174"/>
        <v>-22.037872382011674</v>
      </c>
      <c r="AA448">
        <f t="shared" si="175"/>
        <v>0</v>
      </c>
      <c r="AB448">
        <f t="shared" si="189"/>
        <v>0</v>
      </c>
    </row>
    <row r="449" spans="1:28" x14ac:dyDescent="0.2">
      <c r="A449">
        <f t="shared" si="176"/>
        <v>4.1699999999999555</v>
      </c>
      <c r="B449" s="5">
        <f t="shared" si="177"/>
        <v>-146.78570520062519</v>
      </c>
      <c r="C449" s="5">
        <f t="shared" si="178"/>
        <v>334.39543823388152</v>
      </c>
      <c r="D449" s="5">
        <f t="shared" si="179"/>
        <v>32.600740591558889</v>
      </c>
      <c r="E449" s="2">
        <f t="shared" si="180"/>
        <v>365.19358203954584</v>
      </c>
      <c r="F449" s="2">
        <f t="shared" si="181"/>
        <v>-23.699478581542387</v>
      </c>
      <c r="G449" s="3">
        <f t="shared" si="182"/>
        <v>-29.856204001931935</v>
      </c>
      <c r="H449" s="3">
        <f t="shared" si="183"/>
        <v>58.440215931403202</v>
      </c>
      <c r="I449" s="3">
        <f t="shared" si="184"/>
        <v>-47.931679127706737</v>
      </c>
      <c r="J449" s="2">
        <f t="shared" si="185"/>
        <v>81.26559923802597</v>
      </c>
      <c r="K449" s="2">
        <f t="shared" si="163"/>
        <v>81.26559923802597</v>
      </c>
      <c r="L449" s="5">
        <f t="shared" si="164"/>
        <v>0.31384836983451009</v>
      </c>
      <c r="M449" s="4">
        <f t="shared" si="186"/>
        <v>9.6958725844727936E-2</v>
      </c>
      <c r="N449" s="4">
        <f t="shared" si="165"/>
        <v>0.15514780203491196</v>
      </c>
      <c r="O449" s="4">
        <f t="shared" si="166"/>
        <v>0</v>
      </c>
      <c r="P449" s="4">
        <f t="shared" si="167"/>
        <v>0</v>
      </c>
      <c r="Q449" s="5">
        <f t="shared" si="168"/>
        <v>4.0481313715155904</v>
      </c>
      <c r="R449" s="5">
        <f t="shared" si="169"/>
        <v>-7.9237692593053781</v>
      </c>
      <c r="S449" s="5">
        <f t="shared" si="187"/>
        <v>6.4989418599140443</v>
      </c>
      <c r="T449" s="6">
        <f t="shared" si="188"/>
        <v>621.71774785004379</v>
      </c>
      <c r="U449" s="5">
        <f t="shared" si="170"/>
        <v>-1.8812407766589698</v>
      </c>
      <c r="V449" s="5">
        <f t="shared" si="171"/>
        <v>2.0498084920627941</v>
      </c>
      <c r="W449" s="5">
        <f t="shared" si="172"/>
        <v>3.671015964828674</v>
      </c>
      <c r="X449" s="5">
        <f t="shared" si="173"/>
        <v>2.1668905948566204</v>
      </c>
      <c r="Y449" s="5">
        <f t="shared" si="173"/>
        <v>-5.8739607672425844</v>
      </c>
      <c r="Z449" s="5">
        <f t="shared" si="174"/>
        <v>-22.004042175257283</v>
      </c>
      <c r="AA449">
        <f t="shared" si="175"/>
        <v>0</v>
      </c>
      <c r="AB449">
        <f t="shared" si="189"/>
        <v>0</v>
      </c>
    </row>
    <row r="450" spans="1:28" x14ac:dyDescent="0.2">
      <c r="A450">
        <f t="shared" si="176"/>
        <v>4.1799999999999553</v>
      </c>
      <c r="B450" s="5">
        <f t="shared" si="177"/>
        <v>-147.08415889611476</v>
      </c>
      <c r="C450" s="5">
        <f t="shared" si="178"/>
        <v>334.97954669515718</v>
      </c>
      <c r="D450" s="5">
        <f t="shared" si="179"/>
        <v>32.120323598173059</v>
      </c>
      <c r="E450" s="2">
        <f t="shared" si="180"/>
        <v>365.84839278350057</v>
      </c>
      <c r="F450" s="2">
        <f t="shared" si="181"/>
        <v>-23.70550930739131</v>
      </c>
      <c r="G450" s="3">
        <f t="shared" si="182"/>
        <v>-29.83453509598337</v>
      </c>
      <c r="H450" s="3">
        <f t="shared" si="183"/>
        <v>58.381476323730773</v>
      </c>
      <c r="I450" s="3">
        <f t="shared" si="184"/>
        <v>-48.151719549459308</v>
      </c>
      <c r="J450" s="2">
        <f t="shared" si="185"/>
        <v>81.34546304313217</v>
      </c>
      <c r="K450" s="2">
        <f t="shared" si="163"/>
        <v>81.34546304313217</v>
      </c>
      <c r="L450" s="5">
        <f t="shared" si="164"/>
        <v>0.31384836983451009</v>
      </c>
      <c r="M450" s="4">
        <f t="shared" si="186"/>
        <v>9.6863436299383335E-2</v>
      </c>
      <c r="N450" s="4">
        <f t="shared" si="165"/>
        <v>0.15505017359291154</v>
      </c>
      <c r="O450" s="4">
        <f t="shared" si="166"/>
        <v>0</v>
      </c>
      <c r="P450" s="4">
        <f t="shared" si="167"/>
        <v>0</v>
      </c>
      <c r="Q450" s="5">
        <f t="shared" si="168"/>
        <v>4.049168751942644</v>
      </c>
      <c r="R450" s="5">
        <f t="shared" si="169"/>
        <v>-7.9235841571453225</v>
      </c>
      <c r="S450" s="5">
        <f t="shared" si="187"/>
        <v>6.5351927732309729</v>
      </c>
      <c r="T450" s="6">
        <f t="shared" si="188"/>
        <v>621.71712613260684</v>
      </c>
      <c r="U450" s="5">
        <f t="shared" si="170"/>
        <v>-1.8812268048545868</v>
      </c>
      <c r="V450" s="5">
        <f t="shared" si="171"/>
        <v>2.0644675416270677</v>
      </c>
      <c r="W450" s="5">
        <f t="shared" si="172"/>
        <v>3.6686579770863812</v>
      </c>
      <c r="X450" s="5">
        <f t="shared" si="173"/>
        <v>2.1679419470880572</v>
      </c>
      <c r="Y450" s="5">
        <f t="shared" si="173"/>
        <v>-5.8591166155182552</v>
      </c>
      <c r="Z450" s="5">
        <f t="shared" si="174"/>
        <v>-21.970149249682645</v>
      </c>
      <c r="AA450">
        <f t="shared" si="175"/>
        <v>0</v>
      </c>
      <c r="AB450">
        <f t="shared" si="189"/>
        <v>0</v>
      </c>
    </row>
    <row r="451" spans="1:28" x14ac:dyDescent="0.2">
      <c r="A451">
        <f t="shared" si="176"/>
        <v>4.1899999999999551</v>
      </c>
      <c r="B451" s="5">
        <f t="shared" si="177"/>
        <v>-147.38239584997723</v>
      </c>
      <c r="C451" s="5">
        <f t="shared" si="178"/>
        <v>335.56306850256368</v>
      </c>
      <c r="D451" s="5">
        <f t="shared" si="179"/>
        <v>31.637707895215982</v>
      </c>
      <c r="E451" s="2">
        <f t="shared" si="180"/>
        <v>366.50258327784763</v>
      </c>
      <c r="F451" s="2">
        <f t="shared" si="181"/>
        <v>-23.711524340995691</v>
      </c>
      <c r="G451" s="3">
        <f t="shared" si="182"/>
        <v>-29.812855676512488</v>
      </c>
      <c r="H451" s="3">
        <f t="shared" si="183"/>
        <v>58.322885157575591</v>
      </c>
      <c r="I451" s="3">
        <f t="shared" si="184"/>
        <v>-48.371421041956133</v>
      </c>
      <c r="J451" s="2">
        <f t="shared" si="185"/>
        <v>81.425792414384958</v>
      </c>
      <c r="K451" s="2">
        <f t="shared" si="163"/>
        <v>81.425792414384958</v>
      </c>
      <c r="L451" s="5">
        <f t="shared" si="164"/>
        <v>0.31384836983451009</v>
      </c>
      <c r="M451" s="4">
        <f t="shared" si="186"/>
        <v>9.6767780388627031E-2</v>
      </c>
      <c r="N451" s="4">
        <f t="shared" si="165"/>
        <v>0.15495210027345946</v>
      </c>
      <c r="O451" s="4">
        <f t="shared" si="166"/>
        <v>0</v>
      </c>
      <c r="P451" s="4">
        <f t="shared" si="167"/>
        <v>0</v>
      </c>
      <c r="Q451" s="5">
        <f t="shared" si="168"/>
        <v>4.0502220872036618</v>
      </c>
      <c r="R451" s="5">
        <f t="shared" si="169"/>
        <v>-7.9234488711109083</v>
      </c>
      <c r="S451" s="5">
        <f t="shared" si="187"/>
        <v>6.5714938555150475</v>
      </c>
      <c r="T451" s="6">
        <f t="shared" si="188"/>
        <v>621.71650441579163</v>
      </c>
      <c r="U451" s="5">
        <f t="shared" si="170"/>
        <v>-1.8812180813514197</v>
      </c>
      <c r="V451" s="5">
        <f t="shared" si="171"/>
        <v>2.0791195496341652</v>
      </c>
      <c r="W451" s="5">
        <f t="shared" si="172"/>
        <v>3.6663122574739955</v>
      </c>
      <c r="X451" s="5">
        <f t="shared" si="173"/>
        <v>2.1690040058522424</v>
      </c>
      <c r="Y451" s="5">
        <f t="shared" si="173"/>
        <v>-5.8443293214767431</v>
      </c>
      <c r="Z451" s="5">
        <f t="shared" si="174"/>
        <v>-21.936193887010958</v>
      </c>
      <c r="AA451">
        <f t="shared" si="175"/>
        <v>0</v>
      </c>
      <c r="AB451">
        <f t="shared" si="189"/>
        <v>0</v>
      </c>
    </row>
    <row r="452" spans="1:28" x14ac:dyDescent="0.2">
      <c r="A452">
        <f t="shared" si="176"/>
        <v>4.1999999999999549</v>
      </c>
      <c r="B452" s="5">
        <f t="shared" si="177"/>
        <v>-147.68041595654208</v>
      </c>
      <c r="C452" s="5">
        <f t="shared" si="178"/>
        <v>336.1460051376734</v>
      </c>
      <c r="D452" s="5">
        <f t="shared" si="179"/>
        <v>31.152896875102073</v>
      </c>
      <c r="E452" s="2">
        <f t="shared" si="180"/>
        <v>367.15615482668136</v>
      </c>
      <c r="F452" s="2">
        <f t="shared" si="181"/>
        <v>-23.717523688692395</v>
      </c>
      <c r="G452" s="3">
        <f t="shared" si="182"/>
        <v>-29.791165636453965</v>
      </c>
      <c r="H452" s="3">
        <f t="shared" si="183"/>
        <v>58.264441864360826</v>
      </c>
      <c r="I452" s="3">
        <f t="shared" si="184"/>
        <v>-48.590782980826241</v>
      </c>
      <c r="J452" s="2">
        <f t="shared" si="185"/>
        <v>81.50658210496789</v>
      </c>
      <c r="K452" s="2">
        <f t="shared" si="163"/>
        <v>81.50658210496789</v>
      </c>
      <c r="L452" s="5">
        <f t="shared" si="164"/>
        <v>0.31384836983451009</v>
      </c>
      <c r="M452" s="4">
        <f t="shared" si="186"/>
        <v>9.6671767057885535E-2</v>
      </c>
      <c r="N452" s="4">
        <f t="shared" si="165"/>
        <v>0.15485359038283003</v>
      </c>
      <c r="O452" s="4">
        <f t="shared" si="166"/>
        <v>0</v>
      </c>
      <c r="P452" s="4">
        <f t="shared" si="167"/>
        <v>0</v>
      </c>
      <c r="Q452" s="5">
        <f t="shared" si="168"/>
        <v>4.0512910471981769</v>
      </c>
      <c r="R452" s="5">
        <f t="shared" si="169"/>
        <v>-7.9233627369801756</v>
      </c>
      <c r="S452" s="5">
        <f t="shared" si="187"/>
        <v>6.6078449721916463</v>
      </c>
      <c r="T452" s="6">
        <f t="shared" si="188"/>
        <v>621.71588269959807</v>
      </c>
      <c r="U452" s="5">
        <f t="shared" si="170"/>
        <v>-1.8812145301260181</v>
      </c>
      <c r="V452" s="5">
        <f t="shared" si="171"/>
        <v>2.0937644641120805</v>
      </c>
      <c r="W452" s="5">
        <f t="shared" si="172"/>
        <v>3.6639786527387974</v>
      </c>
      <c r="X452" s="5">
        <f t="shared" si="173"/>
        <v>2.1700765170721588</v>
      </c>
      <c r="Y452" s="5">
        <f t="shared" si="173"/>
        <v>-5.8295982728680951</v>
      </c>
      <c r="Z452" s="5">
        <f t="shared" si="174"/>
        <v>-21.902176375069555</v>
      </c>
      <c r="AA452">
        <f t="shared" si="175"/>
        <v>0</v>
      </c>
      <c r="AB452">
        <f t="shared" si="189"/>
        <v>0</v>
      </c>
    </row>
    <row r="453" spans="1:28" x14ac:dyDescent="0.2">
      <c r="A453">
        <f t="shared" si="176"/>
        <v>4.2099999999999547</v>
      </c>
      <c r="B453" s="5">
        <f t="shared" si="177"/>
        <v>-147.97821910908075</v>
      </c>
      <c r="C453" s="5">
        <f t="shared" si="178"/>
        <v>336.72835807640337</v>
      </c>
      <c r="D453" s="5">
        <f t="shared" si="179"/>
        <v>30.665893936475058</v>
      </c>
      <c r="E453" s="2">
        <f t="shared" si="180"/>
        <v>367.80910872832612</v>
      </c>
      <c r="F453" s="2">
        <f t="shared" si="181"/>
        <v>-23.72350735673264</v>
      </c>
      <c r="G453" s="3">
        <f t="shared" si="182"/>
        <v>-29.769464871283244</v>
      </c>
      <c r="H453" s="3">
        <f t="shared" si="183"/>
        <v>58.206145881632146</v>
      </c>
      <c r="I453" s="3">
        <f t="shared" si="184"/>
        <v>-48.809804744576937</v>
      </c>
      <c r="J453" s="2">
        <f t="shared" si="185"/>
        <v>81.587826888085061</v>
      </c>
      <c r="K453" s="2">
        <f t="shared" si="163"/>
        <v>81.587826888085061</v>
      </c>
      <c r="L453" s="5">
        <f t="shared" si="164"/>
        <v>0.31384836983451009</v>
      </c>
      <c r="M453" s="4">
        <f t="shared" si="186"/>
        <v>9.6575405181004867E-2</v>
      </c>
      <c r="N453" s="4">
        <f t="shared" si="165"/>
        <v>0.15475465217520817</v>
      </c>
      <c r="O453" s="4">
        <f t="shared" si="166"/>
        <v>0</v>
      </c>
      <c r="P453" s="4">
        <f t="shared" si="167"/>
        <v>0</v>
      </c>
      <c r="Q453" s="5">
        <f t="shared" si="168"/>
        <v>4.0523753038187911</v>
      </c>
      <c r="R453" s="5">
        <f t="shared" si="169"/>
        <v>-7.9233250957336523</v>
      </c>
      <c r="S453" s="5">
        <f t="shared" si="187"/>
        <v>6.6442459811208092</v>
      </c>
      <c r="T453" s="6">
        <f t="shared" si="188"/>
        <v>621.71526098402603</v>
      </c>
      <c r="U453" s="5">
        <f t="shared" si="170"/>
        <v>-1.8812160757769907</v>
      </c>
      <c r="V453" s="5">
        <f t="shared" si="171"/>
        <v>2.1084022316727427</v>
      </c>
      <c r="W453" s="5">
        <f t="shared" si="172"/>
        <v>3.6616570111745075</v>
      </c>
      <c r="X453" s="5">
        <f t="shared" si="173"/>
        <v>2.1711592280418004</v>
      </c>
      <c r="Y453" s="5">
        <f t="shared" si="173"/>
        <v>-5.8149228640609092</v>
      </c>
      <c r="Z453" s="5">
        <f t="shared" si="174"/>
        <v>-21.868097007704684</v>
      </c>
      <c r="AA453">
        <f t="shared" si="175"/>
        <v>0</v>
      </c>
      <c r="AB453">
        <f t="shared" si="189"/>
        <v>0</v>
      </c>
    </row>
    <row r="454" spans="1:28" x14ac:dyDescent="0.2">
      <c r="A454">
        <f t="shared" si="176"/>
        <v>4.2199999999999545</v>
      </c>
      <c r="B454" s="5">
        <f t="shared" si="177"/>
        <v>-148.27580519983218</v>
      </c>
      <c r="C454" s="5">
        <f t="shared" si="178"/>
        <v>337.31012878907649</v>
      </c>
      <c r="D454" s="5">
        <f t="shared" si="179"/>
        <v>30.1767024841789</v>
      </c>
      <c r="E454" s="2">
        <f t="shared" si="180"/>
        <v>368.46144627540332</v>
      </c>
      <c r="F454" s="2">
        <f t="shared" si="181"/>
        <v>-23.729475351283682</v>
      </c>
      <c r="G454" s="3">
        <f t="shared" si="182"/>
        <v>-29.747753279002826</v>
      </c>
      <c r="H454" s="3">
        <f t="shared" si="183"/>
        <v>58.147996652991537</v>
      </c>
      <c r="I454" s="3">
        <f t="shared" si="184"/>
        <v>-49.028485714653982</v>
      </c>
      <c r="J454" s="2">
        <f t="shared" si="185"/>
        <v>81.669521557168238</v>
      </c>
      <c r="K454" s="2">
        <f t="shared" si="163"/>
        <v>81.669521557168238</v>
      </c>
      <c r="L454" s="5">
        <f t="shared" si="164"/>
        <v>0.31384836983451009</v>
      </c>
      <c r="M454" s="4">
        <f t="shared" si="186"/>
        <v>9.6478703559754311E-2</v>
      </c>
      <c r="N454" s="4">
        <f t="shared" si="165"/>
        <v>0.15465529385220628</v>
      </c>
      <c r="O454" s="4">
        <f t="shared" si="166"/>
        <v>0</v>
      </c>
      <c r="P454" s="4">
        <f t="shared" si="167"/>
        <v>0</v>
      </c>
      <c r="Q454" s="5">
        <f t="shared" si="168"/>
        <v>4.0534745309578213</v>
      </c>
      <c r="R454" s="5">
        <f t="shared" si="169"/>
        <v>-7.923335293542638</v>
      </c>
      <c r="S454" s="5">
        <f t="shared" si="187"/>
        <v>6.6806967326858606</v>
      </c>
      <c r="T454" s="6">
        <f t="shared" si="188"/>
        <v>621.71463926907609</v>
      </c>
      <c r="U454" s="5">
        <f t="shared" si="170"/>
        <v>-1.8812226435252821</v>
      </c>
      <c r="V454" s="5">
        <f t="shared" si="171"/>
        <v>2.1230327975385981</v>
      </c>
      <c r="W454" s="5">
        <f t="shared" si="172"/>
        <v>3.65934718261766</v>
      </c>
      <c r="X454" s="5">
        <f t="shared" si="173"/>
        <v>2.1722518874325392</v>
      </c>
      <c r="Y454" s="5">
        <f t="shared" si="173"/>
        <v>-5.8003024960040399</v>
      </c>
      <c r="Z454" s="5">
        <f t="shared" si="174"/>
        <v>-21.833956084696478</v>
      </c>
      <c r="AA454">
        <f t="shared" si="175"/>
        <v>0</v>
      </c>
      <c r="AB454">
        <f t="shared" si="189"/>
        <v>0</v>
      </c>
    </row>
    <row r="455" spans="1:28" x14ac:dyDescent="0.2">
      <c r="A455">
        <f t="shared" si="176"/>
        <v>4.2299999999999542</v>
      </c>
      <c r="B455" s="5">
        <f t="shared" si="177"/>
        <v>-148.57317412002783</v>
      </c>
      <c r="C455" s="5">
        <f t="shared" si="178"/>
        <v>337.89131874048161</v>
      </c>
      <c r="D455" s="5">
        <f t="shared" si="179"/>
        <v>29.685325929228124</v>
      </c>
      <c r="E455" s="2">
        <f t="shared" si="180"/>
        <v>369.11316875489803</v>
      </c>
      <c r="F455" s="2">
        <f t="shared" si="181"/>
        <v>-23.73542767843049</v>
      </c>
      <c r="G455" s="3">
        <f t="shared" si="182"/>
        <v>-29.726030760128499</v>
      </c>
      <c r="H455" s="3">
        <f t="shared" si="183"/>
        <v>58.0899936280315</v>
      </c>
      <c r="I455" s="3">
        <f t="shared" si="184"/>
        <v>-49.246825275500946</v>
      </c>
      <c r="J455" s="2">
        <f t="shared" si="185"/>
        <v>81.751660926078827</v>
      </c>
      <c r="K455" s="2">
        <f t="shared" si="163"/>
        <v>81.751660926078827</v>
      </c>
      <c r="L455" s="5">
        <f t="shared" si="164"/>
        <v>0.31384836983451009</v>
      </c>
      <c r="M455" s="4">
        <f t="shared" si="186"/>
        <v>9.6381670923359267E-2</v>
      </c>
      <c r="N455" s="4">
        <f t="shared" si="165"/>
        <v>0.15455552356240096</v>
      </c>
      <c r="O455" s="4">
        <f t="shared" si="166"/>
        <v>0</v>
      </c>
      <c r="P455" s="4">
        <f t="shared" si="167"/>
        <v>0</v>
      </c>
      <c r="Q455" s="5">
        <f t="shared" si="168"/>
        <v>4.05458840451365</v>
      </c>
      <c r="R455" s="5">
        <f t="shared" si="169"/>
        <v>-7.9233926817570914</v>
      </c>
      <c r="S455" s="5">
        <f t="shared" si="187"/>
        <v>6.7171970698819505</v>
      </c>
      <c r="T455" s="6">
        <f t="shared" si="188"/>
        <v>621.71401755474778</v>
      </c>
      <c r="U455" s="5">
        <f t="shared" si="170"/>
        <v>-1.8812341592143376</v>
      </c>
      <c r="V455" s="5">
        <f t="shared" si="171"/>
        <v>2.137656105569091</v>
      </c>
      <c r="W455" s="5">
        <f t="shared" si="172"/>
        <v>3.6570490184437383</v>
      </c>
      <c r="X455" s="5">
        <f t="shared" si="173"/>
        <v>2.1733542452993122</v>
      </c>
      <c r="Y455" s="5">
        <f t="shared" si="173"/>
        <v>-5.7857365761880004</v>
      </c>
      <c r="Z455" s="5">
        <f t="shared" si="174"/>
        <v>-21.799753911674308</v>
      </c>
      <c r="AA455">
        <f t="shared" si="175"/>
        <v>0</v>
      </c>
      <c r="AB455">
        <f t="shared" si="189"/>
        <v>0</v>
      </c>
    </row>
    <row r="456" spans="1:28" x14ac:dyDescent="0.2">
      <c r="A456">
        <f t="shared" si="176"/>
        <v>4.239999999999954</v>
      </c>
      <c r="B456" s="5">
        <f t="shared" si="177"/>
        <v>-148.87032575991685</v>
      </c>
      <c r="C456" s="5">
        <f t="shared" si="178"/>
        <v>338.47192938993311</v>
      </c>
      <c r="D456" s="5">
        <f t="shared" si="179"/>
        <v>29.191767688777531</v>
      </c>
      <c r="E456" s="2">
        <f t="shared" si="180"/>
        <v>369.76427744822462</v>
      </c>
      <c r="F456" s="2">
        <f t="shared" si="181"/>
        <v>-23.741364344177391</v>
      </c>
      <c r="G456" s="3">
        <f t="shared" si="182"/>
        <v>-29.704297217675506</v>
      </c>
      <c r="H456" s="3">
        <f t="shared" si="183"/>
        <v>58.032136262269617</v>
      </c>
      <c r="I456" s="3">
        <f t="shared" si="184"/>
        <v>-49.46482281461769</v>
      </c>
      <c r="J456" s="2">
        <f t="shared" si="185"/>
        <v>81.834239829304678</v>
      </c>
      <c r="K456" s="2">
        <f t="shared" si="163"/>
        <v>81.834239829304678</v>
      </c>
      <c r="L456" s="5">
        <f t="shared" si="164"/>
        <v>0.31384836983451009</v>
      </c>
      <c r="M456" s="4">
        <f t="shared" si="186"/>
        <v>9.6284315928062872E-2</v>
      </c>
      <c r="N456" s="4">
        <f t="shared" si="165"/>
        <v>0.15445534940088892</v>
      </c>
      <c r="O456" s="4">
        <f t="shared" si="166"/>
        <v>0</v>
      </c>
      <c r="P456" s="4">
        <f t="shared" si="167"/>
        <v>0</v>
      </c>
      <c r="Q456" s="5">
        <f t="shared" si="168"/>
        <v>4.0557166023967994</v>
      </c>
      <c r="R456" s="5">
        <f t="shared" si="169"/>
        <v>-7.923496616893142</v>
      </c>
      <c r="S456" s="5">
        <f t="shared" si="187"/>
        <v>6.7537468284045135</v>
      </c>
      <c r="T456" s="6">
        <f t="shared" si="188"/>
        <v>621.71339584104101</v>
      </c>
      <c r="U456" s="5">
        <f t="shared" si="170"/>
        <v>-1.8812505493101517</v>
      </c>
      <c r="V456" s="5">
        <f t="shared" si="171"/>
        <v>2.1522720982870704</v>
      </c>
      <c r="W456" s="5">
        <f t="shared" si="172"/>
        <v>3.6547623715630917</v>
      </c>
      <c r="X456" s="5">
        <f t="shared" si="173"/>
        <v>2.1744660530866478</v>
      </c>
      <c r="Y456" s="5">
        <f t="shared" si="173"/>
        <v>-5.771224518606072</v>
      </c>
      <c r="Z456" s="5">
        <f t="shared" si="174"/>
        <v>-21.765490800032396</v>
      </c>
      <c r="AA456">
        <f t="shared" si="175"/>
        <v>0</v>
      </c>
      <c r="AB456">
        <f t="shared" si="189"/>
        <v>0</v>
      </c>
    </row>
    <row r="457" spans="1:28" x14ac:dyDescent="0.2">
      <c r="A457">
        <f t="shared" si="176"/>
        <v>4.2499999999999538</v>
      </c>
      <c r="B457" s="5">
        <f t="shared" si="177"/>
        <v>-149.16726000879098</v>
      </c>
      <c r="C457" s="5">
        <f t="shared" si="178"/>
        <v>339.05196219132984</v>
      </c>
      <c r="D457" s="5">
        <f t="shared" si="179"/>
        <v>28.696031186091354</v>
      </c>
      <c r="E457" s="2">
        <f t="shared" si="180"/>
        <v>370.41477363129189</v>
      </c>
      <c r="F457" s="2">
        <f t="shared" si="181"/>
        <v>-23.747285354449748</v>
      </c>
      <c r="G457" s="3">
        <f t="shared" si="182"/>
        <v>-29.682552557144639</v>
      </c>
      <c r="H457" s="3">
        <f t="shared" si="183"/>
        <v>57.974424017083557</v>
      </c>
      <c r="I457" s="3">
        <f t="shared" si="184"/>
        <v>-49.682477722618017</v>
      </c>
      <c r="J457" s="2">
        <f t="shared" si="185"/>
        <v>81.917253122151763</v>
      </c>
      <c r="K457" s="2">
        <f t="shared" si="163"/>
        <v>81.917253122151763</v>
      </c>
      <c r="L457" s="5">
        <f t="shared" si="164"/>
        <v>0.31384836983451009</v>
      </c>
      <c r="M457" s="4">
        <f t="shared" si="186"/>
        <v>9.6186647156715654E-2</v>
      </c>
      <c r="N457" s="4">
        <f t="shared" si="165"/>
        <v>0.15435477940886225</v>
      </c>
      <c r="O457" s="4">
        <f t="shared" si="166"/>
        <v>0</v>
      </c>
      <c r="P457" s="4">
        <f t="shared" si="167"/>
        <v>0</v>
      </c>
      <c r="Q457" s="5">
        <f t="shared" si="168"/>
        <v>4.0568588045357341</v>
      </c>
      <c r="R457" s="5">
        <f t="shared" si="169"/>
        <v>-7.9236464606202395</v>
      </c>
      <c r="S457" s="5">
        <f t="shared" si="187"/>
        <v>6.790345836737643</v>
      </c>
      <c r="T457" s="6">
        <f t="shared" si="188"/>
        <v>621.7127741279561</v>
      </c>
      <c r="U457" s="5">
        <f t="shared" si="170"/>
        <v>-1.8812717409012072</v>
      </c>
      <c r="V457" s="5">
        <f t="shared" si="171"/>
        <v>2.1668807169050885</v>
      </c>
      <c r="W457" s="5">
        <f t="shared" si="172"/>
        <v>3.6524870964166234</v>
      </c>
      <c r="X457" s="5">
        <f t="shared" si="173"/>
        <v>2.1755870636345271</v>
      </c>
      <c r="Y457" s="5">
        <f t="shared" si="173"/>
        <v>-5.7567657437151514</v>
      </c>
      <c r="Z457" s="5">
        <f t="shared" si="174"/>
        <v>-21.731167066845735</v>
      </c>
      <c r="AA457">
        <f t="shared" si="175"/>
        <v>0</v>
      </c>
      <c r="AB457">
        <f t="shared" si="189"/>
        <v>0</v>
      </c>
    </row>
    <row r="458" spans="1:28" x14ac:dyDescent="0.2">
      <c r="A458">
        <f t="shared" si="176"/>
        <v>4.2599999999999536</v>
      </c>
      <c r="B458" s="5">
        <f t="shared" si="177"/>
        <v>-149.46397675500924</v>
      </c>
      <c r="C458" s="5">
        <f t="shared" si="178"/>
        <v>339.63141859321348</v>
      </c>
      <c r="D458" s="5">
        <f t="shared" si="179"/>
        <v>28.19811985051183</v>
      </c>
      <c r="E458" s="2">
        <f t="shared" si="180"/>
        <v>371.06465857456777</v>
      </c>
      <c r="F458" s="2">
        <f t="shared" si="181"/>
        <v>-23.753190715095581</v>
      </c>
      <c r="G458" s="3">
        <f t="shared" si="182"/>
        <v>-29.660796686508295</v>
      </c>
      <c r="H458" s="3">
        <f t="shared" si="183"/>
        <v>57.916856359646403</v>
      </c>
      <c r="I458" s="3">
        <f t="shared" si="184"/>
        <v>-49.899789393286476</v>
      </c>
      <c r="J458" s="2">
        <f t="shared" si="185"/>
        <v>82.000695680930903</v>
      </c>
      <c r="K458" s="2">
        <f t="shared" si="163"/>
        <v>82.000695680930903</v>
      </c>
      <c r="L458" s="5">
        <f t="shared" si="164"/>
        <v>0.31384836983451009</v>
      </c>
      <c r="M458" s="4">
        <f t="shared" si="186"/>
        <v>9.6088673118393045E-2</v>
      </c>
      <c r="N458" s="4">
        <f t="shared" si="165"/>
        <v>0.15425382157320244</v>
      </c>
      <c r="O458" s="4">
        <f t="shared" si="166"/>
        <v>0</v>
      </c>
      <c r="P458" s="4">
        <f t="shared" si="167"/>
        <v>0</v>
      </c>
      <c r="Q458" s="5">
        <f t="shared" si="168"/>
        <v>4.058014692882387</v>
      </c>
      <c r="R458" s="5">
        <f t="shared" si="169"/>
        <v>-7.9238415797479211</v>
      </c>
      <c r="S458" s="5">
        <f t="shared" si="187"/>
        <v>6.8269939162423441</v>
      </c>
      <c r="T458" s="6">
        <f t="shared" si="188"/>
        <v>621.7121524154926</v>
      </c>
      <c r="U458" s="5">
        <f t="shared" si="170"/>
        <v>-1.8812976616983081</v>
      </c>
      <c r="V458" s="5">
        <f t="shared" si="171"/>
        <v>2.1814819013516127</v>
      </c>
      <c r="W458" s="5">
        <f t="shared" si="172"/>
        <v>3.650223048971275</v>
      </c>
      <c r="X458" s="5">
        <f t="shared" si="173"/>
        <v>2.1767170311840789</v>
      </c>
      <c r="Y458" s="5">
        <f t="shared" si="173"/>
        <v>-5.7423596783963085</v>
      </c>
      <c r="Z458" s="5">
        <f t="shared" si="174"/>
        <v>-21.696783034786378</v>
      </c>
      <c r="AA458">
        <f t="shared" si="175"/>
        <v>0</v>
      </c>
      <c r="AB458">
        <f t="shared" si="189"/>
        <v>0</v>
      </c>
    </row>
    <row r="459" spans="1:28" x14ac:dyDescent="0.2">
      <c r="A459">
        <f t="shared" si="176"/>
        <v>4.2699999999999534</v>
      </c>
      <c r="B459" s="5">
        <f t="shared" si="177"/>
        <v>-149.76047588602276</v>
      </c>
      <c r="C459" s="5">
        <f t="shared" si="178"/>
        <v>340.21030003882601</v>
      </c>
      <c r="D459" s="5">
        <f t="shared" si="179"/>
        <v>27.698037117427223</v>
      </c>
      <c r="E459" s="2">
        <f t="shared" si="180"/>
        <v>371.71393354314284</v>
      </c>
      <c r="F459" s="2">
        <f t="shared" si="181"/>
        <v>-23.75908043188722</v>
      </c>
      <c r="G459" s="3">
        <f t="shared" si="182"/>
        <v>-29.639029516196455</v>
      </c>
      <c r="H459" s="3">
        <f t="shared" si="183"/>
        <v>57.85943276286244</v>
      </c>
      <c r="I459" s="3">
        <f t="shared" si="184"/>
        <v>-50.116757223634337</v>
      </c>
      <c r="J459" s="2">
        <f t="shared" si="185"/>
        <v>82.084562403139287</v>
      </c>
      <c r="K459" s="2">
        <f t="shared" si="163"/>
        <v>82.084562403139287</v>
      </c>
      <c r="L459" s="5">
        <f t="shared" si="164"/>
        <v>0.31384836983451009</v>
      </c>
      <c r="M459" s="4">
        <f t="shared" si="186"/>
        <v>9.5990402248040105E-2</v>
      </c>
      <c r="N459" s="4">
        <f t="shared" si="165"/>
        <v>0.15415248382609334</v>
      </c>
      <c r="O459" s="4">
        <f t="shared" si="166"/>
        <v>0</v>
      </c>
      <c r="P459" s="4">
        <f t="shared" si="167"/>
        <v>0</v>
      </c>
      <c r="Q459" s="5">
        <f t="shared" si="168"/>
        <v>4.0591839514174115</v>
      </c>
      <c r="R459" s="5">
        <f t="shared" si="169"/>
        <v>-7.9240813462122288</v>
      </c>
      <c r="S459" s="5">
        <f t="shared" si="187"/>
        <v>6.8636908812446666</v>
      </c>
      <c r="T459" s="6">
        <f t="shared" si="188"/>
        <v>621.71153070365108</v>
      </c>
      <c r="U459" s="5">
        <f t="shared" si="170"/>
        <v>-1.8813282400343017</v>
      </c>
      <c r="V459" s="5">
        <f t="shared" si="171"/>
        <v>2.196075590297125</v>
      </c>
      <c r="W459" s="5">
        <f t="shared" si="172"/>
        <v>3.64797008671529</v>
      </c>
      <c r="X459" s="5">
        <f t="shared" si="173"/>
        <v>2.1778557113831098</v>
      </c>
      <c r="Y459" s="5">
        <f t="shared" si="173"/>
        <v>-5.7280057559151043</v>
      </c>
      <c r="Z459" s="5">
        <f t="shared" si="174"/>
        <v>-21.662339032040045</v>
      </c>
      <c r="AA459">
        <f t="shared" si="175"/>
        <v>0</v>
      </c>
      <c r="AB459">
        <f t="shared" si="189"/>
        <v>0</v>
      </c>
    </row>
    <row r="460" spans="1:28" x14ac:dyDescent="0.2">
      <c r="A460">
        <f t="shared" si="176"/>
        <v>4.2799999999999532</v>
      </c>
      <c r="B460" s="5">
        <f t="shared" si="177"/>
        <v>-150.05675728839915</v>
      </c>
      <c r="C460" s="5">
        <f t="shared" si="178"/>
        <v>340.78860796616686</v>
      </c>
      <c r="D460" s="5">
        <f t="shared" si="179"/>
        <v>27.195786428239277</v>
      </c>
      <c r="E460" s="2">
        <f t="shared" si="180"/>
        <v>372.36259979679392</v>
      </c>
      <c r="F460" s="2">
        <f t="shared" si="181"/>
        <v>-23.764954510522923</v>
      </c>
      <c r="G460" s="3">
        <f t="shared" si="182"/>
        <v>-29.617250959082625</v>
      </c>
      <c r="H460" s="3">
        <f t="shared" si="183"/>
        <v>57.802152705303286</v>
      </c>
      <c r="I460" s="3">
        <f t="shared" si="184"/>
        <v>-50.333380613954738</v>
      </c>
      <c r="J460" s="2">
        <f t="shared" si="185"/>
        <v>82.168848207637154</v>
      </c>
      <c r="K460" s="2">
        <f t="shared" si="163"/>
        <v>82.168848207637154</v>
      </c>
      <c r="L460" s="5">
        <f t="shared" si="164"/>
        <v>0.31384836983451009</v>
      </c>
      <c r="M460" s="4">
        <f t="shared" si="186"/>
        <v>9.5891842906143165E-2</v>
      </c>
      <c r="N460" s="4">
        <f t="shared" si="165"/>
        <v>0.15405077404465242</v>
      </c>
      <c r="O460" s="4">
        <f t="shared" si="166"/>
        <v>0</v>
      </c>
      <c r="P460" s="4">
        <f t="shared" si="167"/>
        <v>0</v>
      </c>
      <c r="Q460" s="5">
        <f t="shared" si="168"/>
        <v>4.0603662661551709</v>
      </c>
      <c r="R460" s="5">
        <f t="shared" si="169"/>
        <v>-7.92436513706176</v>
      </c>
      <c r="S460" s="5">
        <f t="shared" si="187"/>
        <v>6.9004365391237101</v>
      </c>
      <c r="T460" s="6">
        <f t="shared" si="188"/>
        <v>621.7109089924312</v>
      </c>
      <c r="U460" s="5">
        <f t="shared" si="170"/>
        <v>-1.8813634048636971</v>
      </c>
      <c r="V460" s="5">
        <f t="shared" si="171"/>
        <v>2.2106617211801081</v>
      </c>
      <c r="W460" s="5">
        <f t="shared" si="172"/>
        <v>3.645728068653276</v>
      </c>
      <c r="X460" s="5">
        <f t="shared" si="173"/>
        <v>2.1790028612914738</v>
      </c>
      <c r="Y460" s="5">
        <f t="shared" si="173"/>
        <v>-5.7137034158816515</v>
      </c>
      <c r="Z460" s="5">
        <f t="shared" si="174"/>
        <v>-21.627835392223012</v>
      </c>
      <c r="AA460">
        <f t="shared" si="175"/>
        <v>0</v>
      </c>
      <c r="AB460">
        <f t="shared" si="189"/>
        <v>0</v>
      </c>
    </row>
    <row r="461" spans="1:28" x14ac:dyDescent="0.2">
      <c r="A461">
        <f t="shared" si="176"/>
        <v>4.289999999999953</v>
      </c>
      <c r="B461" s="5">
        <f t="shared" si="177"/>
        <v>-150.35282084784691</v>
      </c>
      <c r="C461" s="5">
        <f t="shared" si="178"/>
        <v>341.36634380804907</v>
      </c>
      <c r="D461" s="5">
        <f t="shared" si="179"/>
        <v>26.69137123033012</v>
      </c>
      <c r="E461" s="2">
        <f t="shared" si="180"/>
        <v>373.01065859004603</v>
      </c>
      <c r="F461" s="2">
        <f t="shared" si="181"/>
        <v>-23.770812956628522</v>
      </c>
      <c r="G461" s="3">
        <f t="shared" si="182"/>
        <v>-29.595460930469709</v>
      </c>
      <c r="H461" s="3">
        <f t="shared" si="183"/>
        <v>57.745015671144472</v>
      </c>
      <c r="I461" s="3">
        <f t="shared" si="184"/>
        <v>-50.549658967876965</v>
      </c>
      <c r="J461" s="2">
        <f t="shared" si="185"/>
        <v>82.253548034819403</v>
      </c>
      <c r="K461" s="2">
        <f t="shared" si="163"/>
        <v>82.253548034819403</v>
      </c>
      <c r="L461" s="5">
        <f t="shared" si="164"/>
        <v>0.31384836983451009</v>
      </c>
      <c r="M461" s="4">
        <f t="shared" si="186"/>
        <v>9.5793003378427721E-2</v>
      </c>
      <c r="N461" s="4">
        <f t="shared" si="165"/>
        <v>0.15394870005058042</v>
      </c>
      <c r="O461" s="4">
        <f t="shared" si="166"/>
        <v>0</v>
      </c>
      <c r="P461" s="4">
        <f t="shared" si="167"/>
        <v>0</v>
      </c>
      <c r="Q461" s="5">
        <f t="shared" si="168"/>
        <v>4.0615613251484524</v>
      </c>
      <c r="R461" s="5">
        <f t="shared" si="169"/>
        <v>-7.9246923344433737</v>
      </c>
      <c r="S461" s="5">
        <f t="shared" si="187"/>
        <v>6.9372306903994625</v>
      </c>
      <c r="T461" s="6">
        <f t="shared" si="188"/>
        <v>621.71028728183319</v>
      </c>
      <c r="U461" s="5">
        <f t="shared" si="170"/>
        <v>-1.8814030857621828</v>
      </c>
      <c r="V461" s="5">
        <f t="shared" si="171"/>
        <v>2.2252402302329242</v>
      </c>
      <c r="W461" s="5">
        <f t="shared" si="172"/>
        <v>3.6434968553010685</v>
      </c>
      <c r="X461" s="5">
        <f t="shared" si="173"/>
        <v>2.1801582393862695</v>
      </c>
      <c r="Y461" s="5">
        <f t="shared" si="173"/>
        <v>-5.6994521042104491</v>
      </c>
      <c r="Z461" s="5">
        <f t="shared" si="174"/>
        <v>-21.593272454299466</v>
      </c>
      <c r="AA461">
        <f t="shared" si="175"/>
        <v>0</v>
      </c>
      <c r="AB461">
        <f t="shared" si="189"/>
        <v>0</v>
      </c>
    </row>
    <row r="462" spans="1:28" x14ac:dyDescent="0.2">
      <c r="A462">
        <f t="shared" si="176"/>
        <v>4.2999999999999527</v>
      </c>
      <c r="B462" s="5">
        <f t="shared" si="177"/>
        <v>-150.64866644923964</v>
      </c>
      <c r="C462" s="5">
        <f t="shared" si="178"/>
        <v>341.94350899215533</v>
      </c>
      <c r="D462" s="5">
        <f t="shared" si="179"/>
        <v>26.184794977028634</v>
      </c>
      <c r="E462" s="2">
        <f t="shared" si="180"/>
        <v>373.65811117223518</v>
      </c>
      <c r="F462" s="2">
        <f t="shared" si="181"/>
        <v>-23.776655775758979</v>
      </c>
      <c r="G462" s="3">
        <f t="shared" si="182"/>
        <v>-29.573659348075847</v>
      </c>
      <c r="H462" s="3">
        <f t="shared" si="183"/>
        <v>57.688021150102365</v>
      </c>
      <c r="I462" s="3">
        <f t="shared" si="184"/>
        <v>-50.76559169241996</v>
      </c>
      <c r="J462" s="2">
        <f t="shared" si="185"/>
        <v>82.338656846782428</v>
      </c>
      <c r="K462" s="2">
        <f t="shared" si="163"/>
        <v>82.338656846782428</v>
      </c>
      <c r="L462" s="5">
        <f t="shared" si="164"/>
        <v>0.31384836983451009</v>
      </c>
      <c r="M462" s="4">
        <f t="shared" si="186"/>
        <v>9.569389187558211E-2</v>
      </c>
      <c r="N462" s="4">
        <f t="shared" si="165"/>
        <v>0.15384626960982864</v>
      </c>
      <c r="O462" s="4">
        <f t="shared" si="166"/>
        <v>0</v>
      </c>
      <c r="P462" s="4">
        <f t="shared" si="167"/>
        <v>0</v>
      </c>
      <c r="Q462" s="5">
        <f t="shared" si="168"/>
        <v>4.0627688184929207</v>
      </c>
      <c r="R462" s="5">
        <f t="shared" si="169"/>
        <v>-7.9250623255875512</v>
      </c>
      <c r="S462" s="5">
        <f t="shared" si="187"/>
        <v>6.9740731288205042</v>
      </c>
      <c r="T462" s="6">
        <f t="shared" si="188"/>
        <v>621.7096655718567</v>
      </c>
      <c r="U462" s="5">
        <f t="shared" si="170"/>
        <v>-1.8814472129260362</v>
      </c>
      <c r="V462" s="5">
        <f t="shared" si="171"/>
        <v>2.2398110525075645</v>
      </c>
      <c r="W462" s="5">
        <f t="shared" si="172"/>
        <v>3.6412763086803883</v>
      </c>
      <c r="X462" s="5">
        <f t="shared" si="173"/>
        <v>2.1813216055668843</v>
      </c>
      <c r="Y462" s="5">
        <f t="shared" si="173"/>
        <v>-5.6852512730799862</v>
      </c>
      <c r="Z462" s="5">
        <f t="shared" si="174"/>
        <v>-21.558650562499107</v>
      </c>
      <c r="AA462">
        <f t="shared" si="175"/>
        <v>0</v>
      </c>
      <c r="AB462">
        <f t="shared" si="189"/>
        <v>0</v>
      </c>
    </row>
    <row r="463" spans="1:28" x14ac:dyDescent="0.2">
      <c r="A463">
        <f t="shared" si="176"/>
        <v>4.3099999999999525</v>
      </c>
      <c r="B463" s="5">
        <f t="shared" si="177"/>
        <v>-150.94429397664013</v>
      </c>
      <c r="C463" s="5">
        <f t="shared" si="178"/>
        <v>342.52010494109271</v>
      </c>
      <c r="D463" s="5">
        <f t="shared" si="179"/>
        <v>25.676061127576308</v>
      </c>
      <c r="E463" s="2">
        <f t="shared" si="180"/>
        <v>374.30495878756875</v>
      </c>
      <c r="F463" s="2">
        <f t="shared" si="181"/>
        <v>-23.782482973400047</v>
      </c>
      <c r="G463" s="3">
        <f t="shared" si="182"/>
        <v>-29.551846132020177</v>
      </c>
      <c r="H463" s="3">
        <f t="shared" si="183"/>
        <v>57.631168637371566</v>
      </c>
      <c r="I463" s="3">
        <f t="shared" si="184"/>
        <v>-50.981178198044951</v>
      </c>
      <c r="J463" s="2">
        <f t="shared" si="185"/>
        <v>82.424169627485895</v>
      </c>
      <c r="K463" s="2">
        <f t="shared" si="163"/>
        <v>82.424169627485895</v>
      </c>
      <c r="L463" s="5">
        <f t="shared" si="164"/>
        <v>0.31384836983451009</v>
      </c>
      <c r="M463" s="4">
        <f t="shared" si="186"/>
        <v>9.5594516533006962E-2</v>
      </c>
      <c r="N463" s="4">
        <f t="shared" si="165"/>
        <v>0.15374349043228439</v>
      </c>
      <c r="O463" s="4">
        <f t="shared" si="166"/>
        <v>0</v>
      </c>
      <c r="P463" s="4">
        <f t="shared" si="167"/>
        <v>0</v>
      </c>
      <c r="Q463" s="5">
        <f t="shared" si="168"/>
        <v>4.0639884383313092</v>
      </c>
      <c r="R463" s="5">
        <f t="shared" si="169"/>
        <v>-7.9254745027934117</v>
      </c>
      <c r="S463" s="5">
        <f t="shared" si="187"/>
        <v>7.01096364145151</v>
      </c>
      <c r="T463" s="6">
        <f t="shared" si="188"/>
        <v>621.70904386250209</v>
      </c>
      <c r="U463" s="5">
        <f t="shared" si="170"/>
        <v>-1.8814957171714404</v>
      </c>
      <c r="V463" s="5">
        <f t="shared" si="171"/>
        <v>2.2543741219012738</v>
      </c>
      <c r="W463" s="5">
        <f t="shared" si="172"/>
        <v>3.6390662923133203</v>
      </c>
      <c r="X463" s="5">
        <f t="shared" si="173"/>
        <v>2.1824927211598686</v>
      </c>
      <c r="Y463" s="5">
        <f t="shared" si="173"/>
        <v>-5.6711003808921383</v>
      </c>
      <c r="Z463" s="5">
        <f t="shared" si="174"/>
        <v>-21.523970066235169</v>
      </c>
      <c r="AA463">
        <f t="shared" si="175"/>
        <v>0</v>
      </c>
      <c r="AB463">
        <f t="shared" si="189"/>
        <v>0</v>
      </c>
    </row>
    <row r="464" spans="1:28" x14ac:dyDescent="0.2">
      <c r="A464">
        <f t="shared" si="176"/>
        <v>4.3199999999999523</v>
      </c>
      <c r="B464" s="5">
        <f t="shared" si="177"/>
        <v>-151.23970331332427</v>
      </c>
      <c r="C464" s="5">
        <f t="shared" si="178"/>
        <v>343.0961330724474</v>
      </c>
      <c r="D464" s="5">
        <f t="shared" si="179"/>
        <v>25.165173147092545</v>
      </c>
      <c r="E464" s="2">
        <f t="shared" si="180"/>
        <v>374.95120267518661</v>
      </c>
      <c r="F464" s="2">
        <f t="shared" si="181"/>
        <v>-23.788294554969813</v>
      </c>
      <c r="G464" s="3">
        <f t="shared" si="182"/>
        <v>-29.530021204808577</v>
      </c>
      <c r="H464" s="3">
        <f t="shared" si="183"/>
        <v>57.574457633562645</v>
      </c>
      <c r="I464" s="3">
        <f t="shared" si="184"/>
        <v>-51.196417898707303</v>
      </c>
      <c r="J464" s="2">
        <f t="shared" si="185"/>
        <v>82.510081382909931</v>
      </c>
      <c r="K464" s="2">
        <f t="shared" si="163"/>
        <v>82.510081382909931</v>
      </c>
      <c r="L464" s="5">
        <f t="shared" si="164"/>
        <v>0.31384836983451009</v>
      </c>
      <c r="M464" s="4">
        <f t="shared" si="186"/>
        <v>9.5494885410589106E-2</v>
      </c>
      <c r="N464" s="4">
        <f t="shared" si="165"/>
        <v>0.15364037017147364</v>
      </c>
      <c r="O464" s="4">
        <f t="shared" si="166"/>
        <v>0</v>
      </c>
      <c r="P464" s="4">
        <f t="shared" si="167"/>
        <v>0</v>
      </c>
      <c r="Q464" s="5">
        <f t="shared" si="168"/>
        <v>4.065219878857353</v>
      </c>
      <c r="R464" s="5">
        <f t="shared" si="169"/>
        <v>-7.9259282634134003</v>
      </c>
      <c r="S464" s="5">
        <f t="shared" si="187"/>
        <v>7.0479020087605937</v>
      </c>
      <c r="T464" s="6">
        <f t="shared" si="188"/>
        <v>621.70842215376888</v>
      </c>
      <c r="U464" s="5">
        <f t="shared" si="170"/>
        <v>-1.8815485299337007</v>
      </c>
      <c r="V464" s="5">
        <f t="shared" si="171"/>
        <v>2.2689293711820491</v>
      </c>
      <c r="W464" s="5">
        <f t="shared" si="172"/>
        <v>3.6368666712165965</v>
      </c>
      <c r="X464" s="5">
        <f t="shared" si="173"/>
        <v>2.1836713489236521</v>
      </c>
      <c r="Y464" s="5">
        <f t="shared" si="173"/>
        <v>-5.6569988922313517</v>
      </c>
      <c r="Z464" s="5">
        <f t="shared" si="174"/>
        <v>-21.48923132002281</v>
      </c>
      <c r="AA464">
        <f t="shared" si="175"/>
        <v>0</v>
      </c>
      <c r="AB464">
        <f t="shared" si="189"/>
        <v>0</v>
      </c>
    </row>
    <row r="465" spans="1:28" x14ac:dyDescent="0.2">
      <c r="A465">
        <f t="shared" si="176"/>
        <v>4.3299999999999521</v>
      </c>
      <c r="B465" s="5">
        <f t="shared" si="177"/>
        <v>-151.53489434180491</v>
      </c>
      <c r="C465" s="5">
        <f t="shared" si="178"/>
        <v>343.67159479883844</v>
      </c>
      <c r="D465" s="5">
        <f t="shared" si="179"/>
        <v>24.652134506539472</v>
      </c>
      <c r="E465" s="2">
        <f t="shared" si="180"/>
        <v>375.59684406922133</v>
      </c>
      <c r="F465" s="2">
        <f t="shared" si="181"/>
        <v>-23.794090525820309</v>
      </c>
      <c r="G465" s="3">
        <f t="shared" si="182"/>
        <v>-29.508184491319341</v>
      </c>
      <c r="H465" s="3">
        <f t="shared" si="183"/>
        <v>57.517887644640332</v>
      </c>
      <c r="I465" s="3">
        <f t="shared" si="184"/>
        <v>-51.411310211907534</v>
      </c>
      <c r="J465" s="2">
        <f t="shared" si="185"/>
        <v>82.596387141207316</v>
      </c>
      <c r="K465" s="2">
        <f t="shared" si="163"/>
        <v>82.596387141207316</v>
      </c>
      <c r="L465" s="5">
        <f t="shared" si="164"/>
        <v>0.31384836983451009</v>
      </c>
      <c r="M465" s="4">
        <f t="shared" si="186"/>
        <v>9.5395006492500253E-2</v>
      </c>
      <c r="N465" s="4">
        <f t="shared" si="165"/>
        <v>0.15353691642428077</v>
      </c>
      <c r="O465" s="4">
        <f t="shared" si="166"/>
        <v>0</v>
      </c>
      <c r="P465" s="4">
        <f t="shared" si="167"/>
        <v>0</v>
      </c>
      <c r="Q465" s="5">
        <f t="shared" si="168"/>
        <v>4.0664628363194559</v>
      </c>
      <c r="R465" s="5">
        <f t="shared" si="169"/>
        <v>-7.9264230098376425</v>
      </c>
      <c r="S465" s="5">
        <f t="shared" si="187"/>
        <v>7.0848880047064364</v>
      </c>
      <c r="T465" s="6">
        <f t="shared" si="188"/>
        <v>621.70780044565765</v>
      </c>
      <c r="U465" s="5">
        <f t="shared" si="170"/>
        <v>-1.8816055832663616</v>
      </c>
      <c r="V465" s="5">
        <f t="shared" si="171"/>
        <v>2.2834767320139964</v>
      </c>
      <c r="W465" s="5">
        <f t="shared" si="172"/>
        <v>3.6346773118956968</v>
      </c>
      <c r="X465" s="5">
        <f t="shared" si="173"/>
        <v>2.1848572530530941</v>
      </c>
      <c r="Y465" s="5">
        <f t="shared" si="173"/>
        <v>-5.6429462778236461</v>
      </c>
      <c r="Z465" s="5">
        <f t="shared" si="174"/>
        <v>-21.454434683397867</v>
      </c>
      <c r="AA465">
        <f t="shared" si="175"/>
        <v>0</v>
      </c>
      <c r="AB465">
        <f t="shared" si="189"/>
        <v>0</v>
      </c>
    </row>
    <row r="466" spans="1:28" x14ac:dyDescent="0.2">
      <c r="A466">
        <f t="shared" si="176"/>
        <v>4.3399999999999519</v>
      </c>
      <c r="B466" s="5">
        <f t="shared" si="177"/>
        <v>-151.82986694385545</v>
      </c>
      <c r="C466" s="5">
        <f t="shared" si="178"/>
        <v>344.24649152797093</v>
      </c>
      <c r="D466" s="5">
        <f t="shared" si="179"/>
        <v>24.136948682686228</v>
      </c>
      <c r="E466" s="2">
        <f t="shared" si="180"/>
        <v>376.24188419885712</v>
      </c>
      <c r="F466" s="2">
        <f t="shared" si="181"/>
        <v>-23.799870891239081</v>
      </c>
      <c r="G466" s="3">
        <f t="shared" si="182"/>
        <v>-29.486335918788811</v>
      </c>
      <c r="H466" s="3">
        <f t="shared" si="183"/>
        <v>57.461458181862099</v>
      </c>
      <c r="I466" s="3">
        <f t="shared" si="184"/>
        <v>-51.625854558741516</v>
      </c>
      <c r="J466" s="2">
        <f t="shared" si="185"/>
        <v>82.683081952850998</v>
      </c>
      <c r="K466" s="2">
        <f t="shared" si="163"/>
        <v>82.683081952850998</v>
      </c>
      <c r="L466" s="5">
        <f t="shared" si="164"/>
        <v>0.31384836983451009</v>
      </c>
      <c r="M466" s="4">
        <f t="shared" si="186"/>
        <v>9.5294887687019783E-2</v>
      </c>
      <c r="N466" s="4">
        <f t="shared" si="165"/>
        <v>0.15343313673068587</v>
      </c>
      <c r="O466" s="4">
        <f t="shared" si="166"/>
        <v>0</v>
      </c>
      <c r="P466" s="4">
        <f t="shared" si="167"/>
        <v>0</v>
      </c>
      <c r="Q466" s="5">
        <f t="shared" si="168"/>
        <v>4.0677170090241086</v>
      </c>
      <c r="R466" s="5">
        <f t="shared" si="169"/>
        <v>-7.9269581494779722</v>
      </c>
      <c r="S466" s="5">
        <f t="shared" si="187"/>
        <v>7.1219213968252078</v>
      </c>
      <c r="T466" s="6">
        <f t="shared" si="188"/>
        <v>621.70717873816818</v>
      </c>
      <c r="U466" s="5">
        <f t="shared" si="170"/>
        <v>-1.8816668098402358</v>
      </c>
      <c r="V466" s="5">
        <f t="shared" si="171"/>
        <v>2.2980161349825488</v>
      </c>
      <c r="W466" s="5">
        <f t="shared" si="172"/>
        <v>3.632498082338774</v>
      </c>
      <c r="X466" s="5">
        <f t="shared" si="173"/>
        <v>2.1860501991838728</v>
      </c>
      <c r="Y466" s="5">
        <f t="shared" si="173"/>
        <v>-5.6289420144954239</v>
      </c>
      <c r="Z466" s="5">
        <f t="shared" si="174"/>
        <v>-21.419580520836018</v>
      </c>
      <c r="AA466">
        <f t="shared" si="175"/>
        <v>0</v>
      </c>
      <c r="AB466">
        <f t="shared" si="189"/>
        <v>0</v>
      </c>
    </row>
    <row r="467" spans="1:28" x14ac:dyDescent="0.2">
      <c r="A467">
        <f t="shared" si="176"/>
        <v>4.3499999999999517</v>
      </c>
      <c r="B467" s="5">
        <f t="shared" si="177"/>
        <v>-152.12462100053338</v>
      </c>
      <c r="C467" s="5">
        <f t="shared" si="178"/>
        <v>344.82082466268878</v>
      </c>
      <c r="D467" s="5">
        <f t="shared" si="179"/>
        <v>23.619619158072769</v>
      </c>
      <c r="E467" s="2">
        <f t="shared" si="180"/>
        <v>376.88632428838895</v>
      </c>
      <c r="F467" s="2">
        <f t="shared" si="181"/>
        <v>-23.805635656450747</v>
      </c>
      <c r="G467" s="3">
        <f t="shared" si="182"/>
        <v>-29.464475416796972</v>
      </c>
      <c r="H467" s="3">
        <f t="shared" si="183"/>
        <v>57.405168761717142</v>
      </c>
      <c r="I467" s="3">
        <f t="shared" si="184"/>
        <v>-51.840050363949878</v>
      </c>
      <c r="J467" s="2">
        <f t="shared" si="185"/>
        <v>82.770160890777049</v>
      </c>
      <c r="K467" s="2">
        <f t="shared" si="163"/>
        <v>82.770160890777049</v>
      </c>
      <c r="L467" s="5">
        <f t="shared" si="164"/>
        <v>0.31384836983451009</v>
      </c>
      <c r="M467" s="4">
        <f t="shared" si="186"/>
        <v>9.5194536826380571E-2</v>
      </c>
      <c r="N467" s="4">
        <f t="shared" si="165"/>
        <v>0.15332903857351785</v>
      </c>
      <c r="O467" s="4">
        <f t="shared" si="166"/>
        <v>0</v>
      </c>
      <c r="P467" s="4">
        <f t="shared" si="167"/>
        <v>0</v>
      </c>
      <c r="Q467" s="5">
        <f t="shared" si="168"/>
        <v>4.0689820973390631</v>
      </c>
      <c r="R467" s="5">
        <f t="shared" si="169"/>
        <v>-7.9275330947516593</v>
      </c>
      <c r="S467" s="5">
        <f t="shared" si="187"/>
        <v>7.1590019463172894</v>
      </c>
      <c r="T467" s="6">
        <f t="shared" si="188"/>
        <v>621.70655703130024</v>
      </c>
      <c r="U467" s="5">
        <f t="shared" si="170"/>
        <v>-1.8817321429423348</v>
      </c>
      <c r="V467" s="5">
        <f t="shared" si="171"/>
        <v>2.3125475096195456</v>
      </c>
      <c r="W467" s="5">
        <f t="shared" si="172"/>
        <v>3.6303288520104071</v>
      </c>
      <c r="X467" s="5">
        <f t="shared" si="173"/>
        <v>2.1872499543967283</v>
      </c>
      <c r="Y467" s="5">
        <f t="shared" si="173"/>
        <v>-5.6149855851321142</v>
      </c>
      <c r="Z467" s="5">
        <f t="shared" si="174"/>
        <v>-21.384669201672303</v>
      </c>
      <c r="AA467">
        <f t="shared" si="175"/>
        <v>0</v>
      </c>
      <c r="AB467">
        <f t="shared" si="189"/>
        <v>0</v>
      </c>
    </row>
    <row r="468" spans="1:28" x14ac:dyDescent="0.2">
      <c r="A468">
        <f t="shared" si="176"/>
        <v>4.3599999999999515</v>
      </c>
      <c r="B468" s="5">
        <f t="shared" si="177"/>
        <v>-152.41915639220363</v>
      </c>
      <c r="C468" s="5">
        <f t="shared" si="178"/>
        <v>345.39459560102665</v>
      </c>
      <c r="D468" s="5">
        <f t="shared" si="179"/>
        <v>23.100149420973189</v>
      </c>
      <c r="E468" s="2">
        <f t="shared" si="180"/>
        <v>377.53016555728067</v>
      </c>
      <c r="F468" s="2">
        <f t="shared" si="181"/>
        <v>-23.811384826618557</v>
      </c>
      <c r="G468" s="3">
        <f t="shared" si="182"/>
        <v>-29.442602917253005</v>
      </c>
      <c r="H468" s="3">
        <f t="shared" si="183"/>
        <v>57.349018905865819</v>
      </c>
      <c r="I468" s="3">
        <f t="shared" si="184"/>
        <v>-52.053897055966601</v>
      </c>
      <c r="J468" s="2">
        <f t="shared" si="185"/>
        <v>82.8576190505228</v>
      </c>
      <c r="K468" s="2">
        <f t="shared" si="163"/>
        <v>82.8576190505228</v>
      </c>
      <c r="L468" s="5">
        <f t="shared" si="164"/>
        <v>0.31384836983451009</v>
      </c>
      <c r="M468" s="4">
        <f t="shared" si="186"/>
        <v>9.5093961666638263E-2</v>
      </c>
      <c r="N468" s="4">
        <f t="shared" si="165"/>
        <v>0.15322462937822467</v>
      </c>
      <c r="O468" s="4">
        <f t="shared" si="166"/>
        <v>0</v>
      </c>
      <c r="P468" s="4">
        <f t="shared" si="167"/>
        <v>0</v>
      </c>
      <c r="Q468" s="5">
        <f t="shared" si="168"/>
        <v>4.0702578036962374</v>
      </c>
      <c r="R468" s="5">
        <f t="shared" si="169"/>
        <v>-7.9281472630648109</v>
      </c>
      <c r="S468" s="5">
        <f t="shared" si="187"/>
        <v>7.1961294081337428</v>
      </c>
      <c r="T468" s="6">
        <f t="shared" si="188"/>
        <v>621.70593532505404</v>
      </c>
      <c r="U468" s="5">
        <f t="shared" si="170"/>
        <v>-1.8818015164747117</v>
      </c>
      <c r="V468" s="5">
        <f t="shared" si="171"/>
        <v>2.3270707844281526</v>
      </c>
      <c r="W468" s="5">
        <f t="shared" si="172"/>
        <v>3.6281694918451786</v>
      </c>
      <c r="X468" s="5">
        <f t="shared" si="173"/>
        <v>2.1884562872215256</v>
      </c>
      <c r="Y468" s="5">
        <f t="shared" si="173"/>
        <v>-5.6010764786366583</v>
      </c>
      <c r="Z468" s="5">
        <f t="shared" si="174"/>
        <v>-21.349701100021079</v>
      </c>
      <c r="AA468">
        <f t="shared" si="175"/>
        <v>0</v>
      </c>
      <c r="AB468">
        <f t="shared" si="189"/>
        <v>0</v>
      </c>
    </row>
    <row r="469" spans="1:28" x14ac:dyDescent="0.2">
      <c r="A469">
        <f t="shared" si="176"/>
        <v>4.3699999999999513</v>
      </c>
      <c r="B469" s="5">
        <f t="shared" si="177"/>
        <v>-152.71347299856183</v>
      </c>
      <c r="C469" s="5">
        <f t="shared" si="178"/>
        <v>345.96780573626137</v>
      </c>
      <c r="D469" s="5">
        <f t="shared" si="179"/>
        <v>22.578542965358523</v>
      </c>
      <c r="E469" s="2">
        <f t="shared" si="180"/>
        <v>378.1734092202226</v>
      </c>
      <c r="F469" s="2">
        <f t="shared" si="181"/>
        <v>-23.817118406845939</v>
      </c>
      <c r="G469" s="3">
        <f t="shared" si="182"/>
        <v>-29.420718354380789</v>
      </c>
      <c r="H469" s="3">
        <f t="shared" si="183"/>
        <v>57.293008141079454</v>
      </c>
      <c r="I469" s="3">
        <f t="shared" si="184"/>
        <v>-52.267394066966816</v>
      </c>
      <c r="J469" s="2">
        <f t="shared" si="185"/>
        <v>82.94545155036046</v>
      </c>
      <c r="K469" s="2">
        <f t="shared" si="163"/>
        <v>82.94545155036046</v>
      </c>
      <c r="L469" s="5">
        <f t="shared" si="164"/>
        <v>0.31384836983451009</v>
      </c>
      <c r="M469" s="4">
        <f t="shared" si="186"/>
        <v>9.4993169887563053E-2</v>
      </c>
      <c r="N469" s="4">
        <f t="shared" si="165"/>
        <v>0.15311991651265966</v>
      </c>
      <c r="O469" s="4">
        <f t="shared" si="166"/>
        <v>0</v>
      </c>
      <c r="P469" s="4">
        <f t="shared" si="167"/>
        <v>0</v>
      </c>
      <c r="Q469" s="5">
        <f t="shared" si="168"/>
        <v>4.0715438325943909</v>
      </c>
      <c r="R469" s="5">
        <f t="shared" si="169"/>
        <v>-7.9288000767954703</v>
      </c>
      <c r="S469" s="5">
        <f t="shared" si="187"/>
        <v>7.2333035310625524</v>
      </c>
      <c r="T469" s="6">
        <f t="shared" si="188"/>
        <v>621.7053136194296</v>
      </c>
      <c r="U469" s="5">
        <f t="shared" si="170"/>
        <v>-1.8818748649532173</v>
      </c>
      <c r="V469" s="5">
        <f t="shared" si="171"/>
        <v>2.3415858869076369</v>
      </c>
      <c r="W469" s="5">
        <f t="shared" si="172"/>
        <v>3.6260198742410994</v>
      </c>
      <c r="X469" s="5">
        <f t="shared" si="173"/>
        <v>2.1896689676411736</v>
      </c>
      <c r="Y469" s="5">
        <f t="shared" si="173"/>
        <v>-5.5872141898878329</v>
      </c>
      <c r="Z469" s="5">
        <f t="shared" si="174"/>
        <v>-21.314676594696348</v>
      </c>
      <c r="AA469">
        <f t="shared" si="175"/>
        <v>0</v>
      </c>
      <c r="AB469">
        <f t="shared" si="189"/>
        <v>0</v>
      </c>
    </row>
    <row r="470" spans="1:28" x14ac:dyDescent="0.2">
      <c r="A470">
        <f t="shared" si="176"/>
        <v>4.379999999999951</v>
      </c>
      <c r="B470" s="5">
        <f t="shared" si="177"/>
        <v>-153.00757069865728</v>
      </c>
      <c r="C470" s="5">
        <f t="shared" si="178"/>
        <v>346.54045645696266</v>
      </c>
      <c r="D470" s="5">
        <f t="shared" si="179"/>
        <v>22.05480329085912</v>
      </c>
      <c r="E470" s="2">
        <f t="shared" si="180"/>
        <v>378.81605648718829</v>
      </c>
      <c r="F470" s="2">
        <f t="shared" si="181"/>
        <v>-23.822836402178034</v>
      </c>
      <c r="G470" s="3">
        <f t="shared" si="182"/>
        <v>-29.398821664704379</v>
      </c>
      <c r="H470" s="3">
        <f t="shared" si="183"/>
        <v>57.237135999180573</v>
      </c>
      <c r="I470" s="3">
        <f t="shared" si="184"/>
        <v>-52.480540832913782</v>
      </c>
      <c r="J470" s="2">
        <f t="shared" si="185"/>
        <v>83.033653531426125</v>
      </c>
      <c r="K470" s="2">
        <f t="shared" si="163"/>
        <v>83.033653531426125</v>
      </c>
      <c r="L470" s="5">
        <f t="shared" si="164"/>
        <v>0.31384836983451009</v>
      </c>
      <c r="M470" s="4">
        <f t="shared" si="186"/>
        <v>9.4892169092553505E-2</v>
      </c>
      <c r="N470" s="4">
        <f t="shared" si="165"/>
        <v>0.15301490728688338</v>
      </c>
      <c r="O470" s="4">
        <f t="shared" si="166"/>
        <v>0</v>
      </c>
      <c r="P470" s="4">
        <f t="shared" si="167"/>
        <v>0</v>
      </c>
      <c r="Q470" s="5">
        <f t="shared" si="168"/>
        <v>4.0728398906015411</v>
      </c>
      <c r="R470" s="5">
        <f t="shared" si="169"/>
        <v>-7.929490963276411</v>
      </c>
      <c r="S470" s="5">
        <f t="shared" si="187"/>
        <v>7.2705240578146011</v>
      </c>
      <c r="T470" s="6">
        <f t="shared" si="188"/>
        <v>621.70469191442692</v>
      </c>
      <c r="U470" s="5">
        <f t="shared" si="170"/>
        <v>-1.8819521235061649</v>
      </c>
      <c r="V470" s="5">
        <f t="shared" si="171"/>
        <v>2.3560927435779848</v>
      </c>
      <c r="W470" s="5">
        <f t="shared" si="172"/>
        <v>3.6238798730528603</v>
      </c>
      <c r="X470" s="5">
        <f t="shared" si="173"/>
        <v>2.1908877670953761</v>
      </c>
      <c r="Y470" s="5">
        <f t="shared" si="173"/>
        <v>-5.5733982196984257</v>
      </c>
      <c r="Z470" s="5">
        <f t="shared" si="174"/>
        <v>-21.279596069132538</v>
      </c>
      <c r="AA470">
        <f t="shared" si="175"/>
        <v>0</v>
      </c>
      <c r="AB470">
        <f t="shared" si="189"/>
        <v>0</v>
      </c>
    </row>
    <row r="471" spans="1:28" x14ac:dyDescent="0.2">
      <c r="A471">
        <f t="shared" si="176"/>
        <v>4.3899999999999508</v>
      </c>
      <c r="B471" s="5">
        <f t="shared" si="177"/>
        <v>-153.30144937091598</v>
      </c>
      <c r="C471" s="5">
        <f t="shared" si="178"/>
        <v>347.11254914704347</v>
      </c>
      <c r="D471" s="5">
        <f t="shared" si="179"/>
        <v>21.528933902726525</v>
      </c>
      <c r="E471" s="2">
        <f t="shared" si="180"/>
        <v>379.45810856349107</v>
      </c>
      <c r="F471" s="2">
        <f t="shared" si="181"/>
        <v>-23.828538817603242</v>
      </c>
      <c r="G471" s="3">
        <f t="shared" si="182"/>
        <v>-29.376912787033426</v>
      </c>
      <c r="H471" s="3">
        <f t="shared" si="183"/>
        <v>57.18140201698359</v>
      </c>
      <c r="I471" s="3">
        <f t="shared" si="184"/>
        <v>-52.693336793605106</v>
      </c>
      <c r="J471" s="2">
        <f t="shared" si="185"/>
        <v>83.122220157844438</v>
      </c>
      <c r="K471" s="2">
        <f t="shared" si="163"/>
        <v>83.122220157844438</v>
      </c>
      <c r="L471" s="5">
        <f t="shared" si="164"/>
        <v>0.31384836983451009</v>
      </c>
      <c r="M471" s="4">
        <f t="shared" si="186"/>
        <v>9.4790966808571894E-2</v>
      </c>
      <c r="N471" s="4">
        <f t="shared" si="165"/>
        <v>0.15290960895298172</v>
      </c>
      <c r="O471" s="4">
        <f t="shared" si="166"/>
        <v>0</v>
      </c>
      <c r="P471" s="4">
        <f t="shared" si="167"/>
        <v>0</v>
      </c>
      <c r="Q471" s="5">
        <f t="shared" si="168"/>
        <v>4.0741456863571557</v>
      </c>
      <c r="R471" s="5">
        <f t="shared" si="169"/>
        <v>-7.9302193547776687</v>
      </c>
      <c r="S471" s="5">
        <f t="shared" si="187"/>
        <v>7.307790725109415</v>
      </c>
      <c r="T471" s="6">
        <f t="shared" si="188"/>
        <v>621.70407021004576</v>
      </c>
      <c r="U471" s="5">
        <f t="shared" si="170"/>
        <v>-1.8820332278729142</v>
      </c>
      <c r="V471" s="5">
        <f t="shared" si="171"/>
        <v>2.3705912800043554</v>
      </c>
      <c r="W471" s="5">
        <f t="shared" si="172"/>
        <v>3.6217493635849434</v>
      </c>
      <c r="X471" s="5">
        <f t="shared" si="173"/>
        <v>2.1921124584842415</v>
      </c>
      <c r="Y471" s="5">
        <f t="shared" si="173"/>
        <v>-5.5596280747733129</v>
      </c>
      <c r="Z471" s="5">
        <f t="shared" si="174"/>
        <v>-21.24445991130564</v>
      </c>
      <c r="AA471">
        <f t="shared" si="175"/>
        <v>0</v>
      </c>
      <c r="AB471">
        <f t="shared" si="189"/>
        <v>0</v>
      </c>
    </row>
    <row r="472" spans="1:28" x14ac:dyDescent="0.2">
      <c r="A472">
        <f t="shared" si="176"/>
        <v>4.3999999999999506</v>
      </c>
      <c r="B472" s="5">
        <f t="shared" si="177"/>
        <v>-153.5951088931634</v>
      </c>
      <c r="C472" s="5">
        <f t="shared" si="178"/>
        <v>347.68408518580958</v>
      </c>
      <c r="D472" s="5">
        <f t="shared" si="179"/>
        <v>21.000938311794911</v>
      </c>
      <c r="E472" s="2">
        <f t="shared" si="180"/>
        <v>380.0995666498398</v>
      </c>
      <c r="F472" s="2">
        <f t="shared" si="181"/>
        <v>-23.834225658054695</v>
      </c>
      <c r="G472" s="3">
        <f t="shared" si="182"/>
        <v>-29.354991662448583</v>
      </c>
      <c r="H472" s="3">
        <f t="shared" si="183"/>
        <v>57.125805736235854</v>
      </c>
      <c r="I472" s="3">
        <f t="shared" si="184"/>
        <v>-52.905781392718161</v>
      </c>
      <c r="J472" s="2">
        <f t="shared" si="185"/>
        <v>83.211146616848552</v>
      </c>
      <c r="K472" s="2">
        <f t="shared" si="163"/>
        <v>83.211146616848552</v>
      </c>
      <c r="L472" s="5">
        <f t="shared" si="164"/>
        <v>0.31384836983451009</v>
      </c>
      <c r="M472" s="4">
        <f t="shared" si="186"/>
        <v>9.4689570486100993E-2</v>
      </c>
      <c r="N472" s="4">
        <f t="shared" si="165"/>
        <v>0.15280402870489879</v>
      </c>
      <c r="O472" s="4">
        <f t="shared" si="166"/>
        <v>0</v>
      </c>
      <c r="P472" s="4">
        <f t="shared" si="167"/>
        <v>0</v>
      </c>
      <c r="Q472" s="5">
        <f t="shared" si="168"/>
        <v>4.0754609305740876</v>
      </c>
      <c r="R472" s="5">
        <f t="shared" si="169"/>
        <v>-7.9309846884887385</v>
      </c>
      <c r="S472" s="5">
        <f t="shared" si="187"/>
        <v>7.3451032637606035</v>
      </c>
      <c r="T472" s="6">
        <f t="shared" si="188"/>
        <v>621.70344850628646</v>
      </c>
      <c r="U472" s="5">
        <f t="shared" si="170"/>
        <v>-1.8821181144023669</v>
      </c>
      <c r="V472" s="5">
        <f t="shared" si="171"/>
        <v>2.3850814208213706</v>
      </c>
      <c r="W472" s="5">
        <f t="shared" si="172"/>
        <v>3.6196282225845637</v>
      </c>
      <c r="X472" s="5">
        <f t="shared" si="173"/>
        <v>2.1933428161717208</v>
      </c>
      <c r="Y472" s="5">
        <f t="shared" si="173"/>
        <v>-5.5459032676673683</v>
      </c>
      <c r="Z472" s="5">
        <f t="shared" si="174"/>
        <v>-21.209268513654834</v>
      </c>
      <c r="AA472">
        <f t="shared" si="175"/>
        <v>0</v>
      </c>
      <c r="AB472">
        <f t="shared" si="189"/>
        <v>0</v>
      </c>
    </row>
    <row r="473" spans="1:28" x14ac:dyDescent="0.2">
      <c r="A473">
        <f t="shared" si="176"/>
        <v>4.4099999999999504</v>
      </c>
      <c r="B473" s="5">
        <f t="shared" si="177"/>
        <v>-153.88854914264709</v>
      </c>
      <c r="C473" s="5">
        <f t="shared" si="178"/>
        <v>348.25506594800856</v>
      </c>
      <c r="D473" s="5">
        <f t="shared" si="179"/>
        <v>20.470820034442045</v>
      </c>
      <c r="E473" s="2">
        <f t="shared" si="180"/>
        <v>380.74043194239397</v>
      </c>
      <c r="F473" s="2">
        <f t="shared" si="181"/>
        <v>-23.839896928411839</v>
      </c>
      <c r="G473" s="3">
        <f t="shared" si="182"/>
        <v>-29.333058234286867</v>
      </c>
      <c r="H473" s="3">
        <f t="shared" si="183"/>
        <v>57.070346703559181</v>
      </c>
      <c r="I473" s="3">
        <f t="shared" si="184"/>
        <v>-53.117874077854708</v>
      </c>
      <c r="J473" s="2">
        <f t="shared" si="185"/>
        <v>83.300428118895894</v>
      </c>
      <c r="K473" s="2">
        <f t="shared" si="163"/>
        <v>83.300428118895894</v>
      </c>
      <c r="L473" s="5">
        <f t="shared" si="164"/>
        <v>0.31384836983451009</v>
      </c>
      <c r="M473" s="4">
        <f t="shared" si="186"/>
        <v>9.4587987499121243E-2</v>
      </c>
      <c r="N473" s="4">
        <f t="shared" si="165"/>
        <v>0.15269817367828536</v>
      </c>
      <c r="O473" s="4">
        <f t="shared" si="166"/>
        <v>0</v>
      </c>
      <c r="P473" s="4">
        <f t="shared" si="167"/>
        <v>0</v>
      </c>
      <c r="Q473" s="5">
        <f t="shared" si="168"/>
        <v>4.0767853360402801</v>
      </c>
      <c r="R473" s="5">
        <f t="shared" si="169"/>
        <v>-7.9317864065005237</v>
      </c>
      <c r="S473" s="5">
        <f t="shared" si="187"/>
        <v>7.3824613987610315</v>
      </c>
      <c r="T473" s="6">
        <f t="shared" si="188"/>
        <v>621.70282680314881</v>
      </c>
      <c r="U473" s="5">
        <f t="shared" si="170"/>
        <v>-1.8822067200513883</v>
      </c>
      <c r="V473" s="5">
        <f t="shared" si="171"/>
        <v>2.3995630897572395</v>
      </c>
      <c r="W473" s="5">
        <f t="shared" si="172"/>
        <v>3.6175163282344873</v>
      </c>
      <c r="X473" s="5">
        <f t="shared" si="173"/>
        <v>2.1945786159888918</v>
      </c>
      <c r="Y473" s="5">
        <f t="shared" si="173"/>
        <v>-5.5322233167432842</v>
      </c>
      <c r="Z473" s="5">
        <f t="shared" si="174"/>
        <v>-21.174022273004482</v>
      </c>
      <c r="AA473">
        <f t="shared" si="175"/>
        <v>0</v>
      </c>
      <c r="AB473">
        <f t="shared" si="189"/>
        <v>0</v>
      </c>
    </row>
    <row r="474" spans="1:28" x14ac:dyDescent="0.2">
      <c r="A474">
        <f t="shared" si="176"/>
        <v>4.4199999999999502</v>
      </c>
      <c r="B474" s="5">
        <f t="shared" si="177"/>
        <v>-154.18176999605916</v>
      </c>
      <c r="C474" s="5">
        <f t="shared" si="178"/>
        <v>348.82549280387832</v>
      </c>
      <c r="D474" s="5">
        <f t="shared" si="179"/>
        <v>19.938582592549849</v>
      </c>
      <c r="E474" s="2">
        <f t="shared" si="180"/>
        <v>381.38070563281809</v>
      </c>
      <c r="F474" s="2">
        <f t="shared" si="181"/>
        <v>-23.845552633501871</v>
      </c>
      <c r="G474" s="3">
        <f t="shared" si="182"/>
        <v>-29.311112448126977</v>
      </c>
      <c r="H474" s="3">
        <f t="shared" si="183"/>
        <v>57.015024470391751</v>
      </c>
      <c r="I474" s="3">
        <f t="shared" si="184"/>
        <v>-53.329614300584751</v>
      </c>
      <c r="J474" s="2">
        <f t="shared" si="185"/>
        <v>83.390059897779466</v>
      </c>
      <c r="K474" s="2">
        <f t="shared" si="163"/>
        <v>83.390059897779466</v>
      </c>
      <c r="L474" s="5">
        <f t="shared" si="164"/>
        <v>0.31384836983451009</v>
      </c>
      <c r="M474" s="4">
        <f t="shared" si="186"/>
        <v>9.4486225145108321E-2</v>
      </c>
      <c r="N474" s="4">
        <f t="shared" si="165"/>
        <v>0.15259205095036221</v>
      </c>
      <c r="O474" s="4">
        <f t="shared" si="166"/>
        <v>0</v>
      </c>
      <c r="P474" s="4">
        <f t="shared" si="167"/>
        <v>0</v>
      </c>
      <c r="Q474" s="5">
        <f t="shared" si="168"/>
        <v>4.0781186176202482</v>
      </c>
      <c r="R474" s="5">
        <f t="shared" si="169"/>
        <v>-7.9326239557870011</v>
      </c>
      <c r="S474" s="5">
        <f t="shared" si="187"/>
        <v>7.4198648493677108</v>
      </c>
      <c r="T474" s="6">
        <f t="shared" si="188"/>
        <v>621.70220510063291</v>
      </c>
      <c r="U474" s="5">
        <f t="shared" si="170"/>
        <v>-1.882298982383144</v>
      </c>
      <c r="V474" s="5">
        <f t="shared" si="171"/>
        <v>2.4140362096577137</v>
      </c>
      <c r="W474" s="5">
        <f t="shared" si="172"/>
        <v>3.61541356014569</v>
      </c>
      <c r="X474" s="5">
        <f t="shared" si="173"/>
        <v>2.195819635237104</v>
      </c>
      <c r="Y474" s="5">
        <f t="shared" si="173"/>
        <v>-5.5185877461292874</v>
      </c>
      <c r="Z474" s="5">
        <f t="shared" si="174"/>
        <v>-21.138721590486597</v>
      </c>
      <c r="AA474">
        <f t="shared" si="175"/>
        <v>0</v>
      </c>
      <c r="AB474">
        <f t="shared" si="189"/>
        <v>0</v>
      </c>
    </row>
    <row r="475" spans="1:28" x14ac:dyDescent="0.2">
      <c r="A475">
        <f t="shared" ref="A475:A538" si="190">A474+dt</f>
        <v>4.42999999999995</v>
      </c>
      <c r="B475" s="5">
        <f t="shared" si="177"/>
        <v>-154.47477132955868</v>
      </c>
      <c r="C475" s="5">
        <f t="shared" si="178"/>
        <v>349.39536711919493</v>
      </c>
      <c r="D475" s="5">
        <f t="shared" si="179"/>
        <v>19.404229513464475</v>
      </c>
      <c r="E475" s="2">
        <f t="shared" si="180"/>
        <v>382.02038890833626</v>
      </c>
      <c r="F475" s="2">
        <f t="shared" si="181"/>
        <v>-23.851192778101264</v>
      </c>
      <c r="G475" s="3">
        <f t="shared" si="182"/>
        <v>-29.289154251774605</v>
      </c>
      <c r="H475" s="3">
        <f t="shared" si="183"/>
        <v>56.95983859293046</v>
      </c>
      <c r="I475" s="3">
        <f t="shared" si="184"/>
        <v>-53.541001516489615</v>
      </c>
      <c r="J475" s="2">
        <f t="shared" si="185"/>
        <v>83.480037210734878</v>
      </c>
      <c r="K475" s="2">
        <f t="shared" si="163"/>
        <v>83.480037210734878</v>
      </c>
      <c r="L475" s="5">
        <f t="shared" si="164"/>
        <v>0.31384836983451009</v>
      </c>
      <c r="M475" s="4">
        <f t="shared" si="186"/>
        <v>9.4384290645050412E-2</v>
      </c>
      <c r="N475" s="4">
        <f t="shared" si="165"/>
        <v>0.1524856675397975</v>
      </c>
      <c r="O475" s="4">
        <f t="shared" si="166"/>
        <v>0</v>
      </c>
      <c r="P475" s="4">
        <f t="shared" si="167"/>
        <v>0</v>
      </c>
      <c r="Q475" s="5">
        <f t="shared" si="168"/>
        <v>4.0794604922563131</v>
      </c>
      <c r="R475" s="5">
        <f t="shared" si="169"/>
        <v>-7.9334967881866163</v>
      </c>
      <c r="S475" s="5">
        <f t="shared" si="187"/>
        <v>7.4573133291863805</v>
      </c>
      <c r="T475" s="6">
        <f t="shared" si="188"/>
        <v>621.70158339873853</v>
      </c>
      <c r="U475" s="5">
        <f t="shared" si="170"/>
        <v>-1.8823948395653556</v>
      </c>
      <c r="V475" s="5">
        <f t="shared" si="171"/>
        <v>2.4285007025098566</v>
      </c>
      <c r="W475" s="5">
        <f t="shared" si="172"/>
        <v>3.6133197993498798</v>
      </c>
      <c r="X475" s="5">
        <f t="shared" ref="X475:Y538" si="191">Q475+U475</f>
        <v>2.1970656526909575</v>
      </c>
      <c r="Y475" s="5">
        <f t="shared" si="191"/>
        <v>-5.5049960856767601</v>
      </c>
      <c r="Z475" s="5">
        <f t="shared" si="174"/>
        <v>-21.103366871463741</v>
      </c>
      <c r="AA475">
        <f t="shared" si="175"/>
        <v>0</v>
      </c>
      <c r="AB475">
        <f t="shared" si="189"/>
        <v>0</v>
      </c>
    </row>
    <row r="476" spans="1:28" x14ac:dyDescent="0.2">
      <c r="A476">
        <f t="shared" si="190"/>
        <v>4.4399999999999498</v>
      </c>
      <c r="B476" s="5">
        <f t="shared" si="177"/>
        <v>-154.76755301879379</v>
      </c>
      <c r="C476" s="5">
        <f t="shared" si="178"/>
        <v>349.96469025531991</v>
      </c>
      <c r="D476" s="5">
        <f t="shared" si="179"/>
        <v>18.867764329956007</v>
      </c>
      <c r="E476" s="2">
        <f t="shared" si="180"/>
        <v>382.65948295178464</v>
      </c>
      <c r="F476" s="2">
        <f t="shared" si="181"/>
        <v>-23.856817366937229</v>
      </c>
      <c r="G476" s="3">
        <f t="shared" si="182"/>
        <v>-29.267183595247694</v>
      </c>
      <c r="H476" s="3">
        <f t="shared" si="183"/>
        <v>56.904788632073689</v>
      </c>
      <c r="I476" s="3">
        <f t="shared" si="184"/>
        <v>-53.75203518520425</v>
      </c>
      <c r="J476" s="2">
        <f t="shared" si="185"/>
        <v>83.570355338543067</v>
      </c>
      <c r="K476" s="2">
        <f t="shared" si="163"/>
        <v>83.570355338543067</v>
      </c>
      <c r="L476" s="5">
        <f t="shared" si="164"/>
        <v>0.31384836983451009</v>
      </c>
      <c r="M476" s="4">
        <f t="shared" si="186"/>
        <v>9.4282191143484864E-2</v>
      </c>
      <c r="N476" s="4">
        <f t="shared" si="165"/>
        <v>0.1523790304065995</v>
      </c>
      <c r="O476" s="4">
        <f t="shared" si="166"/>
        <v>0</v>
      </c>
      <c r="P476" s="4">
        <f t="shared" si="167"/>
        <v>0</v>
      </c>
      <c r="Q476" s="5">
        <f t="shared" si="168"/>
        <v>4.0808106789696179</v>
      </c>
      <c r="R476" s="5">
        <f t="shared" si="169"/>
        <v>-7.9344043603834145</v>
      </c>
      <c r="S476" s="5">
        <f t="shared" si="187"/>
        <v>7.4948065462557789</v>
      </c>
      <c r="T476" s="6">
        <f t="shared" si="188"/>
        <v>621.70096169746603</v>
      </c>
      <c r="U476" s="5">
        <f t="shared" si="170"/>
        <v>-1.8824942303684924</v>
      </c>
      <c r="V476" s="5">
        <f t="shared" si="171"/>
        <v>2.4429564894656535</v>
      </c>
      <c r="W476" s="5">
        <f t="shared" si="172"/>
        <v>3.6112349282919038</v>
      </c>
      <c r="X476" s="5">
        <f t="shared" si="191"/>
        <v>2.1983164486011253</v>
      </c>
      <c r="Y476" s="5">
        <f t="shared" si="191"/>
        <v>-5.491447870917761</v>
      </c>
      <c r="Z476" s="5">
        <f t="shared" si="174"/>
        <v>-21.067958525452319</v>
      </c>
      <c r="AA476">
        <f t="shared" si="175"/>
        <v>0</v>
      </c>
      <c r="AB476">
        <f t="shared" si="189"/>
        <v>0</v>
      </c>
    </row>
    <row r="477" spans="1:28" x14ac:dyDescent="0.2">
      <c r="A477">
        <f t="shared" si="190"/>
        <v>4.4499999999999496</v>
      </c>
      <c r="B477" s="5">
        <f t="shared" si="177"/>
        <v>-155.06011493892385</v>
      </c>
      <c r="C477" s="5">
        <f t="shared" si="178"/>
        <v>350.53346356924709</v>
      </c>
      <c r="D477" s="5">
        <f t="shared" si="179"/>
        <v>18.329190580177691</v>
      </c>
      <c r="E477" s="2">
        <f t="shared" si="180"/>
        <v>383.29798894166527</v>
      </c>
      <c r="F477" s="2">
        <f t="shared" si="181"/>
        <v>-23.862426404689213</v>
      </c>
      <c r="G477" s="3">
        <f t="shared" si="182"/>
        <v>-29.245200430761681</v>
      </c>
      <c r="H477" s="3">
        <f t="shared" si="183"/>
        <v>56.84987415336451</v>
      </c>
      <c r="I477" s="3">
        <f t="shared" si="184"/>
        <v>-53.962714770458774</v>
      </c>
      <c r="J477" s="2">
        <f t="shared" si="185"/>
        <v>83.661009585628932</v>
      </c>
      <c r="K477" s="2">
        <f t="shared" si="163"/>
        <v>83.661009585628932</v>
      </c>
      <c r="L477" s="5">
        <f t="shared" si="164"/>
        <v>0.31384836983451009</v>
      </c>
      <c r="M477" s="4">
        <f t="shared" si="186"/>
        <v>9.4179933708553501E-2</v>
      </c>
      <c r="N477" s="4">
        <f t="shared" si="165"/>
        <v>0.15227214645202225</v>
      </c>
      <c r="O477" s="4">
        <f t="shared" si="166"/>
        <v>0</v>
      </c>
      <c r="P477" s="4">
        <f t="shared" si="167"/>
        <v>0</v>
      </c>
      <c r="Q477" s="5">
        <f t="shared" si="168"/>
        <v>4.0821688988609193</v>
      </c>
      <c r="R477" s="5">
        <f t="shared" si="169"/>
        <v>-7.9353461338879132</v>
      </c>
      <c r="S477" s="5">
        <f t="shared" si="187"/>
        <v>7.5323442031316015</v>
      </c>
      <c r="T477" s="6">
        <f t="shared" si="188"/>
        <v>621.70033999681516</v>
      </c>
      <c r="U477" s="5">
        <f t="shared" si="170"/>
        <v>-1.882597094163877</v>
      </c>
      <c r="V477" s="5">
        <f t="shared" si="171"/>
        <v>2.4574034908654263</v>
      </c>
      <c r="W477" s="5">
        <f t="shared" si="172"/>
        <v>3.6091588308220031</v>
      </c>
      <c r="X477" s="5">
        <f t="shared" si="191"/>
        <v>2.1995718046970421</v>
      </c>
      <c r="Y477" s="5">
        <f t="shared" si="191"/>
        <v>-5.4779426430224873</v>
      </c>
      <c r="Z477" s="5">
        <f t="shared" si="174"/>
        <v>-21.032496966046395</v>
      </c>
      <c r="AA477">
        <f t="shared" si="175"/>
        <v>0</v>
      </c>
      <c r="AB477">
        <f t="shared" si="189"/>
        <v>0</v>
      </c>
    </row>
    <row r="478" spans="1:28" x14ac:dyDescent="0.2">
      <c r="A478">
        <f t="shared" si="190"/>
        <v>4.4599999999999493</v>
      </c>
      <c r="B478" s="5">
        <f t="shared" si="177"/>
        <v>-155.35245696464122</v>
      </c>
      <c r="C478" s="5">
        <f t="shared" si="178"/>
        <v>351.10168841364856</v>
      </c>
      <c r="D478" s="5">
        <f t="shared" si="179"/>
        <v>17.788511807624801</v>
      </c>
      <c r="E478" s="2">
        <f t="shared" si="180"/>
        <v>383.93590805219753</v>
      </c>
      <c r="F478" s="2">
        <f t="shared" si="181"/>
        <v>-23.868019895990336</v>
      </c>
      <c r="G478" s="3">
        <f t="shared" si="182"/>
        <v>-29.223204712714711</v>
      </c>
      <c r="H478" s="3">
        <f t="shared" si="183"/>
        <v>56.795094726934288</v>
      </c>
      <c r="I478" s="3">
        <f t="shared" si="184"/>
        <v>-54.173039740119236</v>
      </c>
      <c r="J478" s="2">
        <f t="shared" si="185"/>
        <v>83.751995280155612</v>
      </c>
      <c r="K478" s="2">
        <f t="shared" si="163"/>
        <v>83.751995280155612</v>
      </c>
      <c r="L478" s="5">
        <f t="shared" si="164"/>
        <v>0.31384836983451009</v>
      </c>
      <c r="M478" s="4">
        <f t="shared" si="186"/>
        <v>9.4077525332076542E-2</v>
      </c>
      <c r="N478" s="4">
        <f t="shared" si="165"/>
        <v>0.15216502251848596</v>
      </c>
      <c r="O478" s="4">
        <f t="shared" si="166"/>
        <v>0</v>
      </c>
      <c r="P478" s="4">
        <f t="shared" si="167"/>
        <v>0</v>
      </c>
      <c r="Q478" s="5">
        <f t="shared" si="168"/>
        <v>4.0835348751111482</v>
      </c>
      <c r="R478" s="5">
        <f t="shared" si="169"/>
        <v>-7.9363215750177254</v>
      </c>
      <c r="S478" s="5">
        <f t="shared" si="187"/>
        <v>7.5699259969701282</v>
      </c>
      <c r="T478" s="6">
        <f t="shared" si="188"/>
        <v>621.69971829678605</v>
      </c>
      <c r="U478" s="5">
        <f t="shared" si="170"/>
        <v>-1.8827033709217245</v>
      </c>
      <c r="V478" s="5">
        <f t="shared" si="171"/>
        <v>2.4718416262610683</v>
      </c>
      <c r="W478" s="5">
        <f t="shared" si="172"/>
        <v>3.6070913921879582</v>
      </c>
      <c r="X478" s="5">
        <f t="shared" si="191"/>
        <v>2.2008315041894235</v>
      </c>
      <c r="Y478" s="5">
        <f t="shared" si="191"/>
        <v>-5.4644799487566571</v>
      </c>
      <c r="Z478" s="5">
        <f t="shared" si="174"/>
        <v>-20.996982610841911</v>
      </c>
      <c r="AA478">
        <f t="shared" si="175"/>
        <v>0</v>
      </c>
      <c r="AB478">
        <f t="shared" si="189"/>
        <v>0</v>
      </c>
    </row>
    <row r="479" spans="1:28" x14ac:dyDescent="0.2">
      <c r="A479">
        <f t="shared" si="190"/>
        <v>4.4699999999999491</v>
      </c>
      <c r="B479" s="5">
        <f t="shared" si="177"/>
        <v>-155.64457897019318</v>
      </c>
      <c r="C479" s="5">
        <f t="shared" si="178"/>
        <v>351.66936613692047</v>
      </c>
      <c r="D479" s="5">
        <f t="shared" si="179"/>
        <v>17.245731561093066</v>
      </c>
      <c r="E479" s="2">
        <f t="shared" si="180"/>
        <v>384.57324145337014</v>
      </c>
      <c r="F479" s="2">
        <f t="shared" si="181"/>
        <v>-23.873597845428872</v>
      </c>
      <c r="G479" s="3">
        <f t="shared" si="182"/>
        <v>-29.201196397672817</v>
      </c>
      <c r="H479" s="3">
        <f t="shared" si="183"/>
        <v>56.740449927446718</v>
      </c>
      <c r="I479" s="3">
        <f t="shared" si="184"/>
        <v>-54.383009566227656</v>
      </c>
      <c r="J479" s="2">
        <f t="shared" si="185"/>
        <v>83.843307774114905</v>
      </c>
      <c r="K479" s="2">
        <f t="shared" si="163"/>
        <v>83.843307774114905</v>
      </c>
      <c r="L479" s="5">
        <f t="shared" si="164"/>
        <v>0.31384836983451009</v>
      </c>
      <c r="M479" s="4">
        <f t="shared" si="186"/>
        <v>9.3974972929644213E-2</v>
      </c>
      <c r="N479" s="4">
        <f t="shared" si="165"/>
        <v>0.15205766538951049</v>
      </c>
      <c r="O479" s="4">
        <f t="shared" si="166"/>
        <v>0</v>
      </c>
      <c r="P479" s="4">
        <f t="shared" si="167"/>
        <v>0</v>
      </c>
      <c r="Q479" s="5">
        <f t="shared" si="168"/>
        <v>4.0849083329817635</v>
      </c>
      <c r="R479" s="5">
        <f t="shared" si="169"/>
        <v>-7.9373301548779427</v>
      </c>
      <c r="S479" s="5">
        <f t="shared" si="187"/>
        <v>7.6075516196115336</v>
      </c>
      <c r="T479" s="6">
        <f t="shared" si="188"/>
        <v>621.69909659737857</v>
      </c>
      <c r="U479" s="5">
        <f t="shared" si="170"/>
        <v>-1.8828130012091084</v>
      </c>
      <c r="V479" s="5">
        <f t="shared" si="171"/>
        <v>2.4862708144390986</v>
      </c>
      <c r="W479" s="5">
        <f t="shared" si="172"/>
        <v>3.6050324990271085</v>
      </c>
      <c r="X479" s="5">
        <f t="shared" si="191"/>
        <v>2.202095331772655</v>
      </c>
      <c r="Y479" s="5">
        <f t="shared" si="191"/>
        <v>-5.4510593404388441</v>
      </c>
      <c r="Z479" s="5">
        <f t="shared" si="174"/>
        <v>-20.961415881361358</v>
      </c>
      <c r="AA479">
        <f t="shared" si="175"/>
        <v>0</v>
      </c>
      <c r="AB479">
        <f t="shared" si="189"/>
        <v>0</v>
      </c>
    </row>
    <row r="480" spans="1:28" x14ac:dyDescent="0.2">
      <c r="A480">
        <f t="shared" si="190"/>
        <v>4.4799999999999489</v>
      </c>
      <c r="B480" s="5">
        <f t="shared" si="177"/>
        <v>-155.93648082940334</v>
      </c>
      <c r="C480" s="5">
        <f t="shared" si="178"/>
        <v>352.2364980832279</v>
      </c>
      <c r="D480" s="5">
        <f t="shared" si="179"/>
        <v>16.700853394636724</v>
      </c>
      <c r="E480" s="2">
        <f t="shared" si="180"/>
        <v>385.20999031099217</v>
      </c>
      <c r="F480" s="2">
        <f t="shared" si="181"/>
        <v>-23.879160257549671</v>
      </c>
      <c r="G480" s="3">
        <f t="shared" si="182"/>
        <v>-29.179175444355089</v>
      </c>
      <c r="H480" s="3">
        <f t="shared" si="183"/>
        <v>56.685939334042331</v>
      </c>
      <c r="I480" s="3">
        <f t="shared" si="184"/>
        <v>-54.592623725041271</v>
      </c>
      <c r="J480" s="2">
        <f t="shared" si="185"/>
        <v>83.934942443413405</v>
      </c>
      <c r="K480" s="2">
        <f t="shared" ref="K480:K543" si="192">IF(D480&gt;=hwind,SQRT((G480-vxw)^2+(H480-vyw)^2+I480^2),J480)</f>
        <v>83.934942443413405</v>
      </c>
      <c r="L480" s="5">
        <f t="shared" ref="L480:L543" si="193">IF(drag=1,cdfit*(cda+cdb/(1+EXP(-(K480-vel)/dv))),IF(drag=2,cdfit,0))</f>
        <v>0.31384836983451009</v>
      </c>
      <c r="M480" s="4">
        <f t="shared" si="186"/>
        <v>9.3872283340726073E-2</v>
      </c>
      <c r="N480" s="4">
        <f t="shared" ref="N480:N543" si="194">IF(Magnus=1,(IF(M480&lt;0.1,1.5*M480,0.09+0.6*M480)),IF(Magnus=2,1/(2.32+0.4/M480),0))</f>
        <v>0.15195008178966227</v>
      </c>
      <c r="O480" s="4">
        <f t="shared" ref="O480:O543" si="195">IF(D480&gt;=hwind,vxw,0)</f>
        <v>0</v>
      </c>
      <c r="P480" s="4">
        <f t="shared" ref="P480:P543" si="196">IF(E480&gt;=hwind,vxw,0)</f>
        <v>0</v>
      </c>
      <c r="Q480" s="5">
        <f t="shared" ref="Q480:Q543" si="197">-const*$L480*$K480*(G480-O480)</f>
        <v>4.0862889998148768</v>
      </c>
      <c r="R480" s="5">
        <f t="shared" ref="R480:R543" si="198">-const*$L480*$K480*(H480-P480)</f>
        <v>-7.9383713493412662</v>
      </c>
      <c r="S480" s="5">
        <f t="shared" si="187"/>
        <v>7.6452207576628224</v>
      </c>
      <c r="T480" s="6">
        <f t="shared" si="188"/>
        <v>621.69847489859285</v>
      </c>
      <c r="U480" s="5">
        <f t="shared" ref="U480:U543" si="199">const*($N480/omega)*K480*(wy*I480-wz*(H480-P480))</f>
        <v>-1.8829259261878626</v>
      </c>
      <c r="V480" s="5">
        <f t="shared" ref="V480:V543" si="200">const*($N480/omega)*K480*(wz*(G480-O480)-wx*I480)</f>
        <v>2.5006909734435232</v>
      </c>
      <c r="W480" s="5">
        <f t="shared" ref="W480:W543" si="201">const*($N480/omega)*K480*(wx*(H480-P480)-wy*(G480-O480))</f>
        <v>3.6029820393582588</v>
      </c>
      <c r="X480" s="5">
        <f t="shared" si="191"/>
        <v>2.2033630736270142</v>
      </c>
      <c r="Y480" s="5">
        <f t="shared" si="191"/>
        <v>-5.4376803758977434</v>
      </c>
      <c r="Z480" s="5">
        <f t="shared" ref="Z480:Z543" si="202">S480+W480-32.174</f>
        <v>-20.92579720297892</v>
      </c>
      <c r="AA480">
        <f t="shared" ref="AA480:AA543" si="203">IF(($A480-ttarget)*($A481-ttarget)&lt;0,1,0)</f>
        <v>0</v>
      </c>
      <c r="AB480">
        <f t="shared" si="189"/>
        <v>0</v>
      </c>
    </row>
    <row r="481" spans="1:28" x14ac:dyDescent="0.2">
      <c r="A481">
        <f t="shared" si="190"/>
        <v>4.4899999999999487</v>
      </c>
      <c r="B481" s="5">
        <f t="shared" ref="B481:B544" si="204">B480+G480*dt+0.5*X480*dt*dt</f>
        <v>-156.22816241569322</v>
      </c>
      <c r="C481" s="5">
        <f t="shared" ref="C481:C544" si="205">C480+H480*dt+0.5*Y480*dt*dt</f>
        <v>352.80308559254956</v>
      </c>
      <c r="D481" s="5">
        <f t="shared" ref="D481:D544" si="206">D480+I480*dt+0.5*Z480*dt*dt</f>
        <v>16.153880867526162</v>
      </c>
      <c r="E481" s="2">
        <f t="shared" ref="E481:E544" si="207">SQRT(B481^2+C481^2)</f>
        <v>385.84615578674368</v>
      </c>
      <c r="F481" s="2">
        <f t="shared" ref="F481:F544" si="208">ATAN2(C481,B481)*180/PI()</f>
        <v>-23.884707136855596</v>
      </c>
      <c r="G481" s="3">
        <f t="shared" ref="G481:G544" si="209">G480+X480*dt</f>
        <v>-29.157141813618818</v>
      </c>
      <c r="H481" s="3">
        <f t="shared" ref="H481:H544" si="210">H480+Y480*dt</f>
        <v>56.631562530283354</v>
      </c>
      <c r="I481" s="3">
        <f t="shared" ref="I481:I544" si="211">I480+Z480*dt</f>
        <v>-54.80188169707106</v>
      </c>
      <c r="J481" s="2">
        <f t="shared" ref="J481:J544" si="212">SQRT(G481^2+H481^2+I481^2)</f>
        <v>84.026894687954794</v>
      </c>
      <c r="K481" s="2">
        <f t="shared" si="192"/>
        <v>84.026894687954794</v>
      </c>
      <c r="L481" s="5">
        <f t="shared" si="193"/>
        <v>0.31384836983451009</v>
      </c>
      <c r="M481" s="4">
        <f t="shared" ref="M481:M544" si="213">(romega/K481)*EXP(-A481/tau)</f>
        <v>9.3769463328797154E-2</v>
      </c>
      <c r="N481" s="4">
        <f t="shared" si="194"/>
        <v>0.15184227838451417</v>
      </c>
      <c r="O481" s="4">
        <f t="shared" si="195"/>
        <v>0</v>
      </c>
      <c r="P481" s="4">
        <f t="shared" si="196"/>
        <v>0</v>
      </c>
      <c r="Q481" s="5">
        <f t="shared" si="197"/>
        <v>4.087676605033173</v>
      </c>
      <c r="R481" s="5">
        <f t="shared" si="198"/>
        <v>-7.9394446390279132</v>
      </c>
      <c r="S481" s="5">
        <f t="shared" ref="S481:S544" si="214">-const*$L481*$K481*I481</f>
        <v>7.6829330925804449</v>
      </c>
      <c r="T481" s="6">
        <f t="shared" ref="T481:T544" si="215">omega*EXP(-A481/tau)*30/PI()</f>
        <v>621.69785320042877</v>
      </c>
      <c r="U481" s="5">
        <f t="shared" si="199"/>
        <v>-1.8830420876124097</v>
      </c>
      <c r="V481" s="5">
        <f t="shared" si="200"/>
        <v>2.5151020205984995</v>
      </c>
      <c r="W481" s="5">
        <f t="shared" si="201"/>
        <v>3.6009399025734683</v>
      </c>
      <c r="X481" s="5">
        <f t="shared" si="191"/>
        <v>2.2046345174207636</v>
      </c>
      <c r="Y481" s="5">
        <f t="shared" si="191"/>
        <v>-5.4243426184294137</v>
      </c>
      <c r="Z481" s="5">
        <f t="shared" si="202"/>
        <v>-20.890127004846086</v>
      </c>
      <c r="AA481">
        <f t="shared" si="203"/>
        <v>0</v>
      </c>
      <c r="AB481">
        <f t="shared" ref="AB481:AB544" si="216">IF($D481*$D482&lt;0,1,0)</f>
        <v>0</v>
      </c>
    </row>
    <row r="482" spans="1:28" x14ac:dyDescent="0.2">
      <c r="A482">
        <f t="shared" si="190"/>
        <v>4.4999999999999485</v>
      </c>
      <c r="B482" s="5">
        <f t="shared" si="204"/>
        <v>-156.51962360210354</v>
      </c>
      <c r="C482" s="5">
        <f t="shared" si="205"/>
        <v>353.36913000072144</v>
      </c>
      <c r="D482" s="5">
        <f t="shared" si="206"/>
        <v>15.60481754420521</v>
      </c>
      <c r="E482" s="2">
        <f t="shared" si="207"/>
        <v>386.48173903822538</v>
      </c>
      <c r="F482" s="2">
        <f t="shared" si="208"/>
        <v>-23.890238487808986</v>
      </c>
      <c r="G482" s="3">
        <f t="shared" si="209"/>
        <v>-29.135095468444611</v>
      </c>
      <c r="H482" s="3">
        <f t="shared" si="210"/>
        <v>56.577319104099061</v>
      </c>
      <c r="I482" s="3">
        <f t="shared" si="211"/>
        <v>-55.010782967119518</v>
      </c>
      <c r="J482" s="2">
        <f t="shared" si="212"/>
        <v>84.119159931718059</v>
      </c>
      <c r="K482" s="2">
        <f t="shared" si="192"/>
        <v>84.119159931718059</v>
      </c>
      <c r="L482" s="5">
        <f t="shared" si="193"/>
        <v>0.31384836983451009</v>
      </c>
      <c r="M482" s="4">
        <f t="shared" si="213"/>
        <v>9.3666519581480964E-2</v>
      </c>
      <c r="N482" s="4">
        <f t="shared" si="194"/>
        <v>0.15173426178061847</v>
      </c>
      <c r="O482" s="4">
        <f t="shared" si="195"/>
        <v>0</v>
      </c>
      <c r="P482" s="4">
        <f t="shared" si="196"/>
        <v>0</v>
      </c>
      <c r="Q482" s="5">
        <f t="shared" si="197"/>
        <v>4.0890708801396105</v>
      </c>
      <c r="R482" s="5">
        <f t="shared" si="198"/>
        <v>-7.9405495092852902</v>
      </c>
      <c r="S482" s="5">
        <f t="shared" si="214"/>
        <v>7.7206883007525349</v>
      </c>
      <c r="T482" s="6">
        <f t="shared" si="215"/>
        <v>621.69723150288644</v>
      </c>
      <c r="U482" s="5">
        <f t="shared" si="199"/>
        <v>-1.8831614278275304</v>
      </c>
      <c r="V482" s="5">
        <f t="shared" si="200"/>
        <v>2.5295038725308241</v>
      </c>
      <c r="W482" s="5">
        <f t="shared" si="201"/>
        <v>3.5989059794297433</v>
      </c>
      <c r="X482" s="5">
        <f t="shared" si="191"/>
        <v>2.2059094523120804</v>
      </c>
      <c r="Y482" s="5">
        <f t="shared" si="191"/>
        <v>-5.4110456367544657</v>
      </c>
      <c r="Z482" s="5">
        <f t="shared" si="202"/>
        <v>-20.85440571981772</v>
      </c>
      <c r="AA482">
        <f t="shared" si="203"/>
        <v>0</v>
      </c>
      <c r="AB482">
        <f t="shared" si="216"/>
        <v>0</v>
      </c>
    </row>
    <row r="483" spans="1:28" x14ac:dyDescent="0.2">
      <c r="A483">
        <f t="shared" si="190"/>
        <v>4.5099999999999483</v>
      </c>
      <c r="B483" s="5">
        <f t="shared" si="204"/>
        <v>-156.81086426131537</v>
      </c>
      <c r="C483" s="5">
        <f t="shared" si="205"/>
        <v>353.93463263948058</v>
      </c>
      <c r="D483" s="5">
        <f t="shared" si="206"/>
        <v>15.053666994248024</v>
      </c>
      <c r="E483" s="2">
        <f t="shared" si="207"/>
        <v>387.11674121900842</v>
      </c>
      <c r="F483" s="2">
        <f t="shared" si="208"/>
        <v>-23.895754314833013</v>
      </c>
      <c r="G483" s="3">
        <f t="shared" si="209"/>
        <v>-29.113036373921489</v>
      </c>
      <c r="H483" s="3">
        <f t="shared" si="210"/>
        <v>56.523208647731515</v>
      </c>
      <c r="I483" s="3">
        <f t="shared" si="211"/>
        <v>-55.219327024317693</v>
      </c>
      <c r="J483" s="2">
        <f t="shared" si="212"/>
        <v>84.211733622831972</v>
      </c>
      <c r="K483" s="2">
        <f t="shared" si="192"/>
        <v>84.211733622831972</v>
      </c>
      <c r="L483" s="5">
        <f t="shared" si="193"/>
        <v>0.31384836983451009</v>
      </c>
      <c r="M483" s="4">
        <f t="shared" si="213"/>
        <v>9.3563458710708189E-2</v>
      </c>
      <c r="N483" s="4">
        <f t="shared" si="194"/>
        <v>0.15162603852549159</v>
      </c>
      <c r="O483" s="4">
        <f t="shared" si="195"/>
        <v>0</v>
      </c>
      <c r="P483" s="4">
        <f t="shared" si="196"/>
        <v>0</v>
      </c>
      <c r="Q483" s="5">
        <f t="shared" si="197"/>
        <v>4.090471558716926</v>
      </c>
      <c r="R483" s="5">
        <f t="shared" si="198"/>
        <v>-7.9416854501674612</v>
      </c>
      <c r="S483" s="5">
        <f t="shared" si="214"/>
        <v>7.7584860535808007</v>
      </c>
      <c r="T483" s="6">
        <f t="shared" si="215"/>
        <v>621.69660980596564</v>
      </c>
      <c r="U483" s="5">
        <f t="shared" si="199"/>
        <v>-1.8832838897660638</v>
      </c>
      <c r="V483" s="5">
        <f t="shared" si="200"/>
        <v>2.5438964451922037</v>
      </c>
      <c r="W483" s="5">
        <f t="shared" si="201"/>
        <v>3.5968801620406086</v>
      </c>
      <c r="X483" s="5">
        <f t="shared" si="191"/>
        <v>2.207187668950862</v>
      </c>
      <c r="Y483" s="5">
        <f t="shared" si="191"/>
        <v>-5.397789004975257</v>
      </c>
      <c r="Z483" s="5">
        <f t="shared" si="202"/>
        <v>-20.818633784378591</v>
      </c>
      <c r="AA483">
        <f t="shared" si="203"/>
        <v>0</v>
      </c>
      <c r="AB483">
        <f t="shared" si="216"/>
        <v>0</v>
      </c>
    </row>
    <row r="484" spans="1:28" x14ac:dyDescent="0.2">
      <c r="A484">
        <f t="shared" si="190"/>
        <v>4.5199999999999481</v>
      </c>
      <c r="B484" s="5">
        <f t="shared" si="204"/>
        <v>-157.10188426567115</v>
      </c>
      <c r="C484" s="5">
        <f t="shared" si="205"/>
        <v>354.49959483650764</v>
      </c>
      <c r="D484" s="5">
        <f t="shared" si="206"/>
        <v>14.500432792315628</v>
      </c>
      <c r="E484" s="2">
        <f t="shared" si="207"/>
        <v>387.75116347868305</v>
      </c>
      <c r="F484" s="2">
        <f t="shared" si="208"/>
        <v>-23.901254622313139</v>
      </c>
      <c r="G484" s="3">
        <f t="shared" si="209"/>
        <v>-29.09096449723198</v>
      </c>
      <c r="H484" s="3">
        <f t="shared" si="210"/>
        <v>56.469230757681764</v>
      </c>
      <c r="I484" s="3">
        <f t="shared" si="211"/>
        <v>-55.427513362161477</v>
      </c>
      <c r="J484" s="2">
        <f t="shared" si="212"/>
        <v>84.304611233645531</v>
      </c>
      <c r="K484" s="2">
        <f t="shared" si="192"/>
        <v>84.304611233645531</v>
      </c>
      <c r="L484" s="5">
        <f t="shared" si="193"/>
        <v>0.31384836983451009</v>
      </c>
      <c r="M484" s="4">
        <f t="shared" si="213"/>
        <v>9.3460287252891724E-2</v>
      </c>
      <c r="N484" s="4">
        <f t="shared" si="194"/>
        <v>0.15151761510761227</v>
      </c>
      <c r="O484" s="4">
        <f t="shared" si="195"/>
        <v>0</v>
      </c>
      <c r="P484" s="4">
        <f t="shared" si="196"/>
        <v>0</v>
      </c>
      <c r="Q484" s="5">
        <f t="shared" si="197"/>
        <v>4.0918783764269211</v>
      </c>
      <c r="R484" s="5">
        <f t="shared" si="198"/>
        <v>-7.9428519564143691</v>
      </c>
      <c r="S484" s="5">
        <f t="shared" si="214"/>
        <v>7.7963260175620217</v>
      </c>
      <c r="T484" s="6">
        <f t="shared" si="215"/>
        <v>621.69598810966681</v>
      </c>
      <c r="U484" s="5">
        <f t="shared" si="199"/>
        <v>-1.8834094169465534</v>
      </c>
      <c r="V484" s="5">
        <f t="shared" si="200"/>
        <v>2.5582796538813479</v>
      </c>
      <c r="W484" s="5">
        <f t="shared" si="201"/>
        <v>3.594862343867602</v>
      </c>
      <c r="X484" s="5">
        <f t="shared" si="191"/>
        <v>2.2084689594803679</v>
      </c>
      <c r="Y484" s="5">
        <f t="shared" si="191"/>
        <v>-5.3845723025330212</v>
      </c>
      <c r="Z484" s="5">
        <f t="shared" si="202"/>
        <v>-20.782811638570376</v>
      </c>
      <c r="AA484">
        <f t="shared" si="203"/>
        <v>0</v>
      </c>
      <c r="AB484">
        <f t="shared" si="216"/>
        <v>0</v>
      </c>
    </row>
    <row r="485" spans="1:28" x14ac:dyDescent="0.2">
      <c r="A485">
        <f t="shared" si="190"/>
        <v>4.5299999999999478</v>
      </c>
      <c r="B485" s="5">
        <f t="shared" si="204"/>
        <v>-157.39268348719548</v>
      </c>
      <c r="C485" s="5">
        <f t="shared" si="205"/>
        <v>355.06401791546932</v>
      </c>
      <c r="D485" s="5">
        <f t="shared" si="206"/>
        <v>13.945118518112084</v>
      </c>
      <c r="E485" s="2">
        <f t="shared" si="207"/>
        <v>388.38500696290691</v>
      </c>
      <c r="F485" s="2">
        <f t="shared" si="208"/>
        <v>-23.906739414598494</v>
      </c>
      <c r="G485" s="3">
        <f t="shared" si="209"/>
        <v>-29.068879807637177</v>
      </c>
      <c r="H485" s="3">
        <f t="shared" si="210"/>
        <v>56.415385034656431</v>
      </c>
      <c r="I485" s="3">
        <f t="shared" si="211"/>
        <v>-55.635341478547183</v>
      </c>
      <c r="J485" s="2">
        <f t="shared" si="212"/>
        <v>84.397788260794755</v>
      </c>
      <c r="K485" s="2">
        <f t="shared" si="192"/>
        <v>84.397788260794755</v>
      </c>
      <c r="L485" s="5">
        <f t="shared" si="193"/>
        <v>0.31384836983451009</v>
      </c>
      <c r="M485" s="4">
        <f t="shared" si="213"/>
        <v>9.3357011669116405E-2</v>
      </c>
      <c r="N485" s="4">
        <f t="shared" si="194"/>
        <v>0.1514089979564304</v>
      </c>
      <c r="O485" s="4">
        <f t="shared" si="195"/>
        <v>0</v>
      </c>
      <c r="P485" s="4">
        <f t="shared" si="196"/>
        <v>0</v>
      </c>
      <c r="Q485" s="5">
        <f t="shared" si="197"/>
        <v>4.0932910710095545</v>
      </c>
      <c r="R485" s="5">
        <f t="shared" si="198"/>
        <v>-7.9440485274308754</v>
      </c>
      <c r="S485" s="5">
        <f t="shared" si="214"/>
        <v>7.8342078543691755</v>
      </c>
      <c r="T485" s="6">
        <f t="shared" si="215"/>
        <v>621.69536641398952</v>
      </c>
      <c r="U485" s="5">
        <f t="shared" si="199"/>
        <v>-1.8835379534708228</v>
      </c>
      <c r="V485" s="5">
        <f t="shared" si="200"/>
        <v>2.5726534132658454</v>
      </c>
      <c r="W485" s="5">
        <f t="shared" si="201"/>
        <v>3.5928524197116469</v>
      </c>
      <c r="X485" s="5">
        <f t="shared" si="191"/>
        <v>2.2097531175387317</v>
      </c>
      <c r="Y485" s="5">
        <f t="shared" si="191"/>
        <v>-5.37139511416503</v>
      </c>
      <c r="Z485" s="5">
        <f t="shared" si="202"/>
        <v>-20.746939725919177</v>
      </c>
      <c r="AA485">
        <f t="shared" si="203"/>
        <v>0</v>
      </c>
      <c r="AB485">
        <f t="shared" si="216"/>
        <v>0</v>
      </c>
    </row>
    <row r="486" spans="1:28" x14ac:dyDescent="0.2">
      <c r="A486">
        <f t="shared" si="190"/>
        <v>4.5399999999999476</v>
      </c>
      <c r="B486" s="5">
        <f t="shared" si="204"/>
        <v>-157.68326179761596</v>
      </c>
      <c r="C486" s="5">
        <f t="shared" si="205"/>
        <v>355.62790319606017</v>
      </c>
      <c r="D486" s="5">
        <f t="shared" si="206"/>
        <v>13.387727756340317</v>
      </c>
      <c r="E486" s="2">
        <f t="shared" si="207"/>
        <v>389.0182728134526</v>
      </c>
      <c r="F486" s="2">
        <f t="shared" si="208"/>
        <v>-23.912208696003251</v>
      </c>
      <c r="G486" s="3">
        <f t="shared" si="209"/>
        <v>-29.046782276461791</v>
      </c>
      <c r="H486" s="3">
        <f t="shared" si="210"/>
        <v>56.361671083514779</v>
      </c>
      <c r="I486" s="3">
        <f t="shared" si="211"/>
        <v>-55.842810875806371</v>
      </c>
      <c r="J486" s="2">
        <f t="shared" si="212"/>
        <v>84.491260225265663</v>
      </c>
      <c r="K486" s="2">
        <f t="shared" si="192"/>
        <v>84.491260225265663</v>
      </c>
      <c r="L486" s="5">
        <f t="shared" si="193"/>
        <v>0.31384836983451009</v>
      </c>
      <c r="M486" s="4">
        <f t="shared" si="213"/>
        <v>9.3253638345343948E-2</v>
      </c>
      <c r="N486" s="4">
        <f t="shared" si="194"/>
        <v>0.15130019344238871</v>
      </c>
      <c r="O486" s="4">
        <f t="shared" si="195"/>
        <v>0</v>
      </c>
      <c r="P486" s="4">
        <f t="shared" si="196"/>
        <v>0</v>
      </c>
      <c r="Q486" s="5">
        <f t="shared" si="197"/>
        <v>4.0947093822818355</v>
      </c>
      <c r="R486" s="5">
        <f t="shared" si="198"/>
        <v>-7.9452746672655836</v>
      </c>
      <c r="S486" s="5">
        <f t="shared" si="214"/>
        <v>7.8721312209321841</v>
      </c>
      <c r="T486" s="6">
        <f t="shared" si="215"/>
        <v>621.69474471893386</v>
      </c>
      <c r="U486" s="5">
        <f t="shared" si="199"/>
        <v>-1.8836694440215038</v>
      </c>
      <c r="V486" s="5">
        <f t="shared" si="200"/>
        <v>2.58701763740385</v>
      </c>
      <c r="W486" s="5">
        <f t="shared" si="201"/>
        <v>3.590850285704358</v>
      </c>
      <c r="X486" s="5">
        <f t="shared" si="191"/>
        <v>2.2110399382603316</v>
      </c>
      <c r="Y486" s="5">
        <f t="shared" si="191"/>
        <v>-5.3582570298617336</v>
      </c>
      <c r="Z486" s="5">
        <f t="shared" si="202"/>
        <v>-20.711018493363458</v>
      </c>
      <c r="AA486">
        <f t="shared" si="203"/>
        <v>0</v>
      </c>
      <c r="AB486">
        <f t="shared" si="216"/>
        <v>0</v>
      </c>
    </row>
    <row r="487" spans="1:28" x14ac:dyDescent="0.2">
      <c r="A487">
        <f t="shared" si="190"/>
        <v>4.5499999999999474</v>
      </c>
      <c r="B487" s="5">
        <f t="shared" si="204"/>
        <v>-157.97361906838364</v>
      </c>
      <c r="C487" s="5">
        <f t="shared" si="205"/>
        <v>356.19125199404385</v>
      </c>
      <c r="D487" s="5">
        <f t="shared" si="206"/>
        <v>12.828264096657586</v>
      </c>
      <c r="E487" s="2">
        <f t="shared" si="207"/>
        <v>389.65096216825543</v>
      </c>
      <c r="F487" s="2">
        <f t="shared" si="208"/>
        <v>-23.917662470808043</v>
      </c>
      <c r="G487" s="3">
        <f t="shared" si="209"/>
        <v>-29.024671877079186</v>
      </c>
      <c r="H487" s="3">
        <f t="shared" si="210"/>
        <v>56.308088513216163</v>
      </c>
      <c r="I487" s="3">
        <f t="shared" si="211"/>
        <v>-56.049921060740004</v>
      </c>
      <c r="J487" s="2">
        <f t="shared" si="212"/>
        <v>84.585022672453562</v>
      </c>
      <c r="K487" s="2">
        <f t="shared" si="192"/>
        <v>84.585022672453562</v>
      </c>
      <c r="L487" s="5">
        <f t="shared" si="193"/>
        <v>0.31384836983451009</v>
      </c>
      <c r="M487" s="4">
        <f t="shared" si="213"/>
        <v>9.3150173592632238E-2</v>
      </c>
      <c r="N487" s="4">
        <f t="shared" si="194"/>
        <v>0.15119120787695536</v>
      </c>
      <c r="O487" s="4">
        <f t="shared" si="195"/>
        <v>0</v>
      </c>
      <c r="P487" s="4">
        <f t="shared" si="196"/>
        <v>0</v>
      </c>
      <c r="Q487" s="5">
        <f t="shared" si="197"/>
        <v>4.0961330521365138</v>
      </c>
      <c r="R487" s="5">
        <f t="shared" si="198"/>
        <v>-7.946529884589463</v>
      </c>
      <c r="S487" s="5">
        <f t="shared" si="214"/>
        <v>7.9100957695182581</v>
      </c>
      <c r="T487" s="6">
        <f t="shared" si="215"/>
        <v>621.69412302450007</v>
      </c>
      <c r="U487" s="5">
        <f t="shared" si="199"/>
        <v>-1.8838038338595</v>
      </c>
      <c r="V487" s="5">
        <f t="shared" si="200"/>
        <v>2.601372239765559</v>
      </c>
      <c r="W487" s="5">
        <f t="shared" si="201"/>
        <v>3.5888558392992405</v>
      </c>
      <c r="X487" s="5">
        <f t="shared" si="191"/>
        <v>2.2123292182770138</v>
      </c>
      <c r="Y487" s="5">
        <f t="shared" si="191"/>
        <v>-5.345157644823904</v>
      </c>
      <c r="Z487" s="5">
        <f t="shared" si="202"/>
        <v>-20.6750483911825</v>
      </c>
      <c r="AA487">
        <f t="shared" si="203"/>
        <v>0</v>
      </c>
      <c r="AB487">
        <f t="shared" si="216"/>
        <v>0</v>
      </c>
    </row>
    <row r="488" spans="1:28" x14ac:dyDescent="0.2">
      <c r="A488">
        <f t="shared" si="190"/>
        <v>4.5599999999999472</v>
      </c>
      <c r="B488" s="5">
        <f t="shared" si="204"/>
        <v>-158.26375517069351</v>
      </c>
      <c r="C488" s="5">
        <f t="shared" si="205"/>
        <v>356.75406562129376</v>
      </c>
      <c r="D488" s="5">
        <f t="shared" si="206"/>
        <v>12.266731133630627</v>
      </c>
      <c r="E488" s="2">
        <f t="shared" si="207"/>
        <v>390.28307616145952</v>
      </c>
      <c r="F488" s="2">
        <f t="shared" si="208"/>
        <v>-23.923100743261294</v>
      </c>
      <c r="G488" s="3">
        <f t="shared" si="209"/>
        <v>-29.002548584896417</v>
      </c>
      <c r="H488" s="3">
        <f t="shared" si="210"/>
        <v>56.254636936767923</v>
      </c>
      <c r="I488" s="3">
        <f t="shared" si="211"/>
        <v>-56.25667154465183</v>
      </c>
      <c r="J488" s="2">
        <f t="shared" si="212"/>
        <v>84.679071172218755</v>
      </c>
      <c r="K488" s="2">
        <f t="shared" si="192"/>
        <v>84.679071172218755</v>
      </c>
      <c r="L488" s="5">
        <f t="shared" si="193"/>
        <v>0.31384836983451009</v>
      </c>
      <c r="M488" s="4">
        <f t="shared" si="213"/>
        <v>9.3046623647368584E-2</v>
      </c>
      <c r="N488" s="4">
        <f t="shared" si="194"/>
        <v>0.15108204751266799</v>
      </c>
      <c r="O488" s="4">
        <f t="shared" si="195"/>
        <v>0</v>
      </c>
      <c r="P488" s="4">
        <f t="shared" si="196"/>
        <v>0</v>
      </c>
      <c r="Q488" s="5">
        <f t="shared" si="197"/>
        <v>4.097561824540584</v>
      </c>
      <c r="R488" s="5">
        <f t="shared" si="198"/>
        <v>-7.9478136926742842</v>
      </c>
      <c r="S488" s="5">
        <f t="shared" si="214"/>
        <v>7.9481011478118422</v>
      </c>
      <c r="T488" s="6">
        <f t="shared" si="215"/>
        <v>621.69350133068792</v>
      </c>
      <c r="U488" s="5">
        <f t="shared" si="199"/>
        <v>-1.8839410688214013</v>
      </c>
      <c r="V488" s="5">
        <f t="shared" si="200"/>
        <v>2.6157171332544862</v>
      </c>
      <c r="W488" s="5">
        <f t="shared" si="201"/>
        <v>3.5868689792628179</v>
      </c>
      <c r="X488" s="5">
        <f t="shared" si="191"/>
        <v>2.2136207557191829</v>
      </c>
      <c r="Y488" s="5">
        <f t="shared" si="191"/>
        <v>-5.3320965594197975</v>
      </c>
      <c r="Z488" s="5">
        <f t="shared" si="202"/>
        <v>-20.639029872925342</v>
      </c>
      <c r="AA488">
        <f t="shared" si="203"/>
        <v>0</v>
      </c>
      <c r="AB488">
        <f t="shared" si="216"/>
        <v>0</v>
      </c>
    </row>
    <row r="489" spans="1:28" x14ac:dyDescent="0.2">
      <c r="A489">
        <f t="shared" si="190"/>
        <v>4.569999999999947</v>
      </c>
      <c r="B489" s="5">
        <f t="shared" si="204"/>
        <v>-158.55366997550468</v>
      </c>
      <c r="C489" s="5">
        <f t="shared" si="205"/>
        <v>357.31634538583347</v>
      </c>
      <c r="D489" s="5">
        <f t="shared" si="206"/>
        <v>11.703132466690462</v>
      </c>
      <c r="E489" s="2">
        <f t="shared" si="207"/>
        <v>390.91461592346417</v>
      </c>
      <c r="F489" s="2">
        <f t="shared" si="208"/>
        <v>-23.928523517580594</v>
      </c>
      <c r="G489" s="3">
        <f t="shared" si="209"/>
        <v>-28.980412377339224</v>
      </c>
      <c r="H489" s="3">
        <f t="shared" si="210"/>
        <v>56.201315971173727</v>
      </c>
      <c r="I489" s="3">
        <f t="shared" si="211"/>
        <v>-56.463061843381084</v>
      </c>
      <c r="J489" s="2">
        <f t="shared" si="212"/>
        <v>84.773401318938596</v>
      </c>
      <c r="K489" s="2">
        <f t="shared" si="192"/>
        <v>84.773401318938596</v>
      </c>
      <c r="L489" s="5">
        <f t="shared" si="193"/>
        <v>0.31384836983451009</v>
      </c>
      <c r="M489" s="4">
        <f t="shared" si="213"/>
        <v>9.2942994671516621E-2</v>
      </c>
      <c r="N489" s="4">
        <f t="shared" si="194"/>
        <v>0.15097271854318858</v>
      </c>
      <c r="O489" s="4">
        <f t="shared" si="195"/>
        <v>0</v>
      </c>
      <c r="P489" s="4">
        <f t="shared" si="196"/>
        <v>0</v>
      </c>
      <c r="Q489" s="5">
        <f t="shared" si="197"/>
        <v>4.0989954455335971</v>
      </c>
      <c r="R489" s="5">
        <f t="shared" si="198"/>
        <v>-7.9491256093708689</v>
      </c>
      <c r="S489" s="5">
        <f t="shared" si="214"/>
        <v>7.9861469989941618</v>
      </c>
      <c r="T489" s="6">
        <f t="shared" si="215"/>
        <v>621.69287963749741</v>
      </c>
      <c r="U489" s="5">
        <f t="shared" si="199"/>
        <v>-1.8840810953168392</v>
      </c>
      <c r="V489" s="5">
        <f t="shared" si="200"/>
        <v>2.630052230228531</v>
      </c>
      <c r="W489" s="5">
        <f t="shared" si="201"/>
        <v>3.5848896056656705</v>
      </c>
      <c r="X489" s="5">
        <f t="shared" si="191"/>
        <v>2.2149143502167581</v>
      </c>
      <c r="Y489" s="5">
        <f t="shared" si="191"/>
        <v>-5.3190733791423384</v>
      </c>
      <c r="Z489" s="5">
        <f t="shared" si="202"/>
        <v>-20.602963395340169</v>
      </c>
      <c r="AA489">
        <f t="shared" si="203"/>
        <v>0</v>
      </c>
      <c r="AB489">
        <f t="shared" si="216"/>
        <v>0</v>
      </c>
    </row>
    <row r="490" spans="1:28" x14ac:dyDescent="0.2">
      <c r="A490">
        <f t="shared" si="190"/>
        <v>4.5799999999999468</v>
      </c>
      <c r="B490" s="5">
        <f t="shared" si="204"/>
        <v>-158.84336335356056</v>
      </c>
      <c r="C490" s="5">
        <f t="shared" si="205"/>
        <v>357.87809259187628</v>
      </c>
      <c r="D490" s="5">
        <f t="shared" si="206"/>
        <v>11.137471700086886</v>
      </c>
      <c r="E490" s="2">
        <f t="shared" si="207"/>
        <v>391.54558258096955</v>
      </c>
      <c r="F490" s="2">
        <f t="shared" si="208"/>
        <v>-23.933930797954051</v>
      </c>
      <c r="G490" s="3">
        <f t="shared" si="209"/>
        <v>-28.958263233837055</v>
      </c>
      <c r="H490" s="3">
        <f t="shared" si="210"/>
        <v>56.148125237382303</v>
      </c>
      <c r="I490" s="3">
        <f t="shared" si="211"/>
        <v>-56.669091477334483</v>
      </c>
      <c r="J490" s="2">
        <f t="shared" si="212"/>
        <v>84.868008731556031</v>
      </c>
      <c r="K490" s="2">
        <f t="shared" si="192"/>
        <v>84.868008731556031</v>
      </c>
      <c r="L490" s="5">
        <f t="shared" si="193"/>
        <v>0.31384836983451009</v>
      </c>
      <c r="M490" s="4">
        <f t="shared" si="213"/>
        <v>9.2839292752876418E-2</v>
      </c>
      <c r="N490" s="4">
        <f t="shared" si="194"/>
        <v>0.15086322710336939</v>
      </c>
      <c r="O490" s="4">
        <f t="shared" si="195"/>
        <v>0</v>
      </c>
      <c r="P490" s="4">
        <f t="shared" si="196"/>
        <v>0</v>
      </c>
      <c r="Q490" s="5">
        <f t="shared" si="197"/>
        <v>4.100433663225779</v>
      </c>
      <c r="R490" s="5">
        <f t="shared" si="198"/>
        <v>-7.950465157087149</v>
      </c>
      <c r="S490" s="5">
        <f t="shared" si="214"/>
        <v>8.024232961822344</v>
      </c>
      <c r="T490" s="6">
        <f t="shared" si="215"/>
        <v>621.69225794492854</v>
      </c>
      <c r="U490" s="5">
        <f t="shared" si="199"/>
        <v>-1.8842238603257964</v>
      </c>
      <c r="V490" s="5">
        <f t="shared" si="200"/>
        <v>2.6443774425208293</v>
      </c>
      <c r="W490" s="5">
        <f t="shared" si="201"/>
        <v>3.5829176198734012</v>
      </c>
      <c r="X490" s="5">
        <f t="shared" si="191"/>
        <v>2.2162098028999826</v>
      </c>
      <c r="Y490" s="5">
        <f t="shared" si="191"/>
        <v>-5.3060877145663197</v>
      </c>
      <c r="Z490" s="5">
        <f t="shared" si="202"/>
        <v>-20.566849418304255</v>
      </c>
      <c r="AA490">
        <f t="shared" si="203"/>
        <v>0</v>
      </c>
      <c r="AB490">
        <f t="shared" si="216"/>
        <v>0</v>
      </c>
    </row>
    <row r="491" spans="1:28" x14ac:dyDescent="0.2">
      <c r="A491">
        <f t="shared" si="190"/>
        <v>4.5899999999999466</v>
      </c>
      <c r="B491" s="5">
        <f t="shared" si="204"/>
        <v>-159.13283517540879</v>
      </c>
      <c r="C491" s="5">
        <f t="shared" si="205"/>
        <v>358.43930853986438</v>
      </c>
      <c r="D491" s="5">
        <f t="shared" si="206"/>
        <v>10.569752442842626</v>
      </c>
      <c r="E491" s="2">
        <f t="shared" si="207"/>
        <v>392.1759772570216</v>
      </c>
      <c r="F491" s="2">
        <f t="shared" si="208"/>
        <v>-23.939322588541629</v>
      </c>
      <c r="G491" s="3">
        <f t="shared" si="209"/>
        <v>-28.936101135808055</v>
      </c>
      <c r="H491" s="3">
        <f t="shared" si="210"/>
        <v>56.095064360236641</v>
      </c>
      <c r="I491" s="3">
        <f t="shared" si="211"/>
        <v>-56.874759971517527</v>
      </c>
      <c r="J491" s="2">
        <f t="shared" si="212"/>
        <v>84.962889053624664</v>
      </c>
      <c r="K491" s="2">
        <f t="shared" si="192"/>
        <v>84.962889053624664</v>
      </c>
      <c r="L491" s="5">
        <f t="shared" si="193"/>
        <v>0.31384836983451009</v>
      </c>
      <c r="M491" s="4">
        <f t="shared" si="213"/>
        <v>9.2735523905357345E-2</v>
      </c>
      <c r="N491" s="4">
        <f t="shared" si="194"/>
        <v>0.15075357926932895</v>
      </c>
      <c r="O491" s="4">
        <f t="shared" si="195"/>
        <v>0</v>
      </c>
      <c r="P491" s="4">
        <f t="shared" si="196"/>
        <v>0</v>
      </c>
      <c r="Q491" s="5">
        <f t="shared" si="197"/>
        <v>4.1018762277959713</v>
      </c>
      <c r="R491" s="5">
        <f t="shared" si="198"/>
        <v>-7.9518318627660607</v>
      </c>
      <c r="S491" s="5">
        <f t="shared" si="214"/>
        <v>8.0623586707081358</v>
      </c>
      <c r="T491" s="6">
        <f t="shared" si="215"/>
        <v>621.69163625298154</v>
      </c>
      <c r="U491" s="5">
        <f t="shared" si="199"/>
        <v>-1.8843693113958608</v>
      </c>
      <c r="V491" s="5">
        <f t="shared" si="200"/>
        <v>2.658692681460415</v>
      </c>
      <c r="W491" s="5">
        <f t="shared" si="201"/>
        <v>3.5809529245375304</v>
      </c>
      <c r="X491" s="5">
        <f t="shared" si="191"/>
        <v>2.2175069164001107</v>
      </c>
      <c r="Y491" s="5">
        <f t="shared" si="191"/>
        <v>-5.2931391813056461</v>
      </c>
      <c r="Z491" s="5">
        <f t="shared" si="202"/>
        <v>-20.530688404754333</v>
      </c>
      <c r="AA491">
        <f t="shared" si="203"/>
        <v>0</v>
      </c>
      <c r="AB491">
        <f t="shared" si="216"/>
        <v>0</v>
      </c>
    </row>
    <row r="492" spans="1:28" x14ac:dyDescent="0.2">
      <c r="A492">
        <f t="shared" si="190"/>
        <v>4.5999999999999464</v>
      </c>
      <c r="B492" s="5">
        <f t="shared" si="204"/>
        <v>-159.42208531142103</v>
      </c>
      <c r="C492" s="5">
        <f t="shared" si="205"/>
        <v>358.99999452650769</v>
      </c>
      <c r="D492" s="5">
        <f t="shared" si="206"/>
        <v>9.9999783087072132</v>
      </c>
      <c r="E492" s="2">
        <f t="shared" si="207"/>
        <v>392.80580107105669</v>
      </c>
      <c r="F492" s="2">
        <f t="shared" si="208"/>
        <v>-23.944698893476474</v>
      </c>
      <c r="G492" s="3">
        <f t="shared" si="209"/>
        <v>-28.913926066644056</v>
      </c>
      <c r="H492" s="3">
        <f t="shared" si="210"/>
        <v>56.042132968423587</v>
      </c>
      <c r="I492" s="3">
        <f t="shared" si="211"/>
        <v>-57.080066855565072</v>
      </c>
      <c r="J492" s="2">
        <f t="shared" si="212"/>
        <v>85.05803795335045</v>
      </c>
      <c r="K492" s="2">
        <f t="shared" si="192"/>
        <v>85.05803795335045</v>
      </c>
      <c r="L492" s="5">
        <f t="shared" si="193"/>
        <v>0.31384836983451009</v>
      </c>
      <c r="M492" s="4">
        <f t="shared" si="213"/>
        <v>9.263169406926329E-2</v>
      </c>
      <c r="N492" s="4">
        <f t="shared" si="194"/>
        <v>0.15064378105853873</v>
      </c>
      <c r="O492" s="4">
        <f t="shared" si="195"/>
        <v>0</v>
      </c>
      <c r="P492" s="4">
        <f t="shared" si="196"/>
        <v>0</v>
      </c>
      <c r="Q492" s="5">
        <f t="shared" si="197"/>
        <v>4.1033228914893893</v>
      </c>
      <c r="R492" s="5">
        <f t="shared" si="198"/>
        <v>-7.9532252578632709</v>
      </c>
      <c r="S492" s="5">
        <f t="shared" si="214"/>
        <v>8.1005237557961927</v>
      </c>
      <c r="T492" s="6">
        <f t="shared" si="215"/>
        <v>621.69101456165617</v>
      </c>
      <c r="U492" s="5">
        <f t="shared" si="199"/>
        <v>-1.8845173966394391</v>
      </c>
      <c r="V492" s="5">
        <f t="shared" si="200"/>
        <v>2.6729978578926494</v>
      </c>
      <c r="W492" s="5">
        <f t="shared" si="201"/>
        <v>3.5789954235863193</v>
      </c>
      <c r="X492" s="5">
        <f t="shared" si="191"/>
        <v>2.21880549484995</v>
      </c>
      <c r="Y492" s="5">
        <f t="shared" si="191"/>
        <v>-5.280227399970622</v>
      </c>
      <c r="Z492" s="5">
        <f t="shared" si="202"/>
        <v>-20.49448082061749</v>
      </c>
      <c r="AA492">
        <f t="shared" si="203"/>
        <v>1</v>
      </c>
      <c r="AB492">
        <f t="shared" si="216"/>
        <v>0</v>
      </c>
    </row>
    <row r="493" spans="1:28" x14ac:dyDescent="0.2">
      <c r="A493">
        <f t="shared" si="190"/>
        <v>4.6099999999999461</v>
      </c>
      <c r="B493" s="5">
        <f t="shared" si="204"/>
        <v>-159.71111363181274</v>
      </c>
      <c r="C493" s="5">
        <f t="shared" si="205"/>
        <v>359.56015184482192</v>
      </c>
      <c r="D493" s="5">
        <f t="shared" si="206"/>
        <v>9.4281529161105322</v>
      </c>
      <c r="E493" s="2">
        <f t="shared" si="207"/>
        <v>393.43505513894564</v>
      </c>
      <c r="F493" s="2">
        <f t="shared" si="208"/>
        <v>-23.950059716866249</v>
      </c>
      <c r="G493" s="3">
        <f t="shared" si="209"/>
        <v>-28.891738011695555</v>
      </c>
      <c r="H493" s="3">
        <f t="shared" si="210"/>
        <v>55.989330694423884</v>
      </c>
      <c r="I493" s="3">
        <f t="shared" si="211"/>
        <v>-57.285011663771243</v>
      </c>
      <c r="J493" s="2">
        <f t="shared" si="212"/>
        <v>85.15345112362985</v>
      </c>
      <c r="K493" s="2">
        <f t="shared" si="192"/>
        <v>85.15345112362985</v>
      </c>
      <c r="L493" s="5">
        <f t="shared" si="193"/>
        <v>0.31384836983451009</v>
      </c>
      <c r="M493" s="4">
        <f t="shared" si="213"/>
        <v>9.2527809111590031E-2</v>
      </c>
      <c r="N493" s="4">
        <f t="shared" si="194"/>
        <v>0.15053383842991958</v>
      </c>
      <c r="O493" s="4">
        <f t="shared" si="195"/>
        <v>0</v>
      </c>
      <c r="P493" s="4">
        <f t="shared" si="196"/>
        <v>0</v>
      </c>
      <c r="Q493" s="5">
        <f t="shared" si="197"/>
        <v>4.1047734086151948</v>
      </c>
      <c r="R493" s="5">
        <f t="shared" si="198"/>
        <v>-7.9546448783247206</v>
      </c>
      <c r="S493" s="5">
        <f t="shared" si="214"/>
        <v>8.138727843041929</v>
      </c>
      <c r="T493" s="6">
        <f t="shared" si="215"/>
        <v>621.69039287095234</v>
      </c>
      <c r="U493" s="5">
        <f t="shared" si="199"/>
        <v>-1.8846680647309118</v>
      </c>
      <c r="V493" s="5">
        <f t="shared" si="200"/>
        <v>2.6872928821994488</v>
      </c>
      <c r="W493" s="5">
        <f t="shared" si="201"/>
        <v>3.5770450222155254</v>
      </c>
      <c r="X493" s="5">
        <f t="shared" si="191"/>
        <v>2.220105343884283</v>
      </c>
      <c r="Y493" s="5">
        <f t="shared" si="191"/>
        <v>-5.2673519961252717</v>
      </c>
      <c r="Z493" s="5">
        <f t="shared" si="202"/>
        <v>-20.458227134742543</v>
      </c>
      <c r="AA493">
        <f t="shared" si="203"/>
        <v>0</v>
      </c>
      <c r="AB493">
        <f t="shared" si="216"/>
        <v>0</v>
      </c>
    </row>
    <row r="494" spans="1:28" x14ac:dyDescent="0.2">
      <c r="A494">
        <f t="shared" si="190"/>
        <v>4.6199999999999459</v>
      </c>
      <c r="B494" s="5">
        <f t="shared" si="204"/>
        <v>-159.99992000666248</v>
      </c>
      <c r="C494" s="5">
        <f t="shared" si="205"/>
        <v>360.11978178416632</v>
      </c>
      <c r="D494" s="5">
        <f t="shared" si="206"/>
        <v>8.8542798881160838</v>
      </c>
      <c r="E494" s="2">
        <f t="shared" si="207"/>
        <v>394.06374057303719</v>
      </c>
      <c r="F494" s="2">
        <f t="shared" si="208"/>
        <v>-23.955405062794416</v>
      </c>
      <c r="G494" s="3">
        <f t="shared" si="209"/>
        <v>-28.869536958256713</v>
      </c>
      <c r="H494" s="3">
        <f t="shared" si="210"/>
        <v>55.936657174462631</v>
      </c>
      <c r="I494" s="3">
        <f t="shared" si="211"/>
        <v>-57.48959393511867</v>
      </c>
      <c r="J494" s="2">
        <f t="shared" si="212"/>
        <v>85.249124282084836</v>
      </c>
      <c r="K494" s="2">
        <f t="shared" si="192"/>
        <v>85.249124282084836</v>
      </c>
      <c r="L494" s="5">
        <f t="shared" si="193"/>
        <v>0.31384836983451009</v>
      </c>
      <c r="M494" s="4">
        <f t="shared" si="213"/>
        <v>9.2423874826334046E-2</v>
      </c>
      <c r="N494" s="4">
        <f t="shared" si="194"/>
        <v>0.15042375728394802</v>
      </c>
      <c r="O494" s="4">
        <f t="shared" si="195"/>
        <v>0</v>
      </c>
      <c r="P494" s="4">
        <f t="shared" si="196"/>
        <v>0</v>
      </c>
      <c r="Q494" s="5">
        <f t="shared" si="197"/>
        <v>4.1062275355439013</v>
      </c>
      <c r="R494" s="5">
        <f t="shared" si="198"/>
        <v>-7.9560902645640326</v>
      </c>
      <c r="S494" s="5">
        <f t="shared" si="214"/>
        <v>8.1769705542889568</v>
      </c>
      <c r="T494" s="6">
        <f t="shared" si="215"/>
        <v>621.68977118087037</v>
      </c>
      <c r="U494" s="5">
        <f t="shared" si="199"/>
        <v>-1.8848212649037566</v>
      </c>
      <c r="V494" s="5">
        <f t="shared" si="200"/>
        <v>2.7015776643193057</v>
      </c>
      <c r="W494" s="5">
        <f t="shared" si="201"/>
        <v>3.5751016268791007</v>
      </c>
      <c r="X494" s="5">
        <f t="shared" si="191"/>
        <v>2.221406270640145</v>
      </c>
      <c r="Y494" s="5">
        <f t="shared" si="191"/>
        <v>-5.2545126002447269</v>
      </c>
      <c r="Z494" s="5">
        <f t="shared" si="202"/>
        <v>-20.421927818831943</v>
      </c>
      <c r="AA494">
        <f t="shared" si="203"/>
        <v>0</v>
      </c>
      <c r="AB494">
        <f t="shared" si="216"/>
        <v>0</v>
      </c>
    </row>
    <row r="495" spans="1:28" x14ac:dyDescent="0.2">
      <c r="A495">
        <f t="shared" si="190"/>
        <v>4.6299999999999457</v>
      </c>
      <c r="B495" s="5">
        <f t="shared" si="204"/>
        <v>-160.28850430593153</v>
      </c>
      <c r="C495" s="5">
        <f t="shared" si="205"/>
        <v>360.67888563028094</v>
      </c>
      <c r="D495" s="5">
        <f t="shared" si="206"/>
        <v>8.2783628523739559</v>
      </c>
      <c r="E495" s="2">
        <f t="shared" si="207"/>
        <v>394.69185848220121</v>
      </c>
      <c r="F495" s="2">
        <f t="shared" si="208"/>
        <v>-23.960734935321586</v>
      </c>
      <c r="G495" s="3">
        <f t="shared" si="209"/>
        <v>-28.847322895550313</v>
      </c>
      <c r="H495" s="3">
        <f t="shared" si="210"/>
        <v>55.884112048460182</v>
      </c>
      <c r="I495" s="3">
        <f t="shared" si="211"/>
        <v>-57.693813213306989</v>
      </c>
      <c r="J495" s="2">
        <f t="shared" si="212"/>
        <v>85.34505317109452</v>
      </c>
      <c r="K495" s="2">
        <f t="shared" si="192"/>
        <v>85.34505317109452</v>
      </c>
      <c r="L495" s="5">
        <f t="shared" si="193"/>
        <v>0.31384836983451009</v>
      </c>
      <c r="M495" s="4">
        <f t="shared" si="213"/>
        <v>9.2319896934812642E-2</v>
      </c>
      <c r="N495" s="4">
        <f t="shared" si="194"/>
        <v>0.15031354346277198</v>
      </c>
      <c r="O495" s="4">
        <f t="shared" si="195"/>
        <v>0</v>
      </c>
      <c r="P495" s="4">
        <f t="shared" si="196"/>
        <v>0</v>
      </c>
      <c r="Q495" s="5">
        <f t="shared" si="197"/>
        <v>4.1076850307045945</v>
      </c>
      <c r="R495" s="5">
        <f t="shared" si="198"/>
        <v>-7.9575609614397464</v>
      </c>
      <c r="S495" s="5">
        <f t="shared" si="214"/>
        <v>8.2152515073460552</v>
      </c>
      <c r="T495" s="6">
        <f t="shared" si="215"/>
        <v>621.68914949141015</v>
      </c>
      <c r="U495" s="5">
        <f t="shared" si="199"/>
        <v>-1.8849769469476156</v>
      </c>
      <c r="V495" s="5">
        <f t="shared" si="200"/>
        <v>2.715852113767077</v>
      </c>
      <c r="W495" s="5">
        <f t="shared" si="201"/>
        <v>3.5731651452798268</v>
      </c>
      <c r="X495" s="5">
        <f t="shared" si="191"/>
        <v>2.222708083756979</v>
      </c>
      <c r="Y495" s="5">
        <f t="shared" si="191"/>
        <v>-5.241708847672669</v>
      </c>
      <c r="Z495" s="5">
        <f t="shared" si="202"/>
        <v>-20.385583347374116</v>
      </c>
      <c r="AA495">
        <f t="shared" si="203"/>
        <v>0</v>
      </c>
      <c r="AB495">
        <f t="shared" si="216"/>
        <v>0</v>
      </c>
    </row>
    <row r="496" spans="1:28" x14ac:dyDescent="0.2">
      <c r="A496">
        <f t="shared" si="190"/>
        <v>4.6399999999999455</v>
      </c>
      <c r="B496" s="5">
        <f t="shared" si="204"/>
        <v>-160.57686639948284</v>
      </c>
      <c r="C496" s="5">
        <f t="shared" si="205"/>
        <v>361.23746466532316</v>
      </c>
      <c r="D496" s="5">
        <f t="shared" si="206"/>
        <v>7.7004054410735172</v>
      </c>
      <c r="E496" s="2">
        <f t="shared" si="207"/>
        <v>395.3194099718707</v>
      </c>
      <c r="F496" s="2">
        <f t="shared" si="208"/>
        <v>-23.966049338486755</v>
      </c>
      <c r="G496" s="3">
        <f t="shared" si="209"/>
        <v>-28.825095814712743</v>
      </c>
      <c r="H496" s="3">
        <f t="shared" si="210"/>
        <v>55.831694959983452</v>
      </c>
      <c r="I496" s="3">
        <f t="shared" si="211"/>
        <v>-57.897669046780727</v>
      </c>
      <c r="J496" s="2">
        <f t="shared" si="212"/>
        <v>85.441233557823608</v>
      </c>
      <c r="K496" s="2">
        <f t="shared" si="192"/>
        <v>85.441233557823608</v>
      </c>
      <c r="L496" s="5">
        <f t="shared" si="193"/>
        <v>0.31384836983451009</v>
      </c>
      <c r="M496" s="4">
        <f t="shared" si="213"/>
        <v>9.2215881085994877E-2</v>
      </c>
      <c r="N496" s="4">
        <f t="shared" si="194"/>
        <v>0.15020320275033594</v>
      </c>
      <c r="O496" s="4">
        <f t="shared" si="195"/>
        <v>0</v>
      </c>
      <c r="P496" s="4">
        <f t="shared" si="196"/>
        <v>0</v>
      </c>
      <c r="Q496" s="5">
        <f t="shared" si="197"/>
        <v>4.1091456545820009</v>
      </c>
      <c r="R496" s="5">
        <f t="shared" si="198"/>
        <v>-7.9590565182324298</v>
      </c>
      <c r="S496" s="5">
        <f t="shared" si="214"/>
        <v>8.2535703160637262</v>
      </c>
      <c r="T496" s="6">
        <f t="shared" si="215"/>
        <v>621.68852780257134</v>
      </c>
      <c r="U496" s="5">
        <f t="shared" si="199"/>
        <v>-1.8851350612053306</v>
      </c>
      <c r="V496" s="5">
        <f t="shared" si="200"/>
        <v>2.7301161396535796</v>
      </c>
      <c r="W496" s="5">
        <f t="shared" si="201"/>
        <v>3.5712354863598956</v>
      </c>
      <c r="X496" s="5">
        <f t="shared" si="191"/>
        <v>2.2240105933766703</v>
      </c>
      <c r="Y496" s="5">
        <f t="shared" si="191"/>
        <v>-5.2289403785788497</v>
      </c>
      <c r="Z496" s="5">
        <f t="shared" si="202"/>
        <v>-20.349194197576377</v>
      </c>
      <c r="AA496">
        <f t="shared" si="203"/>
        <v>0</v>
      </c>
      <c r="AB496">
        <f t="shared" si="216"/>
        <v>0</v>
      </c>
    </row>
    <row r="497" spans="1:28" x14ac:dyDescent="0.2">
      <c r="A497">
        <f t="shared" si="190"/>
        <v>4.6499999999999453</v>
      </c>
      <c r="B497" s="5">
        <f t="shared" si="204"/>
        <v>-160.86500615710031</v>
      </c>
      <c r="C497" s="5">
        <f t="shared" si="205"/>
        <v>361.79552016790404</v>
      </c>
      <c r="D497" s="5">
        <f t="shared" si="206"/>
        <v>7.1204112908958308</v>
      </c>
      <c r="E497" s="2">
        <f t="shared" si="207"/>
        <v>395.94639614408436</v>
      </c>
      <c r="F497" s="2">
        <f t="shared" si="208"/>
        <v>-23.971348276308632</v>
      </c>
      <c r="G497" s="3">
        <f t="shared" si="209"/>
        <v>-28.802855708778974</v>
      </c>
      <c r="H497" s="3">
        <f t="shared" si="210"/>
        <v>55.779405556197666</v>
      </c>
      <c r="I497" s="3">
        <f t="shared" si="211"/>
        <v>-58.10116098875649</v>
      </c>
      <c r="J497" s="2">
        <f t="shared" si="212"/>
        <v>85.537661234247665</v>
      </c>
      <c r="K497" s="2">
        <f t="shared" si="192"/>
        <v>85.537661234247665</v>
      </c>
      <c r="L497" s="5">
        <f t="shared" si="193"/>
        <v>0.31384836983451009</v>
      </c>
      <c r="M497" s="4">
        <f t="shared" si="213"/>
        <v>9.2111832856843046E-2</v>
      </c>
      <c r="N497" s="4">
        <f t="shared" si="194"/>
        <v>0.15009274087251512</v>
      </c>
      <c r="O497" s="4">
        <f t="shared" si="195"/>
        <v>0</v>
      </c>
      <c r="P497" s="4">
        <f t="shared" si="196"/>
        <v>0</v>
      </c>
      <c r="Q497" s="5">
        <f t="shared" si="197"/>
        <v>4.1106091697133671</v>
      </c>
      <c r="R497" s="5">
        <f t="shared" si="198"/>
        <v>-7.9605764886216184</v>
      </c>
      <c r="S497" s="5">
        <f t="shared" si="214"/>
        <v>8.2919265904102826</v>
      </c>
      <c r="T497" s="6">
        <f t="shared" si="215"/>
        <v>621.68790611435452</v>
      </c>
      <c r="U497" s="5">
        <f t="shared" si="199"/>
        <v>-1.8852955585699325</v>
      </c>
      <c r="V497" s="5">
        <f t="shared" si="200"/>
        <v>2.7443696507049582</v>
      </c>
      <c r="W497" s="5">
        <f t="shared" si="201"/>
        <v>3.5693125602914475</v>
      </c>
      <c r="X497" s="5">
        <f t="shared" si="191"/>
        <v>2.2253136111434344</v>
      </c>
      <c r="Y497" s="5">
        <f t="shared" si="191"/>
        <v>-5.2162068379166602</v>
      </c>
      <c r="Z497" s="5">
        <f t="shared" si="202"/>
        <v>-20.312760849298272</v>
      </c>
      <c r="AA497">
        <f t="shared" si="203"/>
        <v>0</v>
      </c>
      <c r="AB497">
        <f t="shared" si="216"/>
        <v>0</v>
      </c>
    </row>
    <row r="498" spans="1:28" x14ac:dyDescent="0.2">
      <c r="A498">
        <f t="shared" si="190"/>
        <v>4.6599999999999451</v>
      </c>
      <c r="B498" s="5">
        <f t="shared" si="204"/>
        <v>-161.15292344850755</v>
      </c>
      <c r="C498" s="5">
        <f t="shared" si="205"/>
        <v>362.35305341312414</v>
      </c>
      <c r="D498" s="5">
        <f t="shared" si="206"/>
        <v>6.5383840429658013</v>
      </c>
      <c r="E498" s="2">
        <f t="shared" si="207"/>
        <v>396.57281809752789</v>
      </c>
      <c r="F498" s="2">
        <f t="shared" si="208"/>
        <v>-23.976631752786869</v>
      </c>
      <c r="G498" s="3">
        <f t="shared" si="209"/>
        <v>-28.78060257266754</v>
      </c>
      <c r="H498" s="3">
        <f t="shared" si="210"/>
        <v>55.727243487818498</v>
      </c>
      <c r="I498" s="3">
        <f t="shared" si="211"/>
        <v>-58.304288597249474</v>
      </c>
      <c r="J498" s="2">
        <f t="shared" si="212"/>
        <v>85.634332017175225</v>
      </c>
      <c r="K498" s="2">
        <f t="shared" si="192"/>
        <v>85.634332017175225</v>
      </c>
      <c r="L498" s="5">
        <f t="shared" si="193"/>
        <v>0.31384836983451009</v>
      </c>
      <c r="M498" s="4">
        <f t="shared" si="213"/>
        <v>9.2007757752664149E-2</v>
      </c>
      <c r="N498" s="4">
        <f t="shared" si="194"/>
        <v>0.14998216349725835</v>
      </c>
      <c r="O498" s="4">
        <f t="shared" si="195"/>
        <v>0</v>
      </c>
      <c r="P498" s="4">
        <f t="shared" si="196"/>
        <v>0</v>
      </c>
      <c r="Q498" s="5">
        <f t="shared" si="197"/>
        <v>4.1120753406851902</v>
      </c>
      <c r="R498" s="5">
        <f t="shared" si="198"/>
        <v>-7.962120430662635</v>
      </c>
      <c r="S498" s="5">
        <f t="shared" si="214"/>
        <v>8.330319936547486</v>
      </c>
      <c r="T498" s="6">
        <f t="shared" si="215"/>
        <v>621.68728442675922</v>
      </c>
      <c r="U498" s="5">
        <f t="shared" si="199"/>
        <v>-1.8854583904815876</v>
      </c>
      <c r="V498" s="5">
        <f t="shared" si="200"/>
        <v>2.7586125552818292</v>
      </c>
      <c r="W498" s="5">
        <f t="shared" si="201"/>
        <v>3.5673962784670339</v>
      </c>
      <c r="X498" s="5">
        <f t="shared" si="191"/>
        <v>2.2266169502036028</v>
      </c>
      <c r="Y498" s="5">
        <f t="shared" si="191"/>
        <v>-5.2035078753808062</v>
      </c>
      <c r="Z498" s="5">
        <f t="shared" si="202"/>
        <v>-20.27628378498548</v>
      </c>
      <c r="AA498">
        <f t="shared" si="203"/>
        <v>0</v>
      </c>
      <c r="AB498">
        <f t="shared" si="216"/>
        <v>0</v>
      </c>
    </row>
    <row r="499" spans="1:28" x14ac:dyDescent="0.2">
      <c r="A499">
        <f t="shared" si="190"/>
        <v>4.6699999999999449</v>
      </c>
      <c r="B499" s="5">
        <f t="shared" si="204"/>
        <v>-161.4406181433867</v>
      </c>
      <c r="C499" s="5">
        <f t="shared" si="205"/>
        <v>362.9100656726086</v>
      </c>
      <c r="D499" s="5">
        <f t="shared" si="206"/>
        <v>5.9543273428040573</v>
      </c>
      <c r="E499" s="2">
        <f t="shared" si="207"/>
        <v>397.1986769275747</v>
      </c>
      <c r="F499" s="2">
        <f t="shared" si="208"/>
        <v>-23.981899771903375</v>
      </c>
      <c r="G499" s="3">
        <f t="shared" si="209"/>
        <v>-28.758336403165504</v>
      </c>
      <c r="H499" s="3">
        <f t="shared" si="210"/>
        <v>55.675208409064687</v>
      </c>
      <c r="I499" s="3">
        <f t="shared" si="211"/>
        <v>-58.507051435099328</v>
      </c>
      <c r="J499" s="2">
        <f t="shared" si="212"/>
        <v>85.731241748266896</v>
      </c>
      <c r="K499" s="2">
        <f t="shared" si="192"/>
        <v>85.731241748266896</v>
      </c>
      <c r="L499" s="5">
        <f t="shared" si="193"/>
        <v>0.31384836983451009</v>
      </c>
      <c r="M499" s="4">
        <f t="shared" si="213"/>
        <v>9.1903661207471204E-2</v>
      </c>
      <c r="N499" s="4">
        <f t="shared" si="194"/>
        <v>0.1498714762347397</v>
      </c>
      <c r="O499" s="4">
        <f t="shared" si="195"/>
        <v>0</v>
      </c>
      <c r="P499" s="4">
        <f t="shared" si="196"/>
        <v>0</v>
      </c>
      <c r="Q499" s="5">
        <f t="shared" si="197"/>
        <v>4.113543934129777</v>
      </c>
      <c r="R499" s="5">
        <f t="shared" si="198"/>
        <v>-7.9636879067632762</v>
      </c>
      <c r="S499" s="5">
        <f t="shared" si="214"/>
        <v>8.3687499569057273</v>
      </c>
      <c r="T499" s="6">
        <f t="shared" si="215"/>
        <v>621.68666273978556</v>
      </c>
      <c r="U499" s="5">
        <f t="shared" si="199"/>
        <v>-1.885623508924521</v>
      </c>
      <c r="V499" s="5">
        <f t="shared" si="200"/>
        <v>2.772844761398237</v>
      </c>
      <c r="W499" s="5">
        <f t="shared" si="201"/>
        <v>3.5654865534900742</v>
      </c>
      <c r="X499" s="5">
        <f t="shared" si="191"/>
        <v>2.227920425205256</v>
      </c>
      <c r="Y499" s="5">
        <f t="shared" si="191"/>
        <v>-5.1908431453650392</v>
      </c>
      <c r="Z499" s="5">
        <f t="shared" si="202"/>
        <v>-20.239763489604197</v>
      </c>
      <c r="AA499">
        <f t="shared" si="203"/>
        <v>0</v>
      </c>
      <c r="AB499">
        <f t="shared" si="216"/>
        <v>0</v>
      </c>
    </row>
    <row r="500" spans="1:28" x14ac:dyDescent="0.2">
      <c r="A500">
        <f t="shared" si="190"/>
        <v>4.6799999999999446</v>
      </c>
      <c r="B500" s="5">
        <f t="shared" si="204"/>
        <v>-161.72809011139711</v>
      </c>
      <c r="C500" s="5">
        <f t="shared" si="205"/>
        <v>363.46655821454198</v>
      </c>
      <c r="D500" s="5">
        <f t="shared" si="206"/>
        <v>5.3682448402785843</v>
      </c>
      <c r="E500" s="2">
        <f t="shared" si="207"/>
        <v>397.82397372632687</v>
      </c>
      <c r="F500" s="2">
        <f t="shared" si="208"/>
        <v>-23.987152337623524</v>
      </c>
      <c r="G500" s="3">
        <f t="shared" si="209"/>
        <v>-28.736057198913453</v>
      </c>
      <c r="H500" s="3">
        <f t="shared" si="210"/>
        <v>55.62329997761104</v>
      </c>
      <c r="I500" s="3">
        <f t="shared" si="211"/>
        <v>-58.709449069995372</v>
      </c>
      <c r="J500" s="2">
        <f t="shared" si="212"/>
        <v>85.828386294051398</v>
      </c>
      <c r="K500" s="2">
        <f t="shared" si="192"/>
        <v>85.828386294051398</v>
      </c>
      <c r="L500" s="5">
        <f t="shared" si="193"/>
        <v>0.31384836983451009</v>
      </c>
      <c r="M500" s="4">
        <f t="shared" si="213"/>
        <v>9.1799548584354018E-2</v>
      </c>
      <c r="N500" s="4">
        <f t="shared" si="194"/>
        <v>0.14976068463751863</v>
      </c>
      <c r="O500" s="4">
        <f t="shared" si="195"/>
        <v>0</v>
      </c>
      <c r="P500" s="4">
        <f t="shared" si="196"/>
        <v>0</v>
      </c>
      <c r="Q500" s="5">
        <f t="shared" si="197"/>
        <v>4.1150147187216524</v>
      </c>
      <c r="R500" s="5">
        <f t="shared" si="198"/>
        <v>-7.9652784836603754</v>
      </c>
      <c r="S500" s="5">
        <f t="shared" si="214"/>
        <v>8.4072162502587506</v>
      </c>
      <c r="T500" s="6">
        <f t="shared" si="215"/>
        <v>621.68604105343377</v>
      </c>
      <c r="U500" s="5">
        <f t="shared" si="199"/>
        <v>-1.8857908664238849</v>
      </c>
      <c r="V500" s="5">
        <f t="shared" si="200"/>
        <v>2.787066176740352</v>
      </c>
      <c r="W500" s="5">
        <f t="shared" si="201"/>
        <v>3.5635832991652348</v>
      </c>
      <c r="X500" s="5">
        <f t="shared" si="191"/>
        <v>2.2292238522977676</v>
      </c>
      <c r="Y500" s="5">
        <f t="shared" si="191"/>
        <v>-5.1782123069200239</v>
      </c>
      <c r="Z500" s="5">
        <f t="shared" si="202"/>
        <v>-20.203200450576013</v>
      </c>
      <c r="AA500">
        <f t="shared" si="203"/>
        <v>0</v>
      </c>
      <c r="AB500">
        <f t="shared" si="216"/>
        <v>0</v>
      </c>
    </row>
    <row r="501" spans="1:28" x14ac:dyDescent="0.2">
      <c r="A501">
        <f t="shared" si="190"/>
        <v>4.6899999999999444</v>
      </c>
      <c r="B501" s="5">
        <f t="shared" si="204"/>
        <v>-162.01533922219363</v>
      </c>
      <c r="C501" s="5">
        <f t="shared" si="205"/>
        <v>364.02253230370275</v>
      </c>
      <c r="D501" s="5">
        <f t="shared" si="206"/>
        <v>4.7801401895561018</v>
      </c>
      <c r="E501" s="2">
        <f t="shared" si="207"/>
        <v>398.44870958265477</v>
      </c>
      <c r="F501" s="2">
        <f t="shared" si="208"/>
        <v>-23.992389453897413</v>
      </c>
      <c r="G501" s="3">
        <f t="shared" si="209"/>
        <v>-28.713764960390474</v>
      </c>
      <c r="H501" s="3">
        <f t="shared" si="210"/>
        <v>55.571517854541838</v>
      </c>
      <c r="I501" s="3">
        <f t="shared" si="211"/>
        <v>-58.911481074501133</v>
      </c>
      <c r="J501" s="2">
        <f t="shared" si="212"/>
        <v>85.925761545938684</v>
      </c>
      <c r="K501" s="2">
        <f t="shared" si="192"/>
        <v>85.925761545938684</v>
      </c>
      <c r="L501" s="5">
        <f t="shared" si="193"/>
        <v>0.31384836983451009</v>
      </c>
      <c r="M501" s="4">
        <f t="shared" si="213"/>
        <v>9.16954251758587E-2</v>
      </c>
      <c r="N501" s="4">
        <f t="shared" si="194"/>
        <v>0.14964979420070762</v>
      </c>
      <c r="O501" s="4">
        <f t="shared" si="195"/>
        <v>0</v>
      </c>
      <c r="P501" s="4">
        <f t="shared" si="196"/>
        <v>0</v>
      </c>
      <c r="Q501" s="5">
        <f t="shared" si="197"/>
        <v>4.116487465173801</v>
      </c>
      <c r="R501" s="5">
        <f t="shared" si="198"/>
        <v>-7.9668917323962338</v>
      </c>
      <c r="S501" s="5">
        <f t="shared" si="214"/>
        <v>8.4457184117979089</v>
      </c>
      <c r="T501" s="6">
        <f t="shared" si="215"/>
        <v>621.6854193677035</v>
      </c>
      <c r="U501" s="5">
        <f t="shared" si="199"/>
        <v>-1.8859604160426044</v>
      </c>
      <c r="V501" s="5">
        <f t="shared" si="200"/>
        <v>2.8012767086849868</v>
      </c>
      <c r="W501" s="5">
        <f t="shared" si="201"/>
        <v>3.5616864304887845</v>
      </c>
      <c r="X501" s="5">
        <f t="shared" si="191"/>
        <v>2.2305270491311964</v>
      </c>
      <c r="Y501" s="5">
        <f t="shared" si="191"/>
        <v>-5.165615023711247</v>
      </c>
      <c r="Z501" s="5">
        <f t="shared" si="202"/>
        <v>-20.166595157713306</v>
      </c>
      <c r="AA501">
        <f t="shared" si="203"/>
        <v>0</v>
      </c>
      <c r="AB501">
        <f t="shared" si="216"/>
        <v>0</v>
      </c>
    </row>
    <row r="502" spans="1:28" x14ac:dyDescent="0.2">
      <c r="A502">
        <f t="shared" si="190"/>
        <v>4.6999999999999442</v>
      </c>
      <c r="B502" s="5">
        <f t="shared" si="204"/>
        <v>-162.30236534544505</v>
      </c>
      <c r="C502" s="5">
        <f t="shared" si="205"/>
        <v>364.57798920149696</v>
      </c>
      <c r="D502" s="5">
        <f t="shared" si="206"/>
        <v>4.1900170490532052</v>
      </c>
      <c r="E502" s="2">
        <f t="shared" si="207"/>
        <v>399.07288558223689</v>
      </c>
      <c r="F502" s="2">
        <f t="shared" si="208"/>
        <v>-23.997611124661105</v>
      </c>
      <c r="G502" s="3">
        <f t="shared" si="209"/>
        <v>-28.691459689899162</v>
      </c>
      <c r="H502" s="3">
        <f t="shared" si="210"/>
        <v>55.519861704304724</v>
      </c>
      <c r="I502" s="3">
        <f t="shared" si="211"/>
        <v>-59.113147026078266</v>
      </c>
      <c r="J502" s="2">
        <f t="shared" si="212"/>
        <v>86.023363420230069</v>
      </c>
      <c r="K502" s="2">
        <f t="shared" si="192"/>
        <v>86.023363420230069</v>
      </c>
      <c r="L502" s="5">
        <f t="shared" si="193"/>
        <v>0.31384836983451009</v>
      </c>
      <c r="M502" s="4">
        <f t="shared" si="213"/>
        <v>9.1591296204376269E-2</v>
      </c>
      <c r="N502" s="4">
        <f t="shared" si="194"/>
        <v>0.14953881036214883</v>
      </c>
      <c r="O502" s="4">
        <f t="shared" si="195"/>
        <v>0</v>
      </c>
      <c r="P502" s="4">
        <f t="shared" si="196"/>
        <v>0</v>
      </c>
      <c r="Q502" s="5">
        <f t="shared" si="197"/>
        <v>4.1179619462337662</v>
      </c>
      <c r="R502" s="5">
        <f t="shared" si="198"/>
        <v>-7.9685272282949429</v>
      </c>
      <c r="S502" s="5">
        <f t="shared" si="214"/>
        <v>8.4842560332059413</v>
      </c>
      <c r="T502" s="6">
        <f t="shared" si="215"/>
        <v>621.68479768259499</v>
      </c>
      <c r="U502" s="5">
        <f t="shared" si="199"/>
        <v>-1.8861321113781928</v>
      </c>
      <c r="V502" s="5">
        <f t="shared" si="200"/>
        <v>2.8154762643178803</v>
      </c>
      <c r="W502" s="5">
        <f t="shared" si="201"/>
        <v>3.5597958636389246</v>
      </c>
      <c r="X502" s="5">
        <f t="shared" si="191"/>
        <v>2.2318298348555734</v>
      </c>
      <c r="Y502" s="5">
        <f t="shared" si="191"/>
        <v>-5.1530509639770621</v>
      </c>
      <c r="Z502" s="5">
        <f t="shared" si="202"/>
        <v>-20.129948103155133</v>
      </c>
      <c r="AA502">
        <f t="shared" si="203"/>
        <v>0</v>
      </c>
      <c r="AB502">
        <f t="shared" si="216"/>
        <v>0</v>
      </c>
    </row>
    <row r="503" spans="1:28" x14ac:dyDescent="0.2">
      <c r="A503">
        <f t="shared" si="190"/>
        <v>4.709999999999944</v>
      </c>
      <c r="B503" s="5">
        <f t="shared" si="204"/>
        <v>-162.5891683508523</v>
      </c>
      <c r="C503" s="5">
        <f t="shared" si="205"/>
        <v>365.13293016599181</v>
      </c>
      <c r="D503" s="5">
        <f t="shared" si="206"/>
        <v>3.5978790813872648</v>
      </c>
      <c r="E503" s="2">
        <f t="shared" si="207"/>
        <v>399.69650280759879</v>
      </c>
      <c r="F503" s="2">
        <f t="shared" si="208"/>
        <v>-24.002817353837838</v>
      </c>
      <c r="G503" s="3">
        <f t="shared" si="209"/>
        <v>-28.669141391550607</v>
      </c>
      <c r="H503" s="3">
        <f t="shared" si="210"/>
        <v>55.468331194664955</v>
      </c>
      <c r="I503" s="3">
        <f t="shared" si="211"/>
        <v>-59.314446507109821</v>
      </c>
      <c r="J503" s="2">
        <f t="shared" si="212"/>
        <v>86.121187858125566</v>
      </c>
      <c r="K503" s="2">
        <f t="shared" si="192"/>
        <v>86.121187858125566</v>
      </c>
      <c r="L503" s="5">
        <f t="shared" si="193"/>
        <v>0.31384836983451009</v>
      </c>
      <c r="M503" s="4">
        <f t="shared" si="213"/>
        <v>9.1487166822539295E-2</v>
      </c>
      <c r="N503" s="4">
        <f t="shared" si="194"/>
        <v>0.14942773850259725</v>
      </c>
      <c r="O503" s="4">
        <f t="shared" si="195"/>
        <v>0</v>
      </c>
      <c r="P503" s="4">
        <f t="shared" si="196"/>
        <v>0</v>
      </c>
      <c r="Q503" s="5">
        <f t="shared" si="197"/>
        <v>4.119437936679593</v>
      </c>
      <c r="R503" s="5">
        <f t="shared" si="198"/>
        <v>-7.9701845509385967</v>
      </c>
      <c r="S503" s="5">
        <f t="shared" si="214"/>
        <v>8.5228287027302922</v>
      </c>
      <c r="T503" s="6">
        <f t="shared" si="215"/>
        <v>621.68417599810812</v>
      </c>
      <c r="U503" s="5">
        <f t="shared" si="199"/>
        <v>-1.8863059065595202</v>
      </c>
      <c r="V503" s="5">
        <f t="shared" si="200"/>
        <v>2.8296647504517547</v>
      </c>
      <c r="W503" s="5">
        <f t="shared" si="201"/>
        <v>3.557911515966059</v>
      </c>
      <c r="X503" s="5">
        <f t="shared" si="191"/>
        <v>2.233132030120073</v>
      </c>
      <c r="Y503" s="5">
        <f t="shared" si="191"/>
        <v>-5.1405198004868424</v>
      </c>
      <c r="Z503" s="5">
        <f t="shared" si="202"/>
        <v>-20.093259781303647</v>
      </c>
      <c r="AA503">
        <f t="shared" si="203"/>
        <v>0</v>
      </c>
      <c r="AB503">
        <f t="shared" si="216"/>
        <v>0</v>
      </c>
    </row>
    <row r="504" spans="1:28" x14ac:dyDescent="0.2">
      <c r="A504">
        <f t="shared" si="190"/>
        <v>4.7199999999999438</v>
      </c>
      <c r="B504" s="5">
        <f t="shared" si="204"/>
        <v>-162.87574810816631</v>
      </c>
      <c r="C504" s="5">
        <f t="shared" si="205"/>
        <v>365.6873564519484</v>
      </c>
      <c r="D504" s="5">
        <f t="shared" si="206"/>
        <v>3.0037299533271016</v>
      </c>
      <c r="E504" s="2">
        <f t="shared" si="207"/>
        <v>400.31956233815157</v>
      </c>
      <c r="F504" s="2">
        <f t="shared" si="208"/>
        <v>-24.008008145339247</v>
      </c>
      <c r="G504" s="3">
        <f t="shared" si="209"/>
        <v>-28.646810071249405</v>
      </c>
      <c r="H504" s="3">
        <f t="shared" si="210"/>
        <v>55.416925996660083</v>
      </c>
      <c r="I504" s="3">
        <f t="shared" si="211"/>
        <v>-59.515379104922857</v>
      </c>
      <c r="J504" s="2">
        <f t="shared" si="212"/>
        <v>86.219230825728346</v>
      </c>
      <c r="K504" s="2">
        <f t="shared" si="192"/>
        <v>86.219230825728346</v>
      </c>
      <c r="L504" s="5">
        <f t="shared" si="193"/>
        <v>0.31384836983451009</v>
      </c>
      <c r="M504" s="4">
        <f t="shared" si="213"/>
        <v>9.1383042113626745E-2</v>
      </c>
      <c r="N504" s="4">
        <f t="shared" si="194"/>
        <v>0.14931658394591221</v>
      </c>
      <c r="O504" s="4">
        <f t="shared" si="195"/>
        <v>0</v>
      </c>
      <c r="P504" s="4">
        <f t="shared" si="196"/>
        <v>0</v>
      </c>
      <c r="Q504" s="5">
        <f t="shared" si="197"/>
        <v>4.1209152133156159</v>
      </c>
      <c r="R504" s="5">
        <f t="shared" si="198"/>
        <v>-7.9718632841433896</v>
      </c>
      <c r="S504" s="5">
        <f t="shared" si="214"/>
        <v>8.5614360052559331</v>
      </c>
      <c r="T504" s="6">
        <f t="shared" si="215"/>
        <v>621.68355431424288</v>
      </c>
      <c r="U504" s="5">
        <f t="shared" si="199"/>
        <v>-1.886481756243565</v>
      </c>
      <c r="V504" s="5">
        <f t="shared" si="200"/>
        <v>2.8438420736441672</v>
      </c>
      <c r="W504" s="5">
        <f t="shared" si="201"/>
        <v>3.5560333059830538</v>
      </c>
      <c r="X504" s="5">
        <f t="shared" si="191"/>
        <v>2.234433457072051</v>
      </c>
      <c r="Y504" s="5">
        <f t="shared" si="191"/>
        <v>-5.128021210499222</v>
      </c>
      <c r="Z504" s="5">
        <f t="shared" si="202"/>
        <v>-20.056530688761015</v>
      </c>
      <c r="AA504">
        <f t="shared" si="203"/>
        <v>0</v>
      </c>
      <c r="AB504">
        <f t="shared" si="216"/>
        <v>0</v>
      </c>
    </row>
    <row r="505" spans="1:28" x14ac:dyDescent="0.2">
      <c r="A505">
        <f t="shared" si="190"/>
        <v>4.7299999999999436</v>
      </c>
      <c r="B505" s="5">
        <f t="shared" si="204"/>
        <v>-163.16210448720594</v>
      </c>
      <c r="C505" s="5">
        <f t="shared" si="205"/>
        <v>366.24126931085448</v>
      </c>
      <c r="D505" s="5">
        <f t="shared" si="206"/>
        <v>2.407573335743435</v>
      </c>
      <c r="E505" s="2">
        <f t="shared" si="207"/>
        <v>400.94206525023009</v>
      </c>
      <c r="F505" s="2">
        <f t="shared" si="208"/>
        <v>-24.01318350306655</v>
      </c>
      <c r="G505" s="3">
        <f t="shared" si="209"/>
        <v>-28.624465736678683</v>
      </c>
      <c r="H505" s="3">
        <f t="shared" si="210"/>
        <v>55.365645784555092</v>
      </c>
      <c r="I505" s="3">
        <f t="shared" si="211"/>
        <v>-59.715944411810469</v>
      </c>
      <c r="J505" s="2">
        <f t="shared" si="212"/>
        <v>86.3174883140465</v>
      </c>
      <c r="K505" s="2">
        <f t="shared" si="192"/>
        <v>86.3174883140465</v>
      </c>
      <c r="L505" s="5">
        <f t="shared" si="193"/>
        <v>0.31384836983451009</v>
      </c>
      <c r="M505" s="4">
        <f t="shared" si="213"/>
        <v>9.1278927091976408E-2</v>
      </c>
      <c r="N505" s="4">
        <f t="shared" si="194"/>
        <v>0.1492053519592558</v>
      </c>
      <c r="O505" s="4">
        <f t="shared" si="195"/>
        <v>0</v>
      </c>
      <c r="P505" s="4">
        <f t="shared" si="196"/>
        <v>0</v>
      </c>
      <c r="Q505" s="5">
        <f t="shared" si="197"/>
        <v>4.1223935549681219</v>
      </c>
      <c r="R505" s="5">
        <f t="shared" si="198"/>
        <v>-7.9735630159356328</v>
      </c>
      <c r="S505" s="5">
        <f t="shared" si="214"/>
        <v>8.6000775223777381</v>
      </c>
      <c r="T505" s="6">
        <f t="shared" si="215"/>
        <v>621.68293263099952</v>
      </c>
      <c r="U505" s="5">
        <f t="shared" si="199"/>
        <v>-1.8866596156121367</v>
      </c>
      <c r="V505" s="5">
        <f t="shared" si="200"/>
        <v>2.8580081402151447</v>
      </c>
      <c r="W505" s="5">
        <f t="shared" si="201"/>
        <v>3.5541611533554751</v>
      </c>
      <c r="X505" s="5">
        <f t="shared" si="191"/>
        <v>2.2357339393559852</v>
      </c>
      <c r="Y505" s="5">
        <f t="shared" si="191"/>
        <v>-5.1155548757204876</v>
      </c>
      <c r="Z505" s="5">
        <f t="shared" si="202"/>
        <v>-20.019761324266788</v>
      </c>
      <c r="AA505">
        <f t="shared" si="203"/>
        <v>0</v>
      </c>
      <c r="AB505">
        <f t="shared" si="216"/>
        <v>0</v>
      </c>
    </row>
    <row r="506" spans="1:28" x14ac:dyDescent="0.2">
      <c r="A506">
        <f t="shared" si="190"/>
        <v>4.7399999999999434</v>
      </c>
      <c r="B506" s="5">
        <f t="shared" si="204"/>
        <v>-163.44823735787574</v>
      </c>
      <c r="C506" s="5">
        <f t="shared" si="205"/>
        <v>366.79466999095621</v>
      </c>
      <c r="D506" s="5">
        <f t="shared" si="206"/>
        <v>1.8094129035591169</v>
      </c>
      <c r="E506" s="2">
        <f t="shared" si="207"/>
        <v>401.56401261713052</v>
      </c>
      <c r="F506" s="2">
        <f t="shared" si="208"/>
        <v>-24.018343430911788</v>
      </c>
      <c r="G506" s="3">
        <f t="shared" si="209"/>
        <v>-28.602108397285125</v>
      </c>
      <c r="H506" s="3">
        <f t="shared" si="210"/>
        <v>55.314490235797884</v>
      </c>
      <c r="I506" s="3">
        <f t="shared" si="211"/>
        <v>-59.916142025053134</v>
      </c>
      <c r="J506" s="2">
        <f t="shared" si="212"/>
        <v>86.415956338991961</v>
      </c>
      <c r="K506" s="2">
        <f t="shared" si="192"/>
        <v>86.415956338991961</v>
      </c>
      <c r="L506" s="5">
        <f t="shared" si="193"/>
        <v>0.31384836983451009</v>
      </c>
      <c r="M506" s="4">
        <f t="shared" si="213"/>
        <v>9.1174826703404863E-2</v>
      </c>
      <c r="N506" s="4">
        <f t="shared" si="194"/>
        <v>0.14909404775329843</v>
      </c>
      <c r="O506" s="4">
        <f t="shared" si="195"/>
        <v>0</v>
      </c>
      <c r="P506" s="4">
        <f t="shared" si="196"/>
        <v>0</v>
      </c>
      <c r="Q506" s="5">
        <f t="shared" si="197"/>
        <v>4.1238727424808408</v>
      </c>
      <c r="R506" s="5">
        <f t="shared" si="198"/>
        <v>-7.9752833385276389</v>
      </c>
      <c r="S506" s="5">
        <f t="shared" si="214"/>
        <v>8.6387528324723277</v>
      </c>
      <c r="T506" s="6">
        <f t="shared" si="215"/>
        <v>621.68231094837768</v>
      </c>
      <c r="U506" s="5">
        <f t="shared" si="199"/>
        <v>-1.8868394403685562</v>
      </c>
      <c r="V506" s="5">
        <f t="shared" si="200"/>
        <v>2.8721628562645805</v>
      </c>
      <c r="W506" s="5">
        <f t="shared" si="201"/>
        <v>3.5522949788917759</v>
      </c>
      <c r="X506" s="5">
        <f t="shared" si="191"/>
        <v>2.2370333021122848</v>
      </c>
      <c r="Y506" s="5">
        <f t="shared" si="191"/>
        <v>-5.1031204822630585</v>
      </c>
      <c r="Z506" s="5">
        <f t="shared" si="202"/>
        <v>-19.982952188635895</v>
      </c>
      <c r="AA506">
        <f t="shared" si="203"/>
        <v>0</v>
      </c>
      <c r="AB506">
        <f t="shared" si="216"/>
        <v>0</v>
      </c>
    </row>
    <row r="507" spans="1:28" x14ac:dyDescent="0.2">
      <c r="A507">
        <f t="shared" si="190"/>
        <v>4.7499999999999432</v>
      </c>
      <c r="B507" s="5">
        <f t="shared" si="204"/>
        <v>-163.73414659018349</v>
      </c>
      <c r="C507" s="5">
        <f t="shared" si="205"/>
        <v>367.34755973729006</v>
      </c>
      <c r="D507" s="5">
        <f t="shared" si="206"/>
        <v>1.2092523356991538</v>
      </c>
      <c r="E507" s="2">
        <f t="shared" si="207"/>
        <v>402.18540550914776</v>
      </c>
      <c r="F507" s="2">
        <f t="shared" si="208"/>
        <v>-24.023487932758936</v>
      </c>
      <c r="G507" s="3">
        <f t="shared" si="209"/>
        <v>-28.579738064264003</v>
      </c>
      <c r="H507" s="3">
        <f t="shared" si="210"/>
        <v>55.263459030975255</v>
      </c>
      <c r="I507" s="3">
        <f t="shared" si="211"/>
        <v>-60.115971546939491</v>
      </c>
      <c r="J507" s="2">
        <f t="shared" si="212"/>
        <v>86.514630941376964</v>
      </c>
      <c r="K507" s="2">
        <f t="shared" si="192"/>
        <v>86.514630941376964</v>
      </c>
      <c r="L507" s="5">
        <f t="shared" si="193"/>
        <v>0.31384836983451009</v>
      </c>
      <c r="M507" s="4">
        <f t="shared" si="213"/>
        <v>9.1070745825634195E-2</v>
      </c>
      <c r="N507" s="4">
        <f t="shared" si="194"/>
        <v>0.14898267648243121</v>
      </c>
      <c r="O507" s="4">
        <f t="shared" si="195"/>
        <v>0</v>
      </c>
      <c r="P507" s="4">
        <f t="shared" si="196"/>
        <v>0</v>
      </c>
      <c r="Q507" s="5">
        <f t="shared" si="197"/>
        <v>4.1253525587103308</v>
      </c>
      <c r="R507" s="5">
        <f t="shared" si="198"/>
        <v>-7.9770238482935651</v>
      </c>
      <c r="S507" s="5">
        <f t="shared" si="214"/>
        <v>8.6774615107694775</v>
      </c>
      <c r="T507" s="6">
        <f t="shared" si="215"/>
        <v>621.68168926637759</v>
      </c>
      <c r="U507" s="5">
        <f t="shared" si="199"/>
        <v>-1.8870211867343309</v>
      </c>
      <c r="V507" s="5">
        <f t="shared" si="200"/>
        <v>2.8863061276894433</v>
      </c>
      <c r="W507" s="5">
        <f t="shared" si="201"/>
        <v>3.5504347045334961</v>
      </c>
      <c r="X507" s="5">
        <f t="shared" si="191"/>
        <v>2.2383313719759999</v>
      </c>
      <c r="Y507" s="5">
        <f t="shared" si="191"/>
        <v>-5.0907177206041219</v>
      </c>
      <c r="Z507" s="5">
        <f t="shared" si="202"/>
        <v>-19.946103784697026</v>
      </c>
      <c r="AA507">
        <f t="shared" si="203"/>
        <v>0</v>
      </c>
      <c r="AB507">
        <f t="shared" si="216"/>
        <v>0</v>
      </c>
    </row>
    <row r="508" spans="1:28" x14ac:dyDescent="0.2">
      <c r="A508">
        <f t="shared" si="190"/>
        <v>4.7599999999999429</v>
      </c>
      <c r="B508" s="5">
        <f t="shared" si="204"/>
        <v>-164.01983205425753</v>
      </c>
      <c r="C508" s="5">
        <f t="shared" si="205"/>
        <v>367.89993979171379</v>
      </c>
      <c r="D508" s="5">
        <f t="shared" si="206"/>
        <v>0.60709531504052405</v>
      </c>
      <c r="E508" s="2">
        <f t="shared" si="207"/>
        <v>402.80624499361164</v>
      </c>
      <c r="F508" s="2">
        <f t="shared" si="208"/>
        <v>-24.028617012485149</v>
      </c>
      <c r="G508" s="3">
        <f t="shared" si="209"/>
        <v>-28.557354750544242</v>
      </c>
      <c r="H508" s="3">
        <f t="shared" si="210"/>
        <v>55.212551853769213</v>
      </c>
      <c r="I508" s="3">
        <f t="shared" si="211"/>
        <v>-60.315432584786464</v>
      </c>
      <c r="J508" s="2">
        <f t="shared" si="212"/>
        <v>86.61350818690758</v>
      </c>
      <c r="K508" s="2">
        <f t="shared" si="192"/>
        <v>86.61350818690758</v>
      </c>
      <c r="L508" s="5">
        <f t="shared" si="193"/>
        <v>0.31384836983451009</v>
      </c>
      <c r="M508" s="4">
        <f t="shared" si="213"/>
        <v>9.0966689268725837E-2</v>
      </c>
      <c r="N508" s="4">
        <f t="shared" si="194"/>
        <v>0.14887124324498496</v>
      </c>
      <c r="O508" s="4">
        <f t="shared" si="195"/>
        <v>0</v>
      </c>
      <c r="P508" s="4">
        <f t="shared" si="196"/>
        <v>0</v>
      </c>
      <c r="Q508" s="5">
        <f t="shared" si="197"/>
        <v>4.1268327885211926</v>
      </c>
      <c r="R508" s="5">
        <f t="shared" si="198"/>
        <v>-7.9787841457451147</v>
      </c>
      <c r="S508" s="5">
        <f t="shared" si="214"/>
        <v>8.7162031294229934</v>
      </c>
      <c r="T508" s="6">
        <f t="shared" si="215"/>
        <v>621.68106758499925</v>
      </c>
      <c r="U508" s="5">
        <f t="shared" si="199"/>
        <v>-1.8872048114457847</v>
      </c>
      <c r="V508" s="5">
        <f t="shared" si="200"/>
        <v>2.9004378602007326</v>
      </c>
      <c r="W508" s="5">
        <f t="shared" si="201"/>
        <v>3.5485802533454112</v>
      </c>
      <c r="X508" s="5">
        <f t="shared" si="191"/>
        <v>2.2396279770754077</v>
      </c>
      <c r="Y508" s="5">
        <f t="shared" si="191"/>
        <v>-5.0783462855443826</v>
      </c>
      <c r="Z508" s="5">
        <f t="shared" si="202"/>
        <v>-19.909216617231593</v>
      </c>
      <c r="AA508">
        <f t="shared" si="203"/>
        <v>0</v>
      </c>
      <c r="AB508">
        <f t="shared" si="216"/>
        <v>0</v>
      </c>
    </row>
    <row r="509" spans="1:28" x14ac:dyDescent="0.2">
      <c r="A509">
        <f t="shared" si="190"/>
        <v>4.7699999999999427</v>
      </c>
      <c r="B509" s="5">
        <f t="shared" si="204"/>
        <v>-164.30529362036413</v>
      </c>
      <c r="C509" s="5">
        <f t="shared" si="205"/>
        <v>368.4518113929372</v>
      </c>
      <c r="D509" s="5">
        <f t="shared" si="206"/>
        <v>2.9455283617978146E-3</v>
      </c>
      <c r="E509" s="2">
        <f t="shared" si="207"/>
        <v>403.42653213492366</v>
      </c>
      <c r="F509" s="2">
        <f t="shared" si="208"/>
        <v>-24.03373067396188</v>
      </c>
      <c r="G509" s="3">
        <f t="shared" si="209"/>
        <v>-28.534958470773489</v>
      </c>
      <c r="H509" s="3">
        <f t="shared" si="210"/>
        <v>55.161768390913771</v>
      </c>
      <c r="I509" s="3">
        <f t="shared" si="211"/>
        <v>-60.514524750958778</v>
      </c>
      <c r="J509" s="2">
        <f t="shared" si="212"/>
        <v>86.712584166175006</v>
      </c>
      <c r="K509" s="2">
        <f t="shared" si="192"/>
        <v>86.712584166175006</v>
      </c>
      <c r="L509" s="5">
        <f t="shared" si="193"/>
        <v>0.31384836983451009</v>
      </c>
      <c r="M509" s="4">
        <f t="shared" si="213"/>
        <v>9.086266177552052E-2</v>
      </c>
      <c r="N509" s="4">
        <f t="shared" si="194"/>
        <v>0.14875975308345579</v>
      </c>
      <c r="O509" s="4">
        <f t="shared" si="195"/>
        <v>0</v>
      </c>
      <c r="P509" s="4">
        <f t="shared" si="196"/>
        <v>0</v>
      </c>
      <c r="Q509" s="5">
        <f t="shared" si="197"/>
        <v>4.1283132187811749</v>
      </c>
      <c r="R509" s="5">
        <f t="shared" si="198"/>
        <v>-7.9805638355072057</v>
      </c>
      <c r="S509" s="5">
        <f t="shared" si="214"/>
        <v>8.7549772575811229</v>
      </c>
      <c r="T509" s="6">
        <f t="shared" si="215"/>
        <v>621.68044590424245</v>
      </c>
      <c r="U509" s="5">
        <f t="shared" si="199"/>
        <v>-1.8873902717506783</v>
      </c>
      <c r="V509" s="5">
        <f t="shared" si="200"/>
        <v>2.9145579593402475</v>
      </c>
      <c r="W509" s="5">
        <f t="shared" si="201"/>
        <v>3.546731549505691</v>
      </c>
      <c r="X509" s="5">
        <f t="shared" si="191"/>
        <v>2.2409229470304965</v>
      </c>
      <c r="Y509" s="5">
        <f t="shared" si="191"/>
        <v>-5.0660058761669582</v>
      </c>
      <c r="Z509" s="5">
        <f t="shared" si="202"/>
        <v>-19.872291192913185</v>
      </c>
      <c r="AA509">
        <f t="shared" si="203"/>
        <v>0</v>
      </c>
      <c r="AB509">
        <f t="shared" si="216"/>
        <v>1</v>
      </c>
    </row>
    <row r="510" spans="1:28" x14ac:dyDescent="0.2">
      <c r="A510">
        <f t="shared" si="190"/>
        <v>4.7799999999999425</v>
      </c>
      <c r="B510" s="5">
        <f t="shared" si="204"/>
        <v>-164.59053115892451</v>
      </c>
      <c r="C510" s="5">
        <f t="shared" si="205"/>
        <v>369.0031757765525</v>
      </c>
      <c r="D510" s="5">
        <f t="shared" si="206"/>
        <v>-0.60319333370743555</v>
      </c>
      <c r="E510" s="2">
        <f t="shared" si="207"/>
        <v>404.04626799459265</v>
      </c>
      <c r="F510" s="2">
        <f t="shared" si="208"/>
        <v>-24.038828921056048</v>
      </c>
      <c r="G510" s="3">
        <f t="shared" si="209"/>
        <v>-28.512549241303184</v>
      </c>
      <c r="H510" s="3">
        <f t="shared" si="210"/>
        <v>55.111108332152099</v>
      </c>
      <c r="I510" s="3">
        <f t="shared" si="211"/>
        <v>-60.713247662887909</v>
      </c>
      <c r="J510" s="2">
        <f t="shared" si="212"/>
        <v>86.811854994644065</v>
      </c>
      <c r="K510" s="2">
        <f t="shared" si="192"/>
        <v>86.811854994644065</v>
      </c>
      <c r="L510" s="5">
        <f t="shared" si="193"/>
        <v>0.31384836983451009</v>
      </c>
      <c r="M510" s="4">
        <f t="shared" si="213"/>
        <v>9.0758668022084626E-2</v>
      </c>
      <c r="N510" s="4">
        <f t="shared" si="194"/>
        <v>0.14864821098473666</v>
      </c>
      <c r="O510" s="4">
        <f t="shared" si="195"/>
        <v>0</v>
      </c>
      <c r="P510" s="4">
        <f t="shared" si="196"/>
        <v>0</v>
      </c>
      <c r="Q510" s="5">
        <f t="shared" si="197"/>
        <v>4.1297936383561336</v>
      </c>
      <c r="R510" s="5">
        <f t="shared" si="198"/>
        <v>-7.9823625262935263</v>
      </c>
      <c r="S510" s="5">
        <f t="shared" si="214"/>
        <v>8.7937834614564601</v>
      </c>
      <c r="T510" s="6">
        <f t="shared" si="215"/>
        <v>621.67982422410739</v>
      </c>
      <c r="U510" s="5">
        <f t="shared" si="199"/>
        <v>-1.8875775254047986</v>
      </c>
      <c r="V510" s="5">
        <f t="shared" si="200"/>
        <v>2.9286663304971139</v>
      </c>
      <c r="W510" s="5">
        <f t="shared" si="201"/>
        <v>3.5448885182960259</v>
      </c>
      <c r="X510" s="5">
        <f t="shared" si="191"/>
        <v>2.2422161129513349</v>
      </c>
      <c r="Y510" s="5">
        <f t="shared" si="191"/>
        <v>-5.0536961957964124</v>
      </c>
      <c r="Z510" s="5">
        <f t="shared" si="202"/>
        <v>-19.835328020247513</v>
      </c>
      <c r="AA510">
        <f t="shared" si="203"/>
        <v>0</v>
      </c>
      <c r="AB510">
        <f t="shared" si="216"/>
        <v>0</v>
      </c>
    </row>
    <row r="511" spans="1:28" x14ac:dyDescent="0.2">
      <c r="A511">
        <f t="shared" si="190"/>
        <v>4.7899999999999423</v>
      </c>
      <c r="B511" s="5">
        <f t="shared" si="204"/>
        <v>-164.87554454053191</v>
      </c>
      <c r="C511" s="5">
        <f t="shared" si="205"/>
        <v>369.55403417506426</v>
      </c>
      <c r="D511" s="5">
        <f t="shared" si="206"/>
        <v>-1.211317576737327</v>
      </c>
      <c r="E511" s="2">
        <f t="shared" si="207"/>
        <v>404.66545363126994</v>
      </c>
      <c r="F511" s="2">
        <f t="shared" si="208"/>
        <v>-24.043911757631175</v>
      </c>
      <c r="G511" s="3">
        <f t="shared" si="209"/>
        <v>-28.490127080173671</v>
      </c>
      <c r="H511" s="3">
        <f t="shared" si="210"/>
        <v>55.060571370194133</v>
      </c>
      <c r="I511" s="3">
        <f t="shared" si="211"/>
        <v>-60.911600943090384</v>
      </c>
      <c r="J511" s="2">
        <f t="shared" si="212"/>
        <v>86.911316812639399</v>
      </c>
      <c r="K511" s="2">
        <f t="shared" si="192"/>
        <v>86.911316812639399</v>
      </c>
      <c r="L511" s="5">
        <f t="shared" si="193"/>
        <v>0.31384836983451009</v>
      </c>
      <c r="M511" s="4">
        <f t="shared" si="213"/>
        <v>9.0654712618162062E-2</v>
      </c>
      <c r="N511" s="4">
        <f t="shared" si="194"/>
        <v>0.14853662188035519</v>
      </c>
      <c r="O511" s="4">
        <f t="shared" si="195"/>
        <v>0</v>
      </c>
      <c r="P511" s="4">
        <f t="shared" si="196"/>
        <v>0</v>
      </c>
      <c r="Q511" s="5">
        <f t="shared" si="197"/>
        <v>4.1312738381048684</v>
      </c>
      <c r="R511" s="5">
        <f t="shared" si="198"/>
        <v>-7.9841798308820433</v>
      </c>
      <c r="S511" s="5">
        <f t="shared" si="214"/>
        <v>8.8326213043953601</v>
      </c>
      <c r="T511" s="6">
        <f t="shared" si="215"/>
        <v>621.67920254459398</v>
      </c>
      <c r="U511" s="5">
        <f t="shared" si="199"/>
        <v>-1.8877665306685332</v>
      </c>
      <c r="V511" s="5">
        <f t="shared" si="200"/>
        <v>2.9427628789241091</v>
      </c>
      <c r="W511" s="5">
        <f t="shared" si="201"/>
        <v>3.5430510860917548</v>
      </c>
      <c r="X511" s="5">
        <f t="shared" si="191"/>
        <v>2.2435073074363352</v>
      </c>
      <c r="Y511" s="5">
        <f t="shared" si="191"/>
        <v>-5.0414169519579346</v>
      </c>
      <c r="Z511" s="5">
        <f t="shared" si="202"/>
        <v>-19.798327609512885</v>
      </c>
      <c r="AA511">
        <f t="shared" si="203"/>
        <v>0</v>
      </c>
      <c r="AB511">
        <f t="shared" si="216"/>
        <v>0</v>
      </c>
    </row>
    <row r="512" spans="1:28" x14ac:dyDescent="0.2">
      <c r="A512">
        <f t="shared" si="190"/>
        <v>4.7999999999999421</v>
      </c>
      <c r="B512" s="5">
        <f t="shared" si="204"/>
        <v>-165.16033363596827</v>
      </c>
      <c r="C512" s="5">
        <f t="shared" si="205"/>
        <v>370.10438781791862</v>
      </c>
      <c r="D512" s="5">
        <f t="shared" si="206"/>
        <v>-1.8214235025487064</v>
      </c>
      <c r="E512" s="2">
        <f t="shared" si="207"/>
        <v>405.28409010078434</v>
      </c>
      <c r="F512" s="2">
        <f t="shared" si="208"/>
        <v>-24.048979187548554</v>
      </c>
      <c r="G512" s="3">
        <f t="shared" si="209"/>
        <v>-28.467692007099309</v>
      </c>
      <c r="H512" s="3">
        <f t="shared" si="210"/>
        <v>55.010157200674556</v>
      </c>
      <c r="I512" s="3">
        <f t="shared" si="211"/>
        <v>-61.109584219185514</v>
      </c>
      <c r="J512" s="2">
        <f t="shared" si="212"/>
        <v>87.010965785329148</v>
      </c>
      <c r="K512" s="2">
        <f t="shared" si="192"/>
        <v>87.010965785329148</v>
      </c>
      <c r="L512" s="5">
        <f t="shared" si="193"/>
        <v>0.31384836983451009</v>
      </c>
      <c r="M512" s="4">
        <f t="shared" si="213"/>
        <v>9.0550800107632057E-2</v>
      </c>
      <c r="N512" s="4">
        <f t="shared" si="194"/>
        <v>0.14842499064671735</v>
      </c>
      <c r="O512" s="4">
        <f t="shared" si="195"/>
        <v>0</v>
      </c>
      <c r="P512" s="4">
        <f t="shared" si="196"/>
        <v>0</v>
      </c>
      <c r="Q512" s="5">
        <f t="shared" si="197"/>
        <v>4.132753610873829</v>
      </c>
      <c r="R512" s="5">
        <f t="shared" si="198"/>
        <v>-7.9860153660904274</v>
      </c>
      <c r="S512" s="5">
        <f t="shared" si="214"/>
        <v>8.8714903469468425</v>
      </c>
      <c r="T512" s="6">
        <f t="shared" si="215"/>
        <v>621.6785808657022</v>
      </c>
      <c r="U512" s="5">
        <f t="shared" si="199"/>
        <v>-1.8879572463034175</v>
      </c>
      <c r="V512" s="5">
        <f t="shared" si="200"/>
        <v>2.9568475097537612</v>
      </c>
      <c r="W512" s="5">
        <f t="shared" si="201"/>
        <v>3.5412191803519812</v>
      </c>
      <c r="X512" s="5">
        <f t="shared" si="191"/>
        <v>2.2447963645704112</v>
      </c>
      <c r="Y512" s="5">
        <f t="shared" si="191"/>
        <v>-5.0291678563366666</v>
      </c>
      <c r="Z512" s="5">
        <f t="shared" si="202"/>
        <v>-19.761290472701177</v>
      </c>
      <c r="AA512">
        <f t="shared" si="203"/>
        <v>0</v>
      </c>
      <c r="AB512">
        <f t="shared" si="216"/>
        <v>0</v>
      </c>
    </row>
    <row r="513" spans="1:28" x14ac:dyDescent="0.2">
      <c r="A513">
        <f t="shared" si="190"/>
        <v>4.8099999999999419</v>
      </c>
      <c r="B513" s="5">
        <f t="shared" si="204"/>
        <v>-165.44489831622104</v>
      </c>
      <c r="C513" s="5">
        <f t="shared" si="205"/>
        <v>370.65423793153252</v>
      </c>
      <c r="D513" s="5">
        <f t="shared" si="206"/>
        <v>-2.4335074092641964</v>
      </c>
      <c r="E513" s="2">
        <f t="shared" si="207"/>
        <v>405.90217845617661</v>
      </c>
      <c r="F513" s="2">
        <f t="shared" si="208"/>
        <v>-24.054031214668306</v>
      </c>
      <c r="G513" s="3">
        <f t="shared" si="209"/>
        <v>-28.445244043453606</v>
      </c>
      <c r="H513" s="3">
        <f t="shared" si="210"/>
        <v>54.959865522111187</v>
      </c>
      <c r="I513" s="3">
        <f t="shared" si="211"/>
        <v>-61.307197123912523</v>
      </c>
      <c r="J513" s="2">
        <f t="shared" si="212"/>
        <v>87.110798102706227</v>
      </c>
      <c r="K513" s="2">
        <f t="shared" si="192"/>
        <v>87.110798102706227</v>
      </c>
      <c r="L513" s="5">
        <f t="shared" si="193"/>
        <v>0.31384836983451009</v>
      </c>
      <c r="M513" s="4">
        <f t="shared" si="213"/>
        <v>9.044693496897202E-2</v>
      </c>
      <c r="N513" s="4">
        <f t="shared" si="194"/>
        <v>0.14831332210535672</v>
      </c>
      <c r="O513" s="4">
        <f t="shared" si="195"/>
        <v>0</v>
      </c>
      <c r="P513" s="4">
        <f t="shared" si="196"/>
        <v>0</v>
      </c>
      <c r="Q513" s="5">
        <f t="shared" si="197"/>
        <v>4.1342327514916972</v>
      </c>
      <c r="R513" s="5">
        <f t="shared" si="198"/>
        <v>-7.9878687527514156</v>
      </c>
      <c r="S513" s="5">
        <f t="shared" si="214"/>
        <v>8.9103901469310003</v>
      </c>
      <c r="T513" s="6">
        <f t="shared" si="215"/>
        <v>621.67795918743229</v>
      </c>
      <c r="U513" s="5">
        <f t="shared" si="199"/>
        <v>-1.8881496315686692</v>
      </c>
      <c r="V513" s="5">
        <f t="shared" si="200"/>
        <v>2.9709201280142339</v>
      </c>
      <c r="W513" s="5">
        <f t="shared" si="201"/>
        <v>3.5393927296096797</v>
      </c>
      <c r="X513" s="5">
        <f t="shared" si="191"/>
        <v>2.246083119923028</v>
      </c>
      <c r="Y513" s="5">
        <f t="shared" si="191"/>
        <v>-5.0169486247371822</v>
      </c>
      <c r="Z513" s="5">
        <f t="shared" si="202"/>
        <v>-19.724217123459319</v>
      </c>
      <c r="AA513">
        <f t="shared" si="203"/>
        <v>0</v>
      </c>
      <c r="AB513">
        <f t="shared" si="216"/>
        <v>0</v>
      </c>
    </row>
    <row r="514" spans="1:28" x14ac:dyDescent="0.2">
      <c r="A514">
        <f t="shared" si="190"/>
        <v>4.8199999999999417</v>
      </c>
      <c r="B514" s="5">
        <f t="shared" si="204"/>
        <v>-165.72923845249957</v>
      </c>
      <c r="C514" s="5">
        <f t="shared" si="205"/>
        <v>371.20358573932242</v>
      </c>
      <c r="D514" s="5">
        <f t="shared" si="206"/>
        <v>-3.0475655913594948</v>
      </c>
      <c r="E514" s="2">
        <f t="shared" si="207"/>
        <v>406.51971974773369</v>
      </c>
      <c r="F514" s="2">
        <f t="shared" si="208"/>
        <v>-24.059067842850574</v>
      </c>
      <c r="G514" s="3">
        <f t="shared" si="209"/>
        <v>-28.422783212254377</v>
      </c>
      <c r="H514" s="3">
        <f t="shared" si="210"/>
        <v>54.909696035863817</v>
      </c>
      <c r="I514" s="3">
        <f t="shared" si="211"/>
        <v>-61.504439295147115</v>
      </c>
      <c r="J514" s="2">
        <f t="shared" si="212"/>
        <v>87.210809979567358</v>
      </c>
      <c r="K514" s="2">
        <f t="shared" si="192"/>
        <v>87.210809979567358</v>
      </c>
      <c r="L514" s="5">
        <f t="shared" si="193"/>
        <v>0.31384836983451009</v>
      </c>
      <c r="M514" s="4">
        <f t="shared" si="213"/>
        <v>9.0343121615725372E-2</v>
      </c>
      <c r="N514" s="4">
        <f t="shared" si="194"/>
        <v>0.14820162102318893</v>
      </c>
      <c r="O514" s="4">
        <f t="shared" si="195"/>
        <v>0</v>
      </c>
      <c r="P514" s="4">
        <f t="shared" si="196"/>
        <v>0</v>
      </c>
      <c r="Q514" s="5">
        <f t="shared" si="197"/>
        <v>4.135711056763852</v>
      </c>
      <c r="R514" s="5">
        <f t="shared" si="198"/>
        <v>-7.9897396156881273</v>
      </c>
      <c r="S514" s="5">
        <f t="shared" si="214"/>
        <v>8.9493202595069121</v>
      </c>
      <c r="T514" s="6">
        <f t="shared" si="215"/>
        <v>621.67733750978391</v>
      </c>
      <c r="U514" s="5">
        <f t="shared" si="199"/>
        <v>-1.8883436462177019</v>
      </c>
      <c r="V514" s="5">
        <f t="shared" si="200"/>
        <v>2.9849806386449949</v>
      </c>
      <c r="W514" s="5">
        <f t="shared" si="201"/>
        <v>3.5375716634618022</v>
      </c>
      <c r="X514" s="5">
        <f t="shared" si="191"/>
        <v>2.2473674105461501</v>
      </c>
      <c r="Y514" s="5">
        <f t="shared" si="191"/>
        <v>-5.0047589770431324</v>
      </c>
      <c r="Z514" s="5">
        <f t="shared" si="202"/>
        <v>-19.687108077031283</v>
      </c>
      <c r="AA514">
        <f t="shared" si="203"/>
        <v>0</v>
      </c>
      <c r="AB514">
        <f t="shared" si="216"/>
        <v>0</v>
      </c>
    </row>
    <row r="515" spans="1:28" x14ac:dyDescent="0.2">
      <c r="A515">
        <f t="shared" si="190"/>
        <v>4.8299999999999415</v>
      </c>
      <c r="B515" s="5">
        <f t="shared" si="204"/>
        <v>-166.01335391625159</v>
      </c>
      <c r="C515" s="5">
        <f t="shared" si="205"/>
        <v>371.75243246173216</v>
      </c>
      <c r="D515" s="5">
        <f t="shared" si="206"/>
        <v>-3.6635943397148174</v>
      </c>
      <c r="E515" s="2">
        <f t="shared" si="207"/>
        <v>407.13671502302191</v>
      </c>
      <c r="F515" s="2">
        <f t="shared" si="208"/>
        <v>-24.064089075956559</v>
      </c>
      <c r="G515" s="3">
        <f t="shared" si="209"/>
        <v>-28.400309538148914</v>
      </c>
      <c r="H515" s="3">
        <f t="shared" si="210"/>
        <v>54.859648446093388</v>
      </c>
      <c r="I515" s="3">
        <f t="shared" si="211"/>
        <v>-61.70131037591743</v>
      </c>
      <c r="J515" s="2">
        <f t="shared" si="212"/>
        <v>87.310997655489686</v>
      </c>
      <c r="K515" s="2">
        <f t="shared" si="192"/>
        <v>87.310997655489686</v>
      </c>
      <c r="L515" s="5">
        <f t="shared" si="193"/>
        <v>0.31384836983451009</v>
      </c>
      <c r="M515" s="4">
        <f t="shared" si="213"/>
        <v>9.0239364396974234E-2</v>
      </c>
      <c r="N515" s="4">
        <f t="shared" si="194"/>
        <v>0.14808989211277199</v>
      </c>
      <c r="O515" s="4">
        <f t="shared" si="195"/>
        <v>0</v>
      </c>
      <c r="P515" s="4">
        <f t="shared" si="196"/>
        <v>0</v>
      </c>
      <c r="Q515" s="5">
        <f t="shared" si="197"/>
        <v>4.1371883254667097</v>
      </c>
      <c r="R515" s="5">
        <f t="shared" si="198"/>
        <v>-7.9916275836893105</v>
      </c>
      <c r="S515" s="5">
        <f t="shared" si="214"/>
        <v>8.9882802372400352</v>
      </c>
      <c r="T515" s="6">
        <f t="shared" si="215"/>
        <v>621.67671583275717</v>
      </c>
      <c r="U515" s="5">
        <f t="shared" si="199"/>
        <v>-1.888539250494623</v>
      </c>
      <c r="V515" s="5">
        <f t="shared" si="200"/>
        <v>2.9990289465122677</v>
      </c>
      <c r="W515" s="5">
        <f t="shared" si="201"/>
        <v>3.5357559125593867</v>
      </c>
      <c r="X515" s="5">
        <f t="shared" si="191"/>
        <v>2.2486490749720867</v>
      </c>
      <c r="Y515" s="5">
        <f t="shared" si="191"/>
        <v>-4.9925986371770428</v>
      </c>
      <c r="Z515" s="5">
        <f t="shared" si="202"/>
        <v>-19.649963850200578</v>
      </c>
      <c r="AA515">
        <f t="shared" si="203"/>
        <v>0</v>
      </c>
      <c r="AB515">
        <f t="shared" si="216"/>
        <v>0</v>
      </c>
    </row>
    <row r="516" spans="1:28" x14ac:dyDescent="0.2">
      <c r="A516">
        <f t="shared" si="190"/>
        <v>4.8399999999999412</v>
      </c>
      <c r="B516" s="5">
        <f t="shared" si="204"/>
        <v>-166.29724457917931</v>
      </c>
      <c r="C516" s="5">
        <f t="shared" si="205"/>
        <v>372.30077931626118</v>
      </c>
      <c r="D516" s="5">
        <f t="shared" si="206"/>
        <v>-4.2815899416665015</v>
      </c>
      <c r="E516" s="2">
        <f t="shared" si="207"/>
        <v>407.75316532692028</v>
      </c>
      <c r="F516" s="2">
        <f t="shared" si="208"/>
        <v>-24.06909491784965</v>
      </c>
      <c r="G516" s="3">
        <f t="shared" si="209"/>
        <v>-28.377823047399193</v>
      </c>
      <c r="H516" s="3">
        <f t="shared" si="210"/>
        <v>54.80972245972162</v>
      </c>
      <c r="I516" s="3">
        <f t="shared" si="211"/>
        <v>-61.897810014419434</v>
      </c>
      <c r="J516" s="2">
        <f t="shared" si="212"/>
        <v>87.411357394805265</v>
      </c>
      <c r="K516" s="2">
        <f t="shared" si="192"/>
        <v>87.411357394805265</v>
      </c>
      <c r="L516" s="5">
        <f t="shared" si="193"/>
        <v>0.31384836983451009</v>
      </c>
      <c r="M516" s="4">
        <f t="shared" si="213"/>
        <v>9.0135667597816452E-2</v>
      </c>
      <c r="N516" s="4">
        <f t="shared" si="194"/>
        <v>0.14797814003257109</v>
      </c>
      <c r="O516" s="4">
        <f t="shared" si="195"/>
        <v>0</v>
      </c>
      <c r="P516" s="4">
        <f t="shared" si="196"/>
        <v>0</v>
      </c>
      <c r="Q516" s="5">
        <f t="shared" si="197"/>
        <v>4.1386643583419529</v>
      </c>
      <c r="R516" s="5">
        <f t="shared" si="198"/>
        <v>-7.9935322894845502</v>
      </c>
      <c r="S516" s="5">
        <f t="shared" si="214"/>
        <v>9.0272696301690942</v>
      </c>
      <c r="T516" s="6">
        <f t="shared" si="215"/>
        <v>621.67609415635218</v>
      </c>
      <c r="U516" s="5">
        <f t="shared" si="199"/>
        <v>-1.8887364051307129</v>
      </c>
      <c r="V516" s="5">
        <f t="shared" si="200"/>
        <v>3.0130649564242664</v>
      </c>
      <c r="W516" s="5">
        <f t="shared" si="201"/>
        <v>3.5339454085976549</v>
      </c>
      <c r="X516" s="5">
        <f t="shared" si="191"/>
        <v>2.2499279532112402</v>
      </c>
      <c r="Y516" s="5">
        <f t="shared" si="191"/>
        <v>-4.9804673330602842</v>
      </c>
      <c r="Z516" s="5">
        <f t="shared" si="202"/>
        <v>-19.612784961233253</v>
      </c>
      <c r="AA516">
        <f t="shared" si="203"/>
        <v>0</v>
      </c>
      <c r="AB516">
        <f t="shared" si="216"/>
        <v>0</v>
      </c>
    </row>
    <row r="517" spans="1:28" x14ac:dyDescent="0.2">
      <c r="A517">
        <f t="shared" si="190"/>
        <v>4.849999999999941</v>
      </c>
      <c r="B517" s="5">
        <f t="shared" si="204"/>
        <v>-166.58091031325563</v>
      </c>
      <c r="C517" s="5">
        <f t="shared" si="205"/>
        <v>372.84862751749171</v>
      </c>
      <c r="D517" s="5">
        <f t="shared" si="206"/>
        <v>-4.9015486810587579</v>
      </c>
      <c r="E517" s="2">
        <f t="shared" si="207"/>
        <v>408.36907170165347</v>
      </c>
      <c r="F517" s="2">
        <f t="shared" si="208"/>
        <v>-24.074085372396521</v>
      </c>
      <c r="G517" s="3">
        <f t="shared" si="209"/>
        <v>-28.35532376786708</v>
      </c>
      <c r="H517" s="3">
        <f t="shared" si="210"/>
        <v>54.759917786391014</v>
      </c>
      <c r="I517" s="3">
        <f t="shared" si="211"/>
        <v>-62.093937864031766</v>
      </c>
      <c r="J517" s="2">
        <f t="shared" si="212"/>
        <v>87.511885486573249</v>
      </c>
      <c r="K517" s="2">
        <f t="shared" si="192"/>
        <v>87.511885486573249</v>
      </c>
      <c r="L517" s="5">
        <f t="shared" si="193"/>
        <v>0.31384836983451009</v>
      </c>
      <c r="M517" s="4">
        <f t="shared" si="213"/>
        <v>9.0032035439846919E-2</v>
      </c>
      <c r="N517" s="4">
        <f t="shared" si="194"/>
        <v>0.14786636938722889</v>
      </c>
      <c r="O517" s="4">
        <f t="shared" si="195"/>
        <v>0</v>
      </c>
      <c r="P517" s="4">
        <f t="shared" si="196"/>
        <v>0</v>
      </c>
      <c r="Q517" s="5">
        <f t="shared" si="197"/>
        <v>4.1401389580906391</v>
      </c>
      <c r="R517" s="5">
        <f t="shared" si="198"/>
        <v>-7.9954533697194172</v>
      </c>
      <c r="S517" s="5">
        <f t="shared" si="214"/>
        <v>9.0662879858724672</v>
      </c>
      <c r="T517" s="6">
        <f t="shared" si="215"/>
        <v>621.67547248056894</v>
      </c>
      <c r="U517" s="5">
        <f t="shared" si="199"/>
        <v>-1.8889350713408988</v>
      </c>
      <c r="V517" s="5">
        <f t="shared" si="200"/>
        <v>3.0270885731462229</v>
      </c>
      <c r="W517" s="5">
        <f t="shared" si="201"/>
        <v>3.5321400843061364</v>
      </c>
      <c r="X517" s="5">
        <f t="shared" si="191"/>
        <v>2.2512038867497406</v>
      </c>
      <c r="Y517" s="5">
        <f t="shared" si="191"/>
        <v>-4.9683647965731943</v>
      </c>
      <c r="Z517" s="5">
        <f t="shared" si="202"/>
        <v>-19.575571929821397</v>
      </c>
      <c r="AA517">
        <f t="shared" si="203"/>
        <v>0</v>
      </c>
      <c r="AB517">
        <f t="shared" si="216"/>
        <v>0</v>
      </c>
    </row>
    <row r="518" spans="1:28" x14ac:dyDescent="0.2">
      <c r="A518">
        <f t="shared" si="190"/>
        <v>4.8599999999999408</v>
      </c>
      <c r="B518" s="5">
        <f t="shared" si="204"/>
        <v>-166.86435099073995</v>
      </c>
      <c r="C518" s="5">
        <f t="shared" si="205"/>
        <v>373.39597827711577</v>
      </c>
      <c r="D518" s="5">
        <f t="shared" si="206"/>
        <v>-5.5234668382955663</v>
      </c>
      <c r="E518" s="2">
        <f t="shared" si="207"/>
        <v>408.98443518682365</v>
      </c>
      <c r="F518" s="2">
        <f t="shared" si="208"/>
        <v>-24.079060443468141</v>
      </c>
      <c r="G518" s="3">
        <f t="shared" si="209"/>
        <v>-28.332811728999584</v>
      </c>
      <c r="H518" s="3">
        <f t="shared" si="210"/>
        <v>54.710234138425285</v>
      </c>
      <c r="I518" s="3">
        <f t="shared" si="211"/>
        <v>-62.289693583329978</v>
      </c>
      <c r="J518" s="2">
        <f t="shared" si="212"/>
        <v>87.612578244549979</v>
      </c>
      <c r="K518" s="2">
        <f t="shared" si="192"/>
        <v>87.612578244549979</v>
      </c>
      <c r="L518" s="5">
        <f t="shared" si="193"/>
        <v>0.31384836983451009</v>
      </c>
      <c r="M518" s="4">
        <f t="shared" si="213"/>
        <v>8.992847208164273E-2</v>
      </c>
      <c r="N518" s="4">
        <f t="shared" si="194"/>
        <v>0.14775458472783976</v>
      </c>
      <c r="O518" s="4">
        <f t="shared" si="195"/>
        <v>0</v>
      </c>
      <c r="P518" s="4">
        <f t="shared" si="196"/>
        <v>0</v>
      </c>
      <c r="Q518" s="5">
        <f t="shared" si="197"/>
        <v>4.1416119293672056</v>
      </c>
      <c r="R518" s="5">
        <f t="shared" si="198"/>
        <v>-7.9973904649305982</v>
      </c>
      <c r="S518" s="5">
        <f t="shared" si="214"/>
        <v>9.10533484953406</v>
      </c>
      <c r="T518" s="6">
        <f t="shared" si="215"/>
        <v>621.67485080540723</v>
      </c>
      <c r="U518" s="5">
        <f t="shared" si="199"/>
        <v>-1.889135210820202</v>
      </c>
      <c r="V518" s="5">
        <f t="shared" si="200"/>
        <v>3.0410997014151868</v>
      </c>
      <c r="W518" s="5">
        <f t="shared" si="201"/>
        <v>3.5303398734387681</v>
      </c>
      <c r="X518" s="5">
        <f t="shared" si="191"/>
        <v>2.2524767185470038</v>
      </c>
      <c r="Y518" s="5">
        <f t="shared" si="191"/>
        <v>-4.9562907635154119</v>
      </c>
      <c r="Z518" s="5">
        <f t="shared" si="202"/>
        <v>-19.53832527702717</v>
      </c>
      <c r="AA518">
        <f t="shared" si="203"/>
        <v>0</v>
      </c>
      <c r="AB518">
        <f t="shared" si="216"/>
        <v>0</v>
      </c>
    </row>
    <row r="519" spans="1:28" x14ac:dyDescent="0.2">
      <c r="A519">
        <f t="shared" si="190"/>
        <v>4.8699999999999406</v>
      </c>
      <c r="B519" s="5">
        <f t="shared" si="204"/>
        <v>-167.14756648419402</v>
      </c>
      <c r="C519" s="5">
        <f t="shared" si="205"/>
        <v>373.94283280396183</v>
      </c>
      <c r="D519" s="5">
        <f t="shared" si="206"/>
        <v>-6.147340690392717</v>
      </c>
      <c r="E519" s="2">
        <f t="shared" si="207"/>
        <v>409.59925681944276</v>
      </c>
      <c r="F519" s="2">
        <f t="shared" si="208"/>
        <v>-24.084020134940928</v>
      </c>
      <c r="G519" s="3">
        <f t="shared" si="209"/>
        <v>-28.310286961814114</v>
      </c>
      <c r="H519" s="3">
        <f t="shared" si="210"/>
        <v>54.660671230790129</v>
      </c>
      <c r="I519" s="3">
        <f t="shared" si="211"/>
        <v>-62.485076836100248</v>
      </c>
      <c r="J519" s="2">
        <f t="shared" si="212"/>
        <v>87.713432007156925</v>
      </c>
      <c r="K519" s="2">
        <f t="shared" si="192"/>
        <v>87.713432007156925</v>
      </c>
      <c r="L519" s="5">
        <f t="shared" si="193"/>
        <v>0.31384836983451009</v>
      </c>
      <c r="M519" s="4">
        <f t="shared" si="213"/>
        <v>8.9824981619252162E-2</v>
      </c>
      <c r="N519" s="4">
        <f t="shared" si="194"/>
        <v>0.14764279055222954</v>
      </c>
      <c r="O519" s="4">
        <f t="shared" si="195"/>
        <v>0</v>
      </c>
      <c r="P519" s="4">
        <f t="shared" si="196"/>
        <v>0</v>
      </c>
      <c r="Q519" s="5">
        <f t="shared" si="197"/>
        <v>4.1430830787733557</v>
      </c>
      <c r="R519" s="5">
        <f t="shared" si="198"/>
        <v>-7.9993432195209522</v>
      </c>
      <c r="S519" s="5">
        <f t="shared" si="214"/>
        <v>9.144409764008655</v>
      </c>
      <c r="T519" s="6">
        <f t="shared" si="215"/>
        <v>621.67422913086727</v>
      </c>
      <c r="U519" s="5">
        <f t="shared" si="199"/>
        <v>-1.8893367857401857</v>
      </c>
      <c r="V519" s="5">
        <f t="shared" si="200"/>
        <v>3.0550982459546279</v>
      </c>
      <c r="W519" s="5">
        <f t="shared" si="201"/>
        <v>3.5285447107640322</v>
      </c>
      <c r="X519" s="5">
        <f t="shared" si="191"/>
        <v>2.2537462930331698</v>
      </c>
      <c r="Y519" s="5">
        <f t="shared" si="191"/>
        <v>-4.9442449735663239</v>
      </c>
      <c r="Z519" s="5">
        <f t="shared" si="202"/>
        <v>-19.501045525227312</v>
      </c>
      <c r="AA519">
        <f t="shared" si="203"/>
        <v>0</v>
      </c>
      <c r="AB519">
        <f t="shared" si="216"/>
        <v>0</v>
      </c>
    </row>
    <row r="520" spans="1:28" x14ac:dyDescent="0.2">
      <c r="A520">
        <f t="shared" si="190"/>
        <v>4.8799999999999404</v>
      </c>
      <c r="B520" s="5">
        <f t="shared" si="204"/>
        <v>-167.43055666649752</v>
      </c>
      <c r="C520" s="5">
        <f t="shared" si="205"/>
        <v>374.48919230402106</v>
      </c>
      <c r="D520" s="5">
        <f t="shared" si="206"/>
        <v>-6.7731665110299808</v>
      </c>
      <c r="E520" s="2">
        <f t="shared" si="207"/>
        <v>410.21353763396365</v>
      </c>
      <c r="F520" s="2">
        <f t="shared" si="208"/>
        <v>-24.088964450697738</v>
      </c>
      <c r="G520" s="3">
        <f t="shared" si="209"/>
        <v>-28.287749498883784</v>
      </c>
      <c r="H520" s="3">
        <f t="shared" si="210"/>
        <v>54.611228781054464</v>
      </c>
      <c r="I520" s="3">
        <f t="shared" si="211"/>
        <v>-62.680087291352521</v>
      </c>
      <c r="J520" s="2">
        <f t="shared" si="212"/>
        <v>87.814443137446602</v>
      </c>
      <c r="K520" s="2">
        <f t="shared" si="192"/>
        <v>87.814443137446602</v>
      </c>
      <c r="L520" s="5">
        <f t="shared" si="193"/>
        <v>0.31384836983451009</v>
      </c>
      <c r="M520" s="4">
        <f t="shared" si="213"/>
        <v>8.9721568086686965E-2</v>
      </c>
      <c r="N520" s="4">
        <f t="shared" si="194"/>
        <v>0.14753099130523886</v>
      </c>
      <c r="O520" s="4">
        <f t="shared" si="195"/>
        <v>0</v>
      </c>
      <c r="P520" s="4">
        <f t="shared" si="196"/>
        <v>0</v>
      </c>
      <c r="Q520" s="5">
        <f t="shared" si="197"/>
        <v>4.144552214851851</v>
      </c>
      <c r="R520" s="5">
        <f t="shared" si="198"/>
        <v>-8.0013112817345764</v>
      </c>
      <c r="S520" s="5">
        <f t="shared" si="214"/>
        <v>9.1835122698867657</v>
      </c>
      <c r="T520" s="6">
        <f t="shared" si="215"/>
        <v>621.67360745694896</v>
      </c>
      <c r="U520" s="5">
        <f t="shared" si="199"/>
        <v>-1.8895397587453837</v>
      </c>
      <c r="V520" s="5">
        <f t="shared" si="200"/>
        <v>3.0690841114888121</v>
      </c>
      <c r="W520" s="5">
        <f t="shared" si="201"/>
        <v>3.5267545320550786</v>
      </c>
      <c r="X520" s="5">
        <f t="shared" si="191"/>
        <v>2.2550124561064671</v>
      </c>
      <c r="Y520" s="5">
        <f t="shared" si="191"/>
        <v>-4.9322271702457643</v>
      </c>
      <c r="Z520" s="5">
        <f t="shared" si="202"/>
        <v>-19.463733198058154</v>
      </c>
      <c r="AA520">
        <f t="shared" si="203"/>
        <v>0</v>
      </c>
      <c r="AB520">
        <f t="shared" si="216"/>
        <v>0</v>
      </c>
    </row>
    <row r="521" spans="1:28" x14ac:dyDescent="0.2">
      <c r="A521">
        <f t="shared" si="190"/>
        <v>4.8899999999999402</v>
      </c>
      <c r="B521" s="5">
        <f t="shared" si="204"/>
        <v>-167.71332141086356</v>
      </c>
      <c r="C521" s="5">
        <f t="shared" si="205"/>
        <v>375.03505798047308</v>
      </c>
      <c r="D521" s="5">
        <f t="shared" si="206"/>
        <v>-7.4009405706034093</v>
      </c>
      <c r="E521" s="2">
        <f t="shared" si="207"/>
        <v>410.82727866231136</v>
      </c>
      <c r="F521" s="2">
        <f t="shared" si="208"/>
        <v>-24.093893394628925</v>
      </c>
      <c r="G521" s="3">
        <f t="shared" si="209"/>
        <v>-28.265199374322719</v>
      </c>
      <c r="H521" s="3">
        <f t="shared" si="210"/>
        <v>54.561906509352006</v>
      </c>
      <c r="I521" s="3">
        <f t="shared" si="211"/>
        <v>-62.874724623333101</v>
      </c>
      <c r="J521" s="2">
        <f t="shared" si="212"/>
        <v>87.915608023066369</v>
      </c>
      <c r="K521" s="2">
        <f t="shared" si="192"/>
        <v>87.915608023066369</v>
      </c>
      <c r="L521" s="5">
        <f t="shared" si="193"/>
        <v>0.31384836983451009</v>
      </c>
      <c r="M521" s="4">
        <f t="shared" si="213"/>
        <v>8.9618235456418047E-2</v>
      </c>
      <c r="N521" s="4">
        <f t="shared" si="194"/>
        <v>0.14741919137901111</v>
      </c>
      <c r="O521" s="4">
        <f t="shared" si="195"/>
        <v>0</v>
      </c>
      <c r="P521" s="4">
        <f t="shared" si="196"/>
        <v>0</v>
      </c>
      <c r="Q521" s="5">
        <f t="shared" si="197"/>
        <v>4.1460191480801827</v>
      </c>
      <c r="R521" s="5">
        <f t="shared" si="198"/>
        <v>-8.0032943036318009</v>
      </c>
      <c r="S521" s="5">
        <f t="shared" si="214"/>
        <v>9.2226419055589588</v>
      </c>
      <c r="T521" s="6">
        <f t="shared" si="215"/>
        <v>621.67298578365239</v>
      </c>
      <c r="U521" s="5">
        <f t="shared" si="199"/>
        <v>-1.8897440929497207</v>
      </c>
      <c r="V521" s="5">
        <f t="shared" si="200"/>
        <v>3.0830572027569749</v>
      </c>
      <c r="W521" s="5">
        <f t="shared" si="201"/>
        <v>3.5249692740798806</v>
      </c>
      <c r="X521" s="5">
        <f t="shared" si="191"/>
        <v>2.256275055130462</v>
      </c>
      <c r="Y521" s="5">
        <f t="shared" si="191"/>
        <v>-4.920237100874826</v>
      </c>
      <c r="Z521" s="5">
        <f t="shared" si="202"/>
        <v>-19.426388820361161</v>
      </c>
      <c r="AA521">
        <f t="shared" si="203"/>
        <v>0</v>
      </c>
      <c r="AB521">
        <f t="shared" si="216"/>
        <v>0</v>
      </c>
    </row>
    <row r="522" spans="1:28" x14ac:dyDescent="0.2">
      <c r="A522">
        <f t="shared" si="190"/>
        <v>4.89999999999994</v>
      </c>
      <c r="B522" s="5">
        <f t="shared" si="204"/>
        <v>-167.99586059085402</v>
      </c>
      <c r="C522" s="5">
        <f t="shared" si="205"/>
        <v>375.58043103371159</v>
      </c>
      <c r="D522" s="5">
        <f t="shared" si="206"/>
        <v>-8.0306591362777571</v>
      </c>
      <c r="E522" s="2">
        <f t="shared" si="207"/>
        <v>411.44048093391376</v>
      </c>
      <c r="F522" s="2">
        <f t="shared" si="208"/>
        <v>-24.098806970633383</v>
      </c>
      <c r="G522" s="3">
        <f t="shared" si="209"/>
        <v>-28.242636623771414</v>
      </c>
      <c r="H522" s="3">
        <f t="shared" si="210"/>
        <v>54.51270413834326</v>
      </c>
      <c r="I522" s="3">
        <f t="shared" si="211"/>
        <v>-63.068988511536716</v>
      </c>
      <c r="J522" s="2">
        <f t="shared" si="212"/>
        <v>88.016923076220351</v>
      </c>
      <c r="K522" s="2">
        <f t="shared" si="192"/>
        <v>88.016923076220351</v>
      </c>
      <c r="L522" s="5">
        <f t="shared" si="193"/>
        <v>0.31384836983451009</v>
      </c>
      <c r="M522" s="4">
        <f t="shared" si="213"/>
        <v>8.9514987639873894E-2</v>
      </c>
      <c r="N522" s="4">
        <f t="shared" si="194"/>
        <v>0.14730739511328428</v>
      </c>
      <c r="O522" s="4">
        <f t="shared" si="195"/>
        <v>0</v>
      </c>
      <c r="P522" s="4">
        <f t="shared" si="196"/>
        <v>0</v>
      </c>
      <c r="Q522" s="5">
        <f t="shared" si="197"/>
        <v>4.1474836908641581</v>
      </c>
      <c r="R522" s="5">
        <f t="shared" si="198"/>
        <v>-8.0052919410641952</v>
      </c>
      <c r="S522" s="5">
        <f t="shared" si="214"/>
        <v>9.2617982072796785</v>
      </c>
      <c r="T522" s="6">
        <f t="shared" si="215"/>
        <v>621.67236411097736</v>
      </c>
      <c r="U522" s="5">
        <f t="shared" si="199"/>
        <v>-1.8899497519329256</v>
      </c>
      <c r="V522" s="5">
        <f t="shared" si="200"/>
        <v>3.0970174245272797</v>
      </c>
      <c r="W522" s="5">
        <f t="shared" si="201"/>
        <v>3.5231888745913844</v>
      </c>
      <c r="X522" s="5">
        <f t="shared" si="191"/>
        <v>2.2575339389312328</v>
      </c>
      <c r="Y522" s="5">
        <f t="shared" si="191"/>
        <v>-4.908274516536915</v>
      </c>
      <c r="Z522" s="5">
        <f t="shared" si="202"/>
        <v>-19.389012918128937</v>
      </c>
      <c r="AA522">
        <f t="shared" si="203"/>
        <v>0</v>
      </c>
      <c r="AB522">
        <f t="shared" si="216"/>
        <v>0</v>
      </c>
    </row>
    <row r="523" spans="1:28" x14ac:dyDescent="0.2">
      <c r="A523">
        <f t="shared" si="190"/>
        <v>4.9099999999999397</v>
      </c>
      <c r="B523" s="5">
        <f t="shared" si="204"/>
        <v>-168.27817408039476</v>
      </c>
      <c r="C523" s="5">
        <f t="shared" si="205"/>
        <v>376.12531266136915</v>
      </c>
      <c r="D523" s="5">
        <f t="shared" si="206"/>
        <v>-8.6623184720390309</v>
      </c>
      <c r="E523" s="2">
        <f t="shared" si="207"/>
        <v>412.05314547573153</v>
      </c>
      <c r="F523" s="2">
        <f t="shared" si="208"/>
        <v>-24.103705182619592</v>
      </c>
      <c r="G523" s="3">
        <f t="shared" si="209"/>
        <v>-28.220061284382101</v>
      </c>
      <c r="H523" s="3">
        <f t="shared" si="210"/>
        <v>54.463621393177888</v>
      </c>
      <c r="I523" s="3">
        <f t="shared" si="211"/>
        <v>-63.262878640718007</v>
      </c>
      <c r="J523" s="2">
        <f t="shared" si="212"/>
        <v>88.118384733629341</v>
      </c>
      <c r="K523" s="2">
        <f t="shared" si="192"/>
        <v>88.118384733629341</v>
      </c>
      <c r="L523" s="5">
        <f t="shared" si="193"/>
        <v>0.31384836983451009</v>
      </c>
      <c r="M523" s="4">
        <f t="shared" si="213"/>
        <v>8.9411828487942005E-2</v>
      </c>
      <c r="N523" s="4">
        <f t="shared" si="194"/>
        <v>0.14719560679568688</v>
      </c>
      <c r="O523" s="4">
        <f t="shared" si="195"/>
        <v>0</v>
      </c>
      <c r="P523" s="4">
        <f t="shared" si="196"/>
        <v>0</v>
      </c>
      <c r="Q523" s="5">
        <f t="shared" si="197"/>
        <v>4.1489456575313737</v>
      </c>
      <c r="R523" s="5">
        <f t="shared" si="198"/>
        <v>-8.0073038536495122</v>
      </c>
      <c r="S523" s="5">
        <f t="shared" si="214"/>
        <v>9.3009807092305294</v>
      </c>
      <c r="T523" s="6">
        <f t="shared" si="215"/>
        <v>621.67174243892418</v>
      </c>
      <c r="U523" s="5">
        <f t="shared" si="199"/>
        <v>-1.8901566997369355</v>
      </c>
      <c r="V523" s="5">
        <f t="shared" si="200"/>
        <v>3.1109646816105707</v>
      </c>
      <c r="W523" s="5">
        <f t="shared" si="201"/>
        <v>3.5214132723176954</v>
      </c>
      <c r="X523" s="5">
        <f t="shared" si="191"/>
        <v>2.2587889577944384</v>
      </c>
      <c r="Y523" s="5">
        <f t="shared" si="191"/>
        <v>-4.8963391720389415</v>
      </c>
      <c r="Z523" s="5">
        <f t="shared" si="202"/>
        <v>-19.351606018451776</v>
      </c>
      <c r="AA523">
        <f t="shared" si="203"/>
        <v>0</v>
      </c>
      <c r="AB523">
        <f t="shared" si="216"/>
        <v>0</v>
      </c>
    </row>
    <row r="524" spans="1:28" x14ac:dyDescent="0.2">
      <c r="A524">
        <f t="shared" si="190"/>
        <v>4.9199999999999395</v>
      </c>
      <c r="B524" s="5">
        <f t="shared" si="204"/>
        <v>-168.56026175379068</v>
      </c>
      <c r="C524" s="5">
        <f t="shared" si="205"/>
        <v>376.66970405834229</v>
      </c>
      <c r="D524" s="5">
        <f t="shared" si="206"/>
        <v>-9.2959148387471338</v>
      </c>
      <c r="E524" s="2">
        <f t="shared" si="207"/>
        <v>412.66527331228826</v>
      </c>
      <c r="F524" s="2">
        <f t="shared" si="208"/>
        <v>-24.108588034506568</v>
      </c>
      <c r="G524" s="3">
        <f t="shared" si="209"/>
        <v>-28.197473394804156</v>
      </c>
      <c r="H524" s="3">
        <f t="shared" si="210"/>
        <v>54.414658001457497</v>
      </c>
      <c r="I524" s="3">
        <f t="shared" si="211"/>
        <v>-63.456394700902528</v>
      </c>
      <c r="J524" s="2">
        <f t="shared" si="212"/>
        <v>88.219989456488833</v>
      </c>
      <c r="K524" s="2">
        <f t="shared" si="192"/>
        <v>88.219989456488833</v>
      </c>
      <c r="L524" s="5">
        <f t="shared" si="193"/>
        <v>0.31384836983451009</v>
      </c>
      <c r="M524" s="4">
        <f t="shared" si="213"/>
        <v>8.9308761791472666E-2</v>
      </c>
      <c r="N524" s="4">
        <f t="shared" si="194"/>
        <v>0.14708383066203717</v>
      </c>
      <c r="O524" s="4">
        <f t="shared" si="195"/>
        <v>0</v>
      </c>
      <c r="P524" s="4">
        <f t="shared" si="196"/>
        <v>0</v>
      </c>
      <c r="Q524" s="5">
        <f t="shared" si="197"/>
        <v>4.1504048643246012</v>
      </c>
      <c r="R524" s="5">
        <f t="shared" si="198"/>
        <v>-8.0093297047466674</v>
      </c>
      <c r="S524" s="5">
        <f t="shared" si="214"/>
        <v>9.3401889435830761</v>
      </c>
      <c r="T524" s="6">
        <f t="shared" si="215"/>
        <v>621.67112076749265</v>
      </c>
      <c r="U524" s="5">
        <f t="shared" si="199"/>
        <v>-1.8903649008622878</v>
      </c>
      <c r="V524" s="5">
        <f t="shared" si="200"/>
        <v>3.1248988788739029</v>
      </c>
      <c r="W524" s="5">
        <f t="shared" si="201"/>
        <v>3.5196424069522623</v>
      </c>
      <c r="X524" s="5">
        <f t="shared" si="191"/>
        <v>2.2600399634623134</v>
      </c>
      <c r="Y524" s="5">
        <f t="shared" si="191"/>
        <v>-4.884430825872764</v>
      </c>
      <c r="Z524" s="5">
        <f t="shared" si="202"/>
        <v>-19.314168649464662</v>
      </c>
      <c r="AA524">
        <f t="shared" si="203"/>
        <v>0</v>
      </c>
      <c r="AB524">
        <f t="shared" si="216"/>
        <v>0</v>
      </c>
    </row>
    <row r="525" spans="1:28" x14ac:dyDescent="0.2">
      <c r="A525">
        <f t="shared" si="190"/>
        <v>4.9299999999999393</v>
      </c>
      <c r="B525" s="5">
        <f t="shared" si="204"/>
        <v>-168.84212348574053</v>
      </c>
      <c r="C525" s="5">
        <f t="shared" si="205"/>
        <v>377.21360641681559</v>
      </c>
      <c r="D525" s="5">
        <f t="shared" si="206"/>
        <v>-9.9314444941886322</v>
      </c>
      <c r="E525" s="2">
        <f t="shared" si="207"/>
        <v>413.27686546570004</v>
      </c>
      <c r="F525" s="2">
        <f t="shared" si="208"/>
        <v>-24.113455530224932</v>
      </c>
      <c r="G525" s="3">
        <f t="shared" si="209"/>
        <v>-28.174872995169533</v>
      </c>
      <c r="H525" s="3">
        <f t="shared" si="210"/>
        <v>54.365813693198767</v>
      </c>
      <c r="I525" s="3">
        <f t="shared" si="211"/>
        <v>-63.649536387397177</v>
      </c>
      <c r="J525" s="2">
        <f t="shared" si="212"/>
        <v>88.321733730425208</v>
      </c>
      <c r="K525" s="2">
        <f t="shared" si="192"/>
        <v>88.321733730425208</v>
      </c>
      <c r="L525" s="5">
        <f t="shared" si="193"/>
        <v>0.31384836983451009</v>
      </c>
      <c r="M525" s="4">
        <f t="shared" si="213"/>
        <v>8.920579128178506E-2</v>
      </c>
      <c r="N525" s="4">
        <f t="shared" si="194"/>
        <v>0.14697207089664646</v>
      </c>
      <c r="O525" s="4">
        <f t="shared" si="195"/>
        <v>0</v>
      </c>
      <c r="P525" s="4">
        <f t="shared" si="196"/>
        <v>0</v>
      </c>
      <c r="Q525" s="5">
        <f t="shared" si="197"/>
        <v>4.1518611293950718</v>
      </c>
      <c r="R525" s="5">
        <f t="shared" si="198"/>
        <v>-8.011369161430645</v>
      </c>
      <c r="S525" s="5">
        <f t="shared" si="214"/>
        <v>9.3794224405610827</v>
      </c>
      <c r="T525" s="6">
        <f t="shared" si="215"/>
        <v>621.67049909668265</v>
      </c>
      <c r="U525" s="5">
        <f t="shared" si="199"/>
        <v>-1.8905743202645189</v>
      </c>
      <c r="V525" s="5">
        <f t="shared" si="200"/>
        <v>3.1388199212538912</v>
      </c>
      <c r="W525" s="5">
        <f t="shared" si="201"/>
        <v>3.5178762191441004</v>
      </c>
      <c r="X525" s="5">
        <f t="shared" si="191"/>
        <v>2.2612868091305529</v>
      </c>
      <c r="Y525" s="5">
        <f t="shared" si="191"/>
        <v>-4.8725492401767543</v>
      </c>
      <c r="Z525" s="5">
        <f t="shared" si="202"/>
        <v>-19.276701340294817</v>
      </c>
      <c r="AA525">
        <f t="shared" si="203"/>
        <v>0</v>
      </c>
      <c r="AB525">
        <f t="shared" si="216"/>
        <v>0</v>
      </c>
    </row>
    <row r="526" spans="1:28" x14ac:dyDescent="0.2">
      <c r="A526">
        <f t="shared" si="190"/>
        <v>4.9399999999999391</v>
      </c>
      <c r="B526" s="5">
        <f t="shared" si="204"/>
        <v>-169.12375915135175</v>
      </c>
      <c r="C526" s="5">
        <f t="shared" si="205"/>
        <v>377.75702092628558</v>
      </c>
      <c r="D526" s="5">
        <f t="shared" si="206"/>
        <v>-10.568903693129618</v>
      </c>
      <c r="E526" s="2">
        <f t="shared" si="207"/>
        <v>413.8879229557038</v>
      </c>
      <c r="F526" s="2">
        <f t="shared" si="208"/>
        <v>-24.118307673717894</v>
      </c>
      <c r="G526" s="3">
        <f t="shared" si="209"/>
        <v>-28.152260127078229</v>
      </c>
      <c r="H526" s="3">
        <f t="shared" si="210"/>
        <v>54.317088200797002</v>
      </c>
      <c r="I526" s="3">
        <f t="shared" si="211"/>
        <v>-63.842303400800127</v>
      </c>
      <c r="J526" s="2">
        <f t="shared" si="212"/>
        <v>88.423614065450053</v>
      </c>
      <c r="K526" s="2">
        <f t="shared" si="192"/>
        <v>88.423614065450053</v>
      </c>
      <c r="L526" s="5">
        <f t="shared" si="193"/>
        <v>0.31384836983451009</v>
      </c>
      <c r="M526" s="4">
        <f t="shared" si="213"/>
        <v>8.9102920631175642E-2</v>
      </c>
      <c r="N526" s="4">
        <f t="shared" si="194"/>
        <v>0.14686033163262538</v>
      </c>
      <c r="O526" s="4">
        <f t="shared" si="195"/>
        <v>0</v>
      </c>
      <c r="P526" s="4">
        <f t="shared" si="196"/>
        <v>0</v>
      </c>
      <c r="Q526" s="5">
        <f t="shared" si="197"/>
        <v>4.1533142727956687</v>
      </c>
      <c r="R526" s="5">
        <f t="shared" si="198"/>
        <v>-8.0134218944674398</v>
      </c>
      <c r="S526" s="5">
        <f t="shared" si="214"/>
        <v>9.418680728502272</v>
      </c>
      <c r="T526" s="6">
        <f t="shared" si="215"/>
        <v>621.66987742649428</v>
      </c>
      <c r="U526" s="5">
        <f t="shared" si="199"/>
        <v>-1.8907849233505396</v>
      </c>
      <c r="V526" s="5">
        <f t="shared" si="200"/>
        <v>3.1527277137698193</v>
      </c>
      <c r="W526" s="5">
        <f t="shared" si="201"/>
        <v>3.516114650488019</v>
      </c>
      <c r="X526" s="5">
        <f t="shared" si="191"/>
        <v>2.2625293494451291</v>
      </c>
      <c r="Y526" s="5">
        <f t="shared" si="191"/>
        <v>-4.8606941806976209</v>
      </c>
      <c r="Z526" s="5">
        <f t="shared" si="202"/>
        <v>-19.239204621009709</v>
      </c>
      <c r="AA526">
        <f t="shared" si="203"/>
        <v>0</v>
      </c>
      <c r="AB526">
        <f t="shared" si="216"/>
        <v>0</v>
      </c>
    </row>
    <row r="527" spans="1:28" x14ac:dyDescent="0.2">
      <c r="A527">
        <f t="shared" si="190"/>
        <v>4.9499999999999389</v>
      </c>
      <c r="B527" s="5">
        <f t="shared" si="204"/>
        <v>-169.40516862615505</v>
      </c>
      <c r="C527" s="5">
        <f t="shared" si="205"/>
        <v>378.2999487735845</v>
      </c>
      <c r="D527" s="5">
        <f t="shared" si="206"/>
        <v>-11.20828868736867</v>
      </c>
      <c r="E527" s="2">
        <f t="shared" si="207"/>
        <v>414.49844679968669</v>
      </c>
      <c r="F527" s="2">
        <f t="shared" si="208"/>
        <v>-24.123144468942197</v>
      </c>
      <c r="G527" s="3">
        <f t="shared" si="209"/>
        <v>-28.129634833583779</v>
      </c>
      <c r="H527" s="3">
        <f t="shared" si="210"/>
        <v>54.268481258990029</v>
      </c>
      <c r="I527" s="3">
        <f t="shared" si="211"/>
        <v>-64.034695447010222</v>
      </c>
      <c r="J527" s="2">
        <f t="shared" si="212"/>
        <v>88.525626995912731</v>
      </c>
      <c r="K527" s="2">
        <f t="shared" si="192"/>
        <v>88.525626995912731</v>
      </c>
      <c r="L527" s="5">
        <f t="shared" si="193"/>
        <v>0.31384836983451009</v>
      </c>
      <c r="M527" s="4">
        <f t="shared" si="213"/>
        <v>8.9000153453428155E-2</v>
      </c>
      <c r="N527" s="4">
        <f t="shared" si="194"/>
        <v>0.1467486169521936</v>
      </c>
      <c r="O527" s="4">
        <f t="shared" si="195"/>
        <v>0</v>
      </c>
      <c r="P527" s="4">
        <f t="shared" si="196"/>
        <v>0</v>
      </c>
      <c r="Q527" s="5">
        <f t="shared" si="197"/>
        <v>4.1547641164740323</v>
      </c>
      <c r="R527" s="5">
        <f t="shared" si="198"/>
        <v>-8.0154875782889619</v>
      </c>
      <c r="S527" s="5">
        <f t="shared" si="214"/>
        <v>9.457963333919535</v>
      </c>
      <c r="T527" s="6">
        <f t="shared" si="215"/>
        <v>621.66925575692778</v>
      </c>
      <c r="U527" s="5">
        <f t="shared" si="199"/>
        <v>-1.8909966759750212</v>
      </c>
      <c r="V527" s="5">
        <f t="shared" si="200"/>
        <v>3.1666221615365702</v>
      </c>
      <c r="W527" s="5">
        <f t="shared" si="201"/>
        <v>3.5143576435148818</v>
      </c>
      <c r="X527" s="5">
        <f t="shared" si="191"/>
        <v>2.2637674404990111</v>
      </c>
      <c r="Y527" s="5">
        <f t="shared" si="191"/>
        <v>-4.8488654167523917</v>
      </c>
      <c r="Z527" s="5">
        <f t="shared" si="202"/>
        <v>-19.201679022565582</v>
      </c>
      <c r="AA527">
        <f t="shared" si="203"/>
        <v>0</v>
      </c>
      <c r="AB527">
        <f t="shared" si="216"/>
        <v>0</v>
      </c>
    </row>
    <row r="528" spans="1:28" x14ac:dyDescent="0.2">
      <c r="A528">
        <f t="shared" si="190"/>
        <v>4.9599999999999387</v>
      </c>
      <c r="B528" s="5">
        <f t="shared" si="204"/>
        <v>-169.68635178611888</v>
      </c>
      <c r="C528" s="5">
        <f t="shared" si="205"/>
        <v>378.84239114290358</v>
      </c>
      <c r="D528" s="5">
        <f t="shared" si="206"/>
        <v>-11.8495957257899</v>
      </c>
      <c r="E528" s="2">
        <f t="shared" si="207"/>
        <v>415.10843801271398</v>
      </c>
      <c r="F528" s="2">
        <f t="shared" si="208"/>
        <v>-24.127965919869137</v>
      </c>
      <c r="G528" s="3">
        <f t="shared" si="209"/>
        <v>-28.106997159178789</v>
      </c>
      <c r="H528" s="3">
        <f t="shared" si="210"/>
        <v>54.219992604822508</v>
      </c>
      <c r="I528" s="3">
        <f t="shared" si="211"/>
        <v>-64.226712237235873</v>
      </c>
      <c r="J528" s="2">
        <f t="shared" si="212"/>
        <v>88.627769080451273</v>
      </c>
      <c r="K528" s="2">
        <f t="shared" si="192"/>
        <v>88.627769080451273</v>
      </c>
      <c r="L528" s="5">
        <f t="shared" si="193"/>
        <v>0.31384836983451009</v>
      </c>
      <c r="M528" s="4">
        <f t="shared" si="213"/>
        <v>8.8897493304325545E-2</v>
      </c>
      <c r="N528" s="4">
        <f t="shared" si="194"/>
        <v>0.14663693088699278</v>
      </c>
      <c r="O528" s="4">
        <f t="shared" si="195"/>
        <v>0</v>
      </c>
      <c r="P528" s="4">
        <f t="shared" si="196"/>
        <v>0</v>
      </c>
      <c r="Q528" s="5">
        <f t="shared" si="197"/>
        <v>4.1562104842655758</v>
      </c>
      <c r="R528" s="5">
        <f t="shared" si="198"/>
        <v>-8.0175658909679637</v>
      </c>
      <c r="S528" s="5">
        <f t="shared" si="214"/>
        <v>9.497269781561652</v>
      </c>
      <c r="T528" s="6">
        <f t="shared" si="215"/>
        <v>621.66863408798281</v>
      </c>
      <c r="U528" s="5">
        <f t="shared" si="199"/>
        <v>-1.8912095444367742</v>
      </c>
      <c r="V528" s="5">
        <f t="shared" si="200"/>
        <v>3.1805031697773423</v>
      </c>
      <c r="W528" s="5">
        <f t="shared" si="201"/>
        <v>3.5126051416818957</v>
      </c>
      <c r="X528" s="5">
        <f t="shared" si="191"/>
        <v>2.2650009398288016</v>
      </c>
      <c r="Y528" s="5">
        <f t="shared" si="191"/>
        <v>-4.8370627211906214</v>
      </c>
      <c r="Z528" s="5">
        <f t="shared" si="202"/>
        <v>-19.164125076756452</v>
      </c>
      <c r="AA528">
        <f t="shared" si="203"/>
        <v>0</v>
      </c>
      <c r="AB528">
        <f t="shared" si="216"/>
        <v>0</v>
      </c>
    </row>
    <row r="529" spans="1:28" x14ac:dyDescent="0.2">
      <c r="A529">
        <f t="shared" si="190"/>
        <v>4.9699999999999385</v>
      </c>
      <c r="B529" s="5">
        <f t="shared" si="204"/>
        <v>-169.96730850766369</v>
      </c>
      <c r="C529" s="5">
        <f t="shared" si="205"/>
        <v>379.38434921581575</v>
      </c>
      <c r="D529" s="5">
        <f t="shared" si="206"/>
        <v>-12.492821054416096</v>
      </c>
      <c r="E529" s="2">
        <f t="shared" si="207"/>
        <v>415.71789760755712</v>
      </c>
      <c r="F529" s="2">
        <f t="shared" si="208"/>
        <v>-24.132772030485516</v>
      </c>
      <c r="G529" s="3">
        <f t="shared" si="209"/>
        <v>-28.084347149780502</v>
      </c>
      <c r="H529" s="3">
        <f t="shared" si="210"/>
        <v>54.171621977610599</v>
      </c>
      <c r="I529" s="3">
        <f t="shared" si="211"/>
        <v>-64.418353488003433</v>
      </c>
      <c r="J529" s="2">
        <f t="shared" si="212"/>
        <v>88.73003690194146</v>
      </c>
      <c r="K529" s="2">
        <f t="shared" si="192"/>
        <v>88.73003690194146</v>
      </c>
      <c r="L529" s="5">
        <f t="shared" si="193"/>
        <v>0.31384836983451009</v>
      </c>
      <c r="M529" s="4">
        <f t="shared" si="213"/>
        <v>8.8794943682163244E-2</v>
      </c>
      <c r="N529" s="4">
        <f t="shared" si="194"/>
        <v>0.14652527741840202</v>
      </c>
      <c r="O529" s="4">
        <f t="shared" si="195"/>
        <v>0</v>
      </c>
      <c r="P529" s="4">
        <f t="shared" si="196"/>
        <v>0</v>
      </c>
      <c r="Q529" s="5">
        <f t="shared" si="197"/>
        <v>4.157653201886415</v>
      </c>
      <c r="R529" s="5">
        <f t="shared" si="198"/>
        <v>-8.0196565141929419</v>
      </c>
      <c r="S529" s="5">
        <f t="shared" si="214"/>
        <v>9.5365995944734525</v>
      </c>
      <c r="T529" s="6">
        <f t="shared" si="215"/>
        <v>621.66801241965959</v>
      </c>
      <c r="U529" s="5">
        <f t="shared" si="199"/>
        <v>-1.8914234954751143</v>
      </c>
      <c r="V529" s="5">
        <f t="shared" si="200"/>
        <v>3.194370643836149</v>
      </c>
      <c r="W529" s="5">
        <f t="shared" si="201"/>
        <v>3.510857089362911</v>
      </c>
      <c r="X529" s="5">
        <f t="shared" si="191"/>
        <v>2.2662297064113006</v>
      </c>
      <c r="Y529" s="5">
        <f t="shared" si="191"/>
        <v>-4.8252858703567929</v>
      </c>
      <c r="Z529" s="5">
        <f t="shared" si="202"/>
        <v>-19.126543316163634</v>
      </c>
      <c r="AA529">
        <f t="shared" si="203"/>
        <v>0</v>
      </c>
      <c r="AB529">
        <f t="shared" si="216"/>
        <v>0</v>
      </c>
    </row>
    <row r="530" spans="1:28" x14ac:dyDescent="0.2">
      <c r="A530">
        <f t="shared" si="190"/>
        <v>4.9799999999999383</v>
      </c>
      <c r="B530" s="5">
        <f t="shared" si="204"/>
        <v>-170.24803866767618</v>
      </c>
      <c r="C530" s="5">
        <f t="shared" si="205"/>
        <v>379.92582417129836</v>
      </c>
      <c r="D530" s="5">
        <f t="shared" si="206"/>
        <v>-13.137960916461937</v>
      </c>
      <c r="E530" s="2">
        <f t="shared" si="207"/>
        <v>416.32682659472096</v>
      </c>
      <c r="F530" s="2">
        <f t="shared" si="208"/>
        <v>-24.13756280479457</v>
      </c>
      <c r="G530" s="3">
        <f t="shared" si="209"/>
        <v>-28.06168485271639</v>
      </c>
      <c r="H530" s="3">
        <f t="shared" si="210"/>
        <v>54.123369118907029</v>
      </c>
      <c r="I530" s="3">
        <f t="shared" si="211"/>
        <v>-64.609618921165065</v>
      </c>
      <c r="J530" s="2">
        <f t="shared" si="212"/>
        <v>88.832427067444243</v>
      </c>
      <c r="K530" s="2">
        <f t="shared" si="192"/>
        <v>88.832427067444243</v>
      </c>
      <c r="L530" s="5">
        <f t="shared" si="193"/>
        <v>0.31384836983451009</v>
      </c>
      <c r="M530" s="4">
        <f t="shared" si="213"/>
        <v>8.8692508028263922E-2</v>
      </c>
      <c r="N530" s="4">
        <f t="shared" si="194"/>
        <v>0.14641366047785684</v>
      </c>
      <c r="O530" s="4">
        <f t="shared" si="195"/>
        <v>0</v>
      </c>
      <c r="P530" s="4">
        <f t="shared" si="196"/>
        <v>0</v>
      </c>
      <c r="Q530" s="5">
        <f t="shared" si="197"/>
        <v>4.1590920969262051</v>
      </c>
      <c r="R530" s="5">
        <f t="shared" si="198"/>
        <v>-8.0217591332430569</v>
      </c>
      <c r="S530" s="5">
        <f t="shared" si="214"/>
        <v>9.5759522940554795</v>
      </c>
      <c r="T530" s="6">
        <f t="shared" si="215"/>
        <v>621.66739075195801</v>
      </c>
      <c r="U530" s="5">
        <f t="shared" si="199"/>
        <v>-1.8916384962662478</v>
      </c>
      <c r="V530" s="5">
        <f t="shared" si="200"/>
        <v>3.2082244891901466</v>
      </c>
      <c r="W530" s="5">
        <f t="shared" si="201"/>
        <v>3.5091134318387756</v>
      </c>
      <c r="X530" s="5">
        <f t="shared" si="191"/>
        <v>2.267453600659957</v>
      </c>
      <c r="Y530" s="5">
        <f t="shared" si="191"/>
        <v>-4.8135346440529103</v>
      </c>
      <c r="Z530" s="5">
        <f t="shared" si="202"/>
        <v>-19.088934274105746</v>
      </c>
      <c r="AA530">
        <f t="shared" si="203"/>
        <v>0</v>
      </c>
      <c r="AB530">
        <f t="shared" si="216"/>
        <v>0</v>
      </c>
    </row>
    <row r="531" spans="1:28" x14ac:dyDescent="0.2">
      <c r="A531">
        <f t="shared" si="190"/>
        <v>4.989999999999938</v>
      </c>
      <c r="B531" s="5">
        <f t="shared" si="204"/>
        <v>-170.52854214352331</v>
      </c>
      <c r="C531" s="5">
        <f t="shared" si="205"/>
        <v>380.46681718575525</v>
      </c>
      <c r="D531" s="5">
        <f t="shared" si="206"/>
        <v>-13.785011552387294</v>
      </c>
      <c r="E531" s="2">
        <f t="shared" si="207"/>
        <v>416.9352259824712</v>
      </c>
      <c r="F531" s="2">
        <f t="shared" si="208"/>
        <v>-24.142338246816959</v>
      </c>
      <c r="G531" s="3">
        <f t="shared" si="209"/>
        <v>-28.039010316709788</v>
      </c>
      <c r="H531" s="3">
        <f t="shared" si="210"/>
        <v>54.075233772466497</v>
      </c>
      <c r="I531" s="3">
        <f t="shared" si="211"/>
        <v>-64.800508263906124</v>
      </c>
      <c r="J531" s="2">
        <f t="shared" si="212"/>
        <v>88.934936208151782</v>
      </c>
      <c r="K531" s="2">
        <f t="shared" si="192"/>
        <v>88.934936208151782</v>
      </c>
      <c r="L531" s="5">
        <f t="shared" si="193"/>
        <v>0.31384836983451009</v>
      </c>
      <c r="M531" s="4">
        <f t="shared" si="213"/>
        <v>8.8590189727493024E-2</v>
      </c>
      <c r="N531" s="4">
        <f t="shared" si="194"/>
        <v>0.14630208394716976</v>
      </c>
      <c r="O531" s="4">
        <f t="shared" si="195"/>
        <v>0</v>
      </c>
      <c r="P531" s="4">
        <f t="shared" si="196"/>
        <v>0</v>
      </c>
      <c r="Q531" s="5">
        <f t="shared" si="197"/>
        <v>4.1605269988409184</v>
      </c>
      <c r="R531" s="5">
        <f t="shared" si="198"/>
        <v>-8.0238734369630684</v>
      </c>
      <c r="S531" s="5">
        <f t="shared" si="214"/>
        <v>9.6153274001231566</v>
      </c>
      <c r="T531" s="6">
        <f t="shared" si="215"/>
        <v>621.66676908487807</v>
      </c>
      <c r="U531" s="5">
        <f t="shared" si="199"/>
        <v>-1.8918545144196299</v>
      </c>
      <c r="V531" s="5">
        <f t="shared" si="200"/>
        <v>3.2220646114617217</v>
      </c>
      <c r="W531" s="5">
        <f t="shared" si="201"/>
        <v>3.5073741152876843</v>
      </c>
      <c r="X531" s="5">
        <f t="shared" si="191"/>
        <v>2.2686724844212884</v>
      </c>
      <c r="Y531" s="5">
        <f t="shared" si="191"/>
        <v>-4.8018088255013467</v>
      </c>
      <c r="Z531" s="5">
        <f t="shared" si="202"/>
        <v>-19.051298484589161</v>
      </c>
      <c r="AA531">
        <f t="shared" si="203"/>
        <v>0</v>
      </c>
      <c r="AB531">
        <f t="shared" si="216"/>
        <v>0</v>
      </c>
    </row>
    <row r="532" spans="1:28" x14ac:dyDescent="0.2">
      <c r="A532">
        <f t="shared" si="190"/>
        <v>4.9999999999999378</v>
      </c>
      <c r="B532" s="5">
        <f t="shared" si="204"/>
        <v>-170.80881881306618</v>
      </c>
      <c r="C532" s="5">
        <f t="shared" si="205"/>
        <v>381.00732943303865</v>
      </c>
      <c r="D532" s="5">
        <f t="shared" si="206"/>
        <v>-14.433969199950585</v>
      </c>
      <c r="E532" s="2">
        <f t="shared" si="207"/>
        <v>417.54309677686075</v>
      </c>
      <c r="F532" s="2">
        <f t="shared" si="208"/>
        <v>-24.147098360591677</v>
      </c>
      <c r="G532" s="3">
        <f t="shared" si="209"/>
        <v>-28.016323591865575</v>
      </c>
      <c r="H532" s="3">
        <f t="shared" si="210"/>
        <v>54.027215684211484</v>
      </c>
      <c r="I532" s="3">
        <f t="shared" si="211"/>
        <v>-64.99102124875202</v>
      </c>
      <c r="J532" s="2">
        <f t="shared" si="212"/>
        <v>89.03756097933146</v>
      </c>
      <c r="K532" s="2">
        <f t="shared" si="192"/>
        <v>89.03756097933146</v>
      </c>
      <c r="L532" s="5">
        <f t="shared" si="193"/>
        <v>0.31384836983451009</v>
      </c>
      <c r="M532" s="4">
        <f t="shared" si="213"/>
        <v>8.8487992108775768E-2</v>
      </c>
      <c r="N532" s="4">
        <f t="shared" si="194"/>
        <v>0.14619055165885478</v>
      </c>
      <c r="O532" s="4">
        <f t="shared" si="195"/>
        <v>0</v>
      </c>
      <c r="P532" s="4">
        <f t="shared" si="196"/>
        <v>0</v>
      </c>
      <c r="Q532" s="5">
        <f t="shared" si="197"/>
        <v>4.1619577389455138</v>
      </c>
      <c r="R532" s="5">
        <f t="shared" si="198"/>
        <v>-8.0259991177382499</v>
      </c>
      <c r="S532" s="5">
        <f t="shared" si="214"/>
        <v>9.654724430965361</v>
      </c>
      <c r="T532" s="6">
        <f t="shared" si="215"/>
        <v>621.66614741841977</v>
      </c>
      <c r="U532" s="5">
        <f t="shared" si="199"/>
        <v>-1.892071517974347</v>
      </c>
      <c r="V532" s="5">
        <f t="shared" si="200"/>
        <v>3.2358909164304177</v>
      </c>
      <c r="W532" s="5">
        <f t="shared" si="201"/>
        <v>3.5056390867755982</v>
      </c>
      <c r="X532" s="5">
        <f t="shared" si="191"/>
        <v>2.2698862209711668</v>
      </c>
      <c r="Y532" s="5">
        <f t="shared" si="191"/>
        <v>-4.7901082013078327</v>
      </c>
      <c r="Z532" s="5">
        <f t="shared" si="202"/>
        <v>-19.013636482259038</v>
      </c>
      <c r="AA532">
        <f t="shared" si="203"/>
        <v>0</v>
      </c>
      <c r="AB532">
        <f t="shared" si="216"/>
        <v>0</v>
      </c>
    </row>
    <row r="533" spans="1:28" x14ac:dyDescent="0.2">
      <c r="A533">
        <f t="shared" si="190"/>
        <v>5.0099999999999376</v>
      </c>
      <c r="B533" s="5">
        <f t="shared" si="204"/>
        <v>-171.08886855467378</v>
      </c>
      <c r="C533" s="5">
        <f t="shared" si="205"/>
        <v>381.54736208447065</v>
      </c>
      <c r="D533" s="5">
        <f t="shared" si="206"/>
        <v>-15.084830094262218</v>
      </c>
      <c r="E533" s="2">
        <f t="shared" si="207"/>
        <v>418.15043998175656</v>
      </c>
      <c r="F533" s="2">
        <f t="shared" si="208"/>
        <v>-24.151843150176976</v>
      </c>
      <c r="G533" s="3">
        <f t="shared" si="209"/>
        <v>-27.993624729655863</v>
      </c>
      <c r="H533" s="3">
        <f t="shared" si="210"/>
        <v>53.979314602198407</v>
      </c>
      <c r="I533" s="3">
        <f t="shared" si="211"/>
        <v>-65.181157613574612</v>
      </c>
      <c r="J533" s="2">
        <f t="shared" si="212"/>
        <v>89.140298060268819</v>
      </c>
      <c r="K533" s="2">
        <f t="shared" si="192"/>
        <v>89.140298060268819</v>
      </c>
      <c r="L533" s="5">
        <f t="shared" si="193"/>
        <v>0.31384836983451009</v>
      </c>
      <c r="M533" s="4">
        <f t="shared" si="213"/>
        <v>8.8385918445614289E-2</v>
      </c>
      <c r="N533" s="4">
        <f t="shared" si="194"/>
        <v>0.14607906739645291</v>
      </c>
      <c r="O533" s="4">
        <f t="shared" si="195"/>
        <v>0</v>
      </c>
      <c r="P533" s="4">
        <f t="shared" si="196"/>
        <v>0</v>
      </c>
      <c r="Q533" s="5">
        <f t="shared" si="197"/>
        <v>4.1633841504065527</v>
      </c>
      <c r="R533" s="5">
        <f t="shared" si="198"/>
        <v>-8.0281358714693543</v>
      </c>
      <c r="S533" s="5">
        <f t="shared" si="214"/>
        <v>9.6941429034025646</v>
      </c>
      <c r="T533" s="6">
        <f t="shared" si="215"/>
        <v>621.66552575258322</v>
      </c>
      <c r="U533" s="5">
        <f t="shared" si="199"/>
        <v>-1.8922894753954804</v>
      </c>
      <c r="V533" s="5">
        <f t="shared" si="200"/>
        <v>3.2497033100446302</v>
      </c>
      <c r="W533" s="5">
        <f t="shared" si="201"/>
        <v>3.5039082942466622</v>
      </c>
      <c r="X533" s="5">
        <f t="shared" si="191"/>
        <v>2.2710946750110725</v>
      </c>
      <c r="Y533" s="5">
        <f t="shared" si="191"/>
        <v>-4.7784325614247241</v>
      </c>
      <c r="Z533" s="5">
        <f t="shared" si="202"/>
        <v>-18.975948802350771</v>
      </c>
      <c r="AA533">
        <f t="shared" si="203"/>
        <v>0</v>
      </c>
      <c r="AB533">
        <f t="shared" si="216"/>
        <v>0</v>
      </c>
    </row>
    <row r="534" spans="1:28" x14ac:dyDescent="0.2">
      <c r="A534">
        <f t="shared" si="190"/>
        <v>5.0199999999999374</v>
      </c>
      <c r="B534" s="5">
        <f t="shared" si="204"/>
        <v>-171.36869124723657</v>
      </c>
      <c r="C534" s="5">
        <f t="shared" si="205"/>
        <v>382.08691630886455</v>
      </c>
      <c r="D534" s="5">
        <f t="shared" si="206"/>
        <v>-15.73759046783808</v>
      </c>
      <c r="E534" s="2">
        <f t="shared" si="207"/>
        <v>418.75725659886535</v>
      </c>
      <c r="F534" s="2">
        <f t="shared" si="208"/>
        <v>-24.156572619651296</v>
      </c>
      <c r="G534" s="3">
        <f t="shared" si="209"/>
        <v>-27.970913782905754</v>
      </c>
      <c r="H534" s="3">
        <f t="shared" si="210"/>
        <v>53.931530276584162</v>
      </c>
      <c r="I534" s="3">
        <f t="shared" si="211"/>
        <v>-65.370917101598124</v>
      </c>
      <c r="J534" s="2">
        <f t="shared" si="212"/>
        <v>89.243144154208693</v>
      </c>
      <c r="K534" s="2">
        <f t="shared" si="192"/>
        <v>89.243144154208693</v>
      </c>
      <c r="L534" s="5">
        <f t="shared" si="193"/>
        <v>0.31384836983451009</v>
      </c>
      <c r="M534" s="4">
        <f t="shared" si="213"/>
        <v>8.8283971956605867E-2</v>
      </c>
      <c r="N534" s="4">
        <f t="shared" si="194"/>
        <v>0.14596763489486084</v>
      </c>
      <c r="O534" s="4">
        <f t="shared" si="195"/>
        <v>0</v>
      </c>
      <c r="P534" s="4">
        <f t="shared" si="196"/>
        <v>0</v>
      </c>
      <c r="Q534" s="5">
        <f t="shared" si="197"/>
        <v>4.164806068234725</v>
      </c>
      <c r="R534" s="5">
        <f t="shared" si="198"/>
        <v>-8.0302833975475689</v>
      </c>
      <c r="S534" s="5">
        <f t="shared" si="214"/>
        <v>9.7335823328443887</v>
      </c>
      <c r="T534" s="6">
        <f t="shared" si="215"/>
        <v>621.66490408736843</v>
      </c>
      <c r="U534" s="5">
        <f t="shared" si="199"/>
        <v>-1.8925083555704867</v>
      </c>
      <c r="V534" s="5">
        <f t="shared" si="200"/>
        <v>3.2635016984331275</v>
      </c>
      <c r="W534" s="5">
        <f t="shared" si="201"/>
        <v>3.5021816865136808</v>
      </c>
      <c r="X534" s="5">
        <f t="shared" si="191"/>
        <v>2.2722977126642383</v>
      </c>
      <c r="Y534" s="5">
        <f t="shared" si="191"/>
        <v>-4.7667816991144409</v>
      </c>
      <c r="Z534" s="5">
        <f t="shared" si="202"/>
        <v>-18.938235980641931</v>
      </c>
      <c r="AA534">
        <f t="shared" si="203"/>
        <v>0</v>
      </c>
      <c r="AB534">
        <f t="shared" si="216"/>
        <v>0</v>
      </c>
    </row>
    <row r="535" spans="1:28" x14ac:dyDescent="0.2">
      <c r="A535">
        <f t="shared" si="190"/>
        <v>5.0299999999999372</v>
      </c>
      <c r="B535" s="5">
        <f t="shared" si="204"/>
        <v>-171.64828677017999</v>
      </c>
      <c r="C535" s="5">
        <f t="shared" si="205"/>
        <v>382.62599327254543</v>
      </c>
      <c r="D535" s="5">
        <f t="shared" si="206"/>
        <v>-16.392246550653095</v>
      </c>
      <c r="E535" s="2">
        <f t="shared" si="207"/>
        <v>419.36354762775926</v>
      </c>
      <c r="F535" s="2">
        <f t="shared" si="208"/>
        <v>-24.161286773114146</v>
      </c>
      <c r="G535" s="3">
        <f t="shared" si="209"/>
        <v>-27.948190805779113</v>
      </c>
      <c r="H535" s="3">
        <f t="shared" si="210"/>
        <v>53.883862459593018</v>
      </c>
      <c r="I535" s="3">
        <f t="shared" si="211"/>
        <v>-65.56029946140454</v>
      </c>
      <c r="J535" s="2">
        <f t="shared" si="212"/>
        <v>89.346095988294948</v>
      </c>
      <c r="K535" s="2">
        <f t="shared" si="192"/>
        <v>89.346095988294948</v>
      </c>
      <c r="L535" s="5">
        <f t="shared" si="193"/>
        <v>0.31384836983451009</v>
      </c>
      <c r="M535" s="4">
        <f t="shared" si="213"/>
        <v>8.8182155805961296E-2</v>
      </c>
      <c r="N535" s="4">
        <f t="shared" si="194"/>
        <v>0.14585625784066125</v>
      </c>
      <c r="O535" s="4">
        <f t="shared" si="195"/>
        <v>0</v>
      </c>
      <c r="P535" s="4">
        <f t="shared" si="196"/>
        <v>0</v>
      </c>
      <c r="Q535" s="5">
        <f t="shared" si="197"/>
        <v>4.1662233292773072</v>
      </c>
      <c r="R535" s="5">
        <f t="shared" si="198"/>
        <v>-8.0324413988294996</v>
      </c>
      <c r="S535" s="5">
        <f t="shared" si="214"/>
        <v>9.7730422333466596</v>
      </c>
      <c r="T535" s="6">
        <f t="shared" si="215"/>
        <v>621.66428242277505</v>
      </c>
      <c r="U535" s="5">
        <f t="shared" si="199"/>
        <v>-1.8927281278055692</v>
      </c>
      <c r="V535" s="5">
        <f t="shared" si="200"/>
        <v>3.2772859879163647</v>
      </c>
      <c r="W535" s="5">
        <f t="shared" si="201"/>
        <v>3.5004592132486185</v>
      </c>
      <c r="X535" s="5">
        <f t="shared" si="191"/>
        <v>2.273495201471738</v>
      </c>
      <c r="Y535" s="5">
        <f t="shared" si="191"/>
        <v>-4.7551554109131349</v>
      </c>
      <c r="Z535" s="5">
        <f t="shared" si="202"/>
        <v>-18.900498553404724</v>
      </c>
      <c r="AA535">
        <f t="shared" si="203"/>
        <v>0</v>
      </c>
      <c r="AB535">
        <f t="shared" si="216"/>
        <v>0</v>
      </c>
    </row>
    <row r="536" spans="1:28" x14ac:dyDescent="0.2">
      <c r="A536">
        <f t="shared" si="190"/>
        <v>5.039999999999937</v>
      </c>
      <c r="B536" s="5">
        <f t="shared" si="204"/>
        <v>-171.9276550034777</v>
      </c>
      <c r="C536" s="5">
        <f t="shared" si="205"/>
        <v>383.16459413937082</v>
      </c>
      <c r="D536" s="5">
        <f t="shared" si="206"/>
        <v>-17.048794570194811</v>
      </c>
      <c r="E536" s="2">
        <f t="shared" si="207"/>
        <v>419.96931406590124</v>
      </c>
      <c r="F536" s="2">
        <f t="shared" si="208"/>
        <v>-24.165985614687038</v>
      </c>
      <c r="G536" s="3">
        <f t="shared" si="209"/>
        <v>-27.925455853764397</v>
      </c>
      <c r="H536" s="3">
        <f t="shared" si="210"/>
        <v>53.836310905483884</v>
      </c>
      <c r="I536" s="3">
        <f t="shared" si="211"/>
        <v>-65.749304446938581</v>
      </c>
      <c r="J536" s="2">
        <f t="shared" si="212"/>
        <v>89.449150313508767</v>
      </c>
      <c r="K536" s="2">
        <f t="shared" si="192"/>
        <v>89.449150313508767</v>
      </c>
      <c r="L536" s="5">
        <f t="shared" si="193"/>
        <v>0.31384836983451009</v>
      </c>
      <c r="M536" s="4">
        <f t="shared" si="213"/>
        <v>8.8080473104023671E-2</v>
      </c>
      <c r="N536" s="4">
        <f t="shared" si="194"/>
        <v>0.1457449398724556</v>
      </c>
      <c r="O536" s="4">
        <f t="shared" si="195"/>
        <v>0</v>
      </c>
      <c r="P536" s="4">
        <f t="shared" si="196"/>
        <v>0</v>
      </c>
      <c r="Q536" s="5">
        <f t="shared" si="197"/>
        <v>4.1676357722105459</v>
      </c>
      <c r="R536" s="5">
        <f t="shared" si="198"/>
        <v>-8.0346095816121803</v>
      </c>
      <c r="S536" s="5">
        <f t="shared" si="214"/>
        <v>9.8125221176679531</v>
      </c>
      <c r="T536" s="6">
        <f t="shared" si="215"/>
        <v>621.66366075880342</v>
      </c>
      <c r="U536" s="5">
        <f t="shared" si="199"/>
        <v>-1.8929487618220571</v>
      </c>
      <c r="V536" s="5">
        <f t="shared" si="200"/>
        <v>3.2910560850176034</v>
      </c>
      <c r="W536" s="5">
        <f t="shared" si="201"/>
        <v>3.4987408249731415</v>
      </c>
      <c r="X536" s="5">
        <f t="shared" si="191"/>
        <v>2.2746870103884889</v>
      </c>
      <c r="Y536" s="5">
        <f t="shared" si="191"/>
        <v>-4.7435534965945774</v>
      </c>
      <c r="Z536" s="5">
        <f t="shared" si="202"/>
        <v>-18.862737057358906</v>
      </c>
      <c r="AA536">
        <f t="shared" si="203"/>
        <v>0</v>
      </c>
      <c r="AB536">
        <f t="shared" si="216"/>
        <v>0</v>
      </c>
    </row>
    <row r="537" spans="1:28" x14ac:dyDescent="0.2">
      <c r="A537">
        <f t="shared" si="190"/>
        <v>5.0499999999999368</v>
      </c>
      <c r="B537" s="5">
        <f t="shared" si="204"/>
        <v>-172.20679582766482</v>
      </c>
      <c r="C537" s="5">
        <f t="shared" si="205"/>
        <v>383.70272007075084</v>
      </c>
      <c r="D537" s="5">
        <f t="shared" si="206"/>
        <v>-17.707230751517066</v>
      </c>
      <c r="E537" s="2">
        <f t="shared" si="207"/>
        <v>420.57455690866988</v>
      </c>
      <c r="F537" s="2">
        <f t="shared" si="208"/>
        <v>-24.170669148514335</v>
      </c>
      <c r="G537" s="3">
        <f t="shared" si="209"/>
        <v>-27.902708983660514</v>
      </c>
      <c r="H537" s="3">
        <f t="shared" si="210"/>
        <v>53.788875370517935</v>
      </c>
      <c r="I537" s="3">
        <f t="shared" si="211"/>
        <v>-65.937931817512165</v>
      </c>
      <c r="J537" s="2">
        <f t="shared" si="212"/>
        <v>89.552303904605623</v>
      </c>
      <c r="K537" s="2">
        <f t="shared" si="192"/>
        <v>89.552303904605623</v>
      </c>
      <c r="L537" s="5">
        <f t="shared" si="193"/>
        <v>0.31384836983451009</v>
      </c>
      <c r="M537" s="4">
        <f t="shared" si="213"/>
        <v>8.7978926907787164E-2</v>
      </c>
      <c r="N537" s="4">
        <f t="shared" si="194"/>
        <v>0.14563368458119824</v>
      </c>
      <c r="O537" s="4">
        <f t="shared" si="195"/>
        <v>0</v>
      </c>
      <c r="P537" s="4">
        <f t="shared" si="196"/>
        <v>0</v>
      </c>
      <c r="Q537" s="5">
        <f t="shared" si="197"/>
        <v>4.1690432375319801</v>
      </c>
      <c r="R537" s="5">
        <f t="shared" si="198"/>
        <v>-8.0367876556081086</v>
      </c>
      <c r="S537" s="5">
        <f t="shared" si="214"/>
        <v>9.8520214973256142</v>
      </c>
      <c r="T537" s="6">
        <f t="shared" si="215"/>
        <v>621.66303909545343</v>
      </c>
      <c r="U537" s="5">
        <f t="shared" si="199"/>
        <v>-1.8931702277527911</v>
      </c>
      <c r="V537" s="5">
        <f t="shared" si="200"/>
        <v>3.3048118964738427</v>
      </c>
      <c r="W537" s="5">
        <f t="shared" si="201"/>
        <v>3.4970264730491971</v>
      </c>
      <c r="X537" s="5">
        <f t="shared" si="191"/>
        <v>2.2758730097791888</v>
      </c>
      <c r="Y537" s="5">
        <f t="shared" si="191"/>
        <v>-4.7319757591342659</v>
      </c>
      <c r="Z537" s="5">
        <f t="shared" si="202"/>
        <v>-18.824952029625187</v>
      </c>
      <c r="AA537">
        <f t="shared" si="203"/>
        <v>0</v>
      </c>
      <c r="AB537">
        <f t="shared" si="216"/>
        <v>0</v>
      </c>
    </row>
    <row r="538" spans="1:28" x14ac:dyDescent="0.2">
      <c r="A538">
        <f t="shared" si="190"/>
        <v>5.0599999999999365</v>
      </c>
      <c r="B538" s="5">
        <f t="shared" si="204"/>
        <v>-172.48570912385094</v>
      </c>
      <c r="C538" s="5">
        <f t="shared" si="205"/>
        <v>384.24037222566807</v>
      </c>
      <c r="D538" s="5">
        <f t="shared" si="206"/>
        <v>-18.367551317293671</v>
      </c>
      <c r="E538" s="2">
        <f t="shared" si="207"/>
        <v>421.17927714938406</v>
      </c>
      <c r="F538" s="2">
        <f t="shared" si="208"/>
        <v>-24.175337378764151</v>
      </c>
      <c r="G538" s="3">
        <f t="shared" si="209"/>
        <v>-27.879950253562722</v>
      </c>
      <c r="H538" s="3">
        <f t="shared" si="210"/>
        <v>53.741555612926589</v>
      </c>
      <c r="I538" s="3">
        <f t="shared" si="211"/>
        <v>-66.126181337808418</v>
      </c>
      <c r="J538" s="2">
        <f t="shared" si="212"/>
        <v>89.655553560050791</v>
      </c>
      <c r="K538" s="2">
        <f t="shared" si="192"/>
        <v>89.655553560050791</v>
      </c>
      <c r="L538" s="5">
        <f t="shared" si="193"/>
        <v>0.31384836983451009</v>
      </c>
      <c r="M538" s="4">
        <f t="shared" si="213"/>
        <v>8.7877520221415692E-2</v>
      </c>
      <c r="N538" s="4">
        <f t="shared" si="194"/>
        <v>0.14552249551053256</v>
      </c>
      <c r="O538" s="4">
        <f t="shared" si="195"/>
        <v>0</v>
      </c>
      <c r="P538" s="4">
        <f t="shared" si="196"/>
        <v>0</v>
      </c>
      <c r="Q538" s="5">
        <f t="shared" si="197"/>
        <v>4.1704455675526848</v>
      </c>
      <c r="R538" s="5">
        <f t="shared" si="198"/>
        <v>-8.0389753339203018</v>
      </c>
      <c r="S538" s="5">
        <f t="shared" si="214"/>
        <v>9.8915398826512391</v>
      </c>
      <c r="T538" s="6">
        <f t="shared" si="215"/>
        <v>621.66241743272531</v>
      </c>
      <c r="U538" s="5">
        <f t="shared" si="199"/>
        <v>-1.8933924961385054</v>
      </c>
      <c r="V538" s="5">
        <f t="shared" si="200"/>
        <v>3.318553329246551</v>
      </c>
      <c r="W538" s="5">
        <f t="shared" si="201"/>
        <v>3.4953161096696252</v>
      </c>
      <c r="X538" s="5">
        <f t="shared" si="191"/>
        <v>2.2770530714141795</v>
      </c>
      <c r="Y538" s="5">
        <f t="shared" si="191"/>
        <v>-4.7204220046737504</v>
      </c>
      <c r="Z538" s="5">
        <f t="shared" si="202"/>
        <v>-18.787144007679135</v>
      </c>
      <c r="AA538">
        <f t="shared" si="203"/>
        <v>0</v>
      </c>
      <c r="AB538">
        <f t="shared" si="216"/>
        <v>0</v>
      </c>
    </row>
    <row r="539" spans="1:28" x14ac:dyDescent="0.2">
      <c r="A539">
        <f t="shared" ref="A539:A600" si="217">A538+dt</f>
        <v>5.0699999999999363</v>
      </c>
      <c r="B539" s="5">
        <f t="shared" si="204"/>
        <v>-172.76439477373299</v>
      </c>
      <c r="C539" s="5">
        <f t="shared" si="205"/>
        <v>384.77755176069707</v>
      </c>
      <c r="D539" s="5">
        <f t="shared" si="206"/>
        <v>-19.029752487872138</v>
      </c>
      <c r="E539" s="2">
        <f t="shared" si="207"/>
        <v>421.78347577932709</v>
      </c>
      <c r="F539" s="2">
        <f t="shared" si="208"/>
        <v>-24.179990309629215</v>
      </c>
      <c r="G539" s="3">
        <f t="shared" si="209"/>
        <v>-27.857179722848581</v>
      </c>
      <c r="H539" s="3">
        <f t="shared" si="210"/>
        <v>53.694351392879852</v>
      </c>
      <c r="I539" s="3">
        <f t="shared" si="211"/>
        <v>-66.314052777885209</v>
      </c>
      <c r="J539" s="2">
        <f t="shared" si="212"/>
        <v>89.758896101953539</v>
      </c>
      <c r="K539" s="2">
        <f t="shared" si="192"/>
        <v>89.758896101953539</v>
      </c>
      <c r="L539" s="5">
        <f t="shared" si="193"/>
        <v>0.31384836983451009</v>
      </c>
      <c r="M539" s="4">
        <f t="shared" si="213"/>
        <v>8.7776255996761587E-2</v>
      </c>
      <c r="N539" s="4">
        <f t="shared" si="194"/>
        <v>0.14541137615712871</v>
      </c>
      <c r="O539" s="4">
        <f t="shared" si="195"/>
        <v>0</v>
      </c>
      <c r="P539" s="4">
        <f t="shared" si="196"/>
        <v>0</v>
      </c>
      <c r="Q539" s="5">
        <f t="shared" si="197"/>
        <v>4.1718426063894549</v>
      </c>
      <c r="R539" s="5">
        <f t="shared" si="198"/>
        <v>-8.0411723330173928</v>
      </c>
      <c r="S539" s="5">
        <f t="shared" si="214"/>
        <v>9.9310767828456612</v>
      </c>
      <c r="T539" s="6">
        <f t="shared" si="215"/>
        <v>621.66179577061871</v>
      </c>
      <c r="U539" s="5">
        <f t="shared" si="199"/>
        <v>-1.8936155379242199</v>
      </c>
      <c r="V539" s="5">
        <f t="shared" si="200"/>
        <v>3.3322802905322142</v>
      </c>
      <c r="W539" s="5">
        <f t="shared" si="201"/>
        <v>3.4936096878488252</v>
      </c>
      <c r="X539" s="5">
        <f t="shared" ref="X539:Y600" si="218">Q539+U539</f>
        <v>2.278227068465235</v>
      </c>
      <c r="Y539" s="5">
        <f t="shared" si="218"/>
        <v>-4.7088920424851786</v>
      </c>
      <c r="Z539" s="5">
        <f t="shared" si="202"/>
        <v>-18.749313529305514</v>
      </c>
      <c r="AA539">
        <f t="shared" si="203"/>
        <v>0</v>
      </c>
      <c r="AB539">
        <f t="shared" si="216"/>
        <v>0</v>
      </c>
    </row>
    <row r="540" spans="1:28" x14ac:dyDescent="0.2">
      <c r="A540">
        <f t="shared" si="217"/>
        <v>5.0799999999999361</v>
      </c>
      <c r="B540" s="5">
        <f t="shared" si="204"/>
        <v>-173.04285265960806</v>
      </c>
      <c r="C540" s="5">
        <f t="shared" si="205"/>
        <v>385.31425983002373</v>
      </c>
      <c r="D540" s="5">
        <f t="shared" si="206"/>
        <v>-19.693830481327456</v>
      </c>
      <c r="E540" s="2">
        <f t="shared" si="207"/>
        <v>422.38715378777073</v>
      </c>
      <c r="F540" s="2">
        <f t="shared" si="208"/>
        <v>-24.184627945327726</v>
      </c>
      <c r="G540" s="3">
        <f t="shared" si="209"/>
        <v>-27.83439745216393</v>
      </c>
      <c r="H540" s="3">
        <f t="shared" si="210"/>
        <v>53.647262472454997</v>
      </c>
      <c r="I540" s="3">
        <f t="shared" si="211"/>
        <v>-66.501545913178262</v>
      </c>
      <c r="J540" s="2">
        <f t="shared" si="212"/>
        <v>89.86232837600005</v>
      </c>
      <c r="K540" s="2">
        <f t="shared" si="192"/>
        <v>89.86232837600005</v>
      </c>
      <c r="L540" s="5">
        <f t="shared" si="193"/>
        <v>0.31384836983451009</v>
      </c>
      <c r="M540" s="4">
        <f t="shared" si="213"/>
        <v>8.7675137133883752E-2</v>
      </c>
      <c r="N540" s="4">
        <f t="shared" si="194"/>
        <v>0.14530032997102296</v>
      </c>
      <c r="O540" s="4">
        <f t="shared" si="195"/>
        <v>0</v>
      </c>
      <c r="P540" s="4">
        <f t="shared" si="196"/>
        <v>0</v>
      </c>
      <c r="Q540" s="5">
        <f t="shared" si="197"/>
        <v>4.1732341999569247</v>
      </c>
      <c r="R540" s="5">
        <f t="shared" si="198"/>
        <v>-8.0433783727087498</v>
      </c>
      <c r="S540" s="5">
        <f t="shared" si="214"/>
        <v>9.9706317060334086</v>
      </c>
      <c r="T540" s="6">
        <f t="shared" si="215"/>
        <v>621.66117410913375</v>
      </c>
      <c r="U540" s="5">
        <f t="shared" si="199"/>
        <v>-1.8938393244556413</v>
      </c>
      <c r="V540" s="5">
        <f t="shared" si="200"/>
        <v>3.3459926877726933</v>
      </c>
      <c r="W540" s="5">
        <f t="shared" si="201"/>
        <v>3.4919071614134545</v>
      </c>
      <c r="X540" s="5">
        <f t="shared" si="218"/>
        <v>2.2793948755012834</v>
      </c>
      <c r="Y540" s="5">
        <f t="shared" si="218"/>
        <v>-4.6973856849360569</v>
      </c>
      <c r="Z540" s="5">
        <f t="shared" si="202"/>
        <v>-18.711461132553136</v>
      </c>
      <c r="AA540">
        <f t="shared" si="203"/>
        <v>0</v>
      </c>
      <c r="AB540">
        <f t="shared" si="216"/>
        <v>0</v>
      </c>
    </row>
    <row r="541" spans="1:28" x14ac:dyDescent="0.2">
      <c r="A541">
        <f t="shared" si="217"/>
        <v>5.0899999999999359</v>
      </c>
      <c r="B541" s="5">
        <f t="shared" si="204"/>
        <v>-173.32108266438593</v>
      </c>
      <c r="C541" s="5">
        <f t="shared" si="205"/>
        <v>385.85049758546398</v>
      </c>
      <c r="D541" s="5">
        <f t="shared" si="206"/>
        <v>-20.359781513515866</v>
      </c>
      <c r="E541" s="2">
        <f t="shared" si="207"/>
        <v>422.99031216199865</v>
      </c>
      <c r="F541" s="2">
        <f t="shared" si="208"/>
        <v>-24.189250290104184</v>
      </c>
      <c r="G541" s="3">
        <f t="shared" si="209"/>
        <v>-27.811603503408918</v>
      </c>
      <c r="H541" s="3">
        <f t="shared" si="210"/>
        <v>53.600288615605635</v>
      </c>
      <c r="I541" s="3">
        <f t="shared" si="211"/>
        <v>-66.688660524503788</v>
      </c>
      <c r="J541" s="2">
        <f t="shared" si="212"/>
        <v>89.965847251385128</v>
      </c>
      <c r="K541" s="2">
        <f t="shared" si="192"/>
        <v>89.965847251385128</v>
      </c>
      <c r="L541" s="5">
        <f t="shared" si="193"/>
        <v>0.31384836983451009</v>
      </c>
      <c r="M541" s="4">
        <f t="shared" si="213"/>
        <v>8.7574166481565269E-2</v>
      </c>
      <c r="N541" s="4">
        <f t="shared" si="194"/>
        <v>0.14518936035595817</v>
      </c>
      <c r="O541" s="4">
        <f t="shared" si="195"/>
        <v>0</v>
      </c>
      <c r="P541" s="4">
        <f t="shared" si="196"/>
        <v>0</v>
      </c>
      <c r="Q541" s="5">
        <f t="shared" si="197"/>
        <v>4.1746201959596325</v>
      </c>
      <c r="R541" s="5">
        <f t="shared" si="198"/>
        <v>-8.0455931761196613</v>
      </c>
      <c r="S541" s="5">
        <f t="shared" si="214"/>
        <v>10.010204159316647</v>
      </c>
      <c r="T541" s="6">
        <f t="shared" si="215"/>
        <v>621.66055244827044</v>
      </c>
      <c r="U541" s="5">
        <f t="shared" si="199"/>
        <v>-1.8940638274755623</v>
      </c>
      <c r="V541" s="5">
        <f t="shared" si="200"/>
        <v>3.3596904286653908</v>
      </c>
      <c r="W541" s="5">
        <f t="shared" si="201"/>
        <v>3.49020848499317</v>
      </c>
      <c r="X541" s="5">
        <f t="shared" si="218"/>
        <v>2.2805563684840702</v>
      </c>
      <c r="Y541" s="5">
        <f t="shared" si="218"/>
        <v>-4.6859027474542705</v>
      </c>
      <c r="Z541" s="5">
        <f t="shared" si="202"/>
        <v>-18.673587355690181</v>
      </c>
      <c r="AA541">
        <f t="shared" si="203"/>
        <v>0</v>
      </c>
      <c r="AB541">
        <f t="shared" si="216"/>
        <v>0</v>
      </c>
    </row>
    <row r="542" spans="1:28" x14ac:dyDescent="0.2">
      <c r="A542">
        <f t="shared" si="217"/>
        <v>5.0999999999999357</v>
      </c>
      <c r="B542" s="5">
        <f t="shared" si="204"/>
        <v>-173.59908467160159</v>
      </c>
      <c r="C542" s="5">
        <f t="shared" si="205"/>
        <v>386.38626617648265</v>
      </c>
      <c r="D542" s="5">
        <f t="shared" si="206"/>
        <v>-21.027601798128686</v>
      </c>
      <c r="E542" s="2">
        <f t="shared" si="207"/>
        <v>423.59295188732966</v>
      </c>
      <c r="F542" s="2">
        <f t="shared" si="208"/>
        <v>-24.19385734823026</v>
      </c>
      <c r="G542" s="3">
        <f t="shared" si="209"/>
        <v>-27.788797939724077</v>
      </c>
      <c r="H542" s="3">
        <f t="shared" si="210"/>
        <v>53.553429588131095</v>
      </c>
      <c r="I542" s="3">
        <f t="shared" si="211"/>
        <v>-66.875396398060687</v>
      </c>
      <c r="J542" s="2">
        <f t="shared" si="212"/>
        <v>90.069449620742532</v>
      </c>
      <c r="K542" s="2">
        <f t="shared" si="192"/>
        <v>90.069449620742532</v>
      </c>
      <c r="L542" s="5">
        <f t="shared" si="193"/>
        <v>0.31384836983451009</v>
      </c>
      <c r="M542" s="4">
        <f t="shared" si="213"/>
        <v>8.7473346837830659E-2</v>
      </c>
      <c r="N542" s="4">
        <f t="shared" si="194"/>
        <v>0.14507847066972582</v>
      </c>
      <c r="O542" s="4">
        <f t="shared" si="195"/>
        <v>0</v>
      </c>
      <c r="P542" s="4">
        <f t="shared" si="196"/>
        <v>0</v>
      </c>
      <c r="Q542" s="5">
        <f t="shared" si="197"/>
        <v>4.1760004438840062</v>
      </c>
      <c r="R542" s="5">
        <f t="shared" si="198"/>
        <v>-8.0478164696665146</v>
      </c>
      <c r="S542" s="5">
        <f t="shared" si="214"/>
        <v>10.049793648828599</v>
      </c>
      <c r="T542" s="6">
        <f t="shared" si="215"/>
        <v>621.65993078802876</v>
      </c>
      <c r="U542" s="5">
        <f t="shared" si="199"/>
        <v>-1.8942890191202735</v>
      </c>
      <c r="V542" s="5">
        <f t="shared" si="200"/>
        <v>3.3733734211732336</v>
      </c>
      <c r="W542" s="5">
        <f t="shared" si="201"/>
        <v>3.4885136140114219</v>
      </c>
      <c r="X542" s="5">
        <f t="shared" si="218"/>
        <v>2.2817114247637327</v>
      </c>
      <c r="Y542" s="5">
        <f t="shared" si="218"/>
        <v>-4.6744430484932806</v>
      </c>
      <c r="Z542" s="5">
        <f t="shared" si="202"/>
        <v>-18.635692737159978</v>
      </c>
      <c r="AA542">
        <f t="shared" si="203"/>
        <v>0</v>
      </c>
      <c r="AB542">
        <f t="shared" si="216"/>
        <v>0</v>
      </c>
    </row>
    <row r="543" spans="1:28" x14ac:dyDescent="0.2">
      <c r="A543">
        <f t="shared" si="217"/>
        <v>5.1099999999999355</v>
      </c>
      <c r="B543" s="5">
        <f t="shared" si="204"/>
        <v>-173.8768585654276</v>
      </c>
      <c r="C543" s="5">
        <f t="shared" si="205"/>
        <v>386.92156675021153</v>
      </c>
      <c r="D543" s="5">
        <f t="shared" si="206"/>
        <v>-21.69728754674615</v>
      </c>
      <c r="E543" s="2">
        <f t="shared" si="207"/>
        <v>424.19507394714066</v>
      </c>
      <c r="F543" s="2">
        <f t="shared" si="208"/>
        <v>-24.198449124005599</v>
      </c>
      <c r="G543" s="3">
        <f t="shared" si="209"/>
        <v>-27.76598082547644</v>
      </c>
      <c r="H543" s="3">
        <f t="shared" si="210"/>
        <v>53.50668515764616</v>
      </c>
      <c r="I543" s="3">
        <f t="shared" si="211"/>
        <v>-67.061753325432292</v>
      </c>
      <c r="J543" s="2">
        <f t="shared" si="212"/>
        <v>90.17313240007428</v>
      </c>
      <c r="K543" s="2">
        <f t="shared" si="192"/>
        <v>90.17313240007428</v>
      </c>
      <c r="L543" s="5">
        <f t="shared" si="193"/>
        <v>0.31384836983451009</v>
      </c>
      <c r="M543" s="4">
        <f t="shared" si="213"/>
        <v>8.7372680950462023E-2</v>
      </c>
      <c r="N543" s="4">
        <f t="shared" si="194"/>
        <v>0.14496766422450902</v>
      </c>
      <c r="O543" s="4">
        <f t="shared" si="195"/>
        <v>0</v>
      </c>
      <c r="P543" s="4">
        <f t="shared" si="196"/>
        <v>0</v>
      </c>
      <c r="Q543" s="5">
        <f t="shared" si="197"/>
        <v>4.1773747949903157</v>
      </c>
      <c r="R543" s="5">
        <f t="shared" si="198"/>
        <v>-8.0500479830320604</v>
      </c>
      <c r="S543" s="5">
        <f t="shared" si="214"/>
        <v>10.089399679786455</v>
      </c>
      <c r="T543" s="6">
        <f t="shared" si="215"/>
        <v>621.65930912840895</v>
      </c>
      <c r="U543" s="5">
        <f t="shared" si="199"/>
        <v>-1.8945148719159819</v>
      </c>
      <c r="V543" s="5">
        <f t="shared" si="200"/>
        <v>3.3870415735344754</v>
      </c>
      <c r="W543" s="5">
        <f t="shared" si="201"/>
        <v>3.4868225046762804</v>
      </c>
      <c r="X543" s="5">
        <f t="shared" si="218"/>
        <v>2.2828599230743336</v>
      </c>
      <c r="Y543" s="5">
        <f t="shared" si="218"/>
        <v>-4.6630064094975854</v>
      </c>
      <c r="Z543" s="5">
        <f t="shared" si="202"/>
        <v>-18.597777815537263</v>
      </c>
      <c r="AA543">
        <f t="shared" si="203"/>
        <v>0</v>
      </c>
      <c r="AB543">
        <f t="shared" si="216"/>
        <v>0</v>
      </c>
    </row>
    <row r="544" spans="1:28" x14ac:dyDescent="0.2">
      <c r="A544">
        <f t="shared" si="217"/>
        <v>5.1199999999999353</v>
      </c>
      <c r="B544" s="5">
        <f t="shared" si="204"/>
        <v>-174.1544042306862</v>
      </c>
      <c r="C544" s="5">
        <f t="shared" si="205"/>
        <v>387.45640045146752</v>
      </c>
      <c r="D544" s="5">
        <f t="shared" si="206"/>
        <v>-22.36883496889125</v>
      </c>
      <c r="E544" s="2">
        <f t="shared" si="207"/>
        <v>424.79667932288879</v>
      </c>
      <c r="F544" s="2">
        <f t="shared" si="208"/>
        <v>-24.203025621758648</v>
      </c>
      <c r="G544" s="3">
        <f t="shared" si="209"/>
        <v>-27.743152226245698</v>
      </c>
      <c r="H544" s="3">
        <f t="shared" si="210"/>
        <v>53.460055093551183</v>
      </c>
      <c r="I544" s="3">
        <f t="shared" si="211"/>
        <v>-67.247731103587668</v>
      </c>
      <c r="J544" s="2">
        <f t="shared" si="212"/>
        <v>90.276892528678687</v>
      </c>
      <c r="K544" s="2">
        <f t="shared" ref="K544:K607" si="219">IF(D544&gt;=hwind,SQRT((G544-vxw)^2+(H544-vyw)^2+I544^2),J544)</f>
        <v>90.276892528678687</v>
      </c>
      <c r="L544" s="5">
        <f t="shared" ref="L544:L607" si="220">IF(drag=1,cdfit*(cda+cdb/(1+EXP(-(K544-vel)/dv))),IF(drag=2,cdfit,0))</f>
        <v>0.31384836983451009</v>
      </c>
      <c r="M544" s="4">
        <f t="shared" si="213"/>
        <v>8.7272171517514527E-2</v>
      </c>
      <c r="N544" s="4">
        <f t="shared" ref="N544:N607" si="221">IF(Magnus=1,(IF(M544&lt;0.1,1.5*M544,0.09+0.6*M544)),IF(Magnus=2,1/(2.32+0.4/M544),0))</f>
        <v>0.14485694428722659</v>
      </c>
      <c r="O544" s="4">
        <f t="shared" ref="O544:O607" si="222">IF(D544&gt;=hwind,vxw,0)</f>
        <v>0</v>
      </c>
      <c r="P544" s="4">
        <f t="shared" ref="P544:P607" si="223">IF(E544&gt;=hwind,vxw,0)</f>
        <v>0</v>
      </c>
      <c r="Q544" s="5">
        <f t="shared" ref="Q544:Q607" si="224">-const*$L544*$K544*(G544-O544)</f>
        <v>4.1787431023045487</v>
      </c>
      <c r="R544" s="5">
        <f t="shared" ref="R544:R607" si="225">-const*$L544*$K544*(H544-P544)</f>
        <v>-8.0522874491407013</v>
      </c>
      <c r="S544" s="5">
        <f t="shared" si="214"/>
        <v>10.129021756543755</v>
      </c>
      <c r="T544" s="6">
        <f t="shared" si="215"/>
        <v>621.65868746941055</v>
      </c>
      <c r="U544" s="5">
        <f t="shared" ref="U544:U607" si="226">const*($N544/omega)*K544*(wy*I544-wz*(H544-P544))</f>
        <v>-1.8947413587752358</v>
      </c>
      <c r="V544" s="5">
        <f t="shared" ref="V544:V607" si="227">const*($N544/omega)*K544*(wz*(G544-O544)-wx*I544)</f>
        <v>3.4006947942723027</v>
      </c>
      <c r="W544" s="5">
        <f t="shared" ref="W544:W607" si="228">const*($N544/omega)*K544*(wx*(H544-P544)-wy*(G544-O544))</f>
        <v>3.4851351139713249</v>
      </c>
      <c r="X544" s="5">
        <f t="shared" si="218"/>
        <v>2.2840017435293127</v>
      </c>
      <c r="Y544" s="5">
        <f t="shared" si="218"/>
        <v>-4.6515926548683986</v>
      </c>
      <c r="Z544" s="5">
        <f t="shared" ref="Z544:Z607" si="229">S544+W544-32.174</f>
        <v>-18.559843129484918</v>
      </c>
      <c r="AA544">
        <f t="shared" ref="AA544:AA607" si="230">IF(($A544-ttarget)*($A545-ttarget)&lt;0,1,0)</f>
        <v>0</v>
      </c>
      <c r="AB544">
        <f t="shared" si="216"/>
        <v>0</v>
      </c>
    </row>
    <row r="545" spans="1:28" x14ac:dyDescent="0.2">
      <c r="A545">
        <f t="shared" si="217"/>
        <v>5.1299999999999351</v>
      </c>
      <c r="B545" s="5">
        <f t="shared" ref="B545:B608" si="231">B544+G544*dt+0.5*X544*dt*dt</f>
        <v>-174.43172155286146</v>
      </c>
      <c r="C545" s="5">
        <f t="shared" ref="C545:C608" si="232">C544+H544*dt+0.5*Y544*dt*dt</f>
        <v>387.99076842277032</v>
      </c>
      <c r="D545" s="5">
        <f t="shared" ref="D545:D608" si="233">D544+I544*dt+0.5*Z544*dt*dt</f>
        <v>-23.0422402720836</v>
      </c>
      <c r="E545" s="2">
        <f t="shared" ref="E545:E608" si="234">SQRT(B545^2+C545^2)</f>
        <v>425.39776899413425</v>
      </c>
      <c r="F545" s="2">
        <f t="shared" ref="F545:F608" si="235">ATAN2(C545,B545)*180/PI()</f>
        <v>-24.207586845847462</v>
      </c>
      <c r="G545" s="3">
        <f t="shared" ref="G545:G600" si="236">G544+X544*dt</f>
        <v>-27.720312208810405</v>
      </c>
      <c r="H545" s="3">
        <f t="shared" ref="H545:H600" si="237">H544+Y544*dt</f>
        <v>53.413539167002497</v>
      </c>
      <c r="I545" s="3">
        <f t="shared" ref="I545:I600" si="238">I544+Z544*dt</f>
        <v>-67.433329534882517</v>
      </c>
      <c r="J545" s="2">
        <f t="shared" ref="J545:J608" si="239">SQRT(G545^2+H545^2+I545^2)</f>
        <v>90.380726969077273</v>
      </c>
      <c r="K545" s="2">
        <f t="shared" si="219"/>
        <v>90.380726969077273</v>
      </c>
      <c r="L545" s="5">
        <f t="shared" si="220"/>
        <v>0.31384836983451009</v>
      </c>
      <c r="M545" s="4">
        <f t="shared" ref="M545:M608" si="240">(romega/K545)*EXP(-A545/tau)</f>
        <v>8.7171821187830817E-2</v>
      </c>
      <c r="N545" s="4">
        <f t="shared" si="221"/>
        <v>0.14474631407987831</v>
      </c>
      <c r="O545" s="4">
        <f t="shared" si="222"/>
        <v>0</v>
      </c>
      <c r="P545" s="4">
        <f t="shared" si="223"/>
        <v>0</v>
      </c>
      <c r="Q545" s="5">
        <f t="shared" si="224"/>
        <v>4.180105220610244</v>
      </c>
      <c r="R545" s="5">
        <f t="shared" si="225"/>
        <v>-8.0545346041338295</v>
      </c>
      <c r="S545" s="5">
        <f t="shared" ref="S545:S608" si="241">-const*$L545*$K545*I545</f>
        <v>10.168659382642282</v>
      </c>
      <c r="T545" s="6">
        <f t="shared" ref="T545:T608" si="242">omega*EXP(-A545/tau)*30/PI()</f>
        <v>621.65806581103402</v>
      </c>
      <c r="U545" s="5">
        <f t="shared" si="226"/>
        <v>-1.8949684529933613</v>
      </c>
      <c r="V545" s="5">
        <f t="shared" si="227"/>
        <v>3.4143329922042773</v>
      </c>
      <c r="W545" s="5">
        <f t="shared" si="228"/>
        <v>3.4834513996465639</v>
      </c>
      <c r="X545" s="5">
        <f t="shared" si="218"/>
        <v>2.2851367676168826</v>
      </c>
      <c r="Y545" s="5">
        <f t="shared" si="218"/>
        <v>-4.6402016119295517</v>
      </c>
      <c r="Z545" s="5">
        <f t="shared" si="229"/>
        <v>-18.521889217711156</v>
      </c>
      <c r="AA545">
        <f t="shared" si="230"/>
        <v>0</v>
      </c>
      <c r="AB545">
        <f t="shared" ref="AB545:AB608" si="243">IF($D545*$D546&lt;0,1,0)</f>
        <v>0</v>
      </c>
    </row>
    <row r="546" spans="1:28" x14ac:dyDescent="0.2">
      <c r="A546">
        <f t="shared" si="217"/>
        <v>5.1399999999999348</v>
      </c>
      <c r="B546" s="5">
        <f t="shared" si="231"/>
        <v>-174.7088104181112</v>
      </c>
      <c r="C546" s="5">
        <f t="shared" si="232"/>
        <v>388.52467180435974</v>
      </c>
      <c r="D546" s="5">
        <f t="shared" si="233"/>
        <v>-23.71749966189331</v>
      </c>
      <c r="E546" s="2">
        <f t="shared" si="234"/>
        <v>425.9983439385615</v>
      </c>
      <c r="F546" s="2">
        <f t="shared" si="235"/>
        <v>-24.212132800660513</v>
      </c>
      <c r="G546" s="3">
        <f t="shared" si="236"/>
        <v>-27.697460841134237</v>
      </c>
      <c r="H546" s="3">
        <f t="shared" si="237"/>
        <v>53.367137150883202</v>
      </c>
      <c r="I546" s="3">
        <f t="shared" si="238"/>
        <v>-67.618548427059622</v>
      </c>
      <c r="J546" s="2">
        <f t="shared" si="239"/>
        <v>90.48463270694063</v>
      </c>
      <c r="K546" s="2">
        <f t="shared" si="219"/>
        <v>90.48463270694063</v>
      </c>
      <c r="L546" s="5">
        <f t="shared" si="220"/>
        <v>0.31384836983451009</v>
      </c>
      <c r="M546" s="4">
        <f t="shared" si="240"/>
        <v>8.7071632561554271E-2</v>
      </c>
      <c r="N546" s="4">
        <f t="shared" si="221"/>
        <v>0.14463577677989065</v>
      </c>
      <c r="O546" s="4">
        <f t="shared" si="222"/>
        <v>0</v>
      </c>
      <c r="P546" s="4">
        <f t="shared" si="223"/>
        <v>0</v>
      </c>
      <c r="Q546" s="5">
        <f t="shared" si="224"/>
        <v>4.1814610064402666</v>
      </c>
      <c r="R546" s="5">
        <f t="shared" si="225"/>
        <v>-8.0567891873452151</v>
      </c>
      <c r="S546" s="5">
        <f t="shared" si="241"/>
        <v>10.20831206086341</v>
      </c>
      <c r="T546" s="6">
        <f t="shared" si="242"/>
        <v>621.6574441532789</v>
      </c>
      <c r="U546" s="5">
        <f t="shared" si="226"/>
        <v>-1.8951961282449021</v>
      </c>
      <c r="V546" s="5">
        <f t="shared" si="227"/>
        <v>3.4279560764515811</v>
      </c>
      <c r="W546" s="5">
        <f t="shared" si="228"/>
        <v>3.4817713202094112</v>
      </c>
      <c r="X546" s="5">
        <f t="shared" si="218"/>
        <v>2.2862648781953645</v>
      </c>
      <c r="Y546" s="5">
        <f t="shared" si="218"/>
        <v>-4.628833110893634</v>
      </c>
      <c r="Z546" s="5">
        <f t="shared" si="229"/>
        <v>-18.483916618927179</v>
      </c>
      <c r="AA546">
        <f t="shared" si="230"/>
        <v>0</v>
      </c>
      <c r="AB546">
        <f t="shared" si="243"/>
        <v>0</v>
      </c>
    </row>
    <row r="547" spans="1:28" x14ac:dyDescent="0.2">
      <c r="A547">
        <f t="shared" si="217"/>
        <v>5.1499999999999346</v>
      </c>
      <c r="B547" s="5">
        <f t="shared" si="231"/>
        <v>-174.98567071327864</v>
      </c>
      <c r="C547" s="5">
        <f t="shared" si="232"/>
        <v>389.05811173421301</v>
      </c>
      <c r="D547" s="5">
        <f t="shared" si="233"/>
        <v>-24.394609341994855</v>
      </c>
      <c r="E547" s="2">
        <f t="shared" si="234"/>
        <v>426.59840513200157</v>
      </c>
      <c r="F547" s="2">
        <f t="shared" si="235"/>
        <v>-24.216663490617464</v>
      </c>
      <c r="G547" s="3">
        <f t="shared" si="236"/>
        <v>-27.674598192352285</v>
      </c>
      <c r="H547" s="3">
        <f t="shared" si="237"/>
        <v>53.32084881977427</v>
      </c>
      <c r="I547" s="3">
        <f t="shared" si="238"/>
        <v>-67.8033875932489</v>
      </c>
      <c r="J547" s="2">
        <f t="shared" si="239"/>
        <v>90.588606751013174</v>
      </c>
      <c r="K547" s="2">
        <f t="shared" si="219"/>
        <v>90.588606751013174</v>
      </c>
      <c r="L547" s="5">
        <f t="shared" si="220"/>
        <v>0.31384836983451009</v>
      </c>
      <c r="M547" s="4">
        <f t="shared" si="240"/>
        <v>8.6971608190641064E-2</v>
      </c>
      <c r="N547" s="4">
        <f t="shared" si="221"/>
        <v>0.1445253355204637</v>
      </c>
      <c r="O547" s="4">
        <f t="shared" si="222"/>
        <v>0</v>
      </c>
      <c r="P547" s="4">
        <f t="shared" si="223"/>
        <v>0</v>
      </c>
      <c r="Q547" s="5">
        <f t="shared" si="224"/>
        <v>4.1828103180685376</v>
      </c>
      <c r="R547" s="5">
        <f t="shared" si="225"/>
        <v>-8.0590509412764568</v>
      </c>
      <c r="S547" s="5">
        <f t="shared" si="241"/>
        <v>10.247979293278968</v>
      </c>
      <c r="T547" s="6">
        <f t="shared" si="242"/>
        <v>621.65682249614565</v>
      </c>
      <c r="U547" s="5">
        <f t="shared" si="226"/>
        <v>-1.8954243585800821</v>
      </c>
      <c r="V547" s="5">
        <f t="shared" si="227"/>
        <v>3.4415639564481002</v>
      </c>
      <c r="W547" s="5">
        <f t="shared" si="228"/>
        <v>3.4800948349157212</v>
      </c>
      <c r="X547" s="5">
        <f t="shared" si="218"/>
        <v>2.2873859594884554</v>
      </c>
      <c r="Y547" s="5">
        <f t="shared" si="218"/>
        <v>-4.6174869848283571</v>
      </c>
      <c r="Z547" s="5">
        <f t="shared" si="229"/>
        <v>-18.445925871805308</v>
      </c>
      <c r="AA547">
        <f t="shared" si="230"/>
        <v>0</v>
      </c>
      <c r="AB547">
        <f t="shared" si="243"/>
        <v>0</v>
      </c>
    </row>
    <row r="548" spans="1:28" x14ac:dyDescent="0.2">
      <c r="A548">
        <f t="shared" si="217"/>
        <v>5.1599999999999344</v>
      </c>
      <c r="B548" s="5">
        <f t="shared" si="231"/>
        <v>-175.26230232590419</v>
      </c>
      <c r="C548" s="5">
        <f t="shared" si="232"/>
        <v>389.59108934806147</v>
      </c>
      <c r="D548" s="5">
        <f t="shared" si="233"/>
        <v>-25.073565514220935</v>
      </c>
      <c r="E548" s="2">
        <f t="shared" si="234"/>
        <v>427.19795354845263</v>
      </c>
      <c r="F548" s="2">
        <f t="shared" si="235"/>
        <v>-24.221178920169955</v>
      </c>
      <c r="G548" s="3">
        <f t="shared" si="236"/>
        <v>-27.6517243327574</v>
      </c>
      <c r="H548" s="3">
        <f t="shared" si="237"/>
        <v>53.274673949925983</v>
      </c>
      <c r="I548" s="3">
        <f t="shared" si="238"/>
        <v>-67.98784685196695</v>
      </c>
      <c r="J548" s="2">
        <f t="shared" si="239"/>
        <v>90.692646133036831</v>
      </c>
      <c r="K548" s="2">
        <f t="shared" si="219"/>
        <v>90.692646133036831</v>
      </c>
      <c r="L548" s="5">
        <f t="shared" si="220"/>
        <v>0.31384836983451009</v>
      </c>
      <c r="M548" s="4">
        <f t="shared" si="240"/>
        <v>8.6871750579370716E-2</v>
      </c>
      <c r="N548" s="4">
        <f t="shared" si="221"/>
        <v>0.14441499339091832</v>
      </c>
      <c r="O548" s="4">
        <f t="shared" si="222"/>
        <v>0</v>
      </c>
      <c r="P548" s="4">
        <f t="shared" si="223"/>
        <v>0</v>
      </c>
      <c r="Q548" s="5">
        <f t="shared" si="224"/>
        <v>4.1841530155017033</v>
      </c>
      <c r="R548" s="5">
        <f t="shared" si="225"/>
        <v>-8.0613196115724683</v>
      </c>
      <c r="S548" s="5">
        <f t="shared" si="241"/>
        <v>10.28766058130156</v>
      </c>
      <c r="T548" s="6">
        <f t="shared" si="242"/>
        <v>621.65620083963393</v>
      </c>
      <c r="U548" s="5">
        <f t="shared" si="226"/>
        <v>-1.8956531184212586</v>
      </c>
      <c r="V548" s="5">
        <f t="shared" si="227"/>
        <v>3.4551565419493127</v>
      </c>
      <c r="W548" s="5">
        <f t="shared" si="228"/>
        <v>3.4784219037608497</v>
      </c>
      <c r="X548" s="5">
        <f t="shared" si="218"/>
        <v>2.2884998970804444</v>
      </c>
      <c r="Y548" s="5">
        <f t="shared" si="218"/>
        <v>-4.6061630696231557</v>
      </c>
      <c r="Z548" s="5">
        <f t="shared" si="229"/>
        <v>-18.407917514937587</v>
      </c>
      <c r="AA548">
        <f t="shared" si="230"/>
        <v>0</v>
      </c>
      <c r="AB548">
        <f t="shared" si="243"/>
        <v>0</v>
      </c>
    </row>
    <row r="549" spans="1:28" x14ac:dyDescent="0.2">
      <c r="A549">
        <f t="shared" si="217"/>
        <v>5.1699999999999342</v>
      </c>
      <c r="B549" s="5">
        <f t="shared" si="231"/>
        <v>-175.5387051442369</v>
      </c>
      <c r="C549" s="5">
        <f t="shared" si="232"/>
        <v>390.12360577940723</v>
      </c>
      <c r="D549" s="5">
        <f t="shared" si="233"/>
        <v>-25.754364378616348</v>
      </c>
      <c r="E549" s="2">
        <f t="shared" si="234"/>
        <v>427.79699016010113</v>
      </c>
      <c r="F549" s="2">
        <f t="shared" si="235"/>
        <v>-24.225679093802366</v>
      </c>
      <c r="G549" s="3">
        <f t="shared" si="236"/>
        <v>-27.628839333786594</v>
      </c>
      <c r="H549" s="3">
        <f t="shared" si="237"/>
        <v>53.228612319229754</v>
      </c>
      <c r="I549" s="3">
        <f t="shared" si="238"/>
        <v>-68.171926027116328</v>
      </c>
      <c r="J549" s="2">
        <f t="shared" si="239"/>
        <v>90.796747907673833</v>
      </c>
      <c r="K549" s="2">
        <f t="shared" si="219"/>
        <v>90.796747907673833</v>
      </c>
      <c r="L549" s="5">
        <f t="shared" si="220"/>
        <v>0.31384836983451009</v>
      </c>
      <c r="M549" s="4">
        <f t="shared" si="240"/>
        <v>8.6772062184855378E-2</v>
      </c>
      <c r="N549" s="4">
        <f t="shared" si="221"/>
        <v>0.14430475343704394</v>
      </c>
      <c r="O549" s="4">
        <f t="shared" si="222"/>
        <v>0</v>
      </c>
      <c r="P549" s="4">
        <f t="shared" si="223"/>
        <v>0</v>
      </c>
      <c r="Q549" s="5">
        <f t="shared" si="224"/>
        <v>4.1854889604707743</v>
      </c>
      <c r="R549" s="5">
        <f t="shared" si="225"/>
        <v>-8.0635949469970445</v>
      </c>
      <c r="S549" s="5">
        <f t="shared" si="241"/>
        <v>10.327355425734424</v>
      </c>
      <c r="T549" s="6">
        <f t="shared" si="242"/>
        <v>621.65557918374395</v>
      </c>
      <c r="U549" s="5">
        <f t="shared" si="226"/>
        <v>-1.8958823825594051</v>
      </c>
      <c r="V549" s="5">
        <f t="shared" si="227"/>
        <v>3.4687337430410166</v>
      </c>
      <c r="W549" s="5">
        <f t="shared" si="228"/>
        <v>3.4767524874707885</v>
      </c>
      <c r="X549" s="5">
        <f t="shared" si="218"/>
        <v>2.2896065779113695</v>
      </c>
      <c r="Y549" s="5">
        <f t="shared" si="218"/>
        <v>-4.5948612039560279</v>
      </c>
      <c r="Z549" s="5">
        <f t="shared" si="229"/>
        <v>-18.369892086794785</v>
      </c>
      <c r="AA549">
        <f t="shared" si="230"/>
        <v>0</v>
      </c>
      <c r="AB549">
        <f t="shared" si="243"/>
        <v>0</v>
      </c>
    </row>
    <row r="550" spans="1:28" x14ac:dyDescent="0.2">
      <c r="A550">
        <f t="shared" si="217"/>
        <v>5.179999999999934</v>
      </c>
      <c r="B550" s="5">
        <f t="shared" si="231"/>
        <v>-175.81487905724586</v>
      </c>
      <c r="C550" s="5">
        <f t="shared" si="232"/>
        <v>390.65566215953936</v>
      </c>
      <c r="D550" s="5">
        <f t="shared" si="233"/>
        <v>-26.437002133491848</v>
      </c>
      <c r="E550" s="2">
        <f t="shared" si="234"/>
        <v>428.39551593734285</v>
      </c>
      <c r="F550" s="2">
        <f t="shared" si="235"/>
        <v>-24.2301640160326</v>
      </c>
      <c r="G550" s="3">
        <f t="shared" si="236"/>
        <v>-27.605943268007479</v>
      </c>
      <c r="H550" s="3">
        <f t="shared" si="237"/>
        <v>53.182663707190194</v>
      </c>
      <c r="I550" s="3">
        <f t="shared" si="238"/>
        <v>-68.355624947984282</v>
      </c>
      <c r="J550" s="2">
        <f t="shared" si="239"/>
        <v>90.900909152428312</v>
      </c>
      <c r="K550" s="2">
        <f t="shared" si="219"/>
        <v>90.900909152428312</v>
      </c>
      <c r="L550" s="5">
        <f t="shared" si="220"/>
        <v>0.31384836983451009</v>
      </c>
      <c r="M550" s="4">
        <f t="shared" si="240"/>
        <v>8.6672545417547417E-2</v>
      </c>
      <c r="N550" s="4">
        <f t="shared" si="221"/>
        <v>0.14419461866144728</v>
      </c>
      <c r="O550" s="4">
        <f t="shared" si="222"/>
        <v>0</v>
      </c>
      <c r="P550" s="4">
        <f t="shared" si="223"/>
        <v>0</v>
      </c>
      <c r="Q550" s="5">
        <f t="shared" si="224"/>
        <v>4.1868180164226994</v>
      </c>
      <c r="R550" s="5">
        <f t="shared" si="225"/>
        <v>-8.0658766994084647</v>
      </c>
      <c r="S550" s="5">
        <f t="shared" si="241"/>
        <v>10.367063326820714</v>
      </c>
      <c r="T550" s="6">
        <f t="shared" si="242"/>
        <v>621.65495752847562</v>
      </c>
      <c r="U550" s="5">
        <f t="shared" si="226"/>
        <v>-1.8961121261505951</v>
      </c>
      <c r="V550" s="5">
        <f t="shared" si="227"/>
        <v>3.4822954701478741</v>
      </c>
      <c r="W550" s="5">
        <f t="shared" si="228"/>
        <v>3.4750865474933428</v>
      </c>
      <c r="X550" s="5">
        <f t="shared" si="218"/>
        <v>2.290705890272104</v>
      </c>
      <c r="Y550" s="5">
        <f t="shared" si="218"/>
        <v>-4.5835812292605906</v>
      </c>
      <c r="Z550" s="5">
        <f t="shared" si="229"/>
        <v>-18.331850125685943</v>
      </c>
      <c r="AA550">
        <f t="shared" si="230"/>
        <v>0</v>
      </c>
      <c r="AB550">
        <f t="shared" si="243"/>
        <v>0</v>
      </c>
    </row>
    <row r="551" spans="1:28" x14ac:dyDescent="0.2">
      <c r="A551">
        <f t="shared" si="217"/>
        <v>5.1899999999999338</v>
      </c>
      <c r="B551" s="5">
        <f t="shared" si="231"/>
        <v>-176.09082395463145</v>
      </c>
      <c r="C551" s="5">
        <f t="shared" si="232"/>
        <v>391.18725961754978</v>
      </c>
      <c r="D551" s="5">
        <f t="shared" si="233"/>
        <v>-27.121474975477977</v>
      </c>
      <c r="E551" s="2">
        <f t="shared" si="234"/>
        <v>428.99353184880226</v>
      </c>
      <c r="F551" s="2">
        <f t="shared" si="235"/>
        <v>-24.234633691412832</v>
      </c>
      <c r="G551" s="3">
        <f t="shared" si="236"/>
        <v>-27.583036209104758</v>
      </c>
      <c r="H551" s="3">
        <f t="shared" si="237"/>
        <v>53.136827894897586</v>
      </c>
      <c r="I551" s="3">
        <f t="shared" si="238"/>
        <v>-68.538943449241145</v>
      </c>
      <c r="J551" s="2">
        <f t="shared" si="239"/>
        <v>91.005126967567193</v>
      </c>
      <c r="K551" s="2">
        <f t="shared" si="219"/>
        <v>91.005126967567193</v>
      </c>
      <c r="L551" s="5">
        <f t="shared" si="220"/>
        <v>0.31384836983451009</v>
      </c>
      <c r="M551" s="4">
        <f t="shared" si="240"/>
        <v>8.6573202641745339E-2</v>
      </c>
      <c r="N551" s="4">
        <f t="shared" si="221"/>
        <v>0.14408459202390078</v>
      </c>
      <c r="O551" s="4">
        <f t="shared" si="222"/>
        <v>0</v>
      </c>
      <c r="P551" s="4">
        <f t="shared" si="223"/>
        <v>0</v>
      </c>
      <c r="Q551" s="5">
        <f t="shared" si="224"/>
        <v>4.1881400485119098</v>
      </c>
      <c r="R551" s="5">
        <f t="shared" si="225"/>
        <v>-8.068164623735175</v>
      </c>
      <c r="S551" s="5">
        <f t="shared" si="241"/>
        <v>10.40678378429234</v>
      </c>
      <c r="T551" s="6">
        <f t="shared" si="242"/>
        <v>621.65433587382893</v>
      </c>
      <c r="U551" s="5">
        <f t="shared" si="226"/>
        <v>-1.8963423247124995</v>
      </c>
      <c r="V551" s="5">
        <f t="shared" si="227"/>
        <v>3.4958416340417924</v>
      </c>
      <c r="W551" s="5">
        <f t="shared" si="228"/>
        <v>3.4734240459893595</v>
      </c>
      <c r="X551" s="5">
        <f t="shared" si="218"/>
        <v>2.2917977237994105</v>
      </c>
      <c r="Y551" s="5">
        <f t="shared" si="218"/>
        <v>-4.572322989693383</v>
      </c>
      <c r="Z551" s="5">
        <f t="shared" si="229"/>
        <v>-18.293792169718301</v>
      </c>
      <c r="AA551">
        <f t="shared" si="230"/>
        <v>0</v>
      </c>
      <c r="AB551">
        <f t="shared" si="243"/>
        <v>0</v>
      </c>
    </row>
    <row r="552" spans="1:28" x14ac:dyDescent="0.2">
      <c r="A552">
        <f t="shared" si="217"/>
        <v>5.1999999999999336</v>
      </c>
      <c r="B552" s="5">
        <f t="shared" si="231"/>
        <v>-176.36653972683632</v>
      </c>
      <c r="C552" s="5">
        <f t="shared" si="232"/>
        <v>391.71839928034933</v>
      </c>
      <c r="D552" s="5">
        <f t="shared" si="233"/>
        <v>-27.807779099578873</v>
      </c>
      <c r="E552" s="2">
        <f t="shared" si="234"/>
        <v>429.59103886135347</v>
      </c>
      <c r="F552" s="2">
        <f t="shared" si="235"/>
        <v>-24.239088124530205</v>
      </c>
      <c r="G552" s="3">
        <f t="shared" si="236"/>
        <v>-27.560118231866763</v>
      </c>
      <c r="H552" s="3">
        <f t="shared" si="237"/>
        <v>53.09110466500065</v>
      </c>
      <c r="I552" s="3">
        <f t="shared" si="238"/>
        <v>-68.721881370938334</v>
      </c>
      <c r="J552" s="2">
        <f t="shared" si="239"/>
        <v>91.109398476040056</v>
      </c>
      <c r="K552" s="2">
        <f t="shared" si="219"/>
        <v>91.109398476040056</v>
      </c>
      <c r="L552" s="5">
        <f t="shared" si="220"/>
        <v>0.31384836983451009</v>
      </c>
      <c r="M552" s="4">
        <f t="shared" si="240"/>
        <v>8.6474036176097807E-2</v>
      </c>
      <c r="N552" s="4">
        <f t="shared" si="221"/>
        <v>0.14397467644169173</v>
      </c>
      <c r="O552" s="4">
        <f t="shared" si="222"/>
        <v>0</v>
      </c>
      <c r="P552" s="4">
        <f t="shared" si="223"/>
        <v>0</v>
      </c>
      <c r="Q552" s="5">
        <f t="shared" si="224"/>
        <v>4.1894549235918195</v>
      </c>
      <c r="R552" s="5">
        <f t="shared" si="225"/>
        <v>-8.0704584779515276</v>
      </c>
      <c r="S552" s="5">
        <f t="shared" si="241"/>
        <v>10.44651629741827</v>
      </c>
      <c r="T552" s="6">
        <f t="shared" si="242"/>
        <v>621.65371421980399</v>
      </c>
      <c r="U552" s="5">
        <f t="shared" si="226"/>
        <v>-1.8965729541209009</v>
      </c>
      <c r="V552" s="5">
        <f t="shared" si="227"/>
        <v>3.5093721458501257</v>
      </c>
      <c r="W552" s="5">
        <f t="shared" si="228"/>
        <v>3.4717649458240105</v>
      </c>
      <c r="X552" s="5">
        <f t="shared" si="218"/>
        <v>2.2928819694709186</v>
      </c>
      <c r="Y552" s="5">
        <f t="shared" si="218"/>
        <v>-4.5610863321014019</v>
      </c>
      <c r="Z552" s="5">
        <f t="shared" si="229"/>
        <v>-18.255718756757719</v>
      </c>
      <c r="AA552">
        <f t="shared" si="230"/>
        <v>0</v>
      </c>
      <c r="AB552">
        <f t="shared" si="243"/>
        <v>0</v>
      </c>
    </row>
    <row r="553" spans="1:28" x14ac:dyDescent="0.2">
      <c r="A553">
        <f t="shared" si="217"/>
        <v>5.2099999999999334</v>
      </c>
      <c r="B553" s="5">
        <f t="shared" si="231"/>
        <v>-176.64202626505653</v>
      </c>
      <c r="C553" s="5">
        <f t="shared" si="232"/>
        <v>392.24908227268276</v>
      </c>
      <c r="D553" s="5">
        <f t="shared" si="233"/>
        <v>-28.495910699226094</v>
      </c>
      <c r="E553" s="2">
        <f t="shared" si="234"/>
        <v>430.18803794013934</v>
      </c>
      <c r="F553" s="2">
        <f t="shared" si="235"/>
        <v>-24.24352732000763</v>
      </c>
      <c r="G553" s="3">
        <f t="shared" si="236"/>
        <v>-27.537189412172054</v>
      </c>
      <c r="H553" s="3">
        <f t="shared" si="237"/>
        <v>53.045493801679633</v>
      </c>
      <c r="I553" s="3">
        <f t="shared" si="238"/>
        <v>-68.904438558505916</v>
      </c>
      <c r="J553" s="2">
        <f t="shared" si="239"/>
        <v>91.213720823397992</v>
      </c>
      <c r="K553" s="2">
        <f t="shared" si="219"/>
        <v>91.213720823397992</v>
      </c>
      <c r="L553" s="5">
        <f t="shared" si="220"/>
        <v>0.31384836983451009</v>
      </c>
      <c r="M553" s="4">
        <f t="shared" si="240"/>
        <v>8.6375048294106152E-2</v>
      </c>
      <c r="N553" s="4">
        <f t="shared" si="221"/>
        <v>0.1438648747899714</v>
      </c>
      <c r="O553" s="4">
        <f t="shared" si="222"/>
        <v>0</v>
      </c>
      <c r="P553" s="4">
        <f t="shared" si="223"/>
        <v>0</v>
      </c>
      <c r="Q553" s="5">
        <f t="shared" si="224"/>
        <v>4.1907625102062722</v>
      </c>
      <c r="R553" s="5">
        <f t="shared" si="225"/>
        <v>-8.072758023053586</v>
      </c>
      <c r="S553" s="5">
        <f t="shared" si="241"/>
        <v>10.486260365052317</v>
      </c>
      <c r="T553" s="6">
        <f t="shared" si="242"/>
        <v>621.65309256640046</v>
      </c>
      <c r="U553" s="5">
        <f t="shared" si="226"/>
        <v>-1.8968039906062095</v>
      </c>
      <c r="V553" s="5">
        <f t="shared" si="227"/>
        <v>3.5228869170637087</v>
      </c>
      <c r="W553" s="5">
        <f t="shared" si="228"/>
        <v>3.4701092105581313</v>
      </c>
      <c r="X553" s="5">
        <f t="shared" si="218"/>
        <v>2.2939585196000625</v>
      </c>
      <c r="Y553" s="5">
        <f t="shared" si="218"/>
        <v>-4.5498711059898778</v>
      </c>
      <c r="Z553" s="5">
        <f t="shared" si="229"/>
        <v>-18.217630424389551</v>
      </c>
      <c r="AA553">
        <f t="shared" si="230"/>
        <v>0</v>
      </c>
      <c r="AB553">
        <f t="shared" si="243"/>
        <v>0</v>
      </c>
    </row>
    <row r="554" spans="1:28" x14ac:dyDescent="0.2">
      <c r="A554">
        <f t="shared" si="217"/>
        <v>5.2199999999999331</v>
      </c>
      <c r="B554" s="5">
        <f t="shared" si="231"/>
        <v>-176.91728346125228</v>
      </c>
      <c r="C554" s="5">
        <f t="shared" si="232"/>
        <v>392.77930971714426</v>
      </c>
      <c r="D554" s="5">
        <f t="shared" si="233"/>
        <v>-29.185865966332372</v>
      </c>
      <c r="E554" s="2">
        <f t="shared" si="234"/>
        <v>430.78453004859102</v>
      </c>
      <c r="F554" s="2">
        <f t="shared" si="235"/>
        <v>-24.247951282504467</v>
      </c>
      <c r="G554" s="3">
        <f t="shared" si="236"/>
        <v>-27.514249826976055</v>
      </c>
      <c r="H554" s="3">
        <f t="shared" si="237"/>
        <v>52.999995090619734</v>
      </c>
      <c r="I554" s="3">
        <f t="shared" si="238"/>
        <v>-69.086614862749812</v>
      </c>
      <c r="J554" s="2">
        <f t="shared" si="239"/>
        <v>91.318091177711821</v>
      </c>
      <c r="K554" s="2">
        <f t="shared" si="219"/>
        <v>91.318091177711821</v>
      </c>
      <c r="L554" s="5">
        <f t="shared" si="220"/>
        <v>0.31384836983451009</v>
      </c>
      <c r="M554" s="4">
        <f t="shared" si="240"/>
        <v>8.6276241224624448E-2</v>
      </c>
      <c r="N554" s="4">
        <f t="shared" si="221"/>
        <v>0.14375518990210434</v>
      </c>
      <c r="O554" s="4">
        <f t="shared" si="222"/>
        <v>0</v>
      </c>
      <c r="P554" s="4">
        <f t="shared" si="223"/>
        <v>0</v>
      </c>
      <c r="Q554" s="5">
        <f t="shared" si="224"/>
        <v>4.1920626785809656</v>
      </c>
      <c r="R554" s="5">
        <f t="shared" si="225"/>
        <v>-8.0750630230349962</v>
      </c>
      <c r="S554" s="5">
        <f t="shared" si="241"/>
        <v>10.526015485680448</v>
      </c>
      <c r="T554" s="6">
        <f t="shared" si="242"/>
        <v>621.65247091361869</v>
      </c>
      <c r="U554" s="5">
        <f t="shared" si="226"/>
        <v>-1.8970354107500083</v>
      </c>
      <c r="V554" s="5">
        <f t="shared" si="227"/>
        <v>3.5363858595447302</v>
      </c>
      <c r="W554" s="5">
        <f t="shared" si="228"/>
        <v>3.4684568044396151</v>
      </c>
      <c r="X554" s="5">
        <f t="shared" si="218"/>
        <v>2.2950272678309576</v>
      </c>
      <c r="Y554" s="5">
        <f t="shared" si="218"/>
        <v>-4.5386771634902665</v>
      </c>
      <c r="Z554" s="5">
        <f t="shared" si="229"/>
        <v>-18.179527709879935</v>
      </c>
      <c r="AA554">
        <f t="shared" si="230"/>
        <v>0</v>
      </c>
      <c r="AB554">
        <f t="shared" si="243"/>
        <v>0</v>
      </c>
    </row>
    <row r="555" spans="1:28" x14ac:dyDescent="0.2">
      <c r="A555">
        <f t="shared" si="217"/>
        <v>5.2299999999999329</v>
      </c>
      <c r="B555" s="5">
        <f t="shared" si="231"/>
        <v>-177.19231120815866</v>
      </c>
      <c r="C555" s="5">
        <f t="shared" si="232"/>
        <v>393.30908273419226</v>
      </c>
      <c r="D555" s="5">
        <f t="shared" si="233"/>
        <v>-29.877641091345364</v>
      </c>
      <c r="E555" s="2">
        <f t="shared" si="234"/>
        <v>431.3805161484471</v>
      </c>
      <c r="F555" s="2">
        <f t="shared" si="235"/>
        <v>-24.252360016717233</v>
      </c>
      <c r="G555" s="3">
        <f t="shared" si="236"/>
        <v>-27.491299554297747</v>
      </c>
      <c r="H555" s="3">
        <f t="shared" si="237"/>
        <v>52.954608318984832</v>
      </c>
      <c r="I555" s="3">
        <f t="shared" si="238"/>
        <v>-69.268410139848612</v>
      </c>
      <c r="J555" s="2">
        <f t="shared" si="239"/>
        <v>91.422506729489271</v>
      </c>
      <c r="K555" s="2">
        <f t="shared" si="219"/>
        <v>91.422506729489271</v>
      </c>
      <c r="L555" s="5">
        <f t="shared" si="220"/>
        <v>0.31384836983451009</v>
      </c>
      <c r="M555" s="4">
        <f t="shared" si="240"/>
        <v>8.6177617152357916E-2</v>
      </c>
      <c r="N555" s="4">
        <f t="shared" si="221"/>
        <v>0.143645624570018</v>
      </c>
      <c r="O555" s="4">
        <f t="shared" si="222"/>
        <v>0</v>
      </c>
      <c r="P555" s="4">
        <f t="shared" si="223"/>
        <v>0</v>
      </c>
      <c r="Q555" s="5">
        <f t="shared" si="224"/>
        <v>4.1933553006148259</v>
      </c>
      <c r="R555" s="5">
        <f t="shared" si="225"/>
        <v>-8.0773732448629367</v>
      </c>
      <c r="S555" s="5">
        <f t="shared" si="241"/>
        <v>10.565781157467576</v>
      </c>
      <c r="T555" s="6">
        <f t="shared" si="242"/>
        <v>621.65184926145878</v>
      </c>
      <c r="U555" s="5">
        <f t="shared" si="226"/>
        <v>-1.8972671914815979</v>
      </c>
      <c r="V555" s="5">
        <f t="shared" si="227"/>
        <v>3.5498688855344365</v>
      </c>
      <c r="W555" s="5">
        <f t="shared" si="228"/>
        <v>3.4668076923948568</v>
      </c>
      <c r="X555" s="5">
        <f t="shared" si="218"/>
        <v>2.2960881091332279</v>
      </c>
      <c r="Y555" s="5">
        <f t="shared" si="218"/>
        <v>-4.5275043593284998</v>
      </c>
      <c r="Z555" s="5">
        <f t="shared" si="229"/>
        <v>-18.141411150137564</v>
      </c>
      <c r="AA555">
        <f t="shared" si="230"/>
        <v>0</v>
      </c>
      <c r="AB555">
        <f t="shared" si="243"/>
        <v>0</v>
      </c>
    </row>
    <row r="556" spans="1:28" x14ac:dyDescent="0.2">
      <c r="A556">
        <f t="shared" si="217"/>
        <v>5.2399999999999327</v>
      </c>
      <c r="B556" s="5">
        <f t="shared" si="231"/>
        <v>-177.46710939929619</v>
      </c>
      <c r="C556" s="5">
        <f t="shared" si="232"/>
        <v>393.83840244216418</v>
      </c>
      <c r="D556" s="5">
        <f t="shared" si="233"/>
        <v>-30.571232263301358</v>
      </c>
      <c r="E556" s="2">
        <f t="shared" si="234"/>
        <v>431.97599719977251</v>
      </c>
      <c r="F556" s="2">
        <f t="shared" si="235"/>
        <v>-24.256753527380347</v>
      </c>
      <c r="G556" s="3">
        <f t="shared" si="236"/>
        <v>-27.468338673206414</v>
      </c>
      <c r="H556" s="3">
        <f t="shared" si="237"/>
        <v>52.909333275391546</v>
      </c>
      <c r="I556" s="3">
        <f t="shared" si="238"/>
        <v>-69.449824251349995</v>
      </c>
      <c r="J556" s="2">
        <f t="shared" si="239"/>
        <v>91.526964691591431</v>
      </c>
      <c r="K556" s="2">
        <f t="shared" si="219"/>
        <v>91.526964691591431</v>
      </c>
      <c r="L556" s="5">
        <f t="shared" si="220"/>
        <v>0.31384836983451009</v>
      </c>
      <c r="M556" s="4">
        <f t="shared" si="240"/>
        <v>8.6079178218358962E-2</v>
      </c>
      <c r="N556" s="4">
        <f t="shared" si="221"/>
        <v>0.14353618154455156</v>
      </c>
      <c r="O556" s="4">
        <f t="shared" si="222"/>
        <v>0</v>
      </c>
      <c r="P556" s="4">
        <f t="shared" si="223"/>
        <v>0</v>
      </c>
      <c r="Q556" s="5">
        <f t="shared" si="224"/>
        <v>4.1946402498713491</v>
      </c>
      <c r="R556" s="5">
        <f t="shared" si="225"/>
        <v>-8.0796884584541235</v>
      </c>
      <c r="S556" s="5">
        <f t="shared" si="241"/>
        <v>10.605556878303855</v>
      </c>
      <c r="T556" s="6">
        <f t="shared" si="242"/>
        <v>621.65122760992017</v>
      </c>
      <c r="U556" s="5">
        <f t="shared" si="226"/>
        <v>-1.8974993100745614</v>
      </c>
      <c r="V556" s="5">
        <f t="shared" si="227"/>
        <v>3.5633359076606643</v>
      </c>
      <c r="W556" s="5">
        <f t="shared" si="228"/>
        <v>3.4651618400202584</v>
      </c>
      <c r="X556" s="5">
        <f t="shared" si="218"/>
        <v>2.2971409397967877</v>
      </c>
      <c r="Y556" s="5">
        <f t="shared" si="218"/>
        <v>-4.5163525507934592</v>
      </c>
      <c r="Z556" s="5">
        <f t="shared" si="229"/>
        <v>-18.103281281675887</v>
      </c>
      <c r="AA556">
        <f t="shared" si="230"/>
        <v>0</v>
      </c>
      <c r="AB556">
        <f t="shared" si="243"/>
        <v>0</v>
      </c>
    </row>
    <row r="557" spans="1:28" x14ac:dyDescent="0.2">
      <c r="A557">
        <f t="shared" si="217"/>
        <v>5.2499999999999325</v>
      </c>
      <c r="B557" s="5">
        <f t="shared" si="231"/>
        <v>-177.74167792898126</v>
      </c>
      <c r="C557" s="5">
        <f t="shared" si="232"/>
        <v>394.36726995729055</v>
      </c>
      <c r="D557" s="5">
        <f t="shared" si="233"/>
        <v>-31.266635669878941</v>
      </c>
      <c r="E557" s="2">
        <f t="shared" si="234"/>
        <v>432.5709741609765</v>
      </c>
      <c r="F557" s="2">
        <f t="shared" si="235"/>
        <v>-24.261131819266776</v>
      </c>
      <c r="G557" s="3">
        <f t="shared" si="236"/>
        <v>-27.445367263808446</v>
      </c>
      <c r="H557" s="3">
        <f t="shared" si="237"/>
        <v>52.864169749883608</v>
      </c>
      <c r="I557" s="3">
        <f t="shared" si="238"/>
        <v>-69.630857064166747</v>
      </c>
      <c r="J557" s="2">
        <f t="shared" si="239"/>
        <v>91.631462299148424</v>
      </c>
      <c r="K557" s="2">
        <f t="shared" si="219"/>
        <v>91.631462299148424</v>
      </c>
      <c r="L557" s="5">
        <f t="shared" si="220"/>
        <v>0.31384836983451009</v>
      </c>
      <c r="M557" s="4">
        <f t="shared" si="240"/>
        <v>8.5980926520521125E-2</v>
      </c>
      <c r="N557" s="4">
        <f t="shared" si="221"/>
        <v>0.14342686353580555</v>
      </c>
      <c r="O557" s="4">
        <f t="shared" si="222"/>
        <v>0</v>
      </c>
      <c r="P557" s="4">
        <f t="shared" si="223"/>
        <v>0</v>
      </c>
      <c r="Q557" s="5">
        <f t="shared" si="224"/>
        <v>4.1959174015699139</v>
      </c>
      <c r="R557" s="5">
        <f t="shared" si="225"/>
        <v>-8.0820084366509075</v>
      </c>
      <c r="S557" s="5">
        <f t="shared" si="241"/>
        <v>10.645342145850464</v>
      </c>
      <c r="T557" s="6">
        <f t="shared" si="242"/>
        <v>621.65060595900354</v>
      </c>
      <c r="U557" s="5">
        <f t="shared" si="226"/>
        <v>-1.8977317441433439</v>
      </c>
      <c r="V557" s="5">
        <f t="shared" si="227"/>
        <v>3.576786838945222</v>
      </c>
      <c r="W557" s="5">
        <f t="shared" si="228"/>
        <v>3.4635192135737878</v>
      </c>
      <c r="X557" s="5">
        <f t="shared" si="218"/>
        <v>2.2981856574265702</v>
      </c>
      <c r="Y557" s="5">
        <f t="shared" si="218"/>
        <v>-4.5052215977056855</v>
      </c>
      <c r="Z557" s="5">
        <f t="shared" si="229"/>
        <v>-18.065138640575746</v>
      </c>
      <c r="AA557">
        <f t="shared" si="230"/>
        <v>0</v>
      </c>
      <c r="AB557">
        <f t="shared" si="243"/>
        <v>0</v>
      </c>
    </row>
    <row r="558" spans="1:28" x14ac:dyDescent="0.2">
      <c r="A558">
        <f t="shared" si="217"/>
        <v>5.2599999999999323</v>
      </c>
      <c r="B558" s="5">
        <f t="shared" si="231"/>
        <v>-178.01601669233648</v>
      </c>
      <c r="C558" s="5">
        <f t="shared" si="232"/>
        <v>394.89568639370947</v>
      </c>
      <c r="D558" s="5">
        <f t="shared" si="233"/>
        <v>-31.96384749745264</v>
      </c>
      <c r="E558" s="2">
        <f t="shared" si="234"/>
        <v>433.16544798883154</v>
      </c>
      <c r="F558" s="2">
        <f t="shared" si="235"/>
        <v>-24.26549489718877</v>
      </c>
      <c r="G558" s="3">
        <f t="shared" si="236"/>
        <v>-27.422385407234181</v>
      </c>
      <c r="H558" s="3">
        <f t="shared" si="237"/>
        <v>52.81911753390655</v>
      </c>
      <c r="I558" s="3">
        <f t="shared" si="238"/>
        <v>-69.811508450572504</v>
      </c>
      <c r="J558" s="2">
        <f t="shared" si="239"/>
        <v>91.735996809474301</v>
      </c>
      <c r="K558" s="2">
        <f t="shared" si="219"/>
        <v>91.735996809474301</v>
      </c>
      <c r="L558" s="5">
        <f t="shared" si="220"/>
        <v>0.31384836983451009</v>
      </c>
      <c r="M558" s="4">
        <f t="shared" si="240"/>
        <v>8.588286411407059E-2</v>
      </c>
      <c r="N558" s="4">
        <f t="shared" si="221"/>
        <v>0.14331767321349043</v>
      </c>
      <c r="O558" s="4">
        <f t="shared" si="222"/>
        <v>0</v>
      </c>
      <c r="P558" s="4">
        <f t="shared" si="223"/>
        <v>0</v>
      </c>
      <c r="Q558" s="5">
        <f t="shared" si="224"/>
        <v>4.1971866325770488</v>
      </c>
      <c r="R558" s="5">
        <f t="shared" si="225"/>
        <v>-8.0843329551974374</v>
      </c>
      <c r="S558" s="5">
        <f t="shared" si="241"/>
        <v>10.685136457584917</v>
      </c>
      <c r="T558" s="6">
        <f t="shared" si="242"/>
        <v>621.64998430870833</v>
      </c>
      <c r="U558" s="5">
        <f t="shared" si="226"/>
        <v>-1.8979644716398436</v>
      </c>
      <c r="V558" s="5">
        <f t="shared" si="227"/>
        <v>3.5902215928110985</v>
      </c>
      <c r="W558" s="5">
        <f t="shared" si="228"/>
        <v>3.4618797799665941</v>
      </c>
      <c r="X558" s="5">
        <f t="shared" si="218"/>
        <v>2.2992221609372052</v>
      </c>
      <c r="Y558" s="5">
        <f t="shared" si="218"/>
        <v>-4.4941113623863389</v>
      </c>
      <c r="Z558" s="5">
        <f t="shared" si="229"/>
        <v>-18.026983762448488</v>
      </c>
      <c r="AA558">
        <f t="shared" si="230"/>
        <v>0</v>
      </c>
      <c r="AB558">
        <f t="shared" si="243"/>
        <v>0</v>
      </c>
    </row>
    <row r="559" spans="1:28" x14ac:dyDescent="0.2">
      <c r="A559">
        <f t="shared" si="217"/>
        <v>5.2699999999999321</v>
      </c>
      <c r="B559" s="5">
        <f t="shared" si="231"/>
        <v>-178.29012558530079</v>
      </c>
      <c r="C559" s="5">
        <f t="shared" si="232"/>
        <v>395.42365286348041</v>
      </c>
      <c r="D559" s="5">
        <f t="shared" si="233"/>
        <v>-32.662863931146482</v>
      </c>
      <c r="E559" s="2">
        <f t="shared" si="234"/>
        <v>433.75941963849107</v>
      </c>
      <c r="F559" s="2">
        <f t="shared" si="235"/>
        <v>-24.269842765998501</v>
      </c>
      <c r="G559" s="3">
        <f t="shared" si="236"/>
        <v>-27.39939318562481</v>
      </c>
      <c r="H559" s="3">
        <f t="shared" si="237"/>
        <v>52.774176420282686</v>
      </c>
      <c r="I559" s="3">
        <f t="shared" si="238"/>
        <v>-69.991778288196983</v>
      </c>
      <c r="J559" s="2">
        <f t="shared" si="239"/>
        <v>91.840565501981246</v>
      </c>
      <c r="K559" s="2">
        <f t="shared" si="219"/>
        <v>91.840565501981246</v>
      </c>
      <c r="L559" s="5">
        <f t="shared" si="220"/>
        <v>0.31384836983451009</v>
      </c>
      <c r="M559" s="4">
        <f t="shared" si="240"/>
        <v>8.5784993012055485E-2</v>
      </c>
      <c r="N559" s="4">
        <f t="shared" si="221"/>
        <v>0.14320861320727546</v>
      </c>
      <c r="O559" s="4">
        <f t="shared" si="222"/>
        <v>0</v>
      </c>
      <c r="P559" s="4">
        <f t="shared" si="223"/>
        <v>0</v>
      </c>
      <c r="Q559" s="5">
        <f t="shared" si="224"/>
        <v>4.1984478213976812</v>
      </c>
      <c r="R559" s="5">
        <f t="shared" si="225"/>
        <v>-8.0866617927159066</v>
      </c>
      <c r="S559" s="5">
        <f t="shared" si="241"/>
        <v>10.724939310845876</v>
      </c>
      <c r="T559" s="6">
        <f t="shared" si="242"/>
        <v>621.64936265903475</v>
      </c>
      <c r="U559" s="5">
        <f t="shared" si="226"/>
        <v>-1.8981974708500247</v>
      </c>
      <c r="V559" s="5">
        <f t="shared" si="227"/>
        <v>3.6036400830895277</v>
      </c>
      <c r="W559" s="5">
        <f t="shared" si="228"/>
        <v>3.4602435067546868</v>
      </c>
      <c r="X559" s="5">
        <f t="shared" si="218"/>
        <v>2.3002503505476568</v>
      </c>
      <c r="Y559" s="5">
        <f t="shared" si="218"/>
        <v>-4.4830217096263789</v>
      </c>
      <c r="Z559" s="5">
        <f t="shared" si="229"/>
        <v>-17.988817182399437</v>
      </c>
      <c r="AA559">
        <f t="shared" si="230"/>
        <v>0</v>
      </c>
      <c r="AB559">
        <f t="shared" si="243"/>
        <v>0</v>
      </c>
    </row>
    <row r="560" spans="1:28" x14ac:dyDescent="0.2">
      <c r="A560">
        <f t="shared" si="217"/>
        <v>5.2799999999999319</v>
      </c>
      <c r="B560" s="5">
        <f t="shared" si="231"/>
        <v>-178.56400450463948</v>
      </c>
      <c r="C560" s="5">
        <f t="shared" si="232"/>
        <v>395.95117047659772</v>
      </c>
      <c r="D560" s="5">
        <f t="shared" si="233"/>
        <v>-33.363681154887573</v>
      </c>
      <c r="E560" s="2">
        <f t="shared" si="234"/>
        <v>434.35289006350661</v>
      </c>
      <c r="F560" s="2">
        <f t="shared" si="235"/>
        <v>-24.274175430588734</v>
      </c>
      <c r="G560" s="3">
        <f t="shared" si="236"/>
        <v>-27.376390682119332</v>
      </c>
      <c r="H560" s="3">
        <f t="shared" si="237"/>
        <v>52.729346203186424</v>
      </c>
      <c r="I560" s="3">
        <f t="shared" si="238"/>
        <v>-70.171666460020973</v>
      </c>
      <c r="J560" s="2">
        <f t="shared" si="239"/>
        <v>91.945165678092906</v>
      </c>
      <c r="K560" s="2">
        <f t="shared" si="219"/>
        <v>91.945165678092906</v>
      </c>
      <c r="L560" s="5">
        <f t="shared" si="220"/>
        <v>0.31384836983451009</v>
      </c>
      <c r="M560" s="4">
        <f t="shared" si="240"/>
        <v>8.5687315185832696E-2</v>
      </c>
      <c r="N560" s="4">
        <f t="shared" si="221"/>
        <v>0.14309968610713705</v>
      </c>
      <c r="O560" s="4">
        <f t="shared" si="222"/>
        <v>0</v>
      </c>
      <c r="P560" s="4">
        <f t="shared" si="223"/>
        <v>0</v>
      </c>
      <c r="Q560" s="5">
        <f t="shared" si="224"/>
        <v>4.1997008481663416</v>
      </c>
      <c r="R560" s="5">
        <f t="shared" si="225"/>
        <v>-8.0889947306828631</v>
      </c>
      <c r="S560" s="5">
        <f t="shared" si="241"/>
        <v>10.764750202877424</v>
      </c>
      <c r="T560" s="6">
        <f t="shared" si="242"/>
        <v>621.64874100998304</v>
      </c>
      <c r="U560" s="5">
        <f t="shared" si="226"/>
        <v>-1.8984307203905375</v>
      </c>
      <c r="V560" s="5">
        <f t="shared" si="227"/>
        <v>3.6170422240268807</v>
      </c>
      <c r="W560" s="5">
        <f t="shared" si="228"/>
        <v>3.4586103621306652</v>
      </c>
      <c r="X560" s="5">
        <f t="shared" si="218"/>
        <v>2.3012701277758039</v>
      </c>
      <c r="Y560" s="5">
        <f t="shared" si="218"/>
        <v>-4.4719525066559829</v>
      </c>
      <c r="Z560" s="5">
        <f t="shared" si="229"/>
        <v>-17.95063943499191</v>
      </c>
      <c r="AA560">
        <f t="shared" si="230"/>
        <v>0</v>
      </c>
      <c r="AB560">
        <f t="shared" si="243"/>
        <v>0</v>
      </c>
    </row>
    <row r="561" spans="1:28" x14ac:dyDescent="0.2">
      <c r="A561">
        <f t="shared" si="217"/>
        <v>5.2899999999999316</v>
      </c>
      <c r="B561" s="5">
        <f t="shared" si="231"/>
        <v>-178.83765334795427</v>
      </c>
      <c r="C561" s="5">
        <f t="shared" si="232"/>
        <v>396.47824034100427</v>
      </c>
      <c r="D561" s="5">
        <f t="shared" si="233"/>
        <v>-34.066295351459537</v>
      </c>
      <c r="E561" s="2">
        <f t="shared" si="234"/>
        <v>434.94586021584593</v>
      </c>
      <c r="F561" s="2">
        <f t="shared" si="235"/>
        <v>-24.278492895893503</v>
      </c>
      <c r="G561" s="3">
        <f t="shared" si="236"/>
        <v>-27.353377980841575</v>
      </c>
      <c r="H561" s="3">
        <f t="shared" si="237"/>
        <v>52.684626678119862</v>
      </c>
      <c r="I561" s="3">
        <f t="shared" si="238"/>
        <v>-70.351172854370887</v>
      </c>
      <c r="J561" s="2">
        <f t="shared" si="239"/>
        <v>92.049794661157279</v>
      </c>
      <c r="K561" s="2">
        <f t="shared" si="219"/>
        <v>92.049794661157279</v>
      </c>
      <c r="L561" s="5">
        <f t="shared" si="220"/>
        <v>0.31384836983451009</v>
      </c>
      <c r="M561" s="4">
        <f t="shared" si="240"/>
        <v>8.5589832565552082E-2</v>
      </c>
      <c r="N561" s="4">
        <f t="shared" si="221"/>
        <v>0.14299089446370658</v>
      </c>
      <c r="O561" s="4">
        <f t="shared" si="222"/>
        <v>0</v>
      </c>
      <c r="P561" s="4">
        <f t="shared" si="223"/>
        <v>0</v>
      </c>
      <c r="Q561" s="5">
        <f t="shared" si="224"/>
        <v>4.2009455946383545</v>
      </c>
      <c r="R561" s="5">
        <f t="shared" si="225"/>
        <v>-8.0913315534056203</v>
      </c>
      <c r="S561" s="5">
        <f t="shared" si="241"/>
        <v>10.804568630872915</v>
      </c>
      <c r="T561" s="6">
        <f t="shared" si="242"/>
        <v>621.64811936155274</v>
      </c>
      <c r="U561" s="5">
        <f t="shared" si="226"/>
        <v>-1.8986641992053601</v>
      </c>
      <c r="V561" s="5">
        <f t="shared" si="227"/>
        <v>3.6304279302914102</v>
      </c>
      <c r="W561" s="5">
        <f t="shared" si="228"/>
        <v>3.4569803149155072</v>
      </c>
      <c r="X561" s="5">
        <f t="shared" si="218"/>
        <v>2.3022813954329946</v>
      </c>
      <c r="Y561" s="5">
        <f t="shared" si="218"/>
        <v>-4.4609036231142101</v>
      </c>
      <c r="Z561" s="5">
        <f t="shared" si="229"/>
        <v>-17.91245105421158</v>
      </c>
      <c r="AA561">
        <f t="shared" si="230"/>
        <v>0</v>
      </c>
      <c r="AB561">
        <f t="shared" si="243"/>
        <v>0</v>
      </c>
    </row>
    <row r="562" spans="1:28" x14ac:dyDescent="0.2">
      <c r="A562">
        <f t="shared" si="217"/>
        <v>5.2999999999999314</v>
      </c>
      <c r="B562" s="5">
        <f t="shared" si="231"/>
        <v>-179.1110720136929</v>
      </c>
      <c r="C562" s="5">
        <f t="shared" si="232"/>
        <v>397.00486356260433</v>
      </c>
      <c r="D562" s="5">
        <f t="shared" si="233"/>
        <v>-34.770702702555958</v>
      </c>
      <c r="E562" s="2">
        <f t="shared" si="234"/>
        <v>435.53833104590962</v>
      </c>
      <c r="F562" s="2">
        <f t="shared" si="235"/>
        <v>-24.282795166888754</v>
      </c>
      <c r="G562" s="3">
        <f t="shared" si="236"/>
        <v>-27.330355166887244</v>
      </c>
      <c r="H562" s="3">
        <f t="shared" si="237"/>
        <v>52.640017641888718</v>
      </c>
      <c r="I562" s="3">
        <f t="shared" si="238"/>
        <v>-70.530297364912997</v>
      </c>
      <c r="J562" s="2">
        <f t="shared" si="239"/>
        <v>92.154449796358776</v>
      </c>
      <c r="K562" s="2">
        <f t="shared" si="219"/>
        <v>92.154449796358776</v>
      </c>
      <c r="L562" s="5">
        <f t="shared" si="220"/>
        <v>0.31384836983451009</v>
      </c>
      <c r="M562" s="4">
        <f t="shared" si="240"/>
        <v>8.5492547040638134E-2</v>
      </c>
      <c r="N562" s="4">
        <f t="shared" si="221"/>
        <v>0.14288224078861778</v>
      </c>
      <c r="O562" s="4">
        <f t="shared" si="222"/>
        <v>0</v>
      </c>
      <c r="P562" s="4">
        <f t="shared" si="223"/>
        <v>0</v>
      </c>
      <c r="Q562" s="5">
        <f t="shared" si="224"/>
        <v>4.2021819441809889</v>
      </c>
      <c r="R562" s="5">
        <f t="shared" si="225"/>
        <v>-8.0936720479987496</v>
      </c>
      <c r="S562" s="5">
        <f t="shared" si="241"/>
        <v>10.844394092018282</v>
      </c>
      <c r="T562" s="6">
        <f t="shared" si="242"/>
        <v>621.6474977137442</v>
      </c>
      <c r="U562" s="5">
        <f t="shared" si="226"/>
        <v>-1.8988978865624533</v>
      </c>
      <c r="V562" s="5">
        <f t="shared" si="227"/>
        <v>3.6437971169798318</v>
      </c>
      <c r="W562" s="5">
        <f t="shared" si="228"/>
        <v>3.4553533345504222</v>
      </c>
      <c r="X562" s="5">
        <f t="shared" si="218"/>
        <v>2.3032840576185354</v>
      </c>
      <c r="Y562" s="5">
        <f t="shared" si="218"/>
        <v>-4.4498749310189183</v>
      </c>
      <c r="Z562" s="5">
        <f t="shared" si="229"/>
        <v>-17.874252573431296</v>
      </c>
      <c r="AA562">
        <f t="shared" si="230"/>
        <v>0</v>
      </c>
      <c r="AB562">
        <f t="shared" si="243"/>
        <v>0</v>
      </c>
    </row>
    <row r="563" spans="1:28" x14ac:dyDescent="0.2">
      <c r="A563">
        <f t="shared" si="217"/>
        <v>5.3099999999999312</v>
      </c>
      <c r="B563" s="5">
        <f t="shared" si="231"/>
        <v>-179.38426040115891</v>
      </c>
      <c r="C563" s="5">
        <f t="shared" si="232"/>
        <v>397.53104124527664</v>
      </c>
      <c r="D563" s="5">
        <f t="shared" si="233"/>
        <v>-35.476899388833765</v>
      </c>
      <c r="E563" s="2">
        <f t="shared" si="234"/>
        <v>436.13030350254797</v>
      </c>
      <c r="F563" s="2">
        <f t="shared" si="235"/>
        <v>-24.287082248592988</v>
      </c>
      <c r="G563" s="3">
        <f t="shared" si="236"/>
        <v>-27.307322326311059</v>
      </c>
      <c r="H563" s="3">
        <f t="shared" si="237"/>
        <v>52.595518892578532</v>
      </c>
      <c r="I563" s="3">
        <f t="shared" si="238"/>
        <v>-70.709039890647304</v>
      </c>
      <c r="J563" s="2">
        <f t="shared" si="239"/>
        <v>92.25912845062966</v>
      </c>
      <c r="K563" s="2">
        <f t="shared" si="219"/>
        <v>92.25912845062966</v>
      </c>
      <c r="L563" s="5">
        <f t="shared" si="220"/>
        <v>0.31384836983451009</v>
      </c>
      <c r="M563" s="4">
        <f t="shared" si="240"/>
        <v>8.5395460460269107E-2</v>
      </c>
      <c r="N563" s="4">
        <f t="shared" si="221"/>
        <v>0.14277372755485354</v>
      </c>
      <c r="O563" s="4">
        <f t="shared" si="222"/>
        <v>0</v>
      </c>
      <c r="P563" s="4">
        <f t="shared" si="223"/>
        <v>0</v>
      </c>
      <c r="Q563" s="5">
        <f t="shared" si="224"/>
        <v>4.2034097817645844</v>
      </c>
      <c r="R563" s="5">
        <f t="shared" si="225"/>
        <v>-8.0960160043606262</v>
      </c>
      <c r="S563" s="5">
        <f t="shared" si="241"/>
        <v>10.884226083534875</v>
      </c>
      <c r="T563" s="6">
        <f t="shared" si="242"/>
        <v>621.6468760665573</v>
      </c>
      <c r="U563" s="5">
        <f t="shared" si="226"/>
        <v>-1.8991317620504342</v>
      </c>
      <c r="V563" s="5">
        <f t="shared" si="227"/>
        <v>3.6571496996237682</v>
      </c>
      <c r="W563" s="5">
        <f t="shared" si="228"/>
        <v>3.4537293910887596</v>
      </c>
      <c r="X563" s="5">
        <f t="shared" si="218"/>
        <v>2.3042780197141504</v>
      </c>
      <c r="Y563" s="5">
        <f t="shared" si="218"/>
        <v>-4.4388663047368579</v>
      </c>
      <c r="Z563" s="5">
        <f t="shared" si="229"/>
        <v>-17.836044525376366</v>
      </c>
      <c r="AA563">
        <f t="shared" si="230"/>
        <v>0</v>
      </c>
      <c r="AB563">
        <f t="shared" si="243"/>
        <v>0</v>
      </c>
    </row>
    <row r="564" spans="1:28" x14ac:dyDescent="0.2">
      <c r="A564">
        <f t="shared" si="217"/>
        <v>5.319999999999931</v>
      </c>
      <c r="B564" s="5">
        <f t="shared" si="231"/>
        <v>-179.65721841052104</v>
      </c>
      <c r="C564" s="5">
        <f t="shared" si="232"/>
        <v>398.05677449088716</v>
      </c>
      <c r="D564" s="5">
        <f t="shared" si="233"/>
        <v>-36.184881589966508</v>
      </c>
      <c r="E564" s="2">
        <f t="shared" si="234"/>
        <v>436.72177853307784</v>
      </c>
      <c r="F564" s="2">
        <f t="shared" si="235"/>
        <v>-24.291354146067874</v>
      </c>
      <c r="G564" s="3">
        <f t="shared" si="236"/>
        <v>-27.284279546113918</v>
      </c>
      <c r="H564" s="3">
        <f t="shared" si="237"/>
        <v>52.551130229531161</v>
      </c>
      <c r="I564" s="3">
        <f t="shared" si="238"/>
        <v>-70.887400335901063</v>
      </c>
      <c r="J564" s="2">
        <f t="shared" si="239"/>
        <v>92.363828012560958</v>
      </c>
      <c r="K564" s="2">
        <f t="shared" si="219"/>
        <v>92.363828012560958</v>
      </c>
      <c r="L564" s="5">
        <f t="shared" si="220"/>
        <v>0.31384836983451009</v>
      </c>
      <c r="M564" s="4">
        <f t="shared" si="240"/>
        <v>8.529857463385325E-2</v>
      </c>
      <c r="N564" s="4">
        <f t="shared" si="221"/>
        <v>0.14266535719709234</v>
      </c>
      <c r="O564" s="4">
        <f t="shared" si="222"/>
        <v>0</v>
      </c>
      <c r="P564" s="4">
        <f t="shared" si="223"/>
        <v>0</v>
      </c>
      <c r="Q564" s="5">
        <f t="shared" si="224"/>
        <v>4.2046289939536621</v>
      </c>
      <c r="R564" s="5">
        <f t="shared" si="225"/>
        <v>-8.0983632151501084</v>
      </c>
      <c r="S564" s="5">
        <f t="shared" si="241"/>
        <v>10.924064102721816</v>
      </c>
      <c r="T564" s="6">
        <f t="shared" si="242"/>
        <v>621.64625441999215</v>
      </c>
      <c r="U564" s="5">
        <f t="shared" si="226"/>
        <v>-1.8993658055752658</v>
      </c>
      <c r="V564" s="5">
        <f t="shared" si="227"/>
        <v>3.6704855941960299</v>
      </c>
      <c r="W564" s="5">
        <f t="shared" si="228"/>
        <v>3.4521084551879757</v>
      </c>
      <c r="X564" s="5">
        <f t="shared" si="218"/>
        <v>2.3052631883783965</v>
      </c>
      <c r="Y564" s="5">
        <f t="shared" si="218"/>
        <v>-4.427877620954078</v>
      </c>
      <c r="Z564" s="5">
        <f t="shared" si="229"/>
        <v>-17.79782744209021</v>
      </c>
      <c r="AA564">
        <f t="shared" si="230"/>
        <v>0</v>
      </c>
      <c r="AB564">
        <f t="shared" si="243"/>
        <v>0</v>
      </c>
    </row>
    <row r="565" spans="1:28" x14ac:dyDescent="0.2">
      <c r="A565">
        <f t="shared" si="217"/>
        <v>5.3299999999999308</v>
      </c>
      <c r="B565" s="5">
        <f t="shared" si="231"/>
        <v>-179.92994594282277</v>
      </c>
      <c r="C565" s="5">
        <f t="shared" si="232"/>
        <v>398.58206439930143</v>
      </c>
      <c r="D565" s="5">
        <f t="shared" si="233"/>
        <v>-36.894645484697627</v>
      </c>
      <c r="E565" s="2">
        <f t="shared" si="234"/>
        <v>437.31275708329844</v>
      </c>
      <c r="F565" s="2">
        <f t="shared" si="235"/>
        <v>-24.295610864418887</v>
      </c>
      <c r="G565" s="3">
        <f t="shared" si="236"/>
        <v>-27.261226914230136</v>
      </c>
      <c r="H565" s="3">
        <f t="shared" si="237"/>
        <v>52.506851453321623</v>
      </c>
      <c r="I565" s="3">
        <f t="shared" si="238"/>
        <v>-71.065378610321972</v>
      </c>
      <c r="J565" s="2">
        <f t="shared" si="239"/>
        <v>92.468545892312676</v>
      </c>
      <c r="K565" s="2">
        <f t="shared" si="219"/>
        <v>92.468545892312676</v>
      </c>
      <c r="L565" s="5">
        <f t="shared" si="220"/>
        <v>0.31384836983451009</v>
      </c>
      <c r="M565" s="4">
        <f t="shared" si="240"/>
        <v>8.5201891331502536E-2</v>
      </c>
      <c r="N565" s="4">
        <f t="shared" si="221"/>
        <v>0.14255713211205365</v>
      </c>
      <c r="O565" s="4">
        <f t="shared" si="222"/>
        <v>0</v>
      </c>
      <c r="P565" s="4">
        <f t="shared" si="223"/>
        <v>0</v>
      </c>
      <c r="Q565" s="5">
        <f t="shared" si="224"/>
        <v>4.2058394688980005</v>
      </c>
      <c r="R565" s="5">
        <f t="shared" si="225"/>
        <v>-8.1007134757632713</v>
      </c>
      <c r="S565" s="5">
        <f t="shared" si="241"/>
        <v>10.963907646997869</v>
      </c>
      <c r="T565" s="6">
        <f t="shared" si="242"/>
        <v>621.64563277404852</v>
      </c>
      <c r="U565" s="5">
        <f t="shared" si="226"/>
        <v>-1.8995999973569655</v>
      </c>
      <c r="V565" s="5">
        <f t="shared" si="227"/>
        <v>3.6838047171167458</v>
      </c>
      <c r="W565" s="5">
        <f t="shared" si="228"/>
        <v>3.4504904981016704</v>
      </c>
      <c r="X565" s="5">
        <f t="shared" si="218"/>
        <v>2.3062394715410353</v>
      </c>
      <c r="Y565" s="5">
        <f t="shared" si="218"/>
        <v>-4.4169087586465254</v>
      </c>
      <c r="Z565" s="5">
        <f t="shared" si="229"/>
        <v>-17.75960185490046</v>
      </c>
      <c r="AA565">
        <f t="shared" si="230"/>
        <v>0</v>
      </c>
      <c r="AB565">
        <f t="shared" si="243"/>
        <v>0</v>
      </c>
    </row>
    <row r="566" spans="1:28" x14ac:dyDescent="0.2">
      <c r="A566">
        <f t="shared" si="217"/>
        <v>5.3399999999999306</v>
      </c>
      <c r="B566" s="5">
        <f t="shared" si="231"/>
        <v>-180.2024428999915</v>
      </c>
      <c r="C566" s="5">
        <f t="shared" si="232"/>
        <v>399.1069120683967</v>
      </c>
      <c r="D566" s="5">
        <f t="shared" si="233"/>
        <v>-37.606187250893591</v>
      </c>
      <c r="E566" s="2">
        <f t="shared" si="234"/>
        <v>437.90324009750788</v>
      </c>
      <c r="F566" s="2">
        <f t="shared" si="235"/>
        <v>-24.29985240879591</v>
      </c>
      <c r="G566" s="3">
        <f t="shared" si="236"/>
        <v>-27.238164519514726</v>
      </c>
      <c r="H566" s="3">
        <f t="shared" si="237"/>
        <v>52.462682365735155</v>
      </c>
      <c r="I566" s="3">
        <f t="shared" si="238"/>
        <v>-71.242974628870982</v>
      </c>
      <c r="J566" s="2">
        <f t="shared" si="239"/>
        <v>92.573279521523517</v>
      </c>
      <c r="K566" s="2">
        <f t="shared" si="219"/>
        <v>92.573279521523517</v>
      </c>
      <c r="L566" s="5">
        <f t="shared" si="220"/>
        <v>0.31384836983451009</v>
      </c>
      <c r="M566" s="4">
        <f t="shared" si="240"/>
        <v>8.5105412284503246E-2</v>
      </c>
      <c r="N566" s="4">
        <f t="shared" si="221"/>
        <v>0.14244905465884261</v>
      </c>
      <c r="O566" s="4">
        <f t="shared" si="222"/>
        <v>0</v>
      </c>
      <c r="P566" s="4">
        <f t="shared" si="223"/>
        <v>0</v>
      </c>
      <c r="Q566" s="5">
        <f t="shared" si="224"/>
        <v>4.2070410963236959</v>
      </c>
      <c r="R566" s="5">
        <f t="shared" si="225"/>
        <v>-8.1030665843102287</v>
      </c>
      <c r="S566" s="5">
        <f t="shared" si="241"/>
        <v>11.003756213942806</v>
      </c>
      <c r="T566" s="6">
        <f t="shared" si="242"/>
        <v>621.64501112872654</v>
      </c>
      <c r="U566" s="5">
        <f t="shared" si="226"/>
        <v>-1.8998343179263231</v>
      </c>
      <c r="V566" s="5">
        <f t="shared" si="227"/>
        <v>3.6971069852593521</v>
      </c>
      <c r="W566" s="5">
        <f t="shared" si="228"/>
        <v>3.4488754916716644</v>
      </c>
      <c r="X566" s="5">
        <f t="shared" si="218"/>
        <v>2.3072067783973731</v>
      </c>
      <c r="Y566" s="5">
        <f t="shared" si="218"/>
        <v>-4.4059595990508766</v>
      </c>
      <c r="Z566" s="5">
        <f t="shared" si="229"/>
        <v>-17.721368294385528</v>
      </c>
      <c r="AA566">
        <f t="shared" si="230"/>
        <v>0</v>
      </c>
      <c r="AB566">
        <f t="shared" si="243"/>
        <v>0</v>
      </c>
    </row>
    <row r="567" spans="1:28" x14ac:dyDescent="0.2">
      <c r="A567">
        <f t="shared" si="217"/>
        <v>5.3499999999999304</v>
      </c>
      <c r="B567" s="5">
        <f t="shared" si="231"/>
        <v>-180.47470918484771</v>
      </c>
      <c r="C567" s="5">
        <f t="shared" si="232"/>
        <v>399.63131859407406</v>
      </c>
      <c r="D567" s="5">
        <f t="shared" si="233"/>
        <v>-38.319503065597026</v>
      </c>
      <c r="E567" s="2">
        <f t="shared" si="234"/>
        <v>438.49322851851849</v>
      </c>
      <c r="F567" s="2">
        <f t="shared" si="235"/>
        <v>-24.304078784393862</v>
      </c>
      <c r="G567" s="3">
        <f t="shared" si="236"/>
        <v>-27.215092451730751</v>
      </c>
      <c r="H567" s="3">
        <f t="shared" si="237"/>
        <v>52.418622769744644</v>
      </c>
      <c r="I567" s="3">
        <f t="shared" si="238"/>
        <v>-71.42018831181484</v>
      </c>
      <c r="J567" s="2">
        <f t="shared" si="239"/>
        <v>92.678026353219977</v>
      </c>
      <c r="K567" s="2">
        <f t="shared" si="219"/>
        <v>92.678026353219977</v>
      </c>
      <c r="L567" s="5">
        <f t="shared" si="220"/>
        <v>0.31384836983451009</v>
      </c>
      <c r="M567" s="4">
        <f t="shared" si="240"/>
        <v>8.5009139185784038E-2</v>
      </c>
      <c r="N567" s="4">
        <f t="shared" si="221"/>
        <v>0.14234112715929426</v>
      </c>
      <c r="O567" s="4">
        <f t="shared" si="222"/>
        <v>0</v>
      </c>
      <c r="P567" s="4">
        <f t="shared" si="223"/>
        <v>0</v>
      </c>
      <c r="Q567" s="5">
        <f t="shared" si="224"/>
        <v>4.2082337675241916</v>
      </c>
      <c r="R567" s="5">
        <f t="shared" si="225"/>
        <v>-8.1054223415920603</v>
      </c>
      <c r="S567" s="5">
        <f t="shared" si="241"/>
        <v>11.043609301338311</v>
      </c>
      <c r="T567" s="6">
        <f t="shared" si="242"/>
        <v>621.64438948402619</v>
      </c>
      <c r="U567" s="5">
        <f t="shared" si="226"/>
        <v>-1.9000687481216474</v>
      </c>
      <c r="V567" s="5">
        <f t="shared" si="227"/>
        <v>3.7103923159564296</v>
      </c>
      <c r="W567" s="5">
        <f t="shared" si="228"/>
        <v>3.4472634083201563</v>
      </c>
      <c r="X567" s="5">
        <f t="shared" si="218"/>
        <v>2.3081650194025443</v>
      </c>
      <c r="Y567" s="5">
        <f t="shared" si="218"/>
        <v>-4.3950300256356307</v>
      </c>
      <c r="Z567" s="5">
        <f t="shared" si="229"/>
        <v>-17.683127290341531</v>
      </c>
      <c r="AA567">
        <f t="shared" si="230"/>
        <v>0</v>
      </c>
      <c r="AB567">
        <f t="shared" si="243"/>
        <v>0</v>
      </c>
    </row>
    <row r="568" spans="1:28" x14ac:dyDescent="0.2">
      <c r="A568">
        <f t="shared" si="217"/>
        <v>5.3599999999999302</v>
      </c>
      <c r="B568" s="5">
        <f t="shared" si="231"/>
        <v>-180.74674470111407</v>
      </c>
      <c r="C568" s="5">
        <f t="shared" si="232"/>
        <v>400.15528507027022</v>
      </c>
      <c r="D568" s="5">
        <f t="shared" si="233"/>
        <v>-39.034589105079696</v>
      </c>
      <c r="E568" s="2">
        <f t="shared" si="234"/>
        <v>439.08272328767265</v>
      </c>
      <c r="F568" s="2">
        <f t="shared" si="235"/>
        <v>-24.308289996453261</v>
      </c>
      <c r="G568" s="3">
        <f t="shared" si="236"/>
        <v>-27.192010801536725</v>
      </c>
      <c r="H568" s="3">
        <f t="shared" si="237"/>
        <v>52.374672469488289</v>
      </c>
      <c r="I568" s="3">
        <f t="shared" si="238"/>
        <v>-71.597019584718254</v>
      </c>
      <c r="J568" s="2">
        <f t="shared" si="239"/>
        <v>92.782783861725093</v>
      </c>
      <c r="K568" s="2">
        <f t="shared" si="219"/>
        <v>92.782783861725093</v>
      </c>
      <c r="L568" s="5">
        <f t="shared" si="220"/>
        <v>0.31384836983451009</v>
      </c>
      <c r="M568" s="4">
        <f t="shared" si="240"/>
        <v>8.4913073690380786E-2</v>
      </c>
      <c r="N568" s="4">
        <f t="shared" si="221"/>
        <v>0.14223335189831657</v>
      </c>
      <c r="O568" s="4">
        <f t="shared" si="222"/>
        <v>0</v>
      </c>
      <c r="P568" s="4">
        <f t="shared" si="223"/>
        <v>0</v>
      </c>
      <c r="Q568" s="5">
        <f t="shared" si="224"/>
        <v>4.2094173753513111</v>
      </c>
      <c r="R568" s="5">
        <f t="shared" si="225"/>
        <v>-8.1077805510778376</v>
      </c>
      <c r="S568" s="5">
        <f t="shared" si="241"/>
        <v>11.083466407208432</v>
      </c>
      <c r="T568" s="6">
        <f t="shared" si="242"/>
        <v>621.64376783994771</v>
      </c>
      <c r="U568" s="5">
        <f t="shared" si="226"/>
        <v>-1.9003032690855282</v>
      </c>
      <c r="V568" s="5">
        <f t="shared" si="227"/>
        <v>3.7236606270054078</v>
      </c>
      <c r="W568" s="5">
        <f t="shared" si="228"/>
        <v>3.4456542210419396</v>
      </c>
      <c r="X568" s="5">
        <f t="shared" si="218"/>
        <v>2.309114106265783</v>
      </c>
      <c r="Y568" s="5">
        <f t="shared" si="218"/>
        <v>-4.3841199240724293</v>
      </c>
      <c r="Z568" s="5">
        <f t="shared" si="229"/>
        <v>-17.644879371749628</v>
      </c>
      <c r="AA568">
        <f t="shared" si="230"/>
        <v>0</v>
      </c>
      <c r="AB568">
        <f t="shared" si="243"/>
        <v>0</v>
      </c>
    </row>
    <row r="569" spans="1:28" x14ac:dyDescent="0.2">
      <c r="A569">
        <f t="shared" si="217"/>
        <v>5.3699999999999299</v>
      </c>
      <c r="B569" s="5">
        <f t="shared" si="231"/>
        <v>-181.01854935342411</v>
      </c>
      <c r="C569" s="5">
        <f t="shared" si="232"/>
        <v>400.67881258896892</v>
      </c>
      <c r="D569" s="5">
        <f t="shared" si="233"/>
        <v>-39.751441544895471</v>
      </c>
      <c r="E569" s="2">
        <f t="shared" si="234"/>
        <v>439.67172534485786</v>
      </c>
      <c r="F569" s="2">
        <f t="shared" si="235"/>
        <v>-24.312486050260823</v>
      </c>
      <c r="G569" s="3">
        <f t="shared" si="236"/>
        <v>-27.168919660474067</v>
      </c>
      <c r="H569" s="3">
        <f t="shared" si="237"/>
        <v>52.330831270247565</v>
      </c>
      <c r="I569" s="3">
        <f t="shared" si="238"/>
        <v>-71.773468378435751</v>
      </c>
      <c r="J569" s="2">
        <f t="shared" si="239"/>
        <v>92.887549542566418</v>
      </c>
      <c r="K569" s="2">
        <f t="shared" si="219"/>
        <v>92.887549542566418</v>
      </c>
      <c r="L569" s="5">
        <f t="shared" si="220"/>
        <v>0.31384836983451009</v>
      </c>
      <c r="M569" s="4">
        <f t="shared" si="240"/>
        <v>8.4817217415898635E-2</v>
      </c>
      <c r="N569" s="4">
        <f t="shared" si="221"/>
        <v>0.14212573112423257</v>
      </c>
      <c r="O569" s="4">
        <f t="shared" si="222"/>
        <v>0</v>
      </c>
      <c r="P569" s="4">
        <f t="shared" si="223"/>
        <v>0</v>
      </c>
      <c r="Q569" s="5">
        <f t="shared" si="224"/>
        <v>4.2105918142062393</v>
      </c>
      <c r="R569" s="5">
        <f t="shared" si="225"/>
        <v>-8.1101410188817038</v>
      </c>
      <c r="S569" s="5">
        <f t="shared" si="241"/>
        <v>11.123327029859484</v>
      </c>
      <c r="T569" s="6">
        <f t="shared" si="242"/>
        <v>621.64314619649053</v>
      </c>
      <c r="U569" s="5">
        <f t="shared" si="226"/>
        <v>-1.9005378622616067</v>
      </c>
      <c r="V569" s="5">
        <f t="shared" si="227"/>
        <v>3.7369118366741101</v>
      </c>
      <c r="W569" s="5">
        <f t="shared" si="228"/>
        <v>3.4440479033966653</v>
      </c>
      <c r="X569" s="5">
        <f t="shared" si="218"/>
        <v>2.3100539519446324</v>
      </c>
      <c r="Y569" s="5">
        <f t="shared" si="218"/>
        <v>-4.3732291822075933</v>
      </c>
      <c r="Z569" s="5">
        <f t="shared" si="229"/>
        <v>-17.606625066743852</v>
      </c>
      <c r="AA569">
        <f t="shared" si="230"/>
        <v>0</v>
      </c>
      <c r="AB569">
        <f t="shared" si="243"/>
        <v>0</v>
      </c>
    </row>
    <row r="570" spans="1:28" x14ac:dyDescent="0.2">
      <c r="A570">
        <f t="shared" si="217"/>
        <v>5.3799999999999297</v>
      </c>
      <c r="B570" s="5">
        <f t="shared" si="231"/>
        <v>-181.29012304733124</v>
      </c>
      <c r="C570" s="5">
        <f t="shared" si="232"/>
        <v>401.20190224021229</v>
      </c>
      <c r="D570" s="5">
        <f t="shared" si="233"/>
        <v>-40.470056559933163</v>
      </c>
      <c r="E570" s="2">
        <f t="shared" si="234"/>
        <v>440.26023562852163</v>
      </c>
      <c r="F570" s="2">
        <f t="shared" si="235"/>
        <v>-24.316666951150051</v>
      </c>
      <c r="G570" s="3">
        <f t="shared" si="236"/>
        <v>-27.14581912095462</v>
      </c>
      <c r="H570" s="3">
        <f t="shared" si="237"/>
        <v>52.28709897842549</v>
      </c>
      <c r="I570" s="3">
        <f t="shared" si="238"/>
        <v>-71.949534629103184</v>
      </c>
      <c r="J570" s="2">
        <f t="shared" si="239"/>
        <v>92.992320912383775</v>
      </c>
      <c r="K570" s="2">
        <f t="shared" si="219"/>
        <v>92.992320912383775</v>
      </c>
      <c r="L570" s="5">
        <f t="shared" si="220"/>
        <v>0.31384836983451009</v>
      </c>
      <c r="M570" s="4">
        <f t="shared" si="240"/>
        <v>8.4721571942970975E-2</v>
      </c>
      <c r="N570" s="4">
        <f t="shared" si="221"/>
        <v>0.14201826704912171</v>
      </c>
      <c r="O570" s="4">
        <f t="shared" si="222"/>
        <v>0</v>
      </c>
      <c r="P570" s="4">
        <f t="shared" si="223"/>
        <v>0</v>
      </c>
      <c r="Q570" s="5">
        <f t="shared" si="224"/>
        <v>4.2117569800305166</v>
      </c>
      <c r="R570" s="5">
        <f t="shared" si="225"/>
        <v>-8.1125035537400905</v>
      </c>
      <c r="S570" s="5">
        <f t="shared" si="241"/>
        <v>11.163190667919551</v>
      </c>
      <c r="T570" s="6">
        <f t="shared" si="242"/>
        <v>621.64252455365522</v>
      </c>
      <c r="U570" s="5">
        <f t="shared" si="226"/>
        <v>-1.9007725093913779</v>
      </c>
      <c r="V570" s="5">
        <f t="shared" si="227"/>
        <v>3.7501458637061669</v>
      </c>
      <c r="W570" s="5">
        <f t="shared" si="228"/>
        <v>3.4424444295011818</v>
      </c>
      <c r="X570" s="5">
        <f t="shared" si="218"/>
        <v>2.3109844706391387</v>
      </c>
      <c r="Y570" s="5">
        <f t="shared" si="218"/>
        <v>-4.3623576900339236</v>
      </c>
      <c r="Z570" s="5">
        <f t="shared" si="229"/>
        <v>-17.568364902579269</v>
      </c>
      <c r="AA570">
        <f t="shared" si="230"/>
        <v>0</v>
      </c>
      <c r="AB570">
        <f t="shared" si="243"/>
        <v>0</v>
      </c>
    </row>
    <row r="571" spans="1:28" x14ac:dyDescent="0.2">
      <c r="A571">
        <f t="shared" si="217"/>
        <v>5.3899999999999295</v>
      </c>
      <c r="B571" s="5">
        <f t="shared" si="231"/>
        <v>-181.56146568931726</v>
      </c>
      <c r="C571" s="5">
        <f t="shared" si="232"/>
        <v>401.72455511211206</v>
      </c>
      <c r="D571" s="5">
        <f t="shared" si="233"/>
        <v>-41.190430324469325</v>
      </c>
      <c r="E571" s="2">
        <f t="shared" si="234"/>
        <v>440.84825507568644</v>
      </c>
      <c r="F571" s="2">
        <f t="shared" si="235"/>
        <v>-24.320832704501793</v>
      </c>
      <c r="G571" s="3">
        <f t="shared" si="236"/>
        <v>-27.12270927624823</v>
      </c>
      <c r="H571" s="3">
        <f t="shared" si="237"/>
        <v>52.243475401525153</v>
      </c>
      <c r="I571" s="3">
        <f t="shared" si="238"/>
        <v>-72.125218278128983</v>
      </c>
      <c r="J571" s="2">
        <f t="shared" si="239"/>
        <v>93.097095508836347</v>
      </c>
      <c r="K571" s="2">
        <f t="shared" si="219"/>
        <v>93.097095508836347</v>
      </c>
      <c r="L571" s="5">
        <f t="shared" si="220"/>
        <v>0.31384836983451009</v>
      </c>
      <c r="M571" s="4">
        <f t="shared" si="240"/>
        <v>8.4626138815715402E-2</v>
      </c>
      <c r="N571" s="4">
        <f t="shared" si="221"/>
        <v>0.14191096184915999</v>
      </c>
      <c r="O571" s="4">
        <f t="shared" si="222"/>
        <v>0</v>
      </c>
      <c r="P571" s="4">
        <f t="shared" si="223"/>
        <v>0</v>
      </c>
      <c r="Q571" s="5">
        <f t="shared" si="224"/>
        <v>4.2129127702969988</v>
      </c>
      <c r="R571" s="5">
        <f t="shared" si="225"/>
        <v>-8.11486796698901</v>
      </c>
      <c r="S571" s="5">
        <f t="shared" si="241"/>
        <v>11.203056820377475</v>
      </c>
      <c r="T571" s="6">
        <f t="shared" si="242"/>
        <v>621.64190291144155</v>
      </c>
      <c r="U571" s="5">
        <f t="shared" si="226"/>
        <v>-1.9010071925110017</v>
      </c>
      <c r="V571" s="5">
        <f t="shared" si="227"/>
        <v>3.7633626273262841</v>
      </c>
      <c r="W571" s="5">
        <f t="shared" si="228"/>
        <v>3.4408437740219262</v>
      </c>
      <c r="X571" s="5">
        <f t="shared" si="218"/>
        <v>2.3119055777859971</v>
      </c>
      <c r="Y571" s="5">
        <f t="shared" si="218"/>
        <v>-4.3515053396627259</v>
      </c>
      <c r="Z571" s="5">
        <f t="shared" si="229"/>
        <v>-17.530099405600598</v>
      </c>
      <c r="AA571">
        <f t="shared" si="230"/>
        <v>0</v>
      </c>
      <c r="AB571">
        <f t="shared" si="243"/>
        <v>0</v>
      </c>
    </row>
    <row r="572" spans="1:28" x14ac:dyDescent="0.2">
      <c r="A572">
        <f t="shared" si="217"/>
        <v>5.3999999999999293</v>
      </c>
      <c r="B572" s="5">
        <f t="shared" si="231"/>
        <v>-181.83257718680085</v>
      </c>
      <c r="C572" s="5">
        <f t="shared" si="232"/>
        <v>402.24677229086035</v>
      </c>
      <c r="D572" s="5">
        <f t="shared" si="233"/>
        <v>-41.912559012220896</v>
      </c>
      <c r="E572" s="2">
        <f t="shared" si="234"/>
        <v>441.43578462196416</v>
      </c>
      <c r="F572" s="2">
        <f t="shared" si="235"/>
        <v>-24.324983315744788</v>
      </c>
      <c r="G572" s="3">
        <f t="shared" si="236"/>
        <v>-27.099590220470372</v>
      </c>
      <c r="H572" s="3">
        <f t="shared" si="237"/>
        <v>52.199960348128528</v>
      </c>
      <c r="I572" s="3">
        <f t="shared" si="238"/>
        <v>-72.300519272184985</v>
      </c>
      <c r="J572" s="2">
        <f t="shared" si="239"/>
        <v>93.201870890509468</v>
      </c>
      <c r="K572" s="2">
        <f t="shared" si="219"/>
        <v>93.201870890509468</v>
      </c>
      <c r="L572" s="5">
        <f t="shared" si="220"/>
        <v>0.31384836983451009</v>
      </c>
      <c r="M572" s="4">
        <f t="shared" si="240"/>
        <v>8.4530919542186514E-2</v>
      </c>
      <c r="N572" s="4">
        <f t="shared" si="221"/>
        <v>0.14180381766495925</v>
      </c>
      <c r="O572" s="4">
        <f t="shared" si="222"/>
        <v>0</v>
      </c>
      <c r="P572" s="4">
        <f t="shared" si="223"/>
        <v>0</v>
      </c>
      <c r="Q572" s="5">
        <f t="shared" si="224"/>
        <v>4.2140590840008079</v>
      </c>
      <c r="R572" s="5">
        <f t="shared" si="225"/>
        <v>-8.1172340725414447</v>
      </c>
      <c r="S572" s="5">
        <f t="shared" si="241"/>
        <v>11.242924986621375</v>
      </c>
      <c r="T572" s="6">
        <f t="shared" si="242"/>
        <v>621.64128126984929</v>
      </c>
      <c r="U572" s="5">
        <f t="shared" si="226"/>
        <v>-1.9012418939481401</v>
      </c>
      <c r="V572" s="5">
        <f t="shared" si="227"/>
        <v>3.7765620472453874</v>
      </c>
      <c r="W572" s="5">
        <f t="shared" si="228"/>
        <v>3.4392459121673915</v>
      </c>
      <c r="X572" s="5">
        <f t="shared" si="218"/>
        <v>2.3128171900526677</v>
      </c>
      <c r="Y572" s="5">
        <f t="shared" si="218"/>
        <v>-4.3406720252960573</v>
      </c>
      <c r="Z572" s="5">
        <f t="shared" si="229"/>
        <v>-17.491829101211231</v>
      </c>
      <c r="AA572">
        <f t="shared" si="230"/>
        <v>0</v>
      </c>
      <c r="AB572">
        <f t="shared" si="243"/>
        <v>0</v>
      </c>
    </row>
    <row r="573" spans="1:28" x14ac:dyDescent="0.2">
      <c r="A573">
        <f t="shared" si="217"/>
        <v>5.4099999999999291</v>
      </c>
      <c r="B573" s="5">
        <f t="shared" si="231"/>
        <v>-182.10345744814606</v>
      </c>
      <c r="C573" s="5">
        <f t="shared" si="232"/>
        <v>402.76855486074038</v>
      </c>
      <c r="D573" s="5">
        <f t="shared" si="233"/>
        <v>-42.636438796397805</v>
      </c>
      <c r="E573" s="2">
        <f t="shared" si="234"/>
        <v>442.0228252015703</v>
      </c>
      <c r="F573" s="2">
        <f t="shared" si="235"/>
        <v>-24.329118790356247</v>
      </c>
      <c r="G573" s="3">
        <f t="shared" si="236"/>
        <v>-27.076462048569844</v>
      </c>
      <c r="H573" s="3">
        <f t="shared" si="237"/>
        <v>52.156553627875567</v>
      </c>
      <c r="I573" s="3">
        <f t="shared" si="238"/>
        <v>-72.475437563197104</v>
      </c>
      <c r="J573" s="2">
        <f t="shared" si="239"/>
        <v>93.306644636820934</v>
      </c>
      <c r="K573" s="2">
        <f t="shared" si="219"/>
        <v>93.306644636820934</v>
      </c>
      <c r="L573" s="5">
        <f t="shared" si="220"/>
        <v>0.31384836983451009</v>
      </c>
      <c r="M573" s="4">
        <f t="shared" si="240"/>
        <v>8.443591559482562E-2</v>
      </c>
      <c r="N573" s="4">
        <f t="shared" si="221"/>
        <v>0.14169683660190502</v>
      </c>
      <c r="O573" s="4">
        <f t="shared" si="222"/>
        <v>0</v>
      </c>
      <c r="P573" s="4">
        <f t="shared" si="223"/>
        <v>0</v>
      </c>
      <c r="Q573" s="5">
        <f t="shared" si="224"/>
        <v>4.2151958216502692</v>
      </c>
      <c r="R573" s="5">
        <f t="shared" si="225"/>
        <v>-8.1196016868648311</v>
      </c>
      <c r="S573" s="5">
        <f t="shared" si="241"/>
        <v>11.282794666476729</v>
      </c>
      <c r="T573" s="6">
        <f t="shared" si="242"/>
        <v>621.64065962887901</v>
      </c>
      <c r="U573" s="5">
        <f t="shared" si="226"/>
        <v>-1.9014765963188065</v>
      </c>
      <c r="V573" s="5">
        <f t="shared" si="227"/>
        <v>3.7897440436656069</v>
      </c>
      <c r="W573" s="5">
        <f t="shared" si="228"/>
        <v>3.4376508196806341</v>
      </c>
      <c r="X573" s="5">
        <f t="shared" si="218"/>
        <v>2.3137192253314627</v>
      </c>
      <c r="Y573" s="5">
        <f t="shared" si="218"/>
        <v>-4.3298576431992242</v>
      </c>
      <c r="Z573" s="5">
        <f t="shared" si="229"/>
        <v>-17.453554513842636</v>
      </c>
      <c r="AA573">
        <f t="shared" si="230"/>
        <v>0</v>
      </c>
      <c r="AB573">
        <f t="shared" si="243"/>
        <v>0</v>
      </c>
    </row>
    <row r="574" spans="1:28" x14ac:dyDescent="0.2">
      <c r="A574">
        <f t="shared" si="217"/>
        <v>5.4199999999999289</v>
      </c>
      <c r="B574" s="5">
        <f t="shared" si="231"/>
        <v>-182.37410638267048</v>
      </c>
      <c r="C574" s="5">
        <f t="shared" si="232"/>
        <v>403.28990390413696</v>
      </c>
      <c r="D574" s="5">
        <f t="shared" si="233"/>
        <v>-43.362065849755474</v>
      </c>
      <c r="E574" s="2">
        <f t="shared" si="234"/>
        <v>442.60937774733787</v>
      </c>
      <c r="F574" s="2">
        <f t="shared" si="235"/>
        <v>-24.333239133862371</v>
      </c>
      <c r="G574" s="3">
        <f t="shared" si="236"/>
        <v>-27.053324856316529</v>
      </c>
      <c r="H574" s="3">
        <f t="shared" si="237"/>
        <v>52.113255051443574</v>
      </c>
      <c r="I574" s="3">
        <f t="shared" si="238"/>
        <v>-72.64997310833553</v>
      </c>
      <c r="J574" s="2">
        <f t="shared" si="239"/>
        <v>93.411414347926879</v>
      </c>
      <c r="K574" s="2">
        <f t="shared" si="219"/>
        <v>93.411414347926879</v>
      </c>
      <c r="L574" s="5">
        <f t="shared" si="220"/>
        <v>0.31384836983451009</v>
      </c>
      <c r="M574" s="4">
        <f t="shared" si="240"/>
        <v>8.4341128410907296E-2</v>
      </c>
      <c r="N574" s="4">
        <f t="shared" si="221"/>
        <v>0.14159002073049348</v>
      </c>
      <c r="O574" s="4">
        <f t="shared" si="222"/>
        <v>0</v>
      </c>
      <c r="P574" s="4">
        <f t="shared" si="223"/>
        <v>0</v>
      </c>
      <c r="Q574" s="5">
        <f t="shared" si="224"/>
        <v>4.2163228852578376</v>
      </c>
      <c r="R574" s="5">
        <f t="shared" si="225"/>
        <v>-8.1219706289586622</v>
      </c>
      <c r="S574" s="5">
        <f t="shared" si="241"/>
        <v>11.322665360243942</v>
      </c>
      <c r="T574" s="6">
        <f t="shared" si="242"/>
        <v>621.64003798853014</v>
      </c>
      <c r="U574" s="5">
        <f t="shared" si="226"/>
        <v>-1.9017112825242402</v>
      </c>
      <c r="V574" s="5">
        <f t="shared" si="227"/>
        <v>3.8029085372851474</v>
      </c>
      <c r="W574" s="5">
        <f t="shared" si="228"/>
        <v>3.4360584728318688</v>
      </c>
      <c r="X574" s="5">
        <f t="shared" si="218"/>
        <v>2.3146116027335975</v>
      </c>
      <c r="Y574" s="5">
        <f t="shared" si="218"/>
        <v>-4.3190620916735147</v>
      </c>
      <c r="Z574" s="5">
        <f t="shared" si="229"/>
        <v>-17.415276166924187</v>
      </c>
      <c r="AA574">
        <f t="shared" si="230"/>
        <v>0</v>
      </c>
      <c r="AB574">
        <f t="shared" si="243"/>
        <v>0</v>
      </c>
    </row>
    <row r="575" spans="1:28" x14ac:dyDescent="0.2">
      <c r="A575">
        <f t="shared" si="217"/>
        <v>5.4299999999999287</v>
      </c>
      <c r="B575" s="5">
        <f t="shared" si="231"/>
        <v>-182.6445239006535</v>
      </c>
      <c r="C575" s="5">
        <f t="shared" si="232"/>
        <v>403.8108205015468</v>
      </c>
      <c r="D575" s="5">
        <f t="shared" si="233"/>
        <v>-44.089436344647176</v>
      </c>
      <c r="E575" s="2">
        <f t="shared" si="234"/>
        <v>443.1954431907314</v>
      </c>
      <c r="F575" s="2">
        <f t="shared" si="235"/>
        <v>-24.33734435183888</v>
      </c>
      <c r="G575" s="3">
        <f t="shared" si="236"/>
        <v>-27.030178740289191</v>
      </c>
      <c r="H575" s="3">
        <f t="shared" si="237"/>
        <v>52.070064430526841</v>
      </c>
      <c r="I575" s="3">
        <f t="shared" si="238"/>
        <v>-72.824125870004778</v>
      </c>
      <c r="J575" s="2">
        <f t="shared" si="239"/>
        <v>93.516177644627348</v>
      </c>
      <c r="K575" s="2">
        <f t="shared" si="219"/>
        <v>93.516177644627348</v>
      </c>
      <c r="L575" s="5">
        <f t="shared" si="220"/>
        <v>0.31384836983451009</v>
      </c>
      <c r="M575" s="4">
        <f t="shared" si="240"/>
        <v>8.4246559392982659E-2</v>
      </c>
      <c r="N575" s="4">
        <f t="shared" si="221"/>
        <v>0.14148337208666717</v>
      </c>
      <c r="O575" s="4">
        <f t="shared" si="222"/>
        <v>0</v>
      </c>
      <c r="P575" s="4">
        <f t="shared" si="223"/>
        <v>0</v>
      </c>
      <c r="Q575" s="5">
        <f t="shared" si="224"/>
        <v>4.2174401783310067</v>
      </c>
      <c r="R575" s="5">
        <f t="shared" si="225"/>
        <v>-8.1243407203321603</v>
      </c>
      <c r="S575" s="5">
        <f t="shared" si="241"/>
        <v>11.362536568735493</v>
      </c>
      <c r="T575" s="6">
        <f t="shared" si="242"/>
        <v>621.63941634880291</v>
      </c>
      <c r="U575" s="5">
        <f t="shared" si="226"/>
        <v>-1.9019459357477972</v>
      </c>
      <c r="V575" s="5">
        <f t="shared" si="227"/>
        <v>3.8160554493030197</v>
      </c>
      <c r="W575" s="5">
        <f t="shared" si="228"/>
        <v>3.4344688484111066</v>
      </c>
      <c r="X575" s="5">
        <f t="shared" si="218"/>
        <v>2.3154942425832097</v>
      </c>
      <c r="Y575" s="5">
        <f t="shared" si="218"/>
        <v>-4.3082852710291402</v>
      </c>
      <c r="Z575" s="5">
        <f t="shared" si="229"/>
        <v>-17.376994582853399</v>
      </c>
      <c r="AA575">
        <f t="shared" si="230"/>
        <v>0</v>
      </c>
      <c r="AB575">
        <f t="shared" si="243"/>
        <v>0</v>
      </c>
    </row>
    <row r="576" spans="1:28" x14ac:dyDescent="0.2">
      <c r="A576">
        <f t="shared" si="217"/>
        <v>5.4399999999999284</v>
      </c>
      <c r="B576" s="5">
        <f t="shared" si="231"/>
        <v>-182.91470991334427</v>
      </c>
      <c r="C576" s="5">
        <f t="shared" si="232"/>
        <v>404.33130573158854</v>
      </c>
      <c r="D576" s="5">
        <f t="shared" si="233"/>
        <v>-44.818546453076365</v>
      </c>
      <c r="E576" s="2">
        <f t="shared" si="234"/>
        <v>443.78102246186035</v>
      </c>
      <c r="F576" s="2">
        <f t="shared" si="235"/>
        <v>-24.341434449911564</v>
      </c>
      <c r="G576" s="3">
        <f t="shared" si="236"/>
        <v>-27.007023797863358</v>
      </c>
      <c r="H576" s="3">
        <f t="shared" si="237"/>
        <v>52.026981577816549</v>
      </c>
      <c r="I576" s="3">
        <f t="shared" si="238"/>
        <v>-72.997895815833317</v>
      </c>
      <c r="J576" s="2">
        <f t="shared" si="239"/>
        <v>93.620932168271395</v>
      </c>
      <c r="K576" s="2">
        <f t="shared" si="219"/>
        <v>93.620932168271395</v>
      </c>
      <c r="L576" s="5">
        <f t="shared" si="220"/>
        <v>0.31384836983451009</v>
      </c>
      <c r="M576" s="4">
        <f t="shared" si="240"/>
        <v>8.4152209909319542E-2</v>
      </c>
      <c r="N576" s="4">
        <f t="shared" si="221"/>
        <v>0.14137689267214937</v>
      </c>
      <c r="O576" s="4">
        <f t="shared" si="222"/>
        <v>0</v>
      </c>
      <c r="P576" s="4">
        <f t="shared" si="223"/>
        <v>0</v>
      </c>
      <c r="Q576" s="5">
        <f t="shared" si="224"/>
        <v>4.2185476058632112</v>
      </c>
      <c r="R576" s="5">
        <f t="shared" si="225"/>
        <v>-8.1267117849820707</v>
      </c>
      <c r="S576" s="5">
        <f t="shared" si="241"/>
        <v>11.402407793312591</v>
      </c>
      <c r="T576" s="6">
        <f t="shared" si="242"/>
        <v>621.63879470969744</v>
      </c>
      <c r="U576" s="5">
        <f t="shared" si="226"/>
        <v>-1.9021805394518607</v>
      </c>
      <c r="V576" s="5">
        <f t="shared" si="227"/>
        <v>3.8291847014236278</v>
      </c>
      <c r="W576" s="5">
        <f t="shared" si="228"/>
        <v>3.432881923720863</v>
      </c>
      <c r="X576" s="5">
        <f t="shared" si="218"/>
        <v>2.3163670664113507</v>
      </c>
      <c r="Y576" s="5">
        <f t="shared" si="218"/>
        <v>-4.2975270835584425</v>
      </c>
      <c r="Z576" s="5">
        <f t="shared" si="229"/>
        <v>-17.338710282966545</v>
      </c>
      <c r="AA576">
        <f t="shared" si="230"/>
        <v>0</v>
      </c>
      <c r="AB576">
        <f t="shared" si="243"/>
        <v>0</v>
      </c>
    </row>
    <row r="577" spans="1:28" x14ac:dyDescent="0.2">
      <c r="A577">
        <f t="shared" si="217"/>
        <v>5.4499999999999282</v>
      </c>
      <c r="B577" s="5">
        <f t="shared" si="231"/>
        <v>-183.18466433296959</v>
      </c>
      <c r="C577" s="5">
        <f t="shared" si="232"/>
        <v>404.85136067101257</v>
      </c>
      <c r="D577" s="5">
        <f t="shared" si="233"/>
        <v>-45.549392346748846</v>
      </c>
      <c r="E577" s="2">
        <f t="shared" si="234"/>
        <v>444.3661164894923</v>
      </c>
      <c r="F577" s="2">
        <f t="shared" si="235"/>
        <v>-24.345509433756785</v>
      </c>
      <c r="G577" s="3">
        <f t="shared" si="236"/>
        <v>-26.983860127199243</v>
      </c>
      <c r="H577" s="3">
        <f t="shared" si="237"/>
        <v>51.984006306980966</v>
      </c>
      <c r="I577" s="3">
        <f t="shared" si="238"/>
        <v>-73.171282918662982</v>
      </c>
      <c r="J577" s="2">
        <f t="shared" si="239"/>
        <v>93.725675580662056</v>
      </c>
      <c r="K577" s="2">
        <f t="shared" si="219"/>
        <v>93.725675580662056</v>
      </c>
      <c r="L577" s="5">
        <f t="shared" si="220"/>
        <v>0.31384836983451009</v>
      </c>
      <c r="M577" s="4">
        <f t="shared" si="240"/>
        <v>8.4058081294339088E-2</v>
      </c>
      <c r="N577" s="4">
        <f t="shared" si="221"/>
        <v>0.14127058445477683</v>
      </c>
      <c r="O577" s="4">
        <f t="shared" si="222"/>
        <v>0</v>
      </c>
      <c r="P577" s="4">
        <f t="shared" si="223"/>
        <v>0</v>
      </c>
      <c r="Q577" s="5">
        <f t="shared" si="224"/>
        <v>4.2196450743247267</v>
      </c>
      <c r="R577" s="5">
        <f t="shared" si="225"/>
        <v>-8.1290836493705676</v>
      </c>
      <c r="S577" s="5">
        <f t="shared" si="241"/>
        <v>11.442278535921403</v>
      </c>
      <c r="T577" s="6">
        <f t="shared" si="242"/>
        <v>621.63817307121349</v>
      </c>
      <c r="U577" s="5">
        <f t="shared" si="226"/>
        <v>-1.9024150773747721</v>
      </c>
      <c r="V577" s="5">
        <f t="shared" si="227"/>
        <v>3.8422962158612473</v>
      </c>
      <c r="W577" s="5">
        <f t="shared" si="228"/>
        <v>3.4312976765689278</v>
      </c>
      <c r="X577" s="5">
        <f t="shared" si="218"/>
        <v>2.3172299969499548</v>
      </c>
      <c r="Y577" s="5">
        <f t="shared" si="218"/>
        <v>-4.2867874335093203</v>
      </c>
      <c r="Z577" s="5">
        <f t="shared" si="229"/>
        <v>-17.300423787509668</v>
      </c>
      <c r="AA577">
        <f t="shared" si="230"/>
        <v>0</v>
      </c>
      <c r="AB577">
        <f t="shared" si="243"/>
        <v>0</v>
      </c>
    </row>
    <row r="578" spans="1:28" x14ac:dyDescent="0.2">
      <c r="A578">
        <f t="shared" si="217"/>
        <v>5.459999999999928</v>
      </c>
      <c r="B578" s="5">
        <f t="shared" si="231"/>
        <v>-183.45438707274175</v>
      </c>
      <c r="C578" s="5">
        <f t="shared" si="232"/>
        <v>405.37098639471071</v>
      </c>
      <c r="D578" s="5">
        <f t="shared" si="233"/>
        <v>-46.281970197124849</v>
      </c>
      <c r="E578" s="2">
        <f t="shared" si="234"/>
        <v>444.95072620106606</v>
      </c>
      <c r="F578" s="2">
        <f t="shared" si="235"/>
        <v>-24.349569309101984</v>
      </c>
      <c r="G578" s="3">
        <f t="shared" si="236"/>
        <v>-26.960687827229744</v>
      </c>
      <c r="H578" s="3">
        <f t="shared" si="237"/>
        <v>51.941138432645872</v>
      </c>
      <c r="I578" s="3">
        <f t="shared" si="238"/>
        <v>-73.344287156538073</v>
      </c>
      <c r="J578" s="2">
        <f t="shared" si="239"/>
        <v>93.83040556396061</v>
      </c>
      <c r="K578" s="2">
        <f t="shared" si="219"/>
        <v>93.83040556396061</v>
      </c>
      <c r="L578" s="5">
        <f t="shared" si="220"/>
        <v>0.31384836983451009</v>
      </c>
      <c r="M578" s="4">
        <f t="shared" si="240"/>
        <v>8.3964174849049597E-2</v>
      </c>
      <c r="N578" s="4">
        <f t="shared" si="221"/>
        <v>0.14116444936883224</v>
      </c>
      <c r="O578" s="4">
        <f t="shared" si="222"/>
        <v>0</v>
      </c>
      <c r="P578" s="4">
        <f t="shared" si="223"/>
        <v>0</v>
      </c>
      <c r="Q578" s="5">
        <f t="shared" si="224"/>
        <v>4.2207324916535436</v>
      </c>
      <c r="R578" s="5">
        <f t="shared" si="225"/>
        <v>-8.1314561424032199</v>
      </c>
      <c r="S578" s="5">
        <f t="shared" si="241"/>
        <v>11.482148299128777</v>
      </c>
      <c r="T578" s="6">
        <f t="shared" si="242"/>
        <v>621.63755143335129</v>
      </c>
      <c r="U578" s="5">
        <f t="shared" si="226"/>
        <v>-1.9026495335277838</v>
      </c>
      <c r="V578" s="5">
        <f t="shared" si="227"/>
        <v>3.855389915344364</v>
      </c>
      <c r="W578" s="5">
        <f t="shared" si="228"/>
        <v>3.4297160852612034</v>
      </c>
      <c r="X578" s="5">
        <f t="shared" si="218"/>
        <v>2.3180829581257596</v>
      </c>
      <c r="Y578" s="5">
        <f t="shared" si="218"/>
        <v>-4.2760662270588554</v>
      </c>
      <c r="Z578" s="5">
        <f t="shared" si="229"/>
        <v>-17.262135615610021</v>
      </c>
      <c r="AA578">
        <f t="shared" si="230"/>
        <v>0</v>
      </c>
      <c r="AB578">
        <f t="shared" si="243"/>
        <v>0</v>
      </c>
    </row>
    <row r="579" spans="1:28" x14ac:dyDescent="0.2">
      <c r="A579">
        <f t="shared" si="217"/>
        <v>5.4699999999999278</v>
      </c>
      <c r="B579" s="5">
        <f t="shared" si="231"/>
        <v>-183.72387804686613</v>
      </c>
      <c r="C579" s="5">
        <f t="shared" si="232"/>
        <v>405.89018397572585</v>
      </c>
      <c r="D579" s="5">
        <f t="shared" si="233"/>
        <v>-47.016276175471013</v>
      </c>
      <c r="E579" s="2">
        <f t="shared" si="234"/>
        <v>445.5348525227048</v>
      </c>
      <c r="F579" s="2">
        <f t="shared" si="235"/>
        <v>-24.35361408172616</v>
      </c>
      <c r="G579" s="3">
        <f t="shared" si="236"/>
        <v>-26.937506997648487</v>
      </c>
      <c r="H579" s="3">
        <f t="shared" si="237"/>
        <v>51.898377770375284</v>
      </c>
      <c r="I579" s="3">
        <f t="shared" si="238"/>
        <v>-73.516908512694172</v>
      </c>
      <c r="J579" s="2">
        <f t="shared" si="239"/>
        <v>93.935119820591012</v>
      </c>
      <c r="K579" s="2">
        <f t="shared" si="219"/>
        <v>93.935119820591012</v>
      </c>
      <c r="L579" s="5">
        <f t="shared" si="220"/>
        <v>0.31384836983451009</v>
      </c>
      <c r="M579" s="4">
        <f t="shared" si="240"/>
        <v>8.3870491841476394E-2</v>
      </c>
      <c r="N579" s="4">
        <f t="shared" si="221"/>
        <v>0.14105848931537388</v>
      </c>
      <c r="O579" s="4">
        <f t="shared" si="222"/>
        <v>0</v>
      </c>
      <c r="P579" s="4">
        <f t="shared" si="223"/>
        <v>0</v>
      </c>
      <c r="Q579" s="5">
        <f t="shared" si="224"/>
        <v>4.2218097672462562</v>
      </c>
      <c r="R579" s="5">
        <f t="shared" si="225"/>
        <v>-8.133829095407128</v>
      </c>
      <c r="S579" s="5">
        <f t="shared" si="241"/>
        <v>11.522016586157578</v>
      </c>
      <c r="T579" s="6">
        <f t="shared" si="242"/>
        <v>621.63692979611062</v>
      </c>
      <c r="U579" s="5">
        <f t="shared" si="226"/>
        <v>-1.9028838921920281</v>
      </c>
      <c r="V579" s="5">
        <f t="shared" si="227"/>
        <v>3.8684657231198813</v>
      </c>
      <c r="W579" s="5">
        <f t="shared" si="228"/>
        <v>3.4281371285945945</v>
      </c>
      <c r="X579" s="5">
        <f t="shared" si="218"/>
        <v>2.3189258750542283</v>
      </c>
      <c r="Y579" s="5">
        <f t="shared" si="218"/>
        <v>-4.265363372287247</v>
      </c>
      <c r="Z579" s="5">
        <f t="shared" si="229"/>
        <v>-17.223846285247827</v>
      </c>
      <c r="AA579">
        <f t="shared" si="230"/>
        <v>0</v>
      </c>
      <c r="AB579">
        <f t="shared" si="243"/>
        <v>0</v>
      </c>
    </row>
    <row r="580" spans="1:28" x14ac:dyDescent="0.2">
      <c r="A580">
        <f t="shared" si="217"/>
        <v>5.4799999999999276</v>
      </c>
      <c r="B580" s="5">
        <f t="shared" si="231"/>
        <v>-183.99313717054886</v>
      </c>
      <c r="C580" s="5">
        <f t="shared" si="232"/>
        <v>406.40895448526095</v>
      </c>
      <c r="D580" s="5">
        <f t="shared" si="233"/>
        <v>-47.752306452912215</v>
      </c>
      <c r="E580" s="2">
        <f t="shared" si="234"/>
        <v>446.11849637922808</v>
      </c>
      <c r="F580" s="2">
        <f t="shared" si="235"/>
        <v>-24.357643757460405</v>
      </c>
      <c r="G580" s="3">
        <f t="shared" si="236"/>
        <v>-26.914317738897946</v>
      </c>
      <c r="H580" s="3">
        <f t="shared" si="237"/>
        <v>51.855724136652412</v>
      </c>
      <c r="I580" s="3">
        <f t="shared" si="238"/>
        <v>-73.689146975546649</v>
      </c>
      <c r="J580" s="2">
        <f t="shared" si="239"/>
        <v>94.039816073143541</v>
      </c>
      <c r="K580" s="2">
        <f t="shared" si="219"/>
        <v>94.039816073143541</v>
      </c>
      <c r="L580" s="5">
        <f t="shared" si="220"/>
        <v>0.31384836983451009</v>
      </c>
      <c r="M580" s="4">
        <f t="shared" si="240"/>
        <v>8.3777033507088913E-2</v>
      </c>
      <c r="N580" s="4">
        <f t="shared" si="221"/>
        <v>0.14095270616256506</v>
      </c>
      <c r="O580" s="4">
        <f t="shared" si="222"/>
        <v>0</v>
      </c>
      <c r="P580" s="4">
        <f t="shared" si="223"/>
        <v>0</v>
      </c>
      <c r="Q580" s="5">
        <f t="shared" si="224"/>
        <v>4.2228768119489208</v>
      </c>
      <c r="R580" s="5">
        <f t="shared" si="225"/>
        <v>-8.1362023421090797</v>
      </c>
      <c r="S580" s="5">
        <f t="shared" si="241"/>
        <v>11.561882900921482</v>
      </c>
      <c r="T580" s="6">
        <f t="shared" si="242"/>
        <v>621.6363081594917</v>
      </c>
      <c r="U580" s="5">
        <f t="shared" si="226"/>
        <v>-1.9031181379155071</v>
      </c>
      <c r="V580" s="5">
        <f t="shared" si="227"/>
        <v>3.881523562957208</v>
      </c>
      <c r="W580" s="5">
        <f t="shared" si="228"/>
        <v>3.4265607858499676</v>
      </c>
      <c r="X580" s="5">
        <f t="shared" si="218"/>
        <v>2.3197586740334137</v>
      </c>
      <c r="Y580" s="5">
        <f t="shared" si="218"/>
        <v>-4.2546787791518721</v>
      </c>
      <c r="Z580" s="5">
        <f t="shared" si="229"/>
        <v>-17.185556313228549</v>
      </c>
      <c r="AA580">
        <f t="shared" si="230"/>
        <v>0</v>
      </c>
      <c r="AB580">
        <f t="shared" si="243"/>
        <v>0</v>
      </c>
    </row>
    <row r="581" spans="1:28" x14ac:dyDescent="0.2">
      <c r="A581">
        <f t="shared" si="217"/>
        <v>5.4899999999999274</v>
      </c>
      <c r="B581" s="5">
        <f t="shared" si="231"/>
        <v>-184.26216436000414</v>
      </c>
      <c r="C581" s="5">
        <f t="shared" si="232"/>
        <v>406.92729899268852</v>
      </c>
      <c r="D581" s="5">
        <f t="shared" si="233"/>
        <v>-48.490057200483349</v>
      </c>
      <c r="E581" s="2">
        <f t="shared" si="234"/>
        <v>446.70165869416479</v>
      </c>
      <c r="F581" s="2">
        <f t="shared" si="235"/>
        <v>-24.361658342188367</v>
      </c>
      <c r="G581" s="3">
        <f t="shared" si="236"/>
        <v>-26.891120152157612</v>
      </c>
      <c r="H581" s="3">
        <f t="shared" si="237"/>
        <v>51.813177348860897</v>
      </c>
      <c r="I581" s="3">
        <f t="shared" si="238"/>
        <v>-73.861002538678932</v>
      </c>
      <c r="J581" s="2">
        <f t="shared" si="239"/>
        <v>94.144492064278651</v>
      </c>
      <c r="K581" s="2">
        <f t="shared" si="219"/>
        <v>94.144492064278651</v>
      </c>
      <c r="L581" s="5">
        <f t="shared" si="220"/>
        <v>0.31384836983451009</v>
      </c>
      <c r="M581" s="4">
        <f t="shared" si="240"/>
        <v>8.3683801049223988E-2</v>
      </c>
      <c r="N581" s="4">
        <f t="shared" si="221"/>
        <v>0.14084710174600129</v>
      </c>
      <c r="O581" s="4">
        <f t="shared" si="222"/>
        <v>0</v>
      </c>
      <c r="P581" s="4">
        <f t="shared" si="223"/>
        <v>0</v>
      </c>
      <c r="Q581" s="5">
        <f t="shared" si="224"/>
        <v>4.2239335380479375</v>
      </c>
      <c r="R581" s="5">
        <f t="shared" si="225"/>
        <v>-8.1385757186139145</v>
      </c>
      <c r="S581" s="5">
        <f t="shared" si="241"/>
        <v>11.601746748059423</v>
      </c>
      <c r="T581" s="6">
        <f t="shared" si="242"/>
        <v>621.63568652349431</v>
      </c>
      <c r="U581" s="5">
        <f t="shared" si="226"/>
        <v>-1.9033522555101092</v>
      </c>
      <c r="V581" s="5">
        <f t="shared" si="227"/>
        <v>3.8945633591522291</v>
      </c>
      <c r="W581" s="5">
        <f t="shared" si="228"/>
        <v>3.4249870367851778</v>
      </c>
      <c r="X581" s="5">
        <f t="shared" si="218"/>
        <v>2.3205812825378285</v>
      </c>
      <c r="Y581" s="5">
        <f t="shared" si="218"/>
        <v>-4.244012359461685</v>
      </c>
      <c r="Z581" s="5">
        <f t="shared" si="229"/>
        <v>-17.147266215155398</v>
      </c>
      <c r="AA581">
        <f t="shared" si="230"/>
        <v>0</v>
      </c>
      <c r="AB581">
        <f t="shared" si="243"/>
        <v>0</v>
      </c>
    </row>
    <row r="582" spans="1:28" x14ac:dyDescent="0.2">
      <c r="A582">
        <f t="shared" si="217"/>
        <v>5.4999999999999272</v>
      </c>
      <c r="B582" s="5">
        <f t="shared" si="231"/>
        <v>-184.53095953246159</v>
      </c>
      <c r="C582" s="5">
        <f t="shared" si="232"/>
        <v>407.44521856555917</v>
      </c>
      <c r="D582" s="5">
        <f t="shared" si="233"/>
        <v>-49.229524589180897</v>
      </c>
      <c r="E582" s="2">
        <f t="shared" si="234"/>
        <v>447.28434038976513</v>
      </c>
      <c r="F582" s="2">
        <f t="shared" si="235"/>
        <v>-24.365657841846684</v>
      </c>
      <c r="G582" s="3">
        <f t="shared" si="236"/>
        <v>-26.867914339332234</v>
      </c>
      <c r="H582" s="3">
        <f t="shared" si="237"/>
        <v>51.770737225266281</v>
      </c>
      <c r="I582" s="3">
        <f t="shared" si="238"/>
        <v>-74.03247520083049</v>
      </c>
      <c r="J582" s="2">
        <f t="shared" si="239"/>
        <v>94.249145556630097</v>
      </c>
      <c r="K582" s="2">
        <f t="shared" si="219"/>
        <v>94.249145556630097</v>
      </c>
      <c r="L582" s="5">
        <f t="shared" si="220"/>
        <v>0.31384836983451009</v>
      </c>
      <c r="M582" s="4">
        <f t="shared" si="240"/>
        <v>8.3590795639506166E-2</v>
      </c>
      <c r="N582" s="4">
        <f t="shared" si="221"/>
        <v>0.14074167786903669</v>
      </c>
      <c r="O582" s="4">
        <f t="shared" si="222"/>
        <v>0</v>
      </c>
      <c r="P582" s="4">
        <f t="shared" si="223"/>
        <v>0</v>
      </c>
      <c r="Q582" s="5">
        <f t="shared" si="224"/>
        <v>4.2249798592608956</v>
      </c>
      <c r="R582" s="5">
        <f t="shared" si="225"/>
        <v>-8.1409490633828856</v>
      </c>
      <c r="S582" s="5">
        <f t="shared" si="241"/>
        <v>11.641607632969489</v>
      </c>
      <c r="T582" s="6">
        <f t="shared" si="242"/>
        <v>621.63506488811868</v>
      </c>
      <c r="U582" s="5">
        <f t="shared" si="226"/>
        <v>-1.903586230048635</v>
      </c>
      <c r="V582" s="5">
        <f t="shared" si="227"/>
        <v>3.90758503653114</v>
      </c>
      <c r="W582" s="5">
        <f t="shared" si="228"/>
        <v>3.4234158616281438</v>
      </c>
      <c r="X582" s="5">
        <f t="shared" si="218"/>
        <v>2.3213936292122606</v>
      </c>
      <c r="Y582" s="5">
        <f t="shared" si="218"/>
        <v>-4.2333640268517456</v>
      </c>
      <c r="Z582" s="5">
        <f t="shared" si="229"/>
        <v>-17.108976505402367</v>
      </c>
      <c r="AA582">
        <f t="shared" si="230"/>
        <v>0</v>
      </c>
      <c r="AB582">
        <f t="shared" si="243"/>
        <v>0</v>
      </c>
    </row>
    <row r="583" spans="1:28" x14ac:dyDescent="0.2">
      <c r="A583">
        <f t="shared" si="217"/>
        <v>5.509999999999927</v>
      </c>
      <c r="B583" s="5">
        <f t="shared" si="231"/>
        <v>-184.79952260617344</v>
      </c>
      <c r="C583" s="5">
        <f t="shared" si="232"/>
        <v>407.9627142696105</v>
      </c>
      <c r="D583" s="5">
        <f t="shared" si="233"/>
        <v>-49.970704790014473</v>
      </c>
      <c r="E583" s="2">
        <f t="shared" si="234"/>
        <v>447.86654238701226</v>
      </c>
      <c r="F583" s="2">
        <f t="shared" si="235"/>
        <v>-24.369642262425515</v>
      </c>
      <c r="G583" s="3">
        <f t="shared" si="236"/>
        <v>-26.844700403040111</v>
      </c>
      <c r="H583" s="3">
        <f t="shared" si="237"/>
        <v>51.728403584997764</v>
      </c>
      <c r="I583" s="3">
        <f t="shared" si="238"/>
        <v>-74.20356496588451</v>
      </c>
      <c r="J583" s="2">
        <f t="shared" si="239"/>
        <v>94.353774332708255</v>
      </c>
      <c r="K583" s="2">
        <f t="shared" si="219"/>
        <v>94.353774332708255</v>
      </c>
      <c r="L583" s="5">
        <f t="shared" si="220"/>
        <v>0.31384836983451009</v>
      </c>
      <c r="M583" s="4">
        <f t="shared" si="240"/>
        <v>8.3498018418264125E-2</v>
      </c>
      <c r="N583" s="4">
        <f t="shared" si="221"/>
        <v>0.1406364363031079</v>
      </c>
      <c r="O583" s="4">
        <f t="shared" si="222"/>
        <v>0</v>
      </c>
      <c r="P583" s="4">
        <f t="shared" si="223"/>
        <v>0</v>
      </c>
      <c r="Q583" s="5">
        <f t="shared" si="224"/>
        <v>4.2260156907274489</v>
      </c>
      <c r="R583" s="5">
        <f t="shared" si="225"/>
        <v>-8.1433222172122264</v>
      </c>
      <c r="S583" s="5">
        <f t="shared" si="241"/>
        <v>11.68146506184247</v>
      </c>
      <c r="T583" s="6">
        <f t="shared" si="242"/>
        <v>621.63444325336457</v>
      </c>
      <c r="U583" s="5">
        <f t="shared" si="226"/>
        <v>-1.9038200468618542</v>
      </c>
      <c r="V583" s="5">
        <f t="shared" si="227"/>
        <v>3.9205885204541731</v>
      </c>
      <c r="W583" s="5">
        <f t="shared" si="228"/>
        <v>3.4218472410700072</v>
      </c>
      <c r="X583" s="5">
        <f t="shared" si="218"/>
        <v>2.3221956438655944</v>
      </c>
      <c r="Y583" s="5">
        <f t="shared" si="218"/>
        <v>-4.2227336967580538</v>
      </c>
      <c r="Z583" s="5">
        <f t="shared" si="229"/>
        <v>-17.070687697087521</v>
      </c>
      <c r="AA583">
        <f t="shared" si="230"/>
        <v>0</v>
      </c>
      <c r="AB583">
        <f t="shared" si="243"/>
        <v>0</v>
      </c>
    </row>
    <row r="584" spans="1:28" x14ac:dyDescent="0.2">
      <c r="A584">
        <f t="shared" si="217"/>
        <v>5.5199999999999267</v>
      </c>
      <c r="B584" s="5">
        <f t="shared" si="231"/>
        <v>-185.06785350042165</v>
      </c>
      <c r="C584" s="5">
        <f t="shared" si="232"/>
        <v>408.47978716877566</v>
      </c>
      <c r="D584" s="5">
        <f t="shared" si="233"/>
        <v>-50.71359397405817</v>
      </c>
      <c r="E584" s="2">
        <f t="shared" si="234"/>
        <v>448.44826560563462</v>
      </c>
      <c r="F584" s="2">
        <f t="shared" si="235"/>
        <v>-24.373611609968961</v>
      </c>
      <c r="G584" s="3">
        <f t="shared" si="236"/>
        <v>-26.821478446601454</v>
      </c>
      <c r="H584" s="3">
        <f t="shared" si="237"/>
        <v>51.686176248030186</v>
      </c>
      <c r="I584" s="3">
        <f t="shared" si="238"/>
        <v>-74.374271842855379</v>
      </c>
      <c r="J584" s="2">
        <f t="shared" si="239"/>
        <v>94.458376194802838</v>
      </c>
      <c r="K584" s="2">
        <f t="shared" si="219"/>
        <v>94.458376194802838</v>
      </c>
      <c r="L584" s="5">
        <f t="shared" si="220"/>
        <v>0.31384836983451009</v>
      </c>
      <c r="M584" s="4">
        <f t="shared" si="240"/>
        <v>8.3405470494944151E-2</v>
      </c>
      <c r="N584" s="4">
        <f t="shared" si="221"/>
        <v>0.14053137878805766</v>
      </c>
      <c r="O584" s="4">
        <f t="shared" si="222"/>
        <v>0</v>
      </c>
      <c r="P584" s="4">
        <f t="shared" si="223"/>
        <v>0</v>
      </c>
      <c r="Q584" s="5">
        <f t="shared" si="224"/>
        <v>4.2270409490001581</v>
      </c>
      <c r="R584" s="5">
        <f t="shared" si="225"/>
        <v>-8.1456950232117595</v>
      </c>
      <c r="S584" s="5">
        <f t="shared" si="241"/>
        <v>11.721318541694878</v>
      </c>
      <c r="T584" s="6">
        <f t="shared" si="242"/>
        <v>621.63382161923221</v>
      </c>
      <c r="U584" s="5">
        <f t="shared" si="226"/>
        <v>-1.9040536915355786</v>
      </c>
      <c r="V584" s="5">
        <f t="shared" si="227"/>
        <v>3.9335737368191932</v>
      </c>
      <c r="W584" s="5">
        <f t="shared" si="228"/>
        <v>3.4202811562583335</v>
      </c>
      <c r="X584" s="5">
        <f t="shared" si="218"/>
        <v>2.3229872574645798</v>
      </c>
      <c r="Y584" s="5">
        <f t="shared" si="218"/>
        <v>-4.2121212863925663</v>
      </c>
      <c r="Z584" s="5">
        <f t="shared" si="229"/>
        <v>-17.032400302046788</v>
      </c>
      <c r="AA584">
        <f t="shared" si="230"/>
        <v>0</v>
      </c>
      <c r="AB584">
        <f t="shared" si="243"/>
        <v>0</v>
      </c>
    </row>
    <row r="585" spans="1:28" x14ac:dyDescent="0.2">
      <c r="A585">
        <f t="shared" si="217"/>
        <v>5.5299999999999265</v>
      </c>
      <c r="B585" s="5">
        <f t="shared" si="231"/>
        <v>-185.33595213552479</v>
      </c>
      <c r="C585" s="5">
        <f t="shared" si="232"/>
        <v>408.9964383251916</v>
      </c>
      <c r="D585" s="5">
        <f t="shared" si="233"/>
        <v>-51.458188312501832</v>
      </c>
      <c r="E585" s="2">
        <f t="shared" si="234"/>
        <v>449.0295109641167</v>
      </c>
      <c r="F585" s="2">
        <f t="shared" si="235"/>
        <v>-24.377565890575514</v>
      </c>
      <c r="G585" s="3">
        <f t="shared" si="236"/>
        <v>-26.798248574026807</v>
      </c>
      <c r="H585" s="3">
        <f t="shared" si="237"/>
        <v>51.644055035166261</v>
      </c>
      <c r="I585" s="3">
        <f t="shared" si="238"/>
        <v>-74.544595845875847</v>
      </c>
      <c r="J585" s="2">
        <f t="shared" si="239"/>
        <v>94.56294896488572</v>
      </c>
      <c r="K585" s="2">
        <f t="shared" si="219"/>
        <v>94.56294896488572</v>
      </c>
      <c r="L585" s="5">
        <f t="shared" si="220"/>
        <v>0.31384836983451009</v>
      </c>
      <c r="M585" s="4">
        <f t="shared" si="240"/>
        <v>8.3313152948519764E-2</v>
      </c>
      <c r="N585" s="4">
        <f t="shared" si="221"/>
        <v>0.14042650703245554</v>
      </c>
      <c r="O585" s="4">
        <f t="shared" si="222"/>
        <v>0</v>
      </c>
      <c r="P585" s="4">
        <f t="shared" si="223"/>
        <v>0</v>
      </c>
      <c r="Q585" s="5">
        <f t="shared" si="224"/>
        <v>4.2280555520353591</v>
      </c>
      <c r="R585" s="5">
        <f t="shared" si="225"/>
        <v>-8.1480673267836483</v>
      </c>
      <c r="S585" s="5">
        <f t="shared" si="241"/>
        <v>11.761167580401594</v>
      </c>
      <c r="T585" s="6">
        <f t="shared" si="242"/>
        <v>621.63319998572126</v>
      </c>
      <c r="U585" s="5">
        <f t="shared" si="226"/>
        <v>-1.9042871499077532</v>
      </c>
      <c r="V585" s="5">
        <f t="shared" si="227"/>
        <v>3.9465406120651942</v>
      </c>
      <c r="W585" s="5">
        <f t="shared" si="228"/>
        <v>3.418717588790388</v>
      </c>
      <c r="X585" s="5">
        <f t="shared" si="218"/>
        <v>2.3237684021276062</v>
      </c>
      <c r="Y585" s="5">
        <f t="shared" si="218"/>
        <v>-4.2015267147184545</v>
      </c>
      <c r="Z585" s="5">
        <f t="shared" si="229"/>
        <v>-16.994114830808016</v>
      </c>
      <c r="AA585">
        <f t="shared" si="230"/>
        <v>0</v>
      </c>
      <c r="AB585">
        <f t="shared" si="243"/>
        <v>0</v>
      </c>
    </row>
    <row r="586" spans="1:28" x14ac:dyDescent="0.2">
      <c r="A586">
        <f t="shared" si="217"/>
        <v>5.5399999999999263</v>
      </c>
      <c r="B586" s="5">
        <f t="shared" si="231"/>
        <v>-185.60381843284497</v>
      </c>
      <c r="C586" s="5">
        <f t="shared" si="232"/>
        <v>409.51266879920752</v>
      </c>
      <c r="D586" s="5">
        <f t="shared" si="233"/>
        <v>-52.204483976702129</v>
      </c>
      <c r="E586" s="2">
        <f t="shared" si="234"/>
        <v>449.61027937971113</v>
      </c>
      <c r="F586" s="2">
        <f t="shared" si="235"/>
        <v>-24.381505110398511</v>
      </c>
      <c r="G586" s="3">
        <f t="shared" si="236"/>
        <v>-26.775010890005532</v>
      </c>
      <c r="H586" s="3">
        <f t="shared" si="237"/>
        <v>51.602039768019075</v>
      </c>
      <c r="I586" s="3">
        <f t="shared" si="238"/>
        <v>-74.714536994183931</v>
      </c>
      <c r="J586" s="2">
        <f t="shared" si="239"/>
        <v>94.667490484513294</v>
      </c>
      <c r="K586" s="2">
        <f t="shared" si="219"/>
        <v>94.667490484513294</v>
      </c>
      <c r="L586" s="5">
        <f t="shared" si="220"/>
        <v>0.31384836983451009</v>
      </c>
      <c r="M586" s="4">
        <f t="shared" si="240"/>
        <v>8.3221066827898246E-2</v>
      </c>
      <c r="N586" s="4">
        <f t="shared" si="221"/>
        <v>0.14032182271391824</v>
      </c>
      <c r="O586" s="4">
        <f t="shared" si="222"/>
        <v>0</v>
      </c>
      <c r="P586" s="4">
        <f t="shared" si="223"/>
        <v>0</v>
      </c>
      <c r="Q586" s="5">
        <f t="shared" si="224"/>
        <v>4.2290594191840061</v>
      </c>
      <c r="R586" s="5">
        <f t="shared" si="225"/>
        <v>-8.1504389756012401</v>
      </c>
      <c r="S586" s="5">
        <f t="shared" si="241"/>
        <v>11.801011686728026</v>
      </c>
      <c r="T586" s="6">
        <f t="shared" si="242"/>
        <v>621.63257835283218</v>
      </c>
      <c r="U586" s="5">
        <f t="shared" si="226"/>
        <v>-1.9045204080655767</v>
      </c>
      <c r="V586" s="5">
        <f t="shared" si="227"/>
        <v>3.959489073175658</v>
      </c>
      <c r="W586" s="5">
        <f t="shared" si="228"/>
        <v>3.4171565207064765</v>
      </c>
      <c r="X586" s="5">
        <f t="shared" si="218"/>
        <v>2.3245390111184294</v>
      </c>
      <c r="Y586" s="5">
        <f t="shared" si="218"/>
        <v>-4.1909499024255821</v>
      </c>
      <c r="Z586" s="5">
        <f t="shared" si="229"/>
        <v>-16.955831792565498</v>
      </c>
      <c r="AA586">
        <f t="shared" si="230"/>
        <v>0</v>
      </c>
      <c r="AB586">
        <f t="shared" si="243"/>
        <v>0</v>
      </c>
    </row>
    <row r="587" spans="1:28" x14ac:dyDescent="0.2">
      <c r="A587">
        <f t="shared" si="217"/>
        <v>5.5499999999999261</v>
      </c>
      <c r="B587" s="5">
        <f t="shared" si="231"/>
        <v>-185.87145231479448</v>
      </c>
      <c r="C587" s="5">
        <f t="shared" si="232"/>
        <v>410.02847964939258</v>
      </c>
      <c r="D587" s="5">
        <f t="shared" si="233"/>
        <v>-52.952477138233597</v>
      </c>
      <c r="E587" s="2">
        <f t="shared" si="234"/>
        <v>450.19057176844927</v>
      </c>
      <c r="F587" s="2">
        <f t="shared" si="235"/>
        <v>-24.385429275646548</v>
      </c>
      <c r="G587" s="3">
        <f t="shared" si="236"/>
        <v>-26.751765499894347</v>
      </c>
      <c r="H587" s="3">
        <f t="shared" si="237"/>
        <v>51.560130268994818</v>
      </c>
      <c r="I587" s="3">
        <f t="shared" si="238"/>
        <v>-74.884095312109579</v>
      </c>
      <c r="J587" s="2">
        <f t="shared" si="239"/>
        <v>94.771998614728844</v>
      </c>
      <c r="K587" s="2">
        <f t="shared" si="219"/>
        <v>94.771998614728844</v>
      </c>
      <c r="L587" s="5">
        <f t="shared" si="220"/>
        <v>0.31384836983451009</v>
      </c>
      <c r="M587" s="4">
        <f t="shared" si="240"/>
        <v>8.312921315232337E-2</v>
      </c>
      <c r="N587" s="4">
        <f t="shared" si="221"/>
        <v>0.14021732747942714</v>
      </c>
      <c r="O587" s="4">
        <f t="shared" si="222"/>
        <v>0</v>
      </c>
      <c r="P587" s="4">
        <f t="shared" si="223"/>
        <v>0</v>
      </c>
      <c r="Q587" s="5">
        <f t="shared" si="224"/>
        <v>4.2300524711825354</v>
      </c>
      <c r="R587" s="5">
        <f t="shared" si="225"/>
        <v>-8.1528098195880325</v>
      </c>
      <c r="S587" s="5">
        <f t="shared" si="241"/>
        <v>11.840850370361862</v>
      </c>
      <c r="T587" s="6">
        <f t="shared" si="242"/>
        <v>621.63195672056474</v>
      </c>
      <c r="U587" s="5">
        <f t="shared" si="226"/>
        <v>-1.9047534523426308</v>
      </c>
      <c r="V587" s="5">
        <f t="shared" si="227"/>
        <v>3.97241904768181</v>
      </c>
      <c r="W587" s="5">
        <f t="shared" si="228"/>
        <v>3.4155979344833352</v>
      </c>
      <c r="X587" s="5">
        <f t="shared" si="218"/>
        <v>2.3252990188399045</v>
      </c>
      <c r="Y587" s="5">
        <f t="shared" si="218"/>
        <v>-4.1803907719062225</v>
      </c>
      <c r="Z587" s="5">
        <f t="shared" si="229"/>
        <v>-16.917551695154803</v>
      </c>
      <c r="AA587">
        <f t="shared" si="230"/>
        <v>0</v>
      </c>
      <c r="AB587">
        <f t="shared" si="243"/>
        <v>0</v>
      </c>
    </row>
    <row r="588" spans="1:28" x14ac:dyDescent="0.2">
      <c r="A588">
        <f t="shared" si="217"/>
        <v>5.5599999999999259</v>
      </c>
      <c r="B588" s="5">
        <f t="shared" si="231"/>
        <v>-186.13885370484249</v>
      </c>
      <c r="C588" s="5">
        <f t="shared" si="232"/>
        <v>410.54387193254394</v>
      </c>
      <c r="D588" s="5">
        <f t="shared" si="233"/>
        <v>-53.702163968939452</v>
      </c>
      <c r="E588" s="2">
        <f t="shared" si="234"/>
        <v>450.77038904515211</v>
      </c>
      <c r="F588" s="2">
        <f t="shared" si="235"/>
        <v>-24.38933839258392</v>
      </c>
      <c r="G588" s="3">
        <f t="shared" si="236"/>
        <v>-26.728512509705947</v>
      </c>
      <c r="H588" s="3">
        <f t="shared" si="237"/>
        <v>51.518326361275754</v>
      </c>
      <c r="I588" s="3">
        <f t="shared" si="238"/>
        <v>-75.053270829061134</v>
      </c>
      <c r="J588" s="2">
        <f t="shared" si="239"/>
        <v>94.876471235964644</v>
      </c>
      <c r="K588" s="2">
        <f t="shared" si="219"/>
        <v>94.876471235964644</v>
      </c>
      <c r="L588" s="5">
        <f t="shared" si="220"/>
        <v>0.31384836983451009</v>
      </c>
      <c r="M588" s="4">
        <f t="shared" si="240"/>
        <v>8.3037592911774927E-2</v>
      </c>
      <c r="N588" s="4">
        <f t="shared" si="221"/>
        <v>0.14011302294564512</v>
      </c>
      <c r="O588" s="4">
        <f t="shared" si="222"/>
        <v>0</v>
      </c>
      <c r="P588" s="4">
        <f t="shared" si="223"/>
        <v>0</v>
      </c>
      <c r="Q588" s="5">
        <f t="shared" si="224"/>
        <v>4.2310346301437187</v>
      </c>
      <c r="R588" s="5">
        <f t="shared" si="225"/>
        <v>-8.1551797108967428</v>
      </c>
      <c r="S588" s="5">
        <f t="shared" si="241"/>
        <v>11.880683141944383</v>
      </c>
      <c r="T588" s="6">
        <f t="shared" si="242"/>
        <v>621.63133508891883</v>
      </c>
      <c r="U588" s="5">
        <f t="shared" si="226"/>
        <v>-1.9049862693160435</v>
      </c>
      <c r="V588" s="5">
        <f t="shared" si="227"/>
        <v>3.9853304636657683</v>
      </c>
      <c r="W588" s="5">
        <f t="shared" si="228"/>
        <v>3.4140418130276005</v>
      </c>
      <c r="X588" s="5">
        <f t="shared" si="218"/>
        <v>2.3260483608276754</v>
      </c>
      <c r="Y588" s="5">
        <f t="shared" si="218"/>
        <v>-4.1698492472309745</v>
      </c>
      <c r="Z588" s="5">
        <f t="shared" si="229"/>
        <v>-16.879275045028017</v>
      </c>
      <c r="AA588">
        <f t="shared" si="230"/>
        <v>0</v>
      </c>
      <c r="AB588">
        <f t="shared" si="243"/>
        <v>0</v>
      </c>
    </row>
    <row r="589" spans="1:28" x14ac:dyDescent="0.2">
      <c r="A589">
        <f t="shared" si="217"/>
        <v>5.5699999999999257</v>
      </c>
      <c r="B589" s="5">
        <f t="shared" si="231"/>
        <v>-186.40602252752151</v>
      </c>
      <c r="C589" s="5">
        <f t="shared" si="232"/>
        <v>411.05884670369431</v>
      </c>
      <c r="D589" s="5">
        <f t="shared" si="233"/>
        <v>-54.453540640982318</v>
      </c>
      <c r="E589" s="2">
        <f t="shared" si="234"/>
        <v>451.34973212344119</v>
      </c>
      <c r="F589" s="2">
        <f t="shared" si="235"/>
        <v>-24.393232467531035</v>
      </c>
      <c r="G589" s="3">
        <f t="shared" si="236"/>
        <v>-26.705252026097671</v>
      </c>
      <c r="H589" s="3">
        <f t="shared" si="237"/>
        <v>51.476627868803448</v>
      </c>
      <c r="I589" s="3">
        <f t="shared" si="238"/>
        <v>-75.222063579511413</v>
      </c>
      <c r="J589" s="2">
        <f t="shared" si="239"/>
        <v>94.980906247943977</v>
      </c>
      <c r="K589" s="2">
        <f t="shared" si="219"/>
        <v>94.980906247943977</v>
      </c>
      <c r="L589" s="5">
        <f t="shared" si="220"/>
        <v>0.31384836983451009</v>
      </c>
      <c r="M589" s="4">
        <f t="shared" si="240"/>
        <v>8.2946207067364539E-2</v>
      </c>
      <c r="N589" s="4">
        <f t="shared" si="221"/>
        <v>0.14000891069923094</v>
      </c>
      <c r="O589" s="4">
        <f t="shared" si="222"/>
        <v>0</v>
      </c>
      <c r="P589" s="4">
        <f t="shared" si="223"/>
        <v>0</v>
      </c>
      <c r="Q589" s="5">
        <f t="shared" si="224"/>
        <v>4.2320058195475241</v>
      </c>
      <c r="R589" s="5">
        <f t="shared" si="225"/>
        <v>-8.1575485038885027</v>
      </c>
      <c r="S589" s="5">
        <f t="shared" si="241"/>
        <v>11.920509513101342</v>
      </c>
      <c r="T589" s="6">
        <f t="shared" si="242"/>
        <v>621.63071345789444</v>
      </c>
      <c r="U589" s="5">
        <f t="shared" si="226"/>
        <v>-1.9052188458036623</v>
      </c>
      <c r="V589" s="5">
        <f t="shared" si="227"/>
        <v>3.9982232497635657</v>
      </c>
      <c r="W589" s="5">
        <f t="shared" si="228"/>
        <v>3.4124881396693274</v>
      </c>
      <c r="X589" s="5">
        <f t="shared" si="218"/>
        <v>2.3267869737438618</v>
      </c>
      <c r="Y589" s="5">
        <f t="shared" si="218"/>
        <v>-4.159325254124937</v>
      </c>
      <c r="Z589" s="5">
        <f t="shared" si="229"/>
        <v>-16.841002347229331</v>
      </c>
      <c r="AA589">
        <f t="shared" si="230"/>
        <v>0</v>
      </c>
      <c r="AB589">
        <f t="shared" si="243"/>
        <v>0</v>
      </c>
    </row>
    <row r="590" spans="1:28" x14ac:dyDescent="0.2">
      <c r="A590">
        <f t="shared" si="217"/>
        <v>5.5799999999999255</v>
      </c>
      <c r="B590" s="5">
        <f t="shared" si="231"/>
        <v>-186.67295870843381</v>
      </c>
      <c r="C590" s="5">
        <f t="shared" si="232"/>
        <v>411.57340501611969</v>
      </c>
      <c r="D590" s="5">
        <f t="shared" si="233"/>
        <v>-55.206603326894793</v>
      </c>
      <c r="E590" s="2">
        <f t="shared" si="234"/>
        <v>451.92860191574897</v>
      </c>
      <c r="F590" s="2">
        <f t="shared" si="235"/>
        <v>-24.397111506864817</v>
      </c>
      <c r="G590" s="3">
        <f t="shared" si="236"/>
        <v>-26.681984156360233</v>
      </c>
      <c r="H590" s="3">
        <f t="shared" si="237"/>
        <v>51.4350346162622</v>
      </c>
      <c r="I590" s="3">
        <f t="shared" si="238"/>
        <v>-75.390473602983704</v>
      </c>
      <c r="J590" s="2">
        <f t="shared" si="239"/>
        <v>95.085301569582938</v>
      </c>
      <c r="K590" s="2">
        <f t="shared" si="219"/>
        <v>95.085301569582938</v>
      </c>
      <c r="L590" s="5">
        <f t="shared" si="220"/>
        <v>0.31384836983451009</v>
      </c>
      <c r="M590" s="4">
        <f t="shared" si="240"/>
        <v>8.285505655172816E-2</v>
      </c>
      <c r="N590" s="4">
        <f t="shared" si="221"/>
        <v>0.13990499229715239</v>
      </c>
      <c r="O590" s="4">
        <f t="shared" si="222"/>
        <v>0</v>
      </c>
      <c r="P590" s="4">
        <f t="shared" si="223"/>
        <v>0</v>
      </c>
      <c r="Q590" s="5">
        <f t="shared" si="224"/>
        <v>4.2329659642319761</v>
      </c>
      <c r="R590" s="5">
        <f t="shared" si="225"/>
        <v>-8.1599160551121326</v>
      </c>
      <c r="S590" s="5">
        <f t="shared" si="241"/>
        <v>11.960328996473404</v>
      </c>
      <c r="T590" s="6">
        <f t="shared" si="242"/>
        <v>621.63009182749181</v>
      </c>
      <c r="U590" s="5">
        <f t="shared" si="226"/>
        <v>-1.9054511688612581</v>
      </c>
      <c r="V590" s="5">
        <f t="shared" si="227"/>
        <v>4.0110973351680741</v>
      </c>
      <c r="W590" s="5">
        <f t="shared" si="228"/>
        <v>3.4109368981555765</v>
      </c>
      <c r="X590" s="5">
        <f t="shared" si="218"/>
        <v>2.327514795370718</v>
      </c>
      <c r="Y590" s="5">
        <f t="shared" si="218"/>
        <v>-4.1488187199440585</v>
      </c>
      <c r="Z590" s="5">
        <f t="shared" si="229"/>
        <v>-16.80273410537102</v>
      </c>
      <c r="AA590">
        <f t="shared" si="230"/>
        <v>0</v>
      </c>
      <c r="AB590">
        <f t="shared" si="243"/>
        <v>0</v>
      </c>
    </row>
    <row r="591" spans="1:28" x14ac:dyDescent="0.2">
      <c r="A591">
        <f t="shared" si="217"/>
        <v>5.5899999999999253</v>
      </c>
      <c r="B591" s="5">
        <f t="shared" si="231"/>
        <v>-186.93966217425765</v>
      </c>
      <c r="C591" s="5">
        <f t="shared" si="232"/>
        <v>412.08754792134636</v>
      </c>
      <c r="D591" s="5">
        <f t="shared" si="233"/>
        <v>-55.961348199629903</v>
      </c>
      <c r="E591" s="2">
        <f t="shared" si="234"/>
        <v>452.50699933332913</v>
      </c>
      <c r="F591" s="2">
        <f t="shared" si="235"/>
        <v>-24.40097551701912</v>
      </c>
      <c r="G591" s="3">
        <f t="shared" si="236"/>
        <v>-26.658709008406525</v>
      </c>
      <c r="H591" s="3">
        <f t="shared" si="237"/>
        <v>51.393546429062759</v>
      </c>
      <c r="I591" s="3">
        <f t="shared" si="238"/>
        <v>-75.558500944037419</v>
      </c>
      <c r="J591" s="2">
        <f t="shared" si="239"/>
        <v>95.189655138892206</v>
      </c>
      <c r="K591" s="2">
        <f t="shared" si="219"/>
        <v>95.189655138892206</v>
      </c>
      <c r="L591" s="5">
        <f t="shared" si="220"/>
        <v>0.31384836983451009</v>
      </c>
      <c r="M591" s="4">
        <f t="shared" si="240"/>
        <v>8.2764142269414961E-2</v>
      </c>
      <c r="N591" s="4">
        <f t="shared" si="221"/>
        <v>0.13980126926699762</v>
      </c>
      <c r="O591" s="4">
        <f t="shared" si="222"/>
        <v>0</v>
      </c>
      <c r="P591" s="4">
        <f t="shared" si="223"/>
        <v>0</v>
      </c>
      <c r="Q591" s="5">
        <f t="shared" si="224"/>
        <v>4.2339149903840267</v>
      </c>
      <c r="R591" s="5">
        <f t="shared" si="225"/>
        <v>-8.1622822232835741</v>
      </c>
      <c r="S591" s="5">
        <f t="shared" si="241"/>
        <v>12.000141105746199</v>
      </c>
      <c r="T591" s="6">
        <f t="shared" si="242"/>
        <v>621.62947019771082</v>
      </c>
      <c r="U591" s="5">
        <f t="shared" si="226"/>
        <v>-1.9056832257797429</v>
      </c>
      <c r="V591" s="5">
        <f t="shared" si="227"/>
        <v>4.0239526496318216</v>
      </c>
      <c r="W591" s="5">
        <f t="shared" si="228"/>
        <v>3.4093880726440688</v>
      </c>
      <c r="X591" s="5">
        <f t="shared" si="218"/>
        <v>2.3282317646042836</v>
      </c>
      <c r="Y591" s="5">
        <f t="shared" si="218"/>
        <v>-4.1383295736517525</v>
      </c>
      <c r="Z591" s="5">
        <f t="shared" si="229"/>
        <v>-16.764470821609734</v>
      </c>
      <c r="AA591">
        <f t="shared" si="230"/>
        <v>0</v>
      </c>
      <c r="AB591">
        <f t="shared" si="243"/>
        <v>0</v>
      </c>
    </row>
    <row r="592" spans="1:28" x14ac:dyDescent="0.2">
      <c r="A592">
        <f t="shared" si="217"/>
        <v>5.599999999999925</v>
      </c>
      <c r="B592" s="5">
        <f t="shared" si="231"/>
        <v>-187.20613285275348</v>
      </c>
      <c r="C592" s="5">
        <f t="shared" si="232"/>
        <v>412.60127646915828</v>
      </c>
      <c r="D592" s="5">
        <f t="shared" si="233"/>
        <v>-56.717771432611357</v>
      </c>
      <c r="E592" s="2">
        <f t="shared" si="234"/>
        <v>453.08492528626635</v>
      </c>
      <c r="F592" s="2">
        <f t="shared" si="235"/>
        <v>-24.404824504485099</v>
      </c>
      <c r="G592" s="3">
        <f t="shared" si="236"/>
        <v>-26.635426690760482</v>
      </c>
      <c r="H592" s="3">
        <f t="shared" si="237"/>
        <v>51.352163133326243</v>
      </c>
      <c r="I592" s="3">
        <f t="shared" si="238"/>
        <v>-75.726145652253521</v>
      </c>
      <c r="J592" s="2">
        <f t="shared" si="239"/>
        <v>95.293964912878621</v>
      </c>
      <c r="K592" s="2">
        <f t="shared" si="219"/>
        <v>95.293964912878621</v>
      </c>
      <c r="L592" s="5">
        <f t="shared" si="220"/>
        <v>0.31384836983451009</v>
      </c>
      <c r="M592" s="4">
        <f t="shared" si="240"/>
        <v>8.2673465097272691E-2</v>
      </c>
      <c r="N592" s="4">
        <f t="shared" si="221"/>
        <v>0.13969774310728431</v>
      </c>
      <c r="O592" s="4">
        <f t="shared" si="222"/>
        <v>0</v>
      </c>
      <c r="P592" s="4">
        <f t="shared" si="223"/>
        <v>0</v>
      </c>
      <c r="Q592" s="5">
        <f t="shared" si="224"/>
        <v>4.234852825530421</v>
      </c>
      <c r="R592" s="5">
        <f t="shared" si="225"/>
        <v>-8.164646869265404</v>
      </c>
      <c r="S592" s="5">
        <f t="shared" si="241"/>
        <v>12.039945355679896</v>
      </c>
      <c r="T592" s="6">
        <f t="shared" si="242"/>
        <v>621.62884856855135</v>
      </c>
      <c r="U592" s="5">
        <f t="shared" si="226"/>
        <v>-1.9059150040824124</v>
      </c>
      <c r="V592" s="5">
        <f t="shared" si="227"/>
        <v>4.0367891234696902</v>
      </c>
      <c r="W592" s="5">
        <f t="shared" si="228"/>
        <v>3.4078416476968876</v>
      </c>
      <c r="X592" s="5">
        <f t="shared" si="218"/>
        <v>2.3289378214480085</v>
      </c>
      <c r="Y592" s="5">
        <f t="shared" si="218"/>
        <v>-4.1278577457957137</v>
      </c>
      <c r="Z592" s="5">
        <f t="shared" si="229"/>
        <v>-16.726212996623218</v>
      </c>
      <c r="AA592">
        <f t="shared" si="230"/>
        <v>0</v>
      </c>
      <c r="AB592">
        <f t="shared" si="243"/>
        <v>0</v>
      </c>
    </row>
    <row r="593" spans="1:28" x14ac:dyDescent="0.2">
      <c r="A593">
        <f t="shared" si="217"/>
        <v>5.6099999999999248</v>
      </c>
      <c r="B593" s="5">
        <f t="shared" si="231"/>
        <v>-187.47237067277001</v>
      </c>
      <c r="C593" s="5">
        <f t="shared" si="232"/>
        <v>413.11459170760429</v>
      </c>
      <c r="D593" s="5">
        <f t="shared" si="233"/>
        <v>-57.475869199783723</v>
      </c>
      <c r="E593" s="2">
        <f t="shared" si="234"/>
        <v>453.66238068348702</v>
      </c>
      <c r="F593" s="2">
        <f t="shared" si="235"/>
        <v>-24.408658475811603</v>
      </c>
      <c r="G593" s="3">
        <f t="shared" si="236"/>
        <v>-26.612137312546004</v>
      </c>
      <c r="H593" s="3">
        <f t="shared" si="237"/>
        <v>51.310884555868284</v>
      </c>
      <c r="I593" s="3">
        <f t="shared" si="238"/>
        <v>-75.893407782219754</v>
      </c>
      <c r="J593" s="2">
        <f t="shared" si="239"/>
        <v>95.39822886744669</v>
      </c>
      <c r="K593" s="2">
        <f t="shared" si="219"/>
        <v>95.39822886744669</v>
      </c>
      <c r="L593" s="5">
        <f t="shared" si="220"/>
        <v>0.31384836983451009</v>
      </c>
      <c r="M593" s="4">
        <f t="shared" si="240"/>
        <v>8.2583025884829686E-2</v>
      </c>
      <c r="N593" s="4">
        <f t="shared" si="221"/>
        <v>0.13959441528776748</v>
      </c>
      <c r="O593" s="4">
        <f t="shared" si="222"/>
        <v>0</v>
      </c>
      <c r="P593" s="4">
        <f t="shared" si="223"/>
        <v>0</v>
      </c>
      <c r="Q593" s="5">
        <f t="shared" si="224"/>
        <v>4.235779398528579</v>
      </c>
      <c r="R593" s="5">
        <f t="shared" si="225"/>
        <v>-8.1670098560464659</v>
      </c>
      <c r="S593" s="5">
        <f t="shared" si="241"/>
        <v>12.079741262138404</v>
      </c>
      <c r="T593" s="6">
        <f t="shared" si="242"/>
        <v>621.62822694001363</v>
      </c>
      <c r="U593" s="5">
        <f t="shared" si="226"/>
        <v>-1.9061464915222084</v>
      </c>
      <c r="V593" s="5">
        <f t="shared" si="227"/>
        <v>4.0496066875615169</v>
      </c>
      <c r="W593" s="5">
        <f t="shared" si="228"/>
        <v>3.4062976082742562</v>
      </c>
      <c r="X593" s="5">
        <f t="shared" si="218"/>
        <v>2.3296329070063706</v>
      </c>
      <c r="Y593" s="5">
        <f t="shared" si="218"/>
        <v>-4.117403168484949</v>
      </c>
      <c r="Z593" s="5">
        <f t="shared" si="229"/>
        <v>-16.68796112958734</v>
      </c>
      <c r="AA593">
        <f t="shared" si="230"/>
        <v>0</v>
      </c>
      <c r="AB593">
        <f t="shared" si="243"/>
        <v>0</v>
      </c>
    </row>
    <row r="594" spans="1:28" x14ac:dyDescent="0.2">
      <c r="A594">
        <f t="shared" si="217"/>
        <v>5.6199999999999246</v>
      </c>
      <c r="B594" s="5">
        <f t="shared" si="231"/>
        <v>-187.73837556425011</v>
      </c>
      <c r="C594" s="5">
        <f t="shared" si="232"/>
        <v>413.62749468300456</v>
      </c>
      <c r="D594" s="5">
        <f t="shared" si="233"/>
        <v>-58.235637675662396</v>
      </c>
      <c r="E594" s="2">
        <f t="shared" si="234"/>
        <v>454.23936643276789</v>
      </c>
      <c r="F594" s="2">
        <f t="shared" si="235"/>
        <v>-24.41247743760556</v>
      </c>
      <c r="G594" s="3">
        <f t="shared" si="236"/>
        <v>-26.58884098347594</v>
      </c>
      <c r="H594" s="3">
        <f t="shared" si="237"/>
        <v>51.269710524183438</v>
      </c>
      <c r="I594" s="3">
        <f t="shared" si="238"/>
        <v>-76.060287393515623</v>
      </c>
      <c r="J594" s="2">
        <f t="shared" si="239"/>
        <v>95.502444997300074</v>
      </c>
      <c r="K594" s="2">
        <f t="shared" si="219"/>
        <v>95.502444997300074</v>
      </c>
      <c r="L594" s="5">
        <f t="shared" si="220"/>
        <v>0.31384836983451009</v>
      </c>
      <c r="M594" s="4">
        <f t="shared" si="240"/>
        <v>8.2492825454673083E-2</v>
      </c>
      <c r="N594" s="4">
        <f t="shared" si="221"/>
        <v>0.13949128724974541</v>
      </c>
      <c r="O594" s="4">
        <f t="shared" si="222"/>
        <v>0</v>
      </c>
      <c r="P594" s="4">
        <f t="shared" si="223"/>
        <v>0</v>
      </c>
      <c r="Q594" s="5">
        <f t="shared" si="224"/>
        <v>4.2366946395574745</v>
      </c>
      <c r="R594" s="5">
        <f t="shared" si="225"/>
        <v>-8.1693710487216276</v>
      </c>
      <c r="S594" s="5">
        <f t="shared" si="241"/>
        <v>12.119528342118125</v>
      </c>
      <c r="T594" s="6">
        <f t="shared" si="242"/>
        <v>621.62760531209744</v>
      </c>
      <c r="U594" s="5">
        <f t="shared" si="226"/>
        <v>-1.9063776760790072</v>
      </c>
      <c r="V594" s="5">
        <f t="shared" si="227"/>
        <v>4.0624052733545977</v>
      </c>
      <c r="W594" s="5">
        <f t="shared" si="228"/>
        <v>3.4047559397283766</v>
      </c>
      <c r="X594" s="5">
        <f t="shared" si="218"/>
        <v>2.3303169634784675</v>
      </c>
      <c r="Y594" s="5">
        <f t="shared" si="218"/>
        <v>-4.1069657753670299</v>
      </c>
      <c r="Z594" s="5">
        <f t="shared" si="229"/>
        <v>-16.649715718153498</v>
      </c>
      <c r="AA594">
        <f t="shared" si="230"/>
        <v>0</v>
      </c>
      <c r="AB594">
        <f t="shared" si="243"/>
        <v>0</v>
      </c>
    </row>
    <row r="595" spans="1:28" x14ac:dyDescent="0.2">
      <c r="A595">
        <f t="shared" si="217"/>
        <v>5.6299999999999244</v>
      </c>
      <c r="B595" s="5">
        <f t="shared" si="231"/>
        <v>-188.0041474582367</v>
      </c>
      <c r="C595" s="5">
        <f t="shared" si="232"/>
        <v>414.13998643995762</v>
      </c>
      <c r="D595" s="5">
        <f t="shared" si="233"/>
        <v>-58.997073035383458</v>
      </c>
      <c r="E595" s="2">
        <f t="shared" si="234"/>
        <v>454.81588344074652</v>
      </c>
      <c r="F595" s="2">
        <f t="shared" si="235"/>
        <v>-24.416281396532359</v>
      </c>
      <c r="G595" s="3">
        <f t="shared" si="236"/>
        <v>-26.565537813841157</v>
      </c>
      <c r="H595" s="3">
        <f t="shared" si="237"/>
        <v>51.228640866429771</v>
      </c>
      <c r="I595" s="3">
        <f t="shared" si="238"/>
        <v>-76.226784550697161</v>
      </c>
      <c r="J595" s="2">
        <f t="shared" si="239"/>
        <v>95.60661131584294</v>
      </c>
      <c r="K595" s="2">
        <f t="shared" si="219"/>
        <v>95.60661131584294</v>
      </c>
      <c r="L595" s="5">
        <f t="shared" si="220"/>
        <v>0.31384836983451009</v>
      </c>
      <c r="M595" s="4">
        <f t="shared" si="240"/>
        <v>8.2402864602823769E-2</v>
      </c>
      <c r="N595" s="4">
        <f t="shared" si="221"/>
        <v>0.13938836040636346</v>
      </c>
      <c r="O595" s="4">
        <f t="shared" si="222"/>
        <v>0</v>
      </c>
      <c r="P595" s="4">
        <f t="shared" si="223"/>
        <v>0</v>
      </c>
      <c r="Q595" s="5">
        <f t="shared" si="224"/>
        <v>4.2375984801085336</v>
      </c>
      <c r="R595" s="5">
        <f t="shared" si="225"/>
        <v>-8.1717303144716489</v>
      </c>
      <c r="S595" s="5">
        <f t="shared" si="241"/>
        <v>12.159306113776324</v>
      </c>
      <c r="T595" s="6">
        <f t="shared" si="242"/>
        <v>621.62698368480301</v>
      </c>
      <c r="U595" s="5">
        <f t="shared" si="226"/>
        <v>-1.9066085459569204</v>
      </c>
      <c r="V595" s="5">
        <f t="shared" si="227"/>
        <v>4.0751848128660733</v>
      </c>
      <c r="W595" s="5">
        <f t="shared" si="228"/>
        <v>3.4032166277973168</v>
      </c>
      <c r="X595" s="5">
        <f t="shared" si="218"/>
        <v>2.3309899341516132</v>
      </c>
      <c r="Y595" s="5">
        <f t="shared" si="218"/>
        <v>-4.0965455016055756</v>
      </c>
      <c r="Z595" s="5">
        <f t="shared" si="229"/>
        <v>-16.611477258426358</v>
      </c>
      <c r="AA595">
        <f t="shared" si="230"/>
        <v>0</v>
      </c>
      <c r="AB595">
        <f t="shared" si="243"/>
        <v>0</v>
      </c>
    </row>
    <row r="596" spans="1:28" x14ac:dyDescent="0.2">
      <c r="A596">
        <f t="shared" si="217"/>
        <v>5.6399999999999242</v>
      </c>
      <c r="B596" s="5">
        <f t="shared" si="231"/>
        <v>-188.2696862868784</v>
      </c>
      <c r="C596" s="5">
        <f t="shared" si="232"/>
        <v>414.65206802134685</v>
      </c>
      <c r="D596" s="5">
        <f t="shared" si="233"/>
        <v>-59.760171454753348</v>
      </c>
      <c r="E596" s="2">
        <f t="shared" si="234"/>
        <v>455.39193261292985</v>
      </c>
      <c r="F596" s="2">
        <f t="shared" si="235"/>
        <v>-24.420070359316156</v>
      </c>
      <c r="G596" s="3">
        <f t="shared" si="236"/>
        <v>-26.542227914499641</v>
      </c>
      <c r="H596" s="3">
        <f t="shared" si="237"/>
        <v>51.187675411413714</v>
      </c>
      <c r="I596" s="3">
        <f t="shared" si="238"/>
        <v>-76.392899323281426</v>
      </c>
      <c r="J596" s="2">
        <f t="shared" si="239"/>
        <v>95.710725855081179</v>
      </c>
      <c r="K596" s="2">
        <f t="shared" si="219"/>
        <v>95.710725855081179</v>
      </c>
      <c r="L596" s="5">
        <f t="shared" si="220"/>
        <v>0.31384836983451009</v>
      </c>
      <c r="M596" s="4">
        <f t="shared" si="240"/>
        <v>8.2313144099107768E-2</v>
      </c>
      <c r="N596" s="4">
        <f t="shared" si="221"/>
        <v>0.13928563614291636</v>
      </c>
      <c r="O596" s="4">
        <f t="shared" si="222"/>
        <v>0</v>
      </c>
      <c r="P596" s="4">
        <f t="shared" si="223"/>
        <v>0</v>
      </c>
      <c r="Q596" s="5">
        <f t="shared" si="224"/>
        <v>4.2384908529765193</v>
      </c>
      <c r="R596" s="5">
        <f t="shared" si="225"/>
        <v>-8.1740875225431537</v>
      </c>
      <c r="S596" s="5">
        <f t="shared" si="241"/>
        <v>12.199074096459034</v>
      </c>
      <c r="T596" s="6">
        <f t="shared" si="242"/>
        <v>621.62636205813021</v>
      </c>
      <c r="U596" s="5">
        <f t="shared" si="226"/>
        <v>-1.9068390895816267</v>
      </c>
      <c r="V596" s="5">
        <f t="shared" si="227"/>
        <v>4.0879452386852257</v>
      </c>
      <c r="W596" s="5">
        <f t="shared" si="228"/>
        <v>3.4016796585989777</v>
      </c>
      <c r="X596" s="5">
        <f t="shared" si="218"/>
        <v>2.3316517633948926</v>
      </c>
      <c r="Y596" s="5">
        <f t="shared" si="218"/>
        <v>-4.086142283857928</v>
      </c>
      <c r="Z596" s="5">
        <f t="shared" si="229"/>
        <v>-16.573246244941988</v>
      </c>
      <c r="AA596">
        <f t="shared" si="230"/>
        <v>0</v>
      </c>
      <c r="AB596">
        <f t="shared" si="243"/>
        <v>0</v>
      </c>
    </row>
    <row r="597" spans="1:28" x14ac:dyDescent="0.2">
      <c r="A597">
        <f t="shared" si="217"/>
        <v>5.649999999999924</v>
      </c>
      <c r="B597" s="5">
        <f t="shared" si="231"/>
        <v>-188.53499198343522</v>
      </c>
      <c r="C597" s="5">
        <f t="shared" si="232"/>
        <v>415.16374046834682</v>
      </c>
      <c r="D597" s="5">
        <f t="shared" si="233"/>
        <v>-60.524929110298409</v>
      </c>
      <c r="E597" s="2">
        <f t="shared" si="234"/>
        <v>455.96751485370402</v>
      </c>
      <c r="F597" s="2">
        <f t="shared" si="235"/>
        <v>-24.423844332740281</v>
      </c>
      <c r="G597" s="3">
        <f t="shared" si="236"/>
        <v>-26.518911396865693</v>
      </c>
      <c r="H597" s="3">
        <f t="shared" si="237"/>
        <v>51.146813988575133</v>
      </c>
      <c r="I597" s="3">
        <f t="shared" si="238"/>
        <v>-76.558631785730853</v>
      </c>
      <c r="J597" s="2">
        <f t="shared" si="239"/>
        <v>95.814786665523798</v>
      </c>
      <c r="K597" s="2">
        <f t="shared" si="219"/>
        <v>95.814786665523798</v>
      </c>
      <c r="L597" s="5">
        <f t="shared" si="220"/>
        <v>0.31384836983451009</v>
      </c>
      <c r="M597" s="4">
        <f t="shared" si="240"/>
        <v>8.2223664687523915E-2</v>
      </c>
      <c r="N597" s="4">
        <f t="shared" si="221"/>
        <v>0.13918311581714846</v>
      </c>
      <c r="O597" s="4">
        <f t="shared" si="222"/>
        <v>0</v>
      </c>
      <c r="P597" s="4">
        <f t="shared" si="223"/>
        <v>0</v>
      </c>
      <c r="Q597" s="5">
        <f t="shared" si="224"/>
        <v>4.2393716922504545</v>
      </c>
      <c r="R597" s="5">
        <f t="shared" si="225"/>
        <v>-8.1764425442287365</v>
      </c>
      <c r="S597" s="5">
        <f t="shared" si="241"/>
        <v>12.238831810728605</v>
      </c>
      <c r="T597" s="6">
        <f t="shared" si="242"/>
        <v>621.62574043207894</v>
      </c>
      <c r="U597" s="5">
        <f t="shared" si="226"/>
        <v>-1.9070692955977187</v>
      </c>
      <c r="V597" s="5">
        <f t="shared" si="227"/>
        <v>4.1006864839756698</v>
      </c>
      <c r="W597" s="5">
        <f t="shared" si="228"/>
        <v>3.4001450186251101</v>
      </c>
      <c r="X597" s="5">
        <f t="shared" si="218"/>
        <v>2.3323023966527359</v>
      </c>
      <c r="Y597" s="5">
        <f t="shared" si="218"/>
        <v>-4.0757560602530667</v>
      </c>
      <c r="Z597" s="5">
        <f t="shared" si="229"/>
        <v>-16.535023170646284</v>
      </c>
      <c r="AA597">
        <f t="shared" si="230"/>
        <v>0</v>
      </c>
      <c r="AB597">
        <f t="shared" si="243"/>
        <v>0</v>
      </c>
    </row>
    <row r="598" spans="1:28" x14ac:dyDescent="0.2">
      <c r="A598">
        <f t="shared" si="217"/>
        <v>5.6599999999999238</v>
      </c>
      <c r="B598" s="5">
        <f t="shared" si="231"/>
        <v>-188.80006448228406</v>
      </c>
      <c r="C598" s="5">
        <f t="shared" si="232"/>
        <v>415.67500482042959</v>
      </c>
      <c r="D598" s="5">
        <f t="shared" si="233"/>
        <v>-61.291342179314249</v>
      </c>
      <c r="E598" s="2">
        <f t="shared" si="234"/>
        <v>456.54263106634278</v>
      </c>
      <c r="F598" s="2">
        <f t="shared" si="235"/>
        <v>-24.427603323647585</v>
      </c>
      <c r="G598" s="3">
        <f t="shared" si="236"/>
        <v>-26.495588372899167</v>
      </c>
      <c r="H598" s="3">
        <f t="shared" si="237"/>
        <v>51.106056427972604</v>
      </c>
      <c r="I598" s="3">
        <f t="shared" si="238"/>
        <v>-76.723982017437322</v>
      </c>
      <c r="J598" s="2">
        <f t="shared" si="239"/>
        <v>95.918791816084067</v>
      </c>
      <c r="K598" s="2">
        <f t="shared" si="219"/>
        <v>95.918791816084067</v>
      </c>
      <c r="L598" s="5">
        <f t="shared" si="220"/>
        <v>0.31384836983451009</v>
      </c>
      <c r="M598" s="4">
        <f t="shared" si="240"/>
        <v>8.2134427086608286E-2</v>
      </c>
      <c r="N598" s="4">
        <f t="shared" si="221"/>
        <v>0.13908080075955206</v>
      </c>
      <c r="O598" s="4">
        <f t="shared" si="222"/>
        <v>0</v>
      </c>
      <c r="P598" s="4">
        <f t="shared" si="223"/>
        <v>0</v>
      </c>
      <c r="Q598" s="5">
        <f t="shared" si="224"/>
        <v>4.2402409333045288</v>
      </c>
      <c r="R598" s="5">
        <f t="shared" si="225"/>
        <v>-8.1787952528471735</v>
      </c>
      <c r="S598" s="5">
        <f t="shared" si="241"/>
        <v>12.278578778390823</v>
      </c>
      <c r="T598" s="6">
        <f t="shared" si="242"/>
        <v>621.62511880664943</v>
      </c>
      <c r="U598" s="5">
        <f t="shared" si="226"/>
        <v>-1.9072991528660732</v>
      </c>
      <c r="V598" s="5">
        <f t="shared" si="227"/>
        <v>4.1134084824774488</v>
      </c>
      <c r="W598" s="5">
        <f t="shared" si="228"/>
        <v>3.3986126947353927</v>
      </c>
      <c r="X598" s="5">
        <f t="shared" si="218"/>
        <v>2.3329417804384556</v>
      </c>
      <c r="Y598" s="5">
        <f t="shared" si="218"/>
        <v>-4.0653867703697246</v>
      </c>
      <c r="Z598" s="5">
        <f t="shared" si="229"/>
        <v>-16.496808526873785</v>
      </c>
      <c r="AA598">
        <f t="shared" si="230"/>
        <v>0</v>
      </c>
      <c r="AB598">
        <f t="shared" si="243"/>
        <v>0</v>
      </c>
    </row>
    <row r="599" spans="1:28" x14ac:dyDescent="0.2">
      <c r="A599">
        <f t="shared" si="217"/>
        <v>5.6699999999999235</v>
      </c>
      <c r="B599" s="5">
        <f t="shared" si="231"/>
        <v>-189.06490371892403</v>
      </c>
      <c r="C599" s="5">
        <f t="shared" si="232"/>
        <v>416.18586211537081</v>
      </c>
      <c r="D599" s="5">
        <f t="shared" si="233"/>
        <v>-62.059406839914971</v>
      </c>
      <c r="E599" s="2">
        <f t="shared" si="234"/>
        <v>457.11728215301645</v>
      </c>
      <c r="F599" s="2">
        <f t="shared" si="235"/>
        <v>-24.431347338940736</v>
      </c>
      <c r="G599" s="3">
        <f t="shared" si="236"/>
        <v>-26.472258955094784</v>
      </c>
      <c r="H599" s="3">
        <f t="shared" si="237"/>
        <v>51.065402560268907</v>
      </c>
      <c r="I599" s="3">
        <f t="shared" si="238"/>
        <v>-76.888950102706062</v>
      </c>
      <c r="J599" s="2">
        <f t="shared" si="239"/>
        <v>96.022739393980714</v>
      </c>
      <c r="K599" s="2">
        <f t="shared" si="219"/>
        <v>96.022739393980714</v>
      </c>
      <c r="L599" s="5">
        <f t="shared" si="220"/>
        <v>0.31384836983451009</v>
      </c>
      <c r="M599" s="4">
        <f t="shared" si="240"/>
        <v>8.2045431989794873E-2</v>
      </c>
      <c r="N599" s="4">
        <f t="shared" si="221"/>
        <v>0.13897869227366394</v>
      </c>
      <c r="O599" s="4">
        <f t="shared" si="222"/>
        <v>0</v>
      </c>
      <c r="P599" s="4">
        <f t="shared" si="223"/>
        <v>0</v>
      </c>
      <c r="Q599" s="5">
        <f t="shared" si="224"/>
        <v>4.2410985127890282</v>
      </c>
      <c r="R599" s="5">
        <f t="shared" si="225"/>
        <v>-8.1811455237237443</v>
      </c>
      <c r="S599" s="5">
        <f t="shared" si="241"/>
        <v>12.318314522521597</v>
      </c>
      <c r="T599" s="6">
        <f t="shared" si="242"/>
        <v>621.62449718184132</v>
      </c>
      <c r="U599" s="5">
        <f t="shared" si="226"/>
        <v>-1.9075286504612434</v>
      </c>
      <c r="V599" s="5">
        <f t="shared" si="227"/>
        <v>4.1261111685090324</v>
      </c>
      <c r="W599" s="5">
        <f t="shared" si="228"/>
        <v>3.3970826741515756</v>
      </c>
      <c r="X599" s="5">
        <f t="shared" si="218"/>
        <v>2.333569862327785</v>
      </c>
      <c r="Y599" s="5">
        <f t="shared" si="218"/>
        <v>-4.0550343552147119</v>
      </c>
      <c r="Z599" s="5">
        <f t="shared" si="229"/>
        <v>-16.458602803326826</v>
      </c>
      <c r="AA599">
        <f t="shared" si="230"/>
        <v>0</v>
      </c>
      <c r="AB599">
        <f t="shared" si="243"/>
        <v>0</v>
      </c>
    </row>
    <row r="600" spans="1:28" x14ac:dyDescent="0.2">
      <c r="A600">
        <f t="shared" si="217"/>
        <v>5.6799999999999233</v>
      </c>
      <c r="B600" s="5">
        <f t="shared" si="231"/>
        <v>-189.32950962998186</v>
      </c>
      <c r="C600" s="5">
        <f t="shared" si="232"/>
        <v>416.69631338925569</v>
      </c>
      <c r="D600" s="5">
        <f t="shared" si="233"/>
        <v>-62.829119271082199</v>
      </c>
      <c r="E600" s="2">
        <f t="shared" si="234"/>
        <v>457.69146901480059</v>
      </c>
      <c r="F600" s="2">
        <f t="shared" si="235"/>
        <v>-24.435076385582576</v>
      </c>
      <c r="G600" s="3">
        <f t="shared" si="236"/>
        <v>-26.448923256471506</v>
      </c>
      <c r="H600" s="3">
        <f t="shared" si="237"/>
        <v>51.024852216716759</v>
      </c>
      <c r="I600" s="3">
        <f t="shared" si="238"/>
        <v>-77.053536130739332</v>
      </c>
      <c r="J600" s="2">
        <f t="shared" si="239"/>
        <v>96.126627504639188</v>
      </c>
      <c r="K600" s="2">
        <f t="shared" si="219"/>
        <v>96.126627504639188</v>
      </c>
      <c r="L600" s="5">
        <f t="shared" si="220"/>
        <v>0.31384836983451009</v>
      </c>
      <c r="M600" s="4">
        <f t="shared" si="240"/>
        <v>8.1956680065772974E-2</v>
      </c>
      <c r="N600" s="4">
        <f t="shared" si="221"/>
        <v>0.13887679163635988</v>
      </c>
      <c r="O600" s="4">
        <f t="shared" si="222"/>
        <v>0</v>
      </c>
      <c r="P600" s="4">
        <f t="shared" si="223"/>
        <v>0</v>
      </c>
      <c r="Q600" s="5">
        <f t="shared" si="224"/>
        <v>4.2419443686212723</v>
      </c>
      <c r="R600" s="5">
        <f t="shared" si="225"/>
        <v>-8.1834932341706885</v>
      </c>
      <c r="S600" s="5">
        <f t="shared" si="241"/>
        <v>12.358038567493304</v>
      </c>
      <c r="T600" s="6">
        <f t="shared" si="242"/>
        <v>621.62387555765497</v>
      </c>
      <c r="U600" s="5">
        <f t="shared" si="226"/>
        <v>-1.9077577776688732</v>
      </c>
      <c r="V600" s="5">
        <f t="shared" si="227"/>
        <v>4.1387944769692178</v>
      </c>
      <c r="W600" s="5">
        <f t="shared" si="228"/>
        <v>3.395554944451685</v>
      </c>
      <c r="X600" s="5">
        <f t="shared" si="218"/>
        <v>2.3341865909523989</v>
      </c>
      <c r="Y600" s="5">
        <f t="shared" si="218"/>
        <v>-4.0446987572014708</v>
      </c>
      <c r="Z600" s="5">
        <f t="shared" si="229"/>
        <v>-16.420406488055008</v>
      </c>
      <c r="AA600">
        <f t="shared" si="230"/>
        <v>0</v>
      </c>
      <c r="AB600">
        <f t="shared" si="243"/>
        <v>0</v>
      </c>
    </row>
    <row r="601" spans="1:28" x14ac:dyDescent="0.2">
      <c r="A601">
        <f t="shared" ref="A601:A664" si="244">A600+dt</f>
        <v>5.6899999999999231</v>
      </c>
      <c r="B601" s="5">
        <f t="shared" si="231"/>
        <v>-189.59388215321704</v>
      </c>
      <c r="C601" s="5">
        <f t="shared" si="232"/>
        <v>417.20635967648496</v>
      </c>
      <c r="D601" s="5">
        <f t="shared" si="233"/>
        <v>-63.600475652713996</v>
      </c>
      <c r="E601" s="2">
        <f t="shared" si="234"/>
        <v>458.26519255168455</v>
      </c>
      <c r="F601" s="2">
        <f t="shared" si="235"/>
        <v>-24.438790470596466</v>
      </c>
      <c r="G601" s="3">
        <f t="shared" ref="G601:G664" si="245">G600+X600*dt</f>
        <v>-26.42558139056198</v>
      </c>
      <c r="H601" s="3">
        <f t="shared" ref="H601:H664" si="246">H600+Y600*dt</f>
        <v>50.984405229144741</v>
      </c>
      <c r="I601" s="3">
        <f t="shared" ref="I601:I664" si="247">I600+Z600*dt</f>
        <v>-77.217740195619882</v>
      </c>
      <c r="J601" s="2">
        <f t="shared" si="239"/>
        <v>96.230454271592777</v>
      </c>
      <c r="K601" s="2">
        <f t="shared" si="219"/>
        <v>96.230454271592777</v>
      </c>
      <c r="L601" s="5">
        <f t="shared" si="220"/>
        <v>0.31384836983451009</v>
      </c>
      <c r="M601" s="4">
        <f t="shared" si="240"/>
        <v>8.1868171958840857E-2</v>
      </c>
      <c r="N601" s="4">
        <f t="shared" si="221"/>
        <v>0.13877510009814736</v>
      </c>
      <c r="O601" s="4">
        <f t="shared" si="222"/>
        <v>0</v>
      </c>
      <c r="P601" s="4">
        <f t="shared" si="223"/>
        <v>0</v>
      </c>
      <c r="Q601" s="5">
        <f t="shared" si="224"/>
        <v>4.2427784399765676</v>
      </c>
      <c r="R601" s="5">
        <f t="shared" si="225"/>
        <v>-8.1858382634677618</v>
      </c>
      <c r="S601" s="5">
        <f t="shared" si="241"/>
        <v>12.39775043900068</v>
      </c>
      <c r="T601" s="6">
        <f t="shared" si="242"/>
        <v>621.62325393409014</v>
      </c>
      <c r="U601" s="5">
        <f t="shared" si="226"/>
        <v>-1.9079865239831317</v>
      </c>
      <c r="V601" s="5">
        <f t="shared" si="227"/>
        <v>4.1514583433389438</v>
      </c>
      <c r="W601" s="5">
        <f t="shared" si="228"/>
        <v>3.3940294935642852</v>
      </c>
      <c r="X601" s="5">
        <f t="shared" ref="X601:Y664" si="248">Q601+U601</f>
        <v>2.3347919159934358</v>
      </c>
      <c r="Y601" s="5">
        <f t="shared" si="248"/>
        <v>-4.034379920128818</v>
      </c>
      <c r="Z601" s="5">
        <f t="shared" si="229"/>
        <v>-16.382220067435036</v>
      </c>
      <c r="AA601">
        <f t="shared" si="230"/>
        <v>0</v>
      </c>
      <c r="AB601">
        <f t="shared" si="243"/>
        <v>0</v>
      </c>
    </row>
    <row r="602" spans="1:28" x14ac:dyDescent="0.2">
      <c r="A602">
        <f t="shared" si="244"/>
        <v>5.6999999999999229</v>
      </c>
      <c r="B602" s="5">
        <f t="shared" si="231"/>
        <v>-189.85802122752685</v>
      </c>
      <c r="C602" s="5">
        <f t="shared" si="232"/>
        <v>417.71600200978042</v>
      </c>
      <c r="D602" s="5">
        <f t="shared" si="233"/>
        <v>-64.373472165673562</v>
      </c>
      <c r="E602" s="2">
        <f t="shared" si="234"/>
        <v>458.8384536625793</v>
      </c>
      <c r="F602" s="2">
        <f t="shared" si="235"/>
        <v>-24.442489601066534</v>
      </c>
      <c r="G602" s="3">
        <f t="shared" si="245"/>
        <v>-26.402233471402045</v>
      </c>
      <c r="H602" s="3">
        <f t="shared" si="246"/>
        <v>50.944061429943453</v>
      </c>
      <c r="I602" s="3">
        <f t="shared" si="247"/>
        <v>-77.381562396294228</v>
      </c>
      <c r="J602" s="2">
        <f t="shared" si="239"/>
        <v>96.334217836383829</v>
      </c>
      <c r="K602" s="2">
        <f t="shared" si="219"/>
        <v>96.334217836383829</v>
      </c>
      <c r="L602" s="5">
        <f t="shared" si="220"/>
        <v>0.31384836983451009</v>
      </c>
      <c r="M602" s="4">
        <f t="shared" si="240"/>
        <v>8.1779908289256117E-2</v>
      </c>
      <c r="N602" s="4">
        <f t="shared" si="221"/>
        <v>0.13867361888345614</v>
      </c>
      <c r="O602" s="4">
        <f t="shared" si="222"/>
        <v>0</v>
      </c>
      <c r="P602" s="4">
        <f t="shared" si="223"/>
        <v>0</v>
      </c>
      <c r="Q602" s="5">
        <f t="shared" si="224"/>
        <v>4.2436006672791615</v>
      </c>
      <c r="R602" s="5">
        <f t="shared" si="225"/>
        <v>-8.1881804928429194</v>
      </c>
      <c r="S602" s="5">
        <f t="shared" si="241"/>
        <v>12.43744966408633</v>
      </c>
      <c r="T602" s="6">
        <f t="shared" si="242"/>
        <v>621.62263231114707</v>
      </c>
      <c r="U602" s="5">
        <f t="shared" si="226"/>
        <v>-1.9082148791041662</v>
      </c>
      <c r="V602" s="5">
        <f t="shared" si="227"/>
        <v>4.1641027036829996</v>
      </c>
      <c r="W602" s="5">
        <f t="shared" si="228"/>
        <v>3.3925063097627972</v>
      </c>
      <c r="X602" s="5">
        <f t="shared" si="248"/>
        <v>2.3353857881749951</v>
      </c>
      <c r="Y602" s="5">
        <f t="shared" si="248"/>
        <v>-4.0240777891599198</v>
      </c>
      <c r="Z602" s="5">
        <f t="shared" si="229"/>
        <v>-16.344044026150872</v>
      </c>
      <c r="AA602">
        <f t="shared" si="230"/>
        <v>0</v>
      </c>
      <c r="AB602">
        <f t="shared" si="243"/>
        <v>0</v>
      </c>
    </row>
    <row r="603" spans="1:28" x14ac:dyDescent="0.2">
      <c r="A603">
        <f t="shared" si="244"/>
        <v>5.7099999999999227</v>
      </c>
      <c r="B603" s="5">
        <f t="shared" si="231"/>
        <v>-190.12192679295146</v>
      </c>
      <c r="C603" s="5">
        <f t="shared" si="232"/>
        <v>418.2252414201904</v>
      </c>
      <c r="D603" s="5">
        <f t="shared" si="233"/>
        <v>-65.148104991837812</v>
      </c>
      <c r="E603" s="2">
        <f t="shared" si="234"/>
        <v>459.4112532453259</v>
      </c>
      <c r="F603" s="2">
        <f t="shared" si="235"/>
        <v>-24.446173784138068</v>
      </c>
      <c r="G603" s="3">
        <f t="shared" si="245"/>
        <v>-26.378879613520294</v>
      </c>
      <c r="H603" s="3">
        <f t="shared" si="246"/>
        <v>50.903820652051856</v>
      </c>
      <c r="I603" s="3">
        <f t="shared" si="247"/>
        <v>-77.545002836555739</v>
      </c>
      <c r="J603" s="2">
        <f t="shared" si="239"/>
        <v>96.437916358465017</v>
      </c>
      <c r="K603" s="2">
        <f t="shared" si="219"/>
        <v>96.437916358465017</v>
      </c>
      <c r="L603" s="5">
        <f t="shared" si="220"/>
        <v>0.31384836983451009</v>
      </c>
      <c r="M603" s="4">
        <f t="shared" si="240"/>
        <v>8.1691889653582359E-2</v>
      </c>
      <c r="N603" s="4">
        <f t="shared" si="221"/>
        <v>0.13857234919092709</v>
      </c>
      <c r="O603" s="4">
        <f t="shared" si="222"/>
        <v>0</v>
      </c>
      <c r="P603" s="4">
        <f t="shared" si="223"/>
        <v>0</v>
      </c>
      <c r="Q603" s="5">
        <f t="shared" si="224"/>
        <v>4.2444109921932238</v>
      </c>
      <c r="R603" s="5">
        <f t="shared" si="225"/>
        <v>-8.1905198054531141</v>
      </c>
      <c r="S603" s="5">
        <f t="shared" si="241"/>
        <v>12.477135771165861</v>
      </c>
      <c r="T603" s="6">
        <f t="shared" si="242"/>
        <v>621.62201068882553</v>
      </c>
      <c r="U603" s="5">
        <f t="shared" si="226"/>
        <v>-1.9084428329355869</v>
      </c>
      <c r="V603" s="5">
        <f t="shared" si="227"/>
        <v>4.1767274946516597</v>
      </c>
      <c r="W603" s="5">
        <f t="shared" si="228"/>
        <v>3.3909853816598923</v>
      </c>
      <c r="X603" s="5">
        <f t="shared" si="248"/>
        <v>2.3359681592576367</v>
      </c>
      <c r="Y603" s="5">
        <f t="shared" si="248"/>
        <v>-4.0137923108014544</v>
      </c>
      <c r="Z603" s="5">
        <f t="shared" si="229"/>
        <v>-16.305878847174249</v>
      </c>
      <c r="AA603">
        <f t="shared" si="230"/>
        <v>0</v>
      </c>
      <c r="AB603">
        <f t="shared" si="243"/>
        <v>0</v>
      </c>
    </row>
    <row r="604" spans="1:28" x14ac:dyDescent="0.2">
      <c r="A604">
        <f t="shared" si="244"/>
        <v>5.7199999999999225</v>
      </c>
      <c r="B604" s="5">
        <f t="shared" si="231"/>
        <v>-190.3855987906787</v>
      </c>
      <c r="C604" s="5">
        <f t="shared" si="232"/>
        <v>418.73407893709538</v>
      </c>
      <c r="D604" s="5">
        <f t="shared" si="233"/>
        <v>-65.924370314145719</v>
      </c>
      <c r="E604" s="2">
        <f t="shared" si="234"/>
        <v>459.98359219670317</v>
      </c>
      <c r="F604" s="2">
        <f t="shared" si="235"/>
        <v>-24.449843027017764</v>
      </c>
      <c r="G604" s="3">
        <f t="shared" si="245"/>
        <v>-26.355519931927716</v>
      </c>
      <c r="H604" s="3">
        <f t="shared" si="246"/>
        <v>50.863682728943843</v>
      </c>
      <c r="I604" s="3">
        <f t="shared" si="247"/>
        <v>-77.708061625027483</v>
      </c>
      <c r="J604" s="2">
        <f t="shared" si="239"/>
        <v>96.541548015100574</v>
      </c>
      <c r="K604" s="2">
        <f t="shared" si="219"/>
        <v>96.541548015100574</v>
      </c>
      <c r="L604" s="5">
        <f t="shared" si="220"/>
        <v>0.31384836983451009</v>
      </c>
      <c r="M604" s="4">
        <f t="shared" si="240"/>
        <v>8.1604116625032544E-2</v>
      </c>
      <c r="N604" s="4">
        <f t="shared" si="221"/>
        <v>0.13847129219369875</v>
      </c>
      <c r="O604" s="4">
        <f t="shared" si="222"/>
        <v>0</v>
      </c>
      <c r="P604" s="4">
        <f t="shared" si="223"/>
        <v>0</v>
      </c>
      <c r="Q604" s="5">
        <f t="shared" si="224"/>
        <v>4.2452093576138354</v>
      </c>
      <c r="R604" s="5">
        <f t="shared" si="225"/>
        <v>-8.1928560863652109</v>
      </c>
      <c r="S604" s="5">
        <f t="shared" si="241"/>
        <v>12.516808290052595</v>
      </c>
      <c r="T604" s="6">
        <f t="shared" si="242"/>
        <v>621.62138906712562</v>
      </c>
      <c r="U604" s="5">
        <f t="shared" si="226"/>
        <v>-1.9086703755819572</v>
      </c>
      <c r="V604" s="5">
        <f t="shared" si="227"/>
        <v>4.189332653482202</v>
      </c>
      <c r="W604" s="5">
        <f t="shared" si="228"/>
        <v>3.389466698201923</v>
      </c>
      <c r="X604" s="5">
        <f t="shared" si="248"/>
        <v>2.336538982031878</v>
      </c>
      <c r="Y604" s="5">
        <f t="shared" si="248"/>
        <v>-4.0035234328830089</v>
      </c>
      <c r="Z604" s="5">
        <f t="shared" si="229"/>
        <v>-16.267725011745483</v>
      </c>
      <c r="AA604">
        <f t="shared" si="230"/>
        <v>0</v>
      </c>
      <c r="AB604">
        <f t="shared" si="243"/>
        <v>0</v>
      </c>
    </row>
    <row r="605" spans="1:28" x14ac:dyDescent="0.2">
      <c r="A605">
        <f t="shared" si="244"/>
        <v>5.7299999999999223</v>
      </c>
      <c r="B605" s="5">
        <f t="shared" si="231"/>
        <v>-190.64903716304889</v>
      </c>
      <c r="C605" s="5">
        <f t="shared" si="232"/>
        <v>419.24251558821317</v>
      </c>
      <c r="D605" s="5">
        <f t="shared" si="233"/>
        <v>-66.702264316646577</v>
      </c>
      <c r="E605" s="2">
        <f t="shared" si="234"/>
        <v>460.55547141243557</v>
      </c>
      <c r="F605" s="2">
        <f t="shared" si="235"/>
        <v>-24.453497336974031</v>
      </c>
      <c r="G605" s="3">
        <f t="shared" si="245"/>
        <v>-26.332154542107396</v>
      </c>
      <c r="H605" s="3">
        <f t="shared" si="246"/>
        <v>50.82364749461501</v>
      </c>
      <c r="I605" s="3">
        <f t="shared" si="247"/>
        <v>-77.870738875144937</v>
      </c>
      <c r="J605" s="2">
        <f t="shared" si="239"/>
        <v>96.645111001267537</v>
      </c>
      <c r="K605" s="2">
        <f t="shared" si="219"/>
        <v>96.645111001267537</v>
      </c>
      <c r="L605" s="5">
        <f t="shared" si="220"/>
        <v>0.31384836983451009</v>
      </c>
      <c r="M605" s="4">
        <f t="shared" si="240"/>
        <v>8.1516589753808835E-2</v>
      </c>
      <c r="N605" s="4">
        <f t="shared" si="221"/>
        <v>0.13837044903969237</v>
      </c>
      <c r="O605" s="4">
        <f t="shared" si="222"/>
        <v>0</v>
      </c>
      <c r="P605" s="4">
        <f t="shared" si="223"/>
        <v>0</v>
      </c>
      <c r="Q605" s="5">
        <f t="shared" si="224"/>
        <v>4.2459957076579808</v>
      </c>
      <c r="R605" s="5">
        <f t="shared" si="225"/>
        <v>-8.1951892225370155</v>
      </c>
      <c r="S605" s="5">
        <f t="shared" si="241"/>
        <v>12.556466751981908</v>
      </c>
      <c r="T605" s="6">
        <f t="shared" si="242"/>
        <v>621.62076744604735</v>
      </c>
      <c r="U605" s="5">
        <f t="shared" si="226"/>
        <v>-1.9088974973463209</v>
      </c>
      <c r="V605" s="5">
        <f t="shared" si="227"/>
        <v>4.2019181180003775</v>
      </c>
      <c r="W605" s="5">
        <f t="shared" si="228"/>
        <v>3.3879502486634343</v>
      </c>
      <c r="X605" s="5">
        <f t="shared" si="248"/>
        <v>2.3370982103116598</v>
      </c>
      <c r="Y605" s="5">
        <f t="shared" si="248"/>
        <v>-3.993271104536638</v>
      </c>
      <c r="Z605" s="5">
        <f t="shared" si="229"/>
        <v>-16.229582999354655</v>
      </c>
      <c r="AA605">
        <f t="shared" si="230"/>
        <v>0</v>
      </c>
      <c r="AB605">
        <f t="shared" si="243"/>
        <v>0</v>
      </c>
    </row>
    <row r="606" spans="1:28" x14ac:dyDescent="0.2">
      <c r="A606">
        <f t="shared" si="244"/>
        <v>5.7399999999999221</v>
      </c>
      <c r="B606" s="5">
        <f t="shared" si="231"/>
        <v>-190.91224185355944</v>
      </c>
      <c r="C606" s="5">
        <f t="shared" si="232"/>
        <v>419.75055239960409</v>
      </c>
      <c r="D606" s="5">
        <f t="shared" si="233"/>
        <v>-67.481783184547993</v>
      </c>
      <c r="E606" s="2">
        <f t="shared" si="234"/>
        <v>461.12689178720075</v>
      </c>
      <c r="F606" s="2">
        <f t="shared" si="235"/>
        <v>-24.457136721337257</v>
      </c>
      <c r="G606" s="3">
        <f t="shared" si="245"/>
        <v>-26.308783560004279</v>
      </c>
      <c r="H606" s="3">
        <f t="shared" si="246"/>
        <v>50.783714783569643</v>
      </c>
      <c r="I606" s="3">
        <f t="shared" si="247"/>
        <v>-78.03303470513849</v>
      </c>
      <c r="J606" s="2">
        <f t="shared" si="239"/>
        <v>96.748603529557201</v>
      </c>
      <c r="K606" s="2">
        <f t="shared" si="219"/>
        <v>96.748603529557201</v>
      </c>
      <c r="L606" s="5">
        <f t="shared" si="220"/>
        <v>0.31384836983451009</v>
      </c>
      <c r="M606" s="4">
        <f t="shared" si="240"/>
        <v>8.142930956743881E-2</v>
      </c>
      <c r="N606" s="4">
        <f t="shared" si="221"/>
        <v>0.13826982085189438</v>
      </c>
      <c r="O606" s="4">
        <f t="shared" si="222"/>
        <v>0</v>
      </c>
      <c r="P606" s="4">
        <f t="shared" si="223"/>
        <v>0</v>
      </c>
      <c r="Q606" s="5">
        <f t="shared" si="224"/>
        <v>4.2467699876555791</v>
      </c>
      <c r="R606" s="5">
        <f t="shared" si="225"/>
        <v>-8.1975191027984362</v>
      </c>
      <c r="S606" s="5">
        <f t="shared" si="241"/>
        <v>12.596110689635188</v>
      </c>
      <c r="T606" s="6">
        <f t="shared" si="242"/>
        <v>621.62014582559095</v>
      </c>
      <c r="U606" s="5">
        <f t="shared" si="226"/>
        <v>-1.9091241887277419</v>
      </c>
      <c r="V606" s="5">
        <f t="shared" si="227"/>
        <v>4.2144838266217448</v>
      </c>
      <c r="W606" s="5">
        <f t="shared" si="228"/>
        <v>3.3864360226417238</v>
      </c>
      <c r="X606" s="5">
        <f t="shared" si="248"/>
        <v>2.337645798927837</v>
      </c>
      <c r="Y606" s="5">
        <f t="shared" si="248"/>
        <v>-3.9830352761766914</v>
      </c>
      <c r="Z606" s="5">
        <f t="shared" si="229"/>
        <v>-16.191453287723089</v>
      </c>
      <c r="AA606">
        <f t="shared" si="230"/>
        <v>0</v>
      </c>
      <c r="AB606">
        <f t="shared" si="243"/>
        <v>0</v>
      </c>
    </row>
    <row r="607" spans="1:28" x14ac:dyDescent="0.2">
      <c r="A607">
        <f t="shared" si="244"/>
        <v>5.7499999999999218</v>
      </c>
      <c r="B607" s="5">
        <f t="shared" si="231"/>
        <v>-191.17521280686952</v>
      </c>
      <c r="C607" s="5">
        <f t="shared" si="232"/>
        <v>420.25819039567597</v>
      </c>
      <c r="D607" s="5">
        <f t="shared" si="233"/>
        <v>-68.262923104263763</v>
      </c>
      <c r="E607" s="2">
        <f t="shared" si="234"/>
        <v>461.69785421463689</v>
      </c>
      <c r="F607" s="2">
        <f t="shared" si="235"/>
        <v>-24.460761187500143</v>
      </c>
      <c r="G607" s="3">
        <f t="shared" si="245"/>
        <v>-26.285407102015</v>
      </c>
      <c r="H607" s="3">
        <f t="shared" si="246"/>
        <v>50.743884430807874</v>
      </c>
      <c r="I607" s="3">
        <f t="shared" si="247"/>
        <v>-78.194949238015724</v>
      </c>
      <c r="J607" s="2">
        <f t="shared" si="239"/>
        <v>96.852023830076476</v>
      </c>
      <c r="K607" s="2">
        <f t="shared" si="219"/>
        <v>96.852023830076476</v>
      </c>
      <c r="L607" s="5">
        <f t="shared" si="220"/>
        <v>0.31384836983451009</v>
      </c>
      <c r="M607" s="4">
        <f t="shared" si="240"/>
        <v>8.1342276571108471E-2</v>
      </c>
      <c r="N607" s="4">
        <f t="shared" si="221"/>
        <v>0.13816940872863737</v>
      </c>
      <c r="O607" s="4">
        <f t="shared" si="222"/>
        <v>0</v>
      </c>
      <c r="P607" s="4">
        <f t="shared" si="223"/>
        <v>0</v>
      </c>
      <c r="Q607" s="5">
        <f t="shared" si="224"/>
        <v>4.2475321441405081</v>
      </c>
      <c r="R607" s="5">
        <f t="shared" si="225"/>
        <v>-8.1998456178327483</v>
      </c>
      <c r="S607" s="5">
        <f t="shared" si="241"/>
        <v>12.635739637163393</v>
      </c>
      <c r="T607" s="6">
        <f t="shared" si="242"/>
        <v>621.61952420575585</v>
      </c>
      <c r="U607" s="5">
        <f t="shared" si="226"/>
        <v>-1.9093504404188675</v>
      </c>
      <c r="V607" s="5">
        <f t="shared" si="227"/>
        <v>4.2270297183529628</v>
      </c>
      <c r="W607" s="5">
        <f t="shared" si="228"/>
        <v>3.3849240100514622</v>
      </c>
      <c r="X607" s="5">
        <f t="shared" si="248"/>
        <v>2.3381817037216406</v>
      </c>
      <c r="Y607" s="5">
        <f t="shared" si="248"/>
        <v>-3.9728158994797855</v>
      </c>
      <c r="Z607" s="5">
        <f t="shared" si="229"/>
        <v>-16.153336352785143</v>
      </c>
      <c r="AA607">
        <f t="shared" si="230"/>
        <v>0</v>
      </c>
      <c r="AB607">
        <f t="shared" si="243"/>
        <v>0</v>
      </c>
    </row>
    <row r="608" spans="1:28" x14ac:dyDescent="0.2">
      <c r="A608">
        <f t="shared" si="244"/>
        <v>5.7599999999999216</v>
      </c>
      <c r="B608" s="5">
        <f t="shared" si="231"/>
        <v>-191.43794996880447</v>
      </c>
      <c r="C608" s="5">
        <f t="shared" si="232"/>
        <v>420.76543059918907</v>
      </c>
      <c r="D608" s="5">
        <f t="shared" si="233"/>
        <v>-69.045680263461563</v>
      </c>
      <c r="E608" s="2">
        <f t="shared" si="234"/>
        <v>462.26835958734995</v>
      </c>
      <c r="F608" s="2">
        <f t="shared" si="235"/>
        <v>-24.464370742917932</v>
      </c>
      <c r="G608" s="3">
        <f t="shared" si="245"/>
        <v>-26.262025284977785</v>
      </c>
      <c r="H608" s="3">
        <f t="shared" si="246"/>
        <v>50.704156271813076</v>
      </c>
      <c r="I608" s="3">
        <f t="shared" si="247"/>
        <v>-78.356482601543576</v>
      </c>
      <c r="J608" s="2">
        <f t="shared" si="239"/>
        <v>96.955370150349353</v>
      </c>
      <c r="K608" s="2">
        <f t="shared" ref="K608:K671" si="249">IF(D608&gt;=hwind,SQRT((G608-vxw)^2+(H608-vyw)^2+I608^2),J608)</f>
        <v>96.955370150349353</v>
      </c>
      <c r="L608" s="5">
        <f t="shared" ref="L608:L671" si="250">IF(drag=1,cdfit*(cda+cdb/(1+EXP(-(K608-vel)/dv))),IF(drag=2,cdfit,0))</f>
        <v>0.31384836983451009</v>
      </c>
      <c r="M608" s="4">
        <f t="shared" si="240"/>
        <v>8.1255491247991612E-2</v>
      </c>
      <c r="N608" s="4">
        <f t="shared" ref="N608:N671" si="251">IF(Magnus=1,(IF(M608&lt;0.1,1.5*M608,0.09+0.6*M608)),IF(Magnus=2,1/(2.32+0.4/M608),0))</f>
        <v>0.13806921374387868</v>
      </c>
      <c r="O608" s="4">
        <f t="shared" ref="O608:O671" si="252">IF(D608&gt;=hwind,vxw,0)</f>
        <v>0</v>
      </c>
      <c r="P608" s="4">
        <f t="shared" ref="P608:P671" si="253">IF(E608&gt;=hwind,vxw,0)</f>
        <v>0</v>
      </c>
      <c r="Q608" s="5">
        <f t="shared" ref="Q608:Q671" si="254">-const*$L608*$K608*(G608-O608)</f>
        <v>4.248282124841654</v>
      </c>
      <c r="R608" s="5">
        <f t="shared" ref="R608:R671" si="255">-const*$L608*$K608*(H608-P608)</f>
        <v>-8.2021686601579837</v>
      </c>
      <c r="S608" s="5">
        <f t="shared" si="241"/>
        <v>12.67535313021024</v>
      </c>
      <c r="T608" s="6">
        <f t="shared" si="242"/>
        <v>621.61890258654239</v>
      </c>
      <c r="U608" s="5">
        <f t="shared" ref="U608:U671" si="256">const*($N608/omega)*K608*(wy*I608-wz*(H608-P608))</f>
        <v>-1.9095762433035099</v>
      </c>
      <c r="V608" s="5">
        <f t="shared" ref="V608:V671" si="257">const*($N608/omega)*K608*(wz*(G608-O608)-wx*I608)</f>
        <v>4.239555732792966</v>
      </c>
      <c r="W608" s="5">
        <f t="shared" ref="W608:W671" si="258">const*($N608/omega)*K608*(wx*(H608-P608)-wy*(G608-O608))</f>
        <v>3.3834142011193684</v>
      </c>
      <c r="X608" s="5">
        <f t="shared" si="248"/>
        <v>2.3387058815381438</v>
      </c>
      <c r="Y608" s="5">
        <f t="shared" si="248"/>
        <v>-3.9626129273650177</v>
      </c>
      <c r="Z608" s="5">
        <f t="shared" ref="Z608:Z671" si="259">S608+W608-32.174</f>
        <v>-16.115232668670391</v>
      </c>
      <c r="AA608">
        <f t="shared" ref="AA608:AA671" si="260">IF(($A608-ttarget)*($A609-ttarget)&lt;0,1,0)</f>
        <v>0</v>
      </c>
      <c r="AB608">
        <f t="shared" si="243"/>
        <v>0</v>
      </c>
    </row>
    <row r="609" spans="1:28" x14ac:dyDescent="0.2">
      <c r="A609">
        <f t="shared" si="244"/>
        <v>5.7699999999999214</v>
      </c>
      <c r="B609" s="5">
        <f t="shared" ref="B609:B672" si="261">B608+G608*dt+0.5*X608*dt*dt</f>
        <v>-191.70045328636019</v>
      </c>
      <c r="C609" s="5">
        <f t="shared" ref="C609:C672" si="262">C608+H608*dt+0.5*Y608*dt*dt</f>
        <v>421.27227403126085</v>
      </c>
      <c r="D609" s="5">
        <f t="shared" ref="D609:D672" si="263">D608+I608*dt+0.5*Z608*dt*dt</f>
        <v>-69.830050851110428</v>
      </c>
      <c r="E609" s="2">
        <f t="shared" ref="E609:E672" si="264">SQRT(B609^2+C609^2)</f>
        <v>462.83840879692093</v>
      </c>
      <c r="F609" s="2">
        <f t="shared" ref="F609:F672" si="265">ATAN2(C609,B609)*180/PI()</f>
        <v>-24.467965395108664</v>
      </c>
      <c r="G609" s="3">
        <f t="shared" si="245"/>
        <v>-26.238638226162404</v>
      </c>
      <c r="H609" s="3">
        <f t="shared" si="246"/>
        <v>50.664530142539427</v>
      </c>
      <c r="I609" s="3">
        <f t="shared" si="247"/>
        <v>-78.517634928230279</v>
      </c>
      <c r="J609" s="2">
        <f t="shared" ref="J609:J672" si="266">SQRT(G609^2+H609^2+I609^2)</f>
        <v>97.058640755218519</v>
      </c>
      <c r="K609" s="2">
        <f t="shared" si="249"/>
        <v>97.058640755218519</v>
      </c>
      <c r="L609" s="5">
        <f t="shared" si="250"/>
        <v>0.31384836983451009</v>
      </c>
      <c r="M609" s="4">
        <f t="shared" ref="M609:M672" si="267">(romega/K609)*EXP(-A609/tau)</f>
        <v>8.1168954059575846E-2</v>
      </c>
      <c r="N609" s="4">
        <f t="shared" si="251"/>
        <v>0.13796923694747734</v>
      </c>
      <c r="O609" s="4">
        <f t="shared" si="252"/>
        <v>0</v>
      </c>
      <c r="P609" s="4">
        <f t="shared" si="253"/>
        <v>0</v>
      </c>
      <c r="Q609" s="5">
        <f t="shared" si="254"/>
        <v>4.2490198786739795</v>
      </c>
      <c r="R609" s="5">
        <f t="shared" si="255"/>
        <v>-8.2044881241084351</v>
      </c>
      <c r="S609" s="5">
        <f t="shared" ref="S609:S672" si="268">-const*$L609*$K609*I609</f>
        <v>12.714950705935005</v>
      </c>
      <c r="T609" s="6">
        <f t="shared" ref="T609:T672" si="269">omega*EXP(-A609/tau)*30/PI()</f>
        <v>621.61828096795068</v>
      </c>
      <c r="U609" s="5">
        <f t="shared" si="256"/>
        <v>-1.9098015884542581</v>
      </c>
      <c r="V609" s="5">
        <f t="shared" si="257"/>
        <v>4.2520618101340784</v>
      </c>
      <c r="W609" s="5">
        <f t="shared" si="258"/>
        <v>3.3819065863789555</v>
      </c>
      <c r="X609" s="5">
        <f t="shared" si="248"/>
        <v>2.3392182902197214</v>
      </c>
      <c r="Y609" s="5">
        <f t="shared" si="248"/>
        <v>-3.9524263139743567</v>
      </c>
      <c r="Z609" s="5">
        <f t="shared" si="259"/>
        <v>-16.07714270768604</v>
      </c>
      <c r="AA609">
        <f t="shared" si="260"/>
        <v>0</v>
      </c>
      <c r="AB609">
        <f t="shared" ref="AB609:AB672" si="270">IF($D609*$D610&lt;0,1,0)</f>
        <v>0</v>
      </c>
    </row>
    <row r="610" spans="1:28" x14ac:dyDescent="0.2">
      <c r="A610">
        <f t="shared" si="244"/>
        <v>5.7799999999999212</v>
      </c>
      <c r="B610" s="5">
        <f t="shared" si="261"/>
        <v>-191.96272270770729</v>
      </c>
      <c r="C610" s="5">
        <f t="shared" si="262"/>
        <v>421.77872171137057</v>
      </c>
      <c r="D610" s="5">
        <f t="shared" si="263"/>
        <v>-70.616031057528119</v>
      </c>
      <c r="E610" s="2">
        <f t="shared" si="264"/>
        <v>463.40800273391255</v>
      </c>
      <c r="F610" s="2">
        <f t="shared" si="265"/>
        <v>-24.471545151653469</v>
      </c>
      <c r="G610" s="3">
        <f t="shared" si="245"/>
        <v>-26.215246043260208</v>
      </c>
      <c r="H610" s="3">
        <f t="shared" si="246"/>
        <v>50.62500587939968</v>
      </c>
      <c r="I610" s="3">
        <f t="shared" si="247"/>
        <v>-78.678406355307146</v>
      </c>
      <c r="J610" s="2">
        <f t="shared" si="266"/>
        <v>97.161833926746965</v>
      </c>
      <c r="K610" s="2">
        <f t="shared" si="249"/>
        <v>97.161833926746965</v>
      </c>
      <c r="L610" s="5">
        <f t="shared" si="250"/>
        <v>0.31384836983451009</v>
      </c>
      <c r="M610" s="4">
        <f t="shared" si="267"/>
        <v>8.108266544598515E-2</v>
      </c>
      <c r="N610" s="4">
        <f t="shared" si="251"/>
        <v>0.13786947936546867</v>
      </c>
      <c r="O610" s="4">
        <f t="shared" si="252"/>
        <v>0</v>
      </c>
      <c r="P610" s="4">
        <f t="shared" si="253"/>
        <v>0</v>
      </c>
      <c r="Q610" s="5">
        <f t="shared" si="254"/>
        <v>4.2497453557296039</v>
      </c>
      <c r="R610" s="5">
        <f t="shared" si="255"/>
        <v>-8.2068039058162796</v>
      </c>
      <c r="S610" s="5">
        <f t="shared" si="268"/>
        <v>12.75453190303495</v>
      </c>
      <c r="T610" s="6">
        <f t="shared" si="269"/>
        <v>621.61765934998039</v>
      </c>
      <c r="U610" s="5">
        <f t="shared" si="256"/>
        <v>-1.9100264671301006</v>
      </c>
      <c r="V610" s="5">
        <f t="shared" si="257"/>
        <v>4.2645478911630343</v>
      </c>
      <c r="W610" s="5">
        <f t="shared" si="258"/>
        <v>3.3804011566653256</v>
      </c>
      <c r="X610" s="5">
        <f t="shared" si="248"/>
        <v>2.3397188885995033</v>
      </c>
      <c r="Y610" s="5">
        <f t="shared" si="248"/>
        <v>-3.9422560146532453</v>
      </c>
      <c r="Z610" s="5">
        <f t="shared" si="259"/>
        <v>-16.039066940299723</v>
      </c>
      <c r="AA610">
        <f t="shared" si="260"/>
        <v>0</v>
      </c>
      <c r="AB610">
        <f t="shared" si="270"/>
        <v>0</v>
      </c>
    </row>
    <row r="611" spans="1:28" x14ac:dyDescent="0.2">
      <c r="A611">
        <f t="shared" si="244"/>
        <v>5.789999999999921</v>
      </c>
      <c r="B611" s="5">
        <f t="shared" si="261"/>
        <v>-192.22475818219544</v>
      </c>
      <c r="C611" s="5">
        <f t="shared" si="262"/>
        <v>422.28477465736387</v>
      </c>
      <c r="D611" s="5">
        <f t="shared" si="263"/>
        <v>-71.403617074428212</v>
      </c>
      <c r="E611" s="2">
        <f t="shared" si="264"/>
        <v>463.97714228787618</v>
      </c>
      <c r="F611" s="2">
        <f t="shared" si="265"/>
        <v>-24.475110020196805</v>
      </c>
      <c r="G611" s="3">
        <f t="shared" si="245"/>
        <v>-26.191848854374214</v>
      </c>
      <c r="H611" s="3">
        <f t="shared" si="246"/>
        <v>50.585583319253146</v>
      </c>
      <c r="I611" s="3">
        <f t="shared" si="247"/>
        <v>-78.838797024710146</v>
      </c>
      <c r="J611" s="2">
        <f t="shared" si="266"/>
        <v>97.264947964119798</v>
      </c>
      <c r="K611" s="2">
        <f t="shared" si="249"/>
        <v>97.264947964119798</v>
      </c>
      <c r="L611" s="5">
        <f t="shared" si="250"/>
        <v>0.31384836983451009</v>
      </c>
      <c r="M611" s="4">
        <f t="shared" si="267"/>
        <v>8.0996625826299046E-2</v>
      </c>
      <c r="N611" s="4">
        <f t="shared" si="251"/>
        <v>0.13776994200033685</v>
      </c>
      <c r="O611" s="4">
        <f t="shared" si="252"/>
        <v>0</v>
      </c>
      <c r="P611" s="4">
        <f t="shared" si="253"/>
        <v>0</v>
      </c>
      <c r="Q611" s="5">
        <f t="shared" si="254"/>
        <v>4.2504585072689069</v>
      </c>
      <c r="R611" s="5">
        <f t="shared" si="255"/>
        <v>-8.2091159031933412</v>
      </c>
      <c r="S611" s="5">
        <f t="shared" si="268"/>
        <v>12.794096261767397</v>
      </c>
      <c r="T611" s="6">
        <f t="shared" si="269"/>
        <v>621.61703773263196</v>
      </c>
      <c r="U611" s="5">
        <f t="shared" si="256"/>
        <v>-1.9102508707740729</v>
      </c>
      <c r="V611" s="5">
        <f t="shared" si="257"/>
        <v>4.2770139172619164</v>
      </c>
      <c r="W611" s="5">
        <f t="shared" si="258"/>
        <v>3.3788979031100146</v>
      </c>
      <c r="X611" s="5">
        <f t="shared" si="248"/>
        <v>2.3402076364948341</v>
      </c>
      <c r="Y611" s="5">
        <f t="shared" si="248"/>
        <v>-3.9321019859314248</v>
      </c>
      <c r="Z611" s="5">
        <f t="shared" si="259"/>
        <v>-16.001005835122587</v>
      </c>
      <c r="AA611">
        <f t="shared" si="260"/>
        <v>0</v>
      </c>
      <c r="AB611">
        <f t="shared" si="270"/>
        <v>0</v>
      </c>
    </row>
    <row r="612" spans="1:28" x14ac:dyDescent="0.2">
      <c r="A612">
        <f t="shared" si="244"/>
        <v>5.7999999999999208</v>
      </c>
      <c r="B612" s="5">
        <f t="shared" si="261"/>
        <v>-192.48655966035739</v>
      </c>
      <c r="C612" s="5">
        <f t="shared" si="262"/>
        <v>422.79043388545711</v>
      </c>
      <c r="D612" s="5">
        <f t="shared" si="263"/>
        <v>-72.192805094967071</v>
      </c>
      <c r="E612" s="2">
        <f t="shared" si="264"/>
        <v>464.54582834735845</v>
      </c>
      <c r="F612" s="2">
        <f t="shared" si="265"/>
        <v>-24.478660008446692</v>
      </c>
      <c r="G612" s="3">
        <f t="shared" si="245"/>
        <v>-26.168446778009265</v>
      </c>
      <c r="H612" s="3">
        <f t="shared" si="246"/>
        <v>50.546262299393831</v>
      </c>
      <c r="I612" s="3">
        <f t="shared" si="247"/>
        <v>-78.998807083061379</v>
      </c>
      <c r="J612" s="2">
        <f t="shared" si="266"/>
        <v>97.367981183546021</v>
      </c>
      <c r="K612" s="2">
        <f t="shared" si="249"/>
        <v>97.367981183546021</v>
      </c>
      <c r="L612" s="5">
        <f t="shared" si="250"/>
        <v>0.31384836983451009</v>
      </c>
      <c r="M612" s="4">
        <f t="shared" si="267"/>
        <v>8.0910835598868372E-2</v>
      </c>
      <c r="N612" s="4">
        <f t="shared" si="251"/>
        <v>0.13767062583128575</v>
      </c>
      <c r="O612" s="4">
        <f t="shared" si="252"/>
        <v>0</v>
      </c>
      <c r="P612" s="4">
        <f t="shared" si="253"/>
        <v>0</v>
      </c>
      <c r="Q612" s="5">
        <f t="shared" si="254"/>
        <v>4.2511592857116423</v>
      </c>
      <c r="R612" s="5">
        <f t="shared" si="255"/>
        <v>-8.2114240159129217</v>
      </c>
      <c r="S612" s="5">
        <f t="shared" si="268"/>
        <v>12.833643323971383</v>
      </c>
      <c r="T612" s="6">
        <f t="shared" si="269"/>
        <v>621.61641611590494</v>
      </c>
      <c r="U612" s="5">
        <f t="shared" si="256"/>
        <v>-1.9104747910109299</v>
      </c>
      <c r="V612" s="5">
        <f t="shared" si="257"/>
        <v>4.2894598304090223</v>
      </c>
      <c r="W612" s="5">
        <f t="shared" si="258"/>
        <v>3.3773968171359154</v>
      </c>
      <c r="X612" s="5">
        <f t="shared" si="248"/>
        <v>2.3406844947007124</v>
      </c>
      <c r="Y612" s="5">
        <f t="shared" si="248"/>
        <v>-3.9219641855038994</v>
      </c>
      <c r="Z612" s="5">
        <f t="shared" si="259"/>
        <v>-15.962959858892702</v>
      </c>
      <c r="AA612">
        <f t="shared" si="260"/>
        <v>0</v>
      </c>
      <c r="AB612">
        <f t="shared" si="270"/>
        <v>0</v>
      </c>
    </row>
    <row r="613" spans="1:28" x14ac:dyDescent="0.2">
      <c r="A613">
        <f t="shared" si="244"/>
        <v>5.8099999999999206</v>
      </c>
      <c r="B613" s="5">
        <f t="shared" si="261"/>
        <v>-192.74812709391276</v>
      </c>
      <c r="C613" s="5">
        <f t="shared" si="262"/>
        <v>423.29570041024175</v>
      </c>
      <c r="D613" s="5">
        <f t="shared" si="263"/>
        <v>-72.983591313790626</v>
      </c>
      <c r="E613" s="2">
        <f t="shared" si="264"/>
        <v>465.11406179990763</v>
      </c>
      <c r="F613" s="2">
        <f t="shared" si="265"/>
        <v>-24.482195124174954</v>
      </c>
      <c r="G613" s="3">
        <f t="shared" si="245"/>
        <v>-26.145039933062257</v>
      </c>
      <c r="H613" s="3">
        <f t="shared" si="246"/>
        <v>50.50704265753879</v>
      </c>
      <c r="I613" s="3">
        <f t="shared" si="247"/>
        <v>-79.158436681650301</v>
      </c>
      <c r="J613" s="2">
        <f t="shared" si="266"/>
        <v>97.470931918160616</v>
      </c>
      <c r="K613" s="2">
        <f t="shared" si="249"/>
        <v>97.470931918160616</v>
      </c>
      <c r="L613" s="5">
        <f t="shared" si="250"/>
        <v>0.31384836983451009</v>
      </c>
      <c r="M613" s="4">
        <f t="shared" si="267"/>
        <v>8.0825295141627604E-2</v>
      </c>
      <c r="N613" s="4">
        <f t="shared" si="251"/>
        <v>0.13757153181450743</v>
      </c>
      <c r="O613" s="4">
        <f t="shared" si="252"/>
        <v>0</v>
      </c>
      <c r="P613" s="4">
        <f t="shared" si="253"/>
        <v>0</v>
      </c>
      <c r="Q613" s="5">
        <f t="shared" si="254"/>
        <v>4.251847644628084</v>
      </c>
      <c r="R613" s="5">
        <f t="shared" si="255"/>
        <v>-8.2137281453918174</v>
      </c>
      <c r="S613" s="5">
        <f t="shared" si="268"/>
        <v>12.873172633089</v>
      </c>
      <c r="T613" s="6">
        <f t="shared" si="269"/>
        <v>621.61579449979968</v>
      </c>
      <c r="U613" s="5">
        <f t="shared" si="256"/>
        <v>-1.9106982196448339</v>
      </c>
      <c r="V613" s="5">
        <f t="shared" si="257"/>
        <v>4.3018855731796508</v>
      </c>
      <c r="W613" s="5">
        <f t="shared" si="258"/>
        <v>3.3758978904522401</v>
      </c>
      <c r="X613" s="5">
        <f t="shared" si="248"/>
        <v>2.3411494249832501</v>
      </c>
      <c r="Y613" s="5">
        <f t="shared" si="248"/>
        <v>-3.9118425722121666</v>
      </c>
      <c r="Z613" s="5">
        <f t="shared" si="259"/>
        <v>-15.924929476458757</v>
      </c>
      <c r="AA613">
        <f t="shared" si="260"/>
        <v>0</v>
      </c>
      <c r="AB613">
        <f t="shared" si="270"/>
        <v>0</v>
      </c>
    </row>
    <row r="614" spans="1:28" x14ac:dyDescent="0.2">
      <c r="A614">
        <f t="shared" si="244"/>
        <v>5.8199999999999203</v>
      </c>
      <c r="B614" s="5">
        <f t="shared" si="261"/>
        <v>-193.00946043577213</v>
      </c>
      <c r="C614" s="5">
        <f t="shared" si="262"/>
        <v>423.80057524468856</v>
      </c>
      <c r="D614" s="5">
        <f t="shared" si="263"/>
        <v>-73.77597192708096</v>
      </c>
      <c r="E614" s="2">
        <f t="shared" si="264"/>
        <v>465.68184353208017</v>
      </c>
      <c r="F614" s="2">
        <f t="shared" si="265"/>
        <v>-24.485715375217449</v>
      </c>
      <c r="G614" s="3">
        <f t="shared" si="245"/>
        <v>-26.121628438812426</v>
      </c>
      <c r="H614" s="3">
        <f t="shared" si="246"/>
        <v>50.467924231816667</v>
      </c>
      <c r="I614" s="3">
        <f t="shared" si="247"/>
        <v>-79.317685976414893</v>
      </c>
      <c r="J614" s="2">
        <f t="shared" si="266"/>
        <v>97.573798517926548</v>
      </c>
      <c r="K614" s="2">
        <f t="shared" si="249"/>
        <v>97.573798517926548</v>
      </c>
      <c r="L614" s="5">
        <f t="shared" si="250"/>
        <v>0.31384836983451009</v>
      </c>
      <c r="M614" s="4">
        <f t="shared" si="267"/>
        <v>8.074000481240394E-2</v>
      </c>
      <c r="N614" s="4">
        <f t="shared" si="251"/>
        <v>0.13747266088344881</v>
      </c>
      <c r="O614" s="4">
        <f t="shared" si="252"/>
        <v>0</v>
      </c>
      <c r="P614" s="4">
        <f t="shared" si="253"/>
        <v>0</v>
      </c>
      <c r="Q614" s="5">
        <f t="shared" si="254"/>
        <v>4.2525235387301743</v>
      </c>
      <c r="R614" s="5">
        <f t="shared" si="255"/>
        <v>-8.216028194772397</v>
      </c>
      <c r="S614" s="5">
        <f t="shared" si="268"/>
        <v>12.912683734186343</v>
      </c>
      <c r="T614" s="6">
        <f t="shared" si="269"/>
        <v>621.61517288431605</v>
      </c>
      <c r="U614" s="5">
        <f t="shared" si="256"/>
        <v>-1.9109211486570681</v>
      </c>
      <c r="V614" s="5">
        <f t="shared" si="257"/>
        <v>4.3142910887468062</v>
      </c>
      <c r="W614" s="5">
        <f t="shared" si="258"/>
        <v>3.3744011150495465</v>
      </c>
      <c r="X614" s="5">
        <f t="shared" si="248"/>
        <v>2.3416023900731062</v>
      </c>
      <c r="Y614" s="5">
        <f t="shared" si="248"/>
        <v>-3.9017371060255908</v>
      </c>
      <c r="Z614" s="5">
        <f t="shared" si="259"/>
        <v>-15.886915150764111</v>
      </c>
      <c r="AA614">
        <f t="shared" si="260"/>
        <v>0</v>
      </c>
      <c r="AB614">
        <f t="shared" si="270"/>
        <v>0</v>
      </c>
    </row>
    <row r="615" spans="1:28" x14ac:dyDescent="0.2">
      <c r="A615">
        <f t="shared" si="244"/>
        <v>5.8299999999999201</v>
      </c>
      <c r="B615" s="5">
        <f t="shared" si="261"/>
        <v>-193.27055964004074</v>
      </c>
      <c r="C615" s="5">
        <f t="shared" si="262"/>
        <v>424.30505940015144</v>
      </c>
      <c r="D615" s="5">
        <f t="shared" si="263"/>
        <v>-74.569943132602646</v>
      </c>
      <c r="E615" s="2">
        <f t="shared" si="264"/>
        <v>466.24917442944667</v>
      </c>
      <c r="F615" s="2">
        <f t="shared" si="265"/>
        <v>-24.489220769474294</v>
      </c>
      <c r="G615" s="3">
        <f t="shared" si="245"/>
        <v>-26.098212414911696</v>
      </c>
      <c r="H615" s="3">
        <f t="shared" si="246"/>
        <v>50.428906860756413</v>
      </c>
      <c r="I615" s="3">
        <f t="shared" si="247"/>
        <v>-79.476555127922538</v>
      </c>
      <c r="J615" s="2">
        <f t="shared" si="266"/>
        <v>97.67657934953705</v>
      </c>
      <c r="K615" s="2">
        <f t="shared" si="249"/>
        <v>97.67657934953705</v>
      </c>
      <c r="L615" s="5">
        <f t="shared" si="250"/>
        <v>0.31384836983451009</v>
      </c>
      <c r="M615" s="4">
        <f t="shared" si="267"/>
        <v>8.0654964949222877E-2</v>
      </c>
      <c r="N615" s="4">
        <f t="shared" si="251"/>
        <v>0.13737401394907589</v>
      </c>
      <c r="O615" s="4">
        <f t="shared" si="252"/>
        <v>0</v>
      </c>
      <c r="P615" s="4">
        <f t="shared" si="253"/>
        <v>0</v>
      </c>
      <c r="Q615" s="5">
        <f t="shared" si="254"/>
        <v>4.2531869238627085</v>
      </c>
      <c r="R615" s="5">
        <f t="shared" si="255"/>
        <v>-8.2183240689048294</v>
      </c>
      <c r="S615" s="5">
        <f t="shared" si="268"/>
        <v>12.952176173974081</v>
      </c>
      <c r="T615" s="6">
        <f t="shared" si="269"/>
        <v>621.61455126945395</v>
      </c>
      <c r="U615" s="5">
        <f t="shared" si="256"/>
        <v>-1.9111435702037638</v>
      </c>
      <c r="V615" s="5">
        <f t="shared" si="257"/>
        <v>4.3266763208818277</v>
      </c>
      <c r="W615" s="5">
        <f t="shared" si="258"/>
        <v>3.3729064831948201</v>
      </c>
      <c r="X615" s="5">
        <f t="shared" si="248"/>
        <v>2.3420433536589447</v>
      </c>
      <c r="Y615" s="5">
        <f t="shared" si="248"/>
        <v>-3.8916477480230016</v>
      </c>
      <c r="Z615" s="5">
        <f t="shared" si="259"/>
        <v>-15.848917342831097</v>
      </c>
      <c r="AA615">
        <f t="shared" si="260"/>
        <v>0</v>
      </c>
      <c r="AB615">
        <f t="shared" si="270"/>
        <v>0</v>
      </c>
    </row>
    <row r="616" spans="1:28" x14ac:dyDescent="0.2">
      <c r="A616">
        <f t="shared" si="244"/>
        <v>5.8399999999999199</v>
      </c>
      <c r="B616" s="5">
        <f t="shared" si="261"/>
        <v>-193.53142466202218</v>
      </c>
      <c r="C616" s="5">
        <f t="shared" si="262"/>
        <v>424.80915388637163</v>
      </c>
      <c r="D616" s="5">
        <f t="shared" si="263"/>
        <v>-75.36550112974902</v>
      </c>
      <c r="E616" s="2">
        <f t="shared" si="264"/>
        <v>466.81605537659794</v>
      </c>
      <c r="F616" s="2">
        <f t="shared" si="265"/>
        <v>-24.492711314910078</v>
      </c>
      <c r="G616" s="3">
        <f t="shared" si="245"/>
        <v>-26.074791981375107</v>
      </c>
      <c r="H616" s="3">
        <f t="shared" si="246"/>
        <v>50.389990383276185</v>
      </c>
      <c r="I616" s="3">
        <f t="shared" si="247"/>
        <v>-79.635044301350845</v>
      </c>
      <c r="J616" s="2">
        <f t="shared" si="266"/>
        <v>97.77927279631794</v>
      </c>
      <c r="K616" s="2">
        <f t="shared" si="249"/>
        <v>97.77927279631794</v>
      </c>
      <c r="L616" s="5">
        <f t="shared" si="250"/>
        <v>0.31384836983451009</v>
      </c>
      <c r="M616" s="4">
        <f t="shared" si="267"/>
        <v>8.0570175870610661E-2</v>
      </c>
      <c r="N616" s="4">
        <f t="shared" si="251"/>
        <v>0.13727559190013672</v>
      </c>
      <c r="O616" s="4">
        <f t="shared" si="252"/>
        <v>0</v>
      </c>
      <c r="P616" s="4">
        <f t="shared" si="253"/>
        <v>0</v>
      </c>
      <c r="Q616" s="5">
        <f t="shared" si="254"/>
        <v>4.2538377569945247</v>
      </c>
      <c r="R616" s="5">
        <f t="shared" si="255"/>
        <v>-8.2206156743294176</v>
      </c>
      <c r="S616" s="5">
        <f t="shared" si="268"/>
        <v>12.991649500827695</v>
      </c>
      <c r="T616" s="6">
        <f t="shared" si="269"/>
        <v>621.61392965521338</v>
      </c>
      <c r="U616" s="5">
        <f t="shared" si="256"/>
        <v>-1.9113654766136621</v>
      </c>
      <c r="V616" s="5">
        <f t="shared" si="257"/>
        <v>4.3390412139549577</v>
      </c>
      <c r="W616" s="5">
        <f t="shared" si="258"/>
        <v>3.3714139874266156</v>
      </c>
      <c r="X616" s="5">
        <f t="shared" si="248"/>
        <v>2.3424722803808624</v>
      </c>
      <c r="Y616" s="5">
        <f t="shared" si="248"/>
        <v>-3.88157446037446</v>
      </c>
      <c r="Z616" s="5">
        <f t="shared" si="259"/>
        <v>-15.810936511745687</v>
      </c>
      <c r="AA616">
        <f t="shared" si="260"/>
        <v>0</v>
      </c>
      <c r="AB616">
        <f t="shared" si="270"/>
        <v>0</v>
      </c>
    </row>
    <row r="617" spans="1:28" x14ac:dyDescent="0.2">
      <c r="A617">
        <f t="shared" si="244"/>
        <v>5.8499999999999197</v>
      </c>
      <c r="B617" s="5">
        <f t="shared" si="261"/>
        <v>-193.79205545822191</v>
      </c>
      <c r="C617" s="5">
        <f t="shared" si="262"/>
        <v>425.31285971148134</v>
      </c>
      <c r="D617" s="5">
        <f t="shared" si="263"/>
        <v>-76.162642119588114</v>
      </c>
      <c r="E617" s="2">
        <f t="shared" si="264"/>
        <v>467.38248725715084</v>
      </c>
      <c r="F617" s="2">
        <f t="shared" si="265"/>
        <v>-24.496187019554093</v>
      </c>
      <c r="G617" s="3">
        <f t="shared" si="245"/>
        <v>-26.051367258571297</v>
      </c>
      <c r="H617" s="3">
        <f t="shared" si="246"/>
        <v>50.35117463867244</v>
      </c>
      <c r="I617" s="3">
        <f t="shared" si="247"/>
        <v>-79.793153666468299</v>
      </c>
      <c r="J617" s="2">
        <f t="shared" si="266"/>
        <v>97.881877258130245</v>
      </c>
      <c r="K617" s="2">
        <f t="shared" si="249"/>
        <v>97.881877258130245</v>
      </c>
      <c r="L617" s="5">
        <f t="shared" si="250"/>
        <v>0.31384836983451009</v>
      </c>
      <c r="M617" s="4">
        <f t="shared" si="267"/>
        <v>8.0485637875893093E-2</v>
      </c>
      <c r="N617" s="4">
        <f t="shared" si="251"/>
        <v>0.13717739560342121</v>
      </c>
      <c r="O617" s="4">
        <f t="shared" si="252"/>
        <v>0</v>
      </c>
      <c r="P617" s="4">
        <f t="shared" si="253"/>
        <v>0</v>
      </c>
      <c r="Q617" s="5">
        <f t="shared" si="254"/>
        <v>4.2544759962097309</v>
      </c>
      <c r="R617" s="5">
        <f t="shared" si="255"/>
        <v>-8.2229029192590701</v>
      </c>
      <c r="S617" s="5">
        <f t="shared" si="268"/>
        <v>13.031103264807356</v>
      </c>
      <c r="T617" s="6">
        <f t="shared" si="269"/>
        <v>621.61330804159468</v>
      </c>
      <c r="U617" s="5">
        <f t="shared" si="256"/>
        <v>-1.911586860385879</v>
      </c>
      <c r="V617" s="5">
        <f t="shared" si="257"/>
        <v>4.3513857129358087</v>
      </c>
      <c r="W617" s="5">
        <f t="shared" si="258"/>
        <v>3.3699236205502441</v>
      </c>
      <c r="X617" s="5">
        <f t="shared" si="248"/>
        <v>2.3428891358238522</v>
      </c>
      <c r="Y617" s="5">
        <f t="shared" si="248"/>
        <v>-3.8715172063232615</v>
      </c>
      <c r="Z617" s="5">
        <f t="shared" si="259"/>
        <v>-15.772973114642397</v>
      </c>
      <c r="AA617">
        <f t="shared" si="260"/>
        <v>0</v>
      </c>
      <c r="AB617">
        <f t="shared" si="270"/>
        <v>0</v>
      </c>
    </row>
    <row r="618" spans="1:28" x14ac:dyDescent="0.2">
      <c r="A618">
        <f t="shared" si="244"/>
        <v>5.8599999999999195</v>
      </c>
      <c r="B618" s="5">
        <f t="shared" si="261"/>
        <v>-194.05245198635083</v>
      </c>
      <c r="C618" s="5">
        <f t="shared" si="262"/>
        <v>425.81617788200776</v>
      </c>
      <c r="D618" s="5">
        <f t="shared" si="263"/>
        <v>-76.961362304908519</v>
      </c>
      <c r="E618" s="2">
        <f t="shared" si="264"/>
        <v>467.94847095375434</v>
      </c>
      <c r="F618" s="2">
        <f t="shared" si="265"/>
        <v>-24.499647891500494</v>
      </c>
      <c r="G618" s="3">
        <f t="shared" si="245"/>
        <v>-26.027938367213057</v>
      </c>
      <c r="H618" s="3">
        <f t="shared" si="246"/>
        <v>50.312459466609205</v>
      </c>
      <c r="I618" s="3">
        <f t="shared" si="247"/>
        <v>-79.950883397614717</v>
      </c>
      <c r="J618" s="2">
        <f t="shared" si="266"/>
        <v>97.98439115127276</v>
      </c>
      <c r="K618" s="2">
        <f t="shared" si="249"/>
        <v>97.98439115127276</v>
      </c>
      <c r="L618" s="5">
        <f t="shared" si="250"/>
        <v>0.31384836983451009</v>
      </c>
      <c r="M618" s="4">
        <f t="shared" si="267"/>
        <v>8.0401351245491373E-2</v>
      </c>
      <c r="N618" s="4">
        <f t="shared" si="251"/>
        <v>0.13707942590401984</v>
      </c>
      <c r="O618" s="4">
        <f t="shared" si="252"/>
        <v>0</v>
      </c>
      <c r="P618" s="4">
        <f t="shared" si="253"/>
        <v>0</v>
      </c>
      <c r="Q618" s="5">
        <f t="shared" si="254"/>
        <v>4.2551016006989393</v>
      </c>
      <c r="R618" s="5">
        <f t="shared" si="255"/>
        <v>-8.2251857135618565</v>
      </c>
      <c r="S618" s="5">
        <f t="shared" si="268"/>
        <v>13.07053701767742</v>
      </c>
      <c r="T618" s="6">
        <f t="shared" si="269"/>
        <v>621.61268642859739</v>
      </c>
      <c r="U618" s="5">
        <f t="shared" si="256"/>
        <v>-1.9118077141877052</v>
      </c>
      <c r="V618" s="5">
        <f t="shared" si="257"/>
        <v>4.3637097633937856</v>
      </c>
      <c r="W618" s="5">
        <f t="shared" si="258"/>
        <v>3.3684353756330281</v>
      </c>
      <c r="X618" s="5">
        <f t="shared" si="248"/>
        <v>2.3432938865112343</v>
      </c>
      <c r="Y618" s="5">
        <f t="shared" si="248"/>
        <v>-3.8614759501680709</v>
      </c>
      <c r="Z618" s="5">
        <f t="shared" si="259"/>
        <v>-15.735027606689552</v>
      </c>
      <c r="AA618">
        <f t="shared" si="260"/>
        <v>0</v>
      </c>
      <c r="AB618">
        <f t="shared" si="270"/>
        <v>0</v>
      </c>
    </row>
    <row r="619" spans="1:28" x14ac:dyDescent="0.2">
      <c r="A619">
        <f t="shared" si="244"/>
        <v>5.8699999999999193</v>
      </c>
      <c r="B619" s="5">
        <f t="shared" si="261"/>
        <v>-194.31261420532863</v>
      </c>
      <c r="C619" s="5">
        <f t="shared" si="262"/>
        <v>426.31910940287634</v>
      </c>
      <c r="D619" s="5">
        <f t="shared" si="263"/>
        <v>-77.761657890264999</v>
      </c>
      <c r="E619" s="2">
        <f t="shared" si="264"/>
        <v>468.51400734809471</v>
      </c>
      <c r="F619" s="2">
        <f t="shared" si="265"/>
        <v>-24.503093938908528</v>
      </c>
      <c r="G619" s="3">
        <f t="shared" si="245"/>
        <v>-26.004505428347944</v>
      </c>
      <c r="H619" s="3">
        <f t="shared" si="246"/>
        <v>50.273844707107521</v>
      </c>
      <c r="I619" s="3">
        <f t="shared" si="247"/>
        <v>-80.10823367368161</v>
      </c>
      <c r="J619" s="2">
        <f t="shared" si="266"/>
        <v>98.086812908384971</v>
      </c>
      <c r="K619" s="2">
        <f t="shared" si="249"/>
        <v>98.086812908384971</v>
      </c>
      <c r="L619" s="5">
        <f t="shared" si="250"/>
        <v>0.31384836983451009</v>
      </c>
      <c r="M619" s="4">
        <f t="shared" si="267"/>
        <v>8.0317316241214423E-2</v>
      </c>
      <c r="N619" s="4">
        <f t="shared" si="251"/>
        <v>0.13698168362557989</v>
      </c>
      <c r="O619" s="4">
        <f t="shared" si="252"/>
        <v>0</v>
      </c>
      <c r="P619" s="4">
        <f t="shared" si="253"/>
        <v>0</v>
      </c>
      <c r="Q619" s="5">
        <f t="shared" si="254"/>
        <v>4.2557145307505326</v>
      </c>
      <c r="R619" s="5">
        <f t="shared" si="255"/>
        <v>-8.2274639687437219</v>
      </c>
      <c r="S619" s="5">
        <f t="shared" si="268"/>
        <v>13.109950312925612</v>
      </c>
      <c r="T619" s="6">
        <f t="shared" si="269"/>
        <v>621.61206481622185</v>
      </c>
      <c r="U619" s="5">
        <f t="shared" si="256"/>
        <v>-1.912028030852422</v>
      </c>
      <c r="V619" s="5">
        <f t="shared" si="257"/>
        <v>4.3760133114984301</v>
      </c>
      <c r="W619" s="5">
        <f t="shared" si="258"/>
        <v>3.3669492459996078</v>
      </c>
      <c r="X619" s="5">
        <f t="shared" si="248"/>
        <v>2.3436864998981104</v>
      </c>
      <c r="Y619" s="5">
        <f t="shared" si="248"/>
        <v>-3.8514506572452918</v>
      </c>
      <c r="Z619" s="5">
        <f t="shared" si="259"/>
        <v>-15.697100441074781</v>
      </c>
      <c r="AA619">
        <f t="shared" si="260"/>
        <v>0</v>
      </c>
      <c r="AB619">
        <f t="shared" si="270"/>
        <v>0</v>
      </c>
    </row>
    <row r="620" spans="1:28" x14ac:dyDescent="0.2">
      <c r="A620">
        <f t="shared" si="244"/>
        <v>5.8799999999999191</v>
      </c>
      <c r="B620" s="5">
        <f t="shared" si="261"/>
        <v>-194.57254207528709</v>
      </c>
      <c r="C620" s="5">
        <f t="shared" si="262"/>
        <v>426.82165527741455</v>
      </c>
      <c r="D620" s="5">
        <f t="shared" si="263"/>
        <v>-78.563525082023858</v>
      </c>
      <c r="E620" s="2">
        <f t="shared" si="264"/>
        <v>469.07909732090116</v>
      </c>
      <c r="F620" s="2">
        <f t="shared" si="265"/>
        <v>-24.506525170002718</v>
      </c>
      <c r="G620" s="3">
        <f t="shared" si="245"/>
        <v>-25.981068563348963</v>
      </c>
      <c r="H620" s="3">
        <f t="shared" si="246"/>
        <v>50.235330200535067</v>
      </c>
      <c r="I620" s="3">
        <f t="shared" si="247"/>
        <v>-80.26520467809236</v>
      </c>
      <c r="J620" s="2">
        <f t="shared" si="266"/>
        <v>98.189140978349997</v>
      </c>
      <c r="K620" s="2">
        <f t="shared" si="249"/>
        <v>98.189140978349997</v>
      </c>
      <c r="L620" s="5">
        <f t="shared" si="250"/>
        <v>0.31384836983451009</v>
      </c>
      <c r="M620" s="4">
        <f t="shared" si="267"/>
        <v>8.023353310654803E-2</v>
      </c>
      <c r="N620" s="4">
        <f t="shared" si="251"/>
        <v>0.13688416957055949</v>
      </c>
      <c r="O620" s="4">
        <f t="shared" si="252"/>
        <v>0</v>
      </c>
      <c r="P620" s="4">
        <f t="shared" si="253"/>
        <v>0</v>
      </c>
      <c r="Q620" s="5">
        <f t="shared" si="254"/>
        <v>4.2563147477419427</v>
      </c>
      <c r="R620" s="5">
        <f t="shared" si="255"/>
        <v>-8.2297375979312886</v>
      </c>
      <c r="S620" s="5">
        <f t="shared" si="268"/>
        <v>13.149342705781823</v>
      </c>
      <c r="T620" s="6">
        <f t="shared" si="269"/>
        <v>621.61144320446772</v>
      </c>
      <c r="U620" s="5">
        <f t="shared" si="256"/>
        <v>-1.9122478033771324</v>
      </c>
      <c r="V620" s="5">
        <f t="shared" si="257"/>
        <v>4.3882963040196747</v>
      </c>
      <c r="W620" s="5">
        <f t="shared" si="258"/>
        <v>3.365465225227291</v>
      </c>
      <c r="X620" s="5">
        <f t="shared" si="248"/>
        <v>2.3440669443648101</v>
      </c>
      <c r="Y620" s="5">
        <f t="shared" si="248"/>
        <v>-3.8414412939116138</v>
      </c>
      <c r="Z620" s="5">
        <f t="shared" si="259"/>
        <v>-15.659192068990887</v>
      </c>
      <c r="AA620">
        <f t="shared" si="260"/>
        <v>0</v>
      </c>
      <c r="AB620">
        <f t="shared" si="270"/>
        <v>0</v>
      </c>
    </row>
    <row r="621" spans="1:28" x14ac:dyDescent="0.2">
      <c r="A621">
        <f t="shared" si="244"/>
        <v>5.8899999999999189</v>
      </c>
      <c r="B621" s="5">
        <f t="shared" si="261"/>
        <v>-194.83223555757334</v>
      </c>
      <c r="C621" s="5">
        <f t="shared" si="262"/>
        <v>427.32381650735522</v>
      </c>
      <c r="D621" s="5">
        <f t="shared" si="263"/>
        <v>-79.366960088408234</v>
      </c>
      <c r="E621" s="2">
        <f t="shared" si="264"/>
        <v>469.64374175195132</v>
      </c>
      <c r="F621" s="2">
        <f t="shared" si="265"/>
        <v>-24.509941593073044</v>
      </c>
      <c r="G621" s="3">
        <f t="shared" si="245"/>
        <v>-25.957627893905315</v>
      </c>
      <c r="H621" s="3">
        <f t="shared" si="246"/>
        <v>50.196915787595948</v>
      </c>
      <c r="I621" s="3">
        <f t="shared" si="247"/>
        <v>-80.421796598782265</v>
      </c>
      <c r="J621" s="2">
        <f t="shared" si="266"/>
        <v>98.291373826197784</v>
      </c>
      <c r="K621" s="2">
        <f t="shared" si="249"/>
        <v>98.291373826197784</v>
      </c>
      <c r="L621" s="5">
        <f t="shared" si="250"/>
        <v>0.31384836983451009</v>
      </c>
      <c r="M621" s="4">
        <f t="shared" si="267"/>
        <v>8.0150002066940784E-2</v>
      </c>
      <c r="N621" s="4">
        <f t="shared" si="251"/>
        <v>0.1367868845204801</v>
      </c>
      <c r="O621" s="4">
        <f t="shared" si="252"/>
        <v>0</v>
      </c>
      <c r="P621" s="4">
        <f t="shared" si="253"/>
        <v>0</v>
      </c>
      <c r="Q621" s="5">
        <f t="shared" si="254"/>
        <v>4.2569022141309629</v>
      </c>
      <c r="R621" s="5">
        <f t="shared" si="255"/>
        <v>-8.2320065158547937</v>
      </c>
      <c r="S621" s="5">
        <f t="shared" si="268"/>
        <v>13.188713753236568</v>
      </c>
      <c r="T621" s="6">
        <f t="shared" si="269"/>
        <v>621.61082159333534</v>
      </c>
      <c r="U621" s="5">
        <f t="shared" si="256"/>
        <v>-1.9124670249206228</v>
      </c>
      <c r="V621" s="5">
        <f t="shared" si="257"/>
        <v>4.4005586883280614</v>
      </c>
      <c r="W621" s="5">
        <f t="shared" si="258"/>
        <v>3.3639833071414813</v>
      </c>
      <c r="X621" s="5">
        <f t="shared" si="248"/>
        <v>2.3444351892103401</v>
      </c>
      <c r="Y621" s="5">
        <f t="shared" si="248"/>
        <v>-3.8314478275267323</v>
      </c>
      <c r="Z621" s="5">
        <f t="shared" si="259"/>
        <v>-15.621302939621948</v>
      </c>
      <c r="AA621">
        <f t="shared" si="260"/>
        <v>0</v>
      </c>
      <c r="AB621">
        <f t="shared" si="270"/>
        <v>0</v>
      </c>
    </row>
    <row r="622" spans="1:28" x14ac:dyDescent="0.2">
      <c r="A622">
        <f t="shared" si="244"/>
        <v>5.8999999999999186</v>
      </c>
      <c r="B622" s="5">
        <f t="shared" si="261"/>
        <v>-195.09169461475292</v>
      </c>
      <c r="C622" s="5">
        <f t="shared" si="262"/>
        <v>427.82559409283982</v>
      </c>
      <c r="D622" s="5">
        <f t="shared" si="263"/>
        <v>-80.171959119543033</v>
      </c>
      <c r="E622" s="2">
        <f t="shared" si="264"/>
        <v>470.20794152007613</v>
      </c>
      <c r="F622" s="2">
        <f t="shared" si="265"/>
        <v>-24.513343216475114</v>
      </c>
      <c r="G622" s="3">
        <f t="shared" si="245"/>
        <v>-25.934183542013212</v>
      </c>
      <c r="H622" s="3">
        <f t="shared" si="246"/>
        <v>50.15860130932068</v>
      </c>
      <c r="I622" s="3">
        <f t="shared" si="247"/>
        <v>-80.578009628178478</v>
      </c>
      <c r="J622" s="2">
        <f t="shared" si="266"/>
        <v>98.393509933008488</v>
      </c>
      <c r="K622" s="2">
        <f t="shared" si="249"/>
        <v>98.393509933008488</v>
      </c>
      <c r="L622" s="5">
        <f t="shared" si="250"/>
        <v>0.31384836983451009</v>
      </c>
      <c r="M622" s="4">
        <f t="shared" si="267"/>
        <v>8.0066723330086673E-2</v>
      </c>
      <c r="N622" s="4">
        <f t="shared" si="251"/>
        <v>0.13668982923617629</v>
      </c>
      <c r="O622" s="4">
        <f t="shared" si="252"/>
        <v>0</v>
      </c>
      <c r="P622" s="4">
        <f t="shared" si="253"/>
        <v>0</v>
      </c>
      <c r="Q622" s="5">
        <f t="shared" si="254"/>
        <v>4.2574768934470768</v>
      </c>
      <c r="R622" s="5">
        <f t="shared" si="255"/>
        <v>-8.234270638831136</v>
      </c>
      <c r="S622" s="5">
        <f t="shared" si="268"/>
        <v>13.22806301405913</v>
      </c>
      <c r="T622" s="6">
        <f t="shared" si="269"/>
        <v>621.6101999828245</v>
      </c>
      <c r="U622" s="5">
        <f t="shared" si="256"/>
        <v>-1.9126856888012389</v>
      </c>
      <c r="V622" s="5">
        <f t="shared" si="257"/>
        <v>4.4128004123948701</v>
      </c>
      <c r="W622" s="5">
        <f t="shared" si="258"/>
        <v>3.3625034858111364</v>
      </c>
      <c r="X622" s="5">
        <f t="shared" si="248"/>
        <v>2.3447912046458379</v>
      </c>
      <c r="Y622" s="5">
        <f t="shared" si="248"/>
        <v>-3.8214702264362659</v>
      </c>
      <c r="Z622" s="5">
        <f t="shared" si="259"/>
        <v>-15.583433500129733</v>
      </c>
      <c r="AA622">
        <f t="shared" si="260"/>
        <v>0</v>
      </c>
      <c r="AB622">
        <f t="shared" si="270"/>
        <v>0</v>
      </c>
    </row>
    <row r="623" spans="1:28" x14ac:dyDescent="0.2">
      <c r="A623">
        <f t="shared" si="244"/>
        <v>5.9099999999999184</v>
      </c>
      <c r="B623" s="5">
        <f t="shared" si="261"/>
        <v>-195.35091921061283</v>
      </c>
      <c r="C623" s="5">
        <f t="shared" si="262"/>
        <v>428.32698903242175</v>
      </c>
      <c r="D623" s="5">
        <f t="shared" si="263"/>
        <v>-80.978518387499818</v>
      </c>
      <c r="E623" s="2">
        <f t="shared" si="264"/>
        <v>470.77169750316523</v>
      </c>
      <c r="F623" s="2">
        <f t="shared" si="265"/>
        <v>-24.51673004863035</v>
      </c>
      <c r="G623" s="3">
        <f t="shared" si="245"/>
        <v>-25.910735629966755</v>
      </c>
      <c r="H623" s="3">
        <f t="shared" si="246"/>
        <v>50.120386607056318</v>
      </c>
      <c r="I623" s="3">
        <f t="shared" si="247"/>
        <v>-80.73384396317978</v>
      </c>
      <c r="J623" s="2">
        <f t="shared" si="266"/>
        <v>98.495547795816023</v>
      </c>
      <c r="K623" s="2">
        <f t="shared" si="249"/>
        <v>98.495547795816023</v>
      </c>
      <c r="L623" s="5">
        <f t="shared" si="250"/>
        <v>0.31384836983451009</v>
      </c>
      <c r="M623" s="4">
        <f t="shared" si="267"/>
        <v>7.9983697086204508E-2</v>
      </c>
      <c r="N623" s="4">
        <f t="shared" si="251"/>
        <v>0.13659300445804398</v>
      </c>
      <c r="O623" s="4">
        <f t="shared" si="252"/>
        <v>0</v>
      </c>
      <c r="P623" s="4">
        <f t="shared" si="253"/>
        <v>0</v>
      </c>
      <c r="Q623" s="5">
        <f t="shared" si="254"/>
        <v>4.2580387502828119</v>
      </c>
      <c r="R623" s="5">
        <f t="shared" si="255"/>
        <v>-8.2365298847470552</v>
      </c>
      <c r="S623" s="5">
        <f t="shared" si="268"/>
        <v>13.267390048815324</v>
      </c>
      <c r="T623" s="6">
        <f t="shared" si="269"/>
        <v>621.6095783729354</v>
      </c>
      <c r="U623" s="5">
        <f t="shared" si="256"/>
        <v>-1.9129037884947784</v>
      </c>
      <c r="V623" s="5">
        <f t="shared" si="257"/>
        <v>4.4250214247921802</v>
      </c>
      <c r="W623" s="5">
        <f t="shared" si="258"/>
        <v>3.3610257555442922</v>
      </c>
      <c r="X623" s="5">
        <f t="shared" si="248"/>
        <v>2.3451349617880335</v>
      </c>
      <c r="Y623" s="5">
        <f t="shared" si="248"/>
        <v>-3.811508459954875</v>
      </c>
      <c r="Z623" s="5">
        <f t="shared" si="259"/>
        <v>-15.545584195640384</v>
      </c>
      <c r="AA623">
        <f t="shared" si="260"/>
        <v>0</v>
      </c>
      <c r="AB623">
        <f t="shared" si="270"/>
        <v>0</v>
      </c>
    </row>
    <row r="624" spans="1:28" x14ac:dyDescent="0.2">
      <c r="A624">
        <f t="shared" si="244"/>
        <v>5.9199999999999182</v>
      </c>
      <c r="B624" s="5">
        <f t="shared" si="261"/>
        <v>-195.6099093101644</v>
      </c>
      <c r="C624" s="5">
        <f t="shared" si="262"/>
        <v>428.82800232306931</v>
      </c>
      <c r="D624" s="5">
        <f t="shared" si="263"/>
        <v>-81.786634106341396</v>
      </c>
      <c r="E624" s="2">
        <f t="shared" si="264"/>
        <v>471.33501057817153</v>
      </c>
      <c r="F624" s="2">
        <f t="shared" si="265"/>
        <v>-24.520102098026133</v>
      </c>
      <c r="G624" s="3">
        <f t="shared" si="245"/>
        <v>-25.887284280348876</v>
      </c>
      <c r="H624" s="3">
        <f t="shared" si="246"/>
        <v>50.082271522456772</v>
      </c>
      <c r="I624" s="3">
        <f t="shared" si="247"/>
        <v>-80.88929980513619</v>
      </c>
      <c r="J624" s="2">
        <f t="shared" si="266"/>
        <v>98.597485927511798</v>
      </c>
      <c r="K624" s="2">
        <f t="shared" si="249"/>
        <v>98.597485927511798</v>
      </c>
      <c r="L624" s="5">
        <f t="shared" si="250"/>
        <v>0.31384836983451009</v>
      </c>
      <c r="M624" s="4">
        <f t="shared" si="267"/>
        <v>7.9900923508314209E-2</v>
      </c>
      <c r="N624" s="4">
        <f t="shared" si="251"/>
        <v>0.13649641090628636</v>
      </c>
      <c r="O624" s="4">
        <f t="shared" si="252"/>
        <v>0</v>
      </c>
      <c r="P624" s="4">
        <f t="shared" si="253"/>
        <v>0</v>
      </c>
      <c r="Q624" s="5">
        <f t="shared" si="254"/>
        <v>4.2585877502851197</v>
      </c>
      <c r="R624" s="5">
        <f t="shared" si="255"/>
        <v>-8.2387841730424025</v>
      </c>
      <c r="S624" s="5">
        <f t="shared" si="268"/>
        <v>13.30669441988494</v>
      </c>
      <c r="T624" s="6">
        <f t="shared" si="269"/>
        <v>621.60895676366772</v>
      </c>
      <c r="U624" s="5">
        <f t="shared" si="256"/>
        <v>-1.9131213176324149</v>
      </c>
      <c r="V624" s="5">
        <f t="shared" si="257"/>
        <v>4.437221674692883</v>
      </c>
      <c r="W624" s="5">
        <f t="shared" si="258"/>
        <v>3.3595501108836401</v>
      </c>
      <c r="X624" s="5">
        <f t="shared" si="248"/>
        <v>2.3454664326527048</v>
      </c>
      <c r="Y624" s="5">
        <f t="shared" si="248"/>
        <v>-3.8015624983495195</v>
      </c>
      <c r="Z624" s="5">
        <f t="shared" si="259"/>
        <v>-15.507755469231419</v>
      </c>
      <c r="AA624">
        <f t="shared" si="260"/>
        <v>0</v>
      </c>
      <c r="AB624">
        <f t="shared" si="270"/>
        <v>0</v>
      </c>
    </row>
    <row r="625" spans="1:28" x14ac:dyDescent="0.2">
      <c r="A625">
        <f t="shared" si="244"/>
        <v>5.929999999999918</v>
      </c>
      <c r="B625" s="5">
        <f t="shared" si="261"/>
        <v>-195.86866487964627</v>
      </c>
      <c r="C625" s="5">
        <f t="shared" si="262"/>
        <v>429.32863496016893</v>
      </c>
      <c r="D625" s="5">
        <f t="shared" si="263"/>
        <v>-82.596302492166217</v>
      </c>
      <c r="E625" s="2">
        <f t="shared" si="264"/>
        <v>471.89788162111637</v>
      </c>
      <c r="F625" s="2">
        <f t="shared" si="265"/>
        <v>-24.523459373215971</v>
      </c>
      <c r="G625" s="3">
        <f t="shared" si="245"/>
        <v>-25.86382961602235</v>
      </c>
      <c r="H625" s="3">
        <f t="shared" si="246"/>
        <v>50.044255897473278</v>
      </c>
      <c r="I625" s="3">
        <f t="shared" si="247"/>
        <v>-81.044377359828502</v>
      </c>
      <c r="J625" s="2">
        <f t="shared" si="266"/>
        <v>98.699322856748651</v>
      </c>
      <c r="K625" s="2">
        <f t="shared" si="249"/>
        <v>98.699322856748651</v>
      </c>
      <c r="L625" s="5">
        <f t="shared" si="250"/>
        <v>0.31384836983451009</v>
      </c>
      <c r="M625" s="4">
        <f t="shared" si="267"/>
        <v>7.9818402752509843E-2</v>
      </c>
      <c r="N625" s="4">
        <f t="shared" si="251"/>
        <v>0.13640004928115784</v>
      </c>
      <c r="O625" s="4">
        <f t="shared" si="252"/>
        <v>0</v>
      </c>
      <c r="P625" s="4">
        <f t="shared" si="253"/>
        <v>0</v>
      </c>
      <c r="Q625" s="5">
        <f t="shared" si="254"/>
        <v>4.2591238601467749</v>
      </c>
      <c r="R625" s="5">
        <f t="shared" si="255"/>
        <v>-8.2410334246935601</v>
      </c>
      <c r="S625" s="5">
        <f t="shared" si="268"/>
        <v>13.345975691478834</v>
      </c>
      <c r="T625" s="6">
        <f t="shared" si="269"/>
        <v>621.60833515502179</v>
      </c>
      <c r="U625" s="5">
        <f t="shared" si="256"/>
        <v>-1.913338269998631</v>
      </c>
      <c r="V625" s="5">
        <f t="shared" si="257"/>
        <v>4.4494011118706114</v>
      </c>
      <c r="W625" s="5">
        <f t="shared" si="258"/>
        <v>3.3580765466021529</v>
      </c>
      <c r="X625" s="5">
        <f t="shared" si="248"/>
        <v>2.3457855901481439</v>
      </c>
      <c r="Y625" s="5">
        <f t="shared" si="248"/>
        <v>-3.7916323128229488</v>
      </c>
      <c r="Z625" s="5">
        <f t="shared" si="259"/>
        <v>-15.469947761919013</v>
      </c>
      <c r="AA625">
        <f t="shared" si="260"/>
        <v>0</v>
      </c>
      <c r="AB625">
        <f t="shared" si="270"/>
        <v>0</v>
      </c>
    </row>
    <row r="626" spans="1:28" x14ac:dyDescent="0.2">
      <c r="A626">
        <f t="shared" si="244"/>
        <v>5.9399999999999178</v>
      </c>
      <c r="B626" s="5">
        <f t="shared" si="261"/>
        <v>-196.127185886527</v>
      </c>
      <c r="C626" s="5">
        <f t="shared" si="262"/>
        <v>429.82888793752801</v>
      </c>
      <c r="D626" s="5">
        <f t="shared" si="263"/>
        <v>-83.407519763152592</v>
      </c>
      <c r="E626" s="2">
        <f t="shared" si="264"/>
        <v>472.46031150709405</v>
      </c>
      <c r="F626" s="2">
        <f t="shared" si="265"/>
        <v>-24.526801882819647</v>
      </c>
      <c r="G626" s="3">
        <f t="shared" si="245"/>
        <v>-25.84037176012087</v>
      </c>
      <c r="H626" s="3">
        <f t="shared" si="246"/>
        <v>50.006339574345049</v>
      </c>
      <c r="I626" s="3">
        <f t="shared" si="247"/>
        <v>-81.199076837447691</v>
      </c>
      <c r="J626" s="2">
        <f t="shared" si="266"/>
        <v>98.801057127845013</v>
      </c>
      <c r="K626" s="2">
        <f t="shared" si="249"/>
        <v>98.801057127845013</v>
      </c>
      <c r="L626" s="5">
        <f t="shared" si="250"/>
        <v>0.31384836983451009</v>
      </c>
      <c r="M626" s="4">
        <f t="shared" si="267"/>
        <v>7.9736134958229579E-2</v>
      </c>
      <c r="N626" s="4">
        <f t="shared" si="251"/>
        <v>0.13630392026320598</v>
      </c>
      <c r="O626" s="4">
        <f t="shared" si="252"/>
        <v>0</v>
      </c>
      <c r="P626" s="4">
        <f t="shared" si="253"/>
        <v>0</v>
      </c>
      <c r="Q626" s="5">
        <f t="shared" si="254"/>
        <v>4.2596470475978085</v>
      </c>
      <c r="R626" s="5">
        <f t="shared" si="255"/>
        <v>-8.2432775621969601</v>
      </c>
      <c r="S626" s="5">
        <f t="shared" si="268"/>
        <v>13.385233429655727</v>
      </c>
      <c r="T626" s="6">
        <f t="shared" si="269"/>
        <v>621.6077135469975</v>
      </c>
      <c r="U626" s="5">
        <f t="shared" si="256"/>
        <v>-1.9135546395291787</v>
      </c>
      <c r="V626" s="5">
        <f t="shared" si="257"/>
        <v>4.4615596866996219</v>
      </c>
      <c r="W626" s="5">
        <f t="shared" si="258"/>
        <v>3.356605057698768</v>
      </c>
      <c r="X626" s="5">
        <f t="shared" si="248"/>
        <v>2.3460924080686301</v>
      </c>
      <c r="Y626" s="5">
        <f t="shared" si="248"/>
        <v>-3.7817178754973382</v>
      </c>
      <c r="Z626" s="5">
        <f t="shared" si="259"/>
        <v>-15.432161512645504</v>
      </c>
      <c r="AA626">
        <f t="shared" si="260"/>
        <v>0</v>
      </c>
      <c r="AB626">
        <f t="shared" si="270"/>
        <v>0</v>
      </c>
    </row>
    <row r="627" spans="1:28" x14ac:dyDescent="0.2">
      <c r="A627">
        <f t="shared" si="244"/>
        <v>5.9499999999999176</v>
      </c>
      <c r="B627" s="5">
        <f t="shared" si="261"/>
        <v>-196.3854722995078</v>
      </c>
      <c r="C627" s="5">
        <f t="shared" si="262"/>
        <v>430.32876224737765</v>
      </c>
      <c r="D627" s="5">
        <f t="shared" si="263"/>
        <v>-84.220282139602702</v>
      </c>
      <c r="E627" s="2">
        <f t="shared" si="264"/>
        <v>473.0223011102762</v>
      </c>
      <c r="F627" s="2">
        <f t="shared" si="265"/>
        <v>-24.530129635523362</v>
      </c>
      <c r="G627" s="3">
        <f t="shared" si="245"/>
        <v>-25.816910836040183</v>
      </c>
      <c r="H627" s="3">
        <f t="shared" si="246"/>
        <v>49.968522395590078</v>
      </c>
      <c r="I627" s="3">
        <f t="shared" si="247"/>
        <v>-81.35339845257414</v>
      </c>
      <c r="J627" s="2">
        <f t="shared" si="266"/>
        <v>98.902687300689308</v>
      </c>
      <c r="K627" s="2">
        <f t="shared" si="249"/>
        <v>98.902687300689308</v>
      </c>
      <c r="L627" s="5">
        <f t="shared" si="250"/>
        <v>0.31384836983451009</v>
      </c>
      <c r="M627" s="4">
        <f t="shared" si="267"/>
        <v>7.9654120248522392E-2</v>
      </c>
      <c r="N627" s="4">
        <f t="shared" si="251"/>
        <v>0.13620802451351116</v>
      </c>
      <c r="O627" s="4">
        <f t="shared" si="252"/>
        <v>0</v>
      </c>
      <c r="P627" s="4">
        <f t="shared" si="253"/>
        <v>0</v>
      </c>
      <c r="Q627" s="5">
        <f t="shared" si="254"/>
        <v>4.2601572813969577</v>
      </c>
      <c r="R627" s="5">
        <f t="shared" si="255"/>
        <v>-8.2455165095527274</v>
      </c>
      <c r="S627" s="5">
        <f t="shared" si="268"/>
        <v>13.42446720233861</v>
      </c>
      <c r="T627" s="6">
        <f t="shared" si="269"/>
        <v>621.60709193959474</v>
      </c>
      <c r="U627" s="5">
        <f t="shared" si="256"/>
        <v>-1.9137704203090546</v>
      </c>
      <c r="V627" s="5">
        <f t="shared" si="257"/>
        <v>4.4736973501545974</v>
      </c>
      <c r="W627" s="5">
        <f t="shared" si="258"/>
        <v>3.3551356393941205</v>
      </c>
      <c r="X627" s="5">
        <f t="shared" si="248"/>
        <v>2.3463868610879031</v>
      </c>
      <c r="Y627" s="5">
        <f t="shared" si="248"/>
        <v>-3.7718191593981301</v>
      </c>
      <c r="Z627" s="5">
        <f t="shared" si="259"/>
        <v>-15.394397158267267</v>
      </c>
      <c r="AA627">
        <f t="shared" si="260"/>
        <v>0</v>
      </c>
      <c r="AB627">
        <f t="shared" si="270"/>
        <v>0</v>
      </c>
    </row>
    <row r="628" spans="1:28" x14ac:dyDescent="0.2">
      <c r="A628">
        <f t="shared" si="244"/>
        <v>5.9599999999999174</v>
      </c>
      <c r="B628" s="5">
        <f t="shared" si="261"/>
        <v>-196.64352408852514</v>
      </c>
      <c r="C628" s="5">
        <f t="shared" si="262"/>
        <v>430.82825888037559</v>
      </c>
      <c r="D628" s="5">
        <f t="shared" si="263"/>
        <v>-85.034585843986363</v>
      </c>
      <c r="E628" s="2">
        <f t="shared" si="264"/>
        <v>473.58385130391673</v>
      </c>
      <c r="F628" s="2">
        <f t="shared" si="265"/>
        <v>-24.533442640079894</v>
      </c>
      <c r="G628" s="3">
        <f t="shared" si="245"/>
        <v>-25.793446967429304</v>
      </c>
      <c r="H628" s="3">
        <f t="shared" si="246"/>
        <v>49.930804203996097</v>
      </c>
      <c r="I628" s="3">
        <f t="shared" si="247"/>
        <v>-81.507342424156818</v>
      </c>
      <c r="J628" s="2">
        <f t="shared" si="266"/>
        <v>99.004211950644489</v>
      </c>
      <c r="K628" s="2">
        <f t="shared" si="249"/>
        <v>99.004211950644489</v>
      </c>
      <c r="L628" s="5">
        <f t="shared" si="250"/>
        <v>0.31384836983451009</v>
      </c>
      <c r="M628" s="4">
        <f t="shared" si="267"/>
        <v>7.9572358730311807E-2</v>
      </c>
      <c r="N628" s="4">
        <f t="shared" si="251"/>
        <v>0.13611236267392454</v>
      </c>
      <c r="O628" s="4">
        <f t="shared" si="252"/>
        <v>0</v>
      </c>
      <c r="P628" s="4">
        <f t="shared" si="253"/>
        <v>0</v>
      </c>
      <c r="Q628" s="5">
        <f t="shared" si="254"/>
        <v>4.2606545313231461</v>
      </c>
      <c r="R628" s="5">
        <f t="shared" si="255"/>
        <v>-8.2477501922484322</v>
      </c>
      <c r="S628" s="5">
        <f t="shared" si="268"/>
        <v>13.463676579330881</v>
      </c>
      <c r="T628" s="6">
        <f t="shared" si="269"/>
        <v>621.60647033281361</v>
      </c>
      <c r="U628" s="5">
        <f t="shared" si="256"/>
        <v>-1.9139856065704983</v>
      </c>
      <c r="V628" s="5">
        <f t="shared" si="257"/>
        <v>4.4858140538104125</v>
      </c>
      <c r="W628" s="5">
        <f t="shared" si="258"/>
        <v>3.3536682871263248</v>
      </c>
      <c r="X628" s="5">
        <f t="shared" si="248"/>
        <v>2.346668924752648</v>
      </c>
      <c r="Y628" s="5">
        <f t="shared" si="248"/>
        <v>-3.7619361384380197</v>
      </c>
      <c r="Z628" s="5">
        <f t="shared" si="259"/>
        <v>-15.356655133542795</v>
      </c>
      <c r="AA628">
        <f t="shared" si="260"/>
        <v>0</v>
      </c>
      <c r="AB628">
        <f t="shared" si="270"/>
        <v>0</v>
      </c>
    </row>
    <row r="629" spans="1:28" x14ac:dyDescent="0.2">
      <c r="A629">
        <f t="shared" si="244"/>
        <v>5.9699999999999172</v>
      </c>
      <c r="B629" s="5">
        <f t="shared" si="261"/>
        <v>-196.9013412247532</v>
      </c>
      <c r="C629" s="5">
        <f t="shared" si="262"/>
        <v>431.3273788256086</v>
      </c>
      <c r="D629" s="5">
        <f t="shared" si="263"/>
        <v>-85.850427100984618</v>
      </c>
      <c r="E629" s="2">
        <f t="shared" si="264"/>
        <v>474.14496296035537</v>
      </c>
      <c r="F629" s="2">
        <f t="shared" si="265"/>
        <v>-24.536740905308697</v>
      </c>
      <c r="G629" s="3">
        <f t="shared" si="245"/>
        <v>-25.769980278181777</v>
      </c>
      <c r="H629" s="3">
        <f t="shared" si="246"/>
        <v>49.893184842611717</v>
      </c>
      <c r="I629" s="3">
        <f t="shared" si="247"/>
        <v>-81.660908975492248</v>
      </c>
      <c r="J629" s="2">
        <f t="shared" si="266"/>
        <v>99.105629668452877</v>
      </c>
      <c r="K629" s="2">
        <f t="shared" si="249"/>
        <v>99.105629668452877</v>
      </c>
      <c r="L629" s="5">
        <f t="shared" si="250"/>
        <v>0.31384836983451009</v>
      </c>
      <c r="M629" s="4">
        <f t="shared" si="267"/>
        <v>7.9490850494656443E-2</v>
      </c>
      <c r="N629" s="4">
        <f t="shared" si="251"/>
        <v>0.13601693536730372</v>
      </c>
      <c r="O629" s="4">
        <f t="shared" si="252"/>
        <v>0</v>
      </c>
      <c r="P629" s="4">
        <f t="shared" si="253"/>
        <v>0</v>
      </c>
      <c r="Q629" s="5">
        <f t="shared" si="254"/>
        <v>4.2611387681669877</v>
      </c>
      <c r="R629" s="5">
        <f t="shared" si="255"/>
        <v>-8.2499785372429706</v>
      </c>
      <c r="S629" s="5">
        <f t="shared" si="268"/>
        <v>13.502861132332102</v>
      </c>
      <c r="T629" s="6">
        <f t="shared" si="269"/>
        <v>621.60584872665402</v>
      </c>
      <c r="U629" s="5">
        <f t="shared" si="256"/>
        <v>-1.914200192691013</v>
      </c>
      <c r="V629" s="5">
        <f t="shared" si="257"/>
        <v>4.497909749841817</v>
      </c>
      <c r="W629" s="5">
        <f t="shared" si="258"/>
        <v>3.3522029965468221</v>
      </c>
      <c r="X629" s="5">
        <f t="shared" si="248"/>
        <v>2.3469385754759746</v>
      </c>
      <c r="Y629" s="5">
        <f t="shared" si="248"/>
        <v>-3.7520687874011536</v>
      </c>
      <c r="Z629" s="5">
        <f t="shared" si="259"/>
        <v>-15.318935871121077</v>
      </c>
      <c r="AA629">
        <f t="shared" si="260"/>
        <v>0</v>
      </c>
      <c r="AB629">
        <f t="shared" si="270"/>
        <v>0</v>
      </c>
    </row>
    <row r="630" spans="1:28" x14ac:dyDescent="0.2">
      <c r="A630">
        <f t="shared" si="244"/>
        <v>5.9799999999999169</v>
      </c>
      <c r="B630" s="5">
        <f t="shared" si="261"/>
        <v>-197.15892368060625</v>
      </c>
      <c r="C630" s="5">
        <f t="shared" si="262"/>
        <v>431.82612307059537</v>
      </c>
      <c r="D630" s="5">
        <f t="shared" si="263"/>
        <v>-86.667802137533087</v>
      </c>
      <c r="E630" s="2">
        <f t="shared" si="264"/>
        <v>474.70563695102265</v>
      </c>
      <c r="F630" s="2">
        <f t="shared" si="265"/>
        <v>-24.540024440096051</v>
      </c>
      <c r="G630" s="3">
        <f t="shared" si="245"/>
        <v>-25.746510892427018</v>
      </c>
      <c r="H630" s="3">
        <f t="shared" si="246"/>
        <v>49.855664154737703</v>
      </c>
      <c r="I630" s="3">
        <f t="shared" si="247"/>
        <v>-81.814098334203464</v>
      </c>
      <c r="J630" s="2">
        <f t="shared" si="266"/>
        <v>99.206939060141224</v>
      </c>
      <c r="K630" s="2">
        <f t="shared" si="249"/>
        <v>99.206939060141224</v>
      </c>
      <c r="L630" s="5">
        <f t="shared" si="250"/>
        <v>0.31384836983451009</v>
      </c>
      <c r="M630" s="4">
        <f t="shared" si="267"/>
        <v>7.9409595617007542E-2</v>
      </c>
      <c r="N630" s="4">
        <f t="shared" si="251"/>
        <v>0.13592174319774647</v>
      </c>
      <c r="O630" s="4">
        <f t="shared" si="252"/>
        <v>0</v>
      </c>
      <c r="P630" s="4">
        <f t="shared" si="253"/>
        <v>0</v>
      </c>
      <c r="Q630" s="5">
        <f t="shared" si="254"/>
        <v>4.2616099637223206</v>
      </c>
      <c r="R630" s="5">
        <f t="shared" si="255"/>
        <v>-8.2522014729505635</v>
      </c>
      <c r="S630" s="5">
        <f t="shared" si="268"/>
        <v>13.542020434953487</v>
      </c>
      <c r="T630" s="6">
        <f t="shared" si="269"/>
        <v>621.60522712111617</v>
      </c>
      <c r="U630" s="5">
        <f t="shared" si="256"/>
        <v>-1.9144141731913975</v>
      </c>
      <c r="V630" s="5">
        <f t="shared" si="257"/>
        <v>4.5099843910230701</v>
      </c>
      <c r="W630" s="5">
        <f t="shared" si="258"/>
        <v>3.3507397635162528</v>
      </c>
      <c r="X630" s="5">
        <f t="shared" si="248"/>
        <v>2.3471957905309231</v>
      </c>
      <c r="Y630" s="5">
        <f t="shared" si="248"/>
        <v>-3.7422170819274934</v>
      </c>
      <c r="Z630" s="5">
        <f t="shared" si="259"/>
        <v>-15.281239801530258</v>
      </c>
      <c r="AA630">
        <f t="shared" si="260"/>
        <v>0</v>
      </c>
      <c r="AB630">
        <f t="shared" si="270"/>
        <v>0</v>
      </c>
    </row>
    <row r="631" spans="1:28" x14ac:dyDescent="0.2">
      <c r="A631">
        <f t="shared" si="244"/>
        <v>5.9899999999999167</v>
      </c>
      <c r="B631" s="5">
        <f t="shared" si="261"/>
        <v>-197.41627142974099</v>
      </c>
      <c r="C631" s="5">
        <f t="shared" si="262"/>
        <v>432.32449260128868</v>
      </c>
      <c r="D631" s="5">
        <f t="shared" si="263"/>
        <v>-87.486707182865203</v>
      </c>
      <c r="E631" s="2">
        <f t="shared" si="264"/>
        <v>475.26587414644331</v>
      </c>
      <c r="F631" s="2">
        <f t="shared" si="265"/>
        <v>-24.543293253395184</v>
      </c>
      <c r="G631" s="3">
        <f t="shared" si="245"/>
        <v>-25.723038934521711</v>
      </c>
      <c r="H631" s="3">
        <f t="shared" si="246"/>
        <v>49.818241983918426</v>
      </c>
      <c r="I631" s="3">
        <f t="shared" si="247"/>
        <v>-81.966910732218764</v>
      </c>
      <c r="J631" s="2">
        <f t="shared" si="266"/>
        <v>99.308138746925934</v>
      </c>
      <c r="K631" s="2">
        <f t="shared" si="249"/>
        <v>99.308138746925934</v>
      </c>
      <c r="L631" s="5">
        <f t="shared" si="250"/>
        <v>0.31384836983451009</v>
      </c>
      <c r="M631" s="4">
        <f t="shared" si="267"/>
        <v>7.9328594157463364E-2</v>
      </c>
      <c r="N631" s="4">
        <f t="shared" si="251"/>
        <v>0.13582678675082224</v>
      </c>
      <c r="O631" s="4">
        <f t="shared" si="252"/>
        <v>0</v>
      </c>
      <c r="P631" s="4">
        <f t="shared" si="253"/>
        <v>0</v>
      </c>
      <c r="Q631" s="5">
        <f t="shared" si="254"/>
        <v>4.2620680907777642</v>
      </c>
      <c r="R631" s="5">
        <f t="shared" si="255"/>
        <v>-8.2544189292248511</v>
      </c>
      <c r="S631" s="5">
        <f t="shared" si="268"/>
        <v>13.581154062733015</v>
      </c>
      <c r="T631" s="6">
        <f t="shared" si="269"/>
        <v>621.60460551619985</v>
      </c>
      <c r="U631" s="5">
        <f t="shared" si="256"/>
        <v>-1.914627542733804</v>
      </c>
      <c r="V631" s="5">
        <f t="shared" si="257"/>
        <v>4.522037930727512</v>
      </c>
      <c r="W631" s="5">
        <f t="shared" si="258"/>
        <v>3.349278584100408</v>
      </c>
      <c r="X631" s="5">
        <f t="shared" si="248"/>
        <v>2.3474405480439602</v>
      </c>
      <c r="Y631" s="5">
        <f t="shared" si="248"/>
        <v>-3.7323809984973391</v>
      </c>
      <c r="Z631" s="5">
        <f t="shared" si="259"/>
        <v>-15.243567353166576</v>
      </c>
      <c r="AA631">
        <f t="shared" si="260"/>
        <v>0</v>
      </c>
      <c r="AB631">
        <f t="shared" si="270"/>
        <v>0</v>
      </c>
    </row>
    <row r="632" spans="1:28" x14ac:dyDescent="0.2">
      <c r="A632">
        <f t="shared" si="244"/>
        <v>5.9999999999999165</v>
      </c>
      <c r="B632" s="5">
        <f t="shared" si="261"/>
        <v>-197.67338444705879</v>
      </c>
      <c r="C632" s="5">
        <f t="shared" si="262"/>
        <v>432.82248840207791</v>
      </c>
      <c r="D632" s="5">
        <f t="shared" si="263"/>
        <v>-88.307138468555038</v>
      </c>
      <c r="E632" s="2">
        <f t="shared" si="264"/>
        <v>475.82567541624059</v>
      </c>
      <c r="F632" s="2">
        <f t="shared" si="265"/>
        <v>-24.546547354226373</v>
      </c>
      <c r="G632" s="3">
        <f t="shared" si="245"/>
        <v>-25.699564529041272</v>
      </c>
      <c r="H632" s="3">
        <f t="shared" si="246"/>
        <v>49.780918173933451</v>
      </c>
      <c r="I632" s="3">
        <f t="shared" si="247"/>
        <v>-82.119346405750434</v>
      </c>
      <c r="J632" s="2">
        <f t="shared" si="266"/>
        <v>99.409227365118625</v>
      </c>
      <c r="K632" s="2">
        <f t="shared" si="249"/>
        <v>99.409227365118625</v>
      </c>
      <c r="L632" s="5">
        <f t="shared" si="250"/>
        <v>0.31384836983451009</v>
      </c>
      <c r="M632" s="4">
        <f t="shared" si="267"/>
        <v>7.9247846161020735E-2</v>
      </c>
      <c r="N632" s="4">
        <f t="shared" si="251"/>
        <v>0.13573206659380213</v>
      </c>
      <c r="O632" s="4">
        <f t="shared" si="252"/>
        <v>0</v>
      </c>
      <c r="P632" s="4">
        <f t="shared" si="253"/>
        <v>0</v>
      </c>
      <c r="Q632" s="5">
        <f t="shared" si="254"/>
        <v>4.2625131231083051</v>
      </c>
      <c r="R632" s="5">
        <f t="shared" si="255"/>
        <v>-8.2566308373431383</v>
      </c>
      <c r="S632" s="5">
        <f t="shared" si="268"/>
        <v>13.620261593150277</v>
      </c>
      <c r="T632" s="6">
        <f t="shared" si="269"/>
        <v>621.60398391190517</v>
      </c>
      <c r="U632" s="5">
        <f t="shared" si="256"/>
        <v>-1.9148402961198197</v>
      </c>
      <c r="V632" s="5">
        <f t="shared" si="257"/>
        <v>4.5340703229270973</v>
      </c>
      <c r="W632" s="5">
        <f t="shared" si="258"/>
        <v>3.347819454566217</v>
      </c>
      <c r="X632" s="5">
        <f t="shared" si="248"/>
        <v>2.3476728269884855</v>
      </c>
      <c r="Y632" s="5">
        <f t="shared" si="248"/>
        <v>-3.722560514416041</v>
      </c>
      <c r="Z632" s="5">
        <f t="shared" si="259"/>
        <v>-15.205918952283504</v>
      </c>
      <c r="AA632">
        <f t="shared" si="260"/>
        <v>0</v>
      </c>
      <c r="AB632">
        <f t="shared" si="270"/>
        <v>0</v>
      </c>
    </row>
    <row r="633" spans="1:28" x14ac:dyDescent="0.2">
      <c r="A633">
        <f t="shared" si="244"/>
        <v>6.0099999999999163</v>
      </c>
      <c r="B633" s="5">
        <f t="shared" si="261"/>
        <v>-197.93026270870786</v>
      </c>
      <c r="C633" s="5">
        <f t="shared" si="262"/>
        <v>433.3201114557915</v>
      </c>
      <c r="D633" s="5">
        <f t="shared" si="263"/>
        <v>-89.129092228560154</v>
      </c>
      <c r="E633" s="2">
        <f t="shared" si="264"/>
        <v>476.38504162914023</v>
      </c>
      <c r="F633" s="2">
        <f t="shared" si="265"/>
        <v>-24.549786751677054</v>
      </c>
      <c r="G633" s="3">
        <f t="shared" si="245"/>
        <v>-25.676087800771388</v>
      </c>
      <c r="H633" s="3">
        <f t="shared" si="246"/>
        <v>49.743692568789292</v>
      </c>
      <c r="I633" s="3">
        <f t="shared" si="247"/>
        <v>-82.271405595273265</v>
      </c>
      <c r="J633" s="2">
        <f t="shared" si="266"/>
        <v>99.510203566031876</v>
      </c>
      <c r="K633" s="2">
        <f t="shared" si="249"/>
        <v>99.510203566031876</v>
      </c>
      <c r="L633" s="5">
        <f t="shared" si="250"/>
        <v>0.31384836983451009</v>
      </c>
      <c r="M633" s="4">
        <f t="shared" si="267"/>
        <v>7.9167351657823376E-2</v>
      </c>
      <c r="N633" s="4">
        <f t="shared" si="251"/>
        <v>0.13563758327588607</v>
      </c>
      <c r="O633" s="4">
        <f t="shared" si="252"/>
        <v>0</v>
      </c>
      <c r="P633" s="4">
        <f t="shared" si="253"/>
        <v>0</v>
      </c>
      <c r="Q633" s="5">
        <f t="shared" si="254"/>
        <v>4.2629450354669087</v>
      </c>
      <c r="R633" s="5">
        <f t="shared" si="255"/>
        <v>-8.2588371299907184</v>
      </c>
      <c r="S633" s="5">
        <f t="shared" si="268"/>
        <v>13.659342605640955</v>
      </c>
      <c r="T633" s="6">
        <f t="shared" si="269"/>
        <v>621.60336230823214</v>
      </c>
      <c r="U633" s="5">
        <f t="shared" si="256"/>
        <v>-1.915052428288553</v>
      </c>
      <c r="V633" s="5">
        <f t="shared" si="257"/>
        <v>4.5460815221918356</v>
      </c>
      <c r="W633" s="5">
        <f t="shared" si="258"/>
        <v>3.3463623713777779</v>
      </c>
      <c r="X633" s="5">
        <f t="shared" si="248"/>
        <v>2.3478926071783555</v>
      </c>
      <c r="Y633" s="5">
        <f t="shared" si="248"/>
        <v>-3.7127556077988828</v>
      </c>
      <c r="Z633" s="5">
        <f t="shared" si="259"/>
        <v>-15.168295022981265</v>
      </c>
      <c r="AA633">
        <f t="shared" si="260"/>
        <v>0</v>
      </c>
      <c r="AB633">
        <f t="shared" si="270"/>
        <v>0</v>
      </c>
    </row>
    <row r="634" spans="1:28" x14ac:dyDescent="0.2">
      <c r="A634">
        <f t="shared" si="244"/>
        <v>6.0199999999999161</v>
      </c>
      <c r="B634" s="5">
        <f t="shared" si="261"/>
        <v>-198.18690619208522</v>
      </c>
      <c r="C634" s="5">
        <f t="shared" si="262"/>
        <v>433.81736274369905</v>
      </c>
      <c r="D634" s="5">
        <f t="shared" si="263"/>
        <v>-89.95256469926403</v>
      </c>
      <c r="E634" s="2">
        <f t="shared" si="264"/>
        <v>476.9439736529738</v>
      </c>
      <c r="F634" s="2">
        <f t="shared" si="265"/>
        <v>-24.553011454901945</v>
      </c>
      <c r="G634" s="3">
        <f t="shared" si="245"/>
        <v>-25.652608874699606</v>
      </c>
      <c r="H634" s="3">
        <f t="shared" si="246"/>
        <v>49.706565012711302</v>
      </c>
      <c r="I634" s="3">
        <f t="shared" si="247"/>
        <v>-82.423088545503077</v>
      </c>
      <c r="J634" s="2">
        <f t="shared" si="266"/>
        <v>99.611066015885271</v>
      </c>
      <c r="K634" s="2">
        <f t="shared" si="249"/>
        <v>99.611066015885271</v>
      </c>
      <c r="L634" s="5">
        <f t="shared" si="250"/>
        <v>0.31384836983451009</v>
      </c>
      <c r="M634" s="4">
        <f t="shared" si="267"/>
        <v>7.9087110663407373E-2</v>
      </c>
      <c r="N634" s="4">
        <f t="shared" si="251"/>
        <v>0.13554333732842869</v>
      </c>
      <c r="O634" s="4">
        <f t="shared" si="252"/>
        <v>0</v>
      </c>
      <c r="P634" s="4">
        <f t="shared" si="253"/>
        <v>0</v>
      </c>
      <c r="Q634" s="5">
        <f t="shared" si="254"/>
        <v>4.2633638035761665</v>
      </c>
      <c r="R634" s="5">
        <f t="shared" si="255"/>
        <v>-8.2610377412453513</v>
      </c>
      <c r="S634" s="5">
        <f t="shared" si="268"/>
        <v>13.698396681611047</v>
      </c>
      <c r="T634" s="6">
        <f t="shared" si="269"/>
        <v>621.60274070518051</v>
      </c>
      <c r="U634" s="5">
        <f t="shared" si="256"/>
        <v>-1.9152639343147553</v>
      </c>
      <c r="V634" s="5">
        <f t="shared" si="257"/>
        <v>4.5580714836892167</v>
      </c>
      <c r="W634" s="5">
        <f t="shared" si="258"/>
        <v>3.3449073311924575</v>
      </c>
      <c r="X634" s="5">
        <f t="shared" si="248"/>
        <v>2.3480998692614112</v>
      </c>
      <c r="Y634" s="5">
        <f t="shared" si="248"/>
        <v>-3.7029662575561346</v>
      </c>
      <c r="Z634" s="5">
        <f t="shared" si="259"/>
        <v>-15.130695987196496</v>
      </c>
      <c r="AA634">
        <f t="shared" si="260"/>
        <v>0</v>
      </c>
      <c r="AB634">
        <f t="shared" si="270"/>
        <v>0</v>
      </c>
    </row>
    <row r="635" spans="1:28" x14ac:dyDescent="0.2">
      <c r="A635">
        <f t="shared" si="244"/>
        <v>6.0299999999999159</v>
      </c>
      <c r="B635" s="5">
        <f t="shared" si="261"/>
        <v>-198.44331487583875</v>
      </c>
      <c r="C635" s="5">
        <f t="shared" si="262"/>
        <v>434.3142432455133</v>
      </c>
      <c r="D635" s="5">
        <f t="shared" si="263"/>
        <v>-90.777552119518433</v>
      </c>
      <c r="E635" s="2">
        <f t="shared" si="264"/>
        <v>477.50247235468237</v>
      </c>
      <c r="F635" s="2">
        <f t="shared" si="265"/>
        <v>-24.556221473123117</v>
      </c>
      <c r="G635" s="3">
        <f t="shared" si="245"/>
        <v>-25.62912787600699</v>
      </c>
      <c r="H635" s="3">
        <f t="shared" si="246"/>
        <v>49.669535350135739</v>
      </c>
      <c r="I635" s="3">
        <f t="shared" si="247"/>
        <v>-82.574395505375037</v>
      </c>
      <c r="J635" s="2">
        <f t="shared" si="266"/>
        <v>99.711813395711559</v>
      </c>
      <c r="K635" s="2">
        <f t="shared" si="249"/>
        <v>99.711813395711559</v>
      </c>
      <c r="L635" s="5">
        <f t="shared" si="250"/>
        <v>0.31384836983451009</v>
      </c>
      <c r="M635" s="4">
        <f t="shared" si="267"/>
        <v>7.9007123178943706E-2</v>
      </c>
      <c r="N635" s="4">
        <f t="shared" si="251"/>
        <v>0.13544932926516276</v>
      </c>
      <c r="O635" s="4">
        <f t="shared" si="252"/>
        <v>0</v>
      </c>
      <c r="P635" s="4">
        <f t="shared" si="253"/>
        <v>0</v>
      </c>
      <c r="Q635" s="5">
        <f t="shared" si="254"/>
        <v>4.263769404119957</v>
      </c>
      <c r="R635" s="5">
        <f t="shared" si="255"/>
        <v>-8.2632326065618198</v>
      </c>
      <c r="S635" s="5">
        <f t="shared" si="268"/>
        <v>13.737423404450713</v>
      </c>
      <c r="T635" s="6">
        <f t="shared" si="269"/>
        <v>621.60211910275063</v>
      </c>
      <c r="U635" s="5">
        <f t="shared" si="256"/>
        <v>-1.9154748094069511</v>
      </c>
      <c r="V635" s="5">
        <f t="shared" si="257"/>
        <v>4.5700401631835543</v>
      </c>
      <c r="W635" s="5">
        <f t="shared" si="258"/>
        <v>3.3434543308570186</v>
      </c>
      <c r="X635" s="5">
        <f t="shared" si="248"/>
        <v>2.3482945947130061</v>
      </c>
      <c r="Y635" s="5">
        <f t="shared" si="248"/>
        <v>-3.6931924433782655</v>
      </c>
      <c r="Z635" s="5">
        <f t="shared" si="259"/>
        <v>-15.093122264692269</v>
      </c>
      <c r="AA635">
        <f t="shared" si="260"/>
        <v>0</v>
      </c>
      <c r="AB635">
        <f t="shared" si="270"/>
        <v>0</v>
      </c>
    </row>
    <row r="636" spans="1:28" x14ac:dyDescent="0.2">
      <c r="A636">
        <f t="shared" si="244"/>
        <v>6.0399999999999157</v>
      </c>
      <c r="B636" s="5">
        <f t="shared" si="261"/>
        <v>-198.69948873986908</v>
      </c>
      <c r="C636" s="5">
        <f t="shared" si="262"/>
        <v>434.8107539393925</v>
      </c>
      <c r="D636" s="5">
        <f t="shared" si="263"/>
        <v>-91.604050730685415</v>
      </c>
      <c r="E636" s="2">
        <f t="shared" si="264"/>
        <v>478.06053860032029</v>
      </c>
      <c r="F636" s="2">
        <f t="shared" si="265"/>
        <v>-24.559416815630101</v>
      </c>
      <c r="G636" s="3">
        <f t="shared" si="245"/>
        <v>-25.60564493005986</v>
      </c>
      <c r="H636" s="3">
        <f t="shared" si="246"/>
        <v>49.632603425701959</v>
      </c>
      <c r="I636" s="3">
        <f t="shared" si="247"/>
        <v>-82.725326728021955</v>
      </c>
      <c r="J636" s="2">
        <f t="shared" si="266"/>
        <v>99.812444401263335</v>
      </c>
      <c r="K636" s="2">
        <f t="shared" si="249"/>
        <v>99.812444401263335</v>
      </c>
      <c r="L636" s="5">
        <f t="shared" si="250"/>
        <v>0.31384836983451009</v>
      </c>
      <c r="M636" s="4">
        <f t="shared" si="267"/>
        <v>7.8927389191477779E-2</v>
      </c>
      <c r="N636" s="4">
        <f t="shared" si="251"/>
        <v>0.1353555595824209</v>
      </c>
      <c r="O636" s="4">
        <f t="shared" si="252"/>
        <v>0</v>
      </c>
      <c r="P636" s="4">
        <f t="shared" si="253"/>
        <v>0</v>
      </c>
      <c r="Q636" s="5">
        <f t="shared" si="254"/>
        <v>4.2641618147351519</v>
      </c>
      <c r="R636" s="5">
        <f t="shared" si="255"/>
        <v>-8.2654216627566353</v>
      </c>
      <c r="S636" s="5">
        <f t="shared" si="268"/>
        <v>13.77642235954788</v>
      </c>
      <c r="T636" s="6">
        <f t="shared" si="269"/>
        <v>621.60149750094229</v>
      </c>
      <c r="U636" s="5">
        <f t="shared" si="256"/>
        <v>-1.9156850489055948</v>
      </c>
      <c r="V636" s="5">
        <f t="shared" si="257"/>
        <v>4.5819875170352953</v>
      </c>
      <c r="W636" s="5">
        <f t="shared" si="258"/>
        <v>3.3420033674038199</v>
      </c>
      <c r="X636" s="5">
        <f t="shared" si="248"/>
        <v>2.3484767658295569</v>
      </c>
      <c r="Y636" s="5">
        <f t="shared" si="248"/>
        <v>-3.68343414572134</v>
      </c>
      <c r="Z636" s="5">
        <f t="shared" si="259"/>
        <v>-15.0555742730483</v>
      </c>
      <c r="AA636">
        <f t="shared" si="260"/>
        <v>0</v>
      </c>
      <c r="AB636">
        <f t="shared" si="270"/>
        <v>0</v>
      </c>
    </row>
    <row r="637" spans="1:28" x14ac:dyDescent="0.2">
      <c r="A637">
        <f t="shared" si="244"/>
        <v>6.0499999999999154</v>
      </c>
      <c r="B637" s="5">
        <f t="shared" si="261"/>
        <v>-198.95542776533136</v>
      </c>
      <c r="C637" s="5">
        <f t="shared" si="262"/>
        <v>435.30689580194223</v>
      </c>
      <c r="D637" s="5">
        <f t="shared" si="263"/>
        <v>-92.432056776679275</v>
      </c>
      <c r="E637" s="2">
        <f t="shared" si="264"/>
        <v>478.61817325505831</v>
      </c>
      <c r="F637" s="2">
        <f t="shared" si="265"/>
        <v>-24.562597491779968</v>
      </c>
      <c r="G637" s="3">
        <f t="shared" si="245"/>
        <v>-25.582160162401564</v>
      </c>
      <c r="H637" s="3">
        <f t="shared" si="246"/>
        <v>49.595769084244743</v>
      </c>
      <c r="I637" s="3">
        <f t="shared" si="247"/>
        <v>-82.875882470752444</v>
      </c>
      <c r="J637" s="2">
        <f t="shared" si="266"/>
        <v>99.91295774291973</v>
      </c>
      <c r="K637" s="2">
        <f t="shared" si="249"/>
        <v>99.91295774291973</v>
      </c>
      <c r="L637" s="5">
        <f t="shared" si="250"/>
        <v>0.31384836983451009</v>
      </c>
      <c r="M637" s="4">
        <f t="shared" si="267"/>
        <v>7.8847908674166009E-2</v>
      </c>
      <c r="N637" s="4">
        <f t="shared" si="251"/>
        <v>0.13526202875935486</v>
      </c>
      <c r="O637" s="4">
        <f t="shared" si="252"/>
        <v>0</v>
      </c>
      <c r="P637" s="4">
        <f t="shared" si="253"/>
        <v>0</v>
      </c>
      <c r="Q637" s="5">
        <f t="shared" si="254"/>
        <v>4.2645410140033366</v>
      </c>
      <c r="R637" s="5">
        <f t="shared" si="255"/>
        <v>-8.2676048479928372</v>
      </c>
      <c r="S637" s="5">
        <f t="shared" si="268"/>
        <v>13.815393134301502</v>
      </c>
      <c r="T637" s="6">
        <f t="shared" si="269"/>
        <v>621.60087589975558</v>
      </c>
      <c r="U637" s="5">
        <f t="shared" si="256"/>
        <v>-1.9158946482812378</v>
      </c>
      <c r="V637" s="5">
        <f t="shared" si="257"/>
        <v>4.5939135022002633</v>
      </c>
      <c r="W637" s="5">
        <f t="shared" si="258"/>
        <v>3.3405544380470391</v>
      </c>
      <c r="X637" s="5">
        <f t="shared" si="248"/>
        <v>2.3486463657220988</v>
      </c>
      <c r="Y637" s="5">
        <f t="shared" si="248"/>
        <v>-3.6736913457925739</v>
      </c>
      <c r="Z637" s="5">
        <f t="shared" si="259"/>
        <v>-15.018052427651458</v>
      </c>
      <c r="AA637">
        <f t="shared" si="260"/>
        <v>0</v>
      </c>
      <c r="AB637">
        <f t="shared" si="270"/>
        <v>0</v>
      </c>
    </row>
    <row r="638" spans="1:28" x14ac:dyDescent="0.2">
      <c r="A638">
        <f t="shared" si="244"/>
        <v>6.0599999999999152</v>
      </c>
      <c r="B638" s="5">
        <f t="shared" si="261"/>
        <v>-199.21113193463708</v>
      </c>
      <c r="C638" s="5">
        <f t="shared" si="262"/>
        <v>435.80266980821739</v>
      </c>
      <c r="D638" s="5">
        <f t="shared" si="263"/>
        <v>-93.261566504008172</v>
      </c>
      <c r="E638" s="2">
        <f t="shared" si="264"/>
        <v>479.17537718318704</v>
      </c>
      <c r="F638" s="2">
        <f t="shared" si="265"/>
        <v>-24.565763510997417</v>
      </c>
      <c r="G638" s="3">
        <f t="shared" si="245"/>
        <v>-25.558673698744343</v>
      </c>
      <c r="H638" s="3">
        <f t="shared" si="246"/>
        <v>49.559032170786814</v>
      </c>
      <c r="I638" s="3">
        <f t="shared" si="247"/>
        <v>-83.026062995028965</v>
      </c>
      <c r="J638" s="2">
        <f t="shared" si="266"/>
        <v>100.01335214559347</v>
      </c>
      <c r="K638" s="2">
        <f t="shared" si="249"/>
        <v>100.01335214559347</v>
      </c>
      <c r="L638" s="5">
        <f t="shared" si="250"/>
        <v>0.31384836983451009</v>
      </c>
      <c r="M638" s="4">
        <f t="shared" si="267"/>
        <v>7.8768681586509653E-2</v>
      </c>
      <c r="N638" s="4">
        <f t="shared" si="251"/>
        <v>0.13516873725815334</v>
      </c>
      <c r="O638" s="4">
        <f t="shared" si="252"/>
        <v>0</v>
      </c>
      <c r="P638" s="4">
        <f t="shared" si="253"/>
        <v>0</v>
      </c>
      <c r="Q638" s="5">
        <f t="shared" si="254"/>
        <v>4.2649069814425697</v>
      </c>
      <c r="R638" s="5">
        <f t="shared" si="255"/>
        <v>-8.2697821017649122</v>
      </c>
      <c r="S638" s="5">
        <f t="shared" si="268"/>
        <v>13.85433531813452</v>
      </c>
      <c r="T638" s="6">
        <f t="shared" si="269"/>
        <v>621.60025429919051</v>
      </c>
      <c r="U638" s="5">
        <f t="shared" si="256"/>
        <v>-1.9161036031327219</v>
      </c>
      <c r="V638" s="5">
        <f t="shared" si="257"/>
        <v>4.6058180762288563</v>
      </c>
      <c r="W638" s="5">
        <f t="shared" si="258"/>
        <v>3.3391075401789649</v>
      </c>
      <c r="X638" s="5">
        <f t="shared" si="248"/>
        <v>2.3488033783098476</v>
      </c>
      <c r="Y638" s="5">
        <f t="shared" si="248"/>
        <v>-3.6639640255360559</v>
      </c>
      <c r="Z638" s="5">
        <f t="shared" si="259"/>
        <v>-14.980557141686514</v>
      </c>
      <c r="AA638">
        <f t="shared" si="260"/>
        <v>0</v>
      </c>
      <c r="AB638">
        <f t="shared" si="270"/>
        <v>0</v>
      </c>
    </row>
    <row r="639" spans="1:28" x14ac:dyDescent="0.2">
      <c r="A639">
        <f t="shared" si="244"/>
        <v>6.069999999999915</v>
      </c>
      <c r="B639" s="5">
        <f t="shared" si="261"/>
        <v>-199.46660123145563</v>
      </c>
      <c r="C639" s="5">
        <f t="shared" si="262"/>
        <v>436.29807693172398</v>
      </c>
      <c r="D639" s="5">
        <f t="shared" si="263"/>
        <v>-94.092576161815543</v>
      </c>
      <c r="E639" s="2">
        <f t="shared" si="264"/>
        <v>479.73215124811998</v>
      </c>
      <c r="F639" s="2">
        <f t="shared" si="265"/>
        <v>-24.568914882774841</v>
      </c>
      <c r="G639" s="3">
        <f t="shared" si="245"/>
        <v>-25.535185664961244</v>
      </c>
      <c r="H639" s="3">
        <f t="shared" si="246"/>
        <v>49.522392530531455</v>
      </c>
      <c r="I639" s="3">
        <f t="shared" si="247"/>
        <v>-83.175868566445828</v>
      </c>
      <c r="J639" s="2">
        <f t="shared" si="266"/>
        <v>100.11362634863823</v>
      </c>
      <c r="K639" s="2">
        <f t="shared" si="249"/>
        <v>100.11362634863823</v>
      </c>
      <c r="L639" s="5">
        <f t="shared" si="250"/>
        <v>0.31384836983451009</v>
      </c>
      <c r="M639" s="4">
        <f t="shared" si="267"/>
        <v>7.8689707874585638E-2</v>
      </c>
      <c r="N639" s="4">
        <f t="shared" si="251"/>
        <v>0.13507568552425744</v>
      </c>
      <c r="O639" s="4">
        <f t="shared" si="252"/>
        <v>0</v>
      </c>
      <c r="P639" s="4">
        <f t="shared" si="253"/>
        <v>0</v>
      </c>
      <c r="Q639" s="5">
        <f t="shared" si="254"/>
        <v>4.2652596974991663</v>
      </c>
      <c r="R639" s="5">
        <f t="shared" si="255"/>
        <v>-8.2719533648838333</v>
      </c>
      <c r="S639" s="5">
        <f t="shared" si="268"/>
        <v>13.893248502506536</v>
      </c>
      <c r="T639" s="6">
        <f t="shared" si="269"/>
        <v>621.59963269924697</v>
      </c>
      <c r="U639" s="5">
        <f t="shared" si="256"/>
        <v>-1.9163119091853897</v>
      </c>
      <c r="V639" s="5">
        <f t="shared" si="257"/>
        <v>4.6177011972652027</v>
      </c>
      <c r="W639" s="5">
        <f t="shared" si="258"/>
        <v>3.3376626713663224</v>
      </c>
      <c r="X639" s="5">
        <f t="shared" si="248"/>
        <v>2.3489477883137768</v>
      </c>
      <c r="Y639" s="5">
        <f t="shared" si="248"/>
        <v>-3.6542521676186306</v>
      </c>
      <c r="Z639" s="5">
        <f t="shared" si="259"/>
        <v>-14.943088826127141</v>
      </c>
      <c r="AA639">
        <f t="shared" si="260"/>
        <v>0</v>
      </c>
      <c r="AB639">
        <f t="shared" si="270"/>
        <v>0</v>
      </c>
    </row>
    <row r="640" spans="1:28" x14ac:dyDescent="0.2">
      <c r="A640">
        <f t="shared" si="244"/>
        <v>6.0799999999999148</v>
      </c>
      <c r="B640" s="5">
        <f t="shared" si="261"/>
        <v>-199.72183564071582</v>
      </c>
      <c r="C640" s="5">
        <f t="shared" si="262"/>
        <v>436.79311814442093</v>
      </c>
      <c r="D640" s="5">
        <f t="shared" si="263"/>
        <v>-94.925082001921297</v>
      </c>
      <c r="E640" s="2">
        <f t="shared" si="264"/>
        <v>480.28849631239677</v>
      </c>
      <c r="F640" s="2">
        <f t="shared" si="265"/>
        <v>-24.572051616672379</v>
      </c>
      <c r="G640" s="3">
        <f t="shared" si="245"/>
        <v>-25.511696187078105</v>
      </c>
      <c r="H640" s="3">
        <f t="shared" si="246"/>
        <v>49.485850008855266</v>
      </c>
      <c r="I640" s="3">
        <f t="shared" si="247"/>
        <v>-83.325299454707107</v>
      </c>
      <c r="J640" s="2">
        <f t="shared" si="266"/>
        <v>100.21377910575625</v>
      </c>
      <c r="K640" s="2">
        <f t="shared" si="249"/>
        <v>100.21377910575625</v>
      </c>
      <c r="L640" s="5">
        <f t="shared" si="250"/>
        <v>0.31384836983451009</v>
      </c>
      <c r="M640" s="4">
        <f t="shared" si="267"/>
        <v>7.8610987471274651E-2</v>
      </c>
      <c r="N640" s="4">
        <f t="shared" si="251"/>
        <v>0.13498287398657424</v>
      </c>
      <c r="O640" s="4">
        <f t="shared" si="252"/>
        <v>0</v>
      </c>
      <c r="P640" s="4">
        <f t="shared" si="253"/>
        <v>0</v>
      </c>
      <c r="Q640" s="5">
        <f t="shared" si="254"/>
        <v>4.2655991435395153</v>
      </c>
      <c r="R640" s="5">
        <f t="shared" si="255"/>
        <v>-8.2741185794622005</v>
      </c>
      <c r="S640" s="5">
        <f t="shared" si="268"/>
        <v>13.932132280926183</v>
      </c>
      <c r="T640" s="6">
        <f t="shared" si="269"/>
        <v>621.59901109992518</v>
      </c>
      <c r="U640" s="5">
        <f t="shared" si="256"/>
        <v>-1.9165195622893096</v>
      </c>
      <c r="V640" s="5">
        <f t="shared" si="257"/>
        <v>4.6295628240462507</v>
      </c>
      <c r="W640" s="5">
        <f t="shared" si="258"/>
        <v>3.3362198293466561</v>
      </c>
      <c r="X640" s="5">
        <f t="shared" si="248"/>
        <v>2.3490795812502059</v>
      </c>
      <c r="Y640" s="5">
        <f t="shared" si="248"/>
        <v>-3.6445557554159498</v>
      </c>
      <c r="Z640" s="5">
        <f t="shared" si="259"/>
        <v>-14.90564788972716</v>
      </c>
      <c r="AA640">
        <f t="shared" si="260"/>
        <v>0</v>
      </c>
      <c r="AB640">
        <f t="shared" si="270"/>
        <v>0</v>
      </c>
    </row>
    <row r="641" spans="1:28" x14ac:dyDescent="0.2">
      <c r="A641">
        <f t="shared" si="244"/>
        <v>6.0899999999999146</v>
      </c>
      <c r="B641" s="5">
        <f t="shared" si="261"/>
        <v>-199.97683514860753</v>
      </c>
      <c r="C641" s="5">
        <f t="shared" si="262"/>
        <v>437.28779441672168</v>
      </c>
      <c r="D641" s="5">
        <f t="shared" si="263"/>
        <v>-95.759080278862854</v>
      </c>
      <c r="E641" s="2">
        <f t="shared" si="264"/>
        <v>480.84441323768584</v>
      </c>
      <c r="F641" s="2">
        <f t="shared" si="265"/>
        <v>-24.575173722318031</v>
      </c>
      <c r="G641" s="3">
        <f t="shared" si="245"/>
        <v>-25.488205391265602</v>
      </c>
      <c r="H641" s="3">
        <f t="shared" si="246"/>
        <v>49.449404451301106</v>
      </c>
      <c r="I641" s="3">
        <f t="shared" si="247"/>
        <v>-83.474355933604372</v>
      </c>
      <c r="J641" s="2">
        <f t="shared" si="266"/>
        <v>100.31380918490619</v>
      </c>
      <c r="K641" s="2">
        <f t="shared" si="249"/>
        <v>100.31380918490619</v>
      </c>
      <c r="L641" s="5">
        <f t="shared" si="250"/>
        <v>0.31384836983451009</v>
      </c>
      <c r="M641" s="4">
        <f t="shared" si="267"/>
        <v>7.8532520296486247E-2</v>
      </c>
      <c r="N641" s="4">
        <f t="shared" si="251"/>
        <v>0.13489030305768843</v>
      </c>
      <c r="O641" s="4">
        <f t="shared" si="252"/>
        <v>0</v>
      </c>
      <c r="P641" s="4">
        <f t="shared" si="253"/>
        <v>0</v>
      </c>
      <c r="Q641" s="5">
        <f t="shared" si="254"/>
        <v>4.265925301841925</v>
      </c>
      <c r="R641" s="5">
        <f t="shared" si="255"/>
        <v>-8.2762776888995244</v>
      </c>
      <c r="S641" s="5">
        <f t="shared" si="268"/>
        <v>13.970986248963204</v>
      </c>
      <c r="T641" s="6">
        <f t="shared" si="269"/>
        <v>621.5983895012248</v>
      </c>
      <c r="U641" s="5">
        <f t="shared" si="256"/>
        <v>-1.9167265584175239</v>
      </c>
      <c r="V641" s="5">
        <f t="shared" si="257"/>
        <v>4.641402915900823</v>
      </c>
      <c r="W641" s="5">
        <f t="shared" si="258"/>
        <v>3.3347790120247507</v>
      </c>
      <c r="X641" s="5">
        <f t="shared" si="248"/>
        <v>2.349198743424401</v>
      </c>
      <c r="Y641" s="5">
        <f t="shared" si="248"/>
        <v>-3.6348747729987014</v>
      </c>
      <c r="Z641" s="5">
        <f t="shared" si="259"/>
        <v>-14.868234739012046</v>
      </c>
      <c r="AA641">
        <f t="shared" si="260"/>
        <v>0</v>
      </c>
      <c r="AB641">
        <f t="shared" si="270"/>
        <v>0</v>
      </c>
    </row>
    <row r="642" spans="1:28" x14ac:dyDescent="0.2">
      <c r="A642">
        <f t="shared" si="244"/>
        <v>6.0999999999999144</v>
      </c>
      <c r="B642" s="5">
        <f t="shared" si="261"/>
        <v>-200.23159974258303</v>
      </c>
      <c r="C642" s="5">
        <f t="shared" si="262"/>
        <v>437.78210671749605</v>
      </c>
      <c r="D642" s="5">
        <f t="shared" si="263"/>
        <v>-96.594567249935849</v>
      </c>
      <c r="E642" s="2">
        <f t="shared" si="264"/>
        <v>481.39990288478776</v>
      </c>
      <c r="F642" s="2">
        <f t="shared" si="265"/>
        <v>-24.57828120940766</v>
      </c>
      <c r="G642" s="3">
        <f t="shared" si="245"/>
        <v>-25.464713403831357</v>
      </c>
      <c r="H642" s="3">
        <f t="shared" si="246"/>
        <v>49.413055703571118</v>
      </c>
      <c r="I642" s="3">
        <f t="shared" si="247"/>
        <v>-83.623038280994493</v>
      </c>
      <c r="J642" s="2">
        <f t="shared" si="266"/>
        <v>100.41371536821133</v>
      </c>
      <c r="K642" s="2">
        <f t="shared" si="249"/>
        <v>100.41371536821133</v>
      </c>
      <c r="L642" s="5">
        <f t="shared" si="250"/>
        <v>0.31384836983451009</v>
      </c>
      <c r="M642" s="4">
        <f t="shared" si="267"/>
        <v>7.8454306257381423E-2</v>
      </c>
      <c r="N642" s="4">
        <f t="shared" si="251"/>
        <v>0.13479797313407196</v>
      </c>
      <c r="O642" s="4">
        <f t="shared" si="252"/>
        <v>0</v>
      </c>
      <c r="P642" s="4">
        <f t="shared" si="253"/>
        <v>0</v>
      </c>
      <c r="Q642" s="5">
        <f t="shared" si="254"/>
        <v>4.2662381555884954</v>
      </c>
      <c r="R642" s="5">
        <f t="shared" si="255"/>
        <v>-8.2784306378675829</v>
      </c>
      <c r="S642" s="5">
        <f t="shared" si="268"/>
        <v>14.009810004260228</v>
      </c>
      <c r="T642" s="6">
        <f t="shared" si="269"/>
        <v>621.59776790314618</v>
      </c>
      <c r="U642" s="5">
        <f t="shared" si="256"/>
        <v>-1.9169328936643142</v>
      </c>
      <c r="V642" s="5">
        <f t="shared" si="257"/>
        <v>4.6532214327486274</v>
      </c>
      <c r="W642" s="5">
        <f t="shared" si="258"/>
        <v>3.3333402174691091</v>
      </c>
      <c r="X642" s="5">
        <f t="shared" si="248"/>
        <v>2.3493052619241812</v>
      </c>
      <c r="Y642" s="5">
        <f t="shared" si="248"/>
        <v>-3.6252092051189555</v>
      </c>
      <c r="Z642" s="5">
        <f t="shared" si="259"/>
        <v>-14.830849778270661</v>
      </c>
      <c r="AA642">
        <f t="shared" si="260"/>
        <v>0</v>
      </c>
      <c r="AB642">
        <f t="shared" si="270"/>
        <v>0</v>
      </c>
    </row>
    <row r="643" spans="1:28" x14ac:dyDescent="0.2">
      <c r="A643">
        <f t="shared" si="244"/>
        <v>6.1099999999999142</v>
      </c>
      <c r="B643" s="5">
        <f t="shared" si="261"/>
        <v>-200.48612941135826</v>
      </c>
      <c r="C643" s="5">
        <f t="shared" si="262"/>
        <v>438.27605601407151</v>
      </c>
      <c r="D643" s="5">
        <f t="shared" si="263"/>
        <v>-97.431539175234704</v>
      </c>
      <c r="E643" s="2">
        <f t="shared" si="264"/>
        <v>481.95496611363745</v>
      </c>
      <c r="F643" s="2">
        <f t="shared" si="265"/>
        <v>-24.581374087705061</v>
      </c>
      <c r="G643" s="3">
        <f t="shared" si="245"/>
        <v>-25.441220351212117</v>
      </c>
      <c r="H643" s="3">
        <f t="shared" si="246"/>
        <v>49.376803611519925</v>
      </c>
      <c r="I643" s="3">
        <f t="shared" si="247"/>
        <v>-83.7713467787772</v>
      </c>
      <c r="J643" s="2">
        <f t="shared" si="266"/>
        <v>100.51349645186801</v>
      </c>
      <c r="K643" s="2">
        <f t="shared" si="249"/>
        <v>100.51349645186801</v>
      </c>
      <c r="L643" s="5">
        <f t="shared" si="250"/>
        <v>0.31384836983451009</v>
      </c>
      <c r="M643" s="4">
        <f t="shared" si="267"/>
        <v>7.8376345248592064E-2</v>
      </c>
      <c r="N643" s="4">
        <f t="shared" si="251"/>
        <v>0.13470588459629163</v>
      </c>
      <c r="O643" s="4">
        <f t="shared" si="252"/>
        <v>0</v>
      </c>
      <c r="P643" s="4">
        <f t="shared" si="253"/>
        <v>0</v>
      </c>
      <c r="Q643" s="5">
        <f t="shared" si="254"/>
        <v>4.2665376888570261</v>
      </c>
      <c r="R643" s="5">
        <f t="shared" si="255"/>
        <v>-8.2805773722959195</v>
      </c>
      <c r="S643" s="5">
        <f t="shared" si="268"/>
        <v>14.048603146544266</v>
      </c>
      <c r="T643" s="6">
        <f t="shared" si="269"/>
        <v>621.59714630568908</v>
      </c>
      <c r="U643" s="5">
        <f t="shared" si="256"/>
        <v>-1.9171385642434828</v>
      </c>
      <c r="V643" s="5">
        <f t="shared" si="257"/>
        <v>4.6650183350992034</v>
      </c>
      <c r="W643" s="5">
        <f t="shared" si="258"/>
        <v>3.3319034439084634</v>
      </c>
      <c r="X643" s="5">
        <f t="shared" si="248"/>
        <v>2.3493991246135435</v>
      </c>
      <c r="Y643" s="5">
        <f t="shared" si="248"/>
        <v>-3.6155590371967161</v>
      </c>
      <c r="Z643" s="5">
        <f t="shared" si="259"/>
        <v>-14.793493409547271</v>
      </c>
      <c r="AA643">
        <f t="shared" si="260"/>
        <v>0</v>
      </c>
      <c r="AB643">
        <f t="shared" si="270"/>
        <v>0</v>
      </c>
    </row>
    <row r="644" spans="1:28" x14ac:dyDescent="0.2">
      <c r="A644">
        <f t="shared" si="244"/>
        <v>6.119999999999914</v>
      </c>
      <c r="B644" s="5">
        <f t="shared" si="261"/>
        <v>-200.74042414491416</v>
      </c>
      <c r="C644" s="5">
        <f t="shared" si="262"/>
        <v>438.76964327223487</v>
      </c>
      <c r="D644" s="5">
        <f t="shared" si="263"/>
        <v>-98.269992317692953</v>
      </c>
      <c r="E644" s="2">
        <f t="shared" si="264"/>
        <v>482.5096037833074</v>
      </c>
      <c r="F644" s="2">
        <f t="shared" si="265"/>
        <v>-24.584452367042037</v>
      </c>
      <c r="G644" s="3">
        <f t="shared" si="245"/>
        <v>-25.417726359965982</v>
      </c>
      <c r="H644" s="3">
        <f t="shared" si="246"/>
        <v>49.340648021147956</v>
      </c>
      <c r="I644" s="3">
        <f t="shared" si="247"/>
        <v>-83.919281712872674</v>
      </c>
      <c r="J644" s="2">
        <f t="shared" si="266"/>
        <v>100.61315124605434</v>
      </c>
      <c r="K644" s="2">
        <f t="shared" si="249"/>
        <v>100.61315124605434</v>
      </c>
      <c r="L644" s="5">
        <f t="shared" si="250"/>
        <v>0.31384836983451009</v>
      </c>
      <c r="M644" s="4">
        <f t="shared" si="267"/>
        <v>7.8298637152438039E-2</v>
      </c>
      <c r="N644" s="4">
        <f t="shared" si="251"/>
        <v>0.13461403780921496</v>
      </c>
      <c r="O644" s="4">
        <f t="shared" si="252"/>
        <v>0</v>
      </c>
      <c r="P644" s="4">
        <f t="shared" si="253"/>
        <v>0</v>
      </c>
      <c r="Q644" s="5">
        <f t="shared" si="254"/>
        <v>4.2668238866129533</v>
      </c>
      <c r="R644" s="5">
        <f t="shared" si="255"/>
        <v>-8.2827178393574474</v>
      </c>
      <c r="S644" s="5">
        <f t="shared" si="268"/>
        <v>14.087365277637916</v>
      </c>
      <c r="T644" s="6">
        <f t="shared" si="269"/>
        <v>621.59652470885351</v>
      </c>
      <c r="U644" s="5">
        <f t="shared" si="256"/>
        <v>-1.9173435664866547</v>
      </c>
      <c r="V644" s="5">
        <f t="shared" si="257"/>
        <v>4.6767935840508432</v>
      </c>
      <c r="W644" s="5">
        <f t="shared" si="258"/>
        <v>3.3304686897283426</v>
      </c>
      <c r="X644" s="5">
        <f t="shared" si="248"/>
        <v>2.3494803201262986</v>
      </c>
      <c r="Y644" s="5">
        <f t="shared" si="248"/>
        <v>-3.6059242553066042</v>
      </c>
      <c r="Z644" s="5">
        <f t="shared" si="259"/>
        <v>-14.75616603263374</v>
      </c>
      <c r="AA644">
        <f t="shared" si="260"/>
        <v>0</v>
      </c>
      <c r="AB644">
        <f t="shared" si="270"/>
        <v>0</v>
      </c>
    </row>
    <row r="645" spans="1:28" x14ac:dyDescent="0.2">
      <c r="A645">
        <f t="shared" si="244"/>
        <v>6.1299999999999137</v>
      </c>
      <c r="B645" s="5">
        <f t="shared" si="261"/>
        <v>-200.99448393449782</v>
      </c>
      <c r="C645" s="5">
        <f t="shared" si="262"/>
        <v>439.2628694562336</v>
      </c>
      <c r="D645" s="5">
        <f t="shared" si="263"/>
        <v>-99.109922943123323</v>
      </c>
      <c r="E645" s="2">
        <f t="shared" si="264"/>
        <v>483.0638167520097</v>
      </c>
      <c r="F645" s="2">
        <f t="shared" si="265"/>
        <v>-24.587516057318396</v>
      </c>
      <c r="G645" s="3">
        <f t="shared" si="245"/>
        <v>-25.394231556764719</v>
      </c>
      <c r="H645" s="3">
        <f t="shared" si="246"/>
        <v>49.304588778594891</v>
      </c>
      <c r="I645" s="3">
        <f t="shared" si="247"/>
        <v>-84.066843373199006</v>
      </c>
      <c r="J645" s="2">
        <f t="shared" si="266"/>
        <v>100.71267857483934</v>
      </c>
      <c r="K645" s="2">
        <f t="shared" si="249"/>
        <v>100.71267857483934</v>
      </c>
      <c r="L645" s="5">
        <f t="shared" si="250"/>
        <v>0.31384836983451009</v>
      </c>
      <c r="M645" s="4">
        <f t="shared" si="267"/>
        <v>7.8221181839141271E-2</v>
      </c>
      <c r="N645" s="4">
        <f t="shared" si="251"/>
        <v>0.13452243312221396</v>
      </c>
      <c r="O645" s="4">
        <f t="shared" si="252"/>
        <v>0</v>
      </c>
      <c r="P645" s="4">
        <f t="shared" si="253"/>
        <v>0</v>
      </c>
      <c r="Q645" s="5">
        <f t="shared" si="254"/>
        <v>4.2670967347013198</v>
      </c>
      <c r="R645" s="5">
        <f t="shared" si="255"/>
        <v>-8.2848519874541697</v>
      </c>
      <c r="S645" s="5">
        <f t="shared" si="268"/>
        <v>14.126096001470289</v>
      </c>
      <c r="T645" s="6">
        <f t="shared" si="269"/>
        <v>621.59590311263958</v>
      </c>
      <c r="U645" s="5">
        <f t="shared" si="256"/>
        <v>-1.9175478968415975</v>
      </c>
      <c r="V645" s="5">
        <f t="shared" si="257"/>
        <v>4.6885471412894528</v>
      </c>
      <c r="W645" s="5">
        <f t="shared" si="258"/>
        <v>3.3290359534676819</v>
      </c>
      <c r="X645" s="5">
        <f t="shared" si="248"/>
        <v>2.3495488378597225</v>
      </c>
      <c r="Y645" s="5">
        <f t="shared" si="248"/>
        <v>-3.5963048461647169</v>
      </c>
      <c r="Z645" s="5">
        <f t="shared" si="259"/>
        <v>-14.718868045062028</v>
      </c>
      <c r="AA645">
        <f t="shared" si="260"/>
        <v>0</v>
      </c>
      <c r="AB645">
        <f t="shared" si="270"/>
        <v>0</v>
      </c>
    </row>
    <row r="646" spans="1:28" x14ac:dyDescent="0.2">
      <c r="A646">
        <f t="shared" si="244"/>
        <v>6.1399999999999135</v>
      </c>
      <c r="B646" s="5">
        <f t="shared" si="261"/>
        <v>-201.24830877262357</v>
      </c>
      <c r="C646" s="5">
        <f t="shared" si="262"/>
        <v>439.75573552877728</v>
      </c>
      <c r="D646" s="5">
        <f t="shared" si="263"/>
        <v>-99.951327320257562</v>
      </c>
      <c r="E646" s="2">
        <f t="shared" si="264"/>
        <v>483.61760587709909</v>
      </c>
      <c r="F646" s="2">
        <f t="shared" si="265"/>
        <v>-24.590565168502025</v>
      </c>
      <c r="G646" s="3">
        <f t="shared" si="245"/>
        <v>-25.370736068386122</v>
      </c>
      <c r="H646" s="3">
        <f t="shared" si="246"/>
        <v>49.268625730133245</v>
      </c>
      <c r="I646" s="3">
        <f t="shared" si="247"/>
        <v>-84.214032053649632</v>
      </c>
      <c r="J646" s="2">
        <f t="shared" si="266"/>
        <v>100.8120772760922</v>
      </c>
      <c r="K646" s="2">
        <f t="shared" si="249"/>
        <v>100.8120772760922</v>
      </c>
      <c r="L646" s="5">
        <f t="shared" si="250"/>
        <v>0.31384836983451009</v>
      </c>
      <c r="M646" s="4">
        <f t="shared" si="267"/>
        <v>7.8143979167037164E-2</v>
      </c>
      <c r="N646" s="4">
        <f t="shared" si="251"/>
        <v>0.13443107086936679</v>
      </c>
      <c r="O646" s="4">
        <f t="shared" si="252"/>
        <v>0</v>
      </c>
      <c r="P646" s="4">
        <f t="shared" si="253"/>
        <v>0</v>
      </c>
      <c r="Q646" s="5">
        <f t="shared" si="254"/>
        <v>4.2673562198387698</v>
      </c>
      <c r="R646" s="5">
        <f t="shared" si="255"/>
        <v>-8.2869797662030038</v>
      </c>
      <c r="S646" s="5">
        <f t="shared" si="268"/>
        <v>14.164794924087651</v>
      </c>
      <c r="T646" s="6">
        <f t="shared" si="269"/>
        <v>621.59528151704728</v>
      </c>
      <c r="U646" s="5">
        <f t="shared" si="256"/>
        <v>-1.9177515518705579</v>
      </c>
      <c r="V646" s="5">
        <f t="shared" si="257"/>
        <v>4.7002789690873854</v>
      </c>
      <c r="W646" s="5">
        <f t="shared" si="258"/>
        <v>3.327605233815476</v>
      </c>
      <c r="X646" s="5">
        <f t="shared" si="248"/>
        <v>2.3496046679682117</v>
      </c>
      <c r="Y646" s="5">
        <f t="shared" si="248"/>
        <v>-3.5867007971156184</v>
      </c>
      <c r="Z646" s="5">
        <f t="shared" si="259"/>
        <v>-14.681599842096873</v>
      </c>
      <c r="AA646">
        <f t="shared" si="260"/>
        <v>0</v>
      </c>
      <c r="AB646">
        <f t="shared" si="270"/>
        <v>0</v>
      </c>
    </row>
    <row r="647" spans="1:28" x14ac:dyDescent="0.2">
      <c r="A647">
        <f t="shared" si="244"/>
        <v>6.1499999999999133</v>
      </c>
      <c r="B647" s="5">
        <f t="shared" si="261"/>
        <v>-201.50189865307402</v>
      </c>
      <c r="C647" s="5">
        <f t="shared" si="262"/>
        <v>440.24824245103878</v>
      </c>
      <c r="D647" s="5">
        <f t="shared" si="263"/>
        <v>-100.79420172078616</v>
      </c>
      <c r="E647" s="2">
        <f t="shared" si="264"/>
        <v>484.17097201507482</v>
      </c>
      <c r="F647" s="2">
        <f t="shared" si="265"/>
        <v>-24.59359971062889</v>
      </c>
      <c r="G647" s="3">
        <f t="shared" si="245"/>
        <v>-25.34724002170644</v>
      </c>
      <c r="H647" s="3">
        <f t="shared" si="246"/>
        <v>49.232758722162089</v>
      </c>
      <c r="I647" s="3">
        <f t="shared" si="247"/>
        <v>-84.360848052070594</v>
      </c>
      <c r="J647" s="2">
        <f t="shared" si="266"/>
        <v>100.91134620139188</v>
      </c>
      <c r="K647" s="2">
        <f t="shared" si="249"/>
        <v>100.91134620139188</v>
      </c>
      <c r="L647" s="5">
        <f t="shared" si="250"/>
        <v>0.31384836983451009</v>
      </c>
      <c r="M647" s="4">
        <f t="shared" si="267"/>
        <v>7.8067028982783518E-2</v>
      </c>
      <c r="N647" s="4">
        <f t="shared" si="251"/>
        <v>0.13433995136965804</v>
      </c>
      <c r="O647" s="4">
        <f t="shared" si="252"/>
        <v>0</v>
      </c>
      <c r="P647" s="4">
        <f t="shared" si="253"/>
        <v>0</v>
      </c>
      <c r="Q647" s="5">
        <f t="shared" si="254"/>
        <v>4.2676023296055803</v>
      </c>
      <c r="R647" s="5">
        <f t="shared" si="255"/>
        <v>-8.2891011264217145</v>
      </c>
      <c r="S647" s="5">
        <f t="shared" si="268"/>
        <v>14.203461653663764</v>
      </c>
      <c r="T647" s="6">
        <f t="shared" si="269"/>
        <v>621.5946599220764</v>
      </c>
      <c r="U647" s="5">
        <f t="shared" si="256"/>
        <v>-1.917954528248615</v>
      </c>
      <c r="V647" s="5">
        <f t="shared" si="257"/>
        <v>4.7119890303022105</v>
      </c>
      <c r="W647" s="5">
        <f t="shared" si="258"/>
        <v>3.3261765296074746</v>
      </c>
      <c r="X647" s="5">
        <f t="shared" si="248"/>
        <v>2.3496478013569653</v>
      </c>
      <c r="Y647" s="5">
        <f t="shared" si="248"/>
        <v>-3.577112096119504</v>
      </c>
      <c r="Z647" s="5">
        <f t="shared" si="259"/>
        <v>-14.644361816728761</v>
      </c>
      <c r="AA647">
        <f t="shared" si="260"/>
        <v>0</v>
      </c>
      <c r="AB647">
        <f t="shared" si="270"/>
        <v>0</v>
      </c>
    </row>
    <row r="648" spans="1:28" x14ac:dyDescent="0.2">
      <c r="A648">
        <f t="shared" si="244"/>
        <v>6.1599999999999131</v>
      </c>
      <c r="B648" s="5">
        <f t="shared" si="261"/>
        <v>-201.75525357090103</v>
      </c>
      <c r="C648" s="5">
        <f t="shared" si="262"/>
        <v>440.74039118265557</v>
      </c>
      <c r="D648" s="5">
        <f t="shared" si="263"/>
        <v>-101.63854241939769</v>
      </c>
      <c r="E648" s="2">
        <f t="shared" si="264"/>
        <v>484.72391602158319</v>
      </c>
      <c r="F648" s="2">
        <f t="shared" si="265"/>
        <v>-24.596619693803095</v>
      </c>
      <c r="G648" s="3">
        <f t="shared" si="245"/>
        <v>-25.323743543692871</v>
      </c>
      <c r="H648" s="3">
        <f t="shared" si="246"/>
        <v>49.196987601200895</v>
      </c>
      <c r="I648" s="3">
        <f t="shared" si="247"/>
        <v>-84.507291670237876</v>
      </c>
      <c r="J648" s="2">
        <f t="shared" si="266"/>
        <v>101.0104842159372</v>
      </c>
      <c r="K648" s="2">
        <f t="shared" si="249"/>
        <v>101.0104842159372</v>
      </c>
      <c r="L648" s="5">
        <f t="shared" si="250"/>
        <v>0.31384836983451009</v>
      </c>
      <c r="M648" s="4">
        <f t="shared" si="267"/>
        <v>7.7990331121566545E-2</v>
      </c>
      <c r="N648" s="4">
        <f t="shared" si="251"/>
        <v>0.13424907492717639</v>
      </c>
      <c r="O648" s="4">
        <f t="shared" si="252"/>
        <v>0</v>
      </c>
      <c r="P648" s="4">
        <f t="shared" si="253"/>
        <v>0</v>
      </c>
      <c r="Q648" s="5">
        <f t="shared" si="254"/>
        <v>4.2678350524377304</v>
      </c>
      <c r="R648" s="5">
        <f t="shared" si="255"/>
        <v>-8.2912160201149785</v>
      </c>
      <c r="S648" s="5">
        <f t="shared" si="268"/>
        <v>14.24209580050999</v>
      </c>
      <c r="T648" s="6">
        <f t="shared" si="269"/>
        <v>621.59403832772739</v>
      </c>
      <c r="U648" s="5">
        <f t="shared" si="256"/>
        <v>-1.9181568227620558</v>
      </c>
      <c r="V648" s="5">
        <f t="shared" si="257"/>
        <v>4.7236772883754652</v>
      </c>
      <c r="W648" s="5">
        <f t="shared" si="258"/>
        <v>3.3247498398229309</v>
      </c>
      <c r="X648" s="5">
        <f t="shared" si="248"/>
        <v>2.3496782296756749</v>
      </c>
      <c r="Y648" s="5">
        <f t="shared" si="248"/>
        <v>-3.5675387317395133</v>
      </c>
      <c r="Z648" s="5">
        <f t="shared" si="259"/>
        <v>-14.607154359667078</v>
      </c>
      <c r="AA648">
        <f t="shared" si="260"/>
        <v>0</v>
      </c>
      <c r="AB648">
        <f t="shared" si="270"/>
        <v>0</v>
      </c>
    </row>
    <row r="649" spans="1:28" x14ac:dyDescent="0.2">
      <c r="A649">
        <f t="shared" si="244"/>
        <v>6.1699999999999129</v>
      </c>
      <c r="B649" s="5">
        <f t="shared" si="261"/>
        <v>-202.00837352242647</v>
      </c>
      <c r="C649" s="5">
        <f t="shared" si="262"/>
        <v>441.23218268173105</v>
      </c>
      <c r="D649" s="5">
        <f t="shared" si="263"/>
        <v>-102.48434569381806</v>
      </c>
      <c r="E649" s="2">
        <f t="shared" si="264"/>
        <v>485.27643875141996</v>
      </c>
      <c r="F649" s="2">
        <f t="shared" si="265"/>
        <v>-24.599625128196859</v>
      </c>
      <c r="G649" s="3">
        <f t="shared" si="245"/>
        <v>-25.300246761396114</v>
      </c>
      <c r="H649" s="3">
        <f t="shared" si="246"/>
        <v>49.161312213883498</v>
      </c>
      <c r="I649" s="3">
        <f t="shared" si="247"/>
        <v>-84.653363213834552</v>
      </c>
      <c r="J649" s="2">
        <f t="shared" si="266"/>
        <v>101.10949019845695</v>
      </c>
      <c r="K649" s="2">
        <f t="shared" si="249"/>
        <v>101.10949019845695</v>
      </c>
      <c r="L649" s="5">
        <f t="shared" si="250"/>
        <v>0.31384836983451009</v>
      </c>
      <c r="M649" s="4">
        <f t="shared" si="267"/>
        <v>7.7913885407304373E-2</v>
      </c>
      <c r="N649" s="4">
        <f t="shared" si="251"/>
        <v>0.13415844183131082</v>
      </c>
      <c r="O649" s="4">
        <f t="shared" si="252"/>
        <v>0</v>
      </c>
      <c r="P649" s="4">
        <f t="shared" si="253"/>
        <v>0</v>
      </c>
      <c r="Q649" s="5">
        <f t="shared" si="254"/>
        <v>4.2680543776189852</v>
      </c>
      <c r="R649" s="5">
        <f t="shared" si="255"/>
        <v>-8.2933244004605413</v>
      </c>
      <c r="S649" s="5">
        <f t="shared" si="268"/>
        <v>14.2806969770851</v>
      </c>
      <c r="T649" s="6">
        <f t="shared" si="269"/>
        <v>621.59341673400002</v>
      </c>
      <c r="U649" s="5">
        <f t="shared" si="256"/>
        <v>-1.9183584323067597</v>
      </c>
      <c r="V649" s="5">
        <f t="shared" si="257"/>
        <v>4.7353437073313396</v>
      </c>
      <c r="W649" s="5">
        <f t="shared" si="258"/>
        <v>3.3233251635813783</v>
      </c>
      <c r="X649" s="5">
        <f t="shared" si="248"/>
        <v>2.3496959453122255</v>
      </c>
      <c r="Y649" s="5">
        <f t="shared" si="248"/>
        <v>-3.5579806931292017</v>
      </c>
      <c r="Z649" s="5">
        <f t="shared" si="259"/>
        <v>-14.56997785933352</v>
      </c>
      <c r="AA649">
        <f t="shared" si="260"/>
        <v>0</v>
      </c>
      <c r="AB649">
        <f t="shared" si="270"/>
        <v>0</v>
      </c>
    </row>
    <row r="650" spans="1:28" x14ac:dyDescent="0.2">
      <c r="A650">
        <f t="shared" si="244"/>
        <v>6.1799999999999127</v>
      </c>
      <c r="B650" s="5">
        <f t="shared" si="261"/>
        <v>-202.26125850524315</v>
      </c>
      <c r="C650" s="5">
        <f t="shared" si="262"/>
        <v>441.72361790483524</v>
      </c>
      <c r="D650" s="5">
        <f t="shared" si="263"/>
        <v>-103.33160782484937</v>
      </c>
      <c r="E650" s="2">
        <f t="shared" si="264"/>
        <v>485.82854105853198</v>
      </c>
      <c r="F650" s="2">
        <f t="shared" si="265"/>
        <v>-24.602616024050576</v>
      </c>
      <c r="G650" s="3">
        <f t="shared" si="245"/>
        <v>-25.276749801942991</v>
      </c>
      <c r="H650" s="3">
        <f t="shared" si="246"/>
        <v>49.125732406952203</v>
      </c>
      <c r="I650" s="3">
        <f t="shared" si="247"/>
        <v>-84.799062992427892</v>
      </c>
      <c r="J650" s="2">
        <f t="shared" si="266"/>
        <v>101.20836304112053</v>
      </c>
      <c r="K650" s="2">
        <f t="shared" si="249"/>
        <v>101.20836304112053</v>
      </c>
      <c r="L650" s="5">
        <f t="shared" si="250"/>
        <v>0.31384836983451009</v>
      </c>
      <c r="M650" s="4">
        <f t="shared" si="267"/>
        <v>7.7837691652848082E-2</v>
      </c>
      <c r="N650" s="4">
        <f t="shared" si="251"/>
        <v>0.13406805235694508</v>
      </c>
      <c r="O650" s="4">
        <f t="shared" si="252"/>
        <v>0</v>
      </c>
      <c r="P650" s="4">
        <f t="shared" si="253"/>
        <v>0</v>
      </c>
      <c r="Q650" s="5">
        <f t="shared" si="254"/>
        <v>4.2682602952730324</v>
      </c>
      <c r="R650" s="5">
        <f t="shared" si="255"/>
        <v>-8.2954262217954877</v>
      </c>
      <c r="S650" s="5">
        <f t="shared" si="268"/>
        <v>14.319264798004786</v>
      </c>
      <c r="T650" s="6">
        <f t="shared" si="269"/>
        <v>621.59279514089383</v>
      </c>
      <c r="U650" s="5">
        <f t="shared" si="256"/>
        <v>-1.9185593538866159</v>
      </c>
      <c r="V650" s="5">
        <f t="shared" si="257"/>
        <v>4.7469882517753499</v>
      </c>
      <c r="W650" s="5">
        <f t="shared" si="258"/>
        <v>3.3219025001394757</v>
      </c>
      <c r="X650" s="5">
        <f t="shared" si="248"/>
        <v>2.3497009413864163</v>
      </c>
      <c r="Y650" s="5">
        <f t="shared" si="248"/>
        <v>-3.5484379700201378</v>
      </c>
      <c r="Z650" s="5">
        <f t="shared" si="259"/>
        <v>-14.532832701855739</v>
      </c>
      <c r="AA650">
        <f t="shared" si="260"/>
        <v>0</v>
      </c>
      <c r="AB650">
        <f t="shared" si="270"/>
        <v>0</v>
      </c>
    </row>
    <row r="651" spans="1:28" x14ac:dyDescent="0.2">
      <c r="A651">
        <f t="shared" si="244"/>
        <v>6.1899999999999125</v>
      </c>
      <c r="B651" s="5">
        <f t="shared" si="261"/>
        <v>-202.51390851821552</v>
      </c>
      <c r="C651" s="5">
        <f t="shared" si="262"/>
        <v>442.21469780700625</v>
      </c>
      <c r="D651" s="5">
        <f t="shared" si="263"/>
        <v>-104.18032509640875</v>
      </c>
      <c r="E651" s="2">
        <f t="shared" si="264"/>
        <v>486.38022379601949</v>
      </c>
      <c r="F651" s="2">
        <f t="shared" si="265"/>
        <v>-24.605592391672811</v>
      </c>
      <c r="G651" s="3">
        <f t="shared" si="245"/>
        <v>-25.253252792529128</v>
      </c>
      <c r="H651" s="3">
        <f t="shared" si="246"/>
        <v>49.090248027252002</v>
      </c>
      <c r="I651" s="3">
        <f t="shared" si="247"/>
        <v>-84.944391319446453</v>
      </c>
      <c r="J651" s="2">
        <f t="shared" si="266"/>
        <v>101.30710164944878</v>
      </c>
      <c r="K651" s="2">
        <f t="shared" si="249"/>
        <v>101.30710164944878</v>
      </c>
      <c r="L651" s="5">
        <f t="shared" si="250"/>
        <v>0.31384836983451009</v>
      </c>
      <c r="M651" s="4">
        <f t="shared" si="267"/>
        <v>7.776174966017986E-2</v>
      </c>
      <c r="N651" s="4">
        <f t="shared" si="251"/>
        <v>0.13397790676464957</v>
      </c>
      <c r="O651" s="4">
        <f t="shared" si="252"/>
        <v>0</v>
      </c>
      <c r="P651" s="4">
        <f t="shared" si="253"/>
        <v>0</v>
      </c>
      <c r="Q651" s="5">
        <f t="shared" si="254"/>
        <v>4.2684527963556329</v>
      </c>
      <c r="R651" s="5">
        <f t="shared" si="255"/>
        <v>-8.2975214396026296</v>
      </c>
      <c r="S651" s="5">
        <f t="shared" si="268"/>
        <v>14.357798880050956</v>
      </c>
      <c r="T651" s="6">
        <f t="shared" si="269"/>
        <v>621.59217354840962</v>
      </c>
      <c r="U651" s="5">
        <f t="shared" si="256"/>
        <v>-1.9187595846119363</v>
      </c>
      <c r="V651" s="5">
        <f t="shared" si="257"/>
        <v>4.7586108868929466</v>
      </c>
      <c r="W651" s="5">
        <f t="shared" si="258"/>
        <v>3.3204818488878649</v>
      </c>
      <c r="X651" s="5">
        <f t="shared" si="248"/>
        <v>2.3496932117436966</v>
      </c>
      <c r="Y651" s="5">
        <f t="shared" si="248"/>
        <v>-3.5389105527096829</v>
      </c>
      <c r="Z651" s="5">
        <f t="shared" si="259"/>
        <v>-14.49571927106118</v>
      </c>
      <c r="AA651">
        <f t="shared" si="260"/>
        <v>0</v>
      </c>
      <c r="AB651">
        <f t="shared" si="270"/>
        <v>0</v>
      </c>
    </row>
    <row r="652" spans="1:28" x14ac:dyDescent="0.2">
      <c r="A652">
        <f t="shared" si="244"/>
        <v>6.1999999999999122</v>
      </c>
      <c r="B652" s="5">
        <f t="shared" si="261"/>
        <v>-202.76632356148022</v>
      </c>
      <c r="C652" s="5">
        <f t="shared" si="262"/>
        <v>442.7054233417511</v>
      </c>
      <c r="D652" s="5">
        <f t="shared" si="263"/>
        <v>-105.03049379556677</v>
      </c>
      <c r="E652" s="2">
        <f t="shared" si="264"/>
        <v>486.9314878161382</v>
      </c>
      <c r="F652" s="2">
        <f t="shared" si="265"/>
        <v>-24.608554241440281</v>
      </c>
      <c r="G652" s="3">
        <f t="shared" si="245"/>
        <v>-25.229755860411693</v>
      </c>
      <c r="H652" s="3">
        <f t="shared" si="246"/>
        <v>49.054858921724907</v>
      </c>
      <c r="I652" s="3">
        <f t="shared" si="247"/>
        <v>-85.089348512157059</v>
      </c>
      <c r="J652" s="2">
        <f t="shared" si="266"/>
        <v>101.4057049422252</v>
      </c>
      <c r="K652" s="2">
        <f t="shared" si="249"/>
        <v>101.4057049422252</v>
      </c>
      <c r="L652" s="5">
        <f t="shared" si="250"/>
        <v>0.31384836983451009</v>
      </c>
      <c r="M652" s="4">
        <f t="shared" si="267"/>
        <v>7.7686059220608825E-2</v>
      </c>
      <c r="N652" s="4">
        <f t="shared" si="251"/>
        <v>0.13388800530087216</v>
      </c>
      <c r="O652" s="4">
        <f t="shared" si="252"/>
        <v>0</v>
      </c>
      <c r="P652" s="4">
        <f t="shared" si="253"/>
        <v>0</v>
      </c>
      <c r="Q652" s="5">
        <f t="shared" si="254"/>
        <v>4.2686318726468215</v>
      </c>
      <c r="R652" s="5">
        <f t="shared" si="255"/>
        <v>-8.2996100104970001</v>
      </c>
      <c r="S652" s="5">
        <f t="shared" si="268"/>
        <v>14.396298842180718</v>
      </c>
      <c r="T652" s="6">
        <f t="shared" si="269"/>
        <v>621.59155195654682</v>
      </c>
      <c r="U652" s="5">
        <f t="shared" si="256"/>
        <v>-1.9189591216979041</v>
      </c>
      <c r="V652" s="5">
        <f t="shared" si="257"/>
        <v>4.770211578448091</v>
      </c>
      <c r="W652" s="5">
        <f t="shared" si="258"/>
        <v>3.3190632093480881</v>
      </c>
      <c r="X652" s="5">
        <f t="shared" si="248"/>
        <v>2.3496727509489173</v>
      </c>
      <c r="Y652" s="5">
        <f t="shared" si="248"/>
        <v>-3.5293984320489091</v>
      </c>
      <c r="Z652" s="5">
        <f t="shared" si="259"/>
        <v>-14.458637948471193</v>
      </c>
      <c r="AA652">
        <f t="shared" si="260"/>
        <v>0</v>
      </c>
      <c r="AB652">
        <f t="shared" si="270"/>
        <v>0</v>
      </c>
    </row>
    <row r="653" spans="1:28" x14ac:dyDescent="0.2">
      <c r="A653">
        <f t="shared" si="244"/>
        <v>6.209999999999912</v>
      </c>
      <c r="B653" s="5">
        <f t="shared" si="261"/>
        <v>-203.01850363644678</v>
      </c>
      <c r="C653" s="5">
        <f t="shared" si="262"/>
        <v>443.19579546104677</v>
      </c>
      <c r="D653" s="5">
        <f t="shared" si="263"/>
        <v>-105.88211021258577</v>
      </c>
      <c r="E653" s="2">
        <f t="shared" si="264"/>
        <v>487.48233397030089</v>
      </c>
      <c r="F653" s="2">
        <f t="shared" si="265"/>
        <v>-24.611501583797885</v>
      </c>
      <c r="G653" s="3">
        <f t="shared" si="245"/>
        <v>-25.206259132902204</v>
      </c>
      <c r="H653" s="3">
        <f t="shared" si="246"/>
        <v>49.019564937404418</v>
      </c>
      <c r="I653" s="3">
        <f t="shared" si="247"/>
        <v>-85.233934891641766</v>
      </c>
      <c r="J653" s="2">
        <f t="shared" si="266"/>
        <v>101.50417185140743</v>
      </c>
      <c r="K653" s="2">
        <f t="shared" si="249"/>
        <v>101.50417185140743</v>
      </c>
      <c r="L653" s="5">
        <f t="shared" si="250"/>
        <v>0.31384836983451009</v>
      </c>
      <c r="M653" s="4">
        <f t="shared" si="267"/>
        <v>7.7610620114964265E-2</v>
      </c>
      <c r="N653" s="4">
        <f t="shared" si="251"/>
        <v>0.1337983481981265</v>
      </c>
      <c r="O653" s="4">
        <f t="shared" si="252"/>
        <v>0</v>
      </c>
      <c r="P653" s="4">
        <f t="shared" si="253"/>
        <v>0</v>
      </c>
      <c r="Q653" s="5">
        <f t="shared" si="254"/>
        <v>4.2687975167431231</v>
      </c>
      <c r="R653" s="5">
        <f t="shared" si="255"/>
        <v>-8.3016918922124514</v>
      </c>
      <c r="S653" s="5">
        <f t="shared" si="268"/>
        <v>14.434764305535124</v>
      </c>
      <c r="T653" s="6">
        <f t="shared" si="269"/>
        <v>621.59093036530567</v>
      </c>
      <c r="U653" s="5">
        <f t="shared" si="256"/>
        <v>-1.9191579624630299</v>
      </c>
      <c r="V653" s="5">
        <f t="shared" si="257"/>
        <v>4.7817902927818077</v>
      </c>
      <c r="W653" s="5">
        <f t="shared" si="258"/>
        <v>3.3176465811695537</v>
      </c>
      <c r="X653" s="5">
        <f t="shared" si="248"/>
        <v>2.3496395542800932</v>
      </c>
      <c r="Y653" s="5">
        <f t="shared" si="248"/>
        <v>-3.5199015994306437</v>
      </c>
      <c r="Z653" s="5">
        <f t="shared" si="259"/>
        <v>-14.421589113295322</v>
      </c>
      <c r="AA653">
        <f t="shared" si="260"/>
        <v>0</v>
      </c>
      <c r="AB653">
        <f t="shared" si="270"/>
        <v>0</v>
      </c>
    </row>
    <row r="654" spans="1:28" x14ac:dyDescent="0.2">
      <c r="A654">
        <f t="shared" si="244"/>
        <v>6.2199999999999118</v>
      </c>
      <c r="B654" s="5">
        <f t="shared" si="261"/>
        <v>-203.27044874579809</v>
      </c>
      <c r="C654" s="5">
        <f t="shared" si="262"/>
        <v>443.6858151153408</v>
      </c>
      <c r="D654" s="5">
        <f t="shared" si="263"/>
        <v>-106.73517064095785</v>
      </c>
      <c r="E654" s="2">
        <f t="shared" si="264"/>
        <v>488.0327631090791</v>
      </c>
      <c r="F654" s="2">
        <f t="shared" si="265"/>
        <v>-24.614434429258704</v>
      </c>
      <c r="G654" s="3">
        <f t="shared" si="245"/>
        <v>-25.182762737359404</v>
      </c>
      <c r="H654" s="3">
        <f t="shared" si="246"/>
        <v>48.984365921410109</v>
      </c>
      <c r="I654" s="3">
        <f t="shared" si="247"/>
        <v>-85.378150782774725</v>
      </c>
      <c r="J654" s="2">
        <f t="shared" si="266"/>
        <v>101.6025013220391</v>
      </c>
      <c r="K654" s="2">
        <f t="shared" si="249"/>
        <v>101.6025013220391</v>
      </c>
      <c r="L654" s="5">
        <f t="shared" si="250"/>
        <v>0.31384836983451009</v>
      </c>
      <c r="M654" s="4">
        <f t="shared" si="267"/>
        <v>7.7535432113786329E-2</v>
      </c>
      <c r="N654" s="4">
        <f t="shared" si="251"/>
        <v>0.13370893567517894</v>
      </c>
      <c r="O654" s="4">
        <f t="shared" si="252"/>
        <v>0</v>
      </c>
      <c r="P654" s="4">
        <f t="shared" si="253"/>
        <v>0</v>
      </c>
      <c r="Q654" s="5">
        <f t="shared" si="254"/>
        <v>4.2689497220498147</v>
      </c>
      <c r="R654" s="5">
        <f t="shared" si="255"/>
        <v>-8.3037670435883637</v>
      </c>
      <c r="S654" s="5">
        <f t="shared" si="268"/>
        <v>14.473194893447628</v>
      </c>
      <c r="T654" s="6">
        <f t="shared" si="269"/>
        <v>621.59030877468615</v>
      </c>
      <c r="U654" s="5">
        <f t="shared" si="256"/>
        <v>-1.9193561043276328</v>
      </c>
      <c r="V654" s="5">
        <f t="shared" si="257"/>
        <v>4.7933469968106879</v>
      </c>
      <c r="W654" s="5">
        <f t="shared" si="258"/>
        <v>3.3162319641265308</v>
      </c>
      <c r="X654" s="5">
        <f t="shared" si="248"/>
        <v>2.3495936177221819</v>
      </c>
      <c r="Y654" s="5">
        <f t="shared" si="248"/>
        <v>-3.5104200467776758</v>
      </c>
      <c r="Z654" s="5">
        <f t="shared" si="259"/>
        <v>-14.38457314242584</v>
      </c>
      <c r="AA654">
        <f t="shared" si="260"/>
        <v>0</v>
      </c>
      <c r="AB654">
        <f t="shared" si="270"/>
        <v>0</v>
      </c>
    </row>
    <row r="655" spans="1:28" x14ac:dyDescent="0.2">
      <c r="A655">
        <f t="shared" si="244"/>
        <v>6.2299999999999116</v>
      </c>
      <c r="B655" s="5">
        <f t="shared" si="261"/>
        <v>-203.5221588934908</v>
      </c>
      <c r="C655" s="5">
        <f t="shared" si="262"/>
        <v>444.17548325355256</v>
      </c>
      <c r="D655" s="5">
        <f t="shared" si="263"/>
        <v>-107.58967137744271</v>
      </c>
      <c r="E655" s="2">
        <f t="shared" si="264"/>
        <v>488.58277608220521</v>
      </c>
      <c r="F655" s="2">
        <f t="shared" si="265"/>
        <v>-24.617352788403949</v>
      </c>
      <c r="G655" s="3">
        <f t="shared" si="245"/>
        <v>-25.159266801182181</v>
      </c>
      <c r="H655" s="3">
        <f t="shared" si="246"/>
        <v>48.949261720942332</v>
      </c>
      <c r="I655" s="3">
        <f t="shared" si="247"/>
        <v>-85.521996514198989</v>
      </c>
      <c r="J655" s="2">
        <f t="shared" si="266"/>
        <v>101.70069231216198</v>
      </c>
      <c r="K655" s="2">
        <f t="shared" si="249"/>
        <v>101.70069231216198</v>
      </c>
      <c r="L655" s="5">
        <f t="shared" si="250"/>
        <v>0.31384836983451009</v>
      </c>
      <c r="M655" s="4">
        <f t="shared" si="267"/>
        <v>7.7460494977514241E-2</v>
      </c>
      <c r="N655" s="4">
        <f t="shared" si="251"/>
        <v>0.13361976793723329</v>
      </c>
      <c r="O655" s="4">
        <f t="shared" si="252"/>
        <v>0</v>
      </c>
      <c r="P655" s="4">
        <f t="shared" si="253"/>
        <v>0</v>
      </c>
      <c r="Q655" s="5">
        <f t="shared" si="254"/>
        <v>4.269088482773217</v>
      </c>
      <c r="R655" s="5">
        <f t="shared" si="255"/>
        <v>-8.3058354245564825</v>
      </c>
      <c r="S655" s="5">
        <f t="shared" si="268"/>
        <v>14.511590231452324</v>
      </c>
      <c r="T655" s="6">
        <f t="shared" si="269"/>
        <v>621.58968718468816</v>
      </c>
      <c r="U655" s="5">
        <f t="shared" si="256"/>
        <v>-1.9195535448123231</v>
      </c>
      <c r="V655" s="5">
        <f t="shared" si="257"/>
        <v>4.8048816580253453</v>
      </c>
      <c r="W655" s="5">
        <f t="shared" si="258"/>
        <v>3.3148193581151855</v>
      </c>
      <c r="X655" s="5">
        <f t="shared" si="248"/>
        <v>2.3495349379608941</v>
      </c>
      <c r="Y655" s="5">
        <f t="shared" si="248"/>
        <v>-3.5009537665311372</v>
      </c>
      <c r="Z655" s="5">
        <f t="shared" si="259"/>
        <v>-14.347590410432488</v>
      </c>
      <c r="AA655">
        <f t="shared" si="260"/>
        <v>0</v>
      </c>
      <c r="AB655">
        <f t="shared" si="270"/>
        <v>0</v>
      </c>
    </row>
    <row r="656" spans="1:28" x14ac:dyDescent="0.2">
      <c r="A656">
        <f t="shared" si="244"/>
        <v>6.2399999999999114</v>
      </c>
      <c r="B656" s="5">
        <f t="shared" si="261"/>
        <v>-203.77363408475571</v>
      </c>
      <c r="C656" s="5">
        <f t="shared" si="262"/>
        <v>444.66480082307362</v>
      </c>
      <c r="D656" s="5">
        <f t="shared" si="263"/>
        <v>-108.44560872210522</v>
      </c>
      <c r="E656" s="2">
        <f t="shared" si="264"/>
        <v>489.13237373857362</v>
      </c>
      <c r="F656" s="2">
        <f t="shared" si="265"/>
        <v>-24.620256671883009</v>
      </c>
      <c r="G656" s="3">
        <f t="shared" si="245"/>
        <v>-25.135771451802572</v>
      </c>
      <c r="H656" s="3">
        <f t="shared" si="246"/>
        <v>48.914252183277021</v>
      </c>
      <c r="I656" s="3">
        <f t="shared" si="247"/>
        <v>-85.66547241830331</v>
      </c>
      <c r="J656" s="2">
        <f t="shared" si="266"/>
        <v>101.7987437927284</v>
      </c>
      <c r="K656" s="2">
        <f t="shared" si="249"/>
        <v>101.7987437927284</v>
      </c>
      <c r="L656" s="5">
        <f t="shared" si="250"/>
        <v>0.31384836983451009</v>
      </c>
      <c r="M656" s="4">
        <f t="shared" si="267"/>
        <v>7.7385808456672089E-2</v>
      </c>
      <c r="N656" s="4">
        <f t="shared" si="251"/>
        <v>0.1335308451761138</v>
      </c>
      <c r="O656" s="4">
        <f t="shared" si="252"/>
        <v>0</v>
      </c>
      <c r="P656" s="4">
        <f t="shared" si="253"/>
        <v>0</v>
      </c>
      <c r="Q656" s="5">
        <f t="shared" si="254"/>
        <v>4.2692137939130159</v>
      </c>
      <c r="R656" s="5">
        <f t="shared" si="255"/>
        <v>-8.3078969961278233</v>
      </c>
      <c r="S656" s="5">
        <f t="shared" si="268"/>
        <v>14.549949947291877</v>
      </c>
      <c r="T656" s="6">
        <f t="shared" si="269"/>
        <v>621.58906559531181</v>
      </c>
      <c r="U656" s="5">
        <f t="shared" si="256"/>
        <v>-1.9197502815365188</v>
      </c>
      <c r="V656" s="5">
        <f t="shared" si="257"/>
        <v>4.8163942444888654</v>
      </c>
      <c r="W656" s="5">
        <f t="shared" si="258"/>
        <v>3.3134087631506666</v>
      </c>
      <c r="X656" s="5">
        <f t="shared" si="248"/>
        <v>2.3494635123764969</v>
      </c>
      <c r="Y656" s="5">
        <f t="shared" si="248"/>
        <v>-3.4915027516389578</v>
      </c>
      <c r="Z656" s="5">
        <f t="shared" si="259"/>
        <v>-14.310641289557456</v>
      </c>
      <c r="AA656">
        <f t="shared" si="260"/>
        <v>0</v>
      </c>
      <c r="AB656">
        <f t="shared" si="270"/>
        <v>0</v>
      </c>
    </row>
    <row r="657" spans="1:28" x14ac:dyDescent="0.2">
      <c r="A657">
        <f t="shared" si="244"/>
        <v>6.2499999999999112</v>
      </c>
      <c r="B657" s="5">
        <f t="shared" si="261"/>
        <v>-204.02487432609814</v>
      </c>
      <c r="C657" s="5">
        <f t="shared" si="262"/>
        <v>445.15376876976882</v>
      </c>
      <c r="D657" s="5">
        <f t="shared" si="263"/>
        <v>-109.30297897835273</v>
      </c>
      <c r="E657" s="2">
        <f t="shared" si="264"/>
        <v>489.68155692624254</v>
      </c>
      <c r="F657" s="2">
        <f t="shared" si="265"/>
        <v>-24.623146090413382</v>
      </c>
      <c r="G657" s="3">
        <f t="shared" si="245"/>
        <v>-25.112276816678808</v>
      </c>
      <c r="H657" s="3">
        <f t="shared" si="246"/>
        <v>48.879337155760631</v>
      </c>
      <c r="I657" s="3">
        <f t="shared" si="247"/>
        <v>-85.808578831198886</v>
      </c>
      <c r="J657" s="2">
        <f t="shared" si="266"/>
        <v>101.89665474751415</v>
      </c>
      <c r="K657" s="2">
        <f t="shared" si="249"/>
        <v>101.89665474751415</v>
      </c>
      <c r="L657" s="5">
        <f t="shared" si="250"/>
        <v>0.31384836983451009</v>
      </c>
      <c r="M657" s="4">
        <f t="shared" si="267"/>
        <v>7.7311372292052136E-2</v>
      </c>
      <c r="N657" s="4">
        <f t="shared" si="251"/>
        <v>0.13344216757044655</v>
      </c>
      <c r="O657" s="4">
        <f t="shared" si="252"/>
        <v>0</v>
      </c>
      <c r="P657" s="4">
        <f t="shared" si="253"/>
        <v>0</v>
      </c>
      <c r="Q657" s="5">
        <f t="shared" si="254"/>
        <v>4.2693256512546229</v>
      </c>
      <c r="R657" s="5">
        <f t="shared" si="255"/>
        <v>-8.3099517203797291</v>
      </c>
      <c r="S657" s="5">
        <f t="shared" si="268"/>
        <v>14.588273670925242</v>
      </c>
      <c r="T657" s="6">
        <f t="shared" si="269"/>
        <v>621.58844400655698</v>
      </c>
      <c r="U657" s="5">
        <f t="shared" si="256"/>
        <v>-1.9199463122169704</v>
      </c>
      <c r="V657" s="5">
        <f t="shared" si="257"/>
        <v>4.8278847248351928</v>
      </c>
      <c r="W657" s="5">
        <f t="shared" si="258"/>
        <v>3.3120001793642286</v>
      </c>
      <c r="X657" s="5">
        <f t="shared" si="248"/>
        <v>2.3493793390376525</v>
      </c>
      <c r="Y657" s="5">
        <f t="shared" si="248"/>
        <v>-3.4820669955445362</v>
      </c>
      <c r="Z657" s="5">
        <f t="shared" si="259"/>
        <v>-14.27372614971053</v>
      </c>
      <c r="AA657">
        <f t="shared" si="260"/>
        <v>0</v>
      </c>
      <c r="AB657">
        <f t="shared" si="270"/>
        <v>0</v>
      </c>
    </row>
    <row r="658" spans="1:28" x14ac:dyDescent="0.2">
      <c r="A658">
        <f t="shared" si="244"/>
        <v>6.259999999999911</v>
      </c>
      <c r="B658" s="5">
        <f t="shared" si="261"/>
        <v>-204.27587962529799</v>
      </c>
      <c r="C658" s="5">
        <f t="shared" si="262"/>
        <v>445.64238803797667</v>
      </c>
      <c r="D658" s="5">
        <f t="shared" si="263"/>
        <v>-110.1617784529722</v>
      </c>
      <c r="E658" s="2">
        <f t="shared" si="264"/>
        <v>490.23032649243544</v>
      </c>
      <c r="F658" s="2">
        <f t="shared" si="265"/>
        <v>-24.626021054780662</v>
      </c>
      <c r="G658" s="3">
        <f t="shared" si="245"/>
        <v>-25.088783023288432</v>
      </c>
      <c r="H658" s="3">
        <f t="shared" si="246"/>
        <v>48.844516485805187</v>
      </c>
      <c r="I658" s="3">
        <f t="shared" si="247"/>
        <v>-85.95131609269599</v>
      </c>
      <c r="J658" s="2">
        <f t="shared" si="266"/>
        <v>101.99442417303155</v>
      </c>
      <c r="K658" s="2">
        <f t="shared" si="249"/>
        <v>101.99442417303155</v>
      </c>
      <c r="L658" s="5">
        <f t="shared" si="250"/>
        <v>0.31384836983451009</v>
      </c>
      <c r="M658" s="4">
        <f t="shared" si="267"/>
        <v>7.7237186214895698E-2</v>
      </c>
      <c r="N658" s="4">
        <f t="shared" si="251"/>
        <v>0.13335373528583871</v>
      </c>
      <c r="O658" s="4">
        <f t="shared" si="252"/>
        <v>0</v>
      </c>
      <c r="P658" s="4">
        <f t="shared" si="253"/>
        <v>0</v>
      </c>
      <c r="Q658" s="5">
        <f t="shared" si="254"/>
        <v>4.2694240513615638</v>
      </c>
      <c r="R658" s="5">
        <f t="shared" si="255"/>
        <v>-8.3119995604429917</v>
      </c>
      <c r="S658" s="5">
        <f t="shared" si="268"/>
        <v>14.626561034535106</v>
      </c>
      <c r="T658" s="6">
        <f t="shared" si="269"/>
        <v>621.5878224184238</v>
      </c>
      <c r="U658" s="5">
        <f t="shared" si="256"/>
        <v>-1.9201416346663012</v>
      </c>
      <c r="V658" s="5">
        <f t="shared" si="257"/>
        <v>4.8393530682675072</v>
      </c>
      <c r="W658" s="5">
        <f t="shared" si="258"/>
        <v>3.3105936070003938</v>
      </c>
      <c r="X658" s="5">
        <f t="shared" si="248"/>
        <v>2.3492824166952628</v>
      </c>
      <c r="Y658" s="5">
        <f t="shared" si="248"/>
        <v>-3.4726464921754845</v>
      </c>
      <c r="Z658" s="5">
        <f t="shared" si="259"/>
        <v>-14.2368453584645</v>
      </c>
      <c r="AA658">
        <f t="shared" si="260"/>
        <v>0</v>
      </c>
      <c r="AB658">
        <f t="shared" si="270"/>
        <v>0</v>
      </c>
    </row>
    <row r="659" spans="1:28" x14ac:dyDescent="0.2">
      <c r="A659">
        <f t="shared" si="244"/>
        <v>6.2699999999999108</v>
      </c>
      <c r="B659" s="5">
        <f t="shared" si="261"/>
        <v>-204.52664999141004</v>
      </c>
      <c r="C659" s="5">
        <f t="shared" si="262"/>
        <v>446.13065957051009</v>
      </c>
      <c r="D659" s="5">
        <f t="shared" si="263"/>
        <v>-111.02200345616708</v>
      </c>
      <c r="E659" s="2">
        <f t="shared" si="264"/>
        <v>490.77868328354185</v>
      </c>
      <c r="F659" s="2">
        <f t="shared" si="265"/>
        <v>-24.628881575838545</v>
      </c>
      <c r="G659" s="3">
        <f t="shared" si="245"/>
        <v>-25.065290199121478</v>
      </c>
      <c r="H659" s="3">
        <f t="shared" si="246"/>
        <v>48.809790020883433</v>
      </c>
      <c r="I659" s="3">
        <f t="shared" si="247"/>
        <v>-86.093684546280642</v>
      </c>
      <c r="J659" s="2">
        <f t="shared" si="266"/>
        <v>102.09205107844288</v>
      </c>
      <c r="K659" s="2">
        <f t="shared" si="249"/>
        <v>102.09205107844288</v>
      </c>
      <c r="L659" s="5">
        <f t="shared" si="250"/>
        <v>0.31384836983451009</v>
      </c>
      <c r="M659" s="4">
        <f t="shared" si="267"/>
        <v>7.716324994707173E-2</v>
      </c>
      <c r="N659" s="4">
        <f t="shared" si="251"/>
        <v>0.13326554847505606</v>
      </c>
      <c r="O659" s="4">
        <f t="shared" si="252"/>
        <v>0</v>
      </c>
      <c r="P659" s="4">
        <f t="shared" si="253"/>
        <v>0</v>
      </c>
      <c r="Q659" s="5">
        <f t="shared" si="254"/>
        <v>4.2695089915679061</v>
      </c>
      <c r="R659" s="5">
        <f t="shared" si="255"/>
        <v>-8.3140404804891244</v>
      </c>
      <c r="S659" s="5">
        <f t="shared" si="268"/>
        <v>14.664811672535093</v>
      </c>
      <c r="T659" s="6">
        <f t="shared" si="269"/>
        <v>621.58720083091214</v>
      </c>
      <c r="U659" s="5">
        <f t="shared" si="256"/>
        <v>-1.920336246791563</v>
      </c>
      <c r="V659" s="5">
        <f t="shared" si="257"/>
        <v>4.8507992445565353</v>
      </c>
      <c r="W659" s="5">
        <f t="shared" si="258"/>
        <v>3.3091890464141458</v>
      </c>
      <c r="X659" s="5">
        <f t="shared" si="248"/>
        <v>2.3491727447763431</v>
      </c>
      <c r="Y659" s="5">
        <f t="shared" si="248"/>
        <v>-3.463241235932589</v>
      </c>
      <c r="Z659" s="5">
        <f t="shared" si="259"/>
        <v>-14.199999281050761</v>
      </c>
      <c r="AA659">
        <f t="shared" si="260"/>
        <v>0</v>
      </c>
      <c r="AB659">
        <f t="shared" si="270"/>
        <v>0</v>
      </c>
    </row>
    <row r="660" spans="1:28" x14ac:dyDescent="0.2">
      <c r="A660">
        <f t="shared" si="244"/>
        <v>6.2799999999999105</v>
      </c>
      <c r="B660" s="5">
        <f t="shared" si="261"/>
        <v>-204.77718543476399</v>
      </c>
      <c r="C660" s="5">
        <f t="shared" si="262"/>
        <v>446.61858430865715</v>
      </c>
      <c r="D660" s="5">
        <f t="shared" si="263"/>
        <v>-111.88365030159395</v>
      </c>
      <c r="E660" s="2">
        <f t="shared" si="264"/>
        <v>491.3266281451198</v>
      </c>
      <c r="F660" s="2">
        <f t="shared" si="265"/>
        <v>-24.631727664508738</v>
      </c>
      <c r="G660" s="3">
        <f t="shared" si="245"/>
        <v>-25.041798471673715</v>
      </c>
      <c r="H660" s="3">
        <f t="shared" si="246"/>
        <v>48.775157608524104</v>
      </c>
      <c r="I660" s="3">
        <f t="shared" si="247"/>
        <v>-86.235684539091153</v>
      </c>
      <c r="J660" s="2">
        <f t="shared" si="266"/>
        <v>102.18953448547425</v>
      </c>
      <c r="K660" s="2">
        <f t="shared" si="249"/>
        <v>102.18953448547425</v>
      </c>
      <c r="L660" s="5">
        <f t="shared" si="250"/>
        <v>0.31384836983451009</v>
      </c>
      <c r="M660" s="4">
        <f t="shared" si="267"/>
        <v>7.7089563201252945E-2</v>
      </c>
      <c r="N660" s="4">
        <f t="shared" si="251"/>
        <v>0.13317760727819905</v>
      </c>
      <c r="O660" s="4">
        <f t="shared" si="252"/>
        <v>0</v>
      </c>
      <c r="P660" s="4">
        <f t="shared" si="253"/>
        <v>0</v>
      </c>
      <c r="Q660" s="5">
        <f t="shared" si="254"/>
        <v>4.2695804699707187</v>
      </c>
      <c r="R660" s="5">
        <f t="shared" si="255"/>
        <v>-8.3160744457176961</v>
      </c>
      <c r="S660" s="5">
        <f t="shared" si="268"/>
        <v>14.703025221576699</v>
      </c>
      <c r="T660" s="6">
        <f t="shared" si="269"/>
        <v>621.586579244022</v>
      </c>
      <c r="U660" s="5">
        <f t="shared" si="256"/>
        <v>-1.9205301465928175</v>
      </c>
      <c r="V660" s="5">
        <f t="shared" si="257"/>
        <v>4.8622232240388668</v>
      </c>
      <c r="W660" s="5">
        <f t="shared" si="258"/>
        <v>3.3077864980681877</v>
      </c>
      <c r="X660" s="5">
        <f t="shared" si="248"/>
        <v>2.3490503233779014</v>
      </c>
      <c r="Y660" s="5">
        <f t="shared" si="248"/>
        <v>-3.4538512216788293</v>
      </c>
      <c r="Z660" s="5">
        <f t="shared" si="259"/>
        <v>-14.163188280355115</v>
      </c>
      <c r="AA660">
        <f t="shared" si="260"/>
        <v>0</v>
      </c>
      <c r="AB660">
        <f t="shared" si="270"/>
        <v>0</v>
      </c>
    </row>
    <row r="661" spans="1:28" x14ac:dyDescent="0.2">
      <c r="A661">
        <f t="shared" si="244"/>
        <v>6.2899999999999103</v>
      </c>
      <c r="B661" s="5">
        <f t="shared" si="261"/>
        <v>-205.02748596696455</v>
      </c>
      <c r="C661" s="5">
        <f t="shared" si="262"/>
        <v>447.10616319218133</v>
      </c>
      <c r="D661" s="5">
        <f t="shared" si="263"/>
        <v>-112.74671530639887</v>
      </c>
      <c r="E661" s="2">
        <f t="shared" si="264"/>
        <v>491.87416192189573</v>
      </c>
      <c r="F661" s="2">
        <f t="shared" si="265"/>
        <v>-24.634559331780984</v>
      </c>
      <c r="G661" s="3">
        <f t="shared" si="245"/>
        <v>-25.018307968439935</v>
      </c>
      <c r="H661" s="3">
        <f t="shared" si="246"/>
        <v>48.740619096307313</v>
      </c>
      <c r="I661" s="3">
        <f t="shared" si="247"/>
        <v>-86.377316421894704</v>
      </c>
      <c r="J661" s="2">
        <f t="shared" si="266"/>
        <v>102.28687342832971</v>
      </c>
      <c r="K661" s="2">
        <f t="shared" si="249"/>
        <v>102.28687342832971</v>
      </c>
      <c r="L661" s="5">
        <f t="shared" si="250"/>
        <v>0.31384836983451009</v>
      </c>
      <c r="M661" s="4">
        <f t="shared" si="267"/>
        <v>7.7016125681089606E-2</v>
      </c>
      <c r="N661" s="4">
        <f t="shared" si="251"/>
        <v>0.13308991182287647</v>
      </c>
      <c r="O661" s="4">
        <f t="shared" si="252"/>
        <v>0</v>
      </c>
      <c r="P661" s="4">
        <f t="shared" si="253"/>
        <v>0</v>
      </c>
      <c r="Q661" s="5">
        <f t="shared" si="254"/>
        <v>4.2696384854225649</v>
      </c>
      <c r="R661" s="5">
        <f t="shared" si="255"/>
        <v>-8.3181014223438101</v>
      </c>
      <c r="S661" s="5">
        <f t="shared" si="268"/>
        <v>14.741201320556026</v>
      </c>
      <c r="T661" s="6">
        <f t="shared" si="269"/>
        <v>621.58595765775362</v>
      </c>
      <c r="U661" s="5">
        <f t="shared" si="256"/>
        <v>-1.9207233321617185</v>
      </c>
      <c r="V661" s="5">
        <f t="shared" si="257"/>
        <v>4.8736249776152123</v>
      </c>
      <c r="W661" s="5">
        <f t="shared" si="258"/>
        <v>3.3063859625302037</v>
      </c>
      <c r="X661" s="5">
        <f t="shared" si="248"/>
        <v>2.3489151532608465</v>
      </c>
      <c r="Y661" s="5">
        <f t="shared" si="248"/>
        <v>-3.4444764447285978</v>
      </c>
      <c r="Z661" s="5">
        <f t="shared" si="259"/>
        <v>-14.126412716913769</v>
      </c>
      <c r="AA661">
        <f t="shared" si="260"/>
        <v>0</v>
      </c>
      <c r="AB661">
        <f t="shared" si="270"/>
        <v>0</v>
      </c>
    </row>
    <row r="662" spans="1:28" x14ac:dyDescent="0.2">
      <c r="A662">
        <f t="shared" si="244"/>
        <v>6.2999999999999101</v>
      </c>
      <c r="B662" s="5">
        <f t="shared" si="261"/>
        <v>-205.27755160089129</v>
      </c>
      <c r="C662" s="5">
        <f t="shared" si="262"/>
        <v>447.59339715932219</v>
      </c>
      <c r="D662" s="5">
        <f t="shared" si="263"/>
        <v>-113.61119479125365</v>
      </c>
      <c r="E662" s="2">
        <f t="shared" si="264"/>
        <v>492.42128545776666</v>
      </c>
      <c r="F662" s="2">
        <f t="shared" si="265"/>
        <v>-24.637376588712971</v>
      </c>
      <c r="G662" s="3">
        <f t="shared" si="245"/>
        <v>-24.994818816907326</v>
      </c>
      <c r="H662" s="3">
        <f t="shared" si="246"/>
        <v>48.706174331860026</v>
      </c>
      <c r="I662" s="3">
        <f t="shared" si="247"/>
        <v>-86.518580549063842</v>
      </c>
      <c r="J662" s="2">
        <f t="shared" si="266"/>
        <v>102.38406695360568</v>
      </c>
      <c r="K662" s="2">
        <f t="shared" si="249"/>
        <v>102.38406695360568</v>
      </c>
      <c r="L662" s="5">
        <f t="shared" si="250"/>
        <v>0.31384836983451009</v>
      </c>
      <c r="M662" s="4">
        <f t="shared" si="267"/>
        <v>7.6942937081381044E-2</v>
      </c>
      <c r="N662" s="4">
        <f t="shared" si="251"/>
        <v>0.13300246222437798</v>
      </c>
      <c r="O662" s="4">
        <f t="shared" si="252"/>
        <v>0</v>
      </c>
      <c r="P662" s="4">
        <f t="shared" si="253"/>
        <v>0</v>
      </c>
      <c r="Q662" s="5">
        <f t="shared" si="254"/>
        <v>4.2696830375240262</v>
      </c>
      <c r="R662" s="5">
        <f t="shared" si="255"/>
        <v>-8.3201213775856573</v>
      </c>
      <c r="S662" s="5">
        <f t="shared" si="268"/>
        <v>14.77933961062022</v>
      </c>
      <c r="T662" s="6">
        <f t="shared" si="269"/>
        <v>621.58533607210677</v>
      </c>
      <c r="U662" s="5">
        <f t="shared" si="256"/>
        <v>-1.9209158016801253</v>
      </c>
      <c r="V662" s="5">
        <f t="shared" si="257"/>
        <v>4.8850044767486409</v>
      </c>
      <c r="W662" s="5">
        <f t="shared" si="258"/>
        <v>3.3049874404701964</v>
      </c>
      <c r="X662" s="5">
        <f t="shared" si="248"/>
        <v>2.3487672358439009</v>
      </c>
      <c r="Y662" s="5">
        <f t="shared" si="248"/>
        <v>-3.4351169008370164</v>
      </c>
      <c r="Z662" s="5">
        <f t="shared" si="259"/>
        <v>-14.089672948909584</v>
      </c>
      <c r="AA662">
        <f t="shared" si="260"/>
        <v>0</v>
      </c>
      <c r="AB662">
        <f t="shared" si="270"/>
        <v>0</v>
      </c>
    </row>
    <row r="663" spans="1:28" x14ac:dyDescent="0.2">
      <c r="A663">
        <f t="shared" si="244"/>
        <v>6.3099999999999099</v>
      </c>
      <c r="B663" s="5">
        <f t="shared" si="261"/>
        <v>-205.52738235069856</v>
      </c>
      <c r="C663" s="5">
        <f t="shared" si="262"/>
        <v>448.08028714679574</v>
      </c>
      <c r="D663" s="5">
        <f t="shared" si="263"/>
        <v>-114.47708508039173</v>
      </c>
      <c r="E663" s="2">
        <f t="shared" si="264"/>
        <v>492.96799959580051</v>
      </c>
      <c r="F663" s="2">
        <f t="shared" si="265"/>
        <v>-24.64017944643032</v>
      </c>
      <c r="G663" s="3">
        <f t="shared" si="245"/>
        <v>-24.971331144548888</v>
      </c>
      <c r="H663" s="3">
        <f t="shared" si="246"/>
        <v>48.671823162851659</v>
      </c>
      <c r="I663" s="3">
        <f t="shared" si="247"/>
        <v>-86.659477278552941</v>
      </c>
      <c r="J663" s="2">
        <f t="shared" si="266"/>
        <v>102.48111412020585</v>
      </c>
      <c r="K663" s="2">
        <f t="shared" si="249"/>
        <v>102.48111412020585</v>
      </c>
      <c r="L663" s="5">
        <f t="shared" si="250"/>
        <v>0.31384836983451009</v>
      </c>
      <c r="M663" s="4">
        <f t="shared" si="267"/>
        <v>7.6869997088244782E-2</v>
      </c>
      <c r="N663" s="4">
        <f t="shared" si="251"/>
        <v>0.13291525858584444</v>
      </c>
      <c r="O663" s="4">
        <f t="shared" si="252"/>
        <v>0</v>
      </c>
      <c r="P663" s="4">
        <f t="shared" si="253"/>
        <v>0</v>
      </c>
      <c r="Q663" s="5">
        <f t="shared" si="254"/>
        <v>4.2697141266162779</v>
      </c>
      <c r="R663" s="5">
        <f t="shared" si="255"/>
        <v>-8.3221342796522073</v>
      </c>
      <c r="S663" s="5">
        <f t="shared" si="268"/>
        <v>14.817439735173723</v>
      </c>
      <c r="T663" s="6">
        <f t="shared" si="269"/>
        <v>621.58471448708144</v>
      </c>
      <c r="U663" s="5">
        <f t="shared" si="256"/>
        <v>-1.9211075534187201</v>
      </c>
      <c r="V663" s="5">
        <f t="shared" si="257"/>
        <v>4.8963616934627909</v>
      </c>
      <c r="W663" s="5">
        <f t="shared" si="258"/>
        <v>3.3035909326578312</v>
      </c>
      <c r="X663" s="5">
        <f t="shared" si="248"/>
        <v>2.3486065731975581</v>
      </c>
      <c r="Y663" s="5">
        <f t="shared" si="248"/>
        <v>-3.4257725861894164</v>
      </c>
      <c r="Z663" s="5">
        <f t="shared" si="259"/>
        <v>-14.052969332168445</v>
      </c>
      <c r="AA663">
        <f t="shared" si="260"/>
        <v>0</v>
      </c>
      <c r="AB663">
        <f t="shared" si="270"/>
        <v>0</v>
      </c>
    </row>
    <row r="664" spans="1:28" x14ac:dyDescent="0.2">
      <c r="A664">
        <f t="shared" si="244"/>
        <v>6.3199999999999097</v>
      </c>
      <c r="B664" s="5">
        <f t="shared" si="261"/>
        <v>-205.77697823181538</v>
      </c>
      <c r="C664" s="5">
        <f t="shared" si="262"/>
        <v>448.56683408979495</v>
      </c>
      <c r="D664" s="5">
        <f t="shared" si="263"/>
        <v>-115.34438250164388</v>
      </c>
      <c r="E664" s="2">
        <f t="shared" si="264"/>
        <v>493.51430517823763</v>
      </c>
      <c r="F664" s="2">
        <f t="shared" si="265"/>
        <v>-24.642967916126498</v>
      </c>
      <c r="G664" s="3">
        <f t="shared" si="245"/>
        <v>-24.947845078816911</v>
      </c>
      <c r="H664" s="3">
        <f t="shared" si="246"/>
        <v>48.637565436989767</v>
      </c>
      <c r="I664" s="3">
        <f t="shared" si="247"/>
        <v>-86.800006971874623</v>
      </c>
      <c r="J664" s="2">
        <f t="shared" si="266"/>
        <v>102.57801399925616</v>
      </c>
      <c r="K664" s="2">
        <f t="shared" si="249"/>
        <v>102.57801399925616</v>
      </c>
      <c r="L664" s="5">
        <f t="shared" si="250"/>
        <v>0.31384836983451009</v>
      </c>
      <c r="M664" s="4">
        <f t="shared" si="267"/>
        <v>7.6797305379283545E-2</v>
      </c>
      <c r="N664" s="4">
        <f t="shared" si="251"/>
        <v>0.13282830099843657</v>
      </c>
      <c r="O664" s="4">
        <f t="shared" si="252"/>
        <v>0</v>
      </c>
      <c r="P664" s="4">
        <f t="shared" si="253"/>
        <v>0</v>
      </c>
      <c r="Q664" s="5">
        <f t="shared" si="254"/>
        <v>4.269731753773665</v>
      </c>
      <c r="R664" s="5">
        <f t="shared" si="255"/>
        <v>-8.3241400977309556</v>
      </c>
      <c r="S664" s="5">
        <f t="shared" si="268"/>
        <v>14.855501339884221</v>
      </c>
      <c r="T664" s="6">
        <f t="shared" si="269"/>
        <v>621.58409290267775</v>
      </c>
      <c r="U664" s="5">
        <f t="shared" si="256"/>
        <v>-1.9212985857356457</v>
      </c>
      <c r="V664" s="5">
        <f t="shared" si="257"/>
        <v>4.9076966003400271</v>
      </c>
      <c r="W664" s="5">
        <f t="shared" si="258"/>
        <v>3.3021964399598347</v>
      </c>
      <c r="X664" s="5">
        <f t="shared" si="248"/>
        <v>2.348433168038019</v>
      </c>
      <c r="Y664" s="5">
        <f t="shared" si="248"/>
        <v>-3.4164434973909286</v>
      </c>
      <c r="Z664" s="5">
        <f t="shared" si="259"/>
        <v>-14.016302220155943</v>
      </c>
      <c r="AA664">
        <f t="shared" si="260"/>
        <v>0</v>
      </c>
      <c r="AB664">
        <f t="shared" si="270"/>
        <v>0</v>
      </c>
    </row>
    <row r="665" spans="1:28" x14ac:dyDescent="0.2">
      <c r="A665">
        <f t="shared" ref="A665:A728" si="271">A664+dt</f>
        <v>6.3299999999999095</v>
      </c>
      <c r="B665" s="5">
        <f t="shared" si="261"/>
        <v>-206.02633926094512</v>
      </c>
      <c r="C665" s="5">
        <f t="shared" si="262"/>
        <v>449.05303892198998</v>
      </c>
      <c r="D665" s="5">
        <f t="shared" si="263"/>
        <v>-116.21308338647363</v>
      </c>
      <c r="E665" s="2">
        <f t="shared" si="264"/>
        <v>494.06020304649138</v>
      </c>
      <c r="F665" s="2">
        <f t="shared" si="265"/>
        <v>-24.645742009062804</v>
      </c>
      <c r="G665" s="3">
        <f t="shared" ref="G665:G728" si="272">G664+X664*dt</f>
        <v>-24.924360747136532</v>
      </c>
      <c r="H665" s="3">
        <f t="shared" ref="H665:H728" si="273">H664+Y664*dt</f>
        <v>48.603401002015858</v>
      </c>
      <c r="I665" s="3">
        <f t="shared" ref="I665:I728" si="274">I664+Z664*dt</f>
        <v>-86.940169994076186</v>
      </c>
      <c r="J665" s="2">
        <f t="shared" si="266"/>
        <v>102.67476567402052</v>
      </c>
      <c r="K665" s="2">
        <f t="shared" si="249"/>
        <v>102.67476567402052</v>
      </c>
      <c r="L665" s="5">
        <f t="shared" si="250"/>
        <v>0.31384836983451009</v>
      </c>
      <c r="M665" s="4">
        <f t="shared" si="267"/>
        <v>7.6724861623749904E-2</v>
      </c>
      <c r="N665" s="4">
        <f t="shared" si="251"/>
        <v>0.13274158954150223</v>
      </c>
      <c r="O665" s="4">
        <f t="shared" si="252"/>
        <v>0</v>
      </c>
      <c r="P665" s="4">
        <f t="shared" si="253"/>
        <v>0</v>
      </c>
      <c r="Q665" s="5">
        <f t="shared" si="254"/>
        <v>4.2697359207963581</v>
      </c>
      <c r="R665" s="5">
        <f t="shared" si="255"/>
        <v>-8.3261388019758318</v>
      </c>
      <c r="S665" s="5">
        <f t="shared" si="268"/>
        <v>14.893524072688439</v>
      </c>
      <c r="T665" s="6">
        <f t="shared" si="269"/>
        <v>621.58347131889559</v>
      </c>
      <c r="U665" s="5">
        <f t="shared" si="256"/>
        <v>-1.9214888970751631</v>
      </c>
      <c r="V665" s="5">
        <f t="shared" si="257"/>
        <v>4.9190091705196144</v>
      </c>
      <c r="W665" s="5">
        <f t="shared" si="258"/>
        <v>3.3008039633374358</v>
      </c>
      <c r="X665" s="5">
        <f t="shared" ref="X665:Y728" si="275">Q665+U665</f>
        <v>2.348247023721195</v>
      </c>
      <c r="Y665" s="5">
        <f t="shared" si="275"/>
        <v>-3.4071296314562174</v>
      </c>
      <c r="Z665" s="5">
        <f t="shared" si="259"/>
        <v>-13.979671963974123</v>
      </c>
      <c r="AA665">
        <f t="shared" si="260"/>
        <v>0</v>
      </c>
      <c r="AB665">
        <f t="shared" si="270"/>
        <v>0</v>
      </c>
    </row>
    <row r="666" spans="1:28" x14ac:dyDescent="0.2">
      <c r="A666">
        <f t="shared" si="271"/>
        <v>6.3399999999999093</v>
      </c>
      <c r="B666" s="5">
        <f t="shared" si="261"/>
        <v>-206.27546545606529</v>
      </c>
      <c r="C666" s="5">
        <f t="shared" si="262"/>
        <v>449.53890257552854</v>
      </c>
      <c r="D666" s="5">
        <f t="shared" si="263"/>
        <v>-117.08318407001259</v>
      </c>
      <c r="E666" s="2">
        <f t="shared" si="264"/>
        <v>494.60569404114926</v>
      </c>
      <c r="F666" s="2">
        <f t="shared" si="265"/>
        <v>-24.648501736568285</v>
      </c>
      <c r="G666" s="3">
        <f t="shared" si="272"/>
        <v>-24.90087827689932</v>
      </c>
      <c r="H666" s="3">
        <f t="shared" si="273"/>
        <v>48.569329705701293</v>
      </c>
      <c r="I666" s="3">
        <f t="shared" si="274"/>
        <v>-87.079966713715933</v>
      </c>
      <c r="J666" s="2">
        <f t="shared" si="266"/>
        <v>102.77136823981644</v>
      </c>
      <c r="K666" s="2">
        <f t="shared" si="249"/>
        <v>102.77136823981644</v>
      </c>
      <c r="L666" s="5">
        <f t="shared" si="250"/>
        <v>0.31384836983451009</v>
      </c>
      <c r="M666" s="4">
        <f t="shared" si="267"/>
        <v>7.6652665482708687E-2</v>
      </c>
      <c r="N666" s="4">
        <f t="shared" si="251"/>
        <v>0.13265512428274143</v>
      </c>
      <c r="O666" s="4">
        <f t="shared" si="252"/>
        <v>0</v>
      </c>
      <c r="P666" s="4">
        <f t="shared" si="253"/>
        <v>0</v>
      </c>
      <c r="Q666" s="5">
        <f t="shared" si="254"/>
        <v>4.2697266302029968</v>
      </c>
      <c r="R666" s="5">
        <f t="shared" si="255"/>
        <v>-8.3281303634951627</v>
      </c>
      <c r="S666" s="5">
        <f t="shared" si="268"/>
        <v>14.931507583797616</v>
      </c>
      <c r="T666" s="6">
        <f t="shared" si="269"/>
        <v>621.58284973573518</v>
      </c>
      <c r="U666" s="5">
        <f t="shared" si="256"/>
        <v>-1.9216784859663134</v>
      </c>
      <c r="V666" s="5">
        <f t="shared" si="257"/>
        <v>4.9302993776958095</v>
      </c>
      <c r="W666" s="5">
        <f t="shared" si="258"/>
        <v>3.2994135038438235</v>
      </c>
      <c r="X666" s="5">
        <f t="shared" si="275"/>
        <v>2.3480481442366834</v>
      </c>
      <c r="Y666" s="5">
        <f t="shared" si="275"/>
        <v>-3.3978309857993532</v>
      </c>
      <c r="Z666" s="5">
        <f t="shared" si="259"/>
        <v>-13.943078912358558</v>
      </c>
      <c r="AA666">
        <f t="shared" si="260"/>
        <v>0</v>
      </c>
      <c r="AB666">
        <f t="shared" si="270"/>
        <v>0</v>
      </c>
    </row>
    <row r="667" spans="1:28" x14ac:dyDescent="0.2">
      <c r="A667">
        <f t="shared" si="271"/>
        <v>6.3499999999999091</v>
      </c>
      <c r="B667" s="5">
        <f t="shared" si="261"/>
        <v>-206.52435683642707</v>
      </c>
      <c r="C667" s="5">
        <f t="shared" si="262"/>
        <v>450.0244259810363</v>
      </c>
      <c r="D667" s="5">
        <f t="shared" si="263"/>
        <v>-117.95468089109538</v>
      </c>
      <c r="E667" s="2">
        <f t="shared" si="264"/>
        <v>495.15077900197338</v>
      </c>
      <c r="F667" s="2">
        <f t="shared" si="265"/>
        <v>-24.65124711003967</v>
      </c>
      <c r="G667" s="3">
        <f t="shared" si="272"/>
        <v>-24.877397795456954</v>
      </c>
      <c r="H667" s="3">
        <f t="shared" si="273"/>
        <v>48.5353513958433</v>
      </c>
      <c r="I667" s="3">
        <f t="shared" si="274"/>
        <v>-87.219397502839513</v>
      </c>
      <c r="J667" s="2">
        <f t="shared" si="266"/>
        <v>102.86782080393131</v>
      </c>
      <c r="K667" s="2">
        <f t="shared" si="249"/>
        <v>102.86782080393131</v>
      </c>
      <c r="L667" s="5">
        <f t="shared" si="250"/>
        <v>0.31384836983451009</v>
      </c>
      <c r="M667" s="4">
        <f t="shared" si="267"/>
        <v>7.6580716609197255E-2</v>
      </c>
      <c r="N667" s="4">
        <f t="shared" si="251"/>
        <v>0.13256890527836987</v>
      </c>
      <c r="O667" s="4">
        <f t="shared" si="252"/>
        <v>0</v>
      </c>
      <c r="P667" s="4">
        <f t="shared" si="253"/>
        <v>0</v>
      </c>
      <c r="Q667" s="5">
        <f t="shared" si="254"/>
        <v>4.2697038852234117</v>
      </c>
      <c r="R667" s="5">
        <f t="shared" si="255"/>
        <v>-8.3301147543397711</v>
      </c>
      <c r="S667" s="5">
        <f t="shared" si="268"/>
        <v>14.969451525702816</v>
      </c>
      <c r="T667" s="6">
        <f t="shared" si="269"/>
        <v>621.58222815319618</v>
      </c>
      <c r="U667" s="5">
        <f t="shared" si="256"/>
        <v>-1.9218673510216056</v>
      </c>
      <c r="V667" s="5">
        <f t="shared" si="257"/>
        <v>4.9415671961159591</v>
      </c>
      <c r="W667" s="5">
        <f t="shared" si="258"/>
        <v>3.2980250626216607</v>
      </c>
      <c r="X667" s="5">
        <f t="shared" si="275"/>
        <v>2.3478365342018064</v>
      </c>
      <c r="Y667" s="5">
        <f t="shared" si="275"/>
        <v>-3.388547558223812</v>
      </c>
      <c r="Z667" s="5">
        <f t="shared" si="259"/>
        <v>-13.906523411675522</v>
      </c>
      <c r="AA667">
        <f t="shared" si="260"/>
        <v>0</v>
      </c>
      <c r="AB667">
        <f t="shared" si="270"/>
        <v>0</v>
      </c>
    </row>
    <row r="668" spans="1:28" x14ac:dyDescent="0.2">
      <c r="A668">
        <f t="shared" si="271"/>
        <v>6.3599999999999088</v>
      </c>
      <c r="B668" s="5">
        <f t="shared" si="261"/>
        <v>-206.77301342255493</v>
      </c>
      <c r="C668" s="5">
        <f t="shared" si="262"/>
        <v>450.50961006761685</v>
      </c>
      <c r="D668" s="5">
        <f t="shared" si="263"/>
        <v>-118.82757019229436</v>
      </c>
      <c r="E668" s="2">
        <f t="shared" si="264"/>
        <v>495.69545876790141</v>
      </c>
      <c r="F668" s="2">
        <f t="shared" si="265"/>
        <v>-24.653978140941319</v>
      </c>
      <c r="G668" s="3">
        <f t="shared" si="272"/>
        <v>-24.853919430114935</v>
      </c>
      <c r="H668" s="3">
        <f t="shared" si="273"/>
        <v>48.501465920261062</v>
      </c>
      <c r="I668" s="3">
        <f t="shared" si="274"/>
        <v>-87.35846273695627</v>
      </c>
      <c r="J668" s="2">
        <f t="shared" si="266"/>
        <v>102.96412248553895</v>
      </c>
      <c r="K668" s="2">
        <f t="shared" si="249"/>
        <v>102.96412248553895</v>
      </c>
      <c r="L668" s="5">
        <f t="shared" si="250"/>
        <v>0.31384836983451009</v>
      </c>
      <c r="M668" s="4">
        <f t="shared" si="267"/>
        <v>7.6509014648383528E-2</v>
      </c>
      <c r="N668" s="4">
        <f t="shared" si="251"/>
        <v>0.13248293257328103</v>
      </c>
      <c r="O668" s="4">
        <f t="shared" si="252"/>
        <v>0</v>
      </c>
      <c r="P668" s="4">
        <f t="shared" si="253"/>
        <v>0</v>
      </c>
      <c r="Q668" s="5">
        <f t="shared" si="254"/>
        <v>4.2696676897913468</v>
      </c>
      <c r="R668" s="5">
        <f t="shared" si="255"/>
        <v>-8.3320919474911612</v>
      </c>
      <c r="S668" s="5">
        <f t="shared" si="268"/>
        <v>15.007355553179993</v>
      </c>
      <c r="T668" s="6">
        <f t="shared" si="269"/>
        <v>621.58160657127883</v>
      </c>
      <c r="U668" s="5">
        <f t="shared" si="256"/>
        <v>-1.9220554909357164</v>
      </c>
      <c r="V668" s="5">
        <f t="shared" si="257"/>
        <v>4.9528126005785786</v>
      </c>
      <c r="W668" s="5">
        <f t="shared" si="258"/>
        <v>3.2966386409006296</v>
      </c>
      <c r="X668" s="5">
        <f t="shared" si="275"/>
        <v>2.3476121988556304</v>
      </c>
      <c r="Y668" s="5">
        <f t="shared" si="275"/>
        <v>-3.3792793469125826</v>
      </c>
      <c r="Z668" s="5">
        <f t="shared" si="259"/>
        <v>-13.870005805919376</v>
      </c>
      <c r="AA668">
        <f t="shared" si="260"/>
        <v>0</v>
      </c>
      <c r="AB668">
        <f t="shared" si="270"/>
        <v>0</v>
      </c>
    </row>
    <row r="669" spans="1:28" x14ac:dyDescent="0.2">
      <c r="A669">
        <f t="shared" si="271"/>
        <v>6.3699999999999086</v>
      </c>
      <c r="B669" s="5">
        <f t="shared" si="261"/>
        <v>-207.02143523624613</v>
      </c>
      <c r="C669" s="5">
        <f t="shared" si="262"/>
        <v>450.99445576285211</v>
      </c>
      <c r="D669" s="5">
        <f t="shared" si="263"/>
        <v>-119.70184831995422</v>
      </c>
      <c r="E669" s="2">
        <f t="shared" si="264"/>
        <v>496.23973417704718</v>
      </c>
      <c r="F669" s="2">
        <f t="shared" si="265"/>
        <v>-24.656694840805148</v>
      </c>
      <c r="G669" s="3">
        <f t="shared" si="272"/>
        <v>-24.83044330812638</v>
      </c>
      <c r="H669" s="3">
        <f t="shared" si="273"/>
        <v>48.467673126791937</v>
      </c>
      <c r="I669" s="3">
        <f t="shared" si="274"/>
        <v>-87.49716279501547</v>
      </c>
      <c r="J669" s="2">
        <f t="shared" si="266"/>
        <v>103.06027241561642</v>
      </c>
      <c r="K669" s="2">
        <f t="shared" si="249"/>
        <v>103.06027241561642</v>
      </c>
      <c r="L669" s="5">
        <f t="shared" si="250"/>
        <v>0.31384836983451009</v>
      </c>
      <c r="M669" s="4">
        <f t="shared" si="267"/>
        <v>7.6437559237721928E-2</v>
      </c>
      <c r="N669" s="4">
        <f t="shared" si="251"/>
        <v>0.13239720620120607</v>
      </c>
      <c r="O669" s="4">
        <f t="shared" si="252"/>
        <v>0</v>
      </c>
      <c r="P669" s="4">
        <f t="shared" si="253"/>
        <v>0</v>
      </c>
      <c r="Q669" s="5">
        <f t="shared" si="254"/>
        <v>4.2696180485372386</v>
      </c>
      <c r="R669" s="5">
        <f t="shared" si="255"/>
        <v>-8.3340619168498051</v>
      </c>
      <c r="S669" s="5">
        <f t="shared" si="268"/>
        <v>15.0452193232948</v>
      </c>
      <c r="T669" s="6">
        <f t="shared" si="269"/>
        <v>621.58098498998311</v>
      </c>
      <c r="U669" s="5">
        <f t="shared" si="256"/>
        <v>-1.9222429044841993</v>
      </c>
      <c r="V669" s="5">
        <f t="shared" si="257"/>
        <v>4.964035566431364</v>
      </c>
      <c r="W669" s="5">
        <f t="shared" si="258"/>
        <v>3.2952542399950047</v>
      </c>
      <c r="X669" s="5">
        <f t="shared" si="275"/>
        <v>2.3473751440530393</v>
      </c>
      <c r="Y669" s="5">
        <f t="shared" si="275"/>
        <v>-3.3700263504184411</v>
      </c>
      <c r="Z669" s="5">
        <f t="shared" si="259"/>
        <v>-13.833526436710194</v>
      </c>
      <c r="AA669">
        <f t="shared" si="260"/>
        <v>0</v>
      </c>
      <c r="AB669">
        <f t="shared" si="270"/>
        <v>0</v>
      </c>
    </row>
    <row r="670" spans="1:28" x14ac:dyDescent="0.2">
      <c r="A670">
        <f t="shared" si="271"/>
        <v>6.3799999999999084</v>
      </c>
      <c r="B670" s="5">
        <f t="shared" si="261"/>
        <v>-207.26962230057021</v>
      </c>
      <c r="C670" s="5">
        <f t="shared" si="262"/>
        <v>451.47896399280251</v>
      </c>
      <c r="D670" s="5">
        <f t="shared" si="263"/>
        <v>-120.57751162422622</v>
      </c>
      <c r="E670" s="2">
        <f t="shared" si="264"/>
        <v>496.78360606670117</v>
      </c>
      <c r="F670" s="2">
        <f t="shared" si="265"/>
        <v>-24.659397221230524</v>
      </c>
      <c r="G670" s="3">
        <f t="shared" si="272"/>
        <v>-24.80696955668585</v>
      </c>
      <c r="H670" s="3">
        <f t="shared" si="273"/>
        <v>48.43397286328775</v>
      </c>
      <c r="I670" s="3">
        <f t="shared" si="274"/>
        <v>-87.63549805938257</v>
      </c>
      <c r="J670" s="2">
        <f t="shared" si="266"/>
        <v>103.15626973686126</v>
      </c>
      <c r="K670" s="2">
        <f t="shared" si="249"/>
        <v>103.15626973686126</v>
      </c>
      <c r="L670" s="5">
        <f t="shared" si="250"/>
        <v>0.31384836983451009</v>
      </c>
      <c r="M670" s="4">
        <f t="shared" si="267"/>
        <v>7.6366350007107134E-2</v>
      </c>
      <c r="N670" s="4">
        <f t="shared" si="251"/>
        <v>0.13231172618487252</v>
      </c>
      <c r="O670" s="4">
        <f t="shared" si="252"/>
        <v>0</v>
      </c>
      <c r="P670" s="4">
        <f t="shared" si="253"/>
        <v>0</v>
      </c>
      <c r="Q670" s="5">
        <f t="shared" si="254"/>
        <v>4.2695549667810218</v>
      </c>
      <c r="R670" s="5">
        <f t="shared" si="255"/>
        <v>-8.3360246372235345</v>
      </c>
      <c r="S670" s="5">
        <f t="shared" si="268"/>
        <v>15.0830424954072</v>
      </c>
      <c r="T670" s="6">
        <f t="shared" si="269"/>
        <v>621.58036340930892</v>
      </c>
      <c r="U670" s="5">
        <f t="shared" si="256"/>
        <v>-1.9224295905222191</v>
      </c>
      <c r="V670" s="5">
        <f t="shared" si="257"/>
        <v>4.9752360695692177</v>
      </c>
      <c r="W670" s="5">
        <f t="shared" si="258"/>
        <v>3.2938718613012741</v>
      </c>
      <c r="X670" s="5">
        <f t="shared" si="275"/>
        <v>2.3471253762588029</v>
      </c>
      <c r="Y670" s="5">
        <f t="shared" si="275"/>
        <v>-3.3607885676543168</v>
      </c>
      <c r="Z670" s="5">
        <f t="shared" si="259"/>
        <v>-13.797085643291524</v>
      </c>
      <c r="AA670">
        <f t="shared" si="260"/>
        <v>0</v>
      </c>
      <c r="AB670">
        <f t="shared" si="270"/>
        <v>0</v>
      </c>
    </row>
    <row r="671" spans="1:28" x14ac:dyDescent="0.2">
      <c r="A671">
        <f t="shared" si="271"/>
        <v>6.3899999999999082</v>
      </c>
      <c r="B671" s="5">
        <f t="shared" si="261"/>
        <v>-207.51757463986826</v>
      </c>
      <c r="C671" s="5">
        <f t="shared" si="262"/>
        <v>451.96313568200702</v>
      </c>
      <c r="D671" s="5">
        <f t="shared" si="263"/>
        <v>-121.45455645910222</v>
      </c>
      <c r="E671" s="2">
        <f t="shared" si="264"/>
        <v>497.32707527333116</v>
      </c>
      <c r="F671" s="2">
        <f t="shared" si="265"/>
        <v>-24.662085293884228</v>
      </c>
      <c r="G671" s="3">
        <f t="shared" si="272"/>
        <v>-24.783498302923263</v>
      </c>
      <c r="H671" s="3">
        <f t="shared" si="273"/>
        <v>48.400364977611204</v>
      </c>
      <c r="I671" s="3">
        <f t="shared" si="274"/>
        <v>-87.773468915815485</v>
      </c>
      <c r="J671" s="2">
        <f t="shared" si="266"/>
        <v>103.2521136036091</v>
      </c>
      <c r="K671" s="2">
        <f t="shared" si="249"/>
        <v>103.2521136036091</v>
      </c>
      <c r="L671" s="5">
        <f t="shared" si="250"/>
        <v>0.31384836983451009</v>
      </c>
      <c r="M671" s="4">
        <f t="shared" si="267"/>
        <v>7.6295386579025723E-2</v>
      </c>
      <c r="N671" s="4">
        <f t="shared" si="251"/>
        <v>0.13222649253616095</v>
      </c>
      <c r="O671" s="4">
        <f t="shared" si="252"/>
        <v>0</v>
      </c>
      <c r="P671" s="4">
        <f t="shared" si="253"/>
        <v>0</v>
      </c>
      <c r="Q671" s="5">
        <f t="shared" si="254"/>
        <v>4.2694784505249714</v>
      </c>
      <c r="R671" s="5">
        <f t="shared" si="255"/>
        <v>-8.3379800843160403</v>
      </c>
      <c r="S671" s="5">
        <f t="shared" si="268"/>
        <v>15.120824731175883</v>
      </c>
      <c r="T671" s="6">
        <f t="shared" si="269"/>
        <v>621.57974182925636</v>
      </c>
      <c r="U671" s="5">
        <f t="shared" si="256"/>
        <v>-1.9226155479832903</v>
      </c>
      <c r="V671" s="5">
        <f t="shared" si="257"/>
        <v>4.9864140864322337</v>
      </c>
      <c r="W671" s="5">
        <f t="shared" si="258"/>
        <v>3.2924915062957854</v>
      </c>
      <c r="X671" s="5">
        <f t="shared" si="275"/>
        <v>2.3468629025416812</v>
      </c>
      <c r="Y671" s="5">
        <f t="shared" si="275"/>
        <v>-3.3515659978838066</v>
      </c>
      <c r="Z671" s="5">
        <f t="shared" si="259"/>
        <v>-13.76068376252833</v>
      </c>
      <c r="AA671">
        <f t="shared" si="260"/>
        <v>0</v>
      </c>
      <c r="AB671">
        <f t="shared" si="270"/>
        <v>0</v>
      </c>
    </row>
    <row r="672" spans="1:28" x14ac:dyDescent="0.2">
      <c r="A672">
        <f t="shared" si="271"/>
        <v>6.399999999999908</v>
      </c>
      <c r="B672" s="5">
        <f t="shared" si="261"/>
        <v>-207.76529227975237</v>
      </c>
      <c r="C672" s="5">
        <f t="shared" si="262"/>
        <v>452.44697175348324</v>
      </c>
      <c r="D672" s="5">
        <f t="shared" si="263"/>
        <v>-122.33297918244851</v>
      </c>
      <c r="E672" s="2">
        <f t="shared" si="264"/>
        <v>497.87014263258266</v>
      </c>
      <c r="F672" s="2">
        <f t="shared" si="265"/>
        <v>-24.664759070500342</v>
      </c>
      <c r="G672" s="3">
        <f t="shared" si="272"/>
        <v>-24.760029673897847</v>
      </c>
      <c r="H672" s="3">
        <f t="shared" si="273"/>
        <v>48.366849317632365</v>
      </c>
      <c r="I672" s="3">
        <f t="shared" si="274"/>
        <v>-87.91107575344077</v>
      </c>
      <c r="J672" s="2">
        <f t="shared" si="266"/>
        <v>103.34780318175156</v>
      </c>
      <c r="K672" s="2">
        <f t="shared" ref="K672:K735" si="276">IF(D672&gt;=hwind,SQRT((G672-vxw)^2+(H672-vyw)^2+I672^2),J672)</f>
        <v>103.34780318175156</v>
      </c>
      <c r="L672" s="5">
        <f t="shared" ref="L672:L735" si="277">IF(drag=1,cdfit*(cda+cdb/(1+EXP(-(K672-vel)/dv))),IF(drag=2,cdfit,0))</f>
        <v>0.31384836983451009</v>
      </c>
      <c r="M672" s="4">
        <f t="shared" si="267"/>
        <v>7.6224668568705842E-2</v>
      </c>
      <c r="N672" s="4">
        <f t="shared" ref="N672:N735" si="278">IF(Magnus=1,(IF(M672&lt;0.1,1.5*M672,0.09+0.6*M672)),IF(Magnus=2,1/(2.32+0.4/M672),0))</f>
        <v>0.13214150525626026</v>
      </c>
      <c r="O672" s="4">
        <f t="shared" ref="O672:O735" si="279">IF(D672&gt;=hwind,vxw,0)</f>
        <v>0</v>
      </c>
      <c r="P672" s="4">
        <f t="shared" ref="P672:P735" si="280">IF(E672&gt;=hwind,vxw,0)</f>
        <v>0</v>
      </c>
      <c r="Q672" s="5">
        <f t="shared" ref="Q672:Q735" si="281">-const*$L672*$K672*(G672-O672)</f>
        <v>4.2693885064465809</v>
      </c>
      <c r="R672" s="5">
        <f t="shared" ref="R672:R735" si="282">-const*$L672*$K672*(H672-P672)</f>
        <v>-8.33992823471546</v>
      </c>
      <c r="S672" s="5">
        <f t="shared" si="268"/>
        <v>15.158565694562389</v>
      </c>
      <c r="T672" s="6">
        <f t="shared" si="269"/>
        <v>621.57912024982522</v>
      </c>
      <c r="U672" s="5">
        <f t="shared" ref="U672:U735" si="283">const*($N672/omega)*K672*(wy*I672-wz*(H672-P672))</f>
        <v>-1.9228007758780397</v>
      </c>
      <c r="V672" s="5">
        <f t="shared" ref="V672:V735" si="284">const*($N672/omega)*K672*(wz*(G672-O672)-wx*I672)</f>
        <v>4.9975695940036564</v>
      </c>
      <c r="W672" s="5">
        <f t="shared" ref="W672:W735" si="285">const*($N672/omega)*K672*(wx*(H672-P672)-wy*(G672-O672))</f>
        <v>3.2911131765324364</v>
      </c>
      <c r="X672" s="5">
        <f t="shared" si="275"/>
        <v>2.3465877305685412</v>
      </c>
      <c r="Y672" s="5">
        <f t="shared" si="275"/>
        <v>-3.3423586407118036</v>
      </c>
      <c r="Z672" s="5">
        <f t="shared" ref="Z672:Z735" si="286">S672+W672-32.174</f>
        <v>-13.724321128905174</v>
      </c>
      <c r="AA672">
        <f t="shared" ref="AA672:AA735" si="287">IF(($A672-ttarget)*($A673-ttarget)&lt;0,1,0)</f>
        <v>0</v>
      </c>
      <c r="AB672">
        <f t="shared" si="270"/>
        <v>0</v>
      </c>
    </row>
    <row r="673" spans="1:28" x14ac:dyDescent="0.2">
      <c r="A673">
        <f t="shared" si="271"/>
        <v>6.4099999999999078</v>
      </c>
      <c r="B673" s="5">
        <f t="shared" ref="B673:B736" si="288">B672+G672*dt+0.5*X672*dt*dt</f>
        <v>-208.0127752471048</v>
      </c>
      <c r="C673" s="5">
        <f t="shared" ref="C673:C736" si="289">C672+H672*dt+0.5*Y672*dt*dt</f>
        <v>452.9304731287275</v>
      </c>
      <c r="D673" s="5">
        <f t="shared" ref="D673:D736" si="290">D672+I672*dt+0.5*Z672*dt*dt</f>
        <v>-123.21277615603937</v>
      </c>
      <c r="E673" s="2">
        <f t="shared" ref="E673:E736" si="291">SQRT(B673^2+C673^2)</f>
        <v>498.41280897927919</v>
      </c>
      <c r="F673" s="2">
        <f t="shared" ref="F673:F736" si="292">ATAN2(C673,B673)*180/PI()</f>
        <v>-24.667418562880179</v>
      </c>
      <c r="G673" s="3">
        <f t="shared" si="272"/>
        <v>-24.736563796592161</v>
      </c>
      <c r="H673" s="3">
        <f t="shared" si="273"/>
        <v>48.333425731225248</v>
      </c>
      <c r="I673" s="3">
        <f t="shared" si="274"/>
        <v>-88.048318964729816</v>
      </c>
      <c r="J673" s="2">
        <f t="shared" ref="J673:J736" si="293">SQRT(G673^2+H673^2+I673^2)</f>
        <v>103.44333764865451</v>
      </c>
      <c r="K673" s="2">
        <f t="shared" si="276"/>
        <v>103.44333764865451</v>
      </c>
      <c r="L673" s="5">
        <f t="shared" si="277"/>
        <v>0.31384836983451009</v>
      </c>
      <c r="M673" s="4">
        <f t="shared" ref="M673:M736" si="294">(romega/K673)*EXP(-A673/tau)</f>
        <v>7.615419558426452E-2</v>
      </c>
      <c r="N673" s="4">
        <f t="shared" si="278"/>
        <v>0.13205676433582092</v>
      </c>
      <c r="O673" s="4">
        <f t="shared" si="279"/>
        <v>0</v>
      </c>
      <c r="P673" s="4">
        <f t="shared" si="280"/>
        <v>0</v>
      </c>
      <c r="Q673" s="5">
        <f t="shared" si="281"/>
        <v>4.2692851418914781</v>
      </c>
      <c r="R673" s="5">
        <f t="shared" si="282"/>
        <v>-8.3418690658830705</v>
      </c>
      <c r="S673" s="5">
        <f t="shared" ref="S673:S736" si="295">-const*$L673*$K673*I673</f>
        <v>15.196265051835093</v>
      </c>
      <c r="T673" s="6">
        <f t="shared" ref="T673:T736" si="296">omega*EXP(-A673/tau)*30/PI()</f>
        <v>621.57849867101572</v>
      </c>
      <c r="U673" s="5">
        <f t="shared" si="283"/>
        <v>-1.9229852732929713</v>
      </c>
      <c r="V673" s="5">
        <f t="shared" si="284"/>
        <v>5.0087025698078076</v>
      </c>
      <c r="W673" s="5">
        <f t="shared" si="285"/>
        <v>3.2897368736403831</v>
      </c>
      <c r="X673" s="5">
        <f t="shared" si="275"/>
        <v>2.346299868598507</v>
      </c>
      <c r="Y673" s="5">
        <f t="shared" si="275"/>
        <v>-3.3331664960752629</v>
      </c>
      <c r="Z673" s="5">
        <f t="shared" si="286"/>
        <v>-13.687998074524522</v>
      </c>
      <c r="AA673">
        <f t="shared" si="287"/>
        <v>0</v>
      </c>
      <c r="AB673">
        <f t="shared" ref="AB673:AB736" si="297">IF($D673*$D674&lt;0,1,0)</f>
        <v>0</v>
      </c>
    </row>
    <row r="674" spans="1:28" x14ac:dyDescent="0.2">
      <c r="A674">
        <f t="shared" si="271"/>
        <v>6.4199999999999076</v>
      </c>
      <c r="B674" s="5">
        <f t="shared" si="288"/>
        <v>-208.26002357007729</v>
      </c>
      <c r="C674" s="5">
        <f t="shared" si="289"/>
        <v>453.41364072771495</v>
      </c>
      <c r="D674" s="5">
        <f t="shared" si="290"/>
        <v>-124.09394374559039</v>
      </c>
      <c r="E674" s="2">
        <f t="shared" si="291"/>
        <v>498.95507514742297</v>
      </c>
      <c r="F674" s="2">
        <f t="shared" si="292"/>
        <v>-24.670063782892157</v>
      </c>
      <c r="G674" s="3">
        <f t="shared" si="272"/>
        <v>-24.713100797906176</v>
      </c>
      <c r="H674" s="3">
        <f t="shared" si="273"/>
        <v>48.300094066264492</v>
      </c>
      <c r="I674" s="3">
        <f t="shared" si="274"/>
        <v>-88.185198945475065</v>
      </c>
      <c r="J674" s="2">
        <f t="shared" si="293"/>
        <v>103.53871619307671</v>
      </c>
      <c r="K674" s="2">
        <f t="shared" si="276"/>
        <v>103.53871619307671</v>
      </c>
      <c r="L674" s="5">
        <f t="shared" si="277"/>
        <v>0.31384836983451009</v>
      </c>
      <c r="M674" s="4">
        <f t="shared" si="294"/>
        <v>7.6083967226853358E-2</v>
      </c>
      <c r="N674" s="4">
        <f t="shared" si="278"/>
        <v>0.13197226975510737</v>
      </c>
      <c r="O674" s="4">
        <f t="shared" si="279"/>
        <v>0</v>
      </c>
      <c r="P674" s="4">
        <f t="shared" si="280"/>
        <v>0</v>
      </c>
      <c r="Q674" s="5">
        <f t="shared" si="281"/>
        <v>4.2691683648663714</v>
      </c>
      <c r="R674" s="5">
        <f t="shared" si="282"/>
        <v>-8.3438025561420766</v>
      </c>
      <c r="S674" s="5">
        <f t="shared" si="295"/>
        <v>15.233922471572917</v>
      </c>
      <c r="T674" s="6">
        <f t="shared" si="296"/>
        <v>621.57787709282786</v>
      </c>
      <c r="U674" s="5">
        <f t="shared" si="283"/>
        <v>-1.9231690393892644</v>
      </c>
      <c r="V674" s="5">
        <f t="shared" si="284"/>
        <v>5.0198129919080232</v>
      </c>
      <c r="W674" s="5">
        <f t="shared" si="285"/>
        <v>3.2883625993218111</v>
      </c>
      <c r="X674" s="5">
        <f t="shared" si="275"/>
        <v>2.345999325477107</v>
      </c>
      <c r="Y674" s="5">
        <f t="shared" si="275"/>
        <v>-3.3239895642340533</v>
      </c>
      <c r="Z674" s="5">
        <f t="shared" si="286"/>
        <v>-13.651714929105271</v>
      </c>
      <c r="AA674">
        <f t="shared" si="287"/>
        <v>0</v>
      </c>
      <c r="AB674">
        <f t="shared" si="297"/>
        <v>0</v>
      </c>
    </row>
    <row r="675" spans="1:28" x14ac:dyDescent="0.2">
      <c r="A675">
        <f t="shared" si="271"/>
        <v>6.4299999999999073</v>
      </c>
      <c r="B675" s="5">
        <f t="shared" si="288"/>
        <v>-208.50703727809008</v>
      </c>
      <c r="C675" s="5">
        <f t="shared" si="289"/>
        <v>453.89647546889938</v>
      </c>
      <c r="D675" s="5">
        <f t="shared" si="290"/>
        <v>-124.9764783207916</v>
      </c>
      <c r="E675" s="2">
        <f t="shared" si="291"/>
        <v>499.49694197019465</v>
      </c>
      <c r="F675" s="2">
        <f t="shared" si="292"/>
        <v>-24.672694742471755</v>
      </c>
      <c r="G675" s="3">
        <f t="shared" si="272"/>
        <v>-24.689640804651404</v>
      </c>
      <c r="H675" s="3">
        <f t="shared" si="273"/>
        <v>48.266854170622153</v>
      </c>
      <c r="I675" s="3">
        <f t="shared" si="274"/>
        <v>-88.321716094766117</v>
      </c>
      <c r="J675" s="2">
        <f t="shared" si="293"/>
        <v>103.63393801508887</v>
      </c>
      <c r="K675" s="2">
        <f t="shared" si="276"/>
        <v>103.63393801508887</v>
      </c>
      <c r="L675" s="5">
        <f t="shared" si="277"/>
        <v>0.31384836983451009</v>
      </c>
      <c r="M675" s="4">
        <f t="shared" si="294"/>
        <v>7.6013983090801818E-2</v>
      </c>
      <c r="N675" s="4">
        <f t="shared" si="278"/>
        <v>0.13188802148414774</v>
      </c>
      <c r="O675" s="4">
        <f t="shared" si="279"/>
        <v>0</v>
      </c>
      <c r="P675" s="4">
        <f t="shared" si="280"/>
        <v>0</v>
      </c>
      <c r="Q675" s="5">
        <f t="shared" si="281"/>
        <v>4.2690381840320413</v>
      </c>
      <c r="R675" s="5">
        <f t="shared" si="282"/>
        <v>-8.3457286846665184</v>
      </c>
      <c r="S675" s="5">
        <f t="shared" si="295"/>
        <v>15.271537624668875</v>
      </c>
      <c r="T675" s="6">
        <f t="shared" si="296"/>
        <v>621.57725551526153</v>
      </c>
      <c r="U675" s="5">
        <f t="shared" si="283"/>
        <v>-1.9233520734015648</v>
      </c>
      <c r="V675" s="5">
        <f t="shared" si="284"/>
        <v>5.0309008389045236</v>
      </c>
      <c r="W675" s="5">
        <f t="shared" si="285"/>
        <v>3.2869903553497095</v>
      </c>
      <c r="X675" s="5">
        <f t="shared" si="275"/>
        <v>2.3456861106304765</v>
      </c>
      <c r="Y675" s="5">
        <f t="shared" si="275"/>
        <v>-3.3148278457619949</v>
      </c>
      <c r="Z675" s="5">
        <f t="shared" si="286"/>
        <v>-13.615472019981414</v>
      </c>
      <c r="AA675">
        <f t="shared" si="287"/>
        <v>0</v>
      </c>
      <c r="AB675">
        <f t="shared" si="297"/>
        <v>0</v>
      </c>
    </row>
    <row r="676" spans="1:28" x14ac:dyDescent="0.2">
      <c r="A676">
        <f t="shared" si="271"/>
        <v>6.4399999999999071</v>
      </c>
      <c r="B676" s="5">
        <f t="shared" si="288"/>
        <v>-208.75381640183107</v>
      </c>
      <c r="C676" s="5">
        <f t="shared" si="289"/>
        <v>454.37897826921335</v>
      </c>
      <c r="D676" s="5">
        <f t="shared" si="290"/>
        <v>-125.86037625534027</v>
      </c>
      <c r="E676" s="2">
        <f t="shared" si="291"/>
        <v>500.03841027995406</v>
      </c>
      <c r="F676" s="2">
        <f t="shared" si="292"/>
        <v>-24.675311453621372</v>
      </c>
      <c r="G676" s="3">
        <f t="shared" si="272"/>
        <v>-24.6661839435451</v>
      </c>
      <c r="H676" s="3">
        <f t="shared" si="273"/>
        <v>48.233705892164537</v>
      </c>
      <c r="I676" s="3">
        <f t="shared" si="274"/>
        <v>-88.457870814965929</v>
      </c>
      <c r="J676" s="2">
        <f t="shared" si="293"/>
        <v>103.72900232599285</v>
      </c>
      <c r="K676" s="2">
        <f t="shared" si="276"/>
        <v>103.72900232599285</v>
      </c>
      <c r="L676" s="5">
        <f t="shared" si="277"/>
        <v>0.31384836983451009</v>
      </c>
      <c r="M676" s="4">
        <f t="shared" si="294"/>
        <v>7.5944242763758732E-2</v>
      </c>
      <c r="N676" s="4">
        <f t="shared" si="278"/>
        <v>0.13180401948288284</v>
      </c>
      <c r="O676" s="4">
        <f t="shared" si="279"/>
        <v>0</v>
      </c>
      <c r="P676" s="4">
        <f t="shared" si="280"/>
        <v>0</v>
      </c>
      <c r="Q676" s="5">
        <f t="shared" si="281"/>
        <v>4.2688946086963497</v>
      </c>
      <c r="R676" s="5">
        <f t="shared" si="282"/>
        <v>-8.347647431470234</v>
      </c>
      <c r="S676" s="5">
        <f t="shared" si="295"/>
        <v>15.30911018433336</v>
      </c>
      <c r="T676" s="6">
        <f t="shared" si="296"/>
        <v>621.57663393831683</v>
      </c>
      <c r="U676" s="5">
        <f t="shared" si="283"/>
        <v>-1.923534374636803</v>
      </c>
      <c r="V676" s="5">
        <f t="shared" si="284"/>
        <v>5.0419660899322869</v>
      </c>
      <c r="W676" s="5">
        <f t="shared" si="285"/>
        <v>3.285620143565696</v>
      </c>
      <c r="X676" s="5">
        <f t="shared" si="275"/>
        <v>2.3453602340595467</v>
      </c>
      <c r="Y676" s="5">
        <f t="shared" si="275"/>
        <v>-3.3056813415379471</v>
      </c>
      <c r="Z676" s="5">
        <f t="shared" si="286"/>
        <v>-13.579269672100942</v>
      </c>
      <c r="AA676">
        <f t="shared" si="287"/>
        <v>0</v>
      </c>
      <c r="AB676">
        <f t="shared" si="297"/>
        <v>0</v>
      </c>
    </row>
    <row r="677" spans="1:28" x14ac:dyDescent="0.2">
      <c r="A677">
        <f t="shared" si="271"/>
        <v>6.4499999999999069</v>
      </c>
      <c r="B677" s="5">
        <f t="shared" si="288"/>
        <v>-209.00036097325483</v>
      </c>
      <c r="C677" s="5">
        <f t="shared" si="289"/>
        <v>454.86115004406793</v>
      </c>
      <c r="D677" s="5">
        <f t="shared" si="290"/>
        <v>-126.74563392697354</v>
      </c>
      <c r="E677" s="2">
        <f t="shared" si="291"/>
        <v>500.57948090823987</v>
      </c>
      <c r="F677" s="2">
        <f t="shared" si="292"/>
        <v>-24.677913928410227</v>
      </c>
      <c r="G677" s="3">
        <f t="shared" si="272"/>
        <v>-24.642730341204505</v>
      </c>
      <c r="H677" s="3">
        <f t="shared" si="273"/>
        <v>48.200649078749159</v>
      </c>
      <c r="I677" s="3">
        <f t="shared" si="274"/>
        <v>-88.593663511686941</v>
      </c>
      <c r="J677" s="2">
        <f t="shared" si="293"/>
        <v>103.82390834824152</v>
      </c>
      <c r="K677" s="2">
        <f t="shared" si="276"/>
        <v>103.82390834824152</v>
      </c>
      <c r="L677" s="5">
        <f t="shared" si="277"/>
        <v>0.31384836983451009</v>
      </c>
      <c r="M677" s="4">
        <f t="shared" si="294"/>
        <v>7.5874745826831763E-2</v>
      </c>
      <c r="N677" s="4">
        <f t="shared" si="278"/>
        <v>0.13172026370131315</v>
      </c>
      <c r="O677" s="4">
        <f t="shared" si="279"/>
        <v>0</v>
      </c>
      <c r="P677" s="4">
        <f t="shared" si="280"/>
        <v>0</v>
      </c>
      <c r="Q677" s="5">
        <f t="shared" si="281"/>
        <v>4.2687376488073134</v>
      </c>
      <c r="R677" s="5">
        <f t="shared" si="282"/>
        <v>-8.3495587773959716</v>
      </c>
      <c r="S677" s="5">
        <f t="shared" si="295"/>
        <v>15.346639826097277</v>
      </c>
      <c r="T677" s="6">
        <f t="shared" si="296"/>
        <v>621.57601236199366</v>
      </c>
      <c r="U677" s="5">
        <f t="shared" si="283"/>
        <v>-1.9237159424730279</v>
      </c>
      <c r="V677" s="5">
        <f t="shared" si="284"/>
        <v>5.0530087246589135</v>
      </c>
      <c r="W677" s="5">
        <f t="shared" si="285"/>
        <v>3.2842519658778775</v>
      </c>
      <c r="X677" s="5">
        <f t="shared" si="275"/>
        <v>2.3450217063342853</v>
      </c>
      <c r="Y677" s="5">
        <f t="shared" si="275"/>
        <v>-3.2965500527370581</v>
      </c>
      <c r="Z677" s="5">
        <f t="shared" si="286"/>
        <v>-13.543108208024844</v>
      </c>
      <c r="AA677">
        <f t="shared" si="287"/>
        <v>0</v>
      </c>
      <c r="AB677">
        <f t="shared" si="297"/>
        <v>0</v>
      </c>
    </row>
    <row r="678" spans="1:28" x14ac:dyDescent="0.2">
      <c r="A678">
        <f t="shared" si="271"/>
        <v>6.4599999999999067</v>
      </c>
      <c r="B678" s="5">
        <f t="shared" si="288"/>
        <v>-209.24667102558155</v>
      </c>
      <c r="C678" s="5">
        <f t="shared" si="289"/>
        <v>455.34299170735278</v>
      </c>
      <c r="D678" s="5">
        <f t="shared" si="290"/>
        <v>-127.6322477175008</v>
      </c>
      <c r="E678" s="2">
        <f t="shared" si="291"/>
        <v>501.12015468577022</v>
      </c>
      <c r="F678" s="2">
        <f t="shared" si="292"/>
        <v>-24.680502178974269</v>
      </c>
      <c r="G678" s="3">
        <f t="shared" si="272"/>
        <v>-24.619280124141163</v>
      </c>
      <c r="H678" s="3">
        <f t="shared" si="273"/>
        <v>48.167683578221791</v>
      </c>
      <c r="I678" s="3">
        <f t="shared" si="274"/>
        <v>-88.729094593767186</v>
      </c>
      <c r="J678" s="2">
        <f t="shared" si="293"/>
        <v>103.91865531535863</v>
      </c>
      <c r="K678" s="2">
        <f t="shared" si="276"/>
        <v>103.91865531535863</v>
      </c>
      <c r="L678" s="5">
        <f t="shared" si="277"/>
        <v>0.31384836983451009</v>
      </c>
      <c r="M678" s="4">
        <f t="shared" si="294"/>
        <v>7.5805491854724891E-2</v>
      </c>
      <c r="N678" s="4">
        <f t="shared" si="278"/>
        <v>0.13163675407964423</v>
      </c>
      <c r="O678" s="4">
        <f t="shared" si="279"/>
        <v>0</v>
      </c>
      <c r="P678" s="4">
        <f t="shared" si="280"/>
        <v>0</v>
      </c>
      <c r="Q678" s="5">
        <f t="shared" si="281"/>
        <v>4.2685673149461838</v>
      </c>
      <c r="R678" s="5">
        <f t="shared" si="282"/>
        <v>-8.3514627041045593</v>
      </c>
      <c r="S678" s="5">
        <f t="shared" si="295"/>
        <v>15.384126227814924</v>
      </c>
      <c r="T678" s="6">
        <f t="shared" si="296"/>
        <v>621.57539078629213</v>
      </c>
      <c r="U678" s="5">
        <f t="shared" si="283"/>
        <v>-1.9238967763582406</v>
      </c>
      <c r="V678" s="5">
        <f t="shared" si="284"/>
        <v>5.0640287232824175</v>
      </c>
      <c r="W678" s="5">
        <f t="shared" si="285"/>
        <v>3.2828858242587233</v>
      </c>
      <c r="X678" s="5">
        <f t="shared" si="275"/>
        <v>2.3446705385879429</v>
      </c>
      <c r="Y678" s="5">
        <f t="shared" si="275"/>
        <v>-3.2874339808221418</v>
      </c>
      <c r="Z678" s="5">
        <f t="shared" si="286"/>
        <v>-13.506987947926351</v>
      </c>
      <c r="AA678">
        <f t="shared" si="287"/>
        <v>0</v>
      </c>
      <c r="AB678">
        <f t="shared" si="297"/>
        <v>0</v>
      </c>
    </row>
    <row r="679" spans="1:28" x14ac:dyDescent="0.2">
      <c r="A679">
        <f t="shared" si="271"/>
        <v>6.4699999999999065</v>
      </c>
      <c r="B679" s="5">
        <f t="shared" si="288"/>
        <v>-209.49274659329603</v>
      </c>
      <c r="C679" s="5">
        <f t="shared" si="289"/>
        <v>455.82450417143593</v>
      </c>
      <c r="D679" s="5">
        <f t="shared" si="290"/>
        <v>-128.52021401283588</v>
      </c>
      <c r="E679" s="2">
        <f t="shared" si="291"/>
        <v>501.66043244244241</v>
      </c>
      <c r="F679" s="2">
        <f t="shared" si="292"/>
        <v>-24.683076217516064</v>
      </c>
      <c r="G679" s="3">
        <f t="shared" si="272"/>
        <v>-24.595833418755284</v>
      </c>
      <c r="H679" s="3">
        <f t="shared" si="273"/>
        <v>48.134809238413567</v>
      </c>
      <c r="I679" s="3">
        <f t="shared" si="274"/>
        <v>-88.864164473246447</v>
      </c>
      <c r="J679" s="2">
        <f t="shared" si="293"/>
        <v>104.01324247185941</v>
      </c>
      <c r="K679" s="2">
        <f t="shared" si="276"/>
        <v>104.01324247185941</v>
      </c>
      <c r="L679" s="5">
        <f t="shared" si="277"/>
        <v>0.31384836983451009</v>
      </c>
      <c r="M679" s="4">
        <f t="shared" si="294"/>
        <v>7.573648041587408E-2</v>
      </c>
      <c r="N679" s="4">
        <f t="shared" si="278"/>
        <v>0.1315534905484308</v>
      </c>
      <c r="O679" s="4">
        <f t="shared" si="279"/>
        <v>0</v>
      </c>
      <c r="P679" s="4">
        <f t="shared" si="280"/>
        <v>0</v>
      </c>
      <c r="Q679" s="5">
        <f t="shared" si="281"/>
        <v>4.2683836183205797</v>
      </c>
      <c r="R679" s="5">
        <f t="shared" si="282"/>
        <v>-8.3533591940641845</v>
      </c>
      <c r="S679" s="5">
        <f t="shared" si="295"/>
        <v>15.421569069666688</v>
      </c>
      <c r="T679" s="6">
        <f t="shared" si="296"/>
        <v>621.57476921121201</v>
      </c>
      <c r="U679" s="5">
        <f t="shared" si="283"/>
        <v>-1.9240768758092608</v>
      </c>
      <c r="V679" s="5">
        <f t="shared" si="284"/>
        <v>5.0750260665290741</v>
      </c>
      <c r="W679" s="5">
        <f t="shared" si="285"/>
        <v>3.2815217207430045</v>
      </c>
      <c r="X679" s="5">
        <f t="shared" si="275"/>
        <v>2.3443067425113187</v>
      </c>
      <c r="Y679" s="5">
        <f t="shared" si="275"/>
        <v>-3.2783331275351104</v>
      </c>
      <c r="Z679" s="5">
        <f t="shared" si="286"/>
        <v>-13.470909209590307</v>
      </c>
      <c r="AA679">
        <f t="shared" si="287"/>
        <v>0</v>
      </c>
      <c r="AB679">
        <f t="shared" si="297"/>
        <v>0</v>
      </c>
    </row>
    <row r="680" spans="1:28" x14ac:dyDescent="0.2">
      <c r="A680">
        <f t="shared" si="271"/>
        <v>6.4799999999999063</v>
      </c>
      <c r="B680" s="5">
        <f t="shared" si="288"/>
        <v>-209.73858771214645</v>
      </c>
      <c r="C680" s="5">
        <f t="shared" si="289"/>
        <v>456.30568834716365</v>
      </c>
      <c r="D680" s="5">
        <f t="shared" si="290"/>
        <v>-129.40952920302882</v>
      </c>
      <c r="E680" s="2">
        <f t="shared" si="291"/>
        <v>502.20031500733307</v>
      </c>
      <c r="F680" s="2">
        <f t="shared" si="292"/>
        <v>-24.685636056304656</v>
      </c>
      <c r="G680" s="3">
        <f t="shared" si="272"/>
        <v>-24.572390351330171</v>
      </c>
      <c r="H680" s="3">
        <f t="shared" si="273"/>
        <v>48.102025907138213</v>
      </c>
      <c r="I680" s="3">
        <f t="shared" si="274"/>
        <v>-88.99887356534235</v>
      </c>
      <c r="J680" s="2">
        <f t="shared" si="293"/>
        <v>104.10766907317122</v>
      </c>
      <c r="K680" s="2">
        <f t="shared" si="276"/>
        <v>104.10766907317122</v>
      </c>
      <c r="L680" s="5">
        <f t="shared" si="277"/>
        <v>0.31384836983451009</v>
      </c>
      <c r="M680" s="4">
        <f t="shared" si="294"/>
        <v>7.5667711072580843E-2</v>
      </c>
      <c r="N680" s="4">
        <f t="shared" si="278"/>
        <v>0.13147047302871884</v>
      </c>
      <c r="O680" s="4">
        <f t="shared" si="279"/>
        <v>0</v>
      </c>
      <c r="P680" s="4">
        <f t="shared" si="280"/>
        <v>0</v>
      </c>
      <c r="Q680" s="5">
        <f t="shared" si="281"/>
        <v>4.2681865707576581</v>
      </c>
      <c r="R680" s="5">
        <f t="shared" si="282"/>
        <v>-8.3552482305397842</v>
      </c>
      <c r="S680" s="5">
        <f t="shared" si="295"/>
        <v>15.458968034161556</v>
      </c>
      <c r="T680" s="6">
        <f t="shared" si="296"/>
        <v>621.57414763675376</v>
      </c>
      <c r="U680" s="5">
        <f t="shared" si="283"/>
        <v>-1.924256240410591</v>
      </c>
      <c r="V680" s="5">
        <f t="shared" si="284"/>
        <v>5.0860007356511776</v>
      </c>
      <c r="W680" s="5">
        <f t="shared" si="285"/>
        <v>3.2801596574257279</v>
      </c>
      <c r="X680" s="5">
        <f t="shared" si="275"/>
        <v>2.3439303303470673</v>
      </c>
      <c r="Y680" s="5">
        <f t="shared" si="275"/>
        <v>-3.2692474948886066</v>
      </c>
      <c r="Z680" s="5">
        <f t="shared" si="286"/>
        <v>-13.434872308412714</v>
      </c>
      <c r="AA680">
        <f t="shared" si="287"/>
        <v>0</v>
      </c>
      <c r="AB680">
        <f t="shared" si="297"/>
        <v>0</v>
      </c>
    </row>
    <row r="681" spans="1:28" x14ac:dyDescent="0.2">
      <c r="A681">
        <f t="shared" si="271"/>
        <v>6.4899999999999061</v>
      </c>
      <c r="B681" s="5">
        <f t="shared" si="288"/>
        <v>-209.98419441914322</v>
      </c>
      <c r="C681" s="5">
        <f t="shared" si="289"/>
        <v>456.78654514386028</v>
      </c>
      <c r="D681" s="5">
        <f t="shared" si="290"/>
        <v>-130.30018968229766</v>
      </c>
      <c r="E681" s="2">
        <f t="shared" si="291"/>
        <v>502.73980320869811</v>
      </c>
      <c r="F681" s="2">
        <f t="shared" si="292"/>
        <v>-24.688181707675472</v>
      </c>
      <c r="G681" s="3">
        <f t="shared" si="272"/>
        <v>-24.548951048026701</v>
      </c>
      <c r="H681" s="3">
        <f t="shared" si="273"/>
        <v>48.069333432189325</v>
      </c>
      <c r="I681" s="3">
        <f t="shared" si="274"/>
        <v>-89.133222288426481</v>
      </c>
      <c r="J681" s="2">
        <f t="shared" si="293"/>
        <v>104.20193438555474</v>
      </c>
      <c r="K681" s="2">
        <f t="shared" si="276"/>
        <v>104.20193438555474</v>
      </c>
      <c r="L681" s="5">
        <f t="shared" si="277"/>
        <v>0.31384836983451009</v>
      </c>
      <c r="M681" s="4">
        <f t="shared" si="294"/>
        <v>7.5599183381144075E-2</v>
      </c>
      <c r="N681" s="4">
        <f t="shared" si="278"/>
        <v>0.13138770143218667</v>
      </c>
      <c r="O681" s="4">
        <f t="shared" si="279"/>
        <v>0</v>
      </c>
      <c r="P681" s="4">
        <f t="shared" si="280"/>
        <v>0</v>
      </c>
      <c r="Q681" s="5">
        <f t="shared" si="281"/>
        <v>4.2679761846973099</v>
      </c>
      <c r="R681" s="5">
        <f t="shared" si="282"/>
        <v>-8.3571297975825072</v>
      </c>
      <c r="S681" s="5">
        <f t="shared" si="295"/>
        <v>15.496322806139391</v>
      </c>
      <c r="T681" s="6">
        <f t="shared" si="296"/>
        <v>621.57352606291681</v>
      </c>
      <c r="U681" s="5">
        <f t="shared" si="283"/>
        <v>-1.9244348698133034</v>
      </c>
      <c r="V681" s="5">
        <f t="shared" si="284"/>
        <v>5.0969527124248186</v>
      </c>
      <c r="W681" s="5">
        <f t="shared" si="285"/>
        <v>3.2787996364601311</v>
      </c>
      <c r="X681" s="5">
        <f t="shared" si="275"/>
        <v>2.3435413148840065</v>
      </c>
      <c r="Y681" s="5">
        <f t="shared" si="275"/>
        <v>-3.2601770851576886</v>
      </c>
      <c r="Z681" s="5">
        <f t="shared" si="286"/>
        <v>-13.398877557400478</v>
      </c>
      <c r="AA681">
        <f t="shared" si="287"/>
        <v>0</v>
      </c>
      <c r="AB681">
        <f t="shared" si="297"/>
        <v>0</v>
      </c>
    </row>
    <row r="682" spans="1:28" x14ac:dyDescent="0.2">
      <c r="A682">
        <f t="shared" si="271"/>
        <v>6.4999999999999059</v>
      </c>
      <c r="B682" s="5">
        <f t="shared" si="288"/>
        <v>-210.22956675255776</v>
      </c>
      <c r="C682" s="5">
        <f t="shared" si="289"/>
        <v>457.26707546932789</v>
      </c>
      <c r="D682" s="5">
        <f t="shared" si="290"/>
        <v>-131.19219184905981</v>
      </c>
      <c r="E682" s="2">
        <f t="shared" si="291"/>
        <v>503.2788978739722</v>
      </c>
      <c r="F682" s="2">
        <f t="shared" si="292"/>
        <v>-24.690713184030194</v>
      </c>
      <c r="G682" s="3">
        <f t="shared" si="272"/>
        <v>-24.525515634877863</v>
      </c>
      <c r="H682" s="3">
        <f t="shared" si="273"/>
        <v>48.036731661337747</v>
      </c>
      <c r="I682" s="3">
        <f t="shared" si="274"/>
        <v>-89.267211064000492</v>
      </c>
      <c r="J682" s="2">
        <f t="shared" si="293"/>
        <v>104.29603768602534</v>
      </c>
      <c r="K682" s="2">
        <f t="shared" si="276"/>
        <v>104.29603768602534</v>
      </c>
      <c r="L682" s="5">
        <f t="shared" si="277"/>
        <v>0.31384836983451009</v>
      </c>
      <c r="M682" s="4">
        <f t="shared" si="294"/>
        <v>7.5530896891990038E-2</v>
      </c>
      <c r="N682" s="4">
        <f t="shared" si="278"/>
        <v>0.13130517566128402</v>
      </c>
      <c r="O682" s="4">
        <f t="shared" si="279"/>
        <v>0</v>
      </c>
      <c r="P682" s="4">
        <f t="shared" si="280"/>
        <v>0</v>
      </c>
      <c r="Q682" s="5">
        <f t="shared" si="281"/>
        <v>4.2677524731853982</v>
      </c>
      <c r="R682" s="5">
        <f t="shared" si="282"/>
        <v>-8.3590038800192765</v>
      </c>
      <c r="S682" s="5">
        <f t="shared" si="295"/>
        <v>15.533633072773039</v>
      </c>
      <c r="T682" s="6">
        <f t="shared" si="296"/>
        <v>621.57290448970161</v>
      </c>
      <c r="U682" s="5">
        <f t="shared" si="283"/>
        <v>-1.9246127637339334</v>
      </c>
      <c r="V682" s="5">
        <f t="shared" si="284"/>
        <v>5.1078819791476242</v>
      </c>
      <c r="W682" s="5">
        <f t="shared" si="285"/>
        <v>3.2774416600556879</v>
      </c>
      <c r="X682" s="5">
        <f t="shared" si="275"/>
        <v>2.3431397094514645</v>
      </c>
      <c r="Y682" s="5">
        <f t="shared" si="275"/>
        <v>-3.2511219008716523</v>
      </c>
      <c r="Z682" s="5">
        <f t="shared" si="286"/>
        <v>-13.362925267171271</v>
      </c>
      <c r="AA682">
        <f t="shared" si="287"/>
        <v>0</v>
      </c>
      <c r="AB682">
        <f t="shared" si="297"/>
        <v>0</v>
      </c>
    </row>
    <row r="683" spans="1:28" x14ac:dyDescent="0.2">
      <c r="A683">
        <f t="shared" si="271"/>
        <v>6.5099999999999056</v>
      </c>
      <c r="B683" s="5">
        <f t="shared" si="288"/>
        <v>-210.47470475192105</v>
      </c>
      <c r="C683" s="5">
        <f t="shared" si="289"/>
        <v>457.74728022984618</v>
      </c>
      <c r="D683" s="5">
        <f t="shared" si="290"/>
        <v>-132.08553210596318</v>
      </c>
      <c r="E683" s="2">
        <f t="shared" si="291"/>
        <v>503.81759982976939</v>
      </c>
      <c r="F683" s="2">
        <f t="shared" si="292"/>
        <v>-24.693230497836627</v>
      </c>
      <c r="G683" s="3">
        <f t="shared" si="272"/>
        <v>-24.502084237783347</v>
      </c>
      <c r="H683" s="3">
        <f t="shared" si="273"/>
        <v>48.004220442329029</v>
      </c>
      <c r="I683" s="3">
        <f t="shared" si="274"/>
        <v>-89.400840316672202</v>
      </c>
      <c r="J683" s="2">
        <f t="shared" si="293"/>
        <v>104.38997826227512</v>
      </c>
      <c r="K683" s="2">
        <f t="shared" si="276"/>
        <v>104.38997826227512</v>
      </c>
      <c r="L683" s="5">
        <f t="shared" si="277"/>
        <v>0.31384836983451009</v>
      </c>
      <c r="M683" s="4">
        <f t="shared" si="294"/>
        <v>7.5462851149800309E-2</v>
      </c>
      <c r="N683" s="4">
        <f t="shared" si="278"/>
        <v>0.13122289560936989</v>
      </c>
      <c r="O683" s="4">
        <f t="shared" si="279"/>
        <v>0</v>
      </c>
      <c r="P683" s="4">
        <f t="shared" si="280"/>
        <v>0</v>
      </c>
      <c r="Q683" s="5">
        <f t="shared" si="281"/>
        <v>4.2675154498670338</v>
      </c>
      <c r="R683" s="5">
        <f t="shared" si="282"/>
        <v>-8.3608704634424686</v>
      </c>
      <c r="S683" s="5">
        <f t="shared" si="295"/>
        <v>15.570898523570236</v>
      </c>
      <c r="T683" s="6">
        <f t="shared" si="296"/>
        <v>621.57228291710783</v>
      </c>
      <c r="U683" s="5">
        <f t="shared" si="283"/>
        <v>-1.9247899219533933</v>
      </c>
      <c r="V683" s="5">
        <f t="shared" si="284"/>
        <v>5.118788518636495</v>
      </c>
      <c r="W683" s="5">
        <f t="shared" si="285"/>
        <v>3.276085730476161</v>
      </c>
      <c r="X683" s="5">
        <f t="shared" si="275"/>
        <v>2.3427255279136405</v>
      </c>
      <c r="Y683" s="5">
        <f t="shared" si="275"/>
        <v>-3.2420819448059737</v>
      </c>
      <c r="Z683" s="5">
        <f t="shared" si="286"/>
        <v>-13.327015745953602</v>
      </c>
      <c r="AA683">
        <f t="shared" si="287"/>
        <v>0</v>
      </c>
      <c r="AB683">
        <f t="shared" si="297"/>
        <v>0</v>
      </c>
    </row>
    <row r="684" spans="1:28" x14ac:dyDescent="0.2">
      <c r="A684">
        <f t="shared" si="271"/>
        <v>6.5199999999999054</v>
      </c>
      <c r="B684" s="5">
        <f t="shared" si="288"/>
        <v>-210.71960845802249</v>
      </c>
      <c r="C684" s="5">
        <f t="shared" si="289"/>
        <v>458.22716033017224</v>
      </c>
      <c r="D684" s="5">
        <f t="shared" si="290"/>
        <v>-132.98020685991719</v>
      </c>
      <c r="E684" s="2">
        <f t="shared" si="291"/>
        <v>504.35590990188234</v>
      </c>
      <c r="F684" s="2">
        <f t="shared" si="292"/>
        <v>-24.695733661628577</v>
      </c>
      <c r="G684" s="3">
        <f t="shared" si="272"/>
        <v>-24.478656982504209</v>
      </c>
      <c r="H684" s="3">
        <f t="shared" si="273"/>
        <v>47.971799622880972</v>
      </c>
      <c r="I684" s="3">
        <f t="shared" si="274"/>
        <v>-89.534110474131737</v>
      </c>
      <c r="J684" s="2">
        <f t="shared" si="293"/>
        <v>104.48375541259499</v>
      </c>
      <c r="K684" s="2">
        <f t="shared" si="276"/>
        <v>104.48375541259499</v>
      </c>
      <c r="L684" s="5">
        <f t="shared" si="277"/>
        <v>0.31384836983451009</v>
      </c>
      <c r="M684" s="4">
        <f t="shared" si="294"/>
        <v>7.5395045693638085E-2</v>
      </c>
      <c r="N684" s="4">
        <f t="shared" si="278"/>
        <v>0.13114086116084878</v>
      </c>
      <c r="O684" s="4">
        <f t="shared" si="279"/>
        <v>0</v>
      </c>
      <c r="P684" s="4">
        <f t="shared" si="280"/>
        <v>0</v>
      </c>
      <c r="Q684" s="5">
        <f t="shared" si="281"/>
        <v>4.2672651289798882</v>
      </c>
      <c r="R684" s="5">
        <f t="shared" si="282"/>
        <v>-8.362729534199655</v>
      </c>
      <c r="S684" s="5">
        <f t="shared" si="295"/>
        <v>15.608118850375318</v>
      </c>
      <c r="T684" s="6">
        <f t="shared" si="296"/>
        <v>621.57166134513568</v>
      </c>
      <c r="U684" s="5">
        <f t="shared" si="283"/>
        <v>-1.9249663443158977</v>
      </c>
      <c r="V684" s="5">
        <f t="shared" si="284"/>
        <v>5.1296723142253269</v>
      </c>
      <c r="W684" s="5">
        <f t="shared" si="285"/>
        <v>3.2747318500376794</v>
      </c>
      <c r="X684" s="5">
        <f t="shared" si="275"/>
        <v>2.3422987846639902</v>
      </c>
      <c r="Y684" s="5">
        <f t="shared" si="275"/>
        <v>-3.2330572199743282</v>
      </c>
      <c r="Z684" s="5">
        <f t="shared" si="286"/>
        <v>-13.291149299587001</v>
      </c>
      <c r="AA684">
        <f t="shared" si="287"/>
        <v>0</v>
      </c>
      <c r="AB684">
        <f t="shared" si="297"/>
        <v>0</v>
      </c>
    </row>
    <row r="685" spans="1:28" x14ac:dyDescent="0.2">
      <c r="A685">
        <f t="shared" si="271"/>
        <v>6.5299999999999052</v>
      </c>
      <c r="B685" s="5">
        <f t="shared" si="288"/>
        <v>-210.9642779129083</v>
      </c>
      <c r="C685" s="5">
        <f t="shared" si="289"/>
        <v>458.70671667354009</v>
      </c>
      <c r="D685" s="5">
        <f t="shared" si="290"/>
        <v>-133.87621252212347</v>
      </c>
      <c r="E685" s="2">
        <f t="shared" si="291"/>
        <v>504.89382891528214</v>
      </c>
      <c r="F685" s="2">
        <f t="shared" si="292"/>
        <v>-24.698222688005711</v>
      </c>
      <c r="G685" s="3">
        <f t="shared" si="272"/>
        <v>-24.455233994657569</v>
      </c>
      <c r="H685" s="3">
        <f t="shared" si="273"/>
        <v>47.939469050681232</v>
      </c>
      <c r="I685" s="3">
        <f t="shared" si="274"/>
        <v>-89.66702196712761</v>
      </c>
      <c r="J685" s="2">
        <f t="shared" si="293"/>
        <v>104.57736844579722</v>
      </c>
      <c r="K685" s="2">
        <f t="shared" si="276"/>
        <v>104.57736844579722</v>
      </c>
      <c r="L685" s="5">
        <f t="shared" si="277"/>
        <v>0.31384836983451009</v>
      </c>
      <c r="M685" s="4">
        <f t="shared" si="294"/>
        <v>7.5327480057072668E-2</v>
      </c>
      <c r="N685" s="4">
        <f t="shared" si="278"/>
        <v>0.13105907219130541</v>
      </c>
      <c r="O685" s="4">
        <f t="shared" si="279"/>
        <v>0</v>
      </c>
      <c r="P685" s="4">
        <f t="shared" si="280"/>
        <v>0</v>
      </c>
      <c r="Q685" s="5">
        <f t="shared" si="281"/>
        <v>4.2670015253475349</v>
      </c>
      <c r="R685" s="5">
        <f t="shared" si="282"/>
        <v>-8.3645810793834556</v>
      </c>
      <c r="S685" s="5">
        <f t="shared" si="295"/>
        <v>15.64529374737074</v>
      </c>
      <c r="T685" s="6">
        <f t="shared" si="296"/>
        <v>621.57103977378517</v>
      </c>
      <c r="U685" s="5">
        <f t="shared" si="283"/>
        <v>-1.9251420307278939</v>
      </c>
      <c r="V685" s="5">
        <f t="shared" si="284"/>
        <v>5.1405333497626806</v>
      </c>
      <c r="W685" s="5">
        <f t="shared" si="285"/>
        <v>3.2733800211068398</v>
      </c>
      <c r="X685" s="5">
        <f t="shared" si="275"/>
        <v>2.3418594946196407</v>
      </c>
      <c r="Y685" s="5">
        <f t="shared" si="275"/>
        <v>-3.224047729620775</v>
      </c>
      <c r="Z685" s="5">
        <f t="shared" si="286"/>
        <v>-13.255326231522421</v>
      </c>
      <c r="AA685">
        <f t="shared" si="287"/>
        <v>0</v>
      </c>
      <c r="AB685">
        <f t="shared" si="297"/>
        <v>0</v>
      </c>
    </row>
    <row r="686" spans="1:28" x14ac:dyDescent="0.2">
      <c r="A686">
        <f t="shared" si="271"/>
        <v>6.539999999999905</v>
      </c>
      <c r="B686" s="5">
        <f t="shared" si="288"/>
        <v>-211.20871315988015</v>
      </c>
      <c r="C686" s="5">
        <f t="shared" si="289"/>
        <v>459.1859501616604</v>
      </c>
      <c r="D686" s="5">
        <f t="shared" si="290"/>
        <v>-134.77354550810631</v>
      </c>
      <c r="E686" s="2">
        <f t="shared" si="291"/>
        <v>505.43135769411793</v>
      </c>
      <c r="F686" s="2">
        <f t="shared" si="292"/>
        <v>-24.700697589633428</v>
      </c>
      <c r="G686" s="3">
        <f t="shared" si="272"/>
        <v>-24.431815399711372</v>
      </c>
      <c r="H686" s="3">
        <f t="shared" si="273"/>
        <v>47.907228573385026</v>
      </c>
      <c r="I686" s="3">
        <f t="shared" si="274"/>
        <v>-89.799575229442837</v>
      </c>
      <c r="J686" s="2">
        <f t="shared" si="293"/>
        <v>104.67081668113848</v>
      </c>
      <c r="K686" s="2">
        <f t="shared" si="276"/>
        <v>104.67081668113848</v>
      </c>
      <c r="L686" s="5">
        <f t="shared" si="277"/>
        <v>0.31384836983451009</v>
      </c>
      <c r="M686" s="4">
        <f t="shared" si="294"/>
        <v>7.5260153768302016E-2</v>
      </c>
      <c r="N686" s="4">
        <f t="shared" si="278"/>
        <v>0.13097752856763792</v>
      </c>
      <c r="O686" s="4">
        <f t="shared" si="279"/>
        <v>0</v>
      </c>
      <c r="P686" s="4">
        <f t="shared" si="280"/>
        <v>0</v>
      </c>
      <c r="Q686" s="5">
        <f t="shared" si="281"/>
        <v>4.2667246543728385</v>
      </c>
      <c r="R686" s="5">
        <f t="shared" si="282"/>
        <v>-8.3664250868214882</v>
      </c>
      <c r="S686" s="5">
        <f t="shared" si="295"/>
        <v>15.682422911078419</v>
      </c>
      <c r="T686" s="6">
        <f t="shared" si="296"/>
        <v>621.57041820305619</v>
      </c>
      <c r="U686" s="5">
        <f t="shared" si="283"/>
        <v>-1.9253169811570159</v>
      </c>
      <c r="V686" s="5">
        <f t="shared" si="284"/>
        <v>5.1513716096094821</v>
      </c>
      <c r="W686" s="5">
        <f t="shared" si="285"/>
        <v>3.2720302460988449</v>
      </c>
      <c r="X686" s="5">
        <f t="shared" si="275"/>
        <v>2.3414076732158229</v>
      </c>
      <c r="Y686" s="5">
        <f t="shared" si="275"/>
        <v>-3.2150534772120061</v>
      </c>
      <c r="Z686" s="5">
        <f t="shared" si="286"/>
        <v>-13.219546842822737</v>
      </c>
      <c r="AA686">
        <f t="shared" si="287"/>
        <v>0</v>
      </c>
      <c r="AB686">
        <f t="shared" si="297"/>
        <v>0</v>
      </c>
    </row>
    <row r="687" spans="1:28" x14ac:dyDescent="0.2">
      <c r="A687">
        <f t="shared" si="271"/>
        <v>6.5499999999999048</v>
      </c>
      <c r="B687" s="5">
        <f t="shared" si="288"/>
        <v>-211.45291424349361</v>
      </c>
      <c r="C687" s="5">
        <f t="shared" si="289"/>
        <v>459.6648616947204</v>
      </c>
      <c r="D687" s="5">
        <f t="shared" si="290"/>
        <v>-135.67220223774288</v>
      </c>
      <c r="E687" s="2">
        <f t="shared" si="291"/>
        <v>505.96849706171696</v>
      </c>
      <c r="F687" s="2">
        <f t="shared" si="292"/>
        <v>-24.703158379242716</v>
      </c>
      <c r="G687" s="3">
        <f t="shared" si="272"/>
        <v>-24.408401322979213</v>
      </c>
      <c r="H687" s="3">
        <f t="shared" si="273"/>
        <v>47.875078038612905</v>
      </c>
      <c r="I687" s="3">
        <f t="shared" si="274"/>
        <v>-89.931770697871059</v>
      </c>
      <c r="J687" s="2">
        <f t="shared" si="293"/>
        <v>104.764099448243</v>
      </c>
      <c r="K687" s="2">
        <f t="shared" si="276"/>
        <v>104.764099448243</v>
      </c>
      <c r="L687" s="5">
        <f t="shared" si="277"/>
        <v>0.31384836983451009</v>
      </c>
      <c r="M687" s="4">
        <f t="shared" si="294"/>
        <v>7.5193066350273743E-2</v>
      </c>
      <c r="N687" s="4">
        <f t="shared" si="278"/>
        <v>0.13089623014818982</v>
      </c>
      <c r="O687" s="4">
        <f t="shared" si="279"/>
        <v>0</v>
      </c>
      <c r="P687" s="4">
        <f t="shared" si="280"/>
        <v>0</v>
      </c>
      <c r="Q687" s="5">
        <f t="shared" si="281"/>
        <v>4.2664345320313659</v>
      </c>
      <c r="R687" s="5">
        <f t="shared" si="282"/>
        <v>-8.3682615450663924</v>
      </c>
      <c r="S687" s="5">
        <f t="shared" si="295"/>
        <v>15.719506040360857</v>
      </c>
      <c r="T687" s="6">
        <f t="shared" si="296"/>
        <v>621.56979663294874</v>
      </c>
      <c r="U687" s="5">
        <f t="shared" si="283"/>
        <v>-1.9254911956310459</v>
      </c>
      <c r="V687" s="5">
        <f t="shared" si="284"/>
        <v>5.1621870786366744</v>
      </c>
      <c r="W687" s="5">
        <f t="shared" si="285"/>
        <v>3.2706825274756741</v>
      </c>
      <c r="X687" s="5">
        <f t="shared" si="275"/>
        <v>2.3409433364003203</v>
      </c>
      <c r="Y687" s="5">
        <f t="shared" si="275"/>
        <v>-3.2060744664297181</v>
      </c>
      <c r="Z687" s="5">
        <f t="shared" si="286"/>
        <v>-13.18381143216347</v>
      </c>
      <c r="AA687">
        <f t="shared" si="287"/>
        <v>0</v>
      </c>
      <c r="AB687">
        <f t="shared" si="297"/>
        <v>0</v>
      </c>
    </row>
    <row r="688" spans="1:28" x14ac:dyDescent="0.2">
      <c r="A688">
        <f t="shared" si="271"/>
        <v>6.5599999999999046</v>
      </c>
      <c r="B688" s="5">
        <f t="shared" si="288"/>
        <v>-211.69688120955658</v>
      </c>
      <c r="C688" s="5">
        <f t="shared" si="289"/>
        <v>460.14345217138322</v>
      </c>
      <c r="D688" s="5">
        <f t="shared" si="290"/>
        <v>-136.5721791352932</v>
      </c>
      <c r="E688" s="2">
        <f t="shared" si="291"/>
        <v>506.50524784058371</v>
      </c>
      <c r="F688" s="2">
        <f t="shared" si="292"/>
        <v>-24.70560506963</v>
      </c>
      <c r="G688" s="3">
        <f t="shared" si="272"/>
        <v>-24.384991889615211</v>
      </c>
      <c r="H688" s="3">
        <f t="shared" si="273"/>
        <v>47.843017293948606</v>
      </c>
      <c r="I688" s="3">
        <f t="shared" si="274"/>
        <v>-90.063608812192697</v>
      </c>
      <c r="J688" s="2">
        <f t="shared" si="293"/>
        <v>104.85721608702636</v>
      </c>
      <c r="K688" s="2">
        <f t="shared" si="276"/>
        <v>104.85721608702636</v>
      </c>
      <c r="L688" s="5">
        <f t="shared" si="277"/>
        <v>0.31384836983451009</v>
      </c>
      <c r="M688" s="4">
        <f t="shared" si="294"/>
        <v>7.5126217320804226E-2</v>
      </c>
      <c r="N688" s="4">
        <f t="shared" si="278"/>
        <v>0.13081517678288013</v>
      </c>
      <c r="O688" s="4">
        <f t="shared" si="279"/>
        <v>0</v>
      </c>
      <c r="P688" s="4">
        <f t="shared" si="280"/>
        <v>0</v>
      </c>
      <c r="Q688" s="5">
        <f t="shared" si="281"/>
        <v>4.2661311748648556</v>
      </c>
      <c r="R688" s="5">
        <f t="shared" si="282"/>
        <v>-8.3700904433859673</v>
      </c>
      <c r="S688" s="5">
        <f t="shared" si="295"/>
        <v>15.756542836422135</v>
      </c>
      <c r="T688" s="6">
        <f t="shared" si="296"/>
        <v>621.56917506346292</v>
      </c>
      <c r="U688" s="5">
        <f t="shared" si="283"/>
        <v>-1.9256646742368881</v>
      </c>
      <c r="V688" s="5">
        <f t="shared" si="284"/>
        <v>5.1729797422228678</v>
      </c>
      <c r="W688" s="5">
        <f t="shared" si="285"/>
        <v>3.2693368677442725</v>
      </c>
      <c r="X688" s="5">
        <f t="shared" si="275"/>
        <v>2.3404665006279677</v>
      </c>
      <c r="Y688" s="5">
        <f t="shared" si="275"/>
        <v>-3.1971107011630995</v>
      </c>
      <c r="Z688" s="5">
        <f t="shared" si="286"/>
        <v>-13.148120295833593</v>
      </c>
      <c r="AA688">
        <f t="shared" si="287"/>
        <v>0</v>
      </c>
      <c r="AB688">
        <f t="shared" si="297"/>
        <v>0</v>
      </c>
    </row>
    <row r="689" spans="1:28" x14ac:dyDescent="0.2">
      <c r="A689">
        <f t="shared" si="271"/>
        <v>6.5699999999999044</v>
      </c>
      <c r="B689" s="5">
        <f t="shared" si="288"/>
        <v>-211.94061410512771</v>
      </c>
      <c r="C689" s="5">
        <f t="shared" si="289"/>
        <v>460.62172248878767</v>
      </c>
      <c r="D689" s="5">
        <f t="shared" si="290"/>
        <v>-137.47347262942992</v>
      </c>
      <c r="E689" s="2">
        <f t="shared" si="291"/>
        <v>507.04161085239974</v>
      </c>
      <c r="F689" s="2">
        <f t="shared" si="292"/>
        <v>-24.708037673657007</v>
      </c>
      <c r="G689" s="3">
        <f t="shared" si="272"/>
        <v>-24.361587224608932</v>
      </c>
      <c r="H689" s="3">
        <f t="shared" si="273"/>
        <v>47.811046186936977</v>
      </c>
      <c r="I689" s="3">
        <f t="shared" si="274"/>
        <v>-90.195090015151038</v>
      </c>
      <c r="J689" s="2">
        <f t="shared" si="293"/>
        <v>104.95016594761938</v>
      </c>
      <c r="K689" s="2">
        <f t="shared" si="276"/>
        <v>104.95016594761938</v>
      </c>
      <c r="L689" s="5">
        <f t="shared" si="277"/>
        <v>0.31384836983451009</v>
      </c>
      <c r="M689" s="4">
        <f t="shared" si="294"/>
        <v>7.5059606192696013E-2</v>
      </c>
      <c r="N689" s="4">
        <f t="shared" si="278"/>
        <v>0.13073436831333235</v>
      </c>
      <c r="O689" s="4">
        <f t="shared" si="279"/>
        <v>0</v>
      </c>
      <c r="P689" s="4">
        <f t="shared" si="280"/>
        <v>0</v>
      </c>
      <c r="Q689" s="5">
        <f t="shared" si="281"/>
        <v>4.2658145999746973</v>
      </c>
      <c r="R689" s="5">
        <f t="shared" si="282"/>
        <v>-8.3719117717533837</v>
      </c>
      <c r="S689" s="5">
        <f t="shared" si="295"/>
        <v>15.793533002808674</v>
      </c>
      <c r="T689" s="6">
        <f t="shared" si="296"/>
        <v>621.56855349459863</v>
      </c>
      <c r="U689" s="5">
        <f t="shared" si="283"/>
        <v>-1.9258374171195567</v>
      </c>
      <c r="V689" s="5">
        <f t="shared" si="284"/>
        <v>5.1837495862519702</v>
      </c>
      <c r="W689" s="5">
        <f t="shared" si="285"/>
        <v>3.267993269454784</v>
      </c>
      <c r="X689" s="5">
        <f t="shared" si="275"/>
        <v>2.3399771828551406</v>
      </c>
      <c r="Y689" s="5">
        <f t="shared" si="275"/>
        <v>-3.1881621855014135</v>
      </c>
      <c r="Z689" s="5">
        <f t="shared" si="286"/>
        <v>-13.112473727736543</v>
      </c>
      <c r="AA689">
        <f t="shared" si="287"/>
        <v>0</v>
      </c>
      <c r="AB689">
        <f t="shared" si="297"/>
        <v>0</v>
      </c>
    </row>
    <row r="690" spans="1:28" x14ac:dyDescent="0.2">
      <c r="A690">
        <f t="shared" si="271"/>
        <v>6.5799999999999041</v>
      </c>
      <c r="B690" s="5">
        <f t="shared" si="288"/>
        <v>-212.18411297851466</v>
      </c>
      <c r="C690" s="5">
        <f t="shared" si="289"/>
        <v>461.09967354254781</v>
      </c>
      <c r="D690" s="5">
        <f t="shared" si="290"/>
        <v>-138.37607915326782</v>
      </c>
      <c r="E690" s="2">
        <f t="shared" si="291"/>
        <v>507.57758691802303</v>
      </c>
      <c r="F690" s="2">
        <f t="shared" si="292"/>
        <v>-24.710456204250619</v>
      </c>
      <c r="G690" s="3">
        <f t="shared" si="272"/>
        <v>-24.338187452780382</v>
      </c>
      <c r="H690" s="3">
        <f t="shared" si="273"/>
        <v>47.779164565081963</v>
      </c>
      <c r="I690" s="3">
        <f t="shared" si="274"/>
        <v>-90.326214752428399</v>
      </c>
      <c r="J690" s="2">
        <f t="shared" si="293"/>
        <v>105.04294839029259</v>
      </c>
      <c r="K690" s="2">
        <f t="shared" si="276"/>
        <v>105.04294839029259</v>
      </c>
      <c r="L690" s="5">
        <f t="shared" si="277"/>
        <v>0.31384836983451009</v>
      </c>
      <c r="M690" s="4">
        <f t="shared" si="294"/>
        <v>7.4993232473853602E-2</v>
      </c>
      <c r="N690" s="4">
        <f t="shared" si="278"/>
        <v>0.13065380457300188</v>
      </c>
      <c r="O690" s="4">
        <f t="shared" si="279"/>
        <v>0</v>
      </c>
      <c r="P690" s="4">
        <f t="shared" si="280"/>
        <v>0</v>
      </c>
      <c r="Q690" s="5">
        <f t="shared" si="281"/>
        <v>4.26548482501547</v>
      </c>
      <c r="R690" s="5">
        <f t="shared" si="282"/>
        <v>-8.3737255208374943</v>
      </c>
      <c r="S690" s="5">
        <f t="shared" si="295"/>
        <v>15.830476245409848</v>
      </c>
      <c r="T690" s="6">
        <f t="shared" si="296"/>
        <v>621.56793192635598</v>
      </c>
      <c r="U690" s="5">
        <f t="shared" si="283"/>
        <v>-1.9260094244811745</v>
      </c>
      <c r="V690" s="5">
        <f t="shared" si="284"/>
        <v>5.1944965971107928</v>
      </c>
      <c r="W690" s="5">
        <f t="shared" si="285"/>
        <v>3.266651735198796</v>
      </c>
      <c r="X690" s="5">
        <f t="shared" si="275"/>
        <v>2.3394754005342957</v>
      </c>
      <c r="Y690" s="5">
        <f t="shared" si="275"/>
        <v>-3.1792289237267015</v>
      </c>
      <c r="Z690" s="5">
        <f t="shared" si="286"/>
        <v>-13.076872019391356</v>
      </c>
      <c r="AA690">
        <f t="shared" si="287"/>
        <v>0</v>
      </c>
      <c r="AB690">
        <f t="shared" si="297"/>
        <v>0</v>
      </c>
    </row>
    <row r="691" spans="1:28" x14ac:dyDescent="0.2">
      <c r="A691">
        <f t="shared" si="271"/>
        <v>6.5899999999999039</v>
      </c>
      <c r="B691" s="5">
        <f t="shared" si="288"/>
        <v>-212.42737787927246</v>
      </c>
      <c r="C691" s="5">
        <f t="shared" si="289"/>
        <v>461.57730622675246</v>
      </c>
      <c r="D691" s="5">
        <f t="shared" si="290"/>
        <v>-139.27999514439307</v>
      </c>
      <c r="E691" s="2">
        <f t="shared" si="291"/>
        <v>508.11317685748753</v>
      </c>
      <c r="F691" s="2">
        <f t="shared" si="292"/>
        <v>-24.712860674402705</v>
      </c>
      <c r="G691" s="3">
        <f t="shared" si="272"/>
        <v>-24.31479269877504</v>
      </c>
      <c r="H691" s="3">
        <f t="shared" si="273"/>
        <v>47.747372275844697</v>
      </c>
      <c r="I691" s="3">
        <f t="shared" si="274"/>
        <v>-90.456983472622312</v>
      </c>
      <c r="J691" s="2">
        <f t="shared" si="293"/>
        <v>105.13556278538091</v>
      </c>
      <c r="K691" s="2">
        <f t="shared" si="276"/>
        <v>105.13556278538091</v>
      </c>
      <c r="L691" s="5">
        <f t="shared" si="277"/>
        <v>0.31384836983451009</v>
      </c>
      <c r="M691" s="4">
        <f t="shared" si="294"/>
        <v>7.4927095667397484E-2</v>
      </c>
      <c r="N691" s="4">
        <f t="shared" si="278"/>
        <v>0.13057348538730218</v>
      </c>
      <c r="O691" s="4">
        <f t="shared" si="279"/>
        <v>0</v>
      </c>
      <c r="P691" s="4">
        <f t="shared" si="280"/>
        <v>0</v>
      </c>
      <c r="Q691" s="5">
        <f t="shared" si="281"/>
        <v>4.2651418681885023</v>
      </c>
      <c r="R691" s="5">
        <f t="shared" si="282"/>
        <v>-8.3755316819932357</v>
      </c>
      <c r="S691" s="5">
        <f t="shared" si="295"/>
        <v>15.867372272458391</v>
      </c>
      <c r="T691" s="6">
        <f t="shared" si="296"/>
        <v>621.56731035873486</v>
      </c>
      <c r="U691" s="5">
        <f t="shared" si="283"/>
        <v>-1.9261806965799886</v>
      </c>
      <c r="V691" s="5">
        <f t="shared" si="284"/>
        <v>5.2052207616866806</v>
      </c>
      <c r="W691" s="5">
        <f t="shared" si="285"/>
        <v>3.2653122676076309</v>
      </c>
      <c r="X691" s="5">
        <f t="shared" si="275"/>
        <v>2.3389611716085135</v>
      </c>
      <c r="Y691" s="5">
        <f t="shared" si="275"/>
        <v>-3.1703109203065551</v>
      </c>
      <c r="Z691" s="5">
        <f t="shared" si="286"/>
        <v>-13.041315459933976</v>
      </c>
      <c r="AA691">
        <f t="shared" si="287"/>
        <v>0</v>
      </c>
      <c r="AB691">
        <f t="shared" si="297"/>
        <v>0</v>
      </c>
    </row>
    <row r="692" spans="1:28" x14ac:dyDescent="0.2">
      <c r="A692">
        <f t="shared" si="271"/>
        <v>6.5999999999999037</v>
      </c>
      <c r="B692" s="5">
        <f t="shared" si="288"/>
        <v>-212.67040885820163</v>
      </c>
      <c r="C692" s="5">
        <f t="shared" si="289"/>
        <v>462.05462143396494</v>
      </c>
      <c r="D692" s="5">
        <f t="shared" si="290"/>
        <v>-140.18521704489231</v>
      </c>
      <c r="E692" s="2">
        <f t="shared" si="291"/>
        <v>508.64838149000263</v>
      </c>
      <c r="F692" s="2">
        <f t="shared" si="292"/>
        <v>-24.715251097169972</v>
      </c>
      <c r="G692" s="3">
        <f t="shared" si="272"/>
        <v>-24.291403087058956</v>
      </c>
      <c r="H692" s="3">
        <f t="shared" si="273"/>
        <v>47.715669166641632</v>
      </c>
      <c r="I692" s="3">
        <f t="shared" si="274"/>
        <v>-90.587396627221651</v>
      </c>
      <c r="J692" s="2">
        <f t="shared" si="293"/>
        <v>105.22800851320878</v>
      </c>
      <c r="K692" s="2">
        <f t="shared" si="276"/>
        <v>105.22800851320878</v>
      </c>
      <c r="L692" s="5">
        <f t="shared" si="277"/>
        <v>0.31384836983451009</v>
      </c>
      <c r="M692" s="4">
        <f t="shared" si="294"/>
        <v>7.4861195271776454E-2</v>
      </c>
      <c r="N692" s="4">
        <f t="shared" si="278"/>
        <v>0.13049341057372899</v>
      </c>
      <c r="O692" s="4">
        <f t="shared" si="279"/>
        <v>0</v>
      </c>
      <c r="P692" s="4">
        <f t="shared" si="280"/>
        <v>0</v>
      </c>
      <c r="Q692" s="5">
        <f t="shared" si="281"/>
        <v>4.2647857482354787</v>
      </c>
      <c r="R692" s="5">
        <f t="shared" si="282"/>
        <v>-8.377330247252111</v>
      </c>
      <c r="S692" s="5">
        <f t="shared" si="295"/>
        <v>15.904220794530671</v>
      </c>
      <c r="T692" s="6">
        <f t="shared" si="296"/>
        <v>621.56668879173515</v>
      </c>
      <c r="U692" s="5">
        <f t="shared" si="283"/>
        <v>-1.9263512337293878</v>
      </c>
      <c r="V692" s="5">
        <f t="shared" si="284"/>
        <v>5.2159220673650655</v>
      </c>
      <c r="W692" s="5">
        <f t="shared" si="285"/>
        <v>3.2639748693506445</v>
      </c>
      <c r="X692" s="5">
        <f t="shared" si="275"/>
        <v>2.338434514506091</v>
      </c>
      <c r="Y692" s="5">
        <f t="shared" si="275"/>
        <v>-3.1614081798870455</v>
      </c>
      <c r="Z692" s="5">
        <f t="shared" si="286"/>
        <v>-13.005804336118683</v>
      </c>
      <c r="AA692">
        <f t="shared" si="287"/>
        <v>0</v>
      </c>
      <c r="AB692">
        <f t="shared" si="297"/>
        <v>0</v>
      </c>
    </row>
    <row r="693" spans="1:28" x14ac:dyDescent="0.2">
      <c r="A693">
        <f t="shared" si="271"/>
        <v>6.6099999999999035</v>
      </c>
      <c r="B693" s="5">
        <f t="shared" si="288"/>
        <v>-212.9132059673465</v>
      </c>
      <c r="C693" s="5">
        <f t="shared" si="289"/>
        <v>462.53162005522239</v>
      </c>
      <c r="D693" s="5">
        <f t="shared" si="290"/>
        <v>-141.09174130138135</v>
      </c>
      <c r="E693" s="2">
        <f t="shared" si="291"/>
        <v>509.18320163395248</v>
      </c>
      <c r="F693" s="2">
        <f t="shared" si="292"/>
        <v>-24.717627485673823</v>
      </c>
      <c r="G693" s="3">
        <f t="shared" si="272"/>
        <v>-24.268018741913895</v>
      </c>
      <c r="H693" s="3">
        <f t="shared" si="273"/>
        <v>47.684055084842761</v>
      </c>
      <c r="I693" s="3">
        <f t="shared" si="274"/>
        <v>-90.717454670582839</v>
      </c>
      <c r="J693" s="2">
        <f t="shared" si="293"/>
        <v>105.32028496401561</v>
      </c>
      <c r="K693" s="2">
        <f t="shared" si="276"/>
        <v>105.32028496401561</v>
      </c>
      <c r="L693" s="5">
        <f t="shared" si="277"/>
        <v>0.31384836983451009</v>
      </c>
      <c r="M693" s="4">
        <f t="shared" si="294"/>
        <v>7.4795530780878486E-2</v>
      </c>
      <c r="N693" s="4">
        <f t="shared" si="278"/>
        <v>0.13041357994198394</v>
      </c>
      <c r="O693" s="4">
        <f t="shared" si="279"/>
        <v>0</v>
      </c>
      <c r="P693" s="4">
        <f t="shared" si="280"/>
        <v>0</v>
      </c>
      <c r="Q693" s="5">
        <f t="shared" si="281"/>
        <v>4.2644164844320773</v>
      </c>
      <c r="R693" s="5">
        <f t="shared" si="282"/>
        <v>-8.3791212093127765</v>
      </c>
      <c r="S693" s="5">
        <f t="shared" si="295"/>
        <v>15.941021524546745</v>
      </c>
      <c r="T693" s="6">
        <f t="shared" si="296"/>
        <v>621.56606722535719</v>
      </c>
      <c r="U693" s="5">
        <f t="shared" si="283"/>
        <v>-1.9265210362969458</v>
      </c>
      <c r="V693" s="5">
        <f t="shared" si="284"/>
        <v>5.2266005020270692</v>
      </c>
      <c r="W693" s="5">
        <f t="shared" si="285"/>
        <v>3.262639543133576</v>
      </c>
      <c r="X693" s="5">
        <f t="shared" si="275"/>
        <v>2.3378954481351313</v>
      </c>
      <c r="Y693" s="5">
        <f t="shared" si="275"/>
        <v>-3.1525207072857073</v>
      </c>
      <c r="Z693" s="5">
        <f t="shared" si="286"/>
        <v>-12.970338932319677</v>
      </c>
      <c r="AA693">
        <f t="shared" si="287"/>
        <v>0</v>
      </c>
      <c r="AB693">
        <f t="shared" si="297"/>
        <v>0</v>
      </c>
    </row>
    <row r="694" spans="1:28" x14ac:dyDescent="0.2">
      <c r="A694">
        <f t="shared" si="271"/>
        <v>6.6199999999999033</v>
      </c>
      <c r="B694" s="5">
        <f t="shared" si="288"/>
        <v>-213.15576925999321</v>
      </c>
      <c r="C694" s="5">
        <f t="shared" si="289"/>
        <v>463.00830298003541</v>
      </c>
      <c r="D694" s="5">
        <f t="shared" si="290"/>
        <v>-141.99956436503379</v>
      </c>
      <c r="E694" s="2">
        <f t="shared" si="291"/>
        <v>509.71763810689515</v>
      </c>
      <c r="F694" s="2">
        <f t="shared" si="292"/>
        <v>-24.719989853100163</v>
      </c>
      <c r="G694" s="3">
        <f t="shared" si="272"/>
        <v>-24.244639787432543</v>
      </c>
      <c r="H694" s="3">
        <f t="shared" si="273"/>
        <v>47.652529877769901</v>
      </c>
      <c r="I694" s="3">
        <f t="shared" si="274"/>
        <v>-90.847158059906036</v>
      </c>
      <c r="J694" s="2">
        <f t="shared" si="293"/>
        <v>105.41239153788165</v>
      </c>
      <c r="K694" s="2">
        <f t="shared" si="276"/>
        <v>105.41239153788165</v>
      </c>
      <c r="L694" s="5">
        <f t="shared" si="277"/>
        <v>0.31384836983451009</v>
      </c>
      <c r="M694" s="4">
        <f t="shared" si="294"/>
        <v>7.4730101684139724E-2</v>
      </c>
      <c r="N694" s="4">
        <f t="shared" si="278"/>
        <v>0.13033399329409612</v>
      </c>
      <c r="O694" s="4">
        <f t="shared" si="279"/>
        <v>0</v>
      </c>
      <c r="P694" s="4">
        <f t="shared" si="280"/>
        <v>0</v>
      </c>
      <c r="Q694" s="5">
        <f t="shared" si="281"/>
        <v>4.2640340965816454</v>
      </c>
      <c r="R694" s="5">
        <f t="shared" si="282"/>
        <v>-8.3809045615317039</v>
      </c>
      <c r="S694" s="5">
        <f t="shared" si="295"/>
        <v>15.97777417777027</v>
      </c>
      <c r="T694" s="6">
        <f t="shared" si="296"/>
        <v>621.56544565960064</v>
      </c>
      <c r="U694" s="5">
        <f t="shared" si="283"/>
        <v>-1.9266901047034652</v>
      </c>
      <c r="V694" s="5">
        <f t="shared" si="284"/>
        <v>5.2372560540470481</v>
      </c>
      <c r="W694" s="5">
        <f t="shared" si="285"/>
        <v>3.2613062916969016</v>
      </c>
      <c r="X694" s="5">
        <f t="shared" si="275"/>
        <v>2.3373439918781802</v>
      </c>
      <c r="Y694" s="5">
        <f t="shared" si="275"/>
        <v>-3.1436485074846559</v>
      </c>
      <c r="Z694" s="5">
        <f t="shared" si="286"/>
        <v>-12.934919530532827</v>
      </c>
      <c r="AA694">
        <f t="shared" si="287"/>
        <v>0</v>
      </c>
      <c r="AB694">
        <f t="shared" si="297"/>
        <v>0</v>
      </c>
    </row>
    <row r="695" spans="1:28" x14ac:dyDescent="0.2">
      <c r="A695">
        <f t="shared" si="271"/>
        <v>6.6299999999999031</v>
      </c>
      <c r="B695" s="5">
        <f t="shared" si="288"/>
        <v>-213.39809879066794</v>
      </c>
      <c r="C695" s="5">
        <f t="shared" si="289"/>
        <v>463.48467109638773</v>
      </c>
      <c r="D695" s="5">
        <f t="shared" si="290"/>
        <v>-142.90868269160939</v>
      </c>
      <c r="E695" s="2">
        <f t="shared" si="291"/>
        <v>510.25169172556241</v>
      </c>
      <c r="F695" s="2">
        <f t="shared" si="292"/>
        <v>-24.722338212699256</v>
      </c>
      <c r="G695" s="3">
        <f t="shared" si="272"/>
        <v>-24.221266347513762</v>
      </c>
      <c r="H695" s="3">
        <f t="shared" si="273"/>
        <v>47.621093392695052</v>
      </c>
      <c r="I695" s="3">
        <f t="shared" si="274"/>
        <v>-90.976507255211359</v>
      </c>
      <c r="J695" s="2">
        <f t="shared" si="293"/>
        <v>105.50432764465404</v>
      </c>
      <c r="K695" s="2">
        <f t="shared" si="276"/>
        <v>105.50432764465404</v>
      </c>
      <c r="L695" s="5">
        <f t="shared" si="277"/>
        <v>0.31384836983451009</v>
      </c>
      <c r="M695" s="4">
        <f t="shared" si="294"/>
        <v>7.4664907466652164E-2</v>
      </c>
      <c r="N695" s="4">
        <f t="shared" si="278"/>
        <v>0.13025465042454271</v>
      </c>
      <c r="O695" s="4">
        <f t="shared" si="279"/>
        <v>0</v>
      </c>
      <c r="P695" s="4">
        <f t="shared" si="280"/>
        <v>0</v>
      </c>
      <c r="Q695" s="5">
        <f t="shared" si="281"/>
        <v>4.263638605008909</v>
      </c>
      <c r="R695" s="5">
        <f t="shared" si="282"/>
        <v>-8.3826802979139305</v>
      </c>
      <c r="S695" s="5">
        <f t="shared" si="295"/>
        <v>16.014478471808228</v>
      </c>
      <c r="T695" s="6">
        <f t="shared" si="296"/>
        <v>621.56482409446585</v>
      </c>
      <c r="U695" s="5">
        <f t="shared" si="283"/>
        <v>-1.9268584394220378</v>
      </c>
      <c r="V695" s="5">
        <f t="shared" si="284"/>
        <v>5.2478887122901483</v>
      </c>
      <c r="W695" s="5">
        <f t="shared" si="285"/>
        <v>3.2599751178142347</v>
      </c>
      <c r="X695" s="5">
        <f t="shared" si="275"/>
        <v>2.3367801655868714</v>
      </c>
      <c r="Y695" s="5">
        <f t="shared" si="275"/>
        <v>-3.1347915856237822</v>
      </c>
      <c r="Z695" s="5">
        <f t="shared" si="286"/>
        <v>-12.899546410377535</v>
      </c>
      <c r="AA695">
        <f t="shared" si="287"/>
        <v>0</v>
      </c>
      <c r="AB695">
        <f t="shared" si="297"/>
        <v>0</v>
      </c>
    </row>
    <row r="696" spans="1:28" x14ac:dyDescent="0.2">
      <c r="A696">
        <f t="shared" si="271"/>
        <v>6.6399999999999029</v>
      </c>
      <c r="B696" s="5">
        <f t="shared" si="288"/>
        <v>-213.64019461513479</v>
      </c>
      <c r="C696" s="5">
        <f t="shared" si="289"/>
        <v>463.96072529073541</v>
      </c>
      <c r="D696" s="5">
        <f t="shared" si="290"/>
        <v>-143.81909274148202</v>
      </c>
      <c r="E696" s="2">
        <f t="shared" si="291"/>
        <v>510.78536330585854</v>
      </c>
      <c r="F696" s="2">
        <f t="shared" si="292"/>
        <v>-24.724672577785537</v>
      </c>
      <c r="G696" s="3">
        <f t="shared" si="272"/>
        <v>-24.197898545857893</v>
      </c>
      <c r="H696" s="3">
        <f t="shared" si="273"/>
        <v>47.589745476838814</v>
      </c>
      <c r="I696" s="3">
        <f t="shared" si="274"/>
        <v>-91.10550271931514</v>
      </c>
      <c r="J696" s="2">
        <f t="shared" si="293"/>
        <v>105.59609270387362</v>
      </c>
      <c r="K696" s="2">
        <f t="shared" si="276"/>
        <v>105.59609270387362</v>
      </c>
      <c r="L696" s="5">
        <f t="shared" si="277"/>
        <v>0.31384836983451009</v>
      </c>
      <c r="M696" s="4">
        <f t="shared" si="294"/>
        <v>7.4599947609269385E-2</v>
      </c>
      <c r="N696" s="4">
        <f t="shared" si="278"/>
        <v>0.13017555112036769</v>
      </c>
      <c r="O696" s="4">
        <f t="shared" si="279"/>
        <v>0</v>
      </c>
      <c r="P696" s="4">
        <f t="shared" si="280"/>
        <v>0</v>
      </c>
      <c r="Q696" s="5">
        <f t="shared" si="281"/>
        <v>4.2632300305537321</v>
      </c>
      <c r="R696" s="5">
        <f t="shared" si="282"/>
        <v>-8.3844484131039199</v>
      </c>
      <c r="S696" s="5">
        <f t="shared" si="295"/>
        <v>16.051134126610531</v>
      </c>
      <c r="T696" s="6">
        <f t="shared" si="296"/>
        <v>621.56420252995258</v>
      </c>
      <c r="U696" s="5">
        <f t="shared" si="283"/>
        <v>-1.9270260409771187</v>
      </c>
      <c r="V696" s="5">
        <f t="shared" si="284"/>
        <v>5.2584984661098524</v>
      </c>
      <c r="W696" s="5">
        <f t="shared" si="285"/>
        <v>3.2586460242907416</v>
      </c>
      <c r="X696" s="5">
        <f t="shared" si="275"/>
        <v>2.3362039895766133</v>
      </c>
      <c r="Y696" s="5">
        <f t="shared" si="275"/>
        <v>-3.1259499469940675</v>
      </c>
      <c r="Z696" s="5">
        <f t="shared" si="286"/>
        <v>-12.864219849098728</v>
      </c>
      <c r="AA696">
        <f t="shared" si="287"/>
        <v>0</v>
      </c>
      <c r="AB696">
        <f t="shared" si="297"/>
        <v>0</v>
      </c>
    </row>
    <row r="697" spans="1:28" x14ac:dyDescent="0.2">
      <c r="A697">
        <f t="shared" si="271"/>
        <v>6.6499999999999027</v>
      </c>
      <c r="B697" s="5">
        <f t="shared" si="288"/>
        <v>-213.8820567903939</v>
      </c>
      <c r="C697" s="5">
        <f t="shared" si="289"/>
        <v>464.43646644800646</v>
      </c>
      <c r="D697" s="5">
        <f t="shared" si="290"/>
        <v>-144.73079097966763</v>
      </c>
      <c r="E697" s="2">
        <f t="shared" si="291"/>
        <v>511.31865366285973</v>
      </c>
      <c r="F697" s="2">
        <f t="shared" si="292"/>
        <v>-24.726992961737469</v>
      </c>
      <c r="G697" s="3">
        <f t="shared" si="272"/>
        <v>-24.174536505962127</v>
      </c>
      <c r="H697" s="3">
        <f t="shared" si="273"/>
        <v>47.558485977368875</v>
      </c>
      <c r="I697" s="3">
        <f t="shared" si="274"/>
        <v>-91.234144917806134</v>
      </c>
      <c r="J697" s="2">
        <f t="shared" si="293"/>
        <v>105.68768614470153</v>
      </c>
      <c r="K697" s="2">
        <f t="shared" si="276"/>
        <v>105.68768614470153</v>
      </c>
      <c r="L697" s="5">
        <f t="shared" si="277"/>
        <v>0.31384836983451009</v>
      </c>
      <c r="M697" s="4">
        <f t="shared" si="294"/>
        <v>7.4535221588711079E-2</v>
      </c>
      <c r="N697" s="4">
        <f t="shared" si="278"/>
        <v>0.13009669516130004</v>
      </c>
      <c r="O697" s="4">
        <f t="shared" si="279"/>
        <v>0</v>
      </c>
      <c r="P697" s="4">
        <f t="shared" si="280"/>
        <v>0</v>
      </c>
      <c r="Q697" s="5">
        <f t="shared" si="281"/>
        <v>4.2628083945648845</v>
      </c>
      <c r="R697" s="5">
        <f t="shared" si="282"/>
        <v>-8.3862089023764632</v>
      </c>
      <c r="S697" s="5">
        <f t="shared" si="295"/>
        <v>16.087740864469357</v>
      </c>
      <c r="T697" s="6">
        <f t="shared" si="296"/>
        <v>621.56358096606073</v>
      </c>
      <c r="U697" s="5">
        <f t="shared" si="283"/>
        <v>-1.9271929099436049</v>
      </c>
      <c r="V697" s="5">
        <f t="shared" si="284"/>
        <v>5.2690853053454854</v>
      </c>
      <c r="W697" s="5">
        <f t="shared" si="285"/>
        <v>3.257319013961586</v>
      </c>
      <c r="X697" s="5">
        <f t="shared" si="275"/>
        <v>2.3356154846212798</v>
      </c>
      <c r="Y697" s="5">
        <f t="shared" si="275"/>
        <v>-3.1171235970309779</v>
      </c>
      <c r="Z697" s="5">
        <f t="shared" si="286"/>
        <v>-12.828940121569058</v>
      </c>
      <c r="AA697">
        <f t="shared" si="287"/>
        <v>0</v>
      </c>
      <c r="AB697">
        <f t="shared" si="297"/>
        <v>0</v>
      </c>
    </row>
    <row r="698" spans="1:28" x14ac:dyDescent="0.2">
      <c r="A698">
        <f t="shared" si="271"/>
        <v>6.6599999999999024</v>
      </c>
      <c r="B698" s="5">
        <f t="shared" si="288"/>
        <v>-214.1236853746793</v>
      </c>
      <c r="C698" s="5">
        <f t="shared" si="289"/>
        <v>464.91189545160029</v>
      </c>
      <c r="D698" s="5">
        <f t="shared" si="290"/>
        <v>-145.64377387585176</v>
      </c>
      <c r="E698" s="2">
        <f t="shared" si="291"/>
        <v>511.85156361081323</v>
      </c>
      <c r="F698" s="2">
        <f t="shared" si="292"/>
        <v>-24.729299377997346</v>
      </c>
      <c r="G698" s="3">
        <f t="shared" si="272"/>
        <v>-24.151180351115915</v>
      </c>
      <c r="H698" s="3">
        <f t="shared" si="273"/>
        <v>47.527314741398563</v>
      </c>
      <c r="I698" s="3">
        <f t="shared" si="274"/>
        <v>-91.36243431902183</v>
      </c>
      <c r="J698" s="2">
        <f t="shared" si="293"/>
        <v>105.77910740584677</v>
      </c>
      <c r="K698" s="2">
        <f t="shared" si="276"/>
        <v>105.77910740584677</v>
      </c>
      <c r="L698" s="5">
        <f t="shared" si="277"/>
        <v>0.31384836983451009</v>
      </c>
      <c r="M698" s="4">
        <f t="shared" si="294"/>
        <v>7.4470728877665857E-2</v>
      </c>
      <c r="N698" s="4">
        <f t="shared" si="278"/>
        <v>0.13001808231986972</v>
      </c>
      <c r="O698" s="4">
        <f t="shared" si="279"/>
        <v>0</v>
      </c>
      <c r="P698" s="4">
        <f t="shared" si="280"/>
        <v>0</v>
      </c>
      <c r="Q698" s="5">
        <f t="shared" si="281"/>
        <v>4.2623737188938824</v>
      </c>
      <c r="R698" s="5">
        <f t="shared" si="282"/>
        <v>-8.3879617616277198</v>
      </c>
      <c r="S698" s="5">
        <f t="shared" si="295"/>
        <v>16.124298410018447</v>
      </c>
      <c r="T698" s="6">
        <f t="shared" si="296"/>
        <v>621.56295940279074</v>
      </c>
      <c r="U698" s="5">
        <f t="shared" si="283"/>
        <v>-1.9273590469459343</v>
      </c>
      <c r="V698" s="5">
        <f t="shared" si="284"/>
        <v>5.27964922031975</v>
      </c>
      <c r="W698" s="5">
        <f t="shared" si="285"/>
        <v>3.2559940896903998</v>
      </c>
      <c r="X698" s="5">
        <f t="shared" si="275"/>
        <v>2.3350146719479481</v>
      </c>
      <c r="Y698" s="5">
        <f t="shared" si="275"/>
        <v>-3.1083125413079697</v>
      </c>
      <c r="Z698" s="5">
        <f t="shared" si="286"/>
        <v>-12.793707500291152</v>
      </c>
      <c r="AA698">
        <f t="shared" si="287"/>
        <v>0</v>
      </c>
      <c r="AB698">
        <f t="shared" si="297"/>
        <v>0</v>
      </c>
    </row>
    <row r="699" spans="1:28" x14ac:dyDescent="0.2">
      <c r="A699">
        <f t="shared" si="271"/>
        <v>6.6699999999999022</v>
      </c>
      <c r="B699" s="5">
        <f t="shared" si="288"/>
        <v>-214.36508042745686</v>
      </c>
      <c r="C699" s="5">
        <f t="shared" si="289"/>
        <v>465.38701318338718</v>
      </c>
      <c r="D699" s="5">
        <f t="shared" si="290"/>
        <v>-146.55803790441698</v>
      </c>
      <c r="E699" s="2">
        <f t="shared" si="291"/>
        <v>512.38409396313648</v>
      </c>
      <c r="F699" s="2">
        <f t="shared" si="292"/>
        <v>-24.731591840071111</v>
      </c>
      <c r="G699" s="3">
        <f t="shared" si="272"/>
        <v>-24.127830204396435</v>
      </c>
      <c r="H699" s="3">
        <f t="shared" si="273"/>
        <v>47.496231615985479</v>
      </c>
      <c r="I699" s="3">
        <f t="shared" si="274"/>
        <v>-91.490371394024734</v>
      </c>
      <c r="J699" s="2">
        <f t="shared" si="293"/>
        <v>105.87035593549359</v>
      </c>
      <c r="K699" s="2">
        <f t="shared" si="276"/>
        <v>105.87035593549359</v>
      </c>
      <c r="L699" s="5">
        <f t="shared" si="277"/>
        <v>0.31384836983451009</v>
      </c>
      <c r="M699" s="4">
        <f t="shared" si="294"/>
        <v>7.4406468944892529E-2</v>
      </c>
      <c r="N699" s="4">
        <f t="shared" si="278"/>
        <v>0.12993971236152296</v>
      </c>
      <c r="O699" s="4">
        <f t="shared" si="279"/>
        <v>0</v>
      </c>
      <c r="P699" s="4">
        <f t="shared" si="280"/>
        <v>0</v>
      </c>
      <c r="Q699" s="5">
        <f t="shared" si="281"/>
        <v>4.2619260258888332</v>
      </c>
      <c r="R699" s="5">
        <f t="shared" si="282"/>
        <v>-8.3897069873663046</v>
      </c>
      <c r="S699" s="5">
        <f t="shared" si="295"/>
        <v>16.160806490232151</v>
      </c>
      <c r="T699" s="6">
        <f t="shared" si="296"/>
        <v>621.56233784014194</v>
      </c>
      <c r="U699" s="5">
        <f t="shared" si="283"/>
        <v>-1.9275244526571915</v>
      </c>
      <c r="V699" s="5">
        <f t="shared" si="284"/>
        <v>5.2901902018362224</v>
      </c>
      <c r="W699" s="5">
        <f t="shared" si="285"/>
        <v>3.2546712543677865</v>
      </c>
      <c r="X699" s="5">
        <f t="shared" si="275"/>
        <v>2.3344015732316414</v>
      </c>
      <c r="Y699" s="5">
        <f t="shared" si="275"/>
        <v>-3.0995167855300823</v>
      </c>
      <c r="Z699" s="5">
        <f t="shared" si="286"/>
        <v>-12.758522255400063</v>
      </c>
      <c r="AA699">
        <f t="shared" si="287"/>
        <v>0</v>
      </c>
      <c r="AB699">
        <f t="shared" si="297"/>
        <v>0</v>
      </c>
    </row>
    <row r="700" spans="1:28" x14ac:dyDescent="0.2">
      <c r="A700">
        <f t="shared" si="271"/>
        <v>6.679999999999902</v>
      </c>
      <c r="B700" s="5">
        <f t="shared" si="288"/>
        <v>-214.60624200942215</v>
      </c>
      <c r="C700" s="5">
        <f t="shared" si="289"/>
        <v>465.86182052370776</v>
      </c>
      <c r="D700" s="5">
        <f t="shared" si="290"/>
        <v>-147.47357954447</v>
      </c>
      <c r="E700" s="2">
        <f t="shared" si="291"/>
        <v>512.91624553241627</v>
      </c>
      <c r="F700" s="2">
        <f t="shared" si="292"/>
        <v>-24.733870361528201</v>
      </c>
      <c r="G700" s="3">
        <f t="shared" si="272"/>
        <v>-24.104486188664119</v>
      </c>
      <c r="H700" s="3">
        <f t="shared" si="273"/>
        <v>47.465236448130177</v>
      </c>
      <c r="I700" s="3">
        <f t="shared" si="274"/>
        <v>-91.617956616578738</v>
      </c>
      <c r="J700" s="2">
        <f t="shared" si="293"/>
        <v>105.96143119122971</v>
      </c>
      <c r="K700" s="2">
        <f t="shared" si="276"/>
        <v>105.96143119122971</v>
      </c>
      <c r="L700" s="5">
        <f t="shared" si="277"/>
        <v>0.31384836983451009</v>
      </c>
      <c r="M700" s="4">
        <f t="shared" si="294"/>
        <v>7.4342441255319844E-2</v>
      </c>
      <c r="N700" s="4">
        <f t="shared" si="278"/>
        <v>0.12986158504473583</v>
      </c>
      <c r="O700" s="4">
        <f t="shared" si="279"/>
        <v>0</v>
      </c>
      <c r="P700" s="4">
        <f t="shared" si="280"/>
        <v>0</v>
      </c>
      <c r="Q700" s="5">
        <f t="shared" si="281"/>
        <v>4.2614653383883399</v>
      </c>
      <c r="R700" s="5">
        <f t="shared" si="282"/>
        <v>-8.3914445767044832</v>
      </c>
      <c r="S700" s="5">
        <f t="shared" si="295"/>
        <v>16.197264834424359</v>
      </c>
      <c r="T700" s="6">
        <f t="shared" si="296"/>
        <v>621.561716278115</v>
      </c>
      <c r="U700" s="5">
        <f t="shared" si="283"/>
        <v>-1.92768912779822</v>
      </c>
      <c r="V700" s="5">
        <f t="shared" si="284"/>
        <v>5.3007082411768414</v>
      </c>
      <c r="W700" s="5">
        <f t="shared" si="285"/>
        <v>3.2533505109098306</v>
      </c>
      <c r="X700" s="5">
        <f t="shared" si="275"/>
        <v>2.3337762105901199</v>
      </c>
      <c r="Y700" s="5">
        <f t="shared" si="275"/>
        <v>-3.0907363355276418</v>
      </c>
      <c r="Z700" s="5">
        <f t="shared" si="286"/>
        <v>-12.723384654665811</v>
      </c>
      <c r="AA700">
        <f t="shared" si="287"/>
        <v>0</v>
      </c>
      <c r="AB700">
        <f t="shared" si="297"/>
        <v>0</v>
      </c>
    </row>
    <row r="701" spans="1:28" x14ac:dyDescent="0.2">
      <c r="A701">
        <f t="shared" si="271"/>
        <v>6.6899999999999018</v>
      </c>
      <c r="B701" s="5">
        <f t="shared" si="288"/>
        <v>-214.84717018249827</v>
      </c>
      <c r="C701" s="5">
        <f t="shared" si="289"/>
        <v>466.33631835137231</v>
      </c>
      <c r="D701" s="5">
        <f t="shared" si="290"/>
        <v>-148.39039527986853</v>
      </c>
      <c r="E701" s="2">
        <f t="shared" si="291"/>
        <v>513.44801913040806</v>
      </c>
      <c r="F701" s="2">
        <f t="shared" si="292"/>
        <v>-24.736134956001354</v>
      </c>
      <c r="G701" s="3">
        <f t="shared" si="272"/>
        <v>-24.081148426558219</v>
      </c>
      <c r="H701" s="3">
        <f t="shared" si="273"/>
        <v>47.434329084774902</v>
      </c>
      <c r="I701" s="3">
        <f t="shared" si="274"/>
        <v>-91.745190463125397</v>
      </c>
      <c r="J701" s="2">
        <f t="shared" si="293"/>
        <v>106.05233263997452</v>
      </c>
      <c r="K701" s="2">
        <f t="shared" si="276"/>
        <v>106.05233263997452</v>
      </c>
      <c r="L701" s="5">
        <f t="shared" si="277"/>
        <v>0.31384836983451009</v>
      </c>
      <c r="M701" s="4">
        <f t="shared" si="294"/>
        <v>7.4278645270144883E-2</v>
      </c>
      <c r="N701" s="4">
        <f t="shared" si="278"/>
        <v>0.1297837001211268</v>
      </c>
      <c r="O701" s="4">
        <f t="shared" si="279"/>
        <v>0</v>
      </c>
      <c r="P701" s="4">
        <f t="shared" si="280"/>
        <v>0</v>
      </c>
      <c r="Q701" s="5">
        <f t="shared" si="281"/>
        <v>4.2609916797154304</v>
      </c>
      <c r="R701" s="5">
        <f t="shared" si="282"/>
        <v>-8.3931745273494389</v>
      </c>
      <c r="S701" s="5">
        <f t="shared" si="295"/>
        <v>16.233673174247258</v>
      </c>
      <c r="T701" s="6">
        <f t="shared" si="296"/>
        <v>621.56109471670948</v>
      </c>
      <c r="U701" s="5">
        <f t="shared" si="283"/>
        <v>-1.9278530731367582</v>
      </c>
      <c r="V701" s="5">
        <f t="shared" si="284"/>
        <v>5.3112033300994019</v>
      </c>
      <c r="W701" s="5">
        <f t="shared" si="285"/>
        <v>3.2520318622566644</v>
      </c>
      <c r="X701" s="5">
        <f t="shared" si="275"/>
        <v>2.3331386065786721</v>
      </c>
      <c r="Y701" s="5">
        <f t="shared" si="275"/>
        <v>-3.081971197250037</v>
      </c>
      <c r="Z701" s="5">
        <f t="shared" si="286"/>
        <v>-12.688294963496077</v>
      </c>
      <c r="AA701">
        <f t="shared" si="287"/>
        <v>0</v>
      </c>
      <c r="AB701">
        <f t="shared" si="297"/>
        <v>0</v>
      </c>
    </row>
    <row r="702" spans="1:28" x14ac:dyDescent="0.2">
      <c r="A702">
        <f t="shared" si="271"/>
        <v>6.6999999999999016</v>
      </c>
      <c r="B702" s="5">
        <f t="shared" si="288"/>
        <v>-215.08786500983354</v>
      </c>
      <c r="C702" s="5">
        <f t="shared" si="289"/>
        <v>466.81050754366021</v>
      </c>
      <c r="D702" s="5">
        <f t="shared" si="290"/>
        <v>-149.30848159924795</v>
      </c>
      <c r="E702" s="2">
        <f t="shared" si="291"/>
        <v>513.97941556803426</v>
      </c>
      <c r="F702" s="2">
        <f t="shared" si="292"/>
        <v>-24.738385637186386</v>
      </c>
      <c r="G702" s="3">
        <f t="shared" si="272"/>
        <v>-24.057817040492431</v>
      </c>
      <c r="H702" s="3">
        <f t="shared" si="273"/>
        <v>47.403509372802404</v>
      </c>
      <c r="I702" s="3">
        <f t="shared" si="274"/>
        <v>-91.872073412760358</v>
      </c>
      <c r="J702" s="2">
        <f t="shared" si="293"/>
        <v>106.14305975790788</v>
      </c>
      <c r="K702" s="2">
        <f t="shared" si="276"/>
        <v>106.14305975790788</v>
      </c>
      <c r="L702" s="5">
        <f t="shared" si="277"/>
        <v>0.31384836983451009</v>
      </c>
      <c r="M702" s="4">
        <f t="shared" si="294"/>
        <v>7.4215080446929857E-2</v>
      </c>
      <c r="N702" s="4">
        <f t="shared" si="278"/>
        <v>0.12970605733556775</v>
      </c>
      <c r="O702" s="4">
        <f t="shared" si="279"/>
        <v>0</v>
      </c>
      <c r="P702" s="4">
        <f t="shared" si="280"/>
        <v>0</v>
      </c>
      <c r="Q702" s="5">
        <f t="shared" si="281"/>
        <v>4.2605050736715224</v>
      </c>
      <c r="R702" s="5">
        <f t="shared" si="282"/>
        <v>-8.3948968375946347</v>
      </c>
      <c r="S702" s="5">
        <f t="shared" si="295"/>
        <v>16.270031243689939</v>
      </c>
      <c r="T702" s="6">
        <f t="shared" si="296"/>
        <v>621.56047315592559</v>
      </c>
      <c r="U702" s="5">
        <f t="shared" si="283"/>
        <v>-1.9280162894865716</v>
      </c>
      <c r="V702" s="5">
        <f t="shared" si="284"/>
        <v>5.3216754608350216</v>
      </c>
      <c r="W702" s="5">
        <f t="shared" si="285"/>
        <v>3.2507153113710201</v>
      </c>
      <c r="X702" s="5">
        <f t="shared" si="275"/>
        <v>2.3324887841849509</v>
      </c>
      <c r="Y702" s="5">
        <f t="shared" si="275"/>
        <v>-3.073221376759613</v>
      </c>
      <c r="Z702" s="5">
        <f t="shared" si="286"/>
        <v>-12.65325344493904</v>
      </c>
      <c r="AA702">
        <f t="shared" si="287"/>
        <v>0</v>
      </c>
      <c r="AB702">
        <f t="shared" si="297"/>
        <v>0</v>
      </c>
    </row>
    <row r="703" spans="1:28" x14ac:dyDescent="0.2">
      <c r="A703">
        <f t="shared" si="271"/>
        <v>6.7099999999999014</v>
      </c>
      <c r="B703" s="5">
        <f t="shared" si="288"/>
        <v>-215.32832655579924</v>
      </c>
      <c r="C703" s="5">
        <f t="shared" si="289"/>
        <v>467.28438897631941</v>
      </c>
      <c r="D703" s="5">
        <f t="shared" si="290"/>
        <v>-150.22783499604779</v>
      </c>
      <c r="E703" s="2">
        <f t="shared" si="291"/>
        <v>514.51043565538407</v>
      </c>
      <c r="F703" s="2">
        <f t="shared" si="292"/>
        <v>-24.740622418842079</v>
      </c>
      <c r="G703" s="3">
        <f t="shared" si="272"/>
        <v>-24.034492152650582</v>
      </c>
      <c r="H703" s="3">
        <f t="shared" si="273"/>
        <v>47.372777159034804</v>
      </c>
      <c r="I703" s="3">
        <f t="shared" si="274"/>
        <v>-91.998605947209754</v>
      </c>
      <c r="J703" s="2">
        <f t="shared" si="293"/>
        <v>106.23361203039917</v>
      </c>
      <c r="K703" s="2">
        <f t="shared" si="276"/>
        <v>106.23361203039917</v>
      </c>
      <c r="L703" s="5">
        <f t="shared" si="277"/>
        <v>0.31384836983451009</v>
      </c>
      <c r="M703" s="4">
        <f t="shared" si="294"/>
        <v>7.4151746239697516E-2</v>
      </c>
      <c r="N703" s="4">
        <f t="shared" si="278"/>
        <v>0.12962865642629398</v>
      </c>
      <c r="O703" s="4">
        <f t="shared" si="279"/>
        <v>0</v>
      </c>
      <c r="P703" s="4">
        <f t="shared" si="280"/>
        <v>0</v>
      </c>
      <c r="Q703" s="5">
        <f t="shared" si="281"/>
        <v>4.2600055445304337</v>
      </c>
      <c r="R703" s="5">
        <f t="shared" si="282"/>
        <v>-8.3966115063112348</v>
      </c>
      <c r="S703" s="5">
        <f t="shared" si="295"/>
        <v>16.306338779076835</v>
      </c>
      <c r="T703" s="6">
        <f t="shared" si="296"/>
        <v>621.55985159576323</v>
      </c>
      <c r="U703" s="5">
        <f t="shared" si="283"/>
        <v>-1.9281787777066088</v>
      </c>
      <c r="V703" s="5">
        <f t="shared" si="284"/>
        <v>5.3321246260856165</v>
      </c>
      <c r="W703" s="5">
        <f t="shared" si="285"/>
        <v>3.2494008612368463</v>
      </c>
      <c r="X703" s="5">
        <f t="shared" si="275"/>
        <v>2.3318267668238248</v>
      </c>
      <c r="Y703" s="5">
        <f t="shared" si="275"/>
        <v>-3.0644868802256182</v>
      </c>
      <c r="Z703" s="5">
        <f t="shared" si="286"/>
        <v>-12.618260359686317</v>
      </c>
      <c r="AA703">
        <f t="shared" si="287"/>
        <v>0</v>
      </c>
      <c r="AB703">
        <f t="shared" si="297"/>
        <v>0</v>
      </c>
    </row>
    <row r="704" spans="1:28" x14ac:dyDescent="0.2">
      <c r="A704">
        <f t="shared" si="271"/>
        <v>6.7199999999999012</v>
      </c>
      <c r="B704" s="5">
        <f t="shared" si="288"/>
        <v>-215.5685548859874</v>
      </c>
      <c r="C704" s="5">
        <f t="shared" si="289"/>
        <v>467.75796352356576</v>
      </c>
      <c r="D704" s="5">
        <f t="shared" si="290"/>
        <v>-151.14845196853787</v>
      </c>
      <c r="E704" s="2">
        <f t="shared" si="291"/>
        <v>515.04108020171213</v>
      </c>
      <c r="F704" s="2">
        <f t="shared" si="292"/>
        <v>-24.742845314789911</v>
      </c>
      <c r="G704" s="3">
        <f t="shared" si="272"/>
        <v>-24.011173884982345</v>
      </c>
      <c r="H704" s="3">
        <f t="shared" si="273"/>
        <v>47.342132290232549</v>
      </c>
      <c r="I704" s="3">
        <f t="shared" si="274"/>
        <v>-92.124788550806613</v>
      </c>
      <c r="J704" s="2">
        <f t="shared" si="293"/>
        <v>106.32398895193674</v>
      </c>
      <c r="K704" s="2">
        <f t="shared" si="276"/>
        <v>106.32398895193674</v>
      </c>
      <c r="L704" s="5">
        <f t="shared" si="277"/>
        <v>0.31384836983451009</v>
      </c>
      <c r="M704" s="4">
        <f t="shared" si="294"/>
        <v>7.4088642099025048E-2</v>
      </c>
      <c r="N704" s="4">
        <f t="shared" si="278"/>
        <v>0.1295514971250126</v>
      </c>
      <c r="O704" s="4">
        <f t="shared" si="279"/>
        <v>0</v>
      </c>
      <c r="P704" s="4">
        <f t="shared" si="280"/>
        <v>0</v>
      </c>
      <c r="Q704" s="5">
        <f t="shared" si="281"/>
        <v>4.2594931170324228</v>
      </c>
      <c r="R704" s="5">
        <f t="shared" si="282"/>
        <v>-8.3983185329396566</v>
      </c>
      <c r="S704" s="5">
        <f t="shared" si="295"/>
        <v>16.342595519066045</v>
      </c>
      <c r="T704" s="6">
        <f t="shared" si="296"/>
        <v>621.5592300362224</v>
      </c>
      <c r="U704" s="5">
        <f t="shared" si="283"/>
        <v>-1.9283405387001573</v>
      </c>
      <c r="V704" s="5">
        <f t="shared" si="284"/>
        <v>5.3425508190213407</v>
      </c>
      <c r="W704" s="5">
        <f t="shared" si="285"/>
        <v>3.2480885148579115</v>
      </c>
      <c r="X704" s="5">
        <f t="shared" si="275"/>
        <v>2.3311525783322655</v>
      </c>
      <c r="Y704" s="5">
        <f t="shared" si="275"/>
        <v>-3.0557677139183159</v>
      </c>
      <c r="Z704" s="5">
        <f t="shared" si="286"/>
        <v>-12.583315966076043</v>
      </c>
      <c r="AA704">
        <f t="shared" si="287"/>
        <v>0</v>
      </c>
      <c r="AB704">
        <f t="shared" si="297"/>
        <v>0</v>
      </c>
    </row>
    <row r="705" spans="1:28" x14ac:dyDescent="0.2">
      <c r="A705">
        <f t="shared" si="271"/>
        <v>6.729999999999901</v>
      </c>
      <c r="B705" s="5">
        <f t="shared" si="288"/>
        <v>-215.8085500672083</v>
      </c>
      <c r="C705" s="5">
        <f t="shared" si="289"/>
        <v>468.23123205808236</v>
      </c>
      <c r="D705" s="5">
        <f t="shared" si="290"/>
        <v>-152.07032901984425</v>
      </c>
      <c r="E705" s="2">
        <f t="shared" si="291"/>
        <v>515.57135001543725</v>
      </c>
      <c r="F705" s="2">
        <f t="shared" si="292"/>
        <v>-24.745054338913903</v>
      </c>
      <c r="G705" s="3">
        <f t="shared" si="272"/>
        <v>-23.987862359199021</v>
      </c>
      <c r="H705" s="3">
        <f t="shared" si="273"/>
        <v>47.311574613093363</v>
      </c>
      <c r="I705" s="3">
        <f t="shared" si="274"/>
        <v>-92.250621710467371</v>
      </c>
      <c r="J705" s="2">
        <f t="shared" si="293"/>
        <v>106.41419002605775</v>
      </c>
      <c r="K705" s="2">
        <f t="shared" si="276"/>
        <v>106.41419002605775</v>
      </c>
      <c r="L705" s="5">
        <f t="shared" si="277"/>
        <v>0.31384836983451009</v>
      </c>
      <c r="M705" s="4">
        <f t="shared" si="294"/>
        <v>7.40257674721366E-2</v>
      </c>
      <c r="N705" s="4">
        <f t="shared" si="278"/>
        <v>0.12947457915701002</v>
      </c>
      <c r="O705" s="4">
        <f t="shared" si="279"/>
        <v>0</v>
      </c>
      <c r="P705" s="4">
        <f t="shared" si="280"/>
        <v>0</v>
      </c>
      <c r="Q705" s="5">
        <f t="shared" si="281"/>
        <v>4.2589678163782638</v>
      </c>
      <c r="R705" s="5">
        <f t="shared" si="282"/>
        <v>-8.4000179174811542</v>
      </c>
      <c r="S705" s="5">
        <f t="shared" si="295"/>
        <v>16.378801204647463</v>
      </c>
      <c r="T705" s="6">
        <f t="shared" si="296"/>
        <v>621.5586084773031</v>
      </c>
      <c r="U705" s="5">
        <f t="shared" si="283"/>
        <v>-1.9285015734140203</v>
      </c>
      <c r="V705" s="5">
        <f t="shared" si="284"/>
        <v>5.3529540332780545</v>
      </c>
      <c r="W705" s="5">
        <f t="shared" si="285"/>
        <v>3.2467782752564665</v>
      </c>
      <c r="X705" s="5">
        <f t="shared" si="275"/>
        <v>2.3304662429642438</v>
      </c>
      <c r="Y705" s="5">
        <f t="shared" si="275"/>
        <v>-3.0470638842030997</v>
      </c>
      <c r="Z705" s="5">
        <f t="shared" si="286"/>
        <v>-12.548420520096069</v>
      </c>
      <c r="AA705">
        <f t="shared" si="287"/>
        <v>0</v>
      </c>
      <c r="AB705">
        <f t="shared" si="297"/>
        <v>0</v>
      </c>
    </row>
    <row r="706" spans="1:28" x14ac:dyDescent="0.2">
      <c r="A706">
        <f t="shared" si="271"/>
        <v>6.7399999999999007</v>
      </c>
      <c r="B706" s="5">
        <f t="shared" si="288"/>
        <v>-216.04831216748812</v>
      </c>
      <c r="C706" s="5">
        <f t="shared" si="289"/>
        <v>468.70419545101907</v>
      </c>
      <c r="D706" s="5">
        <f t="shared" si="290"/>
        <v>-152.99346265797493</v>
      </c>
      <c r="E706" s="2">
        <f t="shared" si="291"/>
        <v>516.10124590414182</v>
      </c>
      <c r="F706" s="2">
        <f t="shared" si="292"/>
        <v>-24.747249505160426</v>
      </c>
      <c r="G706" s="3">
        <f t="shared" si="272"/>
        <v>-23.964557696769379</v>
      </c>
      <c r="H706" s="3">
        <f t="shared" si="273"/>
        <v>47.28110397425133</v>
      </c>
      <c r="I706" s="3">
        <f t="shared" si="274"/>
        <v>-92.376105915668333</v>
      </c>
      <c r="J706" s="2">
        <f t="shared" si="293"/>
        <v>106.50421476527832</v>
      </c>
      <c r="K706" s="2">
        <f t="shared" si="276"/>
        <v>106.50421476527832</v>
      </c>
      <c r="L706" s="5">
        <f t="shared" si="277"/>
        <v>0.31384836983451009</v>
      </c>
      <c r="M706" s="4">
        <f t="shared" si="294"/>
        <v>7.3963121802994469E-2</v>
      </c>
      <c r="N706" s="4">
        <f t="shared" si="278"/>
        <v>0.12939790224125783</v>
      </c>
      <c r="O706" s="4">
        <f t="shared" si="279"/>
        <v>0</v>
      </c>
      <c r="P706" s="4">
        <f t="shared" si="280"/>
        <v>0</v>
      </c>
      <c r="Q706" s="5">
        <f t="shared" si="281"/>
        <v>4.2584296682233678</v>
      </c>
      <c r="R706" s="5">
        <f t="shared" si="282"/>
        <v>-8.4017096604895158</v>
      </c>
      <c r="S706" s="5">
        <f t="shared" si="295"/>
        <v>16.414955579140802</v>
      </c>
      <c r="T706" s="6">
        <f t="shared" si="296"/>
        <v>621.55798691900543</v>
      </c>
      <c r="U706" s="5">
        <f t="shared" si="283"/>
        <v>-1.9286618828376947</v>
      </c>
      <c r="V706" s="5">
        <f t="shared" si="284"/>
        <v>5.3633342629547487</v>
      </c>
      <c r="W706" s="5">
        <f t="shared" si="285"/>
        <v>3.2454701454719013</v>
      </c>
      <c r="X706" s="5">
        <f t="shared" si="275"/>
        <v>2.3297677853856733</v>
      </c>
      <c r="Y706" s="5">
        <f t="shared" si="275"/>
        <v>-3.0383753975347672</v>
      </c>
      <c r="Z706" s="5">
        <f t="shared" si="286"/>
        <v>-12.513574275387295</v>
      </c>
      <c r="AA706">
        <f t="shared" si="287"/>
        <v>0</v>
      </c>
      <c r="AB706">
        <f t="shared" si="297"/>
        <v>0</v>
      </c>
    </row>
    <row r="707" spans="1:28" x14ac:dyDescent="0.2">
      <c r="A707">
        <f t="shared" si="271"/>
        <v>6.7499999999999005</v>
      </c>
      <c r="B707" s="5">
        <f t="shared" si="288"/>
        <v>-216.28784125606654</v>
      </c>
      <c r="C707" s="5">
        <f t="shared" si="289"/>
        <v>469.17685457199173</v>
      </c>
      <c r="D707" s="5">
        <f t="shared" si="290"/>
        <v>-153.91784939584537</v>
      </c>
      <c r="E707" s="2">
        <f t="shared" si="291"/>
        <v>516.63076867457028</v>
      </c>
      <c r="F707" s="2">
        <f t="shared" si="292"/>
        <v>-24.749430827537982</v>
      </c>
      <c r="G707" s="3">
        <f t="shared" si="272"/>
        <v>-23.941260018915521</v>
      </c>
      <c r="H707" s="3">
        <f t="shared" si="273"/>
        <v>47.25072022027598</v>
      </c>
      <c r="I707" s="3">
        <f t="shared" si="274"/>
        <v>-92.501241658422202</v>
      </c>
      <c r="J707" s="2">
        <f t="shared" si="293"/>
        <v>106.59406269102395</v>
      </c>
      <c r="K707" s="2">
        <f t="shared" si="276"/>
        <v>106.59406269102395</v>
      </c>
      <c r="L707" s="5">
        <f t="shared" si="277"/>
        <v>0.31384836983451009</v>
      </c>
      <c r="M707" s="4">
        <f t="shared" si="294"/>
        <v>7.3900704532388825E-2</v>
      </c>
      <c r="N707" s="4">
        <f t="shared" si="278"/>
        <v>0.12932146609051795</v>
      </c>
      <c r="O707" s="4">
        <f t="shared" si="279"/>
        <v>0</v>
      </c>
      <c r="P707" s="4">
        <f t="shared" si="280"/>
        <v>0</v>
      </c>
      <c r="Q707" s="5">
        <f t="shared" si="281"/>
        <v>4.2578786986719264</v>
      </c>
      <c r="R707" s="5">
        <f t="shared" si="282"/>
        <v>-8.4033937630628213</v>
      </c>
      <c r="S707" s="5">
        <f t="shared" si="295"/>
        <v>16.451058388193427</v>
      </c>
      <c r="T707" s="6">
        <f t="shared" si="296"/>
        <v>621.55736536132918</v>
      </c>
      <c r="U707" s="5">
        <f t="shared" si="283"/>
        <v>-1.9288214680025697</v>
      </c>
      <c r="V707" s="5">
        <f t="shared" si="284"/>
        <v>5.3736915026109919</v>
      </c>
      <c r="W707" s="5">
        <f t="shared" si="285"/>
        <v>3.2441641285594494</v>
      </c>
      <c r="X707" s="5">
        <f t="shared" si="275"/>
        <v>2.3290572306693567</v>
      </c>
      <c r="Y707" s="5">
        <f t="shared" si="275"/>
        <v>-3.0297022604518293</v>
      </c>
      <c r="Z707" s="5">
        <f t="shared" si="286"/>
        <v>-12.478777483247121</v>
      </c>
      <c r="AA707">
        <f t="shared" si="287"/>
        <v>0</v>
      </c>
      <c r="AB707">
        <f t="shared" si="297"/>
        <v>0</v>
      </c>
    </row>
    <row r="708" spans="1:28" x14ac:dyDescent="0.2">
      <c r="A708">
        <f t="shared" si="271"/>
        <v>6.7599999999999003</v>
      </c>
      <c r="B708" s="5">
        <f t="shared" si="288"/>
        <v>-216.52713740339416</v>
      </c>
      <c r="C708" s="5">
        <f t="shared" si="289"/>
        <v>469.64921028908145</v>
      </c>
      <c r="D708" s="5">
        <f t="shared" si="290"/>
        <v>-154.84348575130375</v>
      </c>
      <c r="E708" s="2">
        <f t="shared" si="291"/>
        <v>517.15991913262781</v>
      </c>
      <c r="F708" s="2">
        <f t="shared" si="292"/>
        <v>-24.751598320117019</v>
      </c>
      <c r="G708" s="3">
        <f t="shared" si="272"/>
        <v>-23.917969446608829</v>
      </c>
      <c r="H708" s="3">
        <f t="shared" si="273"/>
        <v>47.220423197671458</v>
      </c>
      <c r="I708" s="3">
        <f t="shared" si="274"/>
        <v>-92.626029433254672</v>
      </c>
      <c r="J708" s="2">
        <f t="shared" si="293"/>
        <v>106.68373333356057</v>
      </c>
      <c r="K708" s="2">
        <f t="shared" si="276"/>
        <v>106.68373333356057</v>
      </c>
      <c r="L708" s="5">
        <f t="shared" si="277"/>
        <v>0.31384836983451009</v>
      </c>
      <c r="M708" s="4">
        <f t="shared" si="294"/>
        <v>7.3838515098026053E-2</v>
      </c>
      <c r="N708" s="4">
        <f t="shared" si="278"/>
        <v>0.1292452704114459</v>
      </c>
      <c r="O708" s="4">
        <f t="shared" si="279"/>
        <v>0</v>
      </c>
      <c r="P708" s="4">
        <f t="shared" si="280"/>
        <v>0</v>
      </c>
      <c r="Q708" s="5">
        <f t="shared" si="281"/>
        <v>4.2573149342711059</v>
      </c>
      <c r="R708" s="5">
        <f t="shared" si="282"/>
        <v>-8.4050702268353081</v>
      </c>
      <c r="S708" s="5">
        <f t="shared" si="295"/>
        <v>16.487109379778087</v>
      </c>
      <c r="T708" s="6">
        <f t="shared" si="296"/>
        <v>621.55674380427456</v>
      </c>
      <c r="U708" s="5">
        <f t="shared" si="283"/>
        <v>-1.9289803299811212</v>
      </c>
      <c r="V708" s="5">
        <f t="shared" si="284"/>
        <v>5.3840257472643405</v>
      </c>
      <c r="W708" s="5">
        <f t="shared" si="285"/>
        <v>3.2428602275888889</v>
      </c>
      <c r="X708" s="5">
        <f t="shared" si="275"/>
        <v>2.3283346042899846</v>
      </c>
      <c r="Y708" s="5">
        <f t="shared" si="275"/>
        <v>-3.0210444795709677</v>
      </c>
      <c r="Z708" s="5">
        <f t="shared" si="286"/>
        <v>-12.444030392633024</v>
      </c>
      <c r="AA708">
        <f t="shared" si="287"/>
        <v>0</v>
      </c>
      <c r="AB708">
        <f t="shared" si="297"/>
        <v>0</v>
      </c>
    </row>
    <row r="709" spans="1:28" x14ac:dyDescent="0.2">
      <c r="A709">
        <f t="shared" si="271"/>
        <v>6.7699999999999001</v>
      </c>
      <c r="B709" s="5">
        <f t="shared" si="288"/>
        <v>-216.76620068113004</v>
      </c>
      <c r="C709" s="5">
        <f t="shared" si="289"/>
        <v>470.12126346883417</v>
      </c>
      <c r="D709" s="5">
        <f t="shared" si="290"/>
        <v>-155.77036824715591</v>
      </c>
      <c r="E709" s="2">
        <f t="shared" si="291"/>
        <v>517.68869808338002</v>
      </c>
      <c r="F709" s="2">
        <f t="shared" si="292"/>
        <v>-24.753751997029699</v>
      </c>
      <c r="G709" s="3">
        <f t="shared" si="272"/>
        <v>-23.894686100565931</v>
      </c>
      <c r="H709" s="3">
        <f t="shared" si="273"/>
        <v>47.190212752875752</v>
      </c>
      <c r="I709" s="3">
        <f t="shared" si="274"/>
        <v>-92.750469737181007</v>
      </c>
      <c r="J709" s="2">
        <f t="shared" si="293"/>
        <v>106.7732262319257</v>
      </c>
      <c r="K709" s="2">
        <f t="shared" si="276"/>
        <v>106.7732262319257</v>
      </c>
      <c r="L709" s="5">
        <f t="shared" si="277"/>
        <v>0.31384836983451009</v>
      </c>
      <c r="M709" s="4">
        <f t="shared" si="294"/>
        <v>7.3776552934615852E-2</v>
      </c>
      <c r="N709" s="4">
        <f t="shared" si="278"/>
        <v>0.12916931490469341</v>
      </c>
      <c r="O709" s="4">
        <f t="shared" si="279"/>
        <v>0</v>
      </c>
      <c r="P709" s="4">
        <f t="shared" si="280"/>
        <v>0</v>
      </c>
      <c r="Q709" s="5">
        <f t="shared" si="281"/>
        <v>4.2567384020052685</v>
      </c>
      <c r="R709" s="5">
        <f t="shared" si="282"/>
        <v>-8.4067390539692983</v>
      </c>
      <c r="S709" s="5">
        <f t="shared" si="295"/>
        <v>16.523108304190483</v>
      </c>
      <c r="T709" s="6">
        <f t="shared" si="296"/>
        <v>621.55612224784159</v>
      </c>
      <c r="U709" s="5">
        <f t="shared" si="283"/>
        <v>-1.9291384698861334</v>
      </c>
      <c r="V709" s="5">
        <f t="shared" si="284"/>
        <v>5.3943369923877711</v>
      </c>
      <c r="W709" s="5">
        <f t="shared" si="285"/>
        <v>3.241558445643296</v>
      </c>
      <c r="X709" s="5">
        <f t="shared" si="275"/>
        <v>2.327599932119135</v>
      </c>
      <c r="Y709" s="5">
        <f t="shared" si="275"/>
        <v>-3.0124020615815272</v>
      </c>
      <c r="Z709" s="5">
        <f t="shared" si="286"/>
        <v>-12.40933325016622</v>
      </c>
      <c r="AA709">
        <f t="shared" si="287"/>
        <v>0</v>
      </c>
      <c r="AB709">
        <f t="shared" si="297"/>
        <v>0</v>
      </c>
    </row>
    <row r="710" spans="1:28" x14ac:dyDescent="0.2">
      <c r="A710">
        <f t="shared" si="271"/>
        <v>6.7799999999998999</v>
      </c>
      <c r="B710" s="5">
        <f t="shared" si="288"/>
        <v>-217.00503116213912</v>
      </c>
      <c r="C710" s="5">
        <f t="shared" si="289"/>
        <v>470.59301497625989</v>
      </c>
      <c r="D710" s="5">
        <f t="shared" si="290"/>
        <v>-156.69849341119021</v>
      </c>
      <c r="E710" s="2">
        <f t="shared" si="291"/>
        <v>518.21710633105056</v>
      </c>
      <c r="F710" s="2">
        <f t="shared" si="292"/>
        <v>-24.755891872469729</v>
      </c>
      <c r="G710" s="3">
        <f t="shared" si="272"/>
        <v>-23.871410101244738</v>
      </c>
      <c r="H710" s="3">
        <f t="shared" si="273"/>
        <v>47.160088732259936</v>
      </c>
      <c r="I710" s="3">
        <f t="shared" si="274"/>
        <v>-92.874563069682665</v>
      </c>
      <c r="J710" s="2">
        <f t="shared" si="293"/>
        <v>106.86254093385999</v>
      </c>
      <c r="K710" s="2">
        <f t="shared" si="276"/>
        <v>106.86254093385999</v>
      </c>
      <c r="L710" s="5">
        <f t="shared" si="277"/>
        <v>0.31384836983451009</v>
      </c>
      <c r="M710" s="4">
        <f t="shared" si="294"/>
        <v>7.3714817473956973E-2</v>
      </c>
      <c r="N710" s="4">
        <f t="shared" si="278"/>
        <v>0.12909359926500968</v>
      </c>
      <c r="O710" s="4">
        <f t="shared" si="279"/>
        <v>0</v>
      </c>
      <c r="P710" s="4">
        <f t="shared" si="280"/>
        <v>0</v>
      </c>
      <c r="Q710" s="5">
        <f t="shared" si="281"/>
        <v>4.2561491292902298</v>
      </c>
      <c r="R710" s="5">
        <f t="shared" si="282"/>
        <v>-8.4084002471471866</v>
      </c>
      <c r="S710" s="5">
        <f t="shared" si="295"/>
        <v>16.559054914046687</v>
      </c>
      <c r="T710" s="6">
        <f t="shared" si="296"/>
        <v>621.55550069203025</v>
      </c>
      <c r="U710" s="5">
        <f t="shared" si="283"/>
        <v>-1.9292958888699194</v>
      </c>
      <c r="V710" s="5">
        <f t="shared" si="284"/>
        <v>5.4046252339070895</v>
      </c>
      <c r="W710" s="5">
        <f t="shared" si="285"/>
        <v>3.2402587858178018</v>
      </c>
      <c r="X710" s="5">
        <f t="shared" si="275"/>
        <v>2.3268532404203102</v>
      </c>
      <c r="Y710" s="5">
        <f t="shared" si="275"/>
        <v>-3.0037750132400971</v>
      </c>
      <c r="Z710" s="5">
        <f t="shared" si="286"/>
        <v>-12.374686300135512</v>
      </c>
      <c r="AA710">
        <f t="shared" si="287"/>
        <v>0</v>
      </c>
      <c r="AB710">
        <f t="shared" si="297"/>
        <v>0</v>
      </c>
    </row>
    <row r="711" spans="1:28" x14ac:dyDescent="0.2">
      <c r="A711">
        <f t="shared" si="271"/>
        <v>6.7899999999998997</v>
      </c>
      <c r="B711" s="5">
        <f t="shared" si="288"/>
        <v>-217.24362892048956</v>
      </c>
      <c r="C711" s="5">
        <f t="shared" si="289"/>
        <v>471.06446567483187</v>
      </c>
      <c r="D711" s="5">
        <f t="shared" si="290"/>
        <v>-157.62785777620203</v>
      </c>
      <c r="E711" s="2">
        <f t="shared" si="291"/>
        <v>518.74514467902077</v>
      </c>
      <c r="F711" s="2">
        <f t="shared" si="292"/>
        <v>-24.758017960692129</v>
      </c>
      <c r="G711" s="3">
        <f t="shared" si="272"/>
        <v>-23.848141568840536</v>
      </c>
      <c r="H711" s="3">
        <f t="shared" si="273"/>
        <v>47.130050982127536</v>
      </c>
      <c r="I711" s="3">
        <f t="shared" si="274"/>
        <v>-92.998309932684023</v>
      </c>
      <c r="J711" s="2">
        <f t="shared" si="293"/>
        <v>106.95167699573933</v>
      </c>
      <c r="K711" s="2">
        <f t="shared" si="276"/>
        <v>106.95167699573933</v>
      </c>
      <c r="L711" s="5">
        <f t="shared" si="277"/>
        <v>0.31384836983451009</v>
      </c>
      <c r="M711" s="4">
        <f t="shared" si="294"/>
        <v>7.3653308145021371E-2</v>
      </c>
      <c r="N711" s="4">
        <f t="shared" si="278"/>
        <v>0.12901812318134109</v>
      </c>
      <c r="O711" s="4">
        <f t="shared" si="279"/>
        <v>0</v>
      </c>
      <c r="P711" s="4">
        <f t="shared" si="280"/>
        <v>0</v>
      </c>
      <c r="Q711" s="5">
        <f t="shared" si="281"/>
        <v>4.2555471439675676</v>
      </c>
      <c r="R711" s="5">
        <f t="shared" si="282"/>
        <v>-8.4100538095635713</v>
      </c>
      <c r="S711" s="5">
        <f t="shared" si="295"/>
        <v>16.594948964280466</v>
      </c>
      <c r="T711" s="6">
        <f t="shared" si="296"/>
        <v>621.55487913684021</v>
      </c>
      <c r="U711" s="5">
        <f t="shared" si="283"/>
        <v>-1.9294525881235518</v>
      </c>
      <c r="V711" s="5">
        <f t="shared" si="284"/>
        <v>5.4148904681983252</v>
      </c>
      <c r="W711" s="5">
        <f t="shared" si="285"/>
        <v>3.2389612512183668</v>
      </c>
      <c r="X711" s="5">
        <f t="shared" si="275"/>
        <v>2.3260945558440156</v>
      </c>
      <c r="Y711" s="5">
        <f t="shared" si="275"/>
        <v>-2.9951633413652461</v>
      </c>
      <c r="Z711" s="5">
        <f t="shared" si="286"/>
        <v>-12.340089784501167</v>
      </c>
      <c r="AA711">
        <f t="shared" si="287"/>
        <v>0</v>
      </c>
      <c r="AB711">
        <f t="shared" si="297"/>
        <v>0</v>
      </c>
    </row>
    <row r="712" spans="1:28" x14ac:dyDescent="0.2">
      <c r="A712">
        <f t="shared" si="271"/>
        <v>6.7999999999998995</v>
      </c>
      <c r="B712" s="5">
        <f t="shared" si="288"/>
        <v>-217.48199403145017</v>
      </c>
      <c r="C712" s="5">
        <f t="shared" si="289"/>
        <v>471.53561642648606</v>
      </c>
      <c r="D712" s="5">
        <f t="shared" si="290"/>
        <v>-158.5584578800181</v>
      </c>
      <c r="E712" s="2">
        <f t="shared" si="291"/>
        <v>519.27281392982809</v>
      </c>
      <c r="F712" s="2">
        <f t="shared" si="292"/>
        <v>-24.76013027601303</v>
      </c>
      <c r="G712" s="3">
        <f t="shared" si="272"/>
        <v>-23.824880623282095</v>
      </c>
      <c r="H712" s="3">
        <f t="shared" si="273"/>
        <v>47.100099348713883</v>
      </c>
      <c r="I712" s="3">
        <f t="shared" si="274"/>
        <v>-93.12171083052904</v>
      </c>
      <c r="J712" s="2">
        <f t="shared" si="293"/>
        <v>107.04063398250699</v>
      </c>
      <c r="K712" s="2">
        <f t="shared" si="276"/>
        <v>107.04063398250699</v>
      </c>
      <c r="L712" s="5">
        <f t="shared" si="277"/>
        <v>0.31384836983451009</v>
      </c>
      <c r="M712" s="4">
        <f t="shared" si="294"/>
        <v>7.3592024374037654E-2</v>
      </c>
      <c r="N712" s="4">
        <f t="shared" si="278"/>
        <v>0.12894288633693043</v>
      </c>
      <c r="O712" s="4">
        <f t="shared" si="279"/>
        <v>0</v>
      </c>
      <c r="P712" s="4">
        <f t="shared" si="280"/>
        <v>0</v>
      </c>
      <c r="Q712" s="5">
        <f t="shared" si="281"/>
        <v>4.2549324742989381</v>
      </c>
      <c r="R712" s="5">
        <f t="shared" si="282"/>
        <v>-8.411699744917378</v>
      </c>
      <c r="S712" s="5">
        <f t="shared" si="295"/>
        <v>16.630790212140393</v>
      </c>
      <c r="T712" s="6">
        <f t="shared" si="296"/>
        <v>621.55425758227193</v>
      </c>
      <c r="U712" s="5">
        <f t="shared" si="283"/>
        <v>-1.9296085688761129</v>
      </c>
      <c r="V712" s="5">
        <f t="shared" si="284"/>
        <v>5.425132692085155</v>
      </c>
      <c r="W712" s="5">
        <f t="shared" si="285"/>
        <v>3.2376658449606057</v>
      </c>
      <c r="X712" s="5">
        <f t="shared" si="275"/>
        <v>2.3253239054228252</v>
      </c>
      <c r="Y712" s="5">
        <f t="shared" si="275"/>
        <v>-2.986567052832223</v>
      </c>
      <c r="Z712" s="5">
        <f t="shared" si="286"/>
        <v>-12.305543942899</v>
      </c>
      <c r="AA712">
        <f t="shared" si="287"/>
        <v>0</v>
      </c>
      <c r="AB712">
        <f t="shared" si="297"/>
        <v>0</v>
      </c>
    </row>
    <row r="713" spans="1:28" x14ac:dyDescent="0.2">
      <c r="A713">
        <f t="shared" si="271"/>
        <v>6.8099999999998992</v>
      </c>
      <c r="B713" s="5">
        <f t="shared" si="288"/>
        <v>-217.72012657148773</v>
      </c>
      <c r="C713" s="5">
        <f t="shared" si="289"/>
        <v>472.0064680916206</v>
      </c>
      <c r="D713" s="5">
        <f t="shared" si="290"/>
        <v>-159.49029026552054</v>
      </c>
      <c r="E713" s="2">
        <f t="shared" si="291"/>
        <v>519.80011488516493</v>
      </c>
      <c r="F713" s="2">
        <f t="shared" si="292"/>
        <v>-24.762228832809427</v>
      </c>
      <c r="G713" s="3">
        <f t="shared" si="272"/>
        <v>-23.801627384227867</v>
      </c>
      <c r="H713" s="3">
        <f t="shared" si="273"/>
        <v>47.070233678185559</v>
      </c>
      <c r="I713" s="3">
        <f t="shared" si="274"/>
        <v>-93.244766269958035</v>
      </c>
      <c r="J713" s="2">
        <f t="shared" si="293"/>
        <v>107.12941146760643</v>
      </c>
      <c r="K713" s="2">
        <f t="shared" si="276"/>
        <v>107.12941146760643</v>
      </c>
      <c r="L713" s="5">
        <f t="shared" si="277"/>
        <v>0.31384836983451009</v>
      </c>
      <c r="M713" s="4">
        <f t="shared" si="294"/>
        <v>7.3530965584572658E-2</v>
      </c>
      <c r="N713" s="4">
        <f t="shared" si="278"/>
        <v>0.12886788840941429</v>
      </c>
      <c r="O713" s="4">
        <f t="shared" si="279"/>
        <v>0</v>
      </c>
      <c r="P713" s="4">
        <f t="shared" si="280"/>
        <v>0</v>
      </c>
      <c r="Q713" s="5">
        <f t="shared" si="281"/>
        <v>4.2543051489604613</v>
      </c>
      <c r="R713" s="5">
        <f t="shared" si="282"/>
        <v>-8.4133380574041432</v>
      </c>
      <c r="S713" s="5">
        <f t="shared" si="295"/>
        <v>16.666578417186916</v>
      </c>
      <c r="T713" s="6">
        <f t="shared" si="296"/>
        <v>621.55363602832506</v>
      </c>
      <c r="U713" s="5">
        <f t="shared" si="283"/>
        <v>-1.929763832393941</v>
      </c>
      <c r="V713" s="5">
        <f t="shared" si="284"/>
        <v>5.4353519028362731</v>
      </c>
      <c r="W713" s="5">
        <f t="shared" si="285"/>
        <v>3.2363725701685953</v>
      </c>
      <c r="X713" s="5">
        <f t="shared" si="275"/>
        <v>2.3245413165665205</v>
      </c>
      <c r="Y713" s="5">
        <f t="shared" si="275"/>
        <v>-2.9779861545678701</v>
      </c>
      <c r="Z713" s="5">
        <f t="shared" si="286"/>
        <v>-12.27104901264449</v>
      </c>
      <c r="AA713">
        <f t="shared" si="287"/>
        <v>0</v>
      </c>
      <c r="AB713">
        <f t="shared" si="297"/>
        <v>0</v>
      </c>
    </row>
    <row r="714" spans="1:28" x14ac:dyDescent="0.2">
      <c r="A714">
        <f t="shared" si="271"/>
        <v>6.819999999999899</v>
      </c>
      <c r="B714" s="5">
        <f t="shared" si="288"/>
        <v>-217.95802661826417</v>
      </c>
      <c r="C714" s="5">
        <f t="shared" si="289"/>
        <v>472.47702152909477</v>
      </c>
      <c r="D714" s="5">
        <f t="shared" si="290"/>
        <v>-160.42335148067076</v>
      </c>
      <c r="E714" s="2">
        <f t="shared" si="291"/>
        <v>520.32704834587707</v>
      </c>
      <c r="F714" s="2">
        <f t="shared" si="292"/>
        <v>-24.764313645519017</v>
      </c>
      <c r="G714" s="3">
        <f t="shared" si="272"/>
        <v>-23.778381971062203</v>
      </c>
      <c r="H714" s="3">
        <f t="shared" si="273"/>
        <v>47.040453816639882</v>
      </c>
      <c r="I714" s="3">
        <f t="shared" si="274"/>
        <v>-93.367476760084486</v>
      </c>
      <c r="J714" s="2">
        <f t="shared" si="293"/>
        <v>107.21800903291425</v>
      </c>
      <c r="K714" s="2">
        <f t="shared" si="276"/>
        <v>107.21800903291425</v>
      </c>
      <c r="L714" s="5">
        <f t="shared" si="277"/>
        <v>0.31384836983451009</v>
      </c>
      <c r="M714" s="4">
        <f t="shared" si="294"/>
        <v>7.3470131197612046E-2</v>
      </c>
      <c r="N714" s="4">
        <f t="shared" si="278"/>
        <v>0.12879312907091969</v>
      </c>
      <c r="O714" s="4">
        <f t="shared" si="279"/>
        <v>0</v>
      </c>
      <c r="P714" s="4">
        <f t="shared" si="280"/>
        <v>0</v>
      </c>
      <c r="Q714" s="5">
        <f t="shared" si="281"/>
        <v>4.2536651970371153</v>
      </c>
      <c r="R714" s="5">
        <f t="shared" si="282"/>
        <v>-8.4149687517083152</v>
      </c>
      <c r="S714" s="5">
        <f t="shared" si="295"/>
        <v>16.702313341289212</v>
      </c>
      <c r="T714" s="6">
        <f t="shared" si="296"/>
        <v>621.55301447499983</v>
      </c>
      <c r="U714" s="5">
        <f t="shared" si="283"/>
        <v>-1.9299183799799</v>
      </c>
      <c r="V714" s="5">
        <f t="shared" si="284"/>
        <v>5.4455480981627993</v>
      </c>
      <c r="W714" s="5">
        <f t="shared" si="285"/>
        <v>3.2350814299737385</v>
      </c>
      <c r="X714" s="5">
        <f t="shared" si="275"/>
        <v>2.3237468170572155</v>
      </c>
      <c r="Y714" s="5">
        <f t="shared" si="275"/>
        <v>-2.9694206535455159</v>
      </c>
      <c r="Z714" s="5">
        <f t="shared" si="286"/>
        <v>-12.236605228737048</v>
      </c>
      <c r="AA714">
        <f t="shared" si="287"/>
        <v>0</v>
      </c>
      <c r="AB714">
        <f t="shared" si="297"/>
        <v>0</v>
      </c>
    </row>
    <row r="715" spans="1:28" x14ac:dyDescent="0.2">
      <c r="A715">
        <f t="shared" si="271"/>
        <v>6.8299999999998988</v>
      </c>
      <c r="B715" s="5">
        <f t="shared" si="288"/>
        <v>-218.19569425063392</v>
      </c>
      <c r="C715" s="5">
        <f t="shared" si="289"/>
        <v>472.9472775962285</v>
      </c>
      <c r="D715" s="5">
        <f t="shared" si="290"/>
        <v>-161.35763807853306</v>
      </c>
      <c r="E715" s="2">
        <f t="shared" si="291"/>
        <v>520.85361511196231</v>
      </c>
      <c r="F715" s="2">
        <f t="shared" si="292"/>
        <v>-24.766384728639945</v>
      </c>
      <c r="G715" s="3">
        <f t="shared" si="272"/>
        <v>-23.755144502891632</v>
      </c>
      <c r="H715" s="3">
        <f t="shared" si="273"/>
        <v>47.010759610104429</v>
      </c>
      <c r="I715" s="3">
        <f t="shared" si="274"/>
        <v>-93.489842812371862</v>
      </c>
      <c r="J715" s="2">
        <f t="shared" si="293"/>
        <v>107.30642626867362</v>
      </c>
      <c r="K715" s="2">
        <f t="shared" si="276"/>
        <v>107.30642626867362</v>
      </c>
      <c r="L715" s="5">
        <f t="shared" si="277"/>
        <v>0.31384836983451009</v>
      </c>
      <c r="M715" s="4">
        <f t="shared" si="294"/>
        <v>7.3409520631639621E-2</v>
      </c>
      <c r="N715" s="4">
        <f t="shared" si="278"/>
        <v>0.12871860798815932</v>
      </c>
      <c r="O715" s="4">
        <f t="shared" si="279"/>
        <v>0</v>
      </c>
      <c r="P715" s="4">
        <f t="shared" si="280"/>
        <v>0</v>
      </c>
      <c r="Q715" s="5">
        <f t="shared" si="281"/>
        <v>4.2530126480171866</v>
      </c>
      <c r="R715" s="5">
        <f t="shared" si="282"/>
        <v>-8.4165918329956675</v>
      </c>
      <c r="S715" s="5">
        <f t="shared" si="295"/>
        <v>16.737994748621968</v>
      </c>
      <c r="T715" s="6">
        <f t="shared" si="296"/>
        <v>621.55239292229612</v>
      </c>
      <c r="U715" s="5">
        <f t="shared" si="283"/>
        <v>-1.9300722129726458</v>
      </c>
      <c r="V715" s="5">
        <f t="shared" si="284"/>
        <v>5.4557212762156526</v>
      </c>
      <c r="W715" s="5">
        <f t="shared" si="285"/>
        <v>3.2337924275136256</v>
      </c>
      <c r="X715" s="5">
        <f t="shared" si="275"/>
        <v>2.3229404350445408</v>
      </c>
      <c r="Y715" s="5">
        <f t="shared" si="275"/>
        <v>-2.9608705567800149</v>
      </c>
      <c r="Z715" s="5">
        <f t="shared" si="286"/>
        <v>-12.202212823864407</v>
      </c>
      <c r="AA715">
        <f t="shared" si="287"/>
        <v>0</v>
      </c>
      <c r="AB715">
        <f t="shared" si="297"/>
        <v>0</v>
      </c>
    </row>
    <row r="716" spans="1:28" x14ac:dyDescent="0.2">
      <c r="A716">
        <f t="shared" si="271"/>
        <v>6.8399999999998986</v>
      </c>
      <c r="B716" s="5">
        <f t="shared" si="288"/>
        <v>-218.43312954864109</v>
      </c>
      <c r="C716" s="5">
        <f t="shared" si="289"/>
        <v>473.41723714880175</v>
      </c>
      <c r="D716" s="5">
        <f t="shared" si="290"/>
        <v>-162.29314661729796</v>
      </c>
      <c r="E716" s="2">
        <f t="shared" si="291"/>
        <v>521.37981598256965</v>
      </c>
      <c r="F716" s="2">
        <f t="shared" si="292"/>
        <v>-24.768442096730599</v>
      </c>
      <c r="G716" s="3">
        <f t="shared" si="272"/>
        <v>-23.731915098541187</v>
      </c>
      <c r="H716" s="3">
        <f t="shared" si="273"/>
        <v>46.981150904536626</v>
      </c>
      <c r="I716" s="3">
        <f t="shared" si="274"/>
        <v>-93.611864940610502</v>
      </c>
      <c r="J716" s="2">
        <f t="shared" si="293"/>
        <v>107.39466277342795</v>
      </c>
      <c r="K716" s="2">
        <f t="shared" si="276"/>
        <v>107.39466277342795</v>
      </c>
      <c r="L716" s="5">
        <f t="shared" si="277"/>
        <v>0.31384836983451009</v>
      </c>
      <c r="M716" s="4">
        <f t="shared" si="294"/>
        <v>7.3349133302715433E-2</v>
      </c>
      <c r="N716" s="4">
        <f t="shared" si="278"/>
        <v>0.12864432482252594</v>
      </c>
      <c r="O716" s="4">
        <f t="shared" si="279"/>
        <v>0</v>
      </c>
      <c r="P716" s="4">
        <f t="shared" si="280"/>
        <v>0</v>
      </c>
      <c r="Q716" s="5">
        <f t="shared" si="281"/>
        <v>4.2523475317867403</v>
      </c>
      <c r="R716" s="5">
        <f t="shared" si="282"/>
        <v>-8.4182073069057655</v>
      </c>
      <c r="S716" s="5">
        <f t="shared" si="295"/>
        <v>16.773622405662</v>
      </c>
      <c r="T716" s="6">
        <f t="shared" si="296"/>
        <v>621.55177137021383</v>
      </c>
      <c r="U716" s="5">
        <f t="shared" si="283"/>
        <v>-1.930225332745912</v>
      </c>
      <c r="V716" s="5">
        <f t="shared" si="284"/>
        <v>5.4658714355829359</v>
      </c>
      <c r="W716" s="5">
        <f t="shared" si="285"/>
        <v>3.2325055659309263</v>
      </c>
      <c r="X716" s="5">
        <f t="shared" si="275"/>
        <v>2.3221221990408285</v>
      </c>
      <c r="Y716" s="5">
        <f t="shared" si="275"/>
        <v>-2.9523358713228296</v>
      </c>
      <c r="Z716" s="5">
        <f t="shared" si="286"/>
        <v>-12.167872028407075</v>
      </c>
      <c r="AA716">
        <f t="shared" si="287"/>
        <v>0</v>
      </c>
      <c r="AB716">
        <f t="shared" si="297"/>
        <v>0</v>
      </c>
    </row>
    <row r="717" spans="1:28" x14ac:dyDescent="0.2">
      <c r="A717">
        <f t="shared" si="271"/>
        <v>6.8499999999998984</v>
      </c>
      <c r="B717" s="5">
        <f t="shared" si="288"/>
        <v>-218.67033259351655</v>
      </c>
      <c r="C717" s="5">
        <f t="shared" si="289"/>
        <v>473.88690104105353</v>
      </c>
      <c r="D717" s="5">
        <f t="shared" si="290"/>
        <v>-163.22987366030549</v>
      </c>
      <c r="E717" s="2">
        <f t="shared" si="291"/>
        <v>521.90565175599738</v>
      </c>
      <c r="F717" s="2">
        <f t="shared" si="292"/>
        <v>-24.770485764409361</v>
      </c>
      <c r="G717" s="3">
        <f t="shared" si="272"/>
        <v>-23.708693876550779</v>
      </c>
      <c r="H717" s="3">
        <f t="shared" si="273"/>
        <v>46.951627545823399</v>
      </c>
      <c r="I717" s="3">
        <f t="shared" si="274"/>
        <v>-93.733543660894568</v>
      </c>
      <c r="J717" s="2">
        <f t="shared" si="293"/>
        <v>107.48271815395509</v>
      </c>
      <c r="K717" s="2">
        <f t="shared" si="276"/>
        <v>107.48271815395509</v>
      </c>
      <c r="L717" s="5">
        <f t="shared" si="277"/>
        <v>0.31384836983451009</v>
      </c>
      <c r="M717" s="4">
        <f t="shared" si="294"/>
        <v>7.3288968624552545E-2</v>
      </c>
      <c r="N717" s="4">
        <f t="shared" si="278"/>
        <v>0.12857027923018544</v>
      </c>
      <c r="O717" s="4">
        <f t="shared" si="279"/>
        <v>0</v>
      </c>
      <c r="P717" s="4">
        <f t="shared" si="280"/>
        <v>0</v>
      </c>
      <c r="Q717" s="5">
        <f t="shared" si="281"/>
        <v>4.2516698786241438</v>
      </c>
      <c r="R717" s="5">
        <f t="shared" si="282"/>
        <v>-8.4198151795445426</v>
      </c>
      <c r="S717" s="5">
        <f t="shared" si="295"/>
        <v>16.809196081184762</v>
      </c>
      <c r="T717" s="6">
        <f t="shared" si="296"/>
        <v>621.5511498187534</v>
      </c>
      <c r="U717" s="5">
        <f t="shared" si="283"/>
        <v>-1.9303777407078038</v>
      </c>
      <c r="V717" s="5">
        <f t="shared" si="284"/>
        <v>5.475998575287317</v>
      </c>
      <c r="W717" s="5">
        <f t="shared" si="285"/>
        <v>3.2312208483723097</v>
      </c>
      <c r="X717" s="5">
        <f t="shared" si="275"/>
        <v>2.3212921379163403</v>
      </c>
      <c r="Y717" s="5">
        <f t="shared" si="275"/>
        <v>-2.9438166042572256</v>
      </c>
      <c r="Z717" s="5">
        <f t="shared" si="286"/>
        <v>-12.133583070442928</v>
      </c>
      <c r="AA717">
        <f t="shared" si="287"/>
        <v>0</v>
      </c>
      <c r="AB717">
        <f t="shared" si="297"/>
        <v>0</v>
      </c>
    </row>
    <row r="718" spans="1:28" x14ac:dyDescent="0.2">
      <c r="A718">
        <f t="shared" si="271"/>
        <v>6.8599999999998982</v>
      </c>
      <c r="B718" s="5">
        <f t="shared" si="288"/>
        <v>-218.90730346767518</v>
      </c>
      <c r="C718" s="5">
        <f t="shared" si="289"/>
        <v>474.35627012568159</v>
      </c>
      <c r="D718" s="5">
        <f t="shared" si="290"/>
        <v>-164.16781577606795</v>
      </c>
      <c r="E718" s="2">
        <f t="shared" si="291"/>
        <v>522.43112322969182</v>
      </c>
      <c r="F718" s="2">
        <f t="shared" si="292"/>
        <v>-24.772515746354397</v>
      </c>
      <c r="G718" s="3">
        <f t="shared" si="272"/>
        <v>-23.685480955171617</v>
      </c>
      <c r="H718" s="3">
        <f t="shared" si="273"/>
        <v>46.922189379780825</v>
      </c>
      <c r="I718" s="3">
        <f t="shared" si="274"/>
        <v>-93.854879491598993</v>
      </c>
      <c r="J718" s="2">
        <f t="shared" si="293"/>
        <v>107.57059202520168</v>
      </c>
      <c r="K718" s="2">
        <f t="shared" si="276"/>
        <v>107.57059202520168</v>
      </c>
      <c r="L718" s="5">
        <f t="shared" si="277"/>
        <v>0.31384836983451009</v>
      </c>
      <c r="M718" s="4">
        <f t="shared" si="294"/>
        <v>7.322902600859281E-2</v>
      </c>
      <c r="N718" s="4">
        <f t="shared" si="278"/>
        <v>0.12849647086216875</v>
      </c>
      <c r="O718" s="4">
        <f t="shared" si="279"/>
        <v>0</v>
      </c>
      <c r="P718" s="4">
        <f t="shared" si="280"/>
        <v>0</v>
      </c>
      <c r="Q718" s="5">
        <f t="shared" si="281"/>
        <v>4.2509797191946088</v>
      </c>
      <c r="R718" s="5">
        <f t="shared" si="282"/>
        <v>-8.4214154574768987</v>
      </c>
      <c r="S718" s="5">
        <f t="shared" si="295"/>
        <v>16.844715546260712</v>
      </c>
      <c r="T718" s="6">
        <f t="shared" si="296"/>
        <v>621.55052826791427</v>
      </c>
      <c r="U718" s="5">
        <f t="shared" si="283"/>
        <v>-1.930529438300095</v>
      </c>
      <c r="V718" s="5">
        <f t="shared" si="284"/>
        <v>5.4861026947833915</v>
      </c>
      <c r="W718" s="5">
        <f t="shared" si="285"/>
        <v>3.2299382779873693</v>
      </c>
      <c r="X718" s="5">
        <f t="shared" si="275"/>
        <v>2.320450280894514</v>
      </c>
      <c r="Y718" s="5">
        <f t="shared" si="275"/>
        <v>-2.9353127626935072</v>
      </c>
      <c r="Z718" s="5">
        <f t="shared" si="286"/>
        <v>-12.099346175751919</v>
      </c>
      <c r="AA718">
        <f t="shared" si="287"/>
        <v>0</v>
      </c>
      <c r="AB718">
        <f t="shared" si="297"/>
        <v>0</v>
      </c>
    </row>
    <row r="719" spans="1:28" x14ac:dyDescent="0.2">
      <c r="A719">
        <f t="shared" si="271"/>
        <v>6.869999999999898</v>
      </c>
      <c r="B719" s="5">
        <f t="shared" si="288"/>
        <v>-219.14404225471284</v>
      </c>
      <c r="C719" s="5">
        <f t="shared" si="289"/>
        <v>474.82534525384125</v>
      </c>
      <c r="D719" s="5">
        <f t="shared" si="290"/>
        <v>-165.10696953829273</v>
      </c>
      <c r="E719" s="2">
        <f t="shared" si="291"/>
        <v>522.95623120024572</v>
      </c>
      <c r="F719" s="2">
        <f t="shared" si="292"/>
        <v>-24.77453205730345</v>
      </c>
      <c r="G719" s="3">
        <f t="shared" si="272"/>
        <v>-23.662276452362672</v>
      </c>
      <c r="H719" s="3">
        <f t="shared" si="273"/>
        <v>46.892836252153892</v>
      </c>
      <c r="I719" s="3">
        <f t="shared" si="274"/>
        <v>-93.975872953356514</v>
      </c>
      <c r="J719" s="2">
        <f t="shared" si="293"/>
        <v>107.658284010218</v>
      </c>
      <c r="K719" s="2">
        <f t="shared" si="276"/>
        <v>107.658284010218</v>
      </c>
      <c r="L719" s="5">
        <f t="shared" si="277"/>
        <v>0.31384836983451009</v>
      </c>
      <c r="M719" s="4">
        <f t="shared" si="294"/>
        <v>7.3169304864081186E-2</v>
      </c>
      <c r="N719" s="4">
        <f t="shared" si="278"/>
        <v>0.12842289936446288</v>
      </c>
      <c r="O719" s="4">
        <f t="shared" si="279"/>
        <v>0</v>
      </c>
      <c r="P719" s="4">
        <f t="shared" si="280"/>
        <v>0</v>
      </c>
      <c r="Q719" s="5">
        <f t="shared" si="281"/>
        <v>4.2502770845447841</v>
      </c>
      <c r="R719" s="5">
        <f t="shared" si="282"/>
        <v>-8.4230081477194378</v>
      </c>
      <c r="S719" s="5">
        <f t="shared" si="295"/>
        <v>16.880180574251586</v>
      </c>
      <c r="T719" s="6">
        <f t="shared" si="296"/>
        <v>621.54990671769679</v>
      </c>
      <c r="U719" s="5">
        <f t="shared" si="283"/>
        <v>-1.9306804269975406</v>
      </c>
      <c r="V719" s="5">
        <f t="shared" si="284"/>
        <v>5.496183793955062</v>
      </c>
      <c r="W719" s="5">
        <f t="shared" si="285"/>
        <v>3.2286578579275758</v>
      </c>
      <c r="X719" s="5">
        <f t="shared" si="275"/>
        <v>2.3195966575472435</v>
      </c>
      <c r="Y719" s="5">
        <f t="shared" si="275"/>
        <v>-2.9268243537643759</v>
      </c>
      <c r="Z719" s="5">
        <f t="shared" si="286"/>
        <v>-12.065161567820837</v>
      </c>
      <c r="AA719">
        <f t="shared" si="287"/>
        <v>0</v>
      </c>
      <c r="AB719">
        <f t="shared" si="297"/>
        <v>0</v>
      </c>
    </row>
    <row r="720" spans="1:28" x14ac:dyDescent="0.2">
      <c r="A720">
        <f t="shared" si="271"/>
        <v>6.8799999999998978</v>
      </c>
      <c r="B720" s="5">
        <f t="shared" si="288"/>
        <v>-219.38054903940358</v>
      </c>
      <c r="C720" s="5">
        <f t="shared" si="289"/>
        <v>475.29412727514506</v>
      </c>
      <c r="D720" s="5">
        <f t="shared" si="290"/>
        <v>-166.0473315259047</v>
      </c>
      <c r="E720" s="2">
        <f t="shared" si="291"/>
        <v>523.48097646339727</v>
      </c>
      <c r="F720" s="2">
        <f t="shared" si="292"/>
        <v>-24.776534712053579</v>
      </c>
      <c r="G720" s="3">
        <f t="shared" si="272"/>
        <v>-23.639080485787201</v>
      </c>
      <c r="H720" s="3">
        <f t="shared" si="273"/>
        <v>46.863568008616248</v>
      </c>
      <c r="I720" s="3">
        <f t="shared" si="274"/>
        <v>-94.096524569034727</v>
      </c>
      <c r="J720" s="2">
        <f t="shared" si="293"/>
        <v>107.74579374009308</v>
      </c>
      <c r="K720" s="2">
        <f t="shared" si="276"/>
        <v>107.74579374009308</v>
      </c>
      <c r="L720" s="5">
        <f t="shared" si="277"/>
        <v>0.31384836983451009</v>
      </c>
      <c r="M720" s="4">
        <f t="shared" si="294"/>
        <v>7.3109804598139191E-2</v>
      </c>
      <c r="N720" s="4">
        <f t="shared" si="278"/>
        <v>0.12834956437810052</v>
      </c>
      <c r="O720" s="4">
        <f t="shared" si="279"/>
        <v>0</v>
      </c>
      <c r="P720" s="4">
        <f t="shared" si="280"/>
        <v>0</v>
      </c>
      <c r="Q720" s="5">
        <f t="shared" si="281"/>
        <v>4.2495620060973707</v>
      </c>
      <c r="R720" s="5">
        <f t="shared" si="282"/>
        <v>-8.4245932577332212</v>
      </c>
      <c r="S720" s="5">
        <f t="shared" si="295"/>
        <v>16.915590940806503</v>
      </c>
      <c r="T720" s="6">
        <f t="shared" si="296"/>
        <v>621.54928516810094</v>
      </c>
      <c r="U720" s="5">
        <f t="shared" si="283"/>
        <v>-1.9308307083071943</v>
      </c>
      <c r="V720" s="5">
        <f t="shared" si="284"/>
        <v>5.5062418731128924</v>
      </c>
      <c r="W720" s="5">
        <f t="shared" si="285"/>
        <v>3.2273795913452523</v>
      </c>
      <c r="X720" s="5">
        <f t="shared" si="275"/>
        <v>2.3187312977901762</v>
      </c>
      <c r="Y720" s="5">
        <f t="shared" si="275"/>
        <v>-2.9183513846203288</v>
      </c>
      <c r="Z720" s="5">
        <f t="shared" si="286"/>
        <v>-12.031029467848246</v>
      </c>
      <c r="AA720">
        <f t="shared" si="287"/>
        <v>0</v>
      </c>
      <c r="AB720">
        <f t="shared" si="297"/>
        <v>0</v>
      </c>
    </row>
    <row r="721" spans="1:28" x14ac:dyDescent="0.2">
      <c r="A721">
        <f t="shared" si="271"/>
        <v>6.8899999999998975</v>
      </c>
      <c r="B721" s="5">
        <f t="shared" si="288"/>
        <v>-219.61682390769656</v>
      </c>
      <c r="C721" s="5">
        <f t="shared" si="289"/>
        <v>475.76261703766198</v>
      </c>
      <c r="D721" s="5">
        <f t="shared" si="290"/>
        <v>-166.98889832306841</v>
      </c>
      <c r="E721" s="2">
        <f t="shared" si="291"/>
        <v>524.00535981402822</v>
      </c>
      <c r="F721" s="2">
        <f t="shared" si="292"/>
        <v>-24.778523725460936</v>
      </c>
      <c r="G721" s="3">
        <f t="shared" si="272"/>
        <v>-23.615893172809297</v>
      </c>
      <c r="H721" s="3">
        <f t="shared" si="273"/>
        <v>46.834384494770042</v>
      </c>
      <c r="I721" s="3">
        <f t="shared" si="274"/>
        <v>-94.216834863713217</v>
      </c>
      <c r="J721" s="2">
        <f t="shared" si="293"/>
        <v>107.83312085389026</v>
      </c>
      <c r="K721" s="2">
        <f t="shared" si="276"/>
        <v>107.83312085389026</v>
      </c>
      <c r="L721" s="5">
        <f t="shared" si="277"/>
        <v>0.31384836983451009</v>
      </c>
      <c r="M721" s="4">
        <f t="shared" si="294"/>
        <v>7.3050524615836873E-2</v>
      </c>
      <c r="N721" s="4">
        <f t="shared" si="278"/>
        <v>0.12827646553924893</v>
      </c>
      <c r="O721" s="4">
        <f t="shared" si="279"/>
        <v>0</v>
      </c>
      <c r="P721" s="4">
        <f t="shared" si="280"/>
        <v>0</v>
      </c>
      <c r="Q721" s="5">
        <f t="shared" si="281"/>
        <v>4.248834515645787</v>
      </c>
      <c r="R721" s="5">
        <f t="shared" si="282"/>
        <v>-8.4261707954166365</v>
      </c>
      <c r="S721" s="5">
        <f t="shared" si="295"/>
        <v>16.950946423857989</v>
      </c>
      <c r="T721" s="6">
        <f t="shared" si="296"/>
        <v>621.5486636191265</v>
      </c>
      <c r="U721" s="5">
        <f t="shared" si="283"/>
        <v>-1.9309802837677372</v>
      </c>
      <c r="V721" s="5">
        <f t="shared" si="284"/>
        <v>5.5162769329914774</v>
      </c>
      <c r="W721" s="5">
        <f t="shared" si="285"/>
        <v>3.2261034813925651</v>
      </c>
      <c r="X721" s="5">
        <f t="shared" si="275"/>
        <v>2.3178542318780497</v>
      </c>
      <c r="Y721" s="5">
        <f t="shared" si="275"/>
        <v>-2.9098938624251591</v>
      </c>
      <c r="Z721" s="5">
        <f t="shared" si="286"/>
        <v>-11.996950094749444</v>
      </c>
      <c r="AA721">
        <f t="shared" si="287"/>
        <v>0</v>
      </c>
      <c r="AB721">
        <f t="shared" si="297"/>
        <v>0</v>
      </c>
    </row>
    <row r="722" spans="1:28" x14ac:dyDescent="0.2">
      <c r="A722">
        <f t="shared" si="271"/>
        <v>6.8999999999998973</v>
      </c>
      <c r="B722" s="5">
        <f t="shared" si="288"/>
        <v>-219.85286694671305</v>
      </c>
      <c r="C722" s="5">
        <f t="shared" si="289"/>
        <v>476.23081538791655</v>
      </c>
      <c r="D722" s="5">
        <f t="shared" si="290"/>
        <v>-167.93166651921027</v>
      </c>
      <c r="E722" s="2">
        <f t="shared" si="291"/>
        <v>524.52938204616237</v>
      </c>
      <c r="F722" s="2">
        <f t="shared" si="292"/>
        <v>-24.780499112440545</v>
      </c>
      <c r="G722" s="3">
        <f t="shared" si="272"/>
        <v>-23.592714630490516</v>
      </c>
      <c r="H722" s="3">
        <f t="shared" si="273"/>
        <v>46.80528555614579</v>
      </c>
      <c r="I722" s="3">
        <f t="shared" si="274"/>
        <v>-94.336804364660708</v>
      </c>
      <c r="J722" s="2">
        <f t="shared" si="293"/>
        <v>107.92026499858299</v>
      </c>
      <c r="K722" s="2">
        <f t="shared" si="276"/>
        <v>107.92026499858299</v>
      </c>
      <c r="L722" s="5">
        <f t="shared" si="277"/>
        <v>0.31384836983451009</v>
      </c>
      <c r="M722" s="4">
        <f t="shared" si="294"/>
        <v>7.2991464320264071E-2</v>
      </c>
      <c r="N722" s="4">
        <f t="shared" si="278"/>
        <v>0.12820360247929771</v>
      </c>
      <c r="O722" s="4">
        <f t="shared" si="279"/>
        <v>0</v>
      </c>
      <c r="P722" s="4">
        <f t="shared" si="280"/>
        <v>0</v>
      </c>
      <c r="Q722" s="5">
        <f t="shared" si="281"/>
        <v>4.2480946453488606</v>
      </c>
      <c r="R722" s="5">
        <f t="shared" si="282"/>
        <v>-8.4277407690983175</v>
      </c>
      <c r="S722" s="5">
        <f t="shared" si="295"/>
        <v>16.986246803617874</v>
      </c>
      <c r="T722" s="6">
        <f t="shared" si="296"/>
        <v>621.5480420707737</v>
      </c>
      <c r="U722" s="5">
        <f t="shared" si="283"/>
        <v>-1.9311291549488208</v>
      </c>
      <c r="V722" s="5">
        <f t="shared" si="284"/>
        <v>5.5262889747468078</v>
      </c>
      <c r="W722" s="5">
        <f t="shared" si="285"/>
        <v>3.2248295312205375</v>
      </c>
      <c r="X722" s="5">
        <f t="shared" si="275"/>
        <v>2.3169654904000399</v>
      </c>
      <c r="Y722" s="5">
        <f t="shared" si="275"/>
        <v>-2.9014517943515097</v>
      </c>
      <c r="Z722" s="5">
        <f t="shared" si="286"/>
        <v>-11.96292366516159</v>
      </c>
      <c r="AA722">
        <f t="shared" si="287"/>
        <v>0</v>
      </c>
      <c r="AB722">
        <f t="shared" si="297"/>
        <v>0</v>
      </c>
    </row>
    <row r="723" spans="1:28" x14ac:dyDescent="0.2">
      <c r="A723">
        <f t="shared" si="271"/>
        <v>6.9099999999998971</v>
      </c>
      <c r="B723" s="5">
        <f t="shared" si="288"/>
        <v>-220.08867824474342</v>
      </c>
      <c r="C723" s="5">
        <f t="shared" si="289"/>
        <v>476.69872317088829</v>
      </c>
      <c r="D723" s="5">
        <f t="shared" si="290"/>
        <v>-168.87563270904013</v>
      </c>
      <c r="E723" s="2">
        <f t="shared" si="291"/>
        <v>525.05304395296423</v>
      </c>
      <c r="F723" s="2">
        <f t="shared" si="292"/>
        <v>-24.782460887966042</v>
      </c>
      <c r="G723" s="3">
        <f t="shared" si="272"/>
        <v>-23.569544975586517</v>
      </c>
      <c r="H723" s="3">
        <f t="shared" si="273"/>
        <v>46.776271038202275</v>
      </c>
      <c r="I723" s="3">
        <f t="shared" si="274"/>
        <v>-94.456433601312327</v>
      </c>
      <c r="J723" s="2">
        <f t="shared" si="293"/>
        <v>108.0072258289911</v>
      </c>
      <c r="K723" s="2">
        <f t="shared" si="276"/>
        <v>108.0072258289911</v>
      </c>
      <c r="L723" s="5">
        <f t="shared" si="277"/>
        <v>0.31384836983451009</v>
      </c>
      <c r="M723" s="4">
        <f t="shared" si="294"/>
        <v>7.2932623112599973E-2</v>
      </c>
      <c r="N723" s="4">
        <f t="shared" si="278"/>
        <v>0.12813097482494498</v>
      </c>
      <c r="O723" s="4">
        <f t="shared" si="279"/>
        <v>0</v>
      </c>
      <c r="P723" s="4">
        <f t="shared" si="280"/>
        <v>0</v>
      </c>
      <c r="Q723" s="5">
        <f t="shared" si="281"/>
        <v>4.2473424277255551</v>
      </c>
      <c r="R723" s="5">
        <f t="shared" si="282"/>
        <v>-8.4293031875301487</v>
      </c>
      <c r="S723" s="5">
        <f t="shared" si="295"/>
        <v>17.021491862573058</v>
      </c>
      <c r="T723" s="6">
        <f t="shared" si="296"/>
        <v>621.54742052304232</v>
      </c>
      <c r="U723" s="5">
        <f t="shared" si="283"/>
        <v>-1.9312773234504035</v>
      </c>
      <c r="V723" s="5">
        <f t="shared" si="284"/>
        <v>5.5362779999536151</v>
      </c>
      <c r="W723" s="5">
        <f t="shared" si="285"/>
        <v>3.2235577439780765</v>
      </c>
      <c r="X723" s="5">
        <f t="shared" si="275"/>
        <v>2.3160651042751517</v>
      </c>
      <c r="Y723" s="5">
        <f t="shared" si="275"/>
        <v>-2.8930251875765336</v>
      </c>
      <c r="Z723" s="5">
        <f t="shared" si="286"/>
        <v>-11.928950393448865</v>
      </c>
      <c r="AA723">
        <f t="shared" si="287"/>
        <v>0</v>
      </c>
      <c r="AB723">
        <f t="shared" si="297"/>
        <v>0</v>
      </c>
    </row>
    <row r="724" spans="1:28" x14ac:dyDescent="0.2">
      <c r="A724">
        <f t="shared" si="271"/>
        <v>6.9199999999998969</v>
      </c>
      <c r="B724" s="5">
        <f t="shared" si="288"/>
        <v>-220.32425789124406</v>
      </c>
      <c r="C724" s="5">
        <f t="shared" si="289"/>
        <v>477.16634123001091</v>
      </c>
      <c r="D724" s="5">
        <f t="shared" si="290"/>
        <v>-169.82079349257293</v>
      </c>
      <c r="E724" s="2">
        <f t="shared" si="291"/>
        <v>525.57634632673739</v>
      </c>
      <c r="F724" s="2">
        <f t="shared" si="292"/>
        <v>-24.784409067069461</v>
      </c>
      <c r="G724" s="3">
        <f t="shared" si="272"/>
        <v>-23.546384324543766</v>
      </c>
      <c r="H724" s="3">
        <f t="shared" si="273"/>
        <v>46.747340786326511</v>
      </c>
      <c r="I724" s="3">
        <f t="shared" si="274"/>
        <v>-94.575723105246809</v>
      </c>
      <c r="J724" s="2">
        <f t="shared" si="293"/>
        <v>108.09400300771722</v>
      </c>
      <c r="K724" s="2">
        <f t="shared" si="276"/>
        <v>108.09400300771722</v>
      </c>
      <c r="L724" s="5">
        <f t="shared" si="277"/>
        <v>0.31384836983451009</v>
      </c>
      <c r="M724" s="4">
        <f t="shared" si="294"/>
        <v>7.2874000392182156E-2</v>
      </c>
      <c r="N724" s="4">
        <f t="shared" si="278"/>
        <v>0.12805858219828342</v>
      </c>
      <c r="O724" s="4">
        <f t="shared" si="279"/>
        <v>0</v>
      </c>
      <c r="P724" s="4">
        <f t="shared" si="280"/>
        <v>0</v>
      </c>
      <c r="Q724" s="5">
        <f t="shared" si="281"/>
        <v>4.2465778956497378</v>
      </c>
      <c r="R724" s="5">
        <f t="shared" si="282"/>
        <v>-8.4308580598803271</v>
      </c>
      <c r="S724" s="5">
        <f t="shared" si="295"/>
        <v>17.056681385481173</v>
      </c>
      <c r="T724" s="6">
        <f t="shared" si="296"/>
        <v>621.54679897593269</v>
      </c>
      <c r="U724" s="5">
        <f t="shared" si="283"/>
        <v>-1.9314247909021127</v>
      </c>
      <c r="V724" s="5">
        <f t="shared" si="284"/>
        <v>5.5462440106027371</v>
      </c>
      <c r="W724" s="5">
        <f t="shared" si="285"/>
        <v>3.2222881228110265</v>
      </c>
      <c r="X724" s="5">
        <f t="shared" si="275"/>
        <v>2.3151531047476253</v>
      </c>
      <c r="Y724" s="5">
        <f t="shared" si="275"/>
        <v>-2.88461404927759</v>
      </c>
      <c r="Z724" s="5">
        <f t="shared" si="286"/>
        <v>-11.8950304917078</v>
      </c>
      <c r="AA724">
        <f t="shared" si="287"/>
        <v>0</v>
      </c>
      <c r="AB724">
        <f t="shared" si="297"/>
        <v>0</v>
      </c>
    </row>
    <row r="725" spans="1:28" x14ac:dyDescent="0.2">
      <c r="A725">
        <f t="shared" si="271"/>
        <v>6.9299999999998967</v>
      </c>
      <c r="B725" s="5">
        <f t="shared" si="288"/>
        <v>-220.55960597683426</v>
      </c>
      <c r="C725" s="5">
        <f t="shared" si="289"/>
        <v>477.63367040717173</v>
      </c>
      <c r="D725" s="5">
        <f t="shared" si="290"/>
        <v>-170.76714547514996</v>
      </c>
      <c r="E725" s="2">
        <f t="shared" si="291"/>
        <v>526.09928995892312</v>
      </c>
      <c r="F725" s="2">
        <f t="shared" si="292"/>
        <v>-24.786343664840985</v>
      </c>
      <c r="G725" s="3">
        <f t="shared" si="272"/>
        <v>-23.523232793496291</v>
      </c>
      <c r="H725" s="3">
        <f t="shared" si="273"/>
        <v>46.718494645833736</v>
      </c>
      <c r="I725" s="3">
        <f t="shared" si="274"/>
        <v>-94.694673410163887</v>
      </c>
      <c r="J725" s="2">
        <f t="shared" si="293"/>
        <v>108.18059620508392</v>
      </c>
      <c r="K725" s="2">
        <f t="shared" si="276"/>
        <v>108.18059620508392</v>
      </c>
      <c r="L725" s="5">
        <f t="shared" si="277"/>
        <v>0.31384836983451009</v>
      </c>
      <c r="M725" s="4">
        <f t="shared" si="294"/>
        <v>7.2815595556574089E-2</v>
      </c>
      <c r="N725" s="4">
        <f t="shared" si="278"/>
        <v>0.12798642421688436</v>
      </c>
      <c r="O725" s="4">
        <f t="shared" si="279"/>
        <v>0</v>
      </c>
      <c r="P725" s="4">
        <f t="shared" si="280"/>
        <v>0</v>
      </c>
      <c r="Q725" s="5">
        <f t="shared" si="281"/>
        <v>4.2458010823449852</v>
      </c>
      <c r="R725" s="5">
        <f t="shared" si="282"/>
        <v>-8.4324053957265246</v>
      </c>
      <c r="S725" s="5">
        <f t="shared" si="295"/>
        <v>17.091815159366142</v>
      </c>
      <c r="T725" s="6">
        <f t="shared" si="296"/>
        <v>621.54617742944447</v>
      </c>
      <c r="U725" s="5">
        <f t="shared" si="283"/>
        <v>-1.9315715589626061</v>
      </c>
      <c r="V725" s="5">
        <f t="shared" si="284"/>
        <v>5.5561870090984673</v>
      </c>
      <c r="W725" s="5">
        <f t="shared" si="285"/>
        <v>3.2210206708612348</v>
      </c>
      <c r="X725" s="5">
        <f t="shared" si="275"/>
        <v>2.3142295233823793</v>
      </c>
      <c r="Y725" s="5">
        <f t="shared" si="275"/>
        <v>-2.8762183866280573</v>
      </c>
      <c r="Z725" s="5">
        <f t="shared" si="286"/>
        <v>-11.861164169772621</v>
      </c>
      <c r="AA725">
        <f t="shared" si="287"/>
        <v>0</v>
      </c>
      <c r="AB725">
        <f t="shared" si="297"/>
        <v>0</v>
      </c>
    </row>
    <row r="726" spans="1:28" x14ac:dyDescent="0.2">
      <c r="A726">
        <f t="shared" si="271"/>
        <v>6.9399999999998965</v>
      </c>
      <c r="B726" s="5">
        <f t="shared" si="288"/>
        <v>-220.79472259329307</v>
      </c>
      <c r="C726" s="5">
        <f t="shared" si="289"/>
        <v>478.10071154271077</v>
      </c>
      <c r="D726" s="5">
        <f t="shared" si="290"/>
        <v>-171.71468526746008</v>
      </c>
      <c r="E726" s="2">
        <f t="shared" si="291"/>
        <v>526.62187564009866</v>
      </c>
      <c r="F726" s="2">
        <f t="shared" si="292"/>
        <v>-24.788264696428694</v>
      </c>
      <c r="G726" s="3">
        <f t="shared" si="272"/>
        <v>-23.500090498262466</v>
      </c>
      <c r="H726" s="3">
        <f t="shared" si="273"/>
        <v>46.689732461967459</v>
      </c>
      <c r="I726" s="3">
        <f t="shared" si="274"/>
        <v>-94.813285051861612</v>
      </c>
      <c r="J726" s="2">
        <f t="shared" si="293"/>
        <v>108.26700509907064</v>
      </c>
      <c r="K726" s="2">
        <f t="shared" si="276"/>
        <v>108.26700509907064</v>
      </c>
      <c r="L726" s="5">
        <f t="shared" si="277"/>
        <v>0.31384836983451009</v>
      </c>
      <c r="M726" s="4">
        <f t="shared" si="294"/>
        <v>7.2757408001631885E-2</v>
      </c>
      <c r="N726" s="4">
        <f t="shared" si="278"/>
        <v>0.12791450049388164</v>
      </c>
      <c r="O726" s="4">
        <f t="shared" si="279"/>
        <v>0</v>
      </c>
      <c r="P726" s="4">
        <f t="shared" si="280"/>
        <v>0</v>
      </c>
      <c r="Q726" s="5">
        <f t="shared" si="281"/>
        <v>4.2450120213794076</v>
      </c>
      <c r="R726" s="5">
        <f t="shared" si="282"/>
        <v>-8.4339452050490831</v>
      </c>
      <c r="S726" s="5">
        <f t="shared" si="295"/>
        <v>17.126892973513595</v>
      </c>
      <c r="T726" s="6">
        <f t="shared" si="296"/>
        <v>621.54555588357778</v>
      </c>
      <c r="U726" s="5">
        <f t="shared" si="283"/>
        <v>-1.9317176293189444</v>
      </c>
      <c r="V726" s="5">
        <f t="shared" si="284"/>
        <v>5.5661069982559086</v>
      </c>
      <c r="W726" s="5">
        <f t="shared" si="285"/>
        <v>3.2197553912656405</v>
      </c>
      <c r="X726" s="5">
        <f t="shared" si="275"/>
        <v>2.3132943920604632</v>
      </c>
      <c r="Y726" s="5">
        <f t="shared" si="275"/>
        <v>-2.8678382067931745</v>
      </c>
      <c r="Z726" s="5">
        <f t="shared" si="286"/>
        <v>-11.827351635220765</v>
      </c>
      <c r="AA726">
        <f t="shared" si="287"/>
        <v>0</v>
      </c>
      <c r="AB726">
        <f t="shared" si="297"/>
        <v>0</v>
      </c>
    </row>
    <row r="727" spans="1:28" x14ac:dyDescent="0.2">
      <c r="A727">
        <f t="shared" si="271"/>
        <v>6.9499999999998963</v>
      </c>
      <c r="B727" s="5">
        <f t="shared" si="288"/>
        <v>-221.0296078335561</v>
      </c>
      <c r="C727" s="5">
        <f t="shared" si="289"/>
        <v>478.56746547542008</v>
      </c>
      <c r="D727" s="5">
        <f t="shared" si="290"/>
        <v>-172.66340948556046</v>
      </c>
      <c r="E727" s="2">
        <f t="shared" si="291"/>
        <v>527.14410415997543</v>
      </c>
      <c r="F727" s="2">
        <f t="shared" si="292"/>
        <v>-24.790172177038336</v>
      </c>
      <c r="G727" s="3">
        <f t="shared" si="272"/>
        <v>-23.476957554341862</v>
      </c>
      <c r="H727" s="3">
        <f t="shared" si="273"/>
        <v>46.661054079899529</v>
      </c>
      <c r="I727" s="3">
        <f t="shared" si="274"/>
        <v>-94.931558568213816</v>
      </c>
      <c r="J727" s="2">
        <f t="shared" si="293"/>
        <v>108.3532293752516</v>
      </c>
      <c r="K727" s="2">
        <f t="shared" si="276"/>
        <v>108.3532293752516</v>
      </c>
      <c r="L727" s="5">
        <f t="shared" si="277"/>
        <v>0.31384836983451009</v>
      </c>
      <c r="M727" s="4">
        <f t="shared" si="294"/>
        <v>7.2699437121569663E-2</v>
      </c>
      <c r="N727" s="4">
        <f t="shared" si="278"/>
        <v>0.12784281063805378</v>
      </c>
      <c r="O727" s="4">
        <f t="shared" si="279"/>
        <v>0</v>
      </c>
      <c r="P727" s="4">
        <f t="shared" si="280"/>
        <v>0</v>
      </c>
      <c r="Q727" s="5">
        <f t="shared" si="281"/>
        <v>4.244210746660535</v>
      </c>
      <c r="R727" s="5">
        <f t="shared" si="282"/>
        <v>-8.4354774982243086</v>
      </c>
      <c r="S727" s="5">
        <f t="shared" si="295"/>
        <v>17.161914619466199</v>
      </c>
      <c r="T727" s="6">
        <f t="shared" si="296"/>
        <v>621.54493433833272</v>
      </c>
      <c r="U727" s="5">
        <f t="shared" si="283"/>
        <v>-1.9318630036859701</v>
      </c>
      <c r="V727" s="5">
        <f t="shared" si="284"/>
        <v>5.5760039812983226</v>
      </c>
      <c r="W727" s="5">
        <f t="shared" si="285"/>
        <v>3.2184922871553763</v>
      </c>
      <c r="X727" s="5">
        <f t="shared" si="275"/>
        <v>2.3123477429745649</v>
      </c>
      <c r="Y727" s="5">
        <f t="shared" si="275"/>
        <v>-2.8594735169259859</v>
      </c>
      <c r="Z727" s="5">
        <f t="shared" si="286"/>
        <v>-11.793593093378426</v>
      </c>
      <c r="AA727">
        <f t="shared" si="287"/>
        <v>0</v>
      </c>
      <c r="AB727">
        <f t="shared" si="297"/>
        <v>0</v>
      </c>
    </row>
    <row r="728" spans="1:28" x14ac:dyDescent="0.2">
      <c r="A728">
        <f t="shared" si="271"/>
        <v>6.959999999999896</v>
      </c>
      <c r="B728" s="5">
        <f t="shared" si="288"/>
        <v>-221.26426179171239</v>
      </c>
      <c r="C728" s="5">
        <f t="shared" si="289"/>
        <v>479.0339330425432</v>
      </c>
      <c r="D728" s="5">
        <f t="shared" si="290"/>
        <v>-173.61331475089727</v>
      </c>
      <c r="E728" s="2">
        <f t="shared" si="291"/>
        <v>527.66597630739773</v>
      </c>
      <c r="F728" s="2">
        <f t="shared" si="292"/>
        <v>-24.792066121933075</v>
      </c>
      <c r="G728" s="3">
        <f t="shared" si="272"/>
        <v>-23.453834076912116</v>
      </c>
      <c r="H728" s="3">
        <f t="shared" si="273"/>
        <v>46.632459344730272</v>
      </c>
      <c r="I728" s="3">
        <f t="shared" si="274"/>
        <v>-95.049494499147599</v>
      </c>
      <c r="J728" s="2">
        <f t="shared" si="293"/>
        <v>108.43926872673356</v>
      </c>
      <c r="K728" s="2">
        <f t="shared" si="276"/>
        <v>108.43926872673356</v>
      </c>
      <c r="L728" s="5">
        <f t="shared" si="277"/>
        <v>0.31384836983451009</v>
      </c>
      <c r="M728" s="4">
        <f t="shared" si="294"/>
        <v>7.2641682309024111E-2</v>
      </c>
      <c r="N728" s="4">
        <f t="shared" si="278"/>
        <v>0.12777135425390557</v>
      </c>
      <c r="O728" s="4">
        <f t="shared" si="279"/>
        <v>0</v>
      </c>
      <c r="P728" s="4">
        <f t="shared" si="280"/>
        <v>0</v>
      </c>
      <c r="Q728" s="5">
        <f t="shared" si="281"/>
        <v>4.2433972924302177</v>
      </c>
      <c r="R728" s="5">
        <f t="shared" si="282"/>
        <v>-8.4370022860178402</v>
      </c>
      <c r="S728" s="5">
        <f t="shared" si="295"/>
        <v>17.196879891018899</v>
      </c>
      <c r="T728" s="6">
        <f t="shared" si="296"/>
        <v>621.5443127937092</v>
      </c>
      <c r="U728" s="5">
        <f t="shared" si="283"/>
        <v>-1.9320076838057014</v>
      </c>
      <c r="V728" s="5">
        <f t="shared" si="284"/>
        <v>5.5858779618544876</v>
      </c>
      <c r="W728" s="5">
        <f t="shared" si="285"/>
        <v>3.217231361654898</v>
      </c>
      <c r="X728" s="5">
        <f t="shared" si="275"/>
        <v>2.3113896086245163</v>
      </c>
      <c r="Y728" s="5">
        <f t="shared" si="275"/>
        <v>-2.8511243241633526</v>
      </c>
      <c r="Z728" s="5">
        <f t="shared" si="286"/>
        <v>-11.759888747326201</v>
      </c>
      <c r="AA728">
        <f t="shared" si="287"/>
        <v>0</v>
      </c>
      <c r="AB728">
        <f t="shared" si="297"/>
        <v>0</v>
      </c>
    </row>
    <row r="729" spans="1:28" x14ac:dyDescent="0.2">
      <c r="A729">
        <f t="shared" ref="A729:A745" si="298">A728+dt</f>
        <v>6.9699999999998958</v>
      </c>
      <c r="B729" s="5">
        <f t="shared" si="288"/>
        <v>-221.49868456300106</v>
      </c>
      <c r="C729" s="5">
        <f t="shared" si="289"/>
        <v>479.50011507977433</v>
      </c>
      <c r="D729" s="5">
        <f t="shared" si="290"/>
        <v>-174.5643976903261</v>
      </c>
      <c r="E729" s="2">
        <f t="shared" si="291"/>
        <v>528.1874928703412</v>
      </c>
      <c r="F729" s="2">
        <f t="shared" si="292"/>
        <v>-24.793946546433236</v>
      </c>
      <c r="G729" s="3">
        <f t="shared" ref="G729:G745" si="299">G728+X728*dt</f>
        <v>-23.430720180825872</v>
      </c>
      <c r="H729" s="3">
        <f t="shared" ref="H729:H745" si="300">H728+Y728*dt</f>
        <v>46.603948101488641</v>
      </c>
      <c r="I729" s="3">
        <f t="shared" ref="I729:I745" si="301">I728+Z728*dt</f>
        <v>-95.167093386620863</v>
      </c>
      <c r="J729" s="2">
        <f t="shared" si="293"/>
        <v>108.52512285409412</v>
      </c>
      <c r="K729" s="2">
        <f t="shared" si="276"/>
        <v>108.52512285409412</v>
      </c>
      <c r="L729" s="5">
        <f t="shared" si="277"/>
        <v>0.31384836983451009</v>
      </c>
      <c r="M729" s="4">
        <f t="shared" si="294"/>
        <v>7.258414295511792E-2</v>
      </c>
      <c r="N729" s="4">
        <f t="shared" si="278"/>
        <v>0.12770013094174854</v>
      </c>
      <c r="O729" s="4">
        <f t="shared" si="279"/>
        <v>0</v>
      </c>
      <c r="P729" s="4">
        <f t="shared" si="280"/>
        <v>0</v>
      </c>
      <c r="Q729" s="5">
        <f t="shared" si="281"/>
        <v>4.2425716932595678</v>
      </c>
      <c r="R729" s="5">
        <f t="shared" si="282"/>
        <v>-8.438519579578049</v>
      </c>
      <c r="S729" s="5">
        <f t="shared" si="295"/>
        <v>17.231788584213984</v>
      </c>
      <c r="T729" s="6">
        <f t="shared" si="296"/>
        <v>621.54369124970708</v>
      </c>
      <c r="U729" s="5">
        <f t="shared" si="283"/>
        <v>-1.9321516714467213</v>
      </c>
      <c r="V729" s="5">
        <f t="shared" si="284"/>
        <v>5.5957289439560274</v>
      </c>
      <c r="W729" s="5">
        <f t="shared" si="285"/>
        <v>3.2159726178811145</v>
      </c>
      <c r="X729" s="5">
        <f t="shared" ref="X729:Y745" si="302">Q729+U729</f>
        <v>2.3104200218128463</v>
      </c>
      <c r="Y729" s="5">
        <f t="shared" si="302"/>
        <v>-2.8427906356220216</v>
      </c>
      <c r="Z729" s="5">
        <f t="shared" si="286"/>
        <v>-11.726238797904902</v>
      </c>
      <c r="AA729">
        <f t="shared" si="287"/>
        <v>0</v>
      </c>
      <c r="AB729">
        <f t="shared" si="297"/>
        <v>0</v>
      </c>
    </row>
    <row r="730" spans="1:28" x14ac:dyDescent="0.2">
      <c r="A730">
        <f t="shared" si="298"/>
        <v>6.9799999999998956</v>
      </c>
      <c r="B730" s="5">
        <f t="shared" si="288"/>
        <v>-221.73287624380825</v>
      </c>
      <c r="C730" s="5">
        <f t="shared" si="289"/>
        <v>479.96601242125746</v>
      </c>
      <c r="D730" s="5">
        <f t="shared" si="290"/>
        <v>-175.5166549361322</v>
      </c>
      <c r="E730" s="2">
        <f t="shared" si="291"/>
        <v>528.70865463591065</v>
      </c>
      <c r="F730" s="2">
        <f t="shared" si="292"/>
        <v>-24.795813465916069</v>
      </c>
      <c r="G730" s="3">
        <f t="shared" si="299"/>
        <v>-23.407615980607744</v>
      </c>
      <c r="H730" s="3">
        <f t="shared" si="300"/>
        <v>46.57552019513242</v>
      </c>
      <c r="I730" s="3">
        <f t="shared" si="301"/>
        <v>-95.284355774599916</v>
      </c>
      <c r="J730" s="2">
        <f t="shared" si="293"/>
        <v>108.61079146532045</v>
      </c>
      <c r="K730" s="2">
        <f t="shared" si="276"/>
        <v>108.61079146532045</v>
      </c>
      <c r="L730" s="5">
        <f t="shared" si="277"/>
        <v>0.31384836983451009</v>
      </c>
      <c r="M730" s="4">
        <f t="shared" si="294"/>
        <v>7.2526818449522176E-2</v>
      </c>
      <c r="N730" s="4">
        <f t="shared" si="278"/>
        <v>0.12762914029778033</v>
      </c>
      <c r="O730" s="4">
        <f t="shared" si="279"/>
        <v>0</v>
      </c>
      <c r="P730" s="4">
        <f t="shared" si="280"/>
        <v>0</v>
      </c>
      <c r="Q730" s="5">
        <f t="shared" si="281"/>
        <v>4.2417339840439414</v>
      </c>
      <c r="R730" s="5">
        <f t="shared" si="282"/>
        <v>-8.4400293904295633</v>
      </c>
      <c r="S730" s="5">
        <f t="shared" si="295"/>
        <v>17.26664049733613</v>
      </c>
      <c r="T730" s="6">
        <f t="shared" si="296"/>
        <v>621.54306970632649</v>
      </c>
      <c r="U730" s="5">
        <f t="shared" si="283"/>
        <v>-1.9322949684035917</v>
      </c>
      <c r="V730" s="5">
        <f t="shared" si="284"/>
        <v>5.6055569320347836</v>
      </c>
      <c r="W730" s="5">
        <f t="shared" si="285"/>
        <v>3.2147160589425585</v>
      </c>
      <c r="X730" s="5">
        <f t="shared" si="302"/>
        <v>2.3094390156403497</v>
      </c>
      <c r="Y730" s="5">
        <f t="shared" si="302"/>
        <v>-2.8344724583947798</v>
      </c>
      <c r="Z730" s="5">
        <f t="shared" si="286"/>
        <v>-11.692643443721309</v>
      </c>
      <c r="AA730">
        <f t="shared" si="287"/>
        <v>0</v>
      </c>
      <c r="AB730">
        <f t="shared" si="297"/>
        <v>0</v>
      </c>
    </row>
    <row r="731" spans="1:28" x14ac:dyDescent="0.2">
      <c r="A731">
        <f t="shared" si="298"/>
        <v>6.9899999999998954</v>
      </c>
      <c r="B731" s="5">
        <f t="shared" si="288"/>
        <v>-221.96683693166355</v>
      </c>
      <c r="C731" s="5">
        <f t="shared" si="289"/>
        <v>480.43162589958587</v>
      </c>
      <c r="D731" s="5">
        <f t="shared" si="290"/>
        <v>-176.47008312605038</v>
      </c>
      <c r="E731" s="2">
        <f t="shared" si="291"/>
        <v>529.22946239033911</v>
      </c>
      <c r="F731" s="2">
        <f t="shared" si="292"/>
        <v>-24.7976668958155</v>
      </c>
      <c r="G731" s="3">
        <f t="shared" si="299"/>
        <v>-23.384521590451342</v>
      </c>
      <c r="H731" s="3">
        <f t="shared" si="300"/>
        <v>46.547175470548474</v>
      </c>
      <c r="I731" s="3">
        <f t="shared" si="301"/>
        <v>-95.401282209037134</v>
      </c>
      <c r="J731" s="2">
        <f t="shared" si="293"/>
        <v>108.69627427574811</v>
      </c>
      <c r="K731" s="2">
        <f t="shared" si="276"/>
        <v>108.69627427574811</v>
      </c>
      <c r="L731" s="5">
        <f t="shared" si="277"/>
        <v>0.31384836983451009</v>
      </c>
      <c r="M731" s="4">
        <f t="shared" si="294"/>
        <v>7.2469708180517831E-2</v>
      </c>
      <c r="N731" s="4">
        <f t="shared" si="278"/>
        <v>0.12755838191416347</v>
      </c>
      <c r="O731" s="4">
        <f t="shared" si="279"/>
        <v>0</v>
      </c>
      <c r="P731" s="4">
        <f t="shared" si="280"/>
        <v>0</v>
      </c>
      <c r="Q731" s="5">
        <f t="shared" si="281"/>
        <v>4.2408841999979492</v>
      </c>
      <c r="R731" s="5">
        <f t="shared" si="282"/>
        <v>-8.4415317304668065</v>
      </c>
      <c r="S731" s="5">
        <f t="shared" si="295"/>
        <v>17.301435430907276</v>
      </c>
      <c r="T731" s="6">
        <f t="shared" si="296"/>
        <v>621.54244816356754</v>
      </c>
      <c r="U731" s="5">
        <f t="shared" si="283"/>
        <v>-1.9324375764962614</v>
      </c>
      <c r="V731" s="5">
        <f t="shared" si="284"/>
        <v>5.6153619309201517</v>
      </c>
      <c r="W731" s="5">
        <f t="shared" si="285"/>
        <v>3.2134616879385502</v>
      </c>
      <c r="X731" s="5">
        <f t="shared" si="302"/>
        <v>2.3084466235016876</v>
      </c>
      <c r="Y731" s="5">
        <f t="shared" si="302"/>
        <v>-2.8261697995466548</v>
      </c>
      <c r="Z731" s="5">
        <f t="shared" si="286"/>
        <v>-11.659102881154173</v>
      </c>
      <c r="AA731">
        <f t="shared" si="287"/>
        <v>0</v>
      </c>
      <c r="AB731">
        <f t="shared" si="297"/>
        <v>0</v>
      </c>
    </row>
    <row r="732" spans="1:28" x14ac:dyDescent="0.2">
      <c r="A732">
        <f t="shared" si="298"/>
        <v>6.9999999999998952</v>
      </c>
      <c r="B732" s="5">
        <f t="shared" si="288"/>
        <v>-222.20056672523691</v>
      </c>
      <c r="C732" s="5">
        <f t="shared" si="289"/>
        <v>480.89695634580141</v>
      </c>
      <c r="D732" s="5">
        <f t="shared" si="290"/>
        <v>-177.42467890328481</v>
      </c>
      <c r="E732" s="2">
        <f t="shared" si="291"/>
        <v>529.7499169189856</v>
      </c>
      <c r="F732" s="2">
        <f t="shared" si="292"/>
        <v>-24.799506851621857</v>
      </c>
      <c r="G732" s="3">
        <f t="shared" si="299"/>
        <v>-23.361437124216327</v>
      </c>
      <c r="H732" s="3">
        <f t="shared" si="300"/>
        <v>46.518913772553006</v>
      </c>
      <c r="I732" s="3">
        <f t="shared" si="301"/>
        <v>-95.517873237848676</v>
      </c>
      <c r="J732" s="2">
        <f t="shared" si="293"/>
        <v>108.78157100800053</v>
      </c>
      <c r="K732" s="2">
        <f t="shared" si="276"/>
        <v>108.78157100800053</v>
      </c>
      <c r="L732" s="5">
        <f t="shared" si="277"/>
        <v>0.31384836983451009</v>
      </c>
      <c r="M732" s="4">
        <f t="shared" si="294"/>
        <v>7.2412811535056007E-2</v>
      </c>
      <c r="N732" s="4">
        <f t="shared" si="278"/>
        <v>0.12748785537910254</v>
      </c>
      <c r="O732" s="4">
        <f t="shared" si="279"/>
        <v>0</v>
      </c>
      <c r="P732" s="4">
        <f t="shared" si="280"/>
        <v>0</v>
      </c>
      <c r="Q732" s="5">
        <f t="shared" si="281"/>
        <v>4.2400223766505052</v>
      </c>
      <c r="R732" s="5">
        <f t="shared" si="282"/>
        <v>-8.4430266119476443</v>
      </c>
      <c r="S732" s="5">
        <f t="shared" si="295"/>
        <v>17.336173187681435</v>
      </c>
      <c r="T732" s="6">
        <f t="shared" si="296"/>
        <v>621.54182662143023</v>
      </c>
      <c r="U732" s="5">
        <f t="shared" si="283"/>
        <v>-1.9325794975694901</v>
      </c>
      <c r="V732" s="5">
        <f t="shared" si="284"/>
        <v>5.6251439458364265</v>
      </c>
      <c r="W732" s="5">
        <f t="shared" si="285"/>
        <v>3.2122095079583981</v>
      </c>
      <c r="X732" s="5">
        <f t="shared" si="302"/>
        <v>2.3074428790810151</v>
      </c>
      <c r="Y732" s="5">
        <f t="shared" si="302"/>
        <v>-2.8178826661112177</v>
      </c>
      <c r="Z732" s="5">
        <f t="shared" si="286"/>
        <v>-11.625617304360166</v>
      </c>
      <c r="AA732">
        <f t="shared" si="287"/>
        <v>0</v>
      </c>
      <c r="AB732">
        <f t="shared" si="297"/>
        <v>0</v>
      </c>
    </row>
    <row r="733" spans="1:28" x14ac:dyDescent="0.2">
      <c r="A733">
        <f t="shared" si="298"/>
        <v>7.009999999999895</v>
      </c>
      <c r="B733" s="5">
        <f t="shared" si="288"/>
        <v>-222.43406572433511</v>
      </c>
      <c r="C733" s="5">
        <f t="shared" si="289"/>
        <v>481.36200458939362</v>
      </c>
      <c r="D733" s="5">
        <f t="shared" si="290"/>
        <v>-178.38043891652853</v>
      </c>
      <c r="E733" s="2">
        <f t="shared" si="291"/>
        <v>530.27001900633343</v>
      </c>
      <c r="F733" s="2">
        <f t="shared" si="292"/>
        <v>-24.801333348881638</v>
      </c>
      <c r="G733" s="3">
        <f t="shared" si="299"/>
        <v>-23.338362695425516</v>
      </c>
      <c r="H733" s="3">
        <f t="shared" si="300"/>
        <v>46.490734945891894</v>
      </c>
      <c r="I733" s="3">
        <f t="shared" si="301"/>
        <v>-95.634129410892271</v>
      </c>
      <c r="J733" s="2">
        <f t="shared" si="293"/>
        <v>108.86668139192859</v>
      </c>
      <c r="K733" s="2">
        <f t="shared" si="276"/>
        <v>108.86668139192859</v>
      </c>
      <c r="L733" s="5">
        <f t="shared" si="277"/>
        <v>0.31384836983451009</v>
      </c>
      <c r="M733" s="4">
        <f t="shared" si="294"/>
        <v>7.2356127898817429E-2</v>
      </c>
      <c r="N733" s="4">
        <f t="shared" si="278"/>
        <v>0.12741756027692097</v>
      </c>
      <c r="O733" s="4">
        <f t="shared" si="279"/>
        <v>0</v>
      </c>
      <c r="P733" s="4">
        <f t="shared" si="280"/>
        <v>0</v>
      </c>
      <c r="Q733" s="5">
        <f t="shared" si="281"/>
        <v>4.2391485498399142</v>
      </c>
      <c r="R733" s="5">
        <f t="shared" si="282"/>
        <v>-8.4445140474870897</v>
      </c>
      <c r="S733" s="5">
        <f t="shared" si="295"/>
        <v>17.370853572639412</v>
      </c>
      <c r="T733" s="6">
        <f t="shared" si="296"/>
        <v>621.54120507991433</v>
      </c>
      <c r="U733" s="5">
        <f t="shared" si="283"/>
        <v>-1.932720733492278</v>
      </c>
      <c r="V733" s="5">
        <f t="shared" si="284"/>
        <v>5.6349029824001651</v>
      </c>
      <c r="W733" s="5">
        <f t="shared" si="285"/>
        <v>3.2109595220806049</v>
      </c>
      <c r="X733" s="5">
        <f t="shared" si="302"/>
        <v>2.3064278163476359</v>
      </c>
      <c r="Y733" s="5">
        <f t="shared" si="302"/>
        <v>-2.8096110650869246</v>
      </c>
      <c r="Z733" s="5">
        <f t="shared" si="286"/>
        <v>-11.592186905279984</v>
      </c>
      <c r="AA733">
        <f t="shared" si="287"/>
        <v>0</v>
      </c>
      <c r="AB733">
        <f t="shared" si="297"/>
        <v>0</v>
      </c>
    </row>
    <row r="734" spans="1:28" x14ac:dyDescent="0.2">
      <c r="A734">
        <f t="shared" si="298"/>
        <v>7.0199999999998948</v>
      </c>
      <c r="B734" s="5">
        <f t="shared" si="288"/>
        <v>-222.66733402989857</v>
      </c>
      <c r="C734" s="5">
        <f t="shared" si="289"/>
        <v>481.82677145829933</v>
      </c>
      <c r="D734" s="5">
        <f t="shared" si="290"/>
        <v>-179.33735981998271</v>
      </c>
      <c r="E734" s="2">
        <f t="shared" si="291"/>
        <v>530.78976943598923</v>
      </c>
      <c r="F734" s="2">
        <f t="shared" si="292"/>
        <v>-24.803146403197232</v>
      </c>
      <c r="G734" s="3">
        <f t="shared" si="299"/>
        <v>-23.315298417262039</v>
      </c>
      <c r="H734" s="3">
        <f t="shared" si="300"/>
        <v>46.462638835241023</v>
      </c>
      <c r="I734" s="3">
        <f t="shared" si="301"/>
        <v>-95.750051279945069</v>
      </c>
      <c r="J734" s="2">
        <f t="shared" si="293"/>
        <v>108.95160516455066</v>
      </c>
      <c r="K734" s="2">
        <f t="shared" si="276"/>
        <v>108.95160516455066</v>
      </c>
      <c r="L734" s="5">
        <f t="shared" si="277"/>
        <v>0.31384836983451009</v>
      </c>
      <c r="M734" s="4">
        <f t="shared" si="294"/>
        <v>7.2299656656270944E-2</v>
      </c>
      <c r="N734" s="4">
        <f t="shared" si="278"/>
        <v>0.12734749618813665</v>
      </c>
      <c r="O734" s="4">
        <f t="shared" si="279"/>
        <v>0</v>
      </c>
      <c r="P734" s="4">
        <f t="shared" si="280"/>
        <v>0</v>
      </c>
      <c r="Q734" s="5">
        <f t="shared" si="281"/>
        <v>4.2382627557089858</v>
      </c>
      <c r="R734" s="5">
        <f t="shared" si="282"/>
        <v>-8.4459940500510537</v>
      </c>
      <c r="S734" s="5">
        <f t="shared" si="295"/>
        <v>17.40547639298336</v>
      </c>
      <c r="T734" s="6">
        <f t="shared" si="296"/>
        <v>621.54058353902019</v>
      </c>
      <c r="U734" s="5">
        <f t="shared" si="283"/>
        <v>-1.9328612861573005</v>
      </c>
      <c r="V734" s="5">
        <f t="shared" si="284"/>
        <v>5.6446390466175149</v>
      </c>
      <c r="W734" s="5">
        <f t="shared" si="285"/>
        <v>3.2097117333720924</v>
      </c>
      <c r="X734" s="5">
        <f t="shared" si="302"/>
        <v>2.3054014695516853</v>
      </c>
      <c r="Y734" s="5">
        <f t="shared" si="302"/>
        <v>-2.8013550034335388</v>
      </c>
      <c r="Z734" s="5">
        <f t="shared" si="286"/>
        <v>-11.558811873644547</v>
      </c>
      <c r="AA734">
        <f t="shared" si="287"/>
        <v>0</v>
      </c>
      <c r="AB734">
        <f t="shared" si="297"/>
        <v>0</v>
      </c>
    </row>
    <row r="735" spans="1:28" x14ac:dyDescent="0.2">
      <c r="A735">
        <f t="shared" si="298"/>
        <v>7.0299999999998946</v>
      </c>
      <c r="B735" s="5">
        <f t="shared" si="288"/>
        <v>-222.90037174399771</v>
      </c>
      <c r="C735" s="5">
        <f t="shared" si="289"/>
        <v>482.29125777890158</v>
      </c>
      <c r="D735" s="5">
        <f t="shared" si="290"/>
        <v>-180.29543827337582</v>
      </c>
      <c r="E735" s="2">
        <f t="shared" si="291"/>
        <v>531.30916899068029</v>
      </c>
      <c r="F735" s="2">
        <f t="shared" si="292"/>
        <v>-24.804946030226688</v>
      </c>
      <c r="G735" s="3">
        <f t="shared" si="299"/>
        <v>-23.292244402566521</v>
      </c>
      <c r="H735" s="3">
        <f t="shared" si="300"/>
        <v>46.434625285206685</v>
      </c>
      <c r="I735" s="3">
        <f t="shared" si="301"/>
        <v>-95.865639398681509</v>
      </c>
      <c r="J735" s="2">
        <f t="shared" si="293"/>
        <v>109.03634206999281</v>
      </c>
      <c r="K735" s="2">
        <f t="shared" si="276"/>
        <v>109.03634206999281</v>
      </c>
      <c r="L735" s="5">
        <f t="shared" si="277"/>
        <v>0.31384836983451009</v>
      </c>
      <c r="M735" s="4">
        <f t="shared" si="294"/>
        <v>7.2243397190730987E-2</v>
      </c>
      <c r="N735" s="4">
        <f t="shared" si="278"/>
        <v>0.12727766268953664</v>
      </c>
      <c r="O735" s="4">
        <f t="shared" si="279"/>
        <v>0</v>
      </c>
      <c r="P735" s="4">
        <f t="shared" si="280"/>
        <v>0</v>
      </c>
      <c r="Q735" s="5">
        <f t="shared" si="281"/>
        <v>4.2373650307001851</v>
      </c>
      <c r="R735" s="5">
        <f t="shared" si="282"/>
        <v>-8.4474666329501868</v>
      </c>
      <c r="S735" s="5">
        <f t="shared" si="295"/>
        <v>17.440041458131308</v>
      </c>
      <c r="T735" s="6">
        <f t="shared" si="296"/>
        <v>621.53996199874734</v>
      </c>
      <c r="U735" s="5">
        <f t="shared" si="283"/>
        <v>-1.9330011574803574</v>
      </c>
      <c r="V735" s="5">
        <f t="shared" si="284"/>
        <v>5.6543521448815852</v>
      </c>
      <c r="W735" s="5">
        <f t="shared" si="285"/>
        <v>3.2084661448874447</v>
      </c>
      <c r="X735" s="5">
        <f t="shared" si="302"/>
        <v>2.3043638732198275</v>
      </c>
      <c r="Y735" s="5">
        <f t="shared" si="302"/>
        <v>-2.7931144880686016</v>
      </c>
      <c r="Z735" s="5">
        <f t="shared" si="286"/>
        <v>-11.525492396981246</v>
      </c>
      <c r="AA735">
        <f t="shared" si="287"/>
        <v>0</v>
      </c>
      <c r="AB735">
        <f t="shared" si="297"/>
        <v>0</v>
      </c>
    </row>
    <row r="736" spans="1:28" x14ac:dyDescent="0.2">
      <c r="A736">
        <f t="shared" si="298"/>
        <v>7.0399999999998943</v>
      </c>
      <c r="B736" s="5">
        <f t="shared" si="288"/>
        <v>-223.13317896982971</v>
      </c>
      <c r="C736" s="5">
        <f t="shared" si="289"/>
        <v>482.75546437602924</v>
      </c>
      <c r="D736" s="5">
        <f t="shared" si="290"/>
        <v>-181.25467094198248</v>
      </c>
      <c r="E736" s="2">
        <f t="shared" si="291"/>
        <v>531.8282184522534</v>
      </c>
      <c r="F736" s="2">
        <f t="shared" si="292"/>
        <v>-24.806732245683442</v>
      </c>
      <c r="G736" s="3">
        <f t="shared" si="299"/>
        <v>-23.269200763834323</v>
      </c>
      <c r="H736" s="3">
        <f t="shared" si="300"/>
        <v>46.406694140325996</v>
      </c>
      <c r="I736" s="3">
        <f t="shared" si="301"/>
        <v>-95.980894322651324</v>
      </c>
      <c r="J736" s="2">
        <f t="shared" si="293"/>
        <v>109.12089185942972</v>
      </c>
      <c r="K736" s="2">
        <f t="shared" ref="K736:K799" si="303">IF(D736&gt;=hwind,SQRT((G736-vxw)^2+(H736-vyw)^2+I736^2),J736)</f>
        <v>109.12089185942972</v>
      </c>
      <c r="L736" s="5">
        <f t="shared" ref="L736:L799" si="304">IF(drag=1,cdfit*(cda+cdb/(1+EXP(-(K736-vel)/dv))),IF(drag=2,cdfit,0))</f>
        <v>0.31384836983451009</v>
      </c>
      <c r="M736" s="4">
        <f t="shared" si="294"/>
        <v>7.2187348884414068E-2</v>
      </c>
      <c r="N736" s="4">
        <f t="shared" ref="N736:N799" si="305">IF(Magnus=1,(IF(M736&lt;0.1,1.5*M736,0.09+0.6*M736)),IF(Magnus=2,1/(2.32+0.4/M736),0))</f>
        <v>0.12720805935425075</v>
      </c>
      <c r="O736" s="4">
        <f t="shared" ref="O736:O799" si="306">IF(D736&gt;=hwind,vxw,0)</f>
        <v>0</v>
      </c>
      <c r="P736" s="4">
        <f t="shared" ref="P736:P799" si="307">IF(E736&gt;=hwind,vxw,0)</f>
        <v>0</v>
      </c>
      <c r="Q736" s="5">
        <f t="shared" ref="Q736:Q799" si="308">-const*$L736*$K736*(G736-O736)</f>
        <v>4.2364554115508328</v>
      </c>
      <c r="R736" s="5">
        <f t="shared" ref="R736:R799" si="309">-const*$L736*$K736*(H736-P736)</f>
        <v>-8.448931809833784</v>
      </c>
      <c r="S736" s="5">
        <f t="shared" si="295"/>
        <v>17.474548579711588</v>
      </c>
      <c r="T736" s="6">
        <f t="shared" si="296"/>
        <v>621.53934045909602</v>
      </c>
      <c r="U736" s="5">
        <f t="shared" ref="U736:U799" si="310">const*($N736/omega)*K736*(wy*I736-wz*(H736-P736))</f>
        <v>-1.9331403493998216</v>
      </c>
      <c r="V736" s="5">
        <f t="shared" ref="V736:V799" si="311">const*($N736/omega)*K736*(wz*(G736-O736)-wx*I736)</f>
        <v>5.6640422839697786</v>
      </c>
      <c r="W736" s="5">
        <f t="shared" ref="W736:W799" si="312">const*($N736/omega)*K736*(wx*(H736-P736)-wy*(G736-O736))</f>
        <v>3.2072227596681646</v>
      </c>
      <c r="X736" s="5">
        <f t="shared" si="302"/>
        <v>2.303315062151011</v>
      </c>
      <c r="Y736" s="5">
        <f t="shared" si="302"/>
        <v>-2.7848895258640054</v>
      </c>
      <c r="Z736" s="5">
        <f t="shared" ref="Z736:Z799" si="313">S736+W736-32.174</f>
        <v>-11.492228660620249</v>
      </c>
      <c r="AA736">
        <f t="shared" ref="AA736:AA799" si="314">IF(($A736-ttarget)*($A737-ttarget)&lt;0,1,0)</f>
        <v>0</v>
      </c>
      <c r="AB736">
        <f t="shared" si="297"/>
        <v>0</v>
      </c>
    </row>
    <row r="737" spans="1:28" x14ac:dyDescent="0.2">
      <c r="A737">
        <f t="shared" si="298"/>
        <v>7.0499999999998941</v>
      </c>
      <c r="B737" s="5">
        <f t="shared" ref="B737:B800" si="315">B736+G736*dt+0.5*X736*dt*dt</f>
        <v>-223.36575581171496</v>
      </c>
      <c r="C737" s="5">
        <f t="shared" ref="C737:C800" si="316">C736+H736*dt+0.5*Y736*dt*dt</f>
        <v>483.21939207295617</v>
      </c>
      <c r="D737" s="5">
        <f t="shared" ref="D737:D800" si="317">D736+I736*dt+0.5*Z736*dt*dt</f>
        <v>-182.21505449664201</v>
      </c>
      <c r="E737" s="2">
        <f t="shared" ref="E737:E800" si="318">SQRT(B737^2+C737^2)</f>
        <v>532.34691860167277</v>
      </c>
      <c r="F737" s="2">
        <f t="shared" ref="F737:F800" si="319">ATAN2(C737,B737)*180/PI()</f>
        <v>-24.808505065336057</v>
      </c>
      <c r="G737" s="3">
        <f t="shared" si="299"/>
        <v>-23.246167613212812</v>
      </c>
      <c r="H737" s="3">
        <f t="shared" si="300"/>
        <v>46.378845245067353</v>
      </c>
      <c r="I737" s="3">
        <f t="shared" si="301"/>
        <v>-96.095816609257525</v>
      </c>
      <c r="J737" s="2">
        <f t="shared" ref="J737:J800" si="320">SQRT(G737^2+H737^2+I737^2)</f>
        <v>109.20525429102551</v>
      </c>
      <c r="K737" s="2">
        <f t="shared" si="303"/>
        <v>109.20525429102551</v>
      </c>
      <c r="L737" s="5">
        <f t="shared" si="304"/>
        <v>0.31384836983451009</v>
      </c>
      <c r="M737" s="4">
        <f t="shared" ref="M737:M800" si="321">(romega/K737)*EXP(-A737/tau)</f>
        <v>7.2131511118494446E-2</v>
      </c>
      <c r="N737" s="4">
        <f t="shared" si="305"/>
        <v>0.12713868575182471</v>
      </c>
      <c r="O737" s="4">
        <f t="shared" si="306"/>
        <v>0</v>
      </c>
      <c r="P737" s="4">
        <f t="shared" si="307"/>
        <v>0</v>
      </c>
      <c r="Q737" s="5">
        <f t="shared" si="308"/>
        <v>4.2355339352883137</v>
      </c>
      <c r="R737" s="5">
        <f t="shared" si="309"/>
        <v>-8.4503895946837453</v>
      </c>
      <c r="S737" s="5">
        <f t="shared" ref="S737:S800" si="322">-const*$L737*$K737*I737</f>
        <v>17.508997571557106</v>
      </c>
      <c r="T737" s="6">
        <f t="shared" ref="T737:T800" si="323">omega*EXP(-A737/tau)*30/PI()</f>
        <v>621.53871892006634</v>
      </c>
      <c r="U737" s="5">
        <f t="shared" si="310"/>
        <v>-1.9332788638761029</v>
      </c>
      <c r="V737" s="5">
        <f t="shared" si="311"/>
        <v>5.6737094710411586</v>
      </c>
      <c r="W737" s="5">
        <f t="shared" si="312"/>
        <v>3.2059815807419541</v>
      </c>
      <c r="X737" s="5">
        <f t="shared" si="302"/>
        <v>2.302255071412211</v>
      </c>
      <c r="Y737" s="5">
        <f t="shared" si="302"/>
        <v>-2.7766801236425867</v>
      </c>
      <c r="Z737" s="5">
        <f t="shared" si="313"/>
        <v>-11.459020847700938</v>
      </c>
      <c r="AA737">
        <f t="shared" si="314"/>
        <v>0</v>
      </c>
      <c r="AB737">
        <f t="shared" ref="AB737:AB800" si="324">IF($D737*$D738&lt;0,1,0)</f>
        <v>0</v>
      </c>
    </row>
    <row r="738" spans="1:28" x14ac:dyDescent="0.2">
      <c r="A738">
        <f t="shared" si="298"/>
        <v>7.0599999999998939</v>
      </c>
      <c r="B738" s="5">
        <f t="shared" si="315"/>
        <v>-223.5981023750935</v>
      </c>
      <c r="C738" s="5">
        <f t="shared" si="316"/>
        <v>483.68304169140066</v>
      </c>
      <c r="D738" s="5">
        <f t="shared" si="317"/>
        <v>-183.17658561377698</v>
      </c>
      <c r="E738" s="2">
        <f t="shared" si="318"/>
        <v>532.86527021901884</v>
      </c>
      <c r="F738" s="2">
        <f t="shared" si="319"/>
        <v>-24.810264505007936</v>
      </c>
      <c r="G738" s="3">
        <f t="shared" si="299"/>
        <v>-23.223145062498691</v>
      </c>
      <c r="H738" s="3">
        <f t="shared" si="300"/>
        <v>46.351078443830929</v>
      </c>
      <c r="I738" s="3">
        <f t="shared" si="301"/>
        <v>-96.210406817734537</v>
      </c>
      <c r="J738" s="2">
        <f t="shared" si="320"/>
        <v>109.28942912987517</v>
      </c>
      <c r="K738" s="2">
        <f t="shared" si="303"/>
        <v>109.28942912987517</v>
      </c>
      <c r="L738" s="5">
        <f t="shared" si="304"/>
        <v>0.31384836983451009</v>
      </c>
      <c r="M738" s="4">
        <f t="shared" si="321"/>
        <v>7.2075883273158795E-2</v>
      </c>
      <c r="N738" s="4">
        <f t="shared" si="305"/>
        <v>0.1270695414482918</v>
      </c>
      <c r="O738" s="4">
        <f t="shared" si="306"/>
        <v>0</v>
      </c>
      <c r="P738" s="4">
        <f t="shared" si="307"/>
        <v>0</v>
      </c>
      <c r="Q738" s="5">
        <f t="shared" si="308"/>
        <v>4.2346006392253415</v>
      </c>
      <c r="R738" s="5">
        <f t="shared" si="309"/>
        <v>-8.4518400018086037</v>
      </c>
      <c r="S738" s="5">
        <f t="shared" si="322"/>
        <v>17.5433882496996</v>
      </c>
      <c r="T738" s="6">
        <f t="shared" si="323"/>
        <v>621.5380973816583</v>
      </c>
      <c r="U738" s="5">
        <f t="shared" si="310"/>
        <v>-1.9334167028911131</v>
      </c>
      <c r="V738" s="5">
        <f t="shared" si="311"/>
        <v>5.6833537136337933</v>
      </c>
      <c r="W738" s="5">
        <f t="shared" si="312"/>
        <v>3.2047426111219948</v>
      </c>
      <c r="X738" s="5">
        <f t="shared" si="302"/>
        <v>2.3011839363342284</v>
      </c>
      <c r="Y738" s="5">
        <f t="shared" si="302"/>
        <v>-2.7684862881748105</v>
      </c>
      <c r="Z738" s="5">
        <f t="shared" si="313"/>
        <v>-11.425869139178406</v>
      </c>
      <c r="AA738">
        <f t="shared" si="314"/>
        <v>0</v>
      </c>
      <c r="AB738">
        <f t="shared" si="324"/>
        <v>0</v>
      </c>
    </row>
    <row r="739" spans="1:28" x14ac:dyDescent="0.2">
      <c r="A739">
        <f t="shared" si="298"/>
        <v>7.0699999999998937</v>
      </c>
      <c r="B739" s="5">
        <f t="shared" si="315"/>
        <v>-223.83021876652168</v>
      </c>
      <c r="C739" s="5">
        <f t="shared" si="316"/>
        <v>484.14641405152457</v>
      </c>
      <c r="D739" s="5">
        <f t="shared" si="317"/>
        <v>-184.1392609754113</v>
      </c>
      <c r="E739" s="2">
        <f t="shared" si="318"/>
        <v>533.38327408348607</v>
      </c>
      <c r="F739" s="2">
        <f t="shared" si="319"/>
        <v>-24.812010580577113</v>
      </c>
      <c r="G739" s="3">
        <f t="shared" si="299"/>
        <v>-23.200133223135349</v>
      </c>
      <c r="H739" s="3">
        <f t="shared" si="300"/>
        <v>46.32339358094918</v>
      </c>
      <c r="I739" s="3">
        <f t="shared" si="301"/>
        <v>-96.324665509126319</v>
      </c>
      <c r="J739" s="2">
        <f t="shared" si="320"/>
        <v>109.37341614794622</v>
      </c>
      <c r="K739" s="2">
        <f t="shared" si="303"/>
        <v>109.37341614794622</v>
      </c>
      <c r="L739" s="5">
        <f t="shared" si="304"/>
        <v>0.31384836983451009</v>
      </c>
      <c r="M739" s="4">
        <f t="shared" si="321"/>
        <v>7.2020464727660063E-2</v>
      </c>
      <c r="N739" s="4">
        <f t="shared" si="305"/>
        <v>0.12700062600624412</v>
      </c>
      <c r="O739" s="4">
        <f t="shared" si="306"/>
        <v>0</v>
      </c>
      <c r="P739" s="4">
        <f t="shared" si="307"/>
        <v>0</v>
      </c>
      <c r="Q739" s="5">
        <f t="shared" si="308"/>
        <v>4.2336555609552518</v>
      </c>
      <c r="R739" s="5">
        <f t="shared" si="309"/>
        <v>-8.4532830458376278</v>
      </c>
      <c r="S739" s="5">
        <f t="shared" si="322"/>
        <v>17.577720432363744</v>
      </c>
      <c r="T739" s="6">
        <f t="shared" si="323"/>
        <v>621.53747584387168</v>
      </c>
      <c r="U739" s="5">
        <f t="shared" si="310"/>
        <v>-1.933553868447742</v>
      </c>
      <c r="V739" s="5">
        <f t="shared" si="311"/>
        <v>5.6929750196621072</v>
      </c>
      <c r="W739" s="5">
        <f t="shared" si="312"/>
        <v>3.2035058538062593</v>
      </c>
      <c r="X739" s="5">
        <f t="shared" si="302"/>
        <v>2.3001016925075097</v>
      </c>
      <c r="Y739" s="5">
        <f t="shared" si="302"/>
        <v>-2.7603080261755206</v>
      </c>
      <c r="Z739" s="5">
        <f t="shared" si="313"/>
        <v>-11.392773713829996</v>
      </c>
      <c r="AA739">
        <f t="shared" si="314"/>
        <v>0</v>
      </c>
      <c r="AB739">
        <f t="shared" si="324"/>
        <v>0</v>
      </c>
    </row>
    <row r="740" spans="1:28" x14ac:dyDescent="0.2">
      <c r="A740">
        <f t="shared" si="298"/>
        <v>7.0799999999998935</v>
      </c>
      <c r="B740" s="5">
        <f t="shared" si="315"/>
        <v>-224.06210509366841</v>
      </c>
      <c r="C740" s="5">
        <f t="shared" si="316"/>
        <v>484.60950997193277</v>
      </c>
      <c r="D740" s="5">
        <f t="shared" si="317"/>
        <v>-185.10307726918828</v>
      </c>
      <c r="E740" s="2">
        <f t="shared" si="318"/>
        <v>533.90093097338092</v>
      </c>
      <c r="F740" s="2">
        <f t="shared" si="319"/>
        <v>-24.813743307975937</v>
      </c>
      <c r="G740" s="3">
        <f t="shared" si="299"/>
        <v>-23.177132206210274</v>
      </c>
      <c r="H740" s="3">
        <f t="shared" si="300"/>
        <v>46.295790500687424</v>
      </c>
      <c r="I740" s="3">
        <f t="shared" si="301"/>
        <v>-96.438593246264617</v>
      </c>
      <c r="J740" s="2">
        <f t="shared" si="320"/>
        <v>109.45721512402079</v>
      </c>
      <c r="K740" s="2">
        <f t="shared" si="303"/>
        <v>109.45721512402079</v>
      </c>
      <c r="L740" s="5">
        <f t="shared" si="304"/>
        <v>0.31384836983451009</v>
      </c>
      <c r="M740" s="4">
        <f t="shared" si="321"/>
        <v>7.1965254860370198E-2</v>
      </c>
      <c r="N740" s="4">
        <f t="shared" si="305"/>
        <v>0.12693193898490257</v>
      </c>
      <c r="O740" s="4">
        <f t="shared" si="306"/>
        <v>0</v>
      </c>
      <c r="P740" s="4">
        <f t="shared" si="307"/>
        <v>0</v>
      </c>
      <c r="Q740" s="5">
        <f t="shared" si="308"/>
        <v>4.2326987383473256</v>
      </c>
      <c r="R740" s="5">
        <f t="shared" si="309"/>
        <v>-8.4547187417149754</v>
      </c>
      <c r="S740" s="5">
        <f t="shared" si="322"/>
        <v>17.611993939961213</v>
      </c>
      <c r="T740" s="6">
        <f t="shared" si="323"/>
        <v>621.53685430670657</v>
      </c>
      <c r="U740" s="5">
        <f t="shared" si="310"/>
        <v>-1.9336903625693425</v>
      </c>
      <c r="V740" s="5">
        <f t="shared" si="311"/>
        <v>5.7025733974142545</v>
      </c>
      <c r="W740" s="5">
        <f t="shared" si="312"/>
        <v>3.2022713117768302</v>
      </c>
      <c r="X740" s="5">
        <f t="shared" si="302"/>
        <v>2.2990083757779831</v>
      </c>
      <c r="Y740" s="5">
        <f t="shared" si="302"/>
        <v>-2.7521453443007209</v>
      </c>
      <c r="Z740" s="5">
        <f t="shared" si="313"/>
        <v>-11.359734748261957</v>
      </c>
      <c r="AA740">
        <f t="shared" si="314"/>
        <v>0</v>
      </c>
      <c r="AB740">
        <f t="shared" si="324"/>
        <v>0</v>
      </c>
    </row>
    <row r="741" spans="1:28" x14ac:dyDescent="0.2">
      <c r="A741">
        <f t="shared" si="298"/>
        <v>7.0899999999998933</v>
      </c>
      <c r="B741" s="5">
        <f t="shared" si="315"/>
        <v>-224.29376146531175</v>
      </c>
      <c r="C741" s="5">
        <f t="shared" si="316"/>
        <v>485.07233026967242</v>
      </c>
      <c r="D741" s="5">
        <f t="shared" si="317"/>
        <v>-186.06803118838835</v>
      </c>
      <c r="E741" s="2">
        <f t="shared" si="318"/>
        <v>534.41824166612082</v>
      </c>
      <c r="F741" s="2">
        <f t="shared" si="319"/>
        <v>-24.815462703190839</v>
      </c>
      <c r="G741" s="3">
        <f t="shared" si="299"/>
        <v>-23.154142122452495</v>
      </c>
      <c r="H741" s="3">
        <f t="shared" si="300"/>
        <v>46.268269047244416</v>
      </c>
      <c r="I741" s="3">
        <f t="shared" si="301"/>
        <v>-96.552190593747241</v>
      </c>
      <c r="J741" s="2">
        <f t="shared" si="320"/>
        <v>109.54082584363795</v>
      </c>
      <c r="K741" s="2">
        <f t="shared" si="303"/>
        <v>109.54082584363795</v>
      </c>
      <c r="L741" s="5">
        <f t="shared" si="304"/>
        <v>0.31384836983451009</v>
      </c>
      <c r="M741" s="4">
        <f t="shared" si="321"/>
        <v>7.1910253048832348E-2</v>
      </c>
      <c r="N741" s="4">
        <f t="shared" si="305"/>
        <v>0.12686347994018618</v>
      </c>
      <c r="O741" s="4">
        <f t="shared" si="306"/>
        <v>0</v>
      </c>
      <c r="P741" s="4">
        <f t="shared" si="307"/>
        <v>0</v>
      </c>
      <c r="Q741" s="5">
        <f t="shared" si="308"/>
        <v>4.2317302095421514</v>
      </c>
      <c r="R741" s="5">
        <f t="shared" si="309"/>
        <v>-8.4561471046939225</v>
      </c>
      <c r="S741" s="5">
        <f t="shared" si="322"/>
        <v>17.646208595084609</v>
      </c>
      <c r="T741" s="6">
        <f t="shared" si="323"/>
        <v>621.536232770163</v>
      </c>
      <c r="U741" s="5">
        <f t="shared" si="310"/>
        <v>-1.9338261872992148</v>
      </c>
      <c r="V741" s="5">
        <f t="shared" si="311"/>
        <v>5.7121488555494562</v>
      </c>
      <c r="W741" s="5">
        <f t="shared" si="312"/>
        <v>3.2010389879992358</v>
      </c>
      <c r="X741" s="5">
        <f t="shared" si="302"/>
        <v>2.2979040222429363</v>
      </c>
      <c r="Y741" s="5">
        <f t="shared" si="302"/>
        <v>-2.7439982491444663</v>
      </c>
      <c r="Z741" s="5">
        <f t="shared" si="313"/>
        <v>-11.326752416916154</v>
      </c>
      <c r="AA741">
        <f t="shared" si="314"/>
        <v>0</v>
      </c>
      <c r="AB741">
        <f t="shared" si="324"/>
        <v>0</v>
      </c>
    </row>
    <row r="742" spans="1:28" x14ac:dyDescent="0.2">
      <c r="A742">
        <f t="shared" si="298"/>
        <v>7.0999999999998931</v>
      </c>
      <c r="B742" s="5">
        <f t="shared" si="315"/>
        <v>-224.52518799133517</v>
      </c>
      <c r="C742" s="5">
        <f t="shared" si="316"/>
        <v>485.53487576023241</v>
      </c>
      <c r="D742" s="5">
        <f t="shared" si="317"/>
        <v>-187.03411943194666</v>
      </c>
      <c r="E742" s="2">
        <f t="shared" si="318"/>
        <v>534.93520693823166</v>
      </c>
      <c r="F742" s="2">
        <f t="shared" si="319"/>
        <v>-24.817168782262023</v>
      </c>
      <c r="G742" s="3">
        <f t="shared" si="299"/>
        <v>-23.131163082230064</v>
      </c>
      <c r="H742" s="3">
        <f t="shared" si="300"/>
        <v>46.240829064752972</v>
      </c>
      <c r="I742" s="3">
        <f t="shared" si="301"/>
        <v>-96.665458117916401</v>
      </c>
      <c r="J742" s="2">
        <f t="shared" si="320"/>
        <v>109.62424809903636</v>
      </c>
      <c r="K742" s="2">
        <f t="shared" si="303"/>
        <v>109.62424809903636</v>
      </c>
      <c r="L742" s="5">
        <f t="shared" si="304"/>
        <v>0.31384836983451009</v>
      </c>
      <c r="M742" s="4">
        <f t="shared" si="321"/>
        <v>7.1855458669811897E-2</v>
      </c>
      <c r="N742" s="4">
        <f t="shared" si="305"/>
        <v>0.12679524842478068</v>
      </c>
      <c r="O742" s="4">
        <f t="shared" si="306"/>
        <v>0</v>
      </c>
      <c r="P742" s="4">
        <f t="shared" si="307"/>
        <v>0</v>
      </c>
      <c r="Q742" s="5">
        <f t="shared" si="308"/>
        <v>4.2307500129470199</v>
      </c>
      <c r="R742" s="5">
        <f t="shared" si="309"/>
        <v>-8.4575681503311433</v>
      </c>
      <c r="S742" s="5">
        <f t="shared" si="322"/>
        <v>17.680364222501346</v>
      </c>
      <c r="T742" s="6">
        <f t="shared" si="323"/>
        <v>621.53561123424106</v>
      </c>
      <c r="U742" s="5">
        <f t="shared" si="310"/>
        <v>-1.9339613447001116</v>
      </c>
      <c r="V742" s="5">
        <f t="shared" si="311"/>
        <v>5.7217014030953823</v>
      </c>
      <c r="W742" s="5">
        <f t="shared" si="312"/>
        <v>3.1998088854218025</v>
      </c>
      <c r="X742" s="5">
        <f t="shared" si="302"/>
        <v>2.2967886682469083</v>
      </c>
      <c r="Y742" s="5">
        <f t="shared" si="302"/>
        <v>-2.735866747235761</v>
      </c>
      <c r="Z742" s="5">
        <f t="shared" si="313"/>
        <v>-11.293826892076851</v>
      </c>
      <c r="AA742">
        <f t="shared" si="314"/>
        <v>0</v>
      </c>
      <c r="AB742">
        <f t="shared" si="324"/>
        <v>0</v>
      </c>
    </row>
    <row r="743" spans="1:28" x14ac:dyDescent="0.2">
      <c r="A743">
        <f t="shared" si="298"/>
        <v>7.1099999999998929</v>
      </c>
      <c r="B743" s="5">
        <f t="shared" si="315"/>
        <v>-224.75638478272404</v>
      </c>
      <c r="C743" s="5">
        <f t="shared" si="316"/>
        <v>485.99714725754257</v>
      </c>
      <c r="D743" s="5">
        <f t="shared" si="317"/>
        <v>-188.00133870447044</v>
      </c>
      <c r="E743" s="2">
        <f t="shared" si="318"/>
        <v>535.45182756534643</v>
      </c>
      <c r="F743" s="2">
        <f t="shared" si="319"/>
        <v>-24.818861561283253</v>
      </c>
      <c r="G743" s="3">
        <f t="shared" si="299"/>
        <v>-23.108195195547594</v>
      </c>
      <c r="H743" s="3">
        <f t="shared" si="300"/>
        <v>46.213470397280616</v>
      </c>
      <c r="I743" s="3">
        <f t="shared" si="301"/>
        <v>-96.778396386837173</v>
      </c>
      <c r="J743" s="2">
        <f t="shared" si="320"/>
        <v>109.70748168909739</v>
      </c>
      <c r="K743" s="2">
        <f t="shared" si="303"/>
        <v>109.70748168909739</v>
      </c>
      <c r="L743" s="5">
        <f t="shared" si="304"/>
        <v>0.31384836983451009</v>
      </c>
      <c r="M743" s="4">
        <f t="shared" si="321"/>
        <v>7.1800871099346728E-2</v>
      </c>
      <c r="N743" s="4">
        <f t="shared" si="305"/>
        <v>0.12672724398820565</v>
      </c>
      <c r="O743" s="4">
        <f t="shared" si="306"/>
        <v>0</v>
      </c>
      <c r="P743" s="4">
        <f t="shared" si="307"/>
        <v>0</v>
      </c>
      <c r="Q743" s="5">
        <f t="shared" si="308"/>
        <v>4.2297581872313517</v>
      </c>
      <c r="R743" s="5">
        <f t="shared" si="309"/>
        <v>-8.4589818944810631</v>
      </c>
      <c r="S743" s="5">
        <f t="shared" si="322"/>
        <v>17.714460649147433</v>
      </c>
      <c r="T743" s="6">
        <f t="shared" si="323"/>
        <v>621.53498969894054</v>
      </c>
      <c r="U743" s="5">
        <f t="shared" si="310"/>
        <v>-1.934095836853732</v>
      </c>
      <c r="V743" s="5">
        <f t="shared" si="311"/>
        <v>5.7312310494454906</v>
      </c>
      <c r="W743" s="5">
        <f t="shared" si="312"/>
        <v>3.1985810069750142</v>
      </c>
      <c r="X743" s="5">
        <f t="shared" si="302"/>
        <v>2.2956623503776195</v>
      </c>
      <c r="Y743" s="5">
        <f t="shared" si="302"/>
        <v>-2.7277508450355725</v>
      </c>
      <c r="Z743" s="5">
        <f t="shared" si="313"/>
        <v>-11.260958343877551</v>
      </c>
      <c r="AA743">
        <f t="shared" si="314"/>
        <v>0</v>
      </c>
      <c r="AB743">
        <f t="shared" si="324"/>
        <v>0</v>
      </c>
    </row>
    <row r="744" spans="1:28" x14ac:dyDescent="0.2">
      <c r="A744">
        <f t="shared" si="298"/>
        <v>7.1199999999998926</v>
      </c>
      <c r="B744" s="5">
        <f t="shared" si="315"/>
        <v>-224.987351951562</v>
      </c>
      <c r="C744" s="5">
        <f t="shared" si="316"/>
        <v>486.45914557397316</v>
      </c>
      <c r="D744" s="5">
        <f t="shared" si="317"/>
        <v>-188.96968571625601</v>
      </c>
      <c r="E744" s="2">
        <f t="shared" si="318"/>
        <v>535.96810432220309</v>
      </c>
      <c r="F744" s="2">
        <f t="shared" si="319"/>
        <v>-24.82054105640152</v>
      </c>
      <c r="G744" s="3">
        <f t="shared" si="299"/>
        <v>-23.085238572043817</v>
      </c>
      <c r="H744" s="3">
        <f t="shared" si="300"/>
        <v>46.186192888830263</v>
      </c>
      <c r="I744" s="3">
        <f t="shared" si="301"/>
        <v>-96.891005970275955</v>
      </c>
      <c r="J744" s="2">
        <f t="shared" si="320"/>
        <v>109.7905264192884</v>
      </c>
      <c r="K744" s="2">
        <f t="shared" si="303"/>
        <v>109.7905264192884</v>
      </c>
      <c r="L744" s="5">
        <f t="shared" si="304"/>
        <v>0.31384836983451009</v>
      </c>
      <c r="M744" s="4">
        <f t="shared" si="321"/>
        <v>7.1746489712796707E-2</v>
      </c>
      <c r="N744" s="4">
        <f t="shared" si="305"/>
        <v>0.12665946617688159</v>
      </c>
      <c r="O744" s="4">
        <f t="shared" si="306"/>
        <v>0</v>
      </c>
      <c r="P744" s="4">
        <f t="shared" si="307"/>
        <v>0</v>
      </c>
      <c r="Q744" s="5">
        <f t="shared" si="308"/>
        <v>4.2287547713221647</v>
      </c>
      <c r="R744" s="5">
        <f t="shared" si="309"/>
        <v>-8.4603883532902699</v>
      </c>
      <c r="S744" s="5">
        <f t="shared" si="322"/>
        <v>17.748497704121153</v>
      </c>
      <c r="T744" s="6">
        <f t="shared" si="323"/>
        <v>621.53436816426165</v>
      </c>
      <c r="U744" s="5">
        <f t="shared" si="310"/>
        <v>-1.9342296658602407</v>
      </c>
      <c r="V744" s="5">
        <f t="shared" si="311"/>
        <v>5.7407378043564181</v>
      </c>
      <c r="W744" s="5">
        <f t="shared" si="312"/>
        <v>3.1973553555708984</v>
      </c>
      <c r="X744" s="5">
        <f t="shared" si="302"/>
        <v>2.2945251054619238</v>
      </c>
      <c r="Y744" s="5">
        <f t="shared" si="302"/>
        <v>-2.7196505489338518</v>
      </c>
      <c r="Z744" s="5">
        <f t="shared" si="313"/>
        <v>-11.228146940307948</v>
      </c>
      <c r="AA744">
        <f t="shared" si="314"/>
        <v>0</v>
      </c>
      <c r="AB744">
        <f t="shared" si="324"/>
        <v>0</v>
      </c>
    </row>
    <row r="745" spans="1:28" x14ac:dyDescent="0.2">
      <c r="A745">
        <f t="shared" si="298"/>
        <v>7.1299999999998924</v>
      </c>
      <c r="B745" s="5">
        <f t="shared" si="315"/>
        <v>-225.21808961102715</v>
      </c>
      <c r="C745" s="5">
        <f t="shared" si="316"/>
        <v>486.920871520334</v>
      </c>
      <c r="D745" s="5">
        <f t="shared" si="317"/>
        <v>-189.93915718330578</v>
      </c>
      <c r="E745" s="2">
        <f t="shared" si="318"/>
        <v>536.48403798264326</v>
      </c>
      <c r="F745" s="2">
        <f t="shared" si="319"/>
        <v>-24.822207283816812</v>
      </c>
      <c r="G745" s="3">
        <f t="shared" si="299"/>
        <v>-23.062293320989198</v>
      </c>
      <c r="H745" s="3">
        <f t="shared" si="300"/>
        <v>46.158996383340927</v>
      </c>
      <c r="I745" s="3">
        <f t="shared" si="301"/>
        <v>-97.003287439679042</v>
      </c>
      <c r="J745" s="2">
        <f t="shared" si="320"/>
        <v>109.87338210160648</v>
      </c>
      <c r="K745" s="2">
        <f t="shared" si="303"/>
        <v>109.87338210160648</v>
      </c>
      <c r="L745" s="5">
        <f t="shared" si="304"/>
        <v>0.31384836983451009</v>
      </c>
      <c r="M745" s="4">
        <f t="shared" si="321"/>
        <v>7.1692313884892264E-2</v>
      </c>
      <c r="N745" s="4">
        <f t="shared" si="305"/>
        <v>0.12659191453419563</v>
      </c>
      <c r="O745" s="4">
        <f t="shared" si="306"/>
        <v>0</v>
      </c>
      <c r="P745" s="4">
        <f t="shared" si="307"/>
        <v>0</v>
      </c>
      <c r="Q745" s="5">
        <f t="shared" si="308"/>
        <v>4.227739804399568</v>
      </c>
      <c r="R745" s="5">
        <f t="shared" si="309"/>
        <v>-8.4617875431919849</v>
      </c>
      <c r="S745" s="5">
        <f t="shared" si="322"/>
        <v>17.782475218676705</v>
      </c>
      <c r="T745" s="6">
        <f t="shared" si="323"/>
        <v>621.53374663020418</v>
      </c>
      <c r="U745" s="5">
        <f t="shared" si="310"/>
        <v>-1.9343628338377838</v>
      </c>
      <c r="V745" s="5">
        <f t="shared" si="311"/>
        <v>5.7502216779453352</v>
      </c>
      <c r="W745" s="5">
        <f t="shared" si="312"/>
        <v>3.1961319341024184</v>
      </c>
      <c r="X745" s="5">
        <f t="shared" si="302"/>
        <v>2.2933769705617841</v>
      </c>
      <c r="Y745" s="5">
        <f t="shared" si="302"/>
        <v>-2.7115658652466497</v>
      </c>
      <c r="Z745" s="5">
        <f t="shared" si="313"/>
        <v>-11.195392847220877</v>
      </c>
      <c r="AA745">
        <f t="shared" si="314"/>
        <v>0</v>
      </c>
      <c r="AB745">
        <f t="shared" si="324"/>
        <v>0</v>
      </c>
    </row>
    <row r="746" spans="1:28" x14ac:dyDescent="0.2">
      <c r="A746">
        <f t="shared" ref="A746:A809" si="325">A745+dt</f>
        <v>7.1399999999998922</v>
      </c>
      <c r="B746" s="5">
        <f t="shared" si="315"/>
        <v>-225.44859787538851</v>
      </c>
      <c r="C746" s="5">
        <f t="shared" si="316"/>
        <v>487.38232590587415</v>
      </c>
      <c r="D746" s="5">
        <f t="shared" si="317"/>
        <v>-190.90974982734494</v>
      </c>
      <c r="E746" s="2">
        <f t="shared" si="318"/>
        <v>536.99962931960988</v>
      </c>
      <c r="F746" s="2">
        <f t="shared" si="319"/>
        <v>-24.823860259781849</v>
      </c>
      <c r="G746" s="3">
        <f t="shared" ref="G746:G809" si="326">G745+X745*dt</f>
        <v>-23.039359551283582</v>
      </c>
      <c r="H746" s="3">
        <f t="shared" ref="H746:H809" si="327">H745+Y745*dt</f>
        <v>46.131880724688457</v>
      </c>
      <c r="I746" s="3">
        <f t="shared" ref="I746:I809" si="328">I745+Z745*dt</f>
        <v>-97.115241368151246</v>
      </c>
      <c r="J746" s="2">
        <f t="shared" si="320"/>
        <v>109.95604855452235</v>
      </c>
      <c r="K746" s="2">
        <f t="shared" si="303"/>
        <v>109.95604855452235</v>
      </c>
      <c r="L746" s="5">
        <f t="shared" si="304"/>
        <v>0.31384836983451009</v>
      </c>
      <c r="M746" s="4">
        <f t="shared" si="321"/>
        <v>7.1638342989782194E-2</v>
      </c>
      <c r="N746" s="4">
        <f t="shared" si="305"/>
        <v>0.1265245886005664</v>
      </c>
      <c r="O746" s="4">
        <f t="shared" si="306"/>
        <v>0</v>
      </c>
      <c r="P746" s="4">
        <f t="shared" si="307"/>
        <v>0</v>
      </c>
      <c r="Q746" s="5">
        <f t="shared" si="308"/>
        <v>4.2267133258922893</v>
      </c>
      <c r="R746" s="5">
        <f t="shared" si="309"/>
        <v>-8.4631794809005942</v>
      </c>
      <c r="S746" s="5">
        <f t="shared" si="322"/>
        <v>17.8163930262177</v>
      </c>
      <c r="T746" s="6">
        <f t="shared" si="323"/>
        <v>621.53312509676846</v>
      </c>
      <c r="U746" s="5">
        <f t="shared" si="310"/>
        <v>-1.93449534292201</v>
      </c>
      <c r="V746" s="5">
        <f t="shared" si="311"/>
        <v>5.7596826806873143</v>
      </c>
      <c r="W746" s="5">
        <f t="shared" si="312"/>
        <v>3.1949107454428756</v>
      </c>
      <c r="X746" s="5">
        <f t="shared" ref="X746:Y809" si="329">Q746+U746</f>
        <v>2.2922179829702793</v>
      </c>
      <c r="Y746" s="5">
        <f t="shared" si="329"/>
        <v>-2.70349680021328</v>
      </c>
      <c r="Z746" s="5">
        <f t="shared" si="313"/>
        <v>-11.162696228339424</v>
      </c>
      <c r="AA746">
        <f t="shared" si="314"/>
        <v>0</v>
      </c>
      <c r="AB746">
        <f t="shared" si="324"/>
        <v>0</v>
      </c>
    </row>
    <row r="747" spans="1:28" x14ac:dyDescent="0.2">
      <c r="A747">
        <f t="shared" si="325"/>
        <v>7.149999999999892</v>
      </c>
      <c r="B747" s="5">
        <f t="shared" si="315"/>
        <v>-225.67887686000219</v>
      </c>
      <c r="C747" s="5">
        <f t="shared" si="316"/>
        <v>487.84350953828101</v>
      </c>
      <c r="D747" s="5">
        <f t="shared" si="317"/>
        <v>-191.88146037583789</v>
      </c>
      <c r="E747" s="2">
        <f t="shared" si="318"/>
        <v>537.51487910514527</v>
      </c>
      <c r="F747" s="2">
        <f t="shared" si="319"/>
        <v>-24.825500000601743</v>
      </c>
      <c r="G747" s="3">
        <f t="shared" si="326"/>
        <v>-23.016437371453879</v>
      </c>
      <c r="H747" s="3">
        <f t="shared" si="327"/>
        <v>46.104845756686323</v>
      </c>
      <c r="I747" s="3">
        <f t="shared" si="328"/>
        <v>-97.226868330434641</v>
      </c>
      <c r="J747" s="2">
        <f t="shared" si="320"/>
        <v>110.03852560292495</v>
      </c>
      <c r="K747" s="2">
        <f t="shared" si="303"/>
        <v>110.03852560292495</v>
      </c>
      <c r="L747" s="5">
        <f t="shared" si="304"/>
        <v>0.31384836983451009</v>
      </c>
      <c r="M747" s="4">
        <f t="shared" si="321"/>
        <v>7.1584576401080499E-2</v>
      </c>
      <c r="N747" s="4">
        <f t="shared" si="305"/>
        <v>0.12645748791350836</v>
      </c>
      <c r="O747" s="4">
        <f t="shared" si="306"/>
        <v>0</v>
      </c>
      <c r="P747" s="4">
        <f t="shared" si="307"/>
        <v>0</v>
      </c>
      <c r="Q747" s="5">
        <f t="shared" si="308"/>
        <v>4.2256753754732497</v>
      </c>
      <c r="R747" s="5">
        <f t="shared" si="309"/>
        <v>-8.4645641834062566</v>
      </c>
      <c r="S747" s="5">
        <f t="shared" si="322"/>
        <v>17.850250962290673</v>
      </c>
      <c r="T747" s="6">
        <f t="shared" si="323"/>
        <v>621.53250356395392</v>
      </c>
      <c r="U747" s="5">
        <f t="shared" si="310"/>
        <v>-1.9346271952656069</v>
      </c>
      <c r="V747" s="5">
        <f t="shared" si="311"/>
        <v>5.7691208234127158</v>
      </c>
      <c r="W747" s="5">
        <f t="shared" si="312"/>
        <v>3.1936917924453394</v>
      </c>
      <c r="X747" s="5">
        <f t="shared" si="329"/>
        <v>2.2910481802076426</v>
      </c>
      <c r="Y747" s="5">
        <f t="shared" si="329"/>
        <v>-2.6954433599935408</v>
      </c>
      <c r="Z747" s="5">
        <f t="shared" si="313"/>
        <v>-11.130057245263988</v>
      </c>
      <c r="AA747">
        <f t="shared" si="314"/>
        <v>0</v>
      </c>
      <c r="AB747">
        <f t="shared" si="324"/>
        <v>0</v>
      </c>
    </row>
    <row r="748" spans="1:28" x14ac:dyDescent="0.2">
      <c r="A748">
        <f t="shared" si="325"/>
        <v>7.1599999999998918</v>
      </c>
      <c r="B748" s="5">
        <f t="shared" si="315"/>
        <v>-225.90892668130772</v>
      </c>
      <c r="C748" s="5">
        <f t="shared" si="316"/>
        <v>488.30442322367986</v>
      </c>
      <c r="D748" s="5">
        <f t="shared" si="317"/>
        <v>-192.85428556200449</v>
      </c>
      <c r="E748" s="2">
        <f t="shared" si="318"/>
        <v>538.02978811038997</v>
      </c>
      <c r="F748" s="2">
        <f t="shared" si="319"/>
        <v>-24.827126522633801</v>
      </c>
      <c r="G748" s="3">
        <f t="shared" si="326"/>
        <v>-22.993526889651804</v>
      </c>
      <c r="H748" s="3">
        <f t="shared" si="327"/>
        <v>46.077891323086391</v>
      </c>
      <c r="I748" s="3">
        <f t="shared" si="328"/>
        <v>-97.338168902887276</v>
      </c>
      <c r="J748" s="2">
        <f t="shared" si="320"/>
        <v>110.12081307806582</v>
      </c>
      <c r="K748" s="2">
        <f t="shared" si="303"/>
        <v>110.12081307806582</v>
      </c>
      <c r="L748" s="5">
        <f t="shared" si="304"/>
        <v>0.31384836983451009</v>
      </c>
      <c r="M748" s="4">
        <f t="shared" si="321"/>
        <v>7.1531013491912765E-2</v>
      </c>
      <c r="N748" s="4">
        <f t="shared" si="305"/>
        <v>0.12639061200769527</v>
      </c>
      <c r="O748" s="4">
        <f t="shared" si="306"/>
        <v>0</v>
      </c>
      <c r="P748" s="4">
        <f t="shared" si="307"/>
        <v>0</v>
      </c>
      <c r="Q748" s="5">
        <f t="shared" si="308"/>
        <v>4.2246259930551542</v>
      </c>
      <c r="R748" s="5">
        <f t="shared" si="309"/>
        <v>-8.4659416679695436</v>
      </c>
      <c r="S748" s="5">
        <f t="shared" si="322"/>
        <v>17.884048864578411</v>
      </c>
      <c r="T748" s="6">
        <f t="shared" si="323"/>
        <v>621.53188203176126</v>
      </c>
      <c r="U748" s="5">
        <f t="shared" si="310"/>
        <v>-1.9347583930378394</v>
      </c>
      <c r="V748" s="5">
        <f t="shared" si="311"/>
        <v>5.7785361173045677</v>
      </c>
      <c r="W748" s="5">
        <f t="shared" si="312"/>
        <v>3.1924750779420812</v>
      </c>
      <c r="X748" s="5">
        <f t="shared" si="329"/>
        <v>2.289867600017315</v>
      </c>
      <c r="Y748" s="5">
        <f t="shared" si="329"/>
        <v>-2.6874055506649759</v>
      </c>
      <c r="Z748" s="5">
        <f t="shared" si="313"/>
        <v>-11.097476057479508</v>
      </c>
      <c r="AA748">
        <f t="shared" si="314"/>
        <v>0</v>
      </c>
      <c r="AB748">
        <f t="shared" si="324"/>
        <v>0</v>
      </c>
    </row>
    <row r="749" spans="1:28" x14ac:dyDescent="0.2">
      <c r="A749">
        <f t="shared" si="325"/>
        <v>7.1699999999998916</v>
      </c>
      <c r="B749" s="5">
        <f t="shared" si="315"/>
        <v>-226.13874745682423</v>
      </c>
      <c r="C749" s="5">
        <f t="shared" si="316"/>
        <v>488.76506776663319</v>
      </c>
      <c r="D749" s="5">
        <f t="shared" si="317"/>
        <v>-193.82822212483626</v>
      </c>
      <c r="E749" s="2">
        <f t="shared" si="318"/>
        <v>538.54435710558039</v>
      </c>
      <c r="F749" s="2">
        <f t="shared" si="319"/>
        <v>-24.828739842287188</v>
      </c>
      <c r="G749" s="3">
        <f t="shared" si="326"/>
        <v>-22.970628213651629</v>
      </c>
      <c r="H749" s="3">
        <f t="shared" si="327"/>
        <v>46.051017267579738</v>
      </c>
      <c r="I749" s="3">
        <f t="shared" si="328"/>
        <v>-97.449143663462067</v>
      </c>
      <c r="J749" s="2">
        <f t="shared" si="320"/>
        <v>110.20291081750429</v>
      </c>
      <c r="K749" s="2">
        <f t="shared" si="303"/>
        <v>110.20291081750429</v>
      </c>
      <c r="L749" s="5">
        <f t="shared" si="304"/>
        <v>0.31384836983451009</v>
      </c>
      <c r="M749" s="4">
        <f t="shared" si="321"/>
        <v>7.1477653634961308E-2</v>
      </c>
      <c r="N749" s="4">
        <f t="shared" si="305"/>
        <v>0.12632396041502236</v>
      </c>
      <c r="O749" s="4">
        <f t="shared" si="306"/>
        <v>0</v>
      </c>
      <c r="P749" s="4">
        <f t="shared" si="307"/>
        <v>0</v>
      </c>
      <c r="Q749" s="5">
        <f t="shared" si="308"/>
        <v>4.223565218786125</v>
      </c>
      <c r="R749" s="5">
        <f t="shared" si="309"/>
        <v>-8.4673119521161571</v>
      </c>
      <c r="S749" s="5">
        <f t="shared" si="322"/>
        <v>17.917786572893281</v>
      </c>
      <c r="T749" s="6">
        <f t="shared" si="323"/>
        <v>621.53126050019</v>
      </c>
      <c r="U749" s="5">
        <f t="shared" si="310"/>
        <v>-1.9348889384240866</v>
      </c>
      <c r="V749" s="5">
        <f t="shared" si="311"/>
        <v>5.7879285738959245</v>
      </c>
      <c r="W749" s="5">
        <f t="shared" si="312"/>
        <v>3.1912606047440133</v>
      </c>
      <c r="X749" s="5">
        <f t="shared" si="329"/>
        <v>2.2886762803620382</v>
      </c>
      <c r="Y749" s="5">
        <f t="shared" si="329"/>
        <v>-2.6793833782202325</v>
      </c>
      <c r="Z749" s="5">
        <f t="shared" si="313"/>
        <v>-11.064952822362706</v>
      </c>
      <c r="AA749">
        <f t="shared" si="314"/>
        <v>0</v>
      </c>
      <c r="AB749">
        <f t="shared" si="324"/>
        <v>0</v>
      </c>
    </row>
    <row r="750" spans="1:28" x14ac:dyDescent="0.2">
      <c r="A750">
        <f t="shared" si="325"/>
        <v>7.1799999999998914</v>
      </c>
      <c r="B750" s="5">
        <f t="shared" si="315"/>
        <v>-226.36833930514672</v>
      </c>
      <c r="C750" s="5">
        <f t="shared" si="316"/>
        <v>489.22544397014008</v>
      </c>
      <c r="D750" s="5">
        <f t="shared" si="317"/>
        <v>-194.80326680911199</v>
      </c>
      <c r="E750" s="2">
        <f t="shared" si="318"/>
        <v>539.05858686004694</v>
      </c>
      <c r="F750" s="2">
        <f t="shared" si="319"/>
        <v>-24.830339976022692</v>
      </c>
      <c r="G750" s="3">
        <f t="shared" si="326"/>
        <v>-22.94774145084801</v>
      </c>
      <c r="H750" s="3">
        <f t="shared" si="327"/>
        <v>46.024223433797538</v>
      </c>
      <c r="I750" s="3">
        <f t="shared" si="328"/>
        <v>-97.559793191685699</v>
      </c>
      <c r="J750" s="2">
        <f t="shared" si="320"/>
        <v>110.28481866505277</v>
      </c>
      <c r="K750" s="2">
        <f t="shared" si="303"/>
        <v>110.28481866505277</v>
      </c>
      <c r="L750" s="5">
        <f t="shared" si="304"/>
        <v>0.31384836983451009</v>
      </c>
      <c r="M750" s="4">
        <f t="shared" si="321"/>
        <v>7.1424496202509874E-2</v>
      </c>
      <c r="N750" s="4">
        <f t="shared" si="305"/>
        <v>0.12625753266466855</v>
      </c>
      <c r="O750" s="4">
        <f t="shared" si="306"/>
        <v>0</v>
      </c>
      <c r="P750" s="4">
        <f t="shared" si="307"/>
        <v>0</v>
      </c>
      <c r="Q750" s="5">
        <f t="shared" si="308"/>
        <v>4.2224930930453706</v>
      </c>
      <c r="R750" s="5">
        <f t="shared" si="309"/>
        <v>-8.4686750536317152</v>
      </c>
      <c r="S750" s="5">
        <f t="shared" si="322"/>
        <v>17.951463929170451</v>
      </c>
      <c r="T750" s="6">
        <f t="shared" si="323"/>
        <v>621.53063896924027</v>
      </c>
      <c r="U750" s="5">
        <f t="shared" si="310"/>
        <v>-1.9350188336254046</v>
      </c>
      <c r="V750" s="5">
        <f t="shared" si="311"/>
        <v>5.7972982050672845</v>
      </c>
      <c r="W750" s="5">
        <f t="shared" si="312"/>
        <v>3.1900483756401647</v>
      </c>
      <c r="X750" s="5">
        <f t="shared" si="329"/>
        <v>2.287474259419966</v>
      </c>
      <c r="Y750" s="5">
        <f t="shared" si="329"/>
        <v>-2.6713768485644307</v>
      </c>
      <c r="Z750" s="5">
        <f t="shared" si="313"/>
        <v>-11.032487695189385</v>
      </c>
      <c r="AA750">
        <f t="shared" si="314"/>
        <v>0</v>
      </c>
      <c r="AB750">
        <f t="shared" si="324"/>
        <v>0</v>
      </c>
    </row>
    <row r="751" spans="1:28" x14ac:dyDescent="0.2">
      <c r="A751">
        <f t="shared" si="325"/>
        <v>7.1899999999998911</v>
      </c>
      <c r="B751" s="5">
        <f t="shared" si="315"/>
        <v>-226.59770234594222</v>
      </c>
      <c r="C751" s="5">
        <f t="shared" si="316"/>
        <v>489.68555263563559</v>
      </c>
      <c r="D751" s="5">
        <f t="shared" si="317"/>
        <v>-195.77941636541362</v>
      </c>
      <c r="E751" s="2">
        <f t="shared" si="318"/>
        <v>539.57247814221216</v>
      </c>
      <c r="F751" s="2">
        <f t="shared" si="319"/>
        <v>-24.831926940352407</v>
      </c>
      <c r="G751" s="3">
        <f t="shared" si="326"/>
        <v>-22.924866708253809</v>
      </c>
      <c r="H751" s="3">
        <f t="shared" si="327"/>
        <v>45.997509665311895</v>
      </c>
      <c r="I751" s="3">
        <f t="shared" si="328"/>
        <v>-97.670118068637592</v>
      </c>
      <c r="J751" s="2">
        <f t="shared" si="320"/>
        <v>110.36653647072229</v>
      </c>
      <c r="K751" s="2">
        <f t="shared" si="303"/>
        <v>110.36653647072229</v>
      </c>
      <c r="L751" s="5">
        <f t="shared" si="304"/>
        <v>0.31384836983451009</v>
      </c>
      <c r="M751" s="4">
        <f t="shared" si="321"/>
        <v>7.1371540566487507E-2</v>
      </c>
      <c r="N751" s="4">
        <f t="shared" si="305"/>
        <v>0.1261913282831571</v>
      </c>
      <c r="O751" s="4">
        <f t="shared" si="306"/>
        <v>0</v>
      </c>
      <c r="P751" s="4">
        <f t="shared" si="307"/>
        <v>0</v>
      </c>
      <c r="Q751" s="5">
        <f t="shared" si="308"/>
        <v>4.2214096564388788</v>
      </c>
      <c r="R751" s="5">
        <f t="shared" si="309"/>
        <v>-8.4700309905565678</v>
      </c>
      <c r="S751" s="5">
        <f t="shared" si="322"/>
        <v>17.98508077746104</v>
      </c>
      <c r="T751" s="6">
        <f t="shared" si="323"/>
        <v>621.53001743891195</v>
      </c>
      <c r="U751" s="5">
        <f t="shared" si="310"/>
        <v>-1.9351480808580765</v>
      </c>
      <c r="V751" s="5">
        <f t="shared" si="311"/>
        <v>5.8066450230439584</v>
      </c>
      <c r="W751" s="5">
        <f t="shared" si="312"/>
        <v>3.1888383933971505</v>
      </c>
      <c r="X751" s="5">
        <f t="shared" si="329"/>
        <v>2.2862615755808022</v>
      </c>
      <c r="Y751" s="5">
        <f t="shared" si="329"/>
        <v>-2.6633859675126095</v>
      </c>
      <c r="Z751" s="5">
        <f t="shared" si="313"/>
        <v>-11.000080829141808</v>
      </c>
      <c r="AA751">
        <f t="shared" si="314"/>
        <v>0</v>
      </c>
      <c r="AB751">
        <f t="shared" si="324"/>
        <v>0</v>
      </c>
    </row>
    <row r="752" spans="1:28" x14ac:dyDescent="0.2">
      <c r="A752">
        <f t="shared" si="325"/>
        <v>7.1999999999998909</v>
      </c>
      <c r="B752" s="5">
        <f t="shared" si="315"/>
        <v>-226.826836699946</v>
      </c>
      <c r="C752" s="5">
        <f t="shared" si="316"/>
        <v>490.14539456299036</v>
      </c>
      <c r="D752" s="5">
        <f t="shared" si="317"/>
        <v>-196.75666755014146</v>
      </c>
      <c r="E752" s="2">
        <f t="shared" si="318"/>
        <v>540.08603171958953</v>
      </c>
      <c r="F752" s="2">
        <f t="shared" si="319"/>
        <v>-24.833500751839477</v>
      </c>
      <c r="G752" s="3">
        <f t="shared" si="326"/>
        <v>-22.902004092498</v>
      </c>
      <c r="H752" s="3">
        <f t="shared" si="327"/>
        <v>45.970875805636773</v>
      </c>
      <c r="I752" s="3">
        <f t="shared" si="328"/>
        <v>-97.780118876929009</v>
      </c>
      <c r="J752" s="2">
        <f t="shared" si="320"/>
        <v>110.44806409066862</v>
      </c>
      <c r="K752" s="2">
        <f t="shared" si="303"/>
        <v>110.44806409066862</v>
      </c>
      <c r="L752" s="5">
        <f t="shared" si="304"/>
        <v>0.31384836983451009</v>
      </c>
      <c r="M752" s="4">
        <f t="shared" si="321"/>
        <v>7.1318786098511472E-2</v>
      </c>
      <c r="N752" s="4">
        <f t="shared" si="305"/>
        <v>0.12612534679441584</v>
      </c>
      <c r="O752" s="4">
        <f t="shared" si="306"/>
        <v>0</v>
      </c>
      <c r="P752" s="4">
        <f t="shared" si="307"/>
        <v>0</v>
      </c>
      <c r="Q752" s="5">
        <f t="shared" si="308"/>
        <v>4.220314949795152</v>
      </c>
      <c r="R752" s="5">
        <f t="shared" si="309"/>
        <v>-8.4713797811806959</v>
      </c>
      <c r="S752" s="5">
        <f t="shared" si="322"/>
        <v>18.0186369639252</v>
      </c>
      <c r="T752" s="6">
        <f t="shared" si="323"/>
        <v>621.52939590920528</v>
      </c>
      <c r="U752" s="5">
        <f t="shared" si="310"/>
        <v>-1.935276682353178</v>
      </c>
      <c r="V752" s="5">
        <f t="shared" si="311"/>
        <v>5.8159690403934672</v>
      </c>
      <c r="W752" s="5">
        <f t="shared" si="312"/>
        <v>3.1876306607586549</v>
      </c>
      <c r="X752" s="5">
        <f t="shared" si="329"/>
        <v>2.285038267441974</v>
      </c>
      <c r="Y752" s="5">
        <f t="shared" si="329"/>
        <v>-2.6554107407872287</v>
      </c>
      <c r="Z752" s="5">
        <f t="shared" si="313"/>
        <v>-10.967732375316146</v>
      </c>
      <c r="AA752">
        <f t="shared" si="314"/>
        <v>0</v>
      </c>
      <c r="AB752">
        <f t="shared" si="324"/>
        <v>0</v>
      </c>
    </row>
    <row r="753" spans="1:28" x14ac:dyDescent="0.2">
      <c r="A753">
        <f t="shared" si="325"/>
        <v>7.2099999999998907</v>
      </c>
      <c r="B753" s="5">
        <f t="shared" si="315"/>
        <v>-227.05574248895761</v>
      </c>
      <c r="C753" s="5">
        <f t="shared" si="316"/>
        <v>490.60497055050968</v>
      </c>
      <c r="D753" s="5">
        <f t="shared" si="317"/>
        <v>-197.73501712552951</v>
      </c>
      <c r="E753" s="2">
        <f t="shared" si="318"/>
        <v>540.59924835878041</v>
      </c>
      <c r="F753" s="2">
        <f t="shared" si="319"/>
        <v>-24.835061427097799</v>
      </c>
      <c r="G753" s="3">
        <f t="shared" si="326"/>
        <v>-22.87915370982358</v>
      </c>
      <c r="H753" s="3">
        <f t="shared" si="327"/>
        <v>45.944321698228897</v>
      </c>
      <c r="I753" s="3">
        <f t="shared" si="328"/>
        <v>-97.88979620068217</v>
      </c>
      <c r="J753" s="2">
        <f t="shared" si="320"/>
        <v>110.52940138713848</v>
      </c>
      <c r="K753" s="2">
        <f t="shared" si="303"/>
        <v>110.52940138713848</v>
      </c>
      <c r="L753" s="5">
        <f t="shared" si="304"/>
        <v>0.31384836983451009</v>
      </c>
      <c r="M753" s="4">
        <f t="shared" si="321"/>
        <v>7.1266232169929708E-2</v>
      </c>
      <c r="N753" s="4">
        <f t="shared" si="305"/>
        <v>0.12605958771983675</v>
      </c>
      <c r="O753" s="4">
        <f t="shared" si="306"/>
        <v>0</v>
      </c>
      <c r="P753" s="4">
        <f t="shared" si="307"/>
        <v>0</v>
      </c>
      <c r="Q753" s="5">
        <f t="shared" si="308"/>
        <v>4.2192090141609757</v>
      </c>
      <c r="R753" s="5">
        <f t="shared" si="309"/>
        <v>-8.4727214440386671</v>
      </c>
      <c r="S753" s="5">
        <f t="shared" si="322"/>
        <v>18.052132336825135</v>
      </c>
      <c r="T753" s="6">
        <f t="shared" si="323"/>
        <v>621.52877438012013</v>
      </c>
      <c r="U753" s="5">
        <f t="shared" si="310"/>
        <v>-1.9354046403561496</v>
      </c>
      <c r="V753" s="5">
        <f t="shared" si="311"/>
        <v>5.8252702700229477</v>
      </c>
      <c r="W753" s="5">
        <f t="shared" si="312"/>
        <v>3.1864251804449415</v>
      </c>
      <c r="X753" s="5">
        <f t="shared" si="329"/>
        <v>2.2838043738048261</v>
      </c>
      <c r="Y753" s="5">
        <f t="shared" si="329"/>
        <v>-2.6474511740157194</v>
      </c>
      <c r="Z753" s="5">
        <f t="shared" si="313"/>
        <v>-10.935442482729922</v>
      </c>
      <c r="AA753">
        <f t="shared" si="314"/>
        <v>0</v>
      </c>
      <c r="AB753">
        <f t="shared" si="324"/>
        <v>0</v>
      </c>
    </row>
    <row r="754" spans="1:28" x14ac:dyDescent="0.2">
      <c r="A754">
        <f t="shared" si="325"/>
        <v>7.2199999999998905</v>
      </c>
      <c r="B754" s="5">
        <f t="shared" si="315"/>
        <v>-227.28441983583716</v>
      </c>
      <c r="C754" s="5">
        <f t="shared" si="316"/>
        <v>491.06428139493323</v>
      </c>
      <c r="D754" s="5">
        <f t="shared" si="317"/>
        <v>-198.71446185966045</v>
      </c>
      <c r="E754" s="2">
        <f t="shared" si="318"/>
        <v>541.11212882547295</v>
      </c>
      <c r="F754" s="2">
        <f t="shared" si="319"/>
        <v>-24.836608982791756</v>
      </c>
      <c r="G754" s="3">
        <f t="shared" si="326"/>
        <v>-22.856315666085532</v>
      </c>
      <c r="H754" s="3">
        <f t="shared" si="327"/>
        <v>45.917847186488743</v>
      </c>
      <c r="I754" s="3">
        <f t="shared" si="328"/>
        <v>-97.999150625509472</v>
      </c>
      <c r="J754" s="2">
        <f t="shared" si="320"/>
        <v>110.61054822841614</v>
      </c>
      <c r="K754" s="2">
        <f t="shared" si="303"/>
        <v>110.61054822841614</v>
      </c>
      <c r="L754" s="5">
        <f t="shared" si="304"/>
        <v>0.31384836983451009</v>
      </c>
      <c r="M754" s="4">
        <f t="shared" si="321"/>
        <v>7.1213878151862336E-2</v>
      </c>
      <c r="N754" s="4">
        <f t="shared" si="305"/>
        <v>0.12599405057833438</v>
      </c>
      <c r="O754" s="4">
        <f t="shared" si="306"/>
        <v>0</v>
      </c>
      <c r="P754" s="4">
        <f t="shared" si="307"/>
        <v>0</v>
      </c>
      <c r="Q754" s="5">
        <f t="shared" si="308"/>
        <v>4.2180918907972105</v>
      </c>
      <c r="R754" s="5">
        <f t="shared" si="309"/>
        <v>-8.4740559979046299</v>
      </c>
      <c r="S754" s="5">
        <f t="shared" si="322"/>
        <v>18.08556674651804</v>
      </c>
      <c r="T754" s="6">
        <f t="shared" si="323"/>
        <v>621.5281528516565</v>
      </c>
      <c r="U754" s="5">
        <f t="shared" si="310"/>
        <v>-1.9355319571263745</v>
      </c>
      <c r="V754" s="5">
        <f t="shared" si="311"/>
        <v>5.8345487251765471</v>
      </c>
      <c r="W754" s="5">
        <f t="shared" si="312"/>
        <v>3.185221955152362</v>
      </c>
      <c r="X754" s="5">
        <f t="shared" si="329"/>
        <v>2.2825599336708358</v>
      </c>
      <c r="Y754" s="5">
        <f t="shared" si="329"/>
        <v>-2.6395072727280828</v>
      </c>
      <c r="Z754" s="5">
        <f t="shared" si="313"/>
        <v>-10.903211298329598</v>
      </c>
      <c r="AA754">
        <f t="shared" si="314"/>
        <v>0</v>
      </c>
      <c r="AB754">
        <f t="shared" si="324"/>
        <v>0</v>
      </c>
    </row>
    <row r="755" spans="1:28" x14ac:dyDescent="0.2">
      <c r="A755">
        <f t="shared" si="325"/>
        <v>7.2299999999998903</v>
      </c>
      <c r="B755" s="5">
        <f t="shared" si="315"/>
        <v>-227.51286886450134</v>
      </c>
      <c r="C755" s="5">
        <f t="shared" si="316"/>
        <v>491.52332789143452</v>
      </c>
      <c r="D755" s="5">
        <f t="shared" si="317"/>
        <v>-199.69499852648045</v>
      </c>
      <c r="E755" s="2">
        <f t="shared" si="318"/>
        <v>541.62467388444043</v>
      </c>
      <c r="F755" s="2">
        <f t="shared" si="319"/>
        <v>-24.838143435635899</v>
      </c>
      <c r="G755" s="3">
        <f t="shared" si="326"/>
        <v>-22.833490066748823</v>
      </c>
      <c r="H755" s="3">
        <f t="shared" si="327"/>
        <v>45.89145211376146</v>
      </c>
      <c r="I755" s="3">
        <f t="shared" si="328"/>
        <v>-98.108182738492772</v>
      </c>
      <c r="J755" s="2">
        <f t="shared" si="320"/>
        <v>110.69150448877036</v>
      </c>
      <c r="K755" s="2">
        <f t="shared" si="303"/>
        <v>110.69150448877036</v>
      </c>
      <c r="L755" s="5">
        <f t="shared" si="304"/>
        <v>0.31384836983451009</v>
      </c>
      <c r="M755" s="4">
        <f t="shared" si="321"/>
        <v>7.1161723415242531E-2</v>
      </c>
      <c r="N755" s="4">
        <f t="shared" si="305"/>
        <v>0.12592873488640383</v>
      </c>
      <c r="O755" s="4">
        <f t="shared" si="306"/>
        <v>0</v>
      </c>
      <c r="P755" s="4">
        <f t="shared" si="307"/>
        <v>0</v>
      </c>
      <c r="Q755" s="5">
        <f t="shared" si="308"/>
        <v>4.2169636211746271</v>
      </c>
      <c r="R755" s="5">
        <f t="shared" si="309"/>
        <v>-8.475383461787386</v>
      </c>
      <c r="S755" s="5">
        <f t="shared" si="322"/>
        <v>18.118940045448973</v>
      </c>
      <c r="T755" s="6">
        <f t="shared" si="323"/>
        <v>621.52753132381451</v>
      </c>
      <c r="U755" s="5">
        <f t="shared" si="310"/>
        <v>-1.9356586349367544</v>
      </c>
      <c r="V755" s="5">
        <f t="shared" si="311"/>
        <v>5.8438044194328223</v>
      </c>
      <c r="W755" s="5">
        <f t="shared" si="312"/>
        <v>3.1840209875528775</v>
      </c>
      <c r="X755" s="5">
        <f t="shared" si="329"/>
        <v>2.2813049862378727</v>
      </c>
      <c r="Y755" s="5">
        <f t="shared" si="329"/>
        <v>-2.6315790423545637</v>
      </c>
      <c r="Z755" s="5">
        <f t="shared" si="313"/>
        <v>-10.87103896699815</v>
      </c>
      <c r="AA755">
        <f t="shared" si="314"/>
        <v>0</v>
      </c>
      <c r="AB755">
        <f t="shared" si="324"/>
        <v>0</v>
      </c>
    </row>
    <row r="756" spans="1:28" x14ac:dyDescent="0.2">
      <c r="A756">
        <f t="shared" si="325"/>
        <v>7.2399999999998901</v>
      </c>
      <c r="B756" s="5">
        <f t="shared" si="315"/>
        <v>-227.74108969991951</v>
      </c>
      <c r="C756" s="5">
        <f t="shared" si="316"/>
        <v>491.98211083362003</v>
      </c>
      <c r="D756" s="5">
        <f t="shared" si="317"/>
        <v>-200.67662390581373</v>
      </c>
      <c r="E756" s="2">
        <f t="shared" si="318"/>
        <v>542.13688429953845</v>
      </c>
      <c r="F756" s="2">
        <f t="shared" si="319"/>
        <v>-24.839664802394722</v>
      </c>
      <c r="G756" s="3">
        <f t="shared" si="326"/>
        <v>-22.810677016886444</v>
      </c>
      <c r="H756" s="3">
        <f t="shared" si="327"/>
        <v>45.865136323337914</v>
      </c>
      <c r="I756" s="3">
        <f t="shared" si="328"/>
        <v>-98.216893128162752</v>
      </c>
      <c r="J756" s="2">
        <f t="shared" si="320"/>
        <v>110.77227004840167</v>
      </c>
      <c r="K756" s="2">
        <f t="shared" si="303"/>
        <v>110.77227004840167</v>
      </c>
      <c r="L756" s="5">
        <f t="shared" si="304"/>
        <v>0.31384836983451009</v>
      </c>
      <c r="M756" s="4">
        <f t="shared" si="321"/>
        <v>7.110976733085668E-2</v>
      </c>
      <c r="N756" s="4">
        <f t="shared" si="305"/>
        <v>0.125863640158178</v>
      </c>
      <c r="O756" s="4">
        <f t="shared" si="306"/>
        <v>0</v>
      </c>
      <c r="P756" s="4">
        <f t="shared" si="307"/>
        <v>0</v>
      </c>
      <c r="Q756" s="5">
        <f t="shared" si="308"/>
        <v>4.2158242469697687</v>
      </c>
      <c r="R756" s="5">
        <f t="shared" si="309"/>
        <v>-8.4767038549255016</v>
      </c>
      <c r="S756" s="5">
        <f t="shared" si="322"/>
        <v>18.152252088143637</v>
      </c>
      <c r="T756" s="6">
        <f t="shared" si="323"/>
        <v>621.52690979659405</v>
      </c>
      <c r="U756" s="5">
        <f t="shared" si="310"/>
        <v>-1.9357846760733086</v>
      </c>
      <c r="V756" s="5">
        <f t="shared" si="311"/>
        <v>5.8530373667021767</v>
      </c>
      <c r="W756" s="5">
        <f t="shared" si="312"/>
        <v>3.1828222802936077</v>
      </c>
      <c r="X756" s="5">
        <f t="shared" si="329"/>
        <v>2.2800395708964603</v>
      </c>
      <c r="Y756" s="5">
        <f t="shared" si="329"/>
        <v>-2.6236664882233249</v>
      </c>
      <c r="Z756" s="5">
        <f t="shared" si="313"/>
        <v>-10.838925631562756</v>
      </c>
      <c r="AA756">
        <f t="shared" si="314"/>
        <v>0</v>
      </c>
      <c r="AB756">
        <f t="shared" si="324"/>
        <v>0</v>
      </c>
    </row>
    <row r="757" spans="1:28" x14ac:dyDescent="0.2">
      <c r="A757">
        <f t="shared" si="325"/>
        <v>7.2499999999998899</v>
      </c>
      <c r="B757" s="5">
        <f t="shared" si="315"/>
        <v>-227.96908246810983</v>
      </c>
      <c r="C757" s="5">
        <f t="shared" si="316"/>
        <v>492.44063101352901</v>
      </c>
      <c r="D757" s="5">
        <f t="shared" si="317"/>
        <v>-201.65933478337692</v>
      </c>
      <c r="E757" s="2">
        <f t="shared" si="318"/>
        <v>542.64876083370405</v>
      </c>
      <c r="F757" s="2">
        <f t="shared" si="319"/>
        <v>-24.841173099882297</v>
      </c>
      <c r="G757" s="3">
        <f t="shared" si="326"/>
        <v>-22.787876621177478</v>
      </c>
      <c r="H757" s="3">
        <f t="shared" si="327"/>
        <v>45.838899658455681</v>
      </c>
      <c r="I757" s="3">
        <f t="shared" si="328"/>
        <v>-98.325282384478385</v>
      </c>
      <c r="J757" s="2">
        <f t="shared" si="320"/>
        <v>110.85284479338991</v>
      </c>
      <c r="K757" s="2">
        <f t="shared" si="303"/>
        <v>110.85284479338991</v>
      </c>
      <c r="L757" s="5">
        <f t="shared" si="304"/>
        <v>0.31384836983451009</v>
      </c>
      <c r="M757" s="4">
        <f t="shared" si="321"/>
        <v>7.1058009269383715E-2</v>
      </c>
      <c r="N757" s="4">
        <f t="shared" si="305"/>
        <v>0.12579876590548372</v>
      </c>
      <c r="O757" s="4">
        <f t="shared" si="306"/>
        <v>0</v>
      </c>
      <c r="P757" s="4">
        <f t="shared" si="307"/>
        <v>0</v>
      </c>
      <c r="Q757" s="5">
        <f t="shared" si="308"/>
        <v>4.214673810060849</v>
      </c>
      <c r="R757" s="5">
        <f t="shared" si="309"/>
        <v>-8.478017196782492</v>
      </c>
      <c r="S757" s="5">
        <f t="shared" si="322"/>
        <v>18.185502731201176</v>
      </c>
      <c r="T757" s="6">
        <f t="shared" si="323"/>
        <v>621.52628826999478</v>
      </c>
      <c r="U757" s="5">
        <f t="shared" si="310"/>
        <v>-1.9359100828347613</v>
      </c>
      <c r="V757" s="5">
        <f t="shared" si="311"/>
        <v>5.8622475812242518</v>
      </c>
      <c r="W757" s="5">
        <f t="shared" si="312"/>
        <v>3.1816258359963685</v>
      </c>
      <c r="X757" s="5">
        <f t="shared" si="329"/>
        <v>2.2787637272260879</v>
      </c>
      <c r="Y757" s="5">
        <f t="shared" si="329"/>
        <v>-2.6157696155582402</v>
      </c>
      <c r="Z757" s="5">
        <f t="shared" si="313"/>
        <v>-10.806871432802456</v>
      </c>
      <c r="AA757">
        <f t="shared" si="314"/>
        <v>0</v>
      </c>
      <c r="AB757">
        <f t="shared" si="324"/>
        <v>0</v>
      </c>
    </row>
    <row r="758" spans="1:28" x14ac:dyDescent="0.2">
      <c r="A758">
        <f t="shared" si="325"/>
        <v>7.2599999999998897</v>
      </c>
      <c r="B758" s="5">
        <f t="shared" si="315"/>
        <v>-228.19684729613525</v>
      </c>
      <c r="C758" s="5">
        <f t="shared" si="316"/>
        <v>492.89888922163283</v>
      </c>
      <c r="D758" s="5">
        <f t="shared" si="317"/>
        <v>-202.64312795079334</v>
      </c>
      <c r="E758" s="2">
        <f t="shared" si="318"/>
        <v>543.16030424895291</v>
      </c>
      <c r="F758" s="2">
        <f t="shared" si="319"/>
        <v>-24.84266834496206</v>
      </c>
      <c r="G758" s="3">
        <f t="shared" si="326"/>
        <v>-22.765088983905216</v>
      </c>
      <c r="H758" s="3">
        <f t="shared" si="327"/>
        <v>45.812741962300102</v>
      </c>
      <c r="I758" s="3">
        <f t="shared" si="328"/>
        <v>-98.433351098806412</v>
      </c>
      <c r="J758" s="2">
        <f t="shared" si="320"/>
        <v>110.93322861564207</v>
      </c>
      <c r="K758" s="2">
        <f t="shared" si="303"/>
        <v>110.93322861564207</v>
      </c>
      <c r="L758" s="5">
        <f t="shared" si="304"/>
        <v>0.31384836983451009</v>
      </c>
      <c r="M758" s="4">
        <f t="shared" si="321"/>
        <v>7.1006448601434055E-2</v>
      </c>
      <c r="N758" s="4">
        <f t="shared" si="305"/>
        <v>0.12573411163789769</v>
      </c>
      <c r="O758" s="4">
        <f t="shared" si="306"/>
        <v>0</v>
      </c>
      <c r="P758" s="4">
        <f t="shared" si="307"/>
        <v>0</v>
      </c>
      <c r="Q758" s="5">
        <f t="shared" si="308"/>
        <v>4.2135123525236793</v>
      </c>
      <c r="R758" s="5">
        <f t="shared" si="309"/>
        <v>-8.479323507042043</v>
      </c>
      <c r="S758" s="5">
        <f t="shared" si="322"/>
        <v>18.21869183328679</v>
      </c>
      <c r="T758" s="6">
        <f t="shared" si="323"/>
        <v>621.52566674401737</v>
      </c>
      <c r="U758" s="5">
        <f t="shared" si="310"/>
        <v>-1.9360348575321451</v>
      </c>
      <c r="V758" s="5">
        <f t="shared" si="311"/>
        <v>5.8714350775653612</v>
      </c>
      <c r="W758" s="5">
        <f t="shared" si="312"/>
        <v>3.1804316572572424</v>
      </c>
      <c r="X758" s="5">
        <f t="shared" si="329"/>
        <v>2.2774774949915342</v>
      </c>
      <c r="Y758" s="5">
        <f t="shared" si="329"/>
        <v>-2.6078884294766818</v>
      </c>
      <c r="Z758" s="5">
        <f t="shared" si="313"/>
        <v>-10.774876509455968</v>
      </c>
      <c r="AA758">
        <f t="shared" si="314"/>
        <v>0</v>
      </c>
      <c r="AB758">
        <f t="shared" si="324"/>
        <v>0</v>
      </c>
    </row>
    <row r="759" spans="1:28" x14ac:dyDescent="0.2">
      <c r="A759">
        <f t="shared" si="325"/>
        <v>7.2699999999998894</v>
      </c>
      <c r="B759" s="5">
        <f t="shared" si="315"/>
        <v>-228.42438431209956</v>
      </c>
      <c r="C759" s="5">
        <f t="shared" si="316"/>
        <v>493.35688624683434</v>
      </c>
      <c r="D759" s="5">
        <f t="shared" si="317"/>
        <v>-203.62800020560687</v>
      </c>
      <c r="E759" s="2">
        <f t="shared" si="318"/>
        <v>543.6715153063783</v>
      </c>
      <c r="F759" s="2">
        <f t="shared" si="319"/>
        <v>-24.84415055454647</v>
      </c>
      <c r="G759" s="3">
        <f t="shared" si="326"/>
        <v>-22.7423142089553</v>
      </c>
      <c r="H759" s="3">
        <f t="shared" si="327"/>
        <v>45.786663078005333</v>
      </c>
      <c r="I759" s="3">
        <f t="shared" si="328"/>
        <v>-98.541099863900968</v>
      </c>
      <c r="J759" s="2">
        <f t="shared" si="320"/>
        <v>111.01342141284057</v>
      </c>
      <c r="K759" s="2">
        <f t="shared" si="303"/>
        <v>111.01342141284057</v>
      </c>
      <c r="L759" s="5">
        <f t="shared" si="304"/>
        <v>0.31384836983451009</v>
      </c>
      <c r="M759" s="4">
        <f t="shared" si="321"/>
        <v>7.0955084697587378E-2</v>
      </c>
      <c r="N759" s="4">
        <f t="shared" si="305"/>
        <v>0.12566967686280117</v>
      </c>
      <c r="O759" s="4">
        <f t="shared" si="306"/>
        <v>0</v>
      </c>
      <c r="P759" s="4">
        <f t="shared" si="307"/>
        <v>0</v>
      </c>
      <c r="Q759" s="5">
        <f t="shared" si="308"/>
        <v>4.2123399166276325</v>
      </c>
      <c r="R759" s="5">
        <f t="shared" si="309"/>
        <v>-8.4806228056033088</v>
      </c>
      <c r="S759" s="5">
        <f t="shared" si="322"/>
        <v>18.25181925512441</v>
      </c>
      <c r="T759" s="6">
        <f t="shared" si="323"/>
        <v>621.52504521866149</v>
      </c>
      <c r="U759" s="5">
        <f t="shared" si="310"/>
        <v>-1.9361590024884081</v>
      </c>
      <c r="V759" s="5">
        <f t="shared" si="311"/>
        <v>5.8805998706159066</v>
      </c>
      <c r="W759" s="5">
        <f t="shared" si="312"/>
        <v>3.1792397466461462</v>
      </c>
      <c r="X759" s="5">
        <f t="shared" si="329"/>
        <v>2.2761809141392244</v>
      </c>
      <c r="Y759" s="5">
        <f t="shared" si="329"/>
        <v>-2.6000229349874022</v>
      </c>
      <c r="Z759" s="5">
        <f t="shared" si="313"/>
        <v>-10.742940998229443</v>
      </c>
      <c r="AA759">
        <f t="shared" si="314"/>
        <v>0</v>
      </c>
      <c r="AB759">
        <f t="shared" si="324"/>
        <v>0</v>
      </c>
    </row>
    <row r="760" spans="1:28" x14ac:dyDescent="0.2">
      <c r="A760">
        <f t="shared" si="325"/>
        <v>7.2799999999998892</v>
      </c>
      <c r="B760" s="5">
        <f t="shared" si="315"/>
        <v>-228.65169364514341</v>
      </c>
      <c r="C760" s="5">
        <f t="shared" si="316"/>
        <v>493.81462287646764</v>
      </c>
      <c r="D760" s="5">
        <f t="shared" si="317"/>
        <v>-204.61394835129579</v>
      </c>
      <c r="E760" s="2">
        <f t="shared" si="318"/>
        <v>544.1823947661486</v>
      </c>
      <c r="F760" s="2">
        <f t="shared" si="319"/>
        <v>-24.84561974559675</v>
      </c>
      <c r="G760" s="3">
        <f t="shared" si="326"/>
        <v>-22.719552399813907</v>
      </c>
      <c r="H760" s="3">
        <f t="shared" si="327"/>
        <v>45.760662848655457</v>
      </c>
      <c r="I760" s="3">
        <f t="shared" si="328"/>
        <v>-98.648529273883256</v>
      </c>
      <c r="J760" s="2">
        <f t="shared" si="320"/>
        <v>111.09342308839173</v>
      </c>
      <c r="K760" s="2">
        <f t="shared" si="303"/>
        <v>111.09342308839173</v>
      </c>
      <c r="L760" s="5">
        <f t="shared" si="304"/>
        <v>0.31384836983451009</v>
      </c>
      <c r="M760" s="4">
        <f t="shared" si="321"/>
        <v>7.0903916928430261E-2</v>
      </c>
      <c r="N760" s="4">
        <f t="shared" si="305"/>
        <v>0.12560546108543447</v>
      </c>
      <c r="O760" s="4">
        <f t="shared" si="306"/>
        <v>0</v>
      </c>
      <c r="P760" s="4">
        <f t="shared" si="307"/>
        <v>0</v>
      </c>
      <c r="Q760" s="5">
        <f t="shared" si="308"/>
        <v>4.2111565448316366</v>
      </c>
      <c r="R760" s="5">
        <f t="shared" si="309"/>
        <v>-8.4819151125762389</v>
      </c>
      <c r="S760" s="5">
        <f t="shared" si="322"/>
        <v>18.284884859489196</v>
      </c>
      <c r="T760" s="6">
        <f t="shared" si="323"/>
        <v>621.52442369392691</v>
      </c>
      <c r="U760" s="5">
        <f t="shared" si="310"/>
        <v>-1.9362825200380285</v>
      </c>
      <c r="V760" s="5">
        <f t="shared" si="311"/>
        <v>5.8897419755878317</v>
      </c>
      <c r="W760" s="5">
        <f t="shared" si="312"/>
        <v>3.1780501067064235</v>
      </c>
      <c r="X760" s="5">
        <f t="shared" si="329"/>
        <v>2.2748740247936081</v>
      </c>
      <c r="Y760" s="5">
        <f t="shared" si="329"/>
        <v>-2.5921731369884071</v>
      </c>
      <c r="Z760" s="5">
        <f t="shared" si="313"/>
        <v>-10.711065033804381</v>
      </c>
      <c r="AA760">
        <f t="shared" si="314"/>
        <v>0</v>
      </c>
      <c r="AB760">
        <f t="shared" si="324"/>
        <v>0</v>
      </c>
    </row>
    <row r="761" spans="1:28" x14ac:dyDescent="0.2">
      <c r="A761">
        <f t="shared" si="325"/>
        <v>7.289999999999889</v>
      </c>
      <c r="B761" s="5">
        <f t="shared" si="315"/>
        <v>-228.87877542544032</v>
      </c>
      <c r="C761" s="5">
        <f t="shared" si="316"/>
        <v>494.27209989629733</v>
      </c>
      <c r="D761" s="5">
        <f t="shared" si="317"/>
        <v>-205.6009691972863</v>
      </c>
      <c r="E761" s="2">
        <f t="shared" si="318"/>
        <v>544.69294338750569</v>
      </c>
      <c r="F761" s="2">
        <f t="shared" si="319"/>
        <v>-24.847075935122582</v>
      </c>
      <c r="G761" s="3">
        <f t="shared" si="326"/>
        <v>-22.696803659565969</v>
      </c>
      <c r="H761" s="3">
        <f t="shared" si="327"/>
        <v>45.734741117285573</v>
      </c>
      <c r="I761" s="3">
        <f t="shared" si="328"/>
        <v>-98.755639924221299</v>
      </c>
      <c r="J761" s="2">
        <f t="shared" si="320"/>
        <v>111.17323355137455</v>
      </c>
      <c r="K761" s="2">
        <f t="shared" si="303"/>
        <v>111.17323355137455</v>
      </c>
      <c r="L761" s="5">
        <f t="shared" si="304"/>
        <v>0.31384836983451009</v>
      </c>
      <c r="M761" s="4">
        <f t="shared" si="321"/>
        <v>7.0852944664592687E-2</v>
      </c>
      <c r="N761" s="4">
        <f t="shared" si="305"/>
        <v>0.12554146380895015</v>
      </c>
      <c r="O761" s="4">
        <f t="shared" si="306"/>
        <v>0</v>
      </c>
      <c r="P761" s="4">
        <f t="shared" si="307"/>
        <v>0</v>
      </c>
      <c r="Q761" s="5">
        <f t="shared" si="308"/>
        <v>4.2099622797801981</v>
      </c>
      <c r="R761" s="5">
        <f t="shared" si="309"/>
        <v>-8.4832004482769854</v>
      </c>
      <c r="S761" s="5">
        <f t="shared" si="322"/>
        <v>18.317888511200067</v>
      </c>
      <c r="T761" s="6">
        <f t="shared" si="323"/>
        <v>621.52380216981408</v>
      </c>
      <c r="U761" s="5">
        <f t="shared" si="310"/>
        <v>-1.9364054125266272</v>
      </c>
      <c r="V761" s="5">
        <f t="shared" si="311"/>
        <v>5.8988614080120358</v>
      </c>
      <c r="W761" s="5">
        <f t="shared" si="312"/>
        <v>3.17686273995443</v>
      </c>
      <c r="X761" s="5">
        <f t="shared" si="329"/>
        <v>2.2735568672535709</v>
      </c>
      <c r="Y761" s="5">
        <f t="shared" si="329"/>
        <v>-2.5843390402649495</v>
      </c>
      <c r="Z761" s="5">
        <f t="shared" si="313"/>
        <v>-10.679248748845502</v>
      </c>
      <c r="AA761">
        <f t="shared" si="314"/>
        <v>0</v>
      </c>
      <c r="AB761">
        <f t="shared" si="324"/>
        <v>0</v>
      </c>
    </row>
    <row r="762" spans="1:28" x14ac:dyDescent="0.2">
      <c r="A762">
        <f t="shared" si="325"/>
        <v>7.2999999999998888</v>
      </c>
      <c r="B762" s="5">
        <f t="shared" si="315"/>
        <v>-229.10562978419262</v>
      </c>
      <c r="C762" s="5">
        <f t="shared" si="316"/>
        <v>494.72931809051818</v>
      </c>
      <c r="D762" s="5">
        <f t="shared" si="317"/>
        <v>-206.58905955896594</v>
      </c>
      <c r="E762" s="2">
        <f t="shared" si="318"/>
        <v>545.20316192876271</v>
      </c>
      <c r="F762" s="2">
        <f t="shared" si="319"/>
        <v>-24.848519140181821</v>
      </c>
      <c r="G762" s="3">
        <f t="shared" si="326"/>
        <v>-22.674068090893432</v>
      </c>
      <c r="H762" s="3">
        <f t="shared" si="327"/>
        <v>45.708897726882924</v>
      </c>
      <c r="I762" s="3">
        <f t="shared" si="328"/>
        <v>-98.862432411709747</v>
      </c>
      <c r="J762" s="2">
        <f t="shared" si="320"/>
        <v>111.2528527164899</v>
      </c>
      <c r="K762" s="2">
        <f t="shared" si="303"/>
        <v>111.2528527164899</v>
      </c>
      <c r="L762" s="5">
        <f t="shared" si="304"/>
        <v>0.31384836983451009</v>
      </c>
      <c r="M762" s="4">
        <f t="shared" si="321"/>
        <v>7.0802167276784206E-2</v>
      </c>
      <c r="N762" s="4">
        <f t="shared" si="305"/>
        <v>0.12547768453446612</v>
      </c>
      <c r="O762" s="4">
        <f t="shared" si="306"/>
        <v>0</v>
      </c>
      <c r="P762" s="4">
        <f t="shared" si="307"/>
        <v>0</v>
      </c>
      <c r="Q762" s="5">
        <f t="shared" si="308"/>
        <v>4.2087571642994668</v>
      </c>
      <c r="R762" s="5">
        <f t="shared" si="309"/>
        <v>-8.4844788332233421</v>
      </c>
      <c r="S762" s="5">
        <f t="shared" si="322"/>
        <v>18.350830077112111</v>
      </c>
      <c r="T762" s="6">
        <f t="shared" si="323"/>
        <v>621.52318064632277</v>
      </c>
      <c r="U762" s="5">
        <f t="shared" si="310"/>
        <v>-1.9365276823105977</v>
      </c>
      <c r="V762" s="5">
        <f t="shared" si="311"/>
        <v>5.9079581837358282</v>
      </c>
      <c r="W762" s="5">
        <f t="shared" si="312"/>
        <v>3.175677648879152</v>
      </c>
      <c r="X762" s="5">
        <f t="shared" si="329"/>
        <v>2.2722294819888691</v>
      </c>
      <c r="Y762" s="5">
        <f t="shared" si="329"/>
        <v>-2.5765206494875139</v>
      </c>
      <c r="Z762" s="5">
        <f t="shared" si="313"/>
        <v>-10.647492274008737</v>
      </c>
      <c r="AA762">
        <f t="shared" si="314"/>
        <v>0</v>
      </c>
      <c r="AB762">
        <f t="shared" si="324"/>
        <v>0</v>
      </c>
    </row>
    <row r="763" spans="1:28" x14ac:dyDescent="0.2">
      <c r="A763">
        <f t="shared" si="325"/>
        <v>7.3099999999998886</v>
      </c>
      <c r="B763" s="5">
        <f t="shared" si="315"/>
        <v>-229.33225685362746</v>
      </c>
      <c r="C763" s="5">
        <f t="shared" si="316"/>
        <v>495.18627824175451</v>
      </c>
      <c r="D763" s="5">
        <f t="shared" si="317"/>
        <v>-207.57821625769674</v>
      </c>
      <c r="E763" s="2">
        <f t="shared" si="318"/>
        <v>545.71305114730262</v>
      </c>
      <c r="F763" s="2">
        <f t="shared" si="319"/>
        <v>-24.849949377880211</v>
      </c>
      <c r="G763" s="3">
        <f t="shared" si="326"/>
        <v>-22.651345796073542</v>
      </c>
      <c r="H763" s="3">
        <f t="shared" si="327"/>
        <v>45.68313252038805</v>
      </c>
      <c r="I763" s="3">
        <f t="shared" si="328"/>
        <v>-98.968907334449838</v>
      </c>
      <c r="J763" s="2">
        <f t="shared" si="320"/>
        <v>111.33228050400994</v>
      </c>
      <c r="K763" s="2">
        <f t="shared" si="303"/>
        <v>111.33228050400994</v>
      </c>
      <c r="L763" s="5">
        <f t="shared" si="304"/>
        <v>0.31384836983451009</v>
      </c>
      <c r="M763" s="4">
        <f t="shared" si="321"/>
        <v>7.0751584135829271E-2</v>
      </c>
      <c r="N763" s="4">
        <f t="shared" si="305"/>
        <v>0.12541412276111749</v>
      </c>
      <c r="O763" s="4">
        <f t="shared" si="306"/>
        <v>0</v>
      </c>
      <c r="P763" s="4">
        <f t="shared" si="307"/>
        <v>0</v>
      </c>
      <c r="Q763" s="5">
        <f t="shared" si="308"/>
        <v>4.2075412413933186</v>
      </c>
      <c r="R763" s="5">
        <f t="shared" si="309"/>
        <v>-8.4857502881302498</v>
      </c>
      <c r="S763" s="5">
        <f t="shared" si="322"/>
        <v>18.383709426108986</v>
      </c>
      <c r="T763" s="6">
        <f t="shared" si="323"/>
        <v>621.52255912345277</v>
      </c>
      <c r="U763" s="5">
        <f t="shared" si="310"/>
        <v>-1.9366493317567328</v>
      </c>
      <c r="V763" s="5">
        <f t="shared" si="311"/>
        <v>5.917032318920378</v>
      </c>
      <c r="W763" s="5">
        <f t="shared" si="312"/>
        <v>3.1744948359418159</v>
      </c>
      <c r="X763" s="5">
        <f t="shared" si="329"/>
        <v>2.2708919096365858</v>
      </c>
      <c r="Y763" s="5">
        <f t="shared" si="329"/>
        <v>-2.5687179692098718</v>
      </c>
      <c r="Z763" s="5">
        <f t="shared" si="313"/>
        <v>-10.615795737949199</v>
      </c>
      <c r="AA763">
        <f t="shared" si="314"/>
        <v>0</v>
      </c>
      <c r="AB763">
        <f t="shared" si="324"/>
        <v>0</v>
      </c>
    </row>
    <row r="764" spans="1:28" x14ac:dyDescent="0.2">
      <c r="A764">
        <f t="shared" si="325"/>
        <v>7.3199999999998884</v>
      </c>
      <c r="B764" s="5">
        <f t="shared" si="315"/>
        <v>-229.55865676699273</v>
      </c>
      <c r="C764" s="5">
        <f t="shared" si="316"/>
        <v>495.64298113105997</v>
      </c>
      <c r="D764" s="5">
        <f t="shared" si="317"/>
        <v>-208.56843612082812</v>
      </c>
      <c r="E764" s="2">
        <f t="shared" si="318"/>
        <v>546.22261179957593</v>
      </c>
      <c r="F764" s="2">
        <f t="shared" si="319"/>
        <v>-24.851366665371071</v>
      </c>
      <c r="G764" s="3">
        <f t="shared" si="326"/>
        <v>-22.628636876977176</v>
      </c>
      <c r="H764" s="3">
        <f t="shared" si="327"/>
        <v>45.657445340695951</v>
      </c>
      <c r="I764" s="3">
        <f t="shared" si="328"/>
        <v>-99.075065291829333</v>
      </c>
      <c r="J764" s="2">
        <f t="shared" si="320"/>
        <v>111.41151683972791</v>
      </c>
      <c r="K764" s="2">
        <f t="shared" si="303"/>
        <v>111.41151683972791</v>
      </c>
      <c r="L764" s="5">
        <f t="shared" si="304"/>
        <v>0.31384836983451009</v>
      </c>
      <c r="M764" s="4">
        <f t="shared" si="321"/>
        <v>7.0701194612702023E-2</v>
      </c>
      <c r="N764" s="4">
        <f t="shared" si="305"/>
        <v>0.12535077798610827</v>
      </c>
      <c r="O764" s="4">
        <f t="shared" si="306"/>
        <v>0</v>
      </c>
      <c r="P764" s="4">
        <f t="shared" si="307"/>
        <v>0</v>
      </c>
      <c r="Q764" s="5">
        <f t="shared" si="308"/>
        <v>4.2063145542394826</v>
      </c>
      <c r="R764" s="5">
        <f t="shared" si="309"/>
        <v>-8.4870148339053557</v>
      </c>
      <c r="S764" s="5">
        <f t="shared" si="322"/>
        <v>18.416526429095214</v>
      </c>
      <c r="T764" s="6">
        <f t="shared" si="323"/>
        <v>621.5219376012044</v>
      </c>
      <c r="U764" s="5">
        <f t="shared" si="310"/>
        <v>-1.9367703632418607</v>
      </c>
      <c r="V764" s="5">
        <f t="shared" si="311"/>
        <v>5.9260838300381655</v>
      </c>
      <c r="W764" s="5">
        <f t="shared" si="312"/>
        <v>3.1733143035755238</v>
      </c>
      <c r="X764" s="5">
        <f t="shared" si="329"/>
        <v>2.2695441909976219</v>
      </c>
      <c r="Y764" s="5">
        <f t="shared" si="329"/>
        <v>-2.5609310038671902</v>
      </c>
      <c r="Z764" s="5">
        <f t="shared" si="313"/>
        <v>-10.584159267329262</v>
      </c>
      <c r="AA764">
        <f t="shared" si="314"/>
        <v>0</v>
      </c>
      <c r="AB764">
        <f t="shared" si="324"/>
        <v>0</v>
      </c>
    </row>
    <row r="765" spans="1:28" x14ac:dyDescent="0.2">
      <c r="A765">
        <f t="shared" si="325"/>
        <v>7.3299999999998882</v>
      </c>
      <c r="B765" s="5">
        <f t="shared" si="315"/>
        <v>-229.78482965855295</v>
      </c>
      <c r="C765" s="5">
        <f t="shared" si="316"/>
        <v>496.09942753791677</v>
      </c>
      <c r="D765" s="5">
        <f t="shared" si="317"/>
        <v>-209.55971598170976</v>
      </c>
      <c r="E765" s="2">
        <f t="shared" si="318"/>
        <v>546.73184464109909</v>
      </c>
      <c r="F765" s="2">
        <f t="shared" si="319"/>
        <v>-24.852771019855012</v>
      </c>
      <c r="G765" s="3">
        <f t="shared" si="326"/>
        <v>-22.605941435067198</v>
      </c>
      <c r="H765" s="3">
        <f t="shared" si="327"/>
        <v>45.631836030657276</v>
      </c>
      <c r="I765" s="3">
        <f t="shared" si="328"/>
        <v>-99.180906884502619</v>
      </c>
      <c r="J765" s="2">
        <f t="shared" si="320"/>
        <v>111.49056165490808</v>
      </c>
      <c r="K765" s="2">
        <f t="shared" si="303"/>
        <v>111.49056165490808</v>
      </c>
      <c r="L765" s="5">
        <f t="shared" si="304"/>
        <v>0.31384836983451009</v>
      </c>
      <c r="M765" s="4">
        <f t="shared" si="321"/>
        <v>7.0650998078560442E-2</v>
      </c>
      <c r="N765" s="4">
        <f t="shared" si="305"/>
        <v>0.12528764970476189</v>
      </c>
      <c r="O765" s="4">
        <f t="shared" si="306"/>
        <v>0</v>
      </c>
      <c r="P765" s="4">
        <f t="shared" si="307"/>
        <v>0</v>
      </c>
      <c r="Q765" s="5">
        <f t="shared" si="308"/>
        <v>4.2050771461856948</v>
      </c>
      <c r="R765" s="5">
        <f t="shared" si="309"/>
        <v>-8.4882724916446044</v>
      </c>
      <c r="S765" s="5">
        <f t="shared" si="322"/>
        <v>18.449280958988457</v>
      </c>
      <c r="T765" s="6">
        <f t="shared" si="323"/>
        <v>621.52131607957756</v>
      </c>
      <c r="U765" s="5">
        <f t="shared" si="310"/>
        <v>-1.9368907791524848</v>
      </c>
      <c r="V765" s="5">
        <f t="shared" si="311"/>
        <v>5.9351127338704472</v>
      </c>
      <c r="W765" s="5">
        <f t="shared" si="312"/>
        <v>3.1721360541848891</v>
      </c>
      <c r="X765" s="5">
        <f t="shared" si="329"/>
        <v>2.2681863670332101</v>
      </c>
      <c r="Y765" s="5">
        <f t="shared" si="329"/>
        <v>-2.5531597577741572</v>
      </c>
      <c r="Z765" s="5">
        <f t="shared" si="313"/>
        <v>-10.552582986826653</v>
      </c>
      <c r="AA765">
        <f t="shared" si="314"/>
        <v>0</v>
      </c>
      <c r="AB765">
        <f t="shared" si="324"/>
        <v>0</v>
      </c>
    </row>
    <row r="766" spans="1:28" x14ac:dyDescent="0.2">
      <c r="A766">
        <f t="shared" si="325"/>
        <v>7.3399999999998879</v>
      </c>
      <c r="B766" s="5">
        <f t="shared" si="315"/>
        <v>-230.01077566358526</v>
      </c>
      <c r="C766" s="5">
        <f t="shared" si="316"/>
        <v>496.55561824023545</v>
      </c>
      <c r="D766" s="5">
        <f t="shared" si="317"/>
        <v>-210.5520526797041</v>
      </c>
      <c r="E766" s="2">
        <f t="shared" si="318"/>
        <v>547.24075042645222</v>
      </c>
      <c r="F766" s="2">
        <f t="shared" si="319"/>
        <v>-24.854162458579662</v>
      </c>
      <c r="G766" s="3">
        <f t="shared" si="326"/>
        <v>-22.583259571396866</v>
      </c>
      <c r="H766" s="3">
        <f t="shared" si="327"/>
        <v>45.606304433079536</v>
      </c>
      <c r="I766" s="3">
        <f t="shared" si="328"/>
        <v>-99.286432714370889</v>
      </c>
      <c r="J766" s="2">
        <f t="shared" si="320"/>
        <v>111.56941488623626</v>
      </c>
      <c r="K766" s="2">
        <f t="shared" si="303"/>
        <v>111.56941488623626</v>
      </c>
      <c r="L766" s="5">
        <f t="shared" si="304"/>
        <v>0.31384836983451009</v>
      </c>
      <c r="M766" s="4">
        <f t="shared" si="321"/>
        <v>7.0600993904779807E-2</v>
      </c>
      <c r="N766" s="4">
        <f t="shared" si="305"/>
        <v>0.12522473741057139</v>
      </c>
      <c r="O766" s="4">
        <f t="shared" si="306"/>
        <v>0</v>
      </c>
      <c r="P766" s="4">
        <f t="shared" si="307"/>
        <v>0</v>
      </c>
      <c r="Q766" s="5">
        <f t="shared" si="308"/>
        <v>4.2038290607458828</v>
      </c>
      <c r="R766" s="5">
        <f t="shared" si="309"/>
        <v>-8.4895232826279212</v>
      </c>
      <c r="S766" s="5">
        <f t="shared" si="322"/>
        <v>18.481972890711731</v>
      </c>
      <c r="T766" s="6">
        <f t="shared" si="323"/>
        <v>621.52069455857213</v>
      </c>
      <c r="U766" s="5">
        <f t="shared" si="310"/>
        <v>-1.9370105818844303</v>
      </c>
      <c r="V766" s="5">
        <f t="shared" si="311"/>
        <v>5.9441190475047154</v>
      </c>
      <c r="W766" s="5">
        <f t="shared" si="312"/>
        <v>3.1709600901456891</v>
      </c>
      <c r="X766" s="5">
        <f t="shared" si="329"/>
        <v>2.2668184788614525</v>
      </c>
      <c r="Y766" s="5">
        <f t="shared" si="329"/>
        <v>-2.5454042351232058</v>
      </c>
      <c r="Z766" s="5">
        <f t="shared" si="313"/>
        <v>-10.521067019142578</v>
      </c>
      <c r="AA766">
        <f t="shared" si="314"/>
        <v>0</v>
      </c>
      <c r="AB766">
        <f t="shared" si="324"/>
        <v>0</v>
      </c>
    </row>
    <row r="767" spans="1:28" x14ac:dyDescent="0.2">
      <c r="A767">
        <f t="shared" si="325"/>
        <v>7.3499999999998877</v>
      </c>
      <c r="B767" s="5">
        <f t="shared" si="315"/>
        <v>-230.23649491837529</v>
      </c>
      <c r="C767" s="5">
        <f t="shared" si="316"/>
        <v>497.01155401435449</v>
      </c>
      <c r="D767" s="5">
        <f t="shared" si="317"/>
        <v>-211.54544306019878</v>
      </c>
      <c r="E767" s="2">
        <f t="shared" si="318"/>
        <v>547.74932990927755</v>
      </c>
      <c r="F767" s="2">
        <f t="shared" si="319"/>
        <v>-24.855540998839334</v>
      </c>
      <c r="G767" s="3">
        <f t="shared" si="326"/>
        <v>-22.560591386608252</v>
      </c>
      <c r="H767" s="3">
        <f t="shared" si="327"/>
        <v>45.580850390728301</v>
      </c>
      <c r="I767" s="3">
        <f t="shared" si="328"/>
        <v>-99.391643384562315</v>
      </c>
      <c r="J767" s="2">
        <f t="shared" si="320"/>
        <v>111.64807647577037</v>
      </c>
      <c r="K767" s="2">
        <f t="shared" si="303"/>
        <v>111.64807647577037</v>
      </c>
      <c r="L767" s="5">
        <f t="shared" si="304"/>
        <v>0.31384836983451009</v>
      </c>
      <c r="M767" s="4">
        <f t="shared" si="321"/>
        <v>7.0551181462985654E-2</v>
      </c>
      <c r="N767" s="4">
        <f t="shared" si="305"/>
        <v>0.12516204059524885</v>
      </c>
      <c r="O767" s="4">
        <f t="shared" si="306"/>
        <v>0</v>
      </c>
      <c r="P767" s="4">
        <f t="shared" si="307"/>
        <v>0</v>
      </c>
      <c r="Q767" s="5">
        <f t="shared" si="308"/>
        <v>4.202570341596382</v>
      </c>
      <c r="R767" s="5">
        <f t="shared" si="309"/>
        <v>-8.4907672283148941</v>
      </c>
      <c r="S767" s="5">
        <f t="shared" si="322"/>
        <v>18.514602101185552</v>
      </c>
      <c r="T767" s="6">
        <f t="shared" si="323"/>
        <v>621.52007303818834</v>
      </c>
      <c r="U767" s="5">
        <f t="shared" si="310"/>
        <v>-1.9371297738424968</v>
      </c>
      <c r="V767" s="5">
        <f t="shared" si="311"/>
        <v>5.9531027883321785</v>
      </c>
      <c r="W767" s="5">
        <f t="shared" si="312"/>
        <v>3.1697864138045242</v>
      </c>
      <c r="X767" s="5">
        <f t="shared" si="329"/>
        <v>2.2654405677538851</v>
      </c>
      <c r="Y767" s="5">
        <f t="shared" si="329"/>
        <v>-2.5376644399827155</v>
      </c>
      <c r="Z767" s="5">
        <f t="shared" si="313"/>
        <v>-10.489611485009924</v>
      </c>
      <c r="AA767">
        <f t="shared" si="314"/>
        <v>0</v>
      </c>
      <c r="AB767">
        <f t="shared" si="324"/>
        <v>0</v>
      </c>
    </row>
    <row r="768" spans="1:28" x14ac:dyDescent="0.2">
      <c r="A768">
        <f t="shared" si="325"/>
        <v>7.3599999999998875</v>
      </c>
      <c r="B768" s="5">
        <f t="shared" si="315"/>
        <v>-230.46198756021298</v>
      </c>
      <c r="C768" s="5">
        <f t="shared" si="316"/>
        <v>497.4672356350398</v>
      </c>
      <c r="D768" s="5">
        <f t="shared" si="317"/>
        <v>-212.53988397461865</v>
      </c>
      <c r="E768" s="2">
        <f t="shared" si="318"/>
        <v>548.25758384227754</v>
      </c>
      <c r="F768" s="2">
        <f t="shared" si="319"/>
        <v>-24.856906657974768</v>
      </c>
      <c r="G768" s="3">
        <f t="shared" si="326"/>
        <v>-22.537936980930713</v>
      </c>
      <c r="H768" s="3">
        <f t="shared" si="327"/>
        <v>45.555473746328474</v>
      </c>
      <c r="I768" s="3">
        <f t="shared" si="328"/>
        <v>-99.496539499412407</v>
      </c>
      <c r="J768" s="2">
        <f t="shared" si="320"/>
        <v>111.72654637089147</v>
      </c>
      <c r="K768" s="2">
        <f t="shared" si="303"/>
        <v>111.72654637089147</v>
      </c>
      <c r="L768" s="5">
        <f t="shared" si="304"/>
        <v>0.31384836983451009</v>
      </c>
      <c r="M768" s="4">
        <f t="shared" si="321"/>
        <v>7.050156012508596E-2</v>
      </c>
      <c r="N768" s="4">
        <f t="shared" si="305"/>
        <v>0.12509955874877407</v>
      </c>
      <c r="O768" s="4">
        <f t="shared" si="306"/>
        <v>0</v>
      </c>
      <c r="P768" s="4">
        <f t="shared" si="307"/>
        <v>0</v>
      </c>
      <c r="Q768" s="5">
        <f t="shared" si="308"/>
        <v>4.2013010325721858</v>
      </c>
      <c r="R768" s="5">
        <f t="shared" si="309"/>
        <v>-8.4920043503405562</v>
      </c>
      <c r="S768" s="5">
        <f t="shared" si="322"/>
        <v>18.547168469320056</v>
      </c>
      <c r="T768" s="6">
        <f t="shared" si="323"/>
        <v>621.51945151842619</v>
      </c>
      <c r="U768" s="5">
        <f t="shared" si="310"/>
        <v>-1.9372483574401127</v>
      </c>
      <c r="V768" s="5">
        <f t="shared" si="311"/>
        <v>5.9620639740452424</v>
      </c>
      <c r="W768" s="5">
        <f t="shared" si="312"/>
        <v>3.1686150274784932</v>
      </c>
      <c r="X768" s="5">
        <f t="shared" si="329"/>
        <v>2.2640526751320733</v>
      </c>
      <c r="Y768" s="5">
        <f t="shared" si="329"/>
        <v>-2.5299403762953139</v>
      </c>
      <c r="Z768" s="5">
        <f t="shared" si="313"/>
        <v>-10.458216503201449</v>
      </c>
      <c r="AA768">
        <f t="shared" si="314"/>
        <v>0</v>
      </c>
      <c r="AB768">
        <f t="shared" si="324"/>
        <v>0</v>
      </c>
    </row>
    <row r="769" spans="1:28" x14ac:dyDescent="0.2">
      <c r="A769">
        <f t="shared" si="325"/>
        <v>7.3699999999998873</v>
      </c>
      <c r="B769" s="5">
        <f t="shared" si="315"/>
        <v>-230.68725372738851</v>
      </c>
      <c r="C769" s="5">
        <f t="shared" si="316"/>
        <v>497.92266387548426</v>
      </c>
      <c r="D769" s="5">
        <f t="shared" si="317"/>
        <v>-213.53537228043794</v>
      </c>
      <c r="E769" s="2">
        <f t="shared" si="318"/>
        <v>548.76551297721232</v>
      </c>
      <c r="F769" s="2">
        <f t="shared" si="319"/>
        <v>-24.858259453372799</v>
      </c>
      <c r="G769" s="3">
        <f t="shared" si="326"/>
        <v>-22.515296454179392</v>
      </c>
      <c r="H769" s="3">
        <f t="shared" si="327"/>
        <v>45.530174342565523</v>
      </c>
      <c r="I769" s="3">
        <f t="shared" si="328"/>
        <v>-99.60112166444442</v>
      </c>
      <c r="J769" s="2">
        <f t="shared" si="320"/>
        <v>111.80482452425501</v>
      </c>
      <c r="K769" s="2">
        <f t="shared" si="303"/>
        <v>111.80482452425501</v>
      </c>
      <c r="L769" s="5">
        <f t="shared" si="304"/>
        <v>0.31384836983451009</v>
      </c>
      <c r="M769" s="4">
        <f t="shared" si="321"/>
        <v>7.0452129263302979E-2</v>
      </c>
      <c r="N769" s="4">
        <f t="shared" si="305"/>
        <v>0.12503729135944275</v>
      </c>
      <c r="O769" s="4">
        <f t="shared" si="306"/>
        <v>0</v>
      </c>
      <c r="P769" s="4">
        <f t="shared" si="307"/>
        <v>0</v>
      </c>
      <c r="Q769" s="5">
        <f t="shared" si="308"/>
        <v>4.2000211776632259</v>
      </c>
      <c r="R769" s="5">
        <f t="shared" si="309"/>
        <v>-8.493234670511189</v>
      </c>
      <c r="S769" s="5">
        <f t="shared" si="322"/>
        <v>18.579671876007048</v>
      </c>
      <c r="T769" s="6">
        <f t="shared" si="323"/>
        <v>621.51882999928546</v>
      </c>
      <c r="U769" s="5">
        <f t="shared" si="310"/>
        <v>-1.9373663350989982</v>
      </c>
      <c r="V769" s="5">
        <f t="shared" si="311"/>
        <v>5.9710026226349857</v>
      </c>
      <c r="W769" s="5">
        <f t="shared" si="312"/>
        <v>3.1674459334548666</v>
      </c>
      <c r="X769" s="5">
        <f t="shared" si="329"/>
        <v>2.2626548425642277</v>
      </c>
      <c r="Y769" s="5">
        <f t="shared" si="329"/>
        <v>-2.5222320478762033</v>
      </c>
      <c r="Z769" s="5">
        <f t="shared" si="313"/>
        <v>-10.426882190538084</v>
      </c>
      <c r="AA769">
        <f t="shared" si="314"/>
        <v>0</v>
      </c>
      <c r="AB769">
        <f t="shared" si="324"/>
        <v>0</v>
      </c>
    </row>
    <row r="770" spans="1:28" x14ac:dyDescent="0.2">
      <c r="A770">
        <f t="shared" si="325"/>
        <v>7.3799999999998871</v>
      </c>
      <c r="B770" s="5">
        <f t="shared" si="315"/>
        <v>-230.91229355918819</v>
      </c>
      <c r="C770" s="5">
        <f t="shared" si="316"/>
        <v>498.3778395073075</v>
      </c>
      <c r="D770" s="5">
        <f t="shared" si="317"/>
        <v>-214.5319048411919</v>
      </c>
      <c r="E770" s="2">
        <f t="shared" si="318"/>
        <v>549.27311806489877</v>
      </c>
      <c r="F770" s="2">
        <f t="shared" si="319"/>
        <v>-24.859599402466085</v>
      </c>
      <c r="G770" s="3">
        <f t="shared" si="326"/>
        <v>-22.49266990575375</v>
      </c>
      <c r="H770" s="3">
        <f t="shared" si="327"/>
        <v>45.504952022086762</v>
      </c>
      <c r="I770" s="3">
        <f t="shared" si="328"/>
        <v>-99.705390486349799</v>
      </c>
      <c r="J770" s="2">
        <f t="shared" si="320"/>
        <v>111.88291089374245</v>
      </c>
      <c r="K770" s="2">
        <f t="shared" si="303"/>
        <v>111.88291089374245</v>
      </c>
      <c r="L770" s="5">
        <f t="shared" si="304"/>
        <v>0.31384836983451009</v>
      </c>
      <c r="M770" s="4">
        <f t="shared" si="321"/>
        <v>7.0402888250204271E-2</v>
      </c>
      <c r="N770" s="4">
        <f t="shared" si="305"/>
        <v>0.12497523791391399</v>
      </c>
      <c r="O770" s="4">
        <f t="shared" si="306"/>
        <v>0</v>
      </c>
      <c r="P770" s="4">
        <f t="shared" si="307"/>
        <v>0</v>
      </c>
      <c r="Q770" s="5">
        <f t="shared" si="308"/>
        <v>4.1987308210106828</v>
      </c>
      <c r="R770" s="5">
        <f t="shared" si="309"/>
        <v>-8.4944582108001807</v>
      </c>
      <c r="S770" s="5">
        <f t="shared" si="322"/>
        <v>18.612112204112005</v>
      </c>
      <c r="T770" s="6">
        <f t="shared" si="323"/>
        <v>621.51820848076625</v>
      </c>
      <c r="U770" s="5">
        <f t="shared" si="310"/>
        <v>-1.9374837092488337</v>
      </c>
      <c r="V770" s="5">
        <f t="shared" si="311"/>
        <v>5.9799187523886674</v>
      </c>
      <c r="W770" s="5">
        <f t="shared" si="312"/>
        <v>3.1662791339907845</v>
      </c>
      <c r="X770" s="5">
        <f t="shared" si="329"/>
        <v>2.2612471117618491</v>
      </c>
      <c r="Y770" s="5">
        <f t="shared" si="329"/>
        <v>-2.5145394584115133</v>
      </c>
      <c r="Z770" s="5">
        <f t="shared" si="313"/>
        <v>-10.39560866189721</v>
      </c>
      <c r="AA770">
        <f t="shared" si="314"/>
        <v>0</v>
      </c>
      <c r="AB770">
        <f t="shared" si="324"/>
        <v>0</v>
      </c>
    </row>
    <row r="771" spans="1:28" x14ac:dyDescent="0.2">
      <c r="A771">
        <f t="shared" si="325"/>
        <v>7.3899999999998869</v>
      </c>
      <c r="B771" s="5">
        <f t="shared" si="315"/>
        <v>-231.13710719589014</v>
      </c>
      <c r="C771" s="5">
        <f t="shared" si="316"/>
        <v>498.83276330055548</v>
      </c>
      <c r="D771" s="5">
        <f t="shared" si="317"/>
        <v>-215.5294785264885</v>
      </c>
      <c r="E771" s="2">
        <f t="shared" si="318"/>
        <v>549.78039985520809</v>
      </c>
      <c r="F771" s="2">
        <f t="shared" si="319"/>
        <v>-24.860926522732797</v>
      </c>
      <c r="G771" s="3">
        <f t="shared" si="326"/>
        <v>-22.470057434636132</v>
      </c>
      <c r="H771" s="3">
        <f t="shared" si="327"/>
        <v>45.479806627502647</v>
      </c>
      <c r="I771" s="3">
        <f t="shared" si="328"/>
        <v>-99.809346572968778</v>
      </c>
      <c r="J771" s="2">
        <f t="shared" si="320"/>
        <v>111.96080544241308</v>
      </c>
      <c r="K771" s="2">
        <f t="shared" si="303"/>
        <v>111.96080544241308</v>
      </c>
      <c r="L771" s="5">
        <f t="shared" si="304"/>
        <v>0.31384836983451009</v>
      </c>
      <c r="M771" s="4">
        <f t="shared" si="321"/>
        <v>7.0353836458733207E-2</v>
      </c>
      <c r="N771" s="4">
        <f t="shared" si="305"/>
        <v>0.12491339789725696</v>
      </c>
      <c r="O771" s="4">
        <f t="shared" si="306"/>
        <v>0</v>
      </c>
      <c r="P771" s="4">
        <f t="shared" si="307"/>
        <v>0</v>
      </c>
      <c r="Q771" s="5">
        <f t="shared" si="308"/>
        <v>4.1974300069033275</v>
      </c>
      <c r="R771" s="5">
        <f t="shared" si="309"/>
        <v>-8.4956749933439468</v>
      </c>
      <c r="S771" s="5">
        <f t="shared" si="322"/>
        <v>18.644489338466041</v>
      </c>
      <c r="T771" s="6">
        <f t="shared" si="323"/>
        <v>621.51758696286845</v>
      </c>
      <c r="U771" s="5">
        <f t="shared" si="310"/>
        <v>-1.9376004823269284</v>
      </c>
      <c r="V771" s="5">
        <f t="shared" si="311"/>
        <v>5.9888123818872137</v>
      </c>
      <c r="W771" s="5">
        <f t="shared" si="312"/>
        <v>3.1651146313129521</v>
      </c>
      <c r="X771" s="5">
        <f t="shared" si="329"/>
        <v>2.2598295245763991</v>
      </c>
      <c r="Y771" s="5">
        <f t="shared" si="329"/>
        <v>-2.5068626114567332</v>
      </c>
      <c r="Z771" s="5">
        <f t="shared" si="313"/>
        <v>-10.364396030221005</v>
      </c>
      <c r="AA771">
        <f t="shared" si="314"/>
        <v>0</v>
      </c>
      <c r="AB771">
        <f t="shared" si="324"/>
        <v>0</v>
      </c>
    </row>
    <row r="772" spans="1:28" x14ac:dyDescent="0.2">
      <c r="A772">
        <f t="shared" si="325"/>
        <v>7.3999999999998867</v>
      </c>
      <c r="B772" s="5">
        <f t="shared" si="315"/>
        <v>-231.36169477876027</v>
      </c>
      <c r="C772" s="5">
        <f t="shared" si="316"/>
        <v>499.28743602369997</v>
      </c>
      <c r="D772" s="5">
        <f t="shared" si="317"/>
        <v>-216.52809021201969</v>
      </c>
      <c r="E772" s="2">
        <f t="shared" si="318"/>
        <v>550.28735909706347</v>
      </c>
      <c r="F772" s="2">
        <f t="shared" si="319"/>
        <v>-24.862240831696326</v>
      </c>
      <c r="G772" s="3">
        <f t="shared" si="326"/>
        <v>-22.447459139390368</v>
      </c>
      <c r="H772" s="3">
        <f t="shared" si="327"/>
        <v>45.45473800138808</v>
      </c>
      <c r="I772" s="3">
        <f t="shared" si="328"/>
        <v>-99.912990533270985</v>
      </c>
      <c r="J772" s="2">
        <f t="shared" si="320"/>
        <v>112.03850813845627</v>
      </c>
      <c r="K772" s="2">
        <f t="shared" si="303"/>
        <v>112.03850813845627</v>
      </c>
      <c r="L772" s="5">
        <f t="shared" si="304"/>
        <v>0.31384836983451009</v>
      </c>
      <c r="M772" s="4">
        <f t="shared" si="321"/>
        <v>7.0304973262239029E-2</v>
      </c>
      <c r="N772" s="4">
        <f t="shared" si="305"/>
        <v>0.12485177079299731</v>
      </c>
      <c r="O772" s="4">
        <f t="shared" si="306"/>
        <v>0</v>
      </c>
      <c r="P772" s="4">
        <f t="shared" si="307"/>
        <v>0</v>
      </c>
      <c r="Q772" s="5">
        <f t="shared" si="308"/>
        <v>4.1961187797738946</v>
      </c>
      <c r="R772" s="5">
        <f t="shared" si="309"/>
        <v>-8.4968850404378813</v>
      </c>
      <c r="S772" s="5">
        <f t="shared" si="322"/>
        <v>18.676803165857802</v>
      </c>
      <c r="T772" s="6">
        <f t="shared" si="323"/>
        <v>621.51696544559218</v>
      </c>
      <c r="U772" s="5">
        <f t="shared" si="310"/>
        <v>-1.9377166567779005</v>
      </c>
      <c r="V772" s="5">
        <f t="shared" si="311"/>
        <v>5.9976835300027291</v>
      </c>
      <c r="W772" s="5">
        <f t="shared" si="312"/>
        <v>3.1639524276173536</v>
      </c>
      <c r="X772" s="5">
        <f t="shared" si="329"/>
        <v>2.2584021229959941</v>
      </c>
      <c r="Y772" s="5">
        <f t="shared" si="329"/>
        <v>-2.4992015104351522</v>
      </c>
      <c r="Z772" s="5">
        <f t="shared" si="313"/>
        <v>-10.333244406524845</v>
      </c>
      <c r="AA772">
        <f t="shared" si="314"/>
        <v>0</v>
      </c>
      <c r="AB772">
        <f t="shared" si="324"/>
        <v>0</v>
      </c>
    </row>
    <row r="773" spans="1:28" x14ac:dyDescent="0.2">
      <c r="A773">
        <f t="shared" si="325"/>
        <v>7.4099999999998865</v>
      </c>
      <c r="B773" s="5">
        <f t="shared" si="315"/>
        <v>-231.58605645004803</v>
      </c>
      <c r="C773" s="5">
        <f t="shared" si="316"/>
        <v>499.74185844363831</v>
      </c>
      <c r="D773" s="5">
        <f t="shared" si="317"/>
        <v>-217.52773677957273</v>
      </c>
      <c r="E773" s="2">
        <f t="shared" si="318"/>
        <v>550.79399653843927</v>
      </c>
      <c r="F773" s="2">
        <f t="shared" si="319"/>
        <v>-24.863542346924991</v>
      </c>
      <c r="G773" s="3">
        <f t="shared" si="326"/>
        <v>-22.424875118160408</v>
      </c>
      <c r="H773" s="3">
        <f t="shared" si="327"/>
        <v>45.429745986283727</v>
      </c>
      <c r="I773" s="3">
        <f t="shared" si="328"/>
        <v>-100.01632297733623</v>
      </c>
      <c r="J773" s="2">
        <f t="shared" si="320"/>
        <v>112.1160189551439</v>
      </c>
      <c r="K773" s="2">
        <f t="shared" si="303"/>
        <v>112.1160189551439</v>
      </c>
      <c r="L773" s="5">
        <f t="shared" si="304"/>
        <v>0.31384836983451009</v>
      </c>
      <c r="M773" s="4">
        <f t="shared" si="321"/>
        <v>7.0256298034506212E-2</v>
      </c>
      <c r="N773" s="4">
        <f t="shared" si="305"/>
        <v>0.12479035608316269</v>
      </c>
      <c r="O773" s="4">
        <f t="shared" si="306"/>
        <v>0</v>
      </c>
      <c r="P773" s="4">
        <f t="shared" si="307"/>
        <v>0</v>
      </c>
      <c r="Q773" s="5">
        <f t="shared" si="308"/>
        <v>4.1947971841954859</v>
      </c>
      <c r="R773" s="5">
        <f t="shared" si="309"/>
        <v>-8.4980883745323705</v>
      </c>
      <c r="S773" s="5">
        <f t="shared" si="322"/>
        <v>18.709053575025365</v>
      </c>
      <c r="T773" s="6">
        <f t="shared" si="323"/>
        <v>621.51634392893754</v>
      </c>
      <c r="U773" s="5">
        <f t="shared" si="310"/>
        <v>-1.9378322350533594</v>
      </c>
      <c r="V773" s="5">
        <f t="shared" si="311"/>
        <v>6.0065322158960139</v>
      </c>
      <c r="W773" s="5">
        <f t="shared" si="312"/>
        <v>3.1627925250689715</v>
      </c>
      <c r="X773" s="5">
        <f t="shared" si="329"/>
        <v>2.2569649491421266</v>
      </c>
      <c r="Y773" s="5">
        <f t="shared" si="329"/>
        <v>-2.4915561586363566</v>
      </c>
      <c r="Z773" s="5">
        <f t="shared" si="313"/>
        <v>-10.302153899905662</v>
      </c>
      <c r="AA773">
        <f t="shared" si="314"/>
        <v>0</v>
      </c>
      <c r="AB773">
        <f t="shared" si="324"/>
        <v>0</v>
      </c>
    </row>
    <row r="774" spans="1:28" x14ac:dyDescent="0.2">
      <c r="A774">
        <f t="shared" si="325"/>
        <v>7.4199999999998862</v>
      </c>
      <c r="B774" s="5">
        <f t="shared" si="315"/>
        <v>-231.81019235298217</v>
      </c>
      <c r="C774" s="5">
        <f t="shared" si="316"/>
        <v>500.19603132569324</v>
      </c>
      <c r="D774" s="5">
        <f t="shared" si="317"/>
        <v>-218.52841511704111</v>
      </c>
      <c r="E774" s="2">
        <f t="shared" si="318"/>
        <v>551.30031292635829</v>
      </c>
      <c r="F774" s="2">
        <f t="shared" si="319"/>
        <v>-24.8648310860317</v>
      </c>
      <c r="G774" s="3">
        <f t="shared" si="326"/>
        <v>-22.402305468668988</v>
      </c>
      <c r="H774" s="3">
        <f t="shared" si="327"/>
        <v>45.404830424697366</v>
      </c>
      <c r="I774" s="3">
        <f t="shared" si="328"/>
        <v>-100.11934451633529</v>
      </c>
      <c r="J774" s="2">
        <f t="shared" si="320"/>
        <v>112.1933378707832</v>
      </c>
      <c r="K774" s="2">
        <f t="shared" si="303"/>
        <v>112.1933378707832</v>
      </c>
      <c r="L774" s="5">
        <f t="shared" si="304"/>
        <v>0.31384836983451009</v>
      </c>
      <c r="M774" s="4">
        <f t="shared" si="321"/>
        <v>7.0207810149783251E-2</v>
      </c>
      <c r="N774" s="4">
        <f t="shared" si="305"/>
        <v>0.12472915324832763</v>
      </c>
      <c r="O774" s="4">
        <f t="shared" si="306"/>
        <v>0</v>
      </c>
      <c r="P774" s="4">
        <f t="shared" si="307"/>
        <v>0</v>
      </c>
      <c r="Q774" s="5">
        <f t="shared" si="308"/>
        <v>4.1934652648780073</v>
      </c>
      <c r="R774" s="5">
        <f t="shared" si="309"/>
        <v>-8.49928501822885</v>
      </c>
      <c r="S774" s="5">
        <f t="shared" si="322"/>
        <v>18.741240456648022</v>
      </c>
      <c r="T774" s="6">
        <f t="shared" si="323"/>
        <v>621.51572241290444</v>
      </c>
      <c r="U774" s="5">
        <f t="shared" si="310"/>
        <v>-1.937947219611591</v>
      </c>
      <c r="V774" s="5">
        <f t="shared" si="311"/>
        <v>6.0153584590140809</v>
      </c>
      <c r="W774" s="5">
        <f t="shared" si="312"/>
        <v>3.1616349258015126</v>
      </c>
      <c r="X774" s="5">
        <f t="shared" si="329"/>
        <v>2.2555180452664163</v>
      </c>
      <c r="Y774" s="5">
        <f t="shared" si="329"/>
        <v>-2.483926559214769</v>
      </c>
      <c r="Z774" s="5">
        <f t="shared" si="313"/>
        <v>-10.271124617550466</v>
      </c>
      <c r="AA774">
        <f t="shared" si="314"/>
        <v>0</v>
      </c>
      <c r="AB774">
        <f t="shared" si="324"/>
        <v>0</v>
      </c>
    </row>
    <row r="775" spans="1:28" x14ac:dyDescent="0.2">
      <c r="A775">
        <f t="shared" si="325"/>
        <v>7.429999999999886</v>
      </c>
      <c r="B775" s="5">
        <f t="shared" si="315"/>
        <v>-232.03410263176659</v>
      </c>
      <c r="C775" s="5">
        <f t="shared" si="316"/>
        <v>500.64995543361221</v>
      </c>
      <c r="D775" s="5">
        <f t="shared" si="317"/>
        <v>-219.53012211843534</v>
      </c>
      <c r="E775" s="2">
        <f t="shared" si="318"/>
        <v>551.80630900688971</v>
      </c>
      <c r="F775" s="2">
        <f t="shared" si="319"/>
        <v>-24.866107066673713</v>
      </c>
      <c r="G775" s="3">
        <f t="shared" si="326"/>
        <v>-22.379750288216325</v>
      </c>
      <c r="H775" s="3">
        <f t="shared" si="327"/>
        <v>45.379991159105217</v>
      </c>
      <c r="I775" s="3">
        <f t="shared" si="328"/>
        <v>-100.22205576251079</v>
      </c>
      <c r="J775" s="2">
        <f t="shared" si="320"/>
        <v>112.27046486866975</v>
      </c>
      <c r="K775" s="2">
        <f t="shared" si="303"/>
        <v>112.27046486866975</v>
      </c>
      <c r="L775" s="5">
        <f t="shared" si="304"/>
        <v>0.31384836983451009</v>
      </c>
      <c r="M775" s="4">
        <f t="shared" si="321"/>
        <v>7.015950898281105E-2</v>
      </c>
      <c r="N775" s="4">
        <f t="shared" si="305"/>
        <v>0.12466816176765805</v>
      </c>
      <c r="O775" s="4">
        <f t="shared" si="306"/>
        <v>0</v>
      </c>
      <c r="P775" s="4">
        <f t="shared" si="307"/>
        <v>0</v>
      </c>
      <c r="Q775" s="5">
        <f t="shared" si="308"/>
        <v>4.1921230666646299</v>
      </c>
      <c r="R775" s="5">
        <f t="shared" si="309"/>
        <v>-8.5004749942759101</v>
      </c>
      <c r="S775" s="5">
        <f t="shared" si="322"/>
        <v>18.773363703338081</v>
      </c>
      <c r="T775" s="6">
        <f t="shared" si="323"/>
        <v>621.51510089749274</v>
      </c>
      <c r="U775" s="5">
        <f t="shared" si="310"/>
        <v>-1.9380616129172497</v>
      </c>
      <c r="V775" s="5">
        <f t="shared" si="311"/>
        <v>6.0241622790876805</v>
      </c>
      <c r="W775" s="5">
        <f t="shared" si="312"/>
        <v>3.1604796319171471</v>
      </c>
      <c r="X775" s="5">
        <f t="shared" si="329"/>
        <v>2.2540614537473802</v>
      </c>
      <c r="Y775" s="5">
        <f t="shared" si="329"/>
        <v>-2.4763127151882296</v>
      </c>
      <c r="Z775" s="5">
        <f t="shared" si="313"/>
        <v>-10.24015666474477</v>
      </c>
      <c r="AA775">
        <f t="shared" si="314"/>
        <v>0</v>
      </c>
      <c r="AB775">
        <f t="shared" si="324"/>
        <v>0</v>
      </c>
    </row>
    <row r="776" spans="1:28" x14ac:dyDescent="0.2">
      <c r="A776">
        <f t="shared" si="325"/>
        <v>7.4399999999998858</v>
      </c>
      <c r="B776" s="5">
        <f t="shared" si="315"/>
        <v>-232.25778743157605</v>
      </c>
      <c r="C776" s="5">
        <f t="shared" si="316"/>
        <v>501.10363152956751</v>
      </c>
      <c r="D776" s="5">
        <f t="shared" si="317"/>
        <v>-220.53285468389367</v>
      </c>
      <c r="E776" s="2">
        <f t="shared" si="318"/>
        <v>552.31198552514843</v>
      </c>
      <c r="F776" s="2">
        <f t="shared" si="319"/>
        <v>-24.867370306552289</v>
      </c>
      <c r="G776" s="3">
        <f t="shared" si="326"/>
        <v>-22.357209673678852</v>
      </c>
      <c r="H776" s="3">
        <f t="shared" si="327"/>
        <v>45.355228031953331</v>
      </c>
      <c r="I776" s="3">
        <f t="shared" si="328"/>
        <v>-100.32445732915824</v>
      </c>
      <c r="J776" s="2">
        <f t="shared" si="320"/>
        <v>112.34739993704089</v>
      </c>
      <c r="K776" s="2">
        <f t="shared" si="303"/>
        <v>112.34739993704089</v>
      </c>
      <c r="L776" s="5">
        <f t="shared" si="304"/>
        <v>0.31384836983451009</v>
      </c>
      <c r="M776" s="4">
        <f t="shared" si="321"/>
        <v>7.0111393908850655E-2</v>
      </c>
      <c r="N776" s="4">
        <f t="shared" si="305"/>
        <v>0.12460738111895493</v>
      </c>
      <c r="O776" s="4">
        <f t="shared" si="306"/>
        <v>0</v>
      </c>
      <c r="P776" s="4">
        <f t="shared" si="307"/>
        <v>0</v>
      </c>
      <c r="Q776" s="5">
        <f t="shared" si="308"/>
        <v>4.1907706345282882</v>
      </c>
      <c r="R776" s="5">
        <f t="shared" si="309"/>
        <v>-8.5016583255654528</v>
      </c>
      <c r="S776" s="5">
        <f t="shared" si="322"/>
        <v>18.805423209632593</v>
      </c>
      <c r="T776" s="6">
        <f t="shared" si="323"/>
        <v>621.51447938270269</v>
      </c>
      <c r="U776" s="5">
        <f t="shared" si="310"/>
        <v>-1.9381754174410573</v>
      </c>
      <c r="V776" s="5">
        <f t="shared" si="311"/>
        <v>6.032943696128843</v>
      </c>
      <c r="W776" s="5">
        <f t="shared" si="312"/>
        <v>3.1593266454862583</v>
      </c>
      <c r="X776" s="5">
        <f t="shared" si="329"/>
        <v>2.2525952170872312</v>
      </c>
      <c r="Y776" s="5">
        <f t="shared" si="329"/>
        <v>-2.4687146294366098</v>
      </c>
      <c r="Z776" s="5">
        <f t="shared" si="313"/>
        <v>-10.209250144881146</v>
      </c>
      <c r="AA776">
        <f t="shared" si="314"/>
        <v>0</v>
      </c>
      <c r="AB776">
        <f t="shared" si="324"/>
        <v>0</v>
      </c>
    </row>
    <row r="777" spans="1:28" x14ac:dyDescent="0.2">
      <c r="A777">
        <f t="shared" si="325"/>
        <v>7.4499999999998856</v>
      </c>
      <c r="B777" s="5">
        <f t="shared" si="315"/>
        <v>-232.481246898552</v>
      </c>
      <c r="C777" s="5">
        <f t="shared" si="316"/>
        <v>501.55706037415553</v>
      </c>
      <c r="D777" s="5">
        <f t="shared" si="317"/>
        <v>-221.53660971969251</v>
      </c>
      <c r="E777" s="2">
        <f t="shared" si="318"/>
        <v>552.81734322529155</v>
      </c>
      <c r="F777" s="2">
        <f t="shared" si="319"/>
        <v>-24.868620823412407</v>
      </c>
      <c r="G777" s="3">
        <f t="shared" si="326"/>
        <v>-22.334683721507979</v>
      </c>
      <c r="H777" s="3">
        <f t="shared" si="327"/>
        <v>45.330540885658962</v>
      </c>
      <c r="I777" s="3">
        <f t="shared" si="328"/>
        <v>-100.42654983060704</v>
      </c>
      <c r="J777" s="2">
        <f t="shared" si="320"/>
        <v>112.4241430690294</v>
      </c>
      <c r="K777" s="2">
        <f t="shared" si="303"/>
        <v>112.4241430690294</v>
      </c>
      <c r="L777" s="5">
        <f t="shared" si="304"/>
        <v>0.31384836983451009</v>
      </c>
      <c r="M777" s="4">
        <f t="shared" si="321"/>
        <v>7.0063464303710493E-2</v>
      </c>
      <c r="N777" s="4">
        <f t="shared" si="305"/>
        <v>0.12454681077869752</v>
      </c>
      <c r="O777" s="4">
        <f t="shared" si="306"/>
        <v>0</v>
      </c>
      <c r="P777" s="4">
        <f t="shared" si="307"/>
        <v>0</v>
      </c>
      <c r="Q777" s="5">
        <f t="shared" si="308"/>
        <v>4.1894080135682037</v>
      </c>
      <c r="R777" s="5">
        <f t="shared" si="309"/>
        <v>-8.5028350351288822</v>
      </c>
      <c r="S777" s="5">
        <f t="shared" si="322"/>
        <v>18.837418871985051</v>
      </c>
      <c r="T777" s="6">
        <f t="shared" si="323"/>
        <v>621.51385786853393</v>
      </c>
      <c r="U777" s="5">
        <f t="shared" si="310"/>
        <v>-1.9382886356595015</v>
      </c>
      <c r="V777" s="5">
        <f t="shared" si="311"/>
        <v>6.0417027304284154</v>
      </c>
      <c r="W777" s="5">
        <f t="shared" si="312"/>
        <v>3.158175968547198</v>
      </c>
      <c r="X777" s="5">
        <f t="shared" si="329"/>
        <v>2.2511193779087022</v>
      </c>
      <c r="Y777" s="5">
        <f t="shared" si="329"/>
        <v>-2.4611323047004667</v>
      </c>
      <c r="Z777" s="5">
        <f t="shared" si="313"/>
        <v>-10.178405159467751</v>
      </c>
      <c r="AA777">
        <f t="shared" si="314"/>
        <v>0</v>
      </c>
      <c r="AB777">
        <f t="shared" si="324"/>
        <v>0</v>
      </c>
    </row>
    <row r="778" spans="1:28" x14ac:dyDescent="0.2">
      <c r="A778">
        <f t="shared" si="325"/>
        <v>7.4599999999998854</v>
      </c>
      <c r="B778" s="5">
        <f t="shared" si="315"/>
        <v>-232.70448117979819</v>
      </c>
      <c r="C778" s="5">
        <f t="shared" si="316"/>
        <v>502.01024272639688</v>
      </c>
      <c r="D778" s="5">
        <f t="shared" si="317"/>
        <v>-222.54138413825655</v>
      </c>
      <c r="E778" s="2">
        <f t="shared" si="318"/>
        <v>553.32238285051778</v>
      </c>
      <c r="F778" s="2">
        <f t="shared" si="319"/>
        <v>-24.869858635042466</v>
      </c>
      <c r="G778" s="3">
        <f t="shared" si="326"/>
        <v>-22.31217252772889</v>
      </c>
      <c r="H778" s="3">
        <f t="shared" si="327"/>
        <v>45.305929562611958</v>
      </c>
      <c r="I778" s="3">
        <f t="shared" si="328"/>
        <v>-100.52833388220172</v>
      </c>
      <c r="J778" s="2">
        <f t="shared" si="320"/>
        <v>112.50069426261743</v>
      </c>
      <c r="K778" s="2">
        <f t="shared" si="303"/>
        <v>112.50069426261743</v>
      </c>
      <c r="L778" s="5">
        <f t="shared" si="304"/>
        <v>0.31384836983451009</v>
      </c>
      <c r="M778" s="4">
        <f t="shared" si="321"/>
        <v>7.0015719543773128E-2</v>
      </c>
      <c r="N778" s="4">
        <f t="shared" si="305"/>
        <v>0.12448645022208603</v>
      </c>
      <c r="O778" s="4">
        <f t="shared" si="306"/>
        <v>0</v>
      </c>
      <c r="P778" s="4">
        <f t="shared" si="307"/>
        <v>0</v>
      </c>
      <c r="Q778" s="5">
        <f t="shared" si="308"/>
        <v>4.188035249006445</v>
      </c>
      <c r="R778" s="5">
        <f t="shared" si="309"/>
        <v>-8.5040051461333679</v>
      </c>
      <c r="S778" s="5">
        <f t="shared" si="322"/>
        <v>18.86935058875704</v>
      </c>
      <c r="T778" s="6">
        <f t="shared" si="323"/>
        <v>621.51323635498693</v>
      </c>
      <c r="U778" s="5">
        <f t="shared" si="310"/>
        <v>-1.9384012700545448</v>
      </c>
      <c r="V778" s="5">
        <f t="shared" si="311"/>
        <v>6.0504394025536135</v>
      </c>
      <c r="W778" s="5">
        <f t="shared" si="312"/>
        <v>3.157027603106048</v>
      </c>
      <c r="X778" s="5">
        <f t="shared" si="329"/>
        <v>2.2496339789519002</v>
      </c>
      <c r="Y778" s="5">
        <f t="shared" si="329"/>
        <v>-2.4535657435797544</v>
      </c>
      <c r="Z778" s="5">
        <f t="shared" si="313"/>
        <v>-10.147621808136911</v>
      </c>
      <c r="AA778">
        <f t="shared" si="314"/>
        <v>0</v>
      </c>
      <c r="AB778">
        <f t="shared" si="324"/>
        <v>0</v>
      </c>
    </row>
    <row r="779" spans="1:28" x14ac:dyDescent="0.2">
      <c r="A779">
        <f t="shared" si="325"/>
        <v>7.4699999999998852</v>
      </c>
      <c r="B779" s="5">
        <f t="shared" si="315"/>
        <v>-232.92749042337653</v>
      </c>
      <c r="C779" s="5">
        <f t="shared" si="316"/>
        <v>502.46317934373582</v>
      </c>
      <c r="D779" s="5">
        <f t="shared" si="317"/>
        <v>-223.54717485816897</v>
      </c>
      <c r="E779" s="2">
        <f t="shared" si="318"/>
        <v>553.82710514306484</v>
      </c>
      <c r="F779" s="2">
        <f t="shared" si="319"/>
        <v>-24.871083759273958</v>
      </c>
      <c r="G779" s="3">
        <f t="shared" si="326"/>
        <v>-22.289676187939371</v>
      </c>
      <c r="H779" s="3">
        <f t="shared" si="327"/>
        <v>45.281393905176159</v>
      </c>
      <c r="I779" s="3">
        <f t="shared" si="328"/>
        <v>-100.62981010028309</v>
      </c>
      <c r="J779" s="2">
        <f t="shared" si="320"/>
        <v>112.57705352059075</v>
      </c>
      <c r="K779" s="2">
        <f t="shared" si="303"/>
        <v>112.57705352059075</v>
      </c>
      <c r="L779" s="5">
        <f t="shared" si="304"/>
        <v>0.31384836983451009</v>
      </c>
      <c r="M779" s="4">
        <f t="shared" si="321"/>
        <v>6.9968159006021338E-2</v>
      </c>
      <c r="N779" s="4">
        <f t="shared" si="305"/>
        <v>0.12442629892308332</v>
      </c>
      <c r="O779" s="4">
        <f t="shared" si="306"/>
        <v>0</v>
      </c>
      <c r="P779" s="4">
        <f t="shared" si="307"/>
        <v>0</v>
      </c>
      <c r="Q779" s="5">
        <f t="shared" si="308"/>
        <v>4.1866523861845097</v>
      </c>
      <c r="R779" s="5">
        <f t="shared" si="309"/>
        <v>-8.5051686818781231</v>
      </c>
      <c r="S779" s="5">
        <f t="shared" si="322"/>
        <v>18.901218260209848</v>
      </c>
      <c r="T779" s="6">
        <f t="shared" si="323"/>
        <v>621.51261484206123</v>
      </c>
      <c r="U779" s="5">
        <f t="shared" si="310"/>
        <v>-1.9385133231133305</v>
      </c>
      <c r="V779" s="5">
        <f t="shared" si="311"/>
        <v>6.0591537333455738</v>
      </c>
      <c r="W779" s="5">
        <f t="shared" si="312"/>
        <v>3.1558815511363929</v>
      </c>
      <c r="X779" s="5">
        <f t="shared" si="329"/>
        <v>2.2481390630711795</v>
      </c>
      <c r="Y779" s="5">
        <f t="shared" si="329"/>
        <v>-2.4460149485325493</v>
      </c>
      <c r="Z779" s="5">
        <f t="shared" si="313"/>
        <v>-10.116900188653759</v>
      </c>
      <c r="AA779">
        <f t="shared" si="314"/>
        <v>0</v>
      </c>
      <c r="AB779">
        <f t="shared" si="324"/>
        <v>0</v>
      </c>
    </row>
    <row r="780" spans="1:28" x14ac:dyDescent="0.2">
      <c r="A780">
        <f t="shared" si="325"/>
        <v>7.479999999999885</v>
      </c>
      <c r="B780" s="5">
        <f t="shared" si="315"/>
        <v>-233.15027477830276</v>
      </c>
      <c r="C780" s="5">
        <f t="shared" si="316"/>
        <v>502.91587098204013</v>
      </c>
      <c r="D780" s="5">
        <f t="shared" si="317"/>
        <v>-224.55397880418124</v>
      </c>
      <c r="E780" s="2">
        <f t="shared" si="318"/>
        <v>554.33151084420786</v>
      </c>
      <c r="F780" s="2">
        <f t="shared" si="319"/>
        <v>-24.872296213981205</v>
      </c>
      <c r="G780" s="3">
        <f t="shared" si="326"/>
        <v>-22.267194797308658</v>
      </c>
      <c r="H780" s="3">
        <f t="shared" si="327"/>
        <v>45.256933755690831</v>
      </c>
      <c r="I780" s="3">
        <f t="shared" si="328"/>
        <v>-100.73097910216963</v>
      </c>
      <c r="J780" s="2">
        <f t="shared" si="320"/>
        <v>112.65322085049327</v>
      </c>
      <c r="K780" s="2">
        <f t="shared" si="303"/>
        <v>112.65322085049327</v>
      </c>
      <c r="L780" s="5">
        <f t="shared" si="304"/>
        <v>0.31384836983451009</v>
      </c>
      <c r="M780" s="4">
        <f t="shared" si="321"/>
        <v>6.9920782068064027E-2</v>
      </c>
      <c r="N780" s="4">
        <f t="shared" si="305"/>
        <v>0.12436635635445688</v>
      </c>
      <c r="O780" s="4">
        <f t="shared" si="306"/>
        <v>0</v>
      </c>
      <c r="P780" s="4">
        <f t="shared" si="307"/>
        <v>0</v>
      </c>
      <c r="Q780" s="5">
        <f t="shared" si="308"/>
        <v>4.185259470559938</v>
      </c>
      <c r="R780" s="5">
        <f t="shared" si="309"/>
        <v>-8.5063256657907456</v>
      </c>
      <c r="S780" s="5">
        <f t="shared" si="322"/>
        <v>18.933021788496045</v>
      </c>
      <c r="T780" s="6">
        <f t="shared" si="323"/>
        <v>621.51199332975716</v>
      </c>
      <c r="U780" s="5">
        <f t="shared" si="310"/>
        <v>-1.9386247973279054</v>
      </c>
      <c r="V780" s="5">
        <f t="shared" si="311"/>
        <v>6.0678457439169344</v>
      </c>
      <c r="W780" s="5">
        <f t="shared" si="312"/>
        <v>3.1547378145791112</v>
      </c>
      <c r="X780" s="5">
        <f t="shared" si="329"/>
        <v>2.2466346732320326</v>
      </c>
      <c r="Y780" s="5">
        <f t="shared" si="329"/>
        <v>-2.4384799218738111</v>
      </c>
      <c r="Z780" s="5">
        <f t="shared" si="313"/>
        <v>-10.086240396924843</v>
      </c>
      <c r="AA780">
        <f t="shared" si="314"/>
        <v>0</v>
      </c>
      <c r="AB780">
        <f t="shared" si="324"/>
        <v>0</v>
      </c>
    </row>
    <row r="781" spans="1:28" x14ac:dyDescent="0.2">
      <c r="A781">
        <f t="shared" si="325"/>
        <v>7.4899999999998847</v>
      </c>
      <c r="B781" s="5">
        <f t="shared" si="315"/>
        <v>-233.37283439454217</v>
      </c>
      <c r="C781" s="5">
        <f t="shared" si="316"/>
        <v>503.36831839560091</v>
      </c>
      <c r="D781" s="5">
        <f t="shared" si="317"/>
        <v>-225.56179290722278</v>
      </c>
      <c r="E781" s="2">
        <f t="shared" si="318"/>
        <v>554.83560069425744</v>
      </c>
      <c r="F781" s="2">
        <f t="shared" si="319"/>
        <v>-24.87349601708102</v>
      </c>
      <c r="G781" s="3">
        <f t="shared" si="326"/>
        <v>-22.244728450576339</v>
      </c>
      <c r="H781" s="3">
        <f t="shared" si="327"/>
        <v>45.232548956472094</v>
      </c>
      <c r="I781" s="3">
        <f t="shared" si="328"/>
        <v>-100.83184150613887</v>
      </c>
      <c r="J781" s="2">
        <f t="shared" si="320"/>
        <v>112.72919626458194</v>
      </c>
      <c r="K781" s="2">
        <f t="shared" si="303"/>
        <v>112.72919626458194</v>
      </c>
      <c r="L781" s="5">
        <f t="shared" si="304"/>
        <v>0.31384836983451009</v>
      </c>
      <c r="M781" s="4">
        <f t="shared" si="321"/>
        <v>6.9873588108161175E-2</v>
      </c>
      <c r="N781" s="4">
        <f t="shared" si="305"/>
        <v>0.12430662198781912</v>
      </c>
      <c r="O781" s="4">
        <f t="shared" si="306"/>
        <v>0</v>
      </c>
      <c r="P781" s="4">
        <f t="shared" si="307"/>
        <v>0</v>
      </c>
      <c r="Q781" s="5">
        <f t="shared" si="308"/>
        <v>4.1838565477029679</v>
      </c>
      <c r="R781" s="5">
        <f t="shared" si="309"/>
        <v>-8.5074761214236183</v>
      </c>
      <c r="S781" s="5">
        <f t="shared" si="322"/>
        <v>18.964761077651044</v>
      </c>
      <c r="T781" s="6">
        <f t="shared" si="323"/>
        <v>621.51137181807462</v>
      </c>
      <c r="U781" s="5">
        <f t="shared" si="310"/>
        <v>-1.9387356951949324</v>
      </c>
      <c r="V781" s="5">
        <f t="shared" si="311"/>
        <v>6.0765154556493854</v>
      </c>
      <c r="W781" s="5">
        <f t="shared" si="312"/>
        <v>3.1535963953421526</v>
      </c>
      <c r="X781" s="5">
        <f t="shared" si="329"/>
        <v>2.2451208525080357</v>
      </c>
      <c r="Y781" s="5">
        <f t="shared" si="329"/>
        <v>-2.4309606657742329</v>
      </c>
      <c r="Z781" s="5">
        <f t="shared" si="313"/>
        <v>-10.055642527006803</v>
      </c>
      <c r="AA781">
        <f t="shared" si="314"/>
        <v>0</v>
      </c>
      <c r="AB781">
        <f t="shared" si="324"/>
        <v>0</v>
      </c>
    </row>
    <row r="782" spans="1:28" x14ac:dyDescent="0.2">
      <c r="A782">
        <f t="shared" si="325"/>
        <v>7.4999999999998845</v>
      </c>
      <c r="B782" s="5">
        <f t="shared" si="315"/>
        <v>-233.5951694230053</v>
      </c>
      <c r="C782" s="5">
        <f t="shared" si="316"/>
        <v>503.82052233713233</v>
      </c>
      <c r="D782" s="5">
        <f t="shared" si="317"/>
        <v>-226.57061410441051</v>
      </c>
      <c r="E782" s="2">
        <f t="shared" si="318"/>
        <v>555.33937543255786</v>
      </c>
      <c r="F782" s="2">
        <f t="shared" si="319"/>
        <v>-24.874683186532419</v>
      </c>
      <c r="G782" s="3">
        <f t="shared" si="326"/>
        <v>-22.222277242051259</v>
      </c>
      <c r="H782" s="3">
        <f t="shared" si="327"/>
        <v>45.208239349814349</v>
      </c>
      <c r="I782" s="3">
        <f t="shared" si="328"/>
        <v>-100.93239793140894</v>
      </c>
      <c r="J782" s="2">
        <f t="shared" si="320"/>
        <v>112.80497977978177</v>
      </c>
      <c r="K782" s="2">
        <f t="shared" si="303"/>
        <v>112.80497977978177</v>
      </c>
      <c r="L782" s="5">
        <f t="shared" si="304"/>
        <v>0.31384836983451009</v>
      </c>
      <c r="M782" s="4">
        <f t="shared" si="321"/>
        <v>6.9826576505248747E-2</v>
      </c>
      <c r="N782" s="4">
        <f t="shared" si="305"/>
        <v>0.12424709529366806</v>
      </c>
      <c r="O782" s="4">
        <f t="shared" si="306"/>
        <v>0</v>
      </c>
      <c r="P782" s="4">
        <f t="shared" si="307"/>
        <v>0</v>
      </c>
      <c r="Q782" s="5">
        <f t="shared" si="308"/>
        <v>4.1824436632931974</v>
      </c>
      <c r="R782" s="5">
        <f t="shared" si="309"/>
        <v>-8.5086200724503165</v>
      </c>
      <c r="S782" s="5">
        <f t="shared" si="322"/>
        <v>18.996436033584562</v>
      </c>
      <c r="T782" s="6">
        <f t="shared" si="323"/>
        <v>621.5107503070135</v>
      </c>
      <c r="U782" s="5">
        <f t="shared" si="310"/>
        <v>-1.9388460192154184</v>
      </c>
      <c r="V782" s="5">
        <f t="shared" si="311"/>
        <v>6.0851628901912713</v>
      </c>
      <c r="W782" s="5">
        <f t="shared" si="312"/>
        <v>3.1524572953003442</v>
      </c>
      <c r="X782" s="5">
        <f t="shared" si="329"/>
        <v>2.243597644077779</v>
      </c>
      <c r="Y782" s="5">
        <f t="shared" si="329"/>
        <v>-2.4234571822590452</v>
      </c>
      <c r="Z782" s="5">
        <f t="shared" si="313"/>
        <v>-10.025106671115093</v>
      </c>
      <c r="AA782">
        <f t="shared" si="314"/>
        <v>0</v>
      </c>
      <c r="AB782">
        <f t="shared" si="324"/>
        <v>0</v>
      </c>
    </row>
    <row r="783" spans="1:28" x14ac:dyDescent="0.2">
      <c r="A783">
        <f t="shared" si="325"/>
        <v>7.5099999999998843</v>
      </c>
      <c r="B783" s="5">
        <f t="shared" si="315"/>
        <v>-233.81728001554362</v>
      </c>
      <c r="C783" s="5">
        <f t="shared" si="316"/>
        <v>504.27248355777135</v>
      </c>
      <c r="D783" s="5">
        <f t="shared" si="317"/>
        <v>-227.58043933905813</v>
      </c>
      <c r="E783" s="2">
        <f t="shared" si="318"/>
        <v>555.84283579748501</v>
      </c>
      <c r="F783" s="2">
        <f t="shared" si="319"/>
        <v>-24.875857740336322</v>
      </c>
      <c r="G783" s="3">
        <f t="shared" si="326"/>
        <v>-22.19984126561048</v>
      </c>
      <c r="H783" s="3">
        <f t="shared" si="327"/>
        <v>45.18400477799176</v>
      </c>
      <c r="I783" s="3">
        <f t="shared" si="328"/>
        <v>-101.0326489981201</v>
      </c>
      <c r="J783" s="2">
        <f t="shared" si="320"/>
        <v>112.88057141764132</v>
      </c>
      <c r="K783" s="2">
        <f t="shared" si="303"/>
        <v>112.88057141764132</v>
      </c>
      <c r="L783" s="5">
        <f t="shared" si="304"/>
        <v>0.31384836983451009</v>
      </c>
      <c r="M783" s="4">
        <f t="shared" si="321"/>
        <v>6.9779746638962803E-2</v>
      </c>
      <c r="N783" s="4">
        <f t="shared" si="305"/>
        <v>0.12418777574142699</v>
      </c>
      <c r="O783" s="4">
        <f t="shared" si="306"/>
        <v>0</v>
      </c>
      <c r="P783" s="4">
        <f t="shared" si="307"/>
        <v>0</v>
      </c>
      <c r="Q783" s="5">
        <f t="shared" si="308"/>
        <v>4.1810208631162995</v>
      </c>
      <c r="R783" s="5">
        <f t="shared" si="309"/>
        <v>-8.5097575426620988</v>
      </c>
      <c r="S783" s="5">
        <f t="shared" si="322"/>
        <v>19.028046564072131</v>
      </c>
      <c r="T783" s="6">
        <f t="shared" si="323"/>
        <v>621.51012879657389</v>
      </c>
      <c r="U783" s="5">
        <f t="shared" si="310"/>
        <v>-1.9389557718944426</v>
      </c>
      <c r="V783" s="5">
        <f t="shared" si="311"/>
        <v>6.0937880694551652</v>
      </c>
      <c r="W783" s="5">
        <f t="shared" si="312"/>
        <v>3.1513205162951965</v>
      </c>
      <c r="X783" s="5">
        <f t="shared" si="329"/>
        <v>2.2420650912218569</v>
      </c>
      <c r="Y783" s="5">
        <f t="shared" si="329"/>
        <v>-2.4159694732069337</v>
      </c>
      <c r="Z783" s="5">
        <f t="shared" si="313"/>
        <v>-9.9946329196326715</v>
      </c>
      <c r="AA783">
        <f t="shared" si="314"/>
        <v>0</v>
      </c>
      <c r="AB783">
        <f t="shared" si="324"/>
        <v>0</v>
      </c>
    </row>
    <row r="784" spans="1:28" x14ac:dyDescent="0.2">
      <c r="A784">
        <f t="shared" si="325"/>
        <v>7.5199999999998841</v>
      </c>
      <c r="B784" s="5">
        <f t="shared" si="315"/>
        <v>-234.03916632494514</v>
      </c>
      <c r="C784" s="5">
        <f t="shared" si="316"/>
        <v>504.72420280707757</v>
      </c>
      <c r="D784" s="5">
        <f t="shared" si="317"/>
        <v>-228.59126556068531</v>
      </c>
      <c r="E784" s="2">
        <f t="shared" si="318"/>
        <v>556.34598252644491</v>
      </c>
      <c r="F784" s="2">
        <f t="shared" si="319"/>
        <v>-24.877019696535235</v>
      </c>
      <c r="G784" s="3">
        <f t="shared" si="326"/>
        <v>-22.177420614698264</v>
      </c>
      <c r="H784" s="3">
        <f t="shared" si="327"/>
        <v>45.15984508325969</v>
      </c>
      <c r="I784" s="3">
        <f t="shared" si="328"/>
        <v>-101.13259532731642</v>
      </c>
      <c r="J784" s="2">
        <f t="shared" si="320"/>
        <v>112.95597120428828</v>
      </c>
      <c r="K784" s="2">
        <f t="shared" si="303"/>
        <v>112.95597120428828</v>
      </c>
      <c r="L784" s="5">
        <f t="shared" si="304"/>
        <v>0.31384836983451009</v>
      </c>
      <c r="M784" s="4">
        <f t="shared" si="321"/>
        <v>6.9733097889663295E-2</v>
      </c>
      <c r="N784" s="4">
        <f t="shared" si="305"/>
        <v>0.12412866279948369</v>
      </c>
      <c r="O784" s="4">
        <f t="shared" si="306"/>
        <v>0</v>
      </c>
      <c r="P784" s="4">
        <f t="shared" si="307"/>
        <v>0</v>
      </c>
      <c r="Q784" s="5">
        <f t="shared" si="308"/>
        <v>4.1795881930607539</v>
      </c>
      <c r="R784" s="5">
        <f t="shared" si="309"/>
        <v>-8.5108885559644243</v>
      </c>
      <c r="S784" s="5">
        <f t="shared" si="322"/>
        <v>19.059592578746511</v>
      </c>
      <c r="T784" s="6">
        <f t="shared" si="323"/>
        <v>621.50950728675593</v>
      </c>
      <c r="U784" s="5">
        <f t="shared" si="310"/>
        <v>-1.9390649557408883</v>
      </c>
      <c r="V784" s="5">
        <f t="shared" si="311"/>
        <v>6.1023910156154715</v>
      </c>
      <c r="W784" s="5">
        <f t="shared" si="312"/>
        <v>3.1501860601347151</v>
      </c>
      <c r="X784" s="5">
        <f t="shared" si="329"/>
        <v>2.2405232373198656</v>
      </c>
      <c r="Y784" s="5">
        <f t="shared" si="329"/>
        <v>-2.4084975403489528</v>
      </c>
      <c r="Z784" s="5">
        <f t="shared" si="313"/>
        <v>-9.9642213611187742</v>
      </c>
      <c r="AA784">
        <f t="shared" si="314"/>
        <v>0</v>
      </c>
      <c r="AB784">
        <f t="shared" si="324"/>
        <v>0</v>
      </c>
    </row>
    <row r="785" spans="1:28" x14ac:dyDescent="0.2">
      <c r="A785">
        <f t="shared" si="325"/>
        <v>7.5299999999998839</v>
      </c>
      <c r="B785" s="5">
        <f t="shared" si="315"/>
        <v>-234.26082850493026</v>
      </c>
      <c r="C785" s="5">
        <f t="shared" si="316"/>
        <v>505.17568083303314</v>
      </c>
      <c r="D785" s="5">
        <f t="shared" si="317"/>
        <v>-229.60308972502654</v>
      </c>
      <c r="E785" s="2">
        <f t="shared" si="318"/>
        <v>556.84881635587135</v>
      </c>
      <c r="F785" s="2">
        <f t="shared" si="319"/>
        <v>-24.878169073212952</v>
      </c>
      <c r="G785" s="3">
        <f t="shared" si="326"/>
        <v>-22.155015382325065</v>
      </c>
      <c r="H785" s="3">
        <f t="shared" si="327"/>
        <v>45.1357601078562</v>
      </c>
      <c r="I785" s="3">
        <f t="shared" si="328"/>
        <v>-101.23223754092761</v>
      </c>
      <c r="J785" s="2">
        <f t="shared" si="320"/>
        <v>113.03117917038553</v>
      </c>
      <c r="K785" s="2">
        <f t="shared" si="303"/>
        <v>113.03117917038553</v>
      </c>
      <c r="L785" s="5">
        <f t="shared" si="304"/>
        <v>0.31384836983451009</v>
      </c>
      <c r="M785" s="4">
        <f t="shared" si="321"/>
        <v>6.9686629638457287E-2</v>
      </c>
      <c r="N785" s="4">
        <f t="shared" si="305"/>
        <v>0.12406975593522906</v>
      </c>
      <c r="O785" s="4">
        <f t="shared" si="306"/>
        <v>0</v>
      </c>
      <c r="P785" s="4">
        <f t="shared" si="307"/>
        <v>0</v>
      </c>
      <c r="Q785" s="5">
        <f t="shared" si="308"/>
        <v>4.1781456991146042</v>
      </c>
      <c r="R785" s="5">
        <f t="shared" si="309"/>
        <v>-8.5120131363735005</v>
      </c>
      <c r="S785" s="5">
        <f t="shared" si="322"/>
        <v>19.091073989089089</v>
      </c>
      <c r="T785" s="6">
        <f t="shared" si="323"/>
        <v>621.5088857775595</v>
      </c>
      <c r="U785" s="5">
        <f t="shared" si="310"/>
        <v>-1.9391735732671813</v>
      </c>
      <c r="V785" s="5">
        <f t="shared" si="311"/>
        <v>6.1109717511060317</v>
      </c>
      <c r="W785" s="5">
        <f t="shared" si="312"/>
        <v>3.1490539285932226</v>
      </c>
      <c r="X785" s="5">
        <f t="shared" si="329"/>
        <v>2.2389721258474227</v>
      </c>
      <c r="Y785" s="5">
        <f t="shared" si="329"/>
        <v>-2.4010413852674688</v>
      </c>
      <c r="Z785" s="5">
        <f t="shared" si="313"/>
        <v>-9.9338720823176878</v>
      </c>
      <c r="AA785">
        <f t="shared" si="314"/>
        <v>0</v>
      </c>
      <c r="AB785">
        <f t="shared" si="324"/>
        <v>0</v>
      </c>
    </row>
    <row r="786" spans="1:28" x14ac:dyDescent="0.2">
      <c r="A786">
        <f t="shared" si="325"/>
        <v>7.5399999999998837</v>
      </c>
      <c r="B786" s="5">
        <f t="shared" si="315"/>
        <v>-234.4822667101472</v>
      </c>
      <c r="C786" s="5">
        <f t="shared" si="316"/>
        <v>505.62691838204245</v>
      </c>
      <c r="D786" s="5">
        <f t="shared" si="317"/>
        <v>-230.61590879403991</v>
      </c>
      <c r="E786" s="2">
        <f t="shared" si="318"/>
        <v>557.35133802122448</v>
      </c>
      <c r="F786" s="2">
        <f t="shared" si="319"/>
        <v>-24.879305888494237</v>
      </c>
      <c r="G786" s="3">
        <f t="shared" si="326"/>
        <v>-22.132625661066591</v>
      </c>
      <c r="H786" s="3">
        <f t="shared" si="327"/>
        <v>45.111749694003528</v>
      </c>
      <c r="I786" s="3">
        <f t="shared" si="328"/>
        <v>-101.3315762617508</v>
      </c>
      <c r="J786" s="2">
        <f t="shared" si="320"/>
        <v>113.10619535108742</v>
      </c>
      <c r="K786" s="2">
        <f t="shared" si="303"/>
        <v>113.10619535108742</v>
      </c>
      <c r="L786" s="5">
        <f t="shared" si="304"/>
        <v>0.31384836983451009</v>
      </c>
      <c r="M786" s="4">
        <f t="shared" si="321"/>
        <v>6.9640341267221781E-2</v>
      </c>
      <c r="N786" s="4">
        <f t="shared" si="305"/>
        <v>0.12401105461509526</v>
      </c>
      <c r="O786" s="4">
        <f t="shared" si="306"/>
        <v>0</v>
      </c>
      <c r="P786" s="4">
        <f t="shared" si="307"/>
        <v>0</v>
      </c>
      <c r="Q786" s="5">
        <f t="shared" si="308"/>
        <v>4.1766934273622622</v>
      </c>
      <c r="R786" s="5">
        <f t="shared" si="309"/>
        <v>-8.5131313080129178</v>
      </c>
      <c r="S786" s="5">
        <f t="shared" si="322"/>
        <v>19.122490708421285</v>
      </c>
      <c r="T786" s="6">
        <f t="shared" si="323"/>
        <v>621.50826426898425</v>
      </c>
      <c r="U786" s="5">
        <f t="shared" si="310"/>
        <v>-1.9392816269890307</v>
      </c>
      <c r="V786" s="5">
        <f t="shared" si="311"/>
        <v>6.1195302986177369</v>
      </c>
      <c r="W786" s="5">
        <f t="shared" si="312"/>
        <v>3.1479241234111939</v>
      </c>
      <c r="X786" s="5">
        <f t="shared" si="329"/>
        <v>2.2374118003732315</v>
      </c>
      <c r="Y786" s="5">
        <f t="shared" si="329"/>
        <v>-2.3936010093951809</v>
      </c>
      <c r="Z786" s="5">
        <f t="shared" si="313"/>
        <v>-9.9035851681675204</v>
      </c>
      <c r="AA786">
        <f t="shared" si="314"/>
        <v>0</v>
      </c>
      <c r="AB786">
        <f t="shared" si="324"/>
        <v>0</v>
      </c>
    </row>
    <row r="787" spans="1:28" x14ac:dyDescent="0.2">
      <c r="A787">
        <f t="shared" si="325"/>
        <v>7.5499999999998835</v>
      </c>
      <c r="B787" s="5">
        <f t="shared" si="315"/>
        <v>-234.70348109616785</v>
      </c>
      <c r="C787" s="5">
        <f t="shared" si="316"/>
        <v>506.07791619893197</v>
      </c>
      <c r="D787" s="5">
        <f t="shared" si="317"/>
        <v>-231.62971973591584</v>
      </c>
      <c r="E787" s="2">
        <f t="shared" si="318"/>
        <v>557.85354825698869</v>
      </c>
      <c r="F787" s="2">
        <f t="shared" si="319"/>
        <v>-24.880430160544567</v>
      </c>
      <c r="G787" s="3">
        <f t="shared" si="326"/>
        <v>-22.110251543062859</v>
      </c>
      <c r="H787" s="3">
        <f t="shared" si="327"/>
        <v>45.087813683909573</v>
      </c>
      <c r="I787" s="3">
        <f t="shared" si="328"/>
        <v>-101.43061211343247</v>
      </c>
      <c r="J787" s="2">
        <f t="shared" si="320"/>
        <v>113.18101978599614</v>
      </c>
      <c r="K787" s="2">
        <f t="shared" si="303"/>
        <v>113.18101978599614</v>
      </c>
      <c r="L787" s="5">
        <f t="shared" si="304"/>
        <v>0.31384836983451009</v>
      </c>
      <c r="M787" s="4">
        <f t="shared" si="321"/>
        <v>6.959423215862616E-2</v>
      </c>
      <c r="N787" s="4">
        <f t="shared" si="305"/>
        <v>0.1239525583045934</v>
      </c>
      <c r="O787" s="4">
        <f t="shared" si="306"/>
        <v>0</v>
      </c>
      <c r="P787" s="4">
        <f t="shared" si="307"/>
        <v>0</v>
      </c>
      <c r="Q787" s="5">
        <f t="shared" si="308"/>
        <v>4.1752314239813133</v>
      </c>
      <c r="R787" s="5">
        <f t="shared" si="309"/>
        <v>-8.5142430951102597</v>
      </c>
      <c r="S787" s="5">
        <f t="shared" si="322"/>
        <v>19.153842651895829</v>
      </c>
      <c r="T787" s="6">
        <f t="shared" si="323"/>
        <v>621.50764276103075</v>
      </c>
      <c r="U787" s="5">
        <f t="shared" si="310"/>
        <v>-1.9393891194251731</v>
      </c>
      <c r="V787" s="5">
        <f t="shared" si="311"/>
        <v>6.1280666810961417</v>
      </c>
      <c r="W787" s="5">
        <f t="shared" si="312"/>
        <v>3.1467966462950834</v>
      </c>
      <c r="X787" s="5">
        <f t="shared" si="329"/>
        <v>2.2358423045561402</v>
      </c>
      <c r="Y787" s="5">
        <f t="shared" si="329"/>
        <v>-2.386176414014118</v>
      </c>
      <c r="Z787" s="5">
        <f t="shared" si="313"/>
        <v>-9.8733607018090872</v>
      </c>
      <c r="AA787">
        <f t="shared" si="314"/>
        <v>0</v>
      </c>
      <c r="AB787">
        <f t="shared" si="324"/>
        <v>0</v>
      </c>
    </row>
    <row r="788" spans="1:28" x14ac:dyDescent="0.2">
      <c r="A788">
        <f t="shared" si="325"/>
        <v>7.5599999999998833</v>
      </c>
      <c r="B788" s="5">
        <f t="shared" si="315"/>
        <v>-234.92447181948324</v>
      </c>
      <c r="C788" s="5">
        <f t="shared" si="316"/>
        <v>506.52867502695034</v>
      </c>
      <c r="D788" s="5">
        <f t="shared" si="317"/>
        <v>-232.64451952508526</v>
      </c>
      <c r="E788" s="2">
        <f t="shared" si="318"/>
        <v>558.355447796671</v>
      </c>
      <c r="F788" s="2">
        <f t="shared" si="319"/>
        <v>-24.881541907569751</v>
      </c>
      <c r="G788" s="3">
        <f t="shared" si="326"/>
        <v>-22.087893120017299</v>
      </c>
      <c r="H788" s="3">
        <f t="shared" si="327"/>
        <v>45.06395191976943</v>
      </c>
      <c r="I788" s="3">
        <f t="shared" si="328"/>
        <v>-101.52934572045056</v>
      </c>
      <c r="J788" s="2">
        <f t="shared" si="320"/>
        <v>113.25565251911875</v>
      </c>
      <c r="K788" s="2">
        <f t="shared" si="303"/>
        <v>113.25565251911875</v>
      </c>
      <c r="L788" s="5">
        <f t="shared" si="304"/>
        <v>0.31384836983451009</v>
      </c>
      <c r="M788" s="4">
        <f t="shared" si="321"/>
        <v>6.9548301696153933E-2</v>
      </c>
      <c r="N788" s="4">
        <f t="shared" si="305"/>
        <v>0.12389426646835056</v>
      </c>
      <c r="O788" s="4">
        <f t="shared" si="306"/>
        <v>0</v>
      </c>
      <c r="P788" s="4">
        <f t="shared" si="307"/>
        <v>0</v>
      </c>
      <c r="Q788" s="5">
        <f t="shared" si="308"/>
        <v>4.1737597352393827</v>
      </c>
      <c r="R788" s="5">
        <f t="shared" si="309"/>
        <v>-8.5153485219938361</v>
      </c>
      <c r="S788" s="5">
        <f t="shared" si="322"/>
        <v>19.185129736488133</v>
      </c>
      <c r="T788" s="6">
        <f t="shared" si="323"/>
        <v>621.50702125369889</v>
      </c>
      <c r="U788" s="5">
        <f t="shared" si="310"/>
        <v>-1.9394960530971266</v>
      </c>
      <c r="V788" s="5">
        <f t="shared" si="311"/>
        <v>6.1365809217391094</v>
      </c>
      <c r="W788" s="5">
        <f t="shared" si="312"/>
        <v>3.1456714989171801</v>
      </c>
      <c r="X788" s="5">
        <f t="shared" si="329"/>
        <v>2.2342636821422559</v>
      </c>
      <c r="Y788" s="5">
        <f t="shared" si="329"/>
        <v>-2.3787676002547267</v>
      </c>
      <c r="Z788" s="5">
        <f t="shared" si="313"/>
        <v>-9.8431987645946855</v>
      </c>
      <c r="AA788">
        <f t="shared" si="314"/>
        <v>0</v>
      </c>
      <c r="AB788">
        <f t="shared" si="324"/>
        <v>0</v>
      </c>
    </row>
    <row r="789" spans="1:28" x14ac:dyDescent="0.2">
      <c r="A789">
        <f t="shared" si="325"/>
        <v>7.569999999999883</v>
      </c>
      <c r="B789" s="5">
        <f t="shared" si="315"/>
        <v>-235.14523903749929</v>
      </c>
      <c r="C789" s="5">
        <f t="shared" si="316"/>
        <v>506.97919560776802</v>
      </c>
      <c r="D789" s="5">
        <f t="shared" si="317"/>
        <v>-233.660305142228</v>
      </c>
      <c r="E789" s="2">
        <f t="shared" si="318"/>
        <v>558.85703737279914</v>
      </c>
      <c r="F789" s="2">
        <f t="shared" si="319"/>
        <v>-24.882641147815669</v>
      </c>
      <c r="G789" s="3">
        <f t="shared" si="326"/>
        <v>-22.065550483195874</v>
      </c>
      <c r="H789" s="3">
        <f t="shared" si="327"/>
        <v>45.040164243766881</v>
      </c>
      <c r="I789" s="3">
        <f t="shared" si="328"/>
        <v>-101.62777770809652</v>
      </c>
      <c r="J789" s="2">
        <f t="shared" si="320"/>
        <v>113.33009359882415</v>
      </c>
      <c r="K789" s="2">
        <f t="shared" si="303"/>
        <v>113.33009359882415</v>
      </c>
      <c r="L789" s="5">
        <f t="shared" si="304"/>
        <v>0.31384836983451009</v>
      </c>
      <c r="M789" s="4">
        <f t="shared" si="321"/>
        <v>6.950254926412433E-2</v>
      </c>
      <c r="N789" s="4">
        <f t="shared" si="305"/>
        <v>0.12383617857014635</v>
      </c>
      <c r="O789" s="4">
        <f t="shared" si="306"/>
        <v>0</v>
      </c>
      <c r="P789" s="4">
        <f t="shared" si="307"/>
        <v>0</v>
      </c>
      <c r="Q789" s="5">
        <f t="shared" si="308"/>
        <v>4.1722784074910058</v>
      </c>
      <c r="R789" s="5">
        <f t="shared" si="309"/>
        <v>-8.5164476130893938</v>
      </c>
      <c r="S789" s="5">
        <f t="shared" si="322"/>
        <v>19.216351880987556</v>
      </c>
      <c r="T789" s="6">
        <f t="shared" si="323"/>
        <v>621.50639974698834</v>
      </c>
      <c r="U789" s="5">
        <f t="shared" si="310"/>
        <v>-1.9396024305289399</v>
      </c>
      <c r="V789" s="5">
        <f t="shared" si="311"/>
        <v>6.1450730439944374</v>
      </c>
      <c r="W789" s="5">
        <f t="shared" si="312"/>
        <v>3.1445486829154565</v>
      </c>
      <c r="X789" s="5">
        <f t="shared" si="329"/>
        <v>2.2326759769620659</v>
      </c>
      <c r="Y789" s="5">
        <f t="shared" si="329"/>
        <v>-2.3713745690949564</v>
      </c>
      <c r="Z789" s="5">
        <f t="shared" si="313"/>
        <v>-9.8130994360969872</v>
      </c>
      <c r="AA789">
        <f t="shared" si="314"/>
        <v>0</v>
      </c>
      <c r="AB789">
        <f t="shared" si="324"/>
        <v>0</v>
      </c>
    </row>
    <row r="790" spans="1:28" x14ac:dyDescent="0.2">
      <c r="A790">
        <f t="shared" si="325"/>
        <v>7.5799999999998828</v>
      </c>
      <c r="B790" s="5">
        <f t="shared" si="315"/>
        <v>-235.36578290853242</v>
      </c>
      <c r="C790" s="5">
        <f t="shared" si="316"/>
        <v>507.42947868147724</v>
      </c>
      <c r="D790" s="5">
        <f t="shared" si="317"/>
        <v>-234.67707357428077</v>
      </c>
      <c r="E790" s="2">
        <f t="shared" si="318"/>
        <v>559.35831771691949</v>
      </c>
      <c r="F790" s="2">
        <f t="shared" si="319"/>
        <v>-24.88372789956798</v>
      </c>
      <c r="G790" s="3">
        <f t="shared" si="326"/>
        <v>-22.043223723426255</v>
      </c>
      <c r="H790" s="3">
        <f t="shared" si="327"/>
        <v>45.016450498075933</v>
      </c>
      <c r="I790" s="3">
        <f t="shared" si="328"/>
        <v>-101.72590870245749</v>
      </c>
      <c r="J790" s="2">
        <f t="shared" si="320"/>
        <v>113.40434307780042</v>
      </c>
      <c r="K790" s="2">
        <f t="shared" si="303"/>
        <v>113.40434307780042</v>
      </c>
      <c r="L790" s="5">
        <f t="shared" si="304"/>
        <v>0.31384836983451009</v>
      </c>
      <c r="M790" s="4">
        <f t="shared" si="321"/>
        <v>6.9456974247713243E-2</v>
      </c>
      <c r="N790" s="4">
        <f t="shared" si="305"/>
        <v>0.12377829407294906</v>
      </c>
      <c r="O790" s="4">
        <f t="shared" si="306"/>
        <v>0</v>
      </c>
      <c r="P790" s="4">
        <f t="shared" si="307"/>
        <v>0</v>
      </c>
      <c r="Q790" s="5">
        <f t="shared" si="308"/>
        <v>4.1707874871745352</v>
      </c>
      <c r="R790" s="5">
        <f t="shared" si="309"/>
        <v>-8.5175403929168905</v>
      </c>
      <c r="S790" s="5">
        <f t="shared" si="322"/>
        <v>19.247509005988622</v>
      </c>
      <c r="T790" s="6">
        <f t="shared" si="323"/>
        <v>621.50577824089942</v>
      </c>
      <c r="U790" s="5">
        <f t="shared" si="310"/>
        <v>-1.9397082542469533</v>
      </c>
      <c r="V790" s="5">
        <f t="shared" si="311"/>
        <v>6.1535430715575075</v>
      </c>
      <c r="W790" s="5">
        <f t="shared" si="312"/>
        <v>3.143428199893425</v>
      </c>
      <c r="X790" s="5">
        <f t="shared" si="329"/>
        <v>2.2310792329275819</v>
      </c>
      <c r="Y790" s="5">
        <f t="shared" si="329"/>
        <v>-2.363997321359383</v>
      </c>
      <c r="Z790" s="5">
        <f t="shared" si="313"/>
        <v>-9.7830627941179529</v>
      </c>
      <c r="AA790">
        <f t="shared" si="314"/>
        <v>0</v>
      </c>
      <c r="AB790">
        <f t="shared" si="324"/>
        <v>0</v>
      </c>
    </row>
    <row r="791" spans="1:28" x14ac:dyDescent="0.2">
      <c r="A791">
        <f t="shared" si="325"/>
        <v>7.5899999999998826</v>
      </c>
      <c r="B791" s="5">
        <f t="shared" si="315"/>
        <v>-235.58610359180503</v>
      </c>
      <c r="C791" s="5">
        <f t="shared" si="316"/>
        <v>507.87952498659195</v>
      </c>
      <c r="D791" s="5">
        <f t="shared" si="317"/>
        <v>-235.69482181444505</v>
      </c>
      <c r="E791" s="2">
        <f t="shared" si="318"/>
        <v>559.85928955959548</v>
      </c>
      <c r="F791" s="2">
        <f t="shared" si="319"/>
        <v>-24.88480218115177</v>
      </c>
      <c r="G791" s="3">
        <f t="shared" si="326"/>
        <v>-22.02091293109698</v>
      </c>
      <c r="H791" s="3">
        <f t="shared" si="327"/>
        <v>44.992810524862342</v>
      </c>
      <c r="I791" s="3">
        <f t="shared" si="328"/>
        <v>-101.82373933039867</v>
      </c>
      <c r="J791" s="2">
        <f t="shared" si="320"/>
        <v>113.47840101301259</v>
      </c>
      <c r="K791" s="2">
        <f t="shared" si="303"/>
        <v>113.47840101301259</v>
      </c>
      <c r="L791" s="5">
        <f t="shared" si="304"/>
        <v>0.31384836983451009</v>
      </c>
      <c r="M791" s="4">
        <f t="shared" si="321"/>
        <v>6.9411576032973862E-2</v>
      </c>
      <c r="N791" s="4">
        <f t="shared" si="305"/>
        <v>0.12372061243895105</v>
      </c>
      <c r="O791" s="4">
        <f t="shared" si="306"/>
        <v>0</v>
      </c>
      <c r="P791" s="4">
        <f t="shared" si="307"/>
        <v>0</v>
      </c>
      <c r="Q791" s="5">
        <f t="shared" si="308"/>
        <v>4.1692870208090813</v>
      </c>
      <c r="R791" s="5">
        <f t="shared" si="309"/>
        <v>-8.5186268860873255</v>
      </c>
      <c r="S791" s="5">
        <f t="shared" si="322"/>
        <v>19.2786010338823</v>
      </c>
      <c r="T791" s="6">
        <f t="shared" si="323"/>
        <v>621.50515673543191</v>
      </c>
      <c r="U791" s="5">
        <f t="shared" si="310"/>
        <v>-1.9398135267795584</v>
      </c>
      <c r="V791" s="5">
        <f t="shared" si="311"/>
        <v>6.1619910283689405</v>
      </c>
      <c r="W791" s="5">
        <f t="shared" si="312"/>
        <v>3.1423100514200049</v>
      </c>
      <c r="X791" s="5">
        <f t="shared" si="329"/>
        <v>2.2294734940295227</v>
      </c>
      <c r="Y791" s="5">
        <f t="shared" si="329"/>
        <v>-2.356635857718385</v>
      </c>
      <c r="Z791" s="5">
        <f t="shared" si="313"/>
        <v>-9.7530889146976953</v>
      </c>
      <c r="AA791">
        <f t="shared" si="314"/>
        <v>0</v>
      </c>
      <c r="AB791">
        <f t="shared" si="324"/>
        <v>0</v>
      </c>
    </row>
    <row r="792" spans="1:28" x14ac:dyDescent="0.2">
      <c r="A792">
        <f t="shared" si="325"/>
        <v>7.5999999999998824</v>
      </c>
      <c r="B792" s="5">
        <f t="shared" si="315"/>
        <v>-235.80620124744129</v>
      </c>
      <c r="C792" s="5">
        <f t="shared" si="316"/>
        <v>508.32933526004769</v>
      </c>
      <c r="D792" s="5">
        <f t="shared" si="317"/>
        <v>-236.71354686219479</v>
      </c>
      <c r="E792" s="2">
        <f t="shared" si="318"/>
        <v>560.35995363040593</v>
      </c>
      <c r="F792" s="2">
        <f t="shared" si="319"/>
        <v>-24.885864010931282</v>
      </c>
      <c r="G792" s="3">
        <f t="shared" si="326"/>
        <v>-21.998618196156684</v>
      </c>
      <c r="H792" s="3">
        <f t="shared" si="327"/>
        <v>44.969244166285158</v>
      </c>
      <c r="I792" s="3">
        <f t="shared" si="328"/>
        <v>-101.92127021954565</v>
      </c>
      <c r="J792" s="2">
        <f t="shared" si="320"/>
        <v>113.55226746566046</v>
      </c>
      <c r="K792" s="2">
        <f t="shared" si="303"/>
        <v>113.55226746566046</v>
      </c>
      <c r="L792" s="5">
        <f t="shared" si="304"/>
        <v>0.31384836983451009</v>
      </c>
      <c r="M792" s="4">
        <f t="shared" si="321"/>
        <v>6.9366354006856881E-2</v>
      </c>
      <c r="N792" s="4">
        <f t="shared" si="305"/>
        <v>0.12366313312960409</v>
      </c>
      <c r="O792" s="4">
        <f t="shared" si="306"/>
        <v>0</v>
      </c>
      <c r="P792" s="4">
        <f t="shared" si="307"/>
        <v>0</v>
      </c>
      <c r="Q792" s="5">
        <f t="shared" si="308"/>
        <v>4.167777054991471</v>
      </c>
      <c r="R792" s="5">
        <f t="shared" si="309"/>
        <v>-8.5197071172995891</v>
      </c>
      <c r="S792" s="5">
        <f t="shared" si="322"/>
        <v>19.309627888847167</v>
      </c>
      <c r="T792" s="6">
        <f t="shared" si="323"/>
        <v>621.50453523058593</v>
      </c>
      <c r="U792" s="5">
        <f t="shared" si="310"/>
        <v>-1.9399182506569668</v>
      </c>
      <c r="V792" s="5">
        <f t="shared" si="311"/>
        <v>6.1704169386122718</v>
      </c>
      <c r="W792" s="5">
        <f t="shared" si="312"/>
        <v>3.1411942390294021</v>
      </c>
      <c r="X792" s="5">
        <f t="shared" si="329"/>
        <v>2.2278588043345042</v>
      </c>
      <c r="Y792" s="5">
        <f t="shared" si="329"/>
        <v>-2.3492901786873173</v>
      </c>
      <c r="Z792" s="5">
        <f t="shared" si="313"/>
        <v>-9.7231778721234292</v>
      </c>
      <c r="AA792">
        <f t="shared" si="314"/>
        <v>0</v>
      </c>
      <c r="AB792">
        <f t="shared" si="324"/>
        <v>0</v>
      </c>
    </row>
    <row r="793" spans="1:28" x14ac:dyDescent="0.2">
      <c r="A793">
        <f t="shared" si="325"/>
        <v>7.6099999999998822</v>
      </c>
      <c r="B793" s="5">
        <f t="shared" si="315"/>
        <v>-236.02607603646263</v>
      </c>
      <c r="C793" s="5">
        <f t="shared" si="316"/>
        <v>508.77891023720161</v>
      </c>
      <c r="D793" s="5">
        <f t="shared" si="317"/>
        <v>-237.73324572328386</v>
      </c>
      <c r="E793" s="2">
        <f t="shared" si="318"/>
        <v>560.86031065794316</v>
      </c>
      <c r="F793" s="2">
        <f t="shared" si="319"/>
        <v>-24.886913407309589</v>
      </c>
      <c r="G793" s="3">
        <f t="shared" si="326"/>
        <v>-21.976339608113339</v>
      </c>
      <c r="H793" s="3">
        <f t="shared" si="327"/>
        <v>44.945751264498284</v>
      </c>
      <c r="I793" s="3">
        <f t="shared" si="328"/>
        <v>-102.01850199826688</v>
      </c>
      <c r="J793" s="2">
        <f t="shared" si="320"/>
        <v>113.62594250113688</v>
      </c>
      <c r="K793" s="2">
        <f t="shared" si="303"/>
        <v>113.62594250113688</v>
      </c>
      <c r="L793" s="5">
        <f t="shared" si="304"/>
        <v>0.31384836983451009</v>
      </c>
      <c r="M793" s="4">
        <f t="shared" si="321"/>
        <v>6.9321307557230122E-2</v>
      </c>
      <c r="N793" s="4">
        <f t="shared" si="305"/>
        <v>0.12360585560565358</v>
      </c>
      <c r="O793" s="4">
        <f t="shared" si="306"/>
        <v>0</v>
      </c>
      <c r="P793" s="4">
        <f t="shared" si="307"/>
        <v>0</v>
      </c>
      <c r="Q793" s="5">
        <f t="shared" si="308"/>
        <v>4.1662576363932446</v>
      </c>
      <c r="R793" s="5">
        <f t="shared" si="309"/>
        <v>-8.5207811113373637</v>
      </c>
      <c r="S793" s="5">
        <f t="shared" si="322"/>
        <v>19.340589496840597</v>
      </c>
      <c r="T793" s="6">
        <f t="shared" si="323"/>
        <v>621.50391372636136</v>
      </c>
      <c r="U793" s="5">
        <f t="shared" si="310"/>
        <v>-1.9400224284109753</v>
      </c>
      <c r="V793" s="5">
        <f t="shared" si="311"/>
        <v>6.178820826711596</v>
      </c>
      <c r="W793" s="5">
        <f t="shared" si="312"/>
        <v>3.1400807642209796</v>
      </c>
      <c r="X793" s="5">
        <f t="shared" si="329"/>
        <v>2.2262352079822696</v>
      </c>
      <c r="Y793" s="5">
        <f t="shared" si="329"/>
        <v>-2.3419602846257677</v>
      </c>
      <c r="Z793" s="5">
        <f t="shared" si="313"/>
        <v>-9.6933297389384236</v>
      </c>
      <c r="AA793">
        <f t="shared" si="314"/>
        <v>0</v>
      </c>
      <c r="AB793">
        <f t="shared" si="324"/>
        <v>0</v>
      </c>
    </row>
    <row r="794" spans="1:28" x14ac:dyDescent="0.2">
      <c r="A794">
        <f t="shared" si="325"/>
        <v>7.619999999999882</v>
      </c>
      <c r="B794" s="5">
        <f t="shared" si="315"/>
        <v>-236.24572812078335</v>
      </c>
      <c r="C794" s="5">
        <f t="shared" si="316"/>
        <v>509.22825065183235</v>
      </c>
      <c r="D794" s="5">
        <f t="shared" si="317"/>
        <v>-238.75391540975349</v>
      </c>
      <c r="E794" s="2">
        <f t="shared" si="318"/>
        <v>561.36036136981068</v>
      </c>
      <c r="F794" s="2">
        <f t="shared" si="319"/>
        <v>-24.887950388728296</v>
      </c>
      <c r="G794" s="3">
        <f t="shared" si="326"/>
        <v>-21.954077256033514</v>
      </c>
      <c r="H794" s="3">
        <f t="shared" si="327"/>
        <v>44.922331661652024</v>
      </c>
      <c r="I794" s="3">
        <f t="shared" si="328"/>
        <v>-102.11543529565627</v>
      </c>
      <c r="J794" s="2">
        <f t="shared" si="320"/>
        <v>113.69942618898617</v>
      </c>
      <c r="K794" s="2">
        <f t="shared" si="303"/>
        <v>113.69942618898617</v>
      </c>
      <c r="L794" s="5">
        <f t="shared" si="304"/>
        <v>0.31384836983451009</v>
      </c>
      <c r="M794" s="4">
        <f t="shared" si="321"/>
        <v>6.9276436072898018E-2</v>
      </c>
      <c r="N794" s="4">
        <f t="shared" si="305"/>
        <v>0.12354877932717288</v>
      </c>
      <c r="O794" s="4">
        <f t="shared" si="306"/>
        <v>0</v>
      </c>
      <c r="P794" s="4">
        <f t="shared" si="307"/>
        <v>0</v>
      </c>
      <c r="Q794" s="5">
        <f t="shared" si="308"/>
        <v>4.1647288117576764</v>
      </c>
      <c r="R794" s="5">
        <f t="shared" si="309"/>
        <v>-8.5218488930660747</v>
      </c>
      <c r="S794" s="5">
        <f t="shared" si="322"/>
        <v>19.371485785589933</v>
      </c>
      <c r="T794" s="6">
        <f t="shared" si="323"/>
        <v>621.50329222275843</v>
      </c>
      <c r="U794" s="5">
        <f t="shared" si="310"/>
        <v>-1.9401260625747436</v>
      </c>
      <c r="V794" s="5">
        <f t="shared" si="311"/>
        <v>6.1872027173292832</v>
      </c>
      <c r="W794" s="5">
        <f t="shared" si="312"/>
        <v>3.1389696284591522</v>
      </c>
      <c r="X794" s="5">
        <f t="shared" si="329"/>
        <v>2.2246027491829325</v>
      </c>
      <c r="Y794" s="5">
        <f t="shared" si="329"/>
        <v>-2.3346461757367916</v>
      </c>
      <c r="Z794" s="5">
        <f t="shared" si="313"/>
        <v>-9.6635445859509161</v>
      </c>
      <c r="AA794">
        <f t="shared" si="314"/>
        <v>0</v>
      </c>
      <c r="AB794">
        <f t="shared" si="324"/>
        <v>0</v>
      </c>
    </row>
    <row r="795" spans="1:28" x14ac:dyDescent="0.2">
      <c r="A795">
        <f t="shared" si="325"/>
        <v>7.6299999999998818</v>
      </c>
      <c r="B795" s="5">
        <f t="shared" si="315"/>
        <v>-236.46515766320621</v>
      </c>
      <c r="C795" s="5">
        <f t="shared" si="316"/>
        <v>509.67735723614004</v>
      </c>
      <c r="D795" s="5">
        <f t="shared" si="317"/>
        <v>-239.77555293993933</v>
      </c>
      <c r="E795" s="2">
        <f t="shared" si="318"/>
        <v>561.86010649262232</v>
      </c>
      <c r="F795" s="2">
        <f t="shared" si="319"/>
        <v>-24.888974973667242</v>
      </c>
      <c r="G795" s="3">
        <f t="shared" si="326"/>
        <v>-21.931831228541686</v>
      </c>
      <c r="H795" s="3">
        <f t="shared" si="327"/>
        <v>44.898985199894653</v>
      </c>
      <c r="I795" s="3">
        <f t="shared" si="328"/>
        <v>-102.21207074151577</v>
      </c>
      <c r="J795" s="2">
        <f t="shared" si="320"/>
        <v>113.77271860286287</v>
      </c>
      <c r="K795" s="2">
        <f t="shared" si="303"/>
        <v>113.77271860286287</v>
      </c>
      <c r="L795" s="5">
        <f t="shared" si="304"/>
        <v>0.31384836983451009</v>
      </c>
      <c r="M795" s="4">
        <f t="shared" si="321"/>
        <v>6.9231738943620474E-2</v>
      </c>
      <c r="N795" s="4">
        <f t="shared" si="305"/>
        <v>0.12349190375359681</v>
      </c>
      <c r="O795" s="4">
        <f t="shared" si="306"/>
        <v>0</v>
      </c>
      <c r="P795" s="4">
        <f t="shared" si="307"/>
        <v>0</v>
      </c>
      <c r="Q795" s="5">
        <f t="shared" si="308"/>
        <v>4.1631906278968192</v>
      </c>
      <c r="R795" s="5">
        <f t="shared" si="309"/>
        <v>-8.5229104874298489</v>
      </c>
      <c r="S795" s="5">
        <f t="shared" si="322"/>
        <v>19.40231668458356</v>
      </c>
      <c r="T795" s="6">
        <f t="shared" si="323"/>
        <v>621.50267071977692</v>
      </c>
      <c r="U795" s="5">
        <f t="shared" si="310"/>
        <v>-1.9402291556825695</v>
      </c>
      <c r="V795" s="5">
        <f t="shared" si="311"/>
        <v>6.1955626353636415</v>
      </c>
      <c r="W795" s="5">
        <f t="shared" si="312"/>
        <v>3.137860833173276</v>
      </c>
      <c r="X795" s="5">
        <f t="shared" si="329"/>
        <v>2.2229614722142497</v>
      </c>
      <c r="Y795" s="5">
        <f t="shared" si="329"/>
        <v>-2.3273478520662074</v>
      </c>
      <c r="Z795" s="5">
        <f t="shared" si="313"/>
        <v>-9.6338224822431613</v>
      </c>
      <c r="AA795">
        <f t="shared" si="314"/>
        <v>0</v>
      </c>
      <c r="AB795">
        <f t="shared" si="324"/>
        <v>0</v>
      </c>
    </row>
    <row r="796" spans="1:28" x14ac:dyDescent="0.2">
      <c r="A796">
        <f t="shared" si="325"/>
        <v>7.6399999999998816</v>
      </c>
      <c r="B796" s="5">
        <f t="shared" si="315"/>
        <v>-236.68436482741802</v>
      </c>
      <c r="C796" s="5">
        <f t="shared" si="316"/>
        <v>510.12623072074638</v>
      </c>
      <c r="D796" s="5">
        <f t="shared" si="317"/>
        <v>-240.79815533847861</v>
      </c>
      <c r="E796" s="2">
        <f t="shared" si="318"/>
        <v>562.35954675199969</v>
      </c>
      <c r="F796" s="2">
        <f t="shared" si="319"/>
        <v>-24.889987180644152</v>
      </c>
      <c r="G796" s="3">
        <f t="shared" si="326"/>
        <v>-21.909601613819543</v>
      </c>
      <c r="H796" s="3">
        <f t="shared" si="327"/>
        <v>44.875711721373989</v>
      </c>
      <c r="I796" s="3">
        <f t="shared" si="328"/>
        <v>-102.30840896633821</v>
      </c>
      <c r="J796" s="2">
        <f t="shared" si="320"/>
        <v>113.84581982049082</v>
      </c>
      <c r="K796" s="2">
        <f t="shared" si="303"/>
        <v>113.84581982049082</v>
      </c>
      <c r="L796" s="5">
        <f t="shared" si="304"/>
        <v>0.31384836983451009</v>
      </c>
      <c r="M796" s="4">
        <f t="shared" si="321"/>
        <v>6.9187215560131424E-2</v>
      </c>
      <c r="N796" s="4">
        <f t="shared" si="305"/>
        <v>0.12343522834375478</v>
      </c>
      <c r="O796" s="4">
        <f t="shared" si="306"/>
        <v>0</v>
      </c>
      <c r="P796" s="4">
        <f t="shared" si="307"/>
        <v>0</v>
      </c>
      <c r="Q796" s="5">
        <f t="shared" si="308"/>
        <v>4.1616431316885842</v>
      </c>
      <c r="R796" s="5">
        <f t="shared" si="309"/>
        <v>-8.5239659194485604</v>
      </c>
      <c r="S796" s="5">
        <f t="shared" si="322"/>
        <v>19.433082125062093</v>
      </c>
      <c r="T796" s="6">
        <f t="shared" si="323"/>
        <v>621.50204921741704</v>
      </c>
      <c r="U796" s="5">
        <f t="shared" si="310"/>
        <v>-1.9403317102696693</v>
      </c>
      <c r="V796" s="5">
        <f t="shared" si="311"/>
        <v>6.2039006059466324</v>
      </c>
      <c r="W796" s="5">
        <f t="shared" si="312"/>
        <v>3.1367543797575506</v>
      </c>
      <c r="X796" s="5">
        <f t="shared" si="329"/>
        <v>2.2213114214189149</v>
      </c>
      <c r="Y796" s="5">
        <f t="shared" si="329"/>
        <v>-2.320065313501928</v>
      </c>
      <c r="Z796" s="5">
        <f t="shared" si="313"/>
        <v>-9.6041634951803552</v>
      </c>
      <c r="AA796">
        <f t="shared" si="314"/>
        <v>0</v>
      </c>
      <c r="AB796">
        <f t="shared" si="324"/>
        <v>0</v>
      </c>
    </row>
    <row r="797" spans="1:28" x14ac:dyDescent="0.2">
      <c r="A797">
        <f t="shared" si="325"/>
        <v>7.6499999999998813</v>
      </c>
      <c r="B797" s="5">
        <f t="shared" si="315"/>
        <v>-236.90334977798514</v>
      </c>
      <c r="C797" s="5">
        <f t="shared" si="316"/>
        <v>510.57487183469442</v>
      </c>
      <c r="D797" s="5">
        <f t="shared" si="317"/>
        <v>-241.82171963631674</v>
      </c>
      <c r="E797" s="2">
        <f t="shared" si="318"/>
        <v>562.85868287257063</v>
      </c>
      <c r="F797" s="2">
        <f t="shared" si="319"/>
        <v>-24.890987028214383</v>
      </c>
      <c r="G797" s="3">
        <f t="shared" si="326"/>
        <v>-21.887388499605354</v>
      </c>
      <c r="H797" s="3">
        <f t="shared" si="327"/>
        <v>44.852511068238968</v>
      </c>
      <c r="I797" s="3">
        <f t="shared" si="328"/>
        <v>-102.40445060129001</v>
      </c>
      <c r="J797" s="2">
        <f t="shared" si="320"/>
        <v>113.91872992362231</v>
      </c>
      <c r="K797" s="2">
        <f t="shared" si="303"/>
        <v>113.91872992362231</v>
      </c>
      <c r="L797" s="5">
        <f t="shared" si="304"/>
        <v>0.31384836983451009</v>
      </c>
      <c r="M797" s="4">
        <f t="shared" si="321"/>
        <v>6.914286531415699E-2</v>
      </c>
      <c r="N797" s="4">
        <f t="shared" si="305"/>
        <v>0.12337875255590353</v>
      </c>
      <c r="O797" s="4">
        <f t="shared" si="306"/>
        <v>0</v>
      </c>
      <c r="P797" s="4">
        <f t="shared" si="307"/>
        <v>0</v>
      </c>
      <c r="Q797" s="5">
        <f t="shared" si="308"/>
        <v>4.1600863700738406</v>
      </c>
      <c r="R797" s="5">
        <f t="shared" si="309"/>
        <v>-8.5250152142148607</v>
      </c>
      <c r="S797" s="5">
        <f t="shared" si="322"/>
        <v>19.463782040009377</v>
      </c>
      <c r="T797" s="6">
        <f t="shared" si="323"/>
        <v>621.50142771567857</v>
      </c>
      <c r="U797" s="5">
        <f t="shared" si="310"/>
        <v>-1.9404337288719655</v>
      </c>
      <c r="V797" s="5">
        <f t="shared" si="311"/>
        <v>6.2122166544415718</v>
      </c>
      <c r="W797" s="5">
        <f t="shared" si="312"/>
        <v>3.135650269570927</v>
      </c>
      <c r="X797" s="5">
        <f t="shared" si="329"/>
        <v>2.2196526412018751</v>
      </c>
      <c r="Y797" s="5">
        <f t="shared" si="329"/>
        <v>-2.312798559773289</v>
      </c>
      <c r="Z797" s="5">
        <f t="shared" si="313"/>
        <v>-9.5745676904196948</v>
      </c>
      <c r="AA797">
        <f t="shared" si="314"/>
        <v>0</v>
      </c>
      <c r="AB797">
        <f t="shared" si="324"/>
        <v>0</v>
      </c>
    </row>
    <row r="798" spans="1:28" x14ac:dyDescent="0.2">
      <c r="A798">
        <f t="shared" si="325"/>
        <v>7.6599999999998811</v>
      </c>
      <c r="B798" s="5">
        <f t="shared" si="315"/>
        <v>-237.12211268034912</v>
      </c>
      <c r="C798" s="5">
        <f t="shared" si="316"/>
        <v>511.02328130544885</v>
      </c>
      <c r="D798" s="5">
        <f t="shared" si="317"/>
        <v>-242.84624287071415</v>
      </c>
      <c r="E798" s="2">
        <f t="shared" si="318"/>
        <v>563.35751557796766</v>
      </c>
      <c r="F798" s="2">
        <f t="shared" si="319"/>
        <v>-24.891974534970572</v>
      </c>
      <c r="G798" s="3">
        <f t="shared" si="326"/>
        <v>-21.865191973193337</v>
      </c>
      <c r="H798" s="3">
        <f t="shared" si="327"/>
        <v>44.829383082641236</v>
      </c>
      <c r="I798" s="3">
        <f t="shared" si="328"/>
        <v>-102.50019627819421</v>
      </c>
      <c r="J798" s="2">
        <f t="shared" si="320"/>
        <v>113.99144899799781</v>
      </c>
      <c r="K798" s="2">
        <f t="shared" si="303"/>
        <v>113.99144899799781</v>
      </c>
      <c r="L798" s="5">
        <f t="shared" si="304"/>
        <v>0.31384836983451009</v>
      </c>
      <c r="M798" s="4">
        <f t="shared" si="321"/>
        <v>6.9098687598433198E-2</v>
      </c>
      <c r="N798" s="4">
        <f t="shared" si="305"/>
        <v>0.12332247584775913</v>
      </c>
      <c r="O798" s="4">
        <f t="shared" si="306"/>
        <v>0</v>
      </c>
      <c r="P798" s="4">
        <f t="shared" si="307"/>
        <v>0</v>
      </c>
      <c r="Q798" s="5">
        <f t="shared" si="308"/>
        <v>4.1585203900535541</v>
      </c>
      <c r="R798" s="5">
        <f t="shared" si="309"/>
        <v>-8.5260583968913064</v>
      </c>
      <c r="S798" s="5">
        <f t="shared" si="322"/>
        <v>19.494416364143625</v>
      </c>
      <c r="T798" s="6">
        <f t="shared" si="323"/>
        <v>621.50080621456163</v>
      </c>
      <c r="U798" s="5">
        <f t="shared" si="310"/>
        <v>-1.9405352140258711</v>
      </c>
      <c r="V798" s="5">
        <f t="shared" si="311"/>
        <v>6.220510806440851</v>
      </c>
      <c r="W798" s="5">
        <f t="shared" si="312"/>
        <v>3.134548503937014</v>
      </c>
      <c r="X798" s="5">
        <f t="shared" si="329"/>
        <v>2.2179851760276827</v>
      </c>
      <c r="Y798" s="5">
        <f t="shared" si="329"/>
        <v>-2.3055475904504554</v>
      </c>
      <c r="Z798" s="5">
        <f t="shared" si="313"/>
        <v>-9.5450351319193594</v>
      </c>
      <c r="AA798">
        <f t="shared" si="314"/>
        <v>0</v>
      </c>
      <c r="AB798">
        <f t="shared" si="324"/>
        <v>0</v>
      </c>
    </row>
    <row r="799" spans="1:28" x14ac:dyDescent="0.2">
      <c r="A799">
        <f t="shared" si="325"/>
        <v>7.6699999999998809</v>
      </c>
      <c r="B799" s="5">
        <f t="shared" si="315"/>
        <v>-237.34065370082226</v>
      </c>
      <c r="C799" s="5">
        <f t="shared" si="316"/>
        <v>511.47145985889574</v>
      </c>
      <c r="D799" s="5">
        <f t="shared" si="317"/>
        <v>-243.87172208525269</v>
      </c>
      <c r="E799" s="2">
        <f t="shared" si="318"/>
        <v>563.85604559082594</v>
      </c>
      <c r="F799" s="2">
        <f t="shared" si="319"/>
        <v>-24.892949719542372</v>
      </c>
      <c r="G799" s="3">
        <f t="shared" si="326"/>
        <v>-21.843012121433059</v>
      </c>
      <c r="H799" s="3">
        <f t="shared" si="327"/>
        <v>44.80632760673673</v>
      </c>
      <c r="I799" s="3">
        <f t="shared" si="328"/>
        <v>-102.5956466295134</v>
      </c>
      <c r="J799" s="2">
        <f t="shared" si="320"/>
        <v>114.06397713330564</v>
      </c>
      <c r="K799" s="2">
        <f t="shared" si="303"/>
        <v>114.06397713330564</v>
      </c>
      <c r="L799" s="5">
        <f t="shared" si="304"/>
        <v>0.31384836983451009</v>
      </c>
      <c r="M799" s="4">
        <f t="shared" si="321"/>
        <v>6.9054681806723403E-2</v>
      </c>
      <c r="N799" s="4">
        <f t="shared" si="305"/>
        <v>0.12326639767652887</v>
      </c>
      <c r="O799" s="4">
        <f t="shared" si="306"/>
        <v>0</v>
      </c>
      <c r="P799" s="4">
        <f t="shared" si="307"/>
        <v>0</v>
      </c>
      <c r="Q799" s="5">
        <f t="shared" si="308"/>
        <v>4.1569452386859362</v>
      </c>
      <c r="R799" s="5">
        <f t="shared" si="309"/>
        <v>-8.5270954927074687</v>
      </c>
      <c r="S799" s="5">
        <f t="shared" si="322"/>
        <v>19.524985033908411</v>
      </c>
      <c r="T799" s="6">
        <f t="shared" si="323"/>
        <v>621.50018471406611</v>
      </c>
      <c r="U799" s="5">
        <f t="shared" si="310"/>
        <v>-1.9406361682680835</v>
      </c>
      <c r="V799" s="5">
        <f t="shared" si="311"/>
        <v>6.228783087763655</v>
      </c>
      <c r="W799" s="5">
        <f t="shared" si="312"/>
        <v>3.1334490841440044</v>
      </c>
      <c r="X799" s="5">
        <f t="shared" si="329"/>
        <v>2.2163090704178527</v>
      </c>
      <c r="Y799" s="5">
        <f t="shared" si="329"/>
        <v>-2.2983124049438137</v>
      </c>
      <c r="Z799" s="5">
        <f t="shared" si="313"/>
        <v>-9.5155658819475839</v>
      </c>
      <c r="AA799">
        <f t="shared" si="314"/>
        <v>0</v>
      </c>
      <c r="AB799">
        <f t="shared" si="324"/>
        <v>0</v>
      </c>
    </row>
    <row r="800" spans="1:28" x14ac:dyDescent="0.2">
      <c r="A800">
        <f t="shared" si="325"/>
        <v>7.6799999999998807</v>
      </c>
      <c r="B800" s="5">
        <f t="shared" si="315"/>
        <v>-237.55897300658307</v>
      </c>
      <c r="C800" s="5">
        <f t="shared" si="316"/>
        <v>511.91940821934287</v>
      </c>
      <c r="D800" s="5">
        <f t="shared" si="317"/>
        <v>-244.8981543298419</v>
      </c>
      <c r="E800" s="2">
        <f t="shared" si="318"/>
        <v>564.35427363278177</v>
      </c>
      <c r="F800" s="2">
        <f t="shared" si="319"/>
        <v>-24.893912600596092</v>
      </c>
      <c r="G800" s="3">
        <f t="shared" si="326"/>
        <v>-21.82084903072888</v>
      </c>
      <c r="H800" s="3">
        <f t="shared" si="327"/>
        <v>44.783344482687291</v>
      </c>
      <c r="I800" s="3">
        <f t="shared" si="328"/>
        <v>-102.69080228833288</v>
      </c>
      <c r="J800" s="2">
        <f t="shared" si="320"/>
        <v>114.13631442314218</v>
      </c>
      <c r="K800" s="2">
        <f t="shared" ref="K800:K863" si="330">IF(D800&gt;=hwind,SQRT((G800-vxw)^2+(H800-vyw)^2+I800^2),J800)</f>
        <v>114.13631442314218</v>
      </c>
      <c r="L800" s="5">
        <f t="shared" ref="L800:L863" si="331">IF(drag=1,cdfit*(cda+cdb/(1+EXP(-(K800-vel)/dv))),IF(drag=2,cdfit,0))</f>
        <v>0.31384836983451009</v>
      </c>
      <c r="M800" s="4">
        <f t="shared" si="321"/>
        <v>6.9010847333835279E-2</v>
      </c>
      <c r="N800" s="4">
        <f t="shared" ref="N800:N863" si="332">IF(Magnus=1,(IF(M800&lt;0.1,1.5*M800,0.09+0.6*M800)),IF(Magnus=2,1/(2.32+0.4/M800),0))</f>
        <v>0.12321051749894249</v>
      </c>
      <c r="O800" s="4">
        <f t="shared" ref="O800:O863" si="333">IF(D800&gt;=hwind,vxw,0)</f>
        <v>0</v>
      </c>
      <c r="P800" s="4">
        <f t="shared" ref="P800:P863" si="334">IF(E800&gt;=hwind,vxw,0)</f>
        <v>0</v>
      </c>
      <c r="Q800" s="5">
        <f t="shared" ref="Q800:Q863" si="335">-const*$L800*$K800*(G800-O800)</f>
        <v>4.1553609630836377</v>
      </c>
      <c r="R800" s="5">
        <f t="shared" ref="R800:R863" si="336">-const*$L800*$K800*(H800-P800)</f>
        <v>-8.5281265269571307</v>
      </c>
      <c r="S800" s="5">
        <f t="shared" si="322"/>
        <v>19.555487987463735</v>
      </c>
      <c r="T800" s="6">
        <f t="shared" si="323"/>
        <v>621.49956321419211</v>
      </c>
      <c r="U800" s="5">
        <f t="shared" ref="U800:U863" si="337">const*($N800/omega)*K800*(wy*I800-wz*(H800-P800))</f>
        <v>-1.9407365941353805</v>
      </c>
      <c r="V800" s="5">
        <f t="shared" ref="V800:V863" si="338">const*($N800/omega)*K800*(wz*(G800-O800)-wx*I800)</f>
        <v>6.2370335244537101</v>
      </c>
      <c r="W800" s="5">
        <f t="shared" ref="W800:W863" si="339">const*($N800/omega)*K800*(wx*(H800-P800)-wy*(G800-O800))</f>
        <v>3.132352011444596</v>
      </c>
      <c r="X800" s="5">
        <f t="shared" si="329"/>
        <v>2.2146243689482574</v>
      </c>
      <c r="Y800" s="5">
        <f t="shared" si="329"/>
        <v>-2.2910930025034206</v>
      </c>
      <c r="Z800" s="5">
        <f t="shared" ref="Z800:Z863" si="340">S800+W800-32.174</f>
        <v>-9.4861600010916689</v>
      </c>
      <c r="AA800">
        <f t="shared" ref="AA800:AA863" si="341">IF(($A800-ttarget)*($A801-ttarget)&lt;0,1,0)</f>
        <v>0</v>
      </c>
      <c r="AB800">
        <f t="shared" si="324"/>
        <v>0</v>
      </c>
    </row>
    <row r="801" spans="1:28" x14ac:dyDescent="0.2">
      <c r="A801">
        <f t="shared" si="325"/>
        <v>7.6899999999998805</v>
      </c>
      <c r="B801" s="5">
        <f t="shared" ref="B801:B864" si="342">B800+G800*dt+0.5*X800*dt*dt</f>
        <v>-237.77707076567191</v>
      </c>
      <c r="C801" s="5">
        <f t="shared" ref="C801:C864" si="343">C800+H800*dt+0.5*Y800*dt*dt</f>
        <v>512.36712710951963</v>
      </c>
      <c r="D801" s="5">
        <f t="shared" ref="D801:D864" si="344">D800+I800*dt+0.5*Z800*dt*dt</f>
        <v>-245.9255366607253</v>
      </c>
      <c r="E801" s="2">
        <f t="shared" ref="E801:E864" si="345">SQRT(B801^2+C801^2)</f>
        <v>564.85220042447031</v>
      </c>
      <c r="F801" s="2">
        <f t="shared" ref="F801:F864" si="346">ATAN2(C801,B801)*180/PI()</f>
        <v>-24.894863196834425</v>
      </c>
      <c r="G801" s="3">
        <f t="shared" si="326"/>
        <v>-21.798702787039396</v>
      </c>
      <c r="H801" s="3">
        <f t="shared" si="327"/>
        <v>44.760433552662256</v>
      </c>
      <c r="I801" s="3">
        <f t="shared" si="328"/>
        <v>-102.78566388834379</v>
      </c>
      <c r="J801" s="2">
        <f t="shared" ref="J801:J864" si="347">SQRT(G801^2+H801^2+I801^2)</f>
        <v>114.20846096497209</v>
      </c>
      <c r="K801" s="2">
        <f t="shared" si="330"/>
        <v>114.20846096497209</v>
      </c>
      <c r="L801" s="5">
        <f t="shared" si="331"/>
        <v>0.31384836983451009</v>
      </c>
      <c r="M801" s="4">
        <f t="shared" ref="M801:M864" si="348">(romega/K801)*EXP(-A801/tau)</f>
        <v>6.896718357563747E-2</v>
      </c>
      <c r="N801" s="4">
        <f t="shared" si="332"/>
        <v>0.12315483477128307</v>
      </c>
      <c r="O801" s="4">
        <f t="shared" si="333"/>
        <v>0</v>
      </c>
      <c r="P801" s="4">
        <f t="shared" si="334"/>
        <v>0</v>
      </c>
      <c r="Q801" s="5">
        <f t="shared" si="335"/>
        <v>4.1537676104109567</v>
      </c>
      <c r="R801" s="5">
        <f t="shared" si="336"/>
        <v>-8.5291515249954806</v>
      </c>
      <c r="S801" s="5">
        <f t="shared" ref="S801:S864" si="349">-const*$L801*$K801*I801</f>
        <v>19.585925164676997</v>
      </c>
      <c r="T801" s="6">
        <f t="shared" ref="T801:T864" si="350">omega*EXP(-A801/tau)*30/PI()</f>
        <v>621.49894171493963</v>
      </c>
      <c r="U801" s="5">
        <f t="shared" si="337"/>
        <v>-1.9408364941644189</v>
      </c>
      <c r="V801" s="5">
        <f t="shared" si="338"/>
        <v>6.2452621427770234</v>
      </c>
      <c r="W801" s="5">
        <f t="shared" si="339"/>
        <v>3.1312572870559268</v>
      </c>
      <c r="X801" s="5">
        <f t="shared" si="329"/>
        <v>2.2129311162465379</v>
      </c>
      <c r="Y801" s="5">
        <f t="shared" si="329"/>
        <v>-2.2838893822184572</v>
      </c>
      <c r="Z801" s="5">
        <f t="shared" si="340"/>
        <v>-9.4568175482670753</v>
      </c>
      <c r="AA801">
        <f t="shared" si="341"/>
        <v>0</v>
      </c>
      <c r="AB801">
        <f t="shared" ref="AB801:AB864" si="351">IF($D801*$D802&lt;0,1,0)</f>
        <v>0</v>
      </c>
    </row>
    <row r="802" spans="1:28" x14ac:dyDescent="0.2">
      <c r="A802">
        <f t="shared" si="325"/>
        <v>7.6999999999998803</v>
      </c>
      <c r="B802" s="5">
        <f t="shared" si="342"/>
        <v>-237.9949471469865</v>
      </c>
      <c r="C802" s="5">
        <f t="shared" si="343"/>
        <v>512.81461725057716</v>
      </c>
      <c r="D802" s="5">
        <f t="shared" si="344"/>
        <v>-246.95386614048616</v>
      </c>
      <c r="E802" s="2">
        <f t="shared" si="345"/>
        <v>565.3498266855247</v>
      </c>
      <c r="F802" s="2">
        <f t="shared" si="346"/>
        <v>-24.895801526996127</v>
      </c>
      <c r="G802" s="3">
        <f t="shared" si="326"/>
        <v>-21.77657347587693</v>
      </c>
      <c r="H802" s="3">
        <f t="shared" si="327"/>
        <v>44.737594658840074</v>
      </c>
      <c r="I802" s="3">
        <f t="shared" si="328"/>
        <v>-102.88023206382645</v>
      </c>
      <c r="J802" s="2">
        <f t="shared" si="347"/>
        <v>114.28041686008906</v>
      </c>
      <c r="K802" s="2">
        <f t="shared" si="330"/>
        <v>114.28041686008906</v>
      </c>
      <c r="L802" s="5">
        <f t="shared" si="331"/>
        <v>0.31384836983451009</v>
      </c>
      <c r="M802" s="4">
        <f t="shared" si="348"/>
        <v>6.8923689929075757E-2</v>
      </c>
      <c r="N802" s="4">
        <f t="shared" si="332"/>
        <v>0.12309934894941718</v>
      </c>
      <c r="O802" s="4">
        <f t="shared" si="333"/>
        <v>0</v>
      </c>
      <c r="P802" s="4">
        <f t="shared" si="334"/>
        <v>0</v>
      </c>
      <c r="Q802" s="5">
        <f t="shared" si="335"/>
        <v>4.1521652278810821</v>
      </c>
      <c r="R802" s="5">
        <f t="shared" si="336"/>
        <v>-8.5301705122363742</v>
      </c>
      <c r="S802" s="5">
        <f t="shared" si="349"/>
        <v>19.616296507114026</v>
      </c>
      <c r="T802" s="6">
        <f t="shared" si="350"/>
        <v>621.4983202163088</v>
      </c>
      <c r="U802" s="5">
        <f t="shared" si="337"/>
        <v>-1.9409358708915347</v>
      </c>
      <c r="V802" s="5">
        <f t="shared" si="338"/>
        <v>6.2534689692196261</v>
      </c>
      <c r="W802" s="5">
        <f t="shared" si="339"/>
        <v>3.1301649121595045</v>
      </c>
      <c r="X802" s="5">
        <f t="shared" si="329"/>
        <v>2.2112293569895476</v>
      </c>
      <c r="Y802" s="5">
        <f t="shared" si="329"/>
        <v>-2.2767015430167481</v>
      </c>
      <c r="Z802" s="5">
        <f t="shared" si="340"/>
        <v>-9.4275385807264698</v>
      </c>
      <c r="AA802">
        <f t="shared" si="341"/>
        <v>0</v>
      </c>
      <c r="AB802">
        <f t="shared" si="351"/>
        <v>0</v>
      </c>
    </row>
    <row r="803" spans="1:28" x14ac:dyDescent="0.2">
      <c r="A803">
        <f t="shared" si="325"/>
        <v>7.7099999999998801</v>
      </c>
      <c r="B803" s="5">
        <f t="shared" si="342"/>
        <v>-238.2126023202774</v>
      </c>
      <c r="C803" s="5">
        <f t="shared" si="343"/>
        <v>513.26187936208839</v>
      </c>
      <c r="D803" s="5">
        <f t="shared" si="344"/>
        <v>-247.98313983805346</v>
      </c>
      <c r="E803" s="2">
        <f t="shared" si="345"/>
        <v>565.84715313457366</v>
      </c>
      <c r="F803" s="2">
        <f t="shared" si="346"/>
        <v>-24.896727609855724</v>
      </c>
      <c r="G803" s="3">
        <f t="shared" si="326"/>
        <v>-21.754461182307033</v>
      </c>
      <c r="H803" s="3">
        <f t="shared" si="327"/>
        <v>44.714827643409905</v>
      </c>
      <c r="I803" s="3">
        <f t="shared" si="328"/>
        <v>-102.97450744963372</v>
      </c>
      <c r="J803" s="2">
        <f t="shared" si="347"/>
        <v>114.35218221357663</v>
      </c>
      <c r="K803" s="2">
        <f t="shared" si="330"/>
        <v>114.35218221357663</v>
      </c>
      <c r="L803" s="5">
        <f t="shared" si="331"/>
        <v>0.31384836983451009</v>
      </c>
      <c r="M803" s="4">
        <f t="shared" si="348"/>
        <v>6.8880365792189147E-2</v>
      </c>
      <c r="N803" s="4">
        <f t="shared" si="332"/>
        <v>0.12304405948882516</v>
      </c>
      <c r="O803" s="4">
        <f t="shared" si="333"/>
        <v>0</v>
      </c>
      <c r="P803" s="4">
        <f t="shared" si="334"/>
        <v>0</v>
      </c>
      <c r="Q803" s="5">
        <f t="shared" si="335"/>
        <v>4.150553862753358</v>
      </c>
      <c r="R803" s="5">
        <f t="shared" si="336"/>
        <v>-8.5311835141496211</v>
      </c>
      <c r="S803" s="5">
        <f t="shared" si="349"/>
        <v>19.646601958030033</v>
      </c>
      <c r="T803" s="6">
        <f t="shared" si="350"/>
        <v>621.49769871829938</v>
      </c>
      <c r="U803" s="5">
        <f t="shared" si="337"/>
        <v>-1.941034726852553</v>
      </c>
      <c r="V803" s="5">
        <f t="shared" si="338"/>
        <v>6.2616540304853601</v>
      </c>
      <c r="W803" s="5">
        <f t="shared" si="339"/>
        <v>3.1290748879011581</v>
      </c>
      <c r="X803" s="5">
        <f t="shared" si="329"/>
        <v>2.2095191359008051</v>
      </c>
      <c r="Y803" s="5">
        <f t="shared" si="329"/>
        <v>-2.269529483664261</v>
      </c>
      <c r="Z803" s="5">
        <f t="shared" si="340"/>
        <v>-9.3983231540688088</v>
      </c>
      <c r="AA803">
        <f t="shared" si="341"/>
        <v>0</v>
      </c>
      <c r="AB803">
        <f t="shared" si="351"/>
        <v>0</v>
      </c>
    </row>
    <row r="804" spans="1:28" x14ac:dyDescent="0.2">
      <c r="A804">
        <f t="shared" si="325"/>
        <v>7.7199999999998798</v>
      </c>
      <c r="B804" s="5">
        <f t="shared" si="342"/>
        <v>-238.43003645614365</v>
      </c>
      <c r="C804" s="5">
        <f t="shared" si="343"/>
        <v>513.70891416204825</v>
      </c>
      <c r="D804" s="5">
        <f t="shared" si="344"/>
        <v>-249.01335482870749</v>
      </c>
      <c r="E804" s="2">
        <f t="shared" si="345"/>
        <v>566.34418048923976</v>
      </c>
      <c r="F804" s="2">
        <f t="shared" si="346"/>
        <v>-24.897641464223177</v>
      </c>
      <c r="G804" s="3">
        <f t="shared" si="326"/>
        <v>-21.732365990948026</v>
      </c>
      <c r="H804" s="3">
        <f t="shared" si="327"/>
        <v>44.69213234857326</v>
      </c>
      <c r="I804" s="3">
        <f t="shared" si="328"/>
        <v>-103.06849068117441</v>
      </c>
      <c r="J804" s="2">
        <f t="shared" si="347"/>
        <v>114.42375713426928</v>
      </c>
      <c r="K804" s="2">
        <f t="shared" si="330"/>
        <v>114.42375713426928</v>
      </c>
      <c r="L804" s="5">
        <f t="shared" si="331"/>
        <v>0.31384836983451009</v>
      </c>
      <c r="M804" s="4">
        <f t="shared" si="348"/>
        <v>6.8837210564125242E-2</v>
      </c>
      <c r="N804" s="4">
        <f t="shared" si="332"/>
        <v>0.12298896584463033</v>
      </c>
      <c r="O804" s="4">
        <f t="shared" si="333"/>
        <v>0</v>
      </c>
      <c r="P804" s="4">
        <f t="shared" si="334"/>
        <v>0</v>
      </c>
      <c r="Q804" s="5">
        <f t="shared" si="335"/>
        <v>4.1489335623305772</v>
      </c>
      <c r="R804" s="5">
        <f t="shared" si="336"/>
        <v>-8.5321905562582945</v>
      </c>
      <c r="S804" s="5">
        <f t="shared" si="349"/>
        <v>19.676841462360571</v>
      </c>
      <c r="T804" s="6">
        <f t="shared" si="350"/>
        <v>621.49707722091125</v>
      </c>
      <c r="U804" s="5">
        <f t="shared" si="337"/>
        <v>-1.9411330645825928</v>
      </c>
      <c r="V804" s="5">
        <f t="shared" si="338"/>
        <v>6.2698173534936226</v>
      </c>
      <c r="W804" s="5">
        <f t="shared" si="339"/>
        <v>3.1279872153909789</v>
      </c>
      <c r="X804" s="5">
        <f t="shared" si="329"/>
        <v>2.2078004977479844</v>
      </c>
      <c r="Y804" s="5">
        <f t="shared" si="329"/>
        <v>-2.2623732027646719</v>
      </c>
      <c r="Z804" s="5">
        <f t="shared" si="340"/>
        <v>-9.3691713222484481</v>
      </c>
      <c r="AA804">
        <f t="shared" si="341"/>
        <v>0</v>
      </c>
      <c r="AB804">
        <f t="shared" si="351"/>
        <v>0</v>
      </c>
    </row>
    <row r="805" spans="1:28" x14ac:dyDescent="0.2">
      <c r="A805">
        <f t="shared" si="325"/>
        <v>7.7299999999998796</v>
      </c>
      <c r="B805" s="5">
        <f t="shared" si="342"/>
        <v>-238.64724972602824</v>
      </c>
      <c r="C805" s="5">
        <f t="shared" si="343"/>
        <v>514.15572236687387</v>
      </c>
      <c r="D805" s="5">
        <f t="shared" si="344"/>
        <v>-250.04450819408535</v>
      </c>
      <c r="E805" s="2">
        <f t="shared" si="345"/>
        <v>566.84090946613867</v>
      </c>
      <c r="F805" s="2">
        <f t="shared" si="346"/>
        <v>-24.898543108943592</v>
      </c>
      <c r="G805" s="3">
        <f t="shared" si="326"/>
        <v>-21.710287985970545</v>
      </c>
      <c r="H805" s="3">
        <f t="shared" si="327"/>
        <v>44.669508616545613</v>
      </c>
      <c r="I805" s="3">
        <f t="shared" si="328"/>
        <v>-103.16218239439689</v>
      </c>
      <c r="J805" s="2">
        <f t="shared" si="347"/>
        <v>114.49514173471394</v>
      </c>
      <c r="K805" s="2">
        <f t="shared" si="330"/>
        <v>114.49514173471394</v>
      </c>
      <c r="L805" s="5">
        <f t="shared" si="331"/>
        <v>0.31384836983451009</v>
      </c>
      <c r="M805" s="4">
        <f t="shared" si="348"/>
        <v>6.8794223645155569E-2</v>
      </c>
      <c r="N805" s="4">
        <f t="shared" si="332"/>
        <v>0.12293406747162826</v>
      </c>
      <c r="O805" s="4">
        <f t="shared" si="333"/>
        <v>0</v>
      </c>
      <c r="P805" s="4">
        <f t="shared" si="334"/>
        <v>0</v>
      </c>
      <c r="Q805" s="5">
        <f t="shared" si="335"/>
        <v>4.1473043739563016</v>
      </c>
      <c r="R805" s="5">
        <f t="shared" si="336"/>
        <v>-8.5331916641361154</v>
      </c>
      <c r="S805" s="5">
        <f t="shared" si="349"/>
        <v>19.707014966712492</v>
      </c>
      <c r="T805" s="6">
        <f t="shared" si="350"/>
        <v>621.49645572414477</v>
      </c>
      <c r="U805" s="5">
        <f t="shared" si="337"/>
        <v>-1.9412308866158829</v>
      </c>
      <c r="V805" s="5">
        <f t="shared" si="338"/>
        <v>6.2779589653771684</v>
      </c>
      <c r="W805" s="5">
        <f t="shared" si="339"/>
        <v>3.1269018957032779</v>
      </c>
      <c r="X805" s="5">
        <f t="shared" si="329"/>
        <v>2.2060734873404186</v>
      </c>
      <c r="Y805" s="5">
        <f t="shared" si="329"/>
        <v>-2.2552326987589471</v>
      </c>
      <c r="Z805" s="5">
        <f t="shared" si="340"/>
        <v>-9.3400831375842301</v>
      </c>
      <c r="AA805">
        <f t="shared" si="341"/>
        <v>0</v>
      </c>
      <c r="AB805">
        <f t="shared" si="351"/>
        <v>0</v>
      </c>
    </row>
    <row r="806" spans="1:28" x14ac:dyDescent="0.2">
      <c r="A806">
        <f t="shared" si="325"/>
        <v>7.7399999999998794</v>
      </c>
      <c r="B806" s="5">
        <f t="shared" si="342"/>
        <v>-238.86424230221357</v>
      </c>
      <c r="C806" s="5">
        <f t="shared" si="343"/>
        <v>514.60230469140447</v>
      </c>
      <c r="D806" s="5">
        <f t="shared" si="344"/>
        <v>-251.07659702218621</v>
      </c>
      <c r="E806" s="2">
        <f t="shared" si="345"/>
        <v>567.33734078087582</v>
      </c>
      <c r="F806" s="2">
        <f t="shared" si="346"/>
        <v>-24.899432562896912</v>
      </c>
      <c r="G806" s="3">
        <f t="shared" si="326"/>
        <v>-21.688227251097143</v>
      </c>
      <c r="H806" s="3">
        <f t="shared" si="327"/>
        <v>44.646956289558027</v>
      </c>
      <c r="I806" s="3">
        <f t="shared" si="328"/>
        <v>-103.25558322577274</v>
      </c>
      <c r="J806" s="2">
        <f t="shared" si="347"/>
        <v>114.56633613113155</v>
      </c>
      <c r="K806" s="2">
        <f t="shared" si="330"/>
        <v>114.56633613113155</v>
      </c>
      <c r="L806" s="5">
        <f t="shared" si="331"/>
        <v>0.31384836983451009</v>
      </c>
      <c r="M806" s="4">
        <f t="shared" si="348"/>
        <v>6.875140443669045E-2</v>
      </c>
      <c r="N806" s="4">
        <f t="shared" si="332"/>
        <v>0.12287936382431543</v>
      </c>
      <c r="O806" s="4">
        <f t="shared" si="333"/>
        <v>0</v>
      </c>
      <c r="P806" s="4">
        <f t="shared" si="334"/>
        <v>0</v>
      </c>
      <c r="Q806" s="5">
        <f t="shared" si="335"/>
        <v>4.1456663450122075</v>
      </c>
      <c r="R806" s="5">
        <f t="shared" si="336"/>
        <v>-8.5341868634048268</v>
      </c>
      <c r="S806" s="5">
        <f t="shared" si="349"/>
        <v>19.73712241935489</v>
      </c>
      <c r="T806" s="6">
        <f t="shared" si="350"/>
        <v>621.49583422799981</v>
      </c>
      <c r="U806" s="5">
        <f t="shared" si="337"/>
        <v>-1.9413281954855759</v>
      </c>
      <c r="V806" s="5">
        <f t="shared" si="338"/>
        <v>6.2860788934798961</v>
      </c>
      <c r="W806" s="5">
        <f t="shared" si="339"/>
        <v>3.1258189298765471</v>
      </c>
      <c r="X806" s="5">
        <f t="shared" si="329"/>
        <v>2.2043381495266319</v>
      </c>
      <c r="Y806" s="5">
        <f t="shared" si="329"/>
        <v>-2.2481079699249307</v>
      </c>
      <c r="Z806" s="5">
        <f t="shared" si="340"/>
        <v>-9.3110586507685618</v>
      </c>
      <c r="AA806">
        <f t="shared" si="341"/>
        <v>0</v>
      </c>
      <c r="AB806">
        <f t="shared" si="351"/>
        <v>0</v>
      </c>
    </row>
    <row r="807" spans="1:28" x14ac:dyDescent="0.2">
      <c r="A807">
        <f t="shared" si="325"/>
        <v>7.7499999999998792</v>
      </c>
      <c r="B807" s="5">
        <f t="shared" si="342"/>
        <v>-239.08101435781705</v>
      </c>
      <c r="C807" s="5">
        <f t="shared" si="343"/>
        <v>515.04866184890159</v>
      </c>
      <c r="D807" s="5">
        <f t="shared" si="344"/>
        <v>-252.10961840737644</v>
      </c>
      <c r="E807" s="2">
        <f t="shared" si="345"/>
        <v>567.8334751480462</v>
      </c>
      <c r="F807" s="2">
        <f t="shared" si="346"/>
        <v>-24.900309844997604</v>
      </c>
      <c r="G807" s="3">
        <f t="shared" si="326"/>
        <v>-21.666183869601877</v>
      </c>
      <c r="H807" s="3">
        <f t="shared" si="327"/>
        <v>44.62447520985878</v>
      </c>
      <c r="I807" s="3">
        <f t="shared" si="328"/>
        <v>-103.34869381228043</v>
      </c>
      <c r="J807" s="2">
        <f t="shared" si="347"/>
        <v>114.63734044337905</v>
      </c>
      <c r="K807" s="2">
        <f t="shared" si="330"/>
        <v>114.63734044337905</v>
      </c>
      <c r="L807" s="5">
        <f t="shared" si="331"/>
        <v>0.31384836983451009</v>
      </c>
      <c r="M807" s="4">
        <f t="shared" si="348"/>
        <v>6.8708752341293464E-2</v>
      </c>
      <c r="N807" s="4">
        <f t="shared" si="332"/>
        <v>0.12282485435691737</v>
      </c>
      <c r="O807" s="4">
        <f t="shared" si="333"/>
        <v>0</v>
      </c>
      <c r="P807" s="4">
        <f t="shared" si="334"/>
        <v>0</v>
      </c>
      <c r="Q807" s="5">
        <f t="shared" si="335"/>
        <v>4.1440195229154604</v>
      </c>
      <c r="R807" s="5">
        <f t="shared" si="336"/>
        <v>-8.5351761797316374</v>
      </c>
      <c r="S807" s="5">
        <f t="shared" si="349"/>
        <v>19.76716377020999</v>
      </c>
      <c r="T807" s="6">
        <f t="shared" si="350"/>
        <v>621.49521273247638</v>
      </c>
      <c r="U807" s="5">
        <f t="shared" si="337"/>
        <v>-1.9414249937235684</v>
      </c>
      <c r="V807" s="5">
        <f t="shared" si="338"/>
        <v>6.2941771653546468</v>
      </c>
      <c r="W807" s="5">
        <f t="shared" si="339"/>
        <v>3.1247383189134221</v>
      </c>
      <c r="X807" s="5">
        <f t="shared" si="329"/>
        <v>2.202594529191892</v>
      </c>
      <c r="Y807" s="5">
        <f t="shared" si="329"/>
        <v>-2.2409990143769907</v>
      </c>
      <c r="Z807" s="5">
        <f t="shared" si="340"/>
        <v>-9.2820979108765869</v>
      </c>
      <c r="AA807">
        <f t="shared" si="341"/>
        <v>0</v>
      </c>
      <c r="AB807">
        <f t="shared" si="351"/>
        <v>0</v>
      </c>
    </row>
    <row r="808" spans="1:28" x14ac:dyDescent="0.2">
      <c r="A808">
        <f t="shared" si="325"/>
        <v>7.759999999999879</v>
      </c>
      <c r="B808" s="5">
        <f t="shared" si="342"/>
        <v>-239.2975660667866</v>
      </c>
      <c r="C808" s="5">
        <f t="shared" si="343"/>
        <v>515.49479455104938</v>
      </c>
      <c r="D808" s="5">
        <f t="shared" si="344"/>
        <v>-253.14356945039478</v>
      </c>
      <c r="E808" s="2">
        <f t="shared" si="345"/>
        <v>568.32931328123198</v>
      </c>
      <c r="F808" s="2">
        <f t="shared" si="346"/>
        <v>-24.901174974194358</v>
      </c>
      <c r="G808" s="3">
        <f t="shared" si="326"/>
        <v>-21.644157924309958</v>
      </c>
      <c r="H808" s="3">
        <f t="shared" si="327"/>
        <v>44.602065219715008</v>
      </c>
      <c r="I808" s="3">
        <f t="shared" si="328"/>
        <v>-103.4415147913892</v>
      </c>
      <c r="J808" s="2">
        <f t="shared" si="347"/>
        <v>114.70815479491147</v>
      </c>
      <c r="K808" s="2">
        <f t="shared" si="330"/>
        <v>114.70815479491147</v>
      </c>
      <c r="L808" s="5">
        <f t="shared" si="331"/>
        <v>0.31384836983451009</v>
      </c>
      <c r="M808" s="4">
        <f t="shared" si="348"/>
        <v>6.8666266762695688E-2</v>
      </c>
      <c r="N808" s="4">
        <f t="shared" si="332"/>
        <v>0.12277053852341657</v>
      </c>
      <c r="O808" s="4">
        <f t="shared" si="333"/>
        <v>0</v>
      </c>
      <c r="P808" s="4">
        <f t="shared" si="334"/>
        <v>0</v>
      </c>
      <c r="Q808" s="5">
        <f t="shared" si="335"/>
        <v>4.1423639551161093</v>
      </c>
      <c r="R808" s="5">
        <f t="shared" si="336"/>
        <v>-8.5361596388266818</v>
      </c>
      <c r="S808" s="5">
        <f t="shared" si="349"/>
        <v>19.797138970844085</v>
      </c>
      <c r="T808" s="6">
        <f t="shared" si="350"/>
        <v>621.49459123757435</v>
      </c>
      <c r="U808" s="5">
        <f t="shared" si="337"/>
        <v>-1.941521283860322</v>
      </c>
      <c r="V808" s="5">
        <f t="shared" si="338"/>
        <v>6.3022538087610096</v>
      </c>
      <c r="W808" s="5">
        <f t="shared" si="339"/>
        <v>3.1236600637806493</v>
      </c>
      <c r="X808" s="5">
        <f t="shared" si="329"/>
        <v>2.2008426712557876</v>
      </c>
      <c r="Y808" s="5">
        <f t="shared" si="329"/>
        <v>-2.2339058300656722</v>
      </c>
      <c r="Z808" s="5">
        <f t="shared" si="340"/>
        <v>-9.2532009653752638</v>
      </c>
      <c r="AA808">
        <f t="shared" si="341"/>
        <v>0</v>
      </c>
      <c r="AB808">
        <f t="shared" si="351"/>
        <v>0</v>
      </c>
    </row>
    <row r="809" spans="1:28" x14ac:dyDescent="0.2">
      <c r="A809">
        <f t="shared" si="325"/>
        <v>7.7699999999998788</v>
      </c>
      <c r="B809" s="5">
        <f t="shared" si="342"/>
        <v>-239.51389760389614</v>
      </c>
      <c r="C809" s="5">
        <f t="shared" si="343"/>
        <v>515.94070350795505</v>
      </c>
      <c r="D809" s="5">
        <f t="shared" si="344"/>
        <v>-254.17844725835695</v>
      </c>
      <c r="E809" s="2">
        <f t="shared" si="345"/>
        <v>568.82485589300097</v>
      </c>
      <c r="F809" s="2">
        <f t="shared" si="346"/>
        <v>-24.902027969469753</v>
      </c>
      <c r="G809" s="3">
        <f t="shared" si="326"/>
        <v>-21.622149497597402</v>
      </c>
      <c r="H809" s="3">
        <f t="shared" si="327"/>
        <v>44.579726161414349</v>
      </c>
      <c r="I809" s="3">
        <f t="shared" si="328"/>
        <v>-103.53404680104295</v>
      </c>
      <c r="J809" s="2">
        <f t="shared" si="347"/>
        <v>114.77877931274445</v>
      </c>
      <c r="K809" s="2">
        <f t="shared" si="330"/>
        <v>114.77877931274445</v>
      </c>
      <c r="L809" s="5">
        <f t="shared" si="331"/>
        <v>0.31384836983451009</v>
      </c>
      <c r="M809" s="4">
        <f t="shared" si="348"/>
        <v>6.8623947105809546E-2</v>
      </c>
      <c r="N809" s="4">
        <f t="shared" si="332"/>
        <v>0.12271641577757986</v>
      </c>
      <c r="O809" s="4">
        <f t="shared" si="333"/>
        <v>0</v>
      </c>
      <c r="P809" s="4">
        <f t="shared" si="334"/>
        <v>0</v>
      </c>
      <c r="Q809" s="5">
        <f t="shared" si="335"/>
        <v>4.140699689094518</v>
      </c>
      <c r="R809" s="5">
        <f t="shared" si="336"/>
        <v>-8.5371372664405278</v>
      </c>
      <c r="S809" s="5">
        <f t="shared" si="349"/>
        <v>19.827047974458424</v>
      </c>
      <c r="T809" s="6">
        <f t="shared" si="350"/>
        <v>621.49396974329386</v>
      </c>
      <c r="U809" s="5">
        <f t="shared" si="337"/>
        <v>-1.9416170684246885</v>
      </c>
      <c r="V809" s="5">
        <f t="shared" si="338"/>
        <v>6.3103088516631543</v>
      </c>
      <c r="W809" s="5">
        <f t="shared" si="339"/>
        <v>3.1225841654090654</v>
      </c>
      <c r="X809" s="5">
        <f t="shared" si="329"/>
        <v>2.1990826206698295</v>
      </c>
      <c r="Y809" s="5">
        <f t="shared" si="329"/>
        <v>-2.2268284147773736</v>
      </c>
      <c r="Z809" s="5">
        <f t="shared" si="340"/>
        <v>-9.2243678601325101</v>
      </c>
      <c r="AA809">
        <f t="shared" si="341"/>
        <v>0</v>
      </c>
      <c r="AB809">
        <f t="shared" si="351"/>
        <v>0</v>
      </c>
    </row>
    <row r="810" spans="1:28" x14ac:dyDescent="0.2">
      <c r="A810">
        <f t="shared" ref="A810:A873" si="352">A809+dt</f>
        <v>7.7799999999998786</v>
      </c>
      <c r="B810" s="5">
        <f t="shared" si="342"/>
        <v>-239.73000914474108</v>
      </c>
      <c r="C810" s="5">
        <f t="shared" si="343"/>
        <v>516.3863894281485</v>
      </c>
      <c r="D810" s="5">
        <f t="shared" si="344"/>
        <v>-255.21424894476039</v>
      </c>
      <c r="E810" s="2">
        <f t="shared" si="345"/>
        <v>569.32010369490467</v>
      </c>
      <c r="F810" s="2">
        <f t="shared" si="346"/>
        <v>-24.902868849839983</v>
      </c>
      <c r="G810" s="3">
        <f t="shared" ref="G810:G873" si="353">G809+X809*dt</f>
        <v>-21.600158671390705</v>
      </c>
      <c r="H810" s="3">
        <f t="shared" ref="H810:H873" si="354">H809+Y809*dt</f>
        <v>44.557457877266579</v>
      </c>
      <c r="I810" s="3">
        <f t="shared" ref="I810:I873" si="355">I809+Z809*dt</f>
        <v>-103.62629047964427</v>
      </c>
      <c r="J810" s="2">
        <f t="shared" si="347"/>
        <v>114.84921412741687</v>
      </c>
      <c r="K810" s="2">
        <f t="shared" si="330"/>
        <v>114.84921412741687</v>
      </c>
      <c r="L810" s="5">
        <f t="shared" si="331"/>
        <v>0.31384836983451009</v>
      </c>
      <c r="M810" s="4">
        <f t="shared" si="348"/>
        <v>6.8581792776742395E-2</v>
      </c>
      <c r="N810" s="4">
        <f t="shared" si="332"/>
        <v>0.12266248557298545</v>
      </c>
      <c r="O810" s="4">
        <f t="shared" si="333"/>
        <v>0</v>
      </c>
      <c r="P810" s="4">
        <f t="shared" si="334"/>
        <v>0</v>
      </c>
      <c r="Q810" s="5">
        <f t="shared" si="335"/>
        <v>4.1390267723588066</v>
      </c>
      <c r="R810" s="5">
        <f t="shared" si="336"/>
        <v>-8.5381090883617183</v>
      </c>
      <c r="S810" s="5">
        <f t="shared" si="349"/>
        <v>19.856890735880093</v>
      </c>
      <c r="T810" s="6">
        <f t="shared" si="350"/>
        <v>621.49334824963489</v>
      </c>
      <c r="U810" s="5">
        <f t="shared" si="337"/>
        <v>-1.941712349943739</v>
      </c>
      <c r="V810" s="5">
        <f t="shared" si="338"/>
        <v>6.3183423222276431</v>
      </c>
      <c r="W810" s="5">
        <f t="shared" si="339"/>
        <v>3.121510624693578</v>
      </c>
      <c r="X810" s="5">
        <f t="shared" ref="X810:Y873" si="356">Q810+U810</f>
        <v>2.1973144224150678</v>
      </c>
      <c r="Y810" s="5">
        <f t="shared" si="356"/>
        <v>-2.2197667661340752</v>
      </c>
      <c r="Z810" s="5">
        <f t="shared" si="340"/>
        <v>-9.1955986394263292</v>
      </c>
      <c r="AA810">
        <f t="shared" si="341"/>
        <v>0</v>
      </c>
      <c r="AB810">
        <f t="shared" si="351"/>
        <v>0</v>
      </c>
    </row>
    <row r="811" spans="1:28" x14ac:dyDescent="0.2">
      <c r="A811">
        <f t="shared" si="352"/>
        <v>7.7899999999998784</v>
      </c>
      <c r="B811" s="5">
        <f t="shared" si="342"/>
        <v>-239.94590086573385</v>
      </c>
      <c r="C811" s="5">
        <f t="shared" si="343"/>
        <v>516.83185301858293</v>
      </c>
      <c r="D811" s="5">
        <f t="shared" si="344"/>
        <v>-256.25097162948879</v>
      </c>
      <c r="E811" s="2">
        <f t="shared" si="345"/>
        <v>569.81505739747763</v>
      </c>
      <c r="F811" s="2">
        <f t="shared" si="346"/>
        <v>-24.903697634354533</v>
      </c>
      <c r="G811" s="3">
        <f t="shared" si="353"/>
        <v>-21.578185527166553</v>
      </c>
      <c r="H811" s="3">
        <f t="shared" si="354"/>
        <v>44.535260209605241</v>
      </c>
      <c r="I811" s="3">
        <f t="shared" si="355"/>
        <v>-103.71824646603854</v>
      </c>
      <c r="J811" s="2">
        <f t="shared" si="347"/>
        <v>114.91945937295382</v>
      </c>
      <c r="K811" s="2">
        <f t="shared" si="330"/>
        <v>114.91945937295382</v>
      </c>
      <c r="L811" s="5">
        <f t="shared" si="331"/>
        <v>0.31384836983451009</v>
      </c>
      <c r="M811" s="4">
        <f t="shared" si="348"/>
        <v>6.8539803182809736E-2</v>
      </c>
      <c r="N811" s="4">
        <f t="shared" si="332"/>
        <v>0.12260874736304962</v>
      </c>
      <c r="O811" s="4">
        <f t="shared" si="333"/>
        <v>0</v>
      </c>
      <c r="P811" s="4">
        <f t="shared" si="334"/>
        <v>0</v>
      </c>
      <c r="Q811" s="5">
        <f t="shared" si="335"/>
        <v>4.1373452524423362</v>
      </c>
      <c r="R811" s="5">
        <f t="shared" si="336"/>
        <v>-8.5390751304143286</v>
      </c>
      <c r="S811" s="5">
        <f t="shared" si="349"/>
        <v>19.886667211552911</v>
      </c>
      <c r="T811" s="6">
        <f t="shared" si="350"/>
        <v>621.49272675659734</v>
      </c>
      <c r="U811" s="5">
        <f t="shared" si="337"/>
        <v>-1.9418071309425977</v>
      </c>
      <c r="V811" s="5">
        <f t="shared" si="338"/>
        <v>6.3263542488212936</v>
      </c>
      <c r="W811" s="5">
        <f t="shared" si="339"/>
        <v>3.120439442493149</v>
      </c>
      <c r="X811" s="5">
        <f t="shared" si="356"/>
        <v>2.1955381214997383</v>
      </c>
      <c r="Y811" s="5">
        <f t="shared" si="356"/>
        <v>-2.212720881593035</v>
      </c>
      <c r="Z811" s="5">
        <f t="shared" si="340"/>
        <v>-9.1668933459539375</v>
      </c>
      <c r="AA811">
        <f t="shared" si="341"/>
        <v>0</v>
      </c>
      <c r="AB811">
        <f t="shared" si="351"/>
        <v>0</v>
      </c>
    </row>
    <row r="812" spans="1:28" x14ac:dyDescent="0.2">
      <c r="A812">
        <f t="shared" si="352"/>
        <v>7.7999999999998781</v>
      </c>
      <c r="B812" s="5">
        <f t="shared" si="342"/>
        <v>-240.16157294409945</v>
      </c>
      <c r="C812" s="5">
        <f t="shared" si="343"/>
        <v>517.27709498463491</v>
      </c>
      <c r="D812" s="5">
        <f t="shared" si="344"/>
        <v>-257.28861243881647</v>
      </c>
      <c r="E812" s="2">
        <f t="shared" si="345"/>
        <v>570.30971771023428</v>
      </c>
      <c r="F812" s="2">
        <f t="shared" si="346"/>
        <v>-24.904514342095876</v>
      </c>
      <c r="G812" s="3">
        <f t="shared" si="353"/>
        <v>-21.556230145951556</v>
      </c>
      <c r="H812" s="3">
        <f t="shared" si="354"/>
        <v>44.51313300078931</v>
      </c>
      <c r="I812" s="3">
        <f t="shared" si="355"/>
        <v>-103.80991539949808</v>
      </c>
      <c r="J812" s="2">
        <f t="shared" si="347"/>
        <v>114.98951518682969</v>
      </c>
      <c r="K812" s="2">
        <f t="shared" si="330"/>
        <v>114.98951518682969</v>
      </c>
      <c r="L812" s="5">
        <f t="shared" si="331"/>
        <v>0.31384836983451009</v>
      </c>
      <c r="M812" s="4">
        <f t="shared" si="348"/>
        <v>6.8497977732548135E-2</v>
      </c>
      <c r="N812" s="4">
        <f t="shared" si="332"/>
        <v>0.12255520060105279</v>
      </c>
      <c r="O812" s="4">
        <f t="shared" si="333"/>
        <v>0</v>
      </c>
      <c r="P812" s="4">
        <f t="shared" si="334"/>
        <v>0</v>
      </c>
      <c r="Q812" s="5">
        <f t="shared" si="335"/>
        <v>4.1356551769012047</v>
      </c>
      <c r="R812" s="5">
        <f t="shared" si="336"/>
        <v>-8.5400354184555791</v>
      </c>
      <c r="S812" s="5">
        <f t="shared" si="349"/>
        <v>19.916377359528269</v>
      </c>
      <c r="T812" s="6">
        <f t="shared" si="350"/>
        <v>621.49210526418142</v>
      </c>
      <c r="U812" s="5">
        <f t="shared" si="337"/>
        <v>-1.941901413944271</v>
      </c>
      <c r="V812" s="5">
        <f t="shared" si="338"/>
        <v>6.3343446600089965</v>
      </c>
      <c r="W812" s="5">
        <f t="shared" si="339"/>
        <v>3.1193706196307822</v>
      </c>
      <c r="X812" s="5">
        <f t="shared" si="356"/>
        <v>2.1937537629569337</v>
      </c>
      <c r="Y812" s="5">
        <f t="shared" si="356"/>
        <v>-2.2056907584465826</v>
      </c>
      <c r="Z812" s="5">
        <f t="shared" si="340"/>
        <v>-9.1382520208409481</v>
      </c>
      <c r="AA812">
        <f t="shared" si="341"/>
        <v>0</v>
      </c>
      <c r="AB812">
        <f t="shared" si="351"/>
        <v>0</v>
      </c>
    </row>
    <row r="813" spans="1:28" x14ac:dyDescent="0.2">
      <c r="A813">
        <f t="shared" si="352"/>
        <v>7.8099999999998779</v>
      </c>
      <c r="B813" s="5">
        <f t="shared" si="342"/>
        <v>-240.37702555787084</v>
      </c>
      <c r="C813" s="5">
        <f t="shared" si="343"/>
        <v>517.72211603010498</v>
      </c>
      <c r="D813" s="5">
        <f t="shared" si="344"/>
        <v>-258.32716850541254</v>
      </c>
      <c r="E813" s="2">
        <f t="shared" si="345"/>
        <v>570.8040853416685</v>
      </c>
      <c r="F813" s="2">
        <f t="shared" si="346"/>
        <v>-24.905318992179165</v>
      </c>
      <c r="G813" s="3">
        <f t="shared" si="353"/>
        <v>-21.534292608321987</v>
      </c>
      <c r="H813" s="3">
        <f t="shared" si="354"/>
        <v>44.491076093204846</v>
      </c>
      <c r="I813" s="3">
        <f t="shared" si="355"/>
        <v>-103.90129791970649</v>
      </c>
      <c r="J813" s="2">
        <f t="shared" si="347"/>
        <v>115.05938170993177</v>
      </c>
      <c r="K813" s="2">
        <f t="shared" si="330"/>
        <v>115.05938170993177</v>
      </c>
      <c r="L813" s="5">
        <f t="shared" si="331"/>
        <v>0.31384836983451009</v>
      </c>
      <c r="M813" s="4">
        <f t="shared" si="348"/>
        <v>6.845631583572781E-2</v>
      </c>
      <c r="N813" s="4">
        <f t="shared" si="332"/>
        <v>0.12250184474016555</v>
      </c>
      <c r="O813" s="4">
        <f t="shared" si="333"/>
        <v>0</v>
      </c>
      <c r="P813" s="4">
        <f t="shared" si="334"/>
        <v>0</v>
      </c>
      <c r="Q813" s="5">
        <f t="shared" si="335"/>
        <v>4.1339565933117779</v>
      </c>
      <c r="R813" s="5">
        <f t="shared" si="336"/>
        <v>-8.540989978373478</v>
      </c>
      <c r="S813" s="5">
        <f t="shared" si="349"/>
        <v>19.946021139456022</v>
      </c>
      <c r="T813" s="6">
        <f t="shared" si="350"/>
        <v>621.4914837723868</v>
      </c>
      <c r="U813" s="5">
        <f t="shared" si="337"/>
        <v>-1.9419952014694914</v>
      </c>
      <c r="V813" s="5">
        <f t="shared" si="338"/>
        <v>6.3423135845516079</v>
      </c>
      <c r="W813" s="5">
        <f t="shared" si="339"/>
        <v>3.1183041568935277</v>
      </c>
      <c r="X813" s="5">
        <f t="shared" si="356"/>
        <v>2.1919613918422867</v>
      </c>
      <c r="Y813" s="5">
        <f t="shared" si="356"/>
        <v>-2.1986763938218701</v>
      </c>
      <c r="Z813" s="5">
        <f t="shared" si="340"/>
        <v>-9.1096747036504482</v>
      </c>
      <c r="AA813">
        <f t="shared" si="341"/>
        <v>0</v>
      </c>
      <c r="AB813">
        <f t="shared" si="351"/>
        <v>0</v>
      </c>
    </row>
    <row r="814" spans="1:28" x14ac:dyDescent="0.2">
      <c r="A814">
        <f t="shared" si="352"/>
        <v>7.8199999999998777</v>
      </c>
      <c r="B814" s="5">
        <f t="shared" si="342"/>
        <v>-240.59225888588446</v>
      </c>
      <c r="C814" s="5">
        <f t="shared" si="343"/>
        <v>518.16691685721742</v>
      </c>
      <c r="D814" s="5">
        <f t="shared" si="344"/>
        <v>-259.36663696834484</v>
      </c>
      <c r="E814" s="2">
        <f t="shared" si="345"/>
        <v>571.29816099925165</v>
      </c>
      <c r="F814" s="2">
        <f t="shared" si="346"/>
        <v>-24.906111603751903</v>
      </c>
      <c r="G814" s="3">
        <f t="shared" si="353"/>
        <v>-21.512372994403563</v>
      </c>
      <c r="H814" s="3">
        <f t="shared" si="354"/>
        <v>44.46908932926663</v>
      </c>
      <c r="I814" s="3">
        <f t="shared" si="355"/>
        <v>-103.992394666743</v>
      </c>
      <c r="J814" s="2">
        <f t="shared" si="347"/>
        <v>115.12905908652374</v>
      </c>
      <c r="K814" s="2">
        <f t="shared" si="330"/>
        <v>115.12905908652374</v>
      </c>
      <c r="L814" s="5">
        <f t="shared" si="331"/>
        <v>0.31384836983451009</v>
      </c>
      <c r="M814" s="4">
        <f t="shared" si="348"/>
        <v>6.8414816903365039E-2</v>
      </c>
      <c r="N814" s="4">
        <f t="shared" si="332"/>
        <v>0.12244867923347399</v>
      </c>
      <c r="O814" s="4">
        <f t="shared" si="333"/>
        <v>0</v>
      </c>
      <c r="P814" s="4">
        <f t="shared" si="334"/>
        <v>0</v>
      </c>
      <c r="Q814" s="5">
        <f t="shared" si="335"/>
        <v>4.1322495492682352</v>
      </c>
      <c r="R814" s="5">
        <f t="shared" si="336"/>
        <v>-8.541938836084487</v>
      </c>
      <c r="S814" s="5">
        <f t="shared" si="349"/>
        <v>19.975598512575313</v>
      </c>
      <c r="T814" s="6">
        <f t="shared" si="350"/>
        <v>621.49086228121371</v>
      </c>
      <c r="U814" s="5">
        <f t="shared" si="337"/>
        <v>-1.942088496036553</v>
      </c>
      <c r="V814" s="5">
        <f t="shared" si="338"/>
        <v>6.3502610514037867</v>
      </c>
      <c r="W814" s="5">
        <f t="shared" si="339"/>
        <v>3.117240055032469</v>
      </c>
      <c r="X814" s="5">
        <f t="shared" si="356"/>
        <v>2.190161053231682</v>
      </c>
      <c r="Y814" s="5">
        <f t="shared" si="356"/>
        <v>-2.1916777846807003</v>
      </c>
      <c r="Z814" s="5">
        <f t="shared" si="340"/>
        <v>-9.0811614323922178</v>
      </c>
      <c r="AA814">
        <f t="shared" si="341"/>
        <v>0</v>
      </c>
      <c r="AB814">
        <f t="shared" si="351"/>
        <v>0</v>
      </c>
    </row>
    <row r="815" spans="1:28" x14ac:dyDescent="0.2">
      <c r="A815">
        <f t="shared" si="352"/>
        <v>7.8299999999998775</v>
      </c>
      <c r="B815" s="5">
        <f t="shared" si="342"/>
        <v>-240.80727310777581</v>
      </c>
      <c r="C815" s="5">
        <f t="shared" si="343"/>
        <v>518.61149816662089</v>
      </c>
      <c r="D815" s="5">
        <f t="shared" si="344"/>
        <v>-260.4070149730839</v>
      </c>
      <c r="E815" s="2">
        <f t="shared" si="345"/>
        <v>571.79194538943091</v>
      </c>
      <c r="F815" s="2">
        <f t="shared" si="346"/>
        <v>-24.906892195993674</v>
      </c>
      <c r="G815" s="3">
        <f t="shared" si="353"/>
        <v>-21.490471383871245</v>
      </c>
      <c r="H815" s="3">
        <f t="shared" si="354"/>
        <v>44.447172551419825</v>
      </c>
      <c r="I815" s="3">
        <f t="shared" si="355"/>
        <v>-104.08320628106692</v>
      </c>
      <c r="J815" s="2">
        <f t="shared" si="347"/>
        <v>115.19854746420982</v>
      </c>
      <c r="K815" s="2">
        <f t="shared" si="330"/>
        <v>115.19854746420982</v>
      </c>
      <c r="L815" s="5">
        <f t="shared" si="331"/>
        <v>0.31384836983451009</v>
      </c>
      <c r="M815" s="4">
        <f t="shared" si="348"/>
        <v>6.8373480347734036E-2</v>
      </c>
      <c r="N815" s="4">
        <f t="shared" si="332"/>
        <v>0.12239570353400479</v>
      </c>
      <c r="O815" s="4">
        <f t="shared" si="333"/>
        <v>0</v>
      </c>
      <c r="P815" s="4">
        <f t="shared" si="334"/>
        <v>0</v>
      </c>
      <c r="Q815" s="5">
        <f t="shared" si="335"/>
        <v>4.1305340923801577</v>
      </c>
      <c r="R815" s="5">
        <f t="shared" si="336"/>
        <v>-8.5428820175312303</v>
      </c>
      <c r="S815" s="5">
        <f t="shared" si="349"/>
        <v>20.005109441705454</v>
      </c>
      <c r="T815" s="6">
        <f t="shared" si="350"/>
        <v>621.49024079066214</v>
      </c>
      <c r="U815" s="5">
        <f t="shared" si="337"/>
        <v>-1.9421813001611583</v>
      </c>
      <c r="V815" s="5">
        <f t="shared" si="338"/>
        <v>6.3581870897118957</v>
      </c>
      <c r="W815" s="5">
        <f t="shared" si="339"/>
        <v>3.1161783147627395</v>
      </c>
      <c r="X815" s="5">
        <f t="shared" si="356"/>
        <v>2.1883527922189994</v>
      </c>
      <c r="Y815" s="5">
        <f t="shared" si="356"/>
        <v>-2.1846949278193346</v>
      </c>
      <c r="Z815" s="5">
        <f t="shared" si="340"/>
        <v>-9.0527122435318077</v>
      </c>
      <c r="AA815">
        <f t="shared" si="341"/>
        <v>0</v>
      </c>
      <c r="AB815">
        <f t="shared" si="351"/>
        <v>0</v>
      </c>
    </row>
    <row r="816" spans="1:28" x14ac:dyDescent="0.2">
      <c r="A816">
        <f t="shared" si="352"/>
        <v>7.8399999999998773</v>
      </c>
      <c r="B816" s="5">
        <f t="shared" si="342"/>
        <v>-241.02206840397491</v>
      </c>
      <c r="C816" s="5">
        <f t="shared" si="343"/>
        <v>519.05586065738862</v>
      </c>
      <c r="D816" s="5">
        <f t="shared" si="344"/>
        <v>-261.44829967150679</v>
      </c>
      <c r="E816" s="2">
        <f t="shared" si="345"/>
        <v>572.28543921762741</v>
      </c>
      <c r="F816" s="2">
        <f t="shared" si="346"/>
        <v>-24.90766078811583</v>
      </c>
      <c r="G816" s="3">
        <f t="shared" si="353"/>
        <v>-21.468587855949057</v>
      </c>
      <c r="H816" s="3">
        <f t="shared" si="354"/>
        <v>44.425325602141633</v>
      </c>
      <c r="I816" s="3">
        <f t="shared" si="355"/>
        <v>-104.17373340350224</v>
      </c>
      <c r="J816" s="2">
        <f t="shared" si="347"/>
        <v>115.2678469938988</v>
      </c>
      <c r="K816" s="2">
        <f t="shared" si="330"/>
        <v>115.2678469938988</v>
      </c>
      <c r="L816" s="5">
        <f t="shared" si="331"/>
        <v>0.31384836983451009</v>
      </c>
      <c r="M816" s="4">
        <f t="shared" si="348"/>
        <v>6.833230558237878E-2</v>
      </c>
      <c r="N816" s="4">
        <f t="shared" si="332"/>
        <v>0.12234291709475001</v>
      </c>
      <c r="O816" s="4">
        <f t="shared" si="333"/>
        <v>0</v>
      </c>
      <c r="P816" s="4">
        <f t="shared" si="334"/>
        <v>0</v>
      </c>
      <c r="Q816" s="5">
        <f t="shared" si="335"/>
        <v>4.1288102702701224</v>
      </c>
      <c r="R816" s="5">
        <f t="shared" si="336"/>
        <v>-8.5438195486802329</v>
      </c>
      <c r="S816" s="5">
        <f t="shared" si="349"/>
        <v>20.03455389123673</v>
      </c>
      <c r="T816" s="6">
        <f t="shared" si="350"/>
        <v>621.48961930073222</v>
      </c>
      <c r="U816" s="5">
        <f t="shared" si="337"/>
        <v>-1.9422736163562631</v>
      </c>
      <c r="V816" s="5">
        <f t="shared" si="338"/>
        <v>6.3660917288118783</v>
      </c>
      <c r="W816" s="5">
        <f t="shared" si="339"/>
        <v>3.1151189367635244</v>
      </c>
      <c r="X816" s="5">
        <f t="shared" si="356"/>
        <v>2.1865366539138593</v>
      </c>
      <c r="Y816" s="5">
        <f t="shared" si="356"/>
        <v>-2.1777278198683545</v>
      </c>
      <c r="Z816" s="5">
        <f t="shared" si="340"/>
        <v>-9.0243271719997438</v>
      </c>
      <c r="AA816">
        <f t="shared" si="341"/>
        <v>0</v>
      </c>
      <c r="AB816">
        <f t="shared" si="351"/>
        <v>0</v>
      </c>
    </row>
    <row r="817" spans="1:28" x14ac:dyDescent="0.2">
      <c r="A817">
        <f t="shared" si="352"/>
        <v>7.8499999999998771</v>
      </c>
      <c r="B817" s="5">
        <f t="shared" si="342"/>
        <v>-241.23664495570171</v>
      </c>
      <c r="C817" s="5">
        <f t="shared" si="343"/>
        <v>519.50000502701903</v>
      </c>
      <c r="D817" s="5">
        <f t="shared" si="344"/>
        <v>-262.49048822190042</v>
      </c>
      <c r="E817" s="2">
        <f t="shared" si="345"/>
        <v>572.77864318823561</v>
      </c>
      <c r="F817" s="2">
        <f t="shared" si="346"/>
        <v>-24.908417399361138</v>
      </c>
      <c r="G817" s="3">
        <f t="shared" si="353"/>
        <v>-21.446722489409918</v>
      </c>
      <c r="H817" s="3">
        <f t="shared" si="354"/>
        <v>44.40354832394295</v>
      </c>
      <c r="I817" s="3">
        <f t="shared" si="355"/>
        <v>-104.26397667522224</v>
      </c>
      <c r="J817" s="2">
        <f t="shared" si="347"/>
        <v>115.33695782976845</v>
      </c>
      <c r="K817" s="2">
        <f t="shared" si="330"/>
        <v>115.33695782976845</v>
      </c>
      <c r="L817" s="5">
        <f t="shared" si="331"/>
        <v>0.31384836983451009</v>
      </c>
      <c r="M817" s="4">
        <f t="shared" si="348"/>
        <v>6.8291292022124431E-2</v>
      </c>
      <c r="N817" s="4">
        <f t="shared" si="332"/>
        <v>0.12229031936869134</v>
      </c>
      <c r="O817" s="4">
        <f t="shared" si="333"/>
        <v>0</v>
      </c>
      <c r="P817" s="4">
        <f t="shared" si="334"/>
        <v>0</v>
      </c>
      <c r="Q817" s="5">
        <f t="shared" si="335"/>
        <v>4.1270781305713298</v>
      </c>
      <c r="R817" s="5">
        <f t="shared" si="336"/>
        <v>-8.5447514555196857</v>
      </c>
      <c r="S817" s="5">
        <f t="shared" si="349"/>
        <v>20.063931827121259</v>
      </c>
      <c r="T817" s="6">
        <f t="shared" si="350"/>
        <v>621.4889978114237</v>
      </c>
      <c r="U817" s="5">
        <f t="shared" si="337"/>
        <v>-1.9423654471319247</v>
      </c>
      <c r="V817" s="5">
        <f t="shared" si="338"/>
        <v>6.373974998227153</v>
      </c>
      <c r="W817" s="5">
        <f t="shared" si="339"/>
        <v>3.1140619216780756</v>
      </c>
      <c r="X817" s="5">
        <f t="shared" si="356"/>
        <v>2.1847126834394048</v>
      </c>
      <c r="Y817" s="5">
        <f t="shared" si="356"/>
        <v>-2.1707764572925328</v>
      </c>
      <c r="Z817" s="5">
        <f t="shared" si="340"/>
        <v>-8.9960062512006651</v>
      </c>
      <c r="AA817">
        <f t="shared" si="341"/>
        <v>0</v>
      </c>
      <c r="AB817">
        <f t="shared" si="351"/>
        <v>0</v>
      </c>
    </row>
    <row r="818" spans="1:28" x14ac:dyDescent="0.2">
      <c r="A818">
        <f t="shared" si="352"/>
        <v>7.8599999999998769</v>
      </c>
      <c r="B818" s="5">
        <f t="shared" si="342"/>
        <v>-241.45100294496163</v>
      </c>
      <c r="C818" s="5">
        <f t="shared" si="343"/>
        <v>519.94393197143563</v>
      </c>
      <c r="D818" s="5">
        <f t="shared" si="344"/>
        <v>-263.5335777889652</v>
      </c>
      <c r="E818" s="2">
        <f t="shared" si="345"/>
        <v>573.27155800462037</v>
      </c>
      <c r="F818" s="2">
        <f t="shared" si="346"/>
        <v>-24.909162049003523</v>
      </c>
      <c r="G818" s="3">
        <f t="shared" si="353"/>
        <v>-21.424875362575523</v>
      </c>
      <c r="H818" s="3">
        <f t="shared" si="354"/>
        <v>44.381840559370026</v>
      </c>
      <c r="I818" s="3">
        <f t="shared" si="355"/>
        <v>-104.35393673773424</v>
      </c>
      <c r="J818" s="2">
        <f t="shared" si="347"/>
        <v>115.40588012923033</v>
      </c>
      <c r="K818" s="2">
        <f t="shared" si="330"/>
        <v>115.40588012923033</v>
      </c>
      <c r="L818" s="5">
        <f t="shared" si="331"/>
        <v>0.31384836983451009</v>
      </c>
      <c r="M818" s="4">
        <f t="shared" si="348"/>
        <v>6.8250439083088421E-2</v>
      </c>
      <c r="N818" s="4">
        <f t="shared" si="332"/>
        <v>0.12223790980882408</v>
      </c>
      <c r="O818" s="4">
        <f t="shared" si="333"/>
        <v>0</v>
      </c>
      <c r="P818" s="4">
        <f t="shared" si="334"/>
        <v>0</v>
      </c>
      <c r="Q818" s="5">
        <f t="shared" si="335"/>
        <v>4.1253377209252591</v>
      </c>
      <c r="R818" s="5">
        <f t="shared" si="336"/>
        <v>-8.5456777640572561</v>
      </c>
      <c r="S818" s="5">
        <f t="shared" si="349"/>
        <v>20.093243216863815</v>
      </c>
      <c r="T818" s="6">
        <f t="shared" si="350"/>
        <v>621.4883763227366</v>
      </c>
      <c r="U818" s="5">
        <f t="shared" si="337"/>
        <v>-1.942456794995157</v>
      </c>
      <c r="V818" s="5">
        <f t="shared" si="338"/>
        <v>6.3818369276665319</v>
      </c>
      <c r="W818" s="5">
        <f t="shared" si="339"/>
        <v>3.1130072701137306</v>
      </c>
      <c r="X818" s="5">
        <f t="shared" si="356"/>
        <v>2.1828809259301023</v>
      </c>
      <c r="Y818" s="5">
        <f t="shared" si="356"/>
        <v>-2.1638408363907242</v>
      </c>
      <c r="Z818" s="5">
        <f t="shared" si="340"/>
        <v>-8.9677495130224543</v>
      </c>
      <c r="AA818">
        <f t="shared" si="341"/>
        <v>0</v>
      </c>
      <c r="AB818">
        <f t="shared" si="351"/>
        <v>0</v>
      </c>
    </row>
    <row r="819" spans="1:28" x14ac:dyDescent="0.2">
      <c r="A819">
        <f t="shared" si="352"/>
        <v>7.8699999999998766</v>
      </c>
      <c r="B819" s="5">
        <f t="shared" si="342"/>
        <v>-241.66514255454109</v>
      </c>
      <c r="C819" s="5">
        <f t="shared" si="343"/>
        <v>520.3876421849875</v>
      </c>
      <c r="D819" s="5">
        <f t="shared" si="344"/>
        <v>-264.5775655438182</v>
      </c>
      <c r="E819" s="2">
        <f t="shared" si="345"/>
        <v>573.76418436911626</v>
      </c>
      <c r="F819" s="2">
        <f t="shared" si="346"/>
        <v>-24.909894756347757</v>
      </c>
      <c r="G819" s="3">
        <f t="shared" si="353"/>
        <v>-21.403046553316223</v>
      </c>
      <c r="H819" s="3">
        <f t="shared" si="354"/>
        <v>44.360202151006121</v>
      </c>
      <c r="I819" s="3">
        <f t="shared" si="355"/>
        <v>-104.44361423286446</v>
      </c>
      <c r="J819" s="2">
        <f t="shared" si="347"/>
        <v>115.47461405289458</v>
      </c>
      <c r="K819" s="2">
        <f t="shared" si="330"/>
        <v>115.47461405289458</v>
      </c>
      <c r="L819" s="5">
        <f t="shared" si="331"/>
        <v>0.31384836983451009</v>
      </c>
      <c r="M819" s="4">
        <f t="shared" si="348"/>
        <v>6.8209746182691364E-2</v>
      </c>
      <c r="N819" s="4">
        <f t="shared" si="332"/>
        <v>0.1221856878681807</v>
      </c>
      <c r="O819" s="4">
        <f t="shared" si="333"/>
        <v>0</v>
      </c>
      <c r="P819" s="4">
        <f t="shared" si="334"/>
        <v>0</v>
      </c>
      <c r="Q819" s="5">
        <f t="shared" si="335"/>
        <v>4.1235890889793456</v>
      </c>
      <c r="R819" s="5">
        <f t="shared" si="336"/>
        <v>-8.5465985003179146</v>
      </c>
      <c r="S819" s="5">
        <f t="shared" si="349"/>
        <v>20.122488029512656</v>
      </c>
      <c r="T819" s="6">
        <f t="shared" si="350"/>
        <v>621.48775483467102</v>
      </c>
      <c r="U819" s="5">
        <f t="shared" si="337"/>
        <v>-1.9425476624497808</v>
      </c>
      <c r="V819" s="5">
        <f t="shared" si="338"/>
        <v>6.3896775470221234</v>
      </c>
      <c r="W819" s="5">
        <f t="shared" si="339"/>
        <v>3.1119549826419339</v>
      </c>
      <c r="X819" s="5">
        <f t="shared" si="356"/>
        <v>2.181041426529565</v>
      </c>
      <c r="Y819" s="5">
        <f t="shared" si="356"/>
        <v>-2.1569209532957911</v>
      </c>
      <c r="Z819" s="5">
        <f t="shared" si="340"/>
        <v>-8.9395569878454104</v>
      </c>
      <c r="AA819">
        <f t="shared" si="341"/>
        <v>0</v>
      </c>
      <c r="AB819">
        <f t="shared" si="351"/>
        <v>0</v>
      </c>
    </row>
    <row r="820" spans="1:28" x14ac:dyDescent="0.2">
      <c r="A820">
        <f t="shared" si="352"/>
        <v>7.8799999999998764</v>
      </c>
      <c r="B820" s="5">
        <f t="shared" si="342"/>
        <v>-241.87906396800292</v>
      </c>
      <c r="C820" s="5">
        <f t="shared" si="343"/>
        <v>520.83113636044993</v>
      </c>
      <c r="D820" s="5">
        <f t="shared" si="344"/>
        <v>-265.62244866399624</v>
      </c>
      <c r="E820" s="2">
        <f t="shared" si="345"/>
        <v>574.25652298302623</v>
      </c>
      <c r="F820" s="2">
        <f t="shared" si="346"/>
        <v>-24.910615540729118</v>
      </c>
      <c r="G820" s="3">
        <f t="shared" si="353"/>
        <v>-21.381236139050927</v>
      </c>
      <c r="H820" s="3">
        <f t="shared" si="354"/>
        <v>44.338632941473165</v>
      </c>
      <c r="I820" s="3">
        <f t="shared" si="355"/>
        <v>-104.53300980274291</v>
      </c>
      <c r="J820" s="2">
        <f t="shared" si="347"/>
        <v>115.54315976453515</v>
      </c>
      <c r="K820" s="2">
        <f t="shared" si="330"/>
        <v>115.54315976453515</v>
      </c>
      <c r="L820" s="5">
        <f t="shared" si="331"/>
        <v>0.31384836983451009</v>
      </c>
      <c r="M820" s="4">
        <f t="shared" si="348"/>
        <v>6.8169212739667695E-2</v>
      </c>
      <c r="N820" s="4">
        <f t="shared" si="332"/>
        <v>0.12213365299985428</v>
      </c>
      <c r="O820" s="4">
        <f t="shared" si="333"/>
        <v>0</v>
      </c>
      <c r="P820" s="4">
        <f t="shared" si="334"/>
        <v>0</v>
      </c>
      <c r="Q820" s="5">
        <f t="shared" si="335"/>
        <v>4.121832282384676</v>
      </c>
      <c r="R820" s="5">
        <f t="shared" si="336"/>
        <v>-8.5475136903418036</v>
      </c>
      <c r="S820" s="5">
        <f t="shared" si="349"/>
        <v>20.151666235650346</v>
      </c>
      <c r="T820" s="6">
        <f t="shared" si="350"/>
        <v>621.48713334722697</v>
      </c>
      <c r="U820" s="5">
        <f t="shared" si="337"/>
        <v>-1.9426380519962865</v>
      </c>
      <c r="V820" s="5">
        <f t="shared" si="338"/>
        <v>6.397496886367275</v>
      </c>
      <c r="W820" s="5">
        <f t="shared" si="339"/>
        <v>3.1109050597982648</v>
      </c>
      <c r="X820" s="5">
        <f t="shared" si="356"/>
        <v>2.1791942303883896</v>
      </c>
      <c r="Y820" s="5">
        <f t="shared" si="356"/>
        <v>-2.1500168039745287</v>
      </c>
      <c r="Z820" s="5">
        <f t="shared" si="340"/>
        <v>-8.9114287045513905</v>
      </c>
      <c r="AA820">
        <f t="shared" si="341"/>
        <v>0</v>
      </c>
      <c r="AB820">
        <f t="shared" si="351"/>
        <v>0</v>
      </c>
    </row>
    <row r="821" spans="1:28" x14ac:dyDescent="0.2">
      <c r="A821">
        <f t="shared" si="352"/>
        <v>7.8899999999998762</v>
      </c>
      <c r="B821" s="5">
        <f t="shared" si="342"/>
        <v>-242.09276736968189</v>
      </c>
      <c r="C821" s="5">
        <f t="shared" si="343"/>
        <v>521.27441518902447</v>
      </c>
      <c r="D821" s="5">
        <f t="shared" si="344"/>
        <v>-266.66822433345891</v>
      </c>
      <c r="E821" s="2">
        <f t="shared" si="345"/>
        <v>574.74857454661901</v>
      </c>
      <c r="F821" s="2">
        <f t="shared" si="346"/>
        <v>-24.911324421513136</v>
      </c>
      <c r="G821" s="3">
        <f t="shared" si="353"/>
        <v>-21.359444196747042</v>
      </c>
      <c r="H821" s="3">
        <f t="shared" si="354"/>
        <v>44.317132773433421</v>
      </c>
      <c r="I821" s="3">
        <f t="shared" si="355"/>
        <v>-104.62212408978843</v>
      </c>
      <c r="J821" s="2">
        <f t="shared" si="347"/>
        <v>115.61151743105513</v>
      </c>
      <c r="K821" s="2">
        <f t="shared" si="330"/>
        <v>115.61151743105513</v>
      </c>
      <c r="L821" s="5">
        <f t="shared" si="331"/>
        <v>0.31384836983451009</v>
      </c>
      <c r="M821" s="4">
        <f t="shared" si="348"/>
        <v>6.8128838174075876E-2</v>
      </c>
      <c r="N821" s="4">
        <f t="shared" si="332"/>
        <v>0.12208180465702115</v>
      </c>
      <c r="O821" s="4">
        <f t="shared" si="333"/>
        <v>0</v>
      </c>
      <c r="P821" s="4">
        <f t="shared" si="334"/>
        <v>0</v>
      </c>
      <c r="Q821" s="5">
        <f t="shared" si="335"/>
        <v>4.1200673487937216</v>
      </c>
      <c r="R821" s="5">
        <f t="shared" si="336"/>
        <v>-8.5484233601821362</v>
      </c>
      <c r="S821" s="5">
        <f t="shared" si="349"/>
        <v>20.180777807384594</v>
      </c>
      <c r="T821" s="6">
        <f t="shared" si="350"/>
        <v>621.48651186040445</v>
      </c>
      <c r="U821" s="5">
        <f t="shared" si="337"/>
        <v>-1.9427279661316887</v>
      </c>
      <c r="V821" s="5">
        <f t="shared" si="338"/>
        <v>6.4052949759544999</v>
      </c>
      <c r="W821" s="5">
        <f t="shared" si="339"/>
        <v>3.109857502082467</v>
      </c>
      <c r="X821" s="5">
        <f t="shared" si="356"/>
        <v>2.1773393826620326</v>
      </c>
      <c r="Y821" s="5">
        <f t="shared" si="356"/>
        <v>-2.1431283842276363</v>
      </c>
      <c r="Z821" s="5">
        <f t="shared" si="340"/>
        <v>-8.8833646905329395</v>
      </c>
      <c r="AA821">
        <f t="shared" si="341"/>
        <v>0</v>
      </c>
      <c r="AB821">
        <f t="shared" si="351"/>
        <v>0</v>
      </c>
    </row>
    <row r="822" spans="1:28" x14ac:dyDescent="0.2">
      <c r="A822">
        <f t="shared" si="352"/>
        <v>7.899999999999876</v>
      </c>
      <c r="B822" s="5">
        <f t="shared" si="342"/>
        <v>-242.30625294468024</v>
      </c>
      <c r="C822" s="5">
        <f t="shared" si="343"/>
        <v>521.71747936033967</v>
      </c>
      <c r="D822" s="5">
        <f t="shared" si="344"/>
        <v>-267.71488974259131</v>
      </c>
      <c r="E822" s="2">
        <f t="shared" si="345"/>
        <v>575.24033975912869</v>
      </c>
      <c r="F822" s="2">
        <f t="shared" si="346"/>
        <v>-24.912021418095218</v>
      </c>
      <c r="G822" s="3">
        <f t="shared" si="353"/>
        <v>-21.337670802920421</v>
      </c>
      <c r="H822" s="3">
        <f t="shared" si="354"/>
        <v>44.295701489591146</v>
      </c>
      <c r="I822" s="3">
        <f t="shared" si="355"/>
        <v>-104.71095773669376</v>
      </c>
      <c r="J822" s="2">
        <f t="shared" si="347"/>
        <v>115.67968722245249</v>
      </c>
      <c r="K822" s="2">
        <f t="shared" si="330"/>
        <v>115.67968722245249</v>
      </c>
      <c r="L822" s="5">
        <f t="shared" si="331"/>
        <v>0.31384836983451009</v>
      </c>
      <c r="M822" s="4">
        <f t="shared" si="348"/>
        <v>6.8088621907308591E-2</v>
      </c>
      <c r="N822" s="4">
        <f t="shared" si="332"/>
        <v>0.12203014229296361</v>
      </c>
      <c r="O822" s="4">
        <f t="shared" si="333"/>
        <v>0</v>
      </c>
      <c r="P822" s="4">
        <f t="shared" si="334"/>
        <v>0</v>
      </c>
      <c r="Q822" s="5">
        <f t="shared" si="335"/>
        <v>4.1182943358580815</v>
      </c>
      <c r="R822" s="5">
        <f t="shared" si="336"/>
        <v>-8.5493275359031191</v>
      </c>
      <c r="S822" s="5">
        <f t="shared" si="349"/>
        <v>20.209822718339044</v>
      </c>
      <c r="T822" s="6">
        <f t="shared" si="350"/>
        <v>621.48589037420322</v>
      </c>
      <c r="U822" s="5">
        <f t="shared" si="337"/>
        <v>-1.9428174073493951</v>
      </c>
      <c r="V822" s="5">
        <f t="shared" si="338"/>
        <v>6.4130718462134269</v>
      </c>
      <c r="W822" s="5">
        <f t="shared" si="339"/>
        <v>3.1088123099584815</v>
      </c>
      <c r="X822" s="5">
        <f t="shared" si="356"/>
        <v>2.1754769285086866</v>
      </c>
      <c r="Y822" s="5">
        <f t="shared" si="356"/>
        <v>-2.1362556896896923</v>
      </c>
      <c r="Z822" s="5">
        <f t="shared" si="340"/>
        <v>-8.8553649717024747</v>
      </c>
      <c r="AA822">
        <f t="shared" si="341"/>
        <v>0</v>
      </c>
      <c r="AB822">
        <f t="shared" si="351"/>
        <v>0</v>
      </c>
    </row>
    <row r="823" spans="1:28" x14ac:dyDescent="0.2">
      <c r="A823">
        <f t="shared" si="352"/>
        <v>7.9099999999998758</v>
      </c>
      <c r="B823" s="5">
        <f t="shared" si="342"/>
        <v>-242.51952087886303</v>
      </c>
      <c r="C823" s="5">
        <f t="shared" si="343"/>
        <v>522.16032956245112</v>
      </c>
      <c r="D823" s="5">
        <f t="shared" si="344"/>
        <v>-268.76244208820685</v>
      </c>
      <c r="E823" s="2">
        <f t="shared" si="345"/>
        <v>575.73181931875263</v>
      </c>
      <c r="F823" s="2">
        <f t="shared" si="346"/>
        <v>-24.912706549900424</v>
      </c>
      <c r="G823" s="3">
        <f t="shared" si="353"/>
        <v>-21.315916033635332</v>
      </c>
      <c r="H823" s="3">
        <f t="shared" si="354"/>
        <v>44.274338932694249</v>
      </c>
      <c r="I823" s="3">
        <f t="shared" si="355"/>
        <v>-104.79951138641079</v>
      </c>
      <c r="J823" s="2">
        <f t="shared" si="347"/>
        <v>115.7476693117858</v>
      </c>
      <c r="K823" s="2">
        <f t="shared" si="330"/>
        <v>115.7476693117858</v>
      </c>
      <c r="L823" s="5">
        <f t="shared" si="331"/>
        <v>0.31384836983451009</v>
      </c>
      <c r="M823" s="4">
        <f t="shared" si="348"/>
        <v>6.8048563362102452E-2</v>
      </c>
      <c r="N823" s="4">
        <f t="shared" si="332"/>
        <v>0.12197866536109211</v>
      </c>
      <c r="O823" s="4">
        <f t="shared" si="333"/>
        <v>0</v>
      </c>
      <c r="P823" s="4">
        <f t="shared" si="334"/>
        <v>0</v>
      </c>
      <c r="Q823" s="5">
        <f t="shared" si="335"/>
        <v>4.1165132912262568</v>
      </c>
      <c r="R823" s="5">
        <f t="shared" si="336"/>
        <v>-8.5502262435779119</v>
      </c>
      <c r="S823" s="5">
        <f t="shared" si="349"/>
        <v>20.238800943644112</v>
      </c>
      <c r="T823" s="6">
        <f t="shared" si="350"/>
        <v>621.48526888862364</v>
      </c>
      <c r="U823" s="5">
        <f t="shared" si="337"/>
        <v>-1.9429063781390667</v>
      </c>
      <c r="V823" s="5">
        <f t="shared" si="338"/>
        <v>6.4208275277487585</v>
      </c>
      <c r="W823" s="5">
        <f t="shared" si="339"/>
        <v>3.1077694838544909</v>
      </c>
      <c r="X823" s="5">
        <f t="shared" si="356"/>
        <v>2.1736069130871902</v>
      </c>
      <c r="Y823" s="5">
        <f t="shared" si="356"/>
        <v>-2.1293987158291534</v>
      </c>
      <c r="Z823" s="5">
        <f t="shared" si="340"/>
        <v>-8.8274295725013978</v>
      </c>
      <c r="AA823">
        <f t="shared" si="341"/>
        <v>0</v>
      </c>
      <c r="AB823">
        <f t="shared" si="351"/>
        <v>0</v>
      </c>
    </row>
    <row r="824" spans="1:28" x14ac:dyDescent="0.2">
      <c r="A824">
        <f t="shared" si="352"/>
        <v>7.9199999999998756</v>
      </c>
      <c r="B824" s="5">
        <f t="shared" si="342"/>
        <v>-242.73257135885373</v>
      </c>
      <c r="C824" s="5">
        <f t="shared" si="343"/>
        <v>522.60296648184226</v>
      </c>
      <c r="D824" s="5">
        <f t="shared" si="344"/>
        <v>-269.81087857354959</v>
      </c>
      <c r="E824" s="2">
        <f t="shared" si="345"/>
        <v>576.22301392265001</v>
      </c>
      <c r="F824" s="2">
        <f t="shared" si="346"/>
        <v>-24.9133798363831</v>
      </c>
      <c r="G824" s="3">
        <f t="shared" si="353"/>
        <v>-21.294179964504462</v>
      </c>
      <c r="H824" s="3">
        <f t="shared" si="354"/>
        <v>44.253044945535954</v>
      </c>
      <c r="I824" s="3">
        <f t="shared" si="355"/>
        <v>-104.8877856821358</v>
      </c>
      <c r="J824" s="2">
        <f t="shared" si="347"/>
        <v>115.81546387514054</v>
      </c>
      <c r="K824" s="2">
        <f t="shared" si="330"/>
        <v>115.81546387514054</v>
      </c>
      <c r="L824" s="5">
        <f t="shared" si="331"/>
        <v>0.31384836983451009</v>
      </c>
      <c r="M824" s="4">
        <f t="shared" si="348"/>
        <v>6.8008661962547512E-2</v>
      </c>
      <c r="N824" s="4">
        <f t="shared" si="332"/>
        <v>0.121927373314967</v>
      </c>
      <c r="O824" s="4">
        <f t="shared" si="333"/>
        <v>0</v>
      </c>
      <c r="P824" s="4">
        <f t="shared" si="334"/>
        <v>0</v>
      </c>
      <c r="Q824" s="5">
        <f t="shared" si="335"/>
        <v>4.1147242625414551</v>
      </c>
      <c r="R824" s="5">
        <f t="shared" si="336"/>
        <v>-8.5511195092866163</v>
      </c>
      <c r="S824" s="5">
        <f t="shared" si="349"/>
        <v>20.267712459927818</v>
      </c>
      <c r="T824" s="6">
        <f t="shared" si="350"/>
        <v>621.48464740366546</v>
      </c>
      <c r="U824" s="5">
        <f t="shared" si="337"/>
        <v>-1.9429948809864879</v>
      </c>
      <c r="V824" s="5">
        <f t="shared" si="338"/>
        <v>6.4285620513382327</v>
      </c>
      <c r="W824" s="5">
        <f t="shared" si="339"/>
        <v>3.1067290241629548</v>
      </c>
      <c r="X824" s="5">
        <f t="shared" si="356"/>
        <v>2.1717293815549672</v>
      </c>
      <c r="Y824" s="5">
        <f t="shared" si="356"/>
        <v>-2.1225574579483837</v>
      </c>
      <c r="Z824" s="5">
        <f t="shared" si="340"/>
        <v>-8.7995585159092258</v>
      </c>
      <c r="AA824">
        <f t="shared" si="341"/>
        <v>0</v>
      </c>
      <c r="AB824">
        <f t="shared" si="351"/>
        <v>0</v>
      </c>
    </row>
    <row r="825" spans="1:28" x14ac:dyDescent="0.2">
      <c r="A825">
        <f t="shared" si="352"/>
        <v>7.9299999999998754</v>
      </c>
      <c r="B825" s="5">
        <f t="shared" si="342"/>
        <v>-242.9454045720297</v>
      </c>
      <c r="C825" s="5">
        <f t="shared" si="343"/>
        <v>523.04539080342477</v>
      </c>
      <c r="D825" s="5">
        <f t="shared" si="344"/>
        <v>-270.86019640829676</v>
      </c>
      <c r="E825" s="2">
        <f t="shared" si="345"/>
        <v>576.71392426694058</v>
      </c>
      <c r="F825" s="2">
        <f t="shared" si="346"/>
        <v>-24.914041297026589</v>
      </c>
      <c r="G825" s="3">
        <f t="shared" si="353"/>
        <v>-21.272462670688913</v>
      </c>
      <c r="H825" s="3">
        <f t="shared" si="354"/>
        <v>44.231819370956472</v>
      </c>
      <c r="I825" s="3">
        <f t="shared" si="355"/>
        <v>-104.97578126729489</v>
      </c>
      <c r="J825" s="2">
        <f t="shared" si="347"/>
        <v>115.88307109159524</v>
      </c>
      <c r="K825" s="2">
        <f t="shared" si="330"/>
        <v>115.88307109159524</v>
      </c>
      <c r="L825" s="5">
        <f t="shared" si="331"/>
        <v>0.31384836983451009</v>
      </c>
      <c r="M825" s="4">
        <f t="shared" si="348"/>
        <v>6.7968917134096682E-2</v>
      </c>
      <c r="N825" s="4">
        <f t="shared" si="332"/>
        <v>0.12187626560832027</v>
      </c>
      <c r="O825" s="4">
        <f t="shared" si="333"/>
        <v>0</v>
      </c>
      <c r="P825" s="4">
        <f t="shared" si="334"/>
        <v>0</v>
      </c>
      <c r="Q825" s="5">
        <f t="shared" si="335"/>
        <v>4.1129272974393993</v>
      </c>
      <c r="R825" s="5">
        <f t="shared" si="336"/>
        <v>-8.5520073591142935</v>
      </c>
      <c r="S825" s="5">
        <f t="shared" si="349"/>
        <v>20.296557245306573</v>
      </c>
      <c r="T825" s="6">
        <f t="shared" si="350"/>
        <v>621.48402591932881</v>
      </c>
      <c r="U825" s="5">
        <f t="shared" si="337"/>
        <v>-1.9430829183734386</v>
      </c>
      <c r="V825" s="5">
        <f t="shared" si="338"/>
        <v>6.4362754479306128</v>
      </c>
      <c r="W825" s="5">
        <f t="shared" si="339"/>
        <v>3.1056909312406615</v>
      </c>
      <c r="X825" s="5">
        <f t="shared" si="356"/>
        <v>2.1698443790659607</v>
      </c>
      <c r="Y825" s="5">
        <f t="shared" si="356"/>
        <v>-2.1157319111836808</v>
      </c>
      <c r="Z825" s="5">
        <f t="shared" si="340"/>
        <v>-8.7717518234527638</v>
      </c>
      <c r="AA825">
        <f t="shared" si="341"/>
        <v>0</v>
      </c>
      <c r="AB825">
        <f t="shared" si="351"/>
        <v>0</v>
      </c>
    </row>
    <row r="826" spans="1:28" x14ac:dyDescent="0.2">
      <c r="A826">
        <f t="shared" si="352"/>
        <v>7.9399999999998752</v>
      </c>
      <c r="B826" s="5">
        <f t="shared" si="342"/>
        <v>-243.15802070651765</v>
      </c>
      <c r="C826" s="5">
        <f t="shared" si="343"/>
        <v>523.48760321053874</v>
      </c>
      <c r="D826" s="5">
        <f t="shared" si="344"/>
        <v>-271.91039280856091</v>
      </c>
      <c r="E826" s="2">
        <f t="shared" si="345"/>
        <v>577.20455104670282</v>
      </c>
      <c r="F826" s="2">
        <f t="shared" si="346"/>
        <v>-24.914690951342937</v>
      </c>
      <c r="G826" s="3">
        <f t="shared" si="353"/>
        <v>-21.250764226898255</v>
      </c>
      <c r="H826" s="3">
        <f t="shared" si="354"/>
        <v>44.210662051844636</v>
      </c>
      <c r="I826" s="3">
        <f t="shared" si="355"/>
        <v>-105.06349878552942</v>
      </c>
      <c r="J826" s="2">
        <f t="shared" si="347"/>
        <v>115.95049114318824</v>
      </c>
      <c r="K826" s="2">
        <f t="shared" si="330"/>
        <v>115.95049114318824</v>
      </c>
      <c r="L826" s="5">
        <f t="shared" si="331"/>
        <v>0.31384836983451009</v>
      </c>
      <c r="M826" s="4">
        <f t="shared" si="348"/>
        <v>6.7929328303574593E-2</v>
      </c>
      <c r="N826" s="4">
        <f t="shared" si="332"/>
        <v>0.12182534169507646</v>
      </c>
      <c r="O826" s="4">
        <f t="shared" si="333"/>
        <v>0</v>
      </c>
      <c r="P826" s="4">
        <f t="shared" si="334"/>
        <v>0</v>
      </c>
      <c r="Q826" s="5">
        <f t="shared" si="335"/>
        <v>4.1111224435461837</v>
      </c>
      <c r="R826" s="5">
        <f t="shared" si="336"/>
        <v>-8.5528898191490086</v>
      </c>
      <c r="S826" s="5">
        <f t="shared" si="349"/>
        <v>20.325335279376031</v>
      </c>
      <c r="T826" s="6">
        <f t="shared" si="350"/>
        <v>621.48340443561358</v>
      </c>
      <c r="U826" s="5">
        <f t="shared" si="337"/>
        <v>-1.9431704927775644</v>
      </c>
      <c r="V826" s="5">
        <f t="shared" si="338"/>
        <v>6.443967748643658</v>
      </c>
      <c r="W826" s="5">
        <f t="shared" si="339"/>
        <v>3.1046552054087768</v>
      </c>
      <c r="X826" s="5">
        <f t="shared" si="356"/>
        <v>2.1679519507686194</v>
      </c>
      <c r="Y826" s="5">
        <f t="shared" si="356"/>
        <v>-2.1089220705053506</v>
      </c>
      <c r="Z826" s="5">
        <f t="shared" si="340"/>
        <v>-8.7440095152151933</v>
      </c>
      <c r="AA826">
        <f t="shared" si="341"/>
        <v>0</v>
      </c>
      <c r="AB826">
        <f t="shared" si="351"/>
        <v>0</v>
      </c>
    </row>
    <row r="827" spans="1:28" x14ac:dyDescent="0.2">
      <c r="A827">
        <f t="shared" si="352"/>
        <v>7.9499999999998749</v>
      </c>
      <c r="B827" s="5">
        <f t="shared" si="342"/>
        <v>-243.37041995118909</v>
      </c>
      <c r="C827" s="5">
        <f t="shared" si="343"/>
        <v>523.92960438495368</v>
      </c>
      <c r="D827" s="5">
        <f t="shared" si="344"/>
        <v>-272.96146499689195</v>
      </c>
      <c r="E827" s="2">
        <f t="shared" si="345"/>
        <v>577.69489495597259</v>
      </c>
      <c r="F827" s="2">
        <f t="shared" si="346"/>
        <v>-24.915328818872592</v>
      </c>
      <c r="G827" s="3">
        <f t="shared" si="353"/>
        <v>-21.22908470739057</v>
      </c>
      <c r="H827" s="3">
        <f t="shared" si="354"/>
        <v>44.189572831139586</v>
      </c>
      <c r="I827" s="3">
        <f t="shared" si="355"/>
        <v>-105.15093888068157</v>
      </c>
      <c r="J827" s="2">
        <f t="shared" si="347"/>
        <v>116.01772421488444</v>
      </c>
      <c r="K827" s="2">
        <f t="shared" si="330"/>
        <v>116.01772421488444</v>
      </c>
      <c r="L827" s="5">
        <f t="shared" si="331"/>
        <v>0.31384836983451009</v>
      </c>
      <c r="M827" s="4">
        <f t="shared" si="348"/>
        <v>6.7889894899186523E-2</v>
      </c>
      <c r="N827" s="4">
        <f t="shared" si="332"/>
        <v>0.12177460102937386</v>
      </c>
      <c r="O827" s="4">
        <f t="shared" si="333"/>
        <v>0</v>
      </c>
      <c r="P827" s="4">
        <f t="shared" si="334"/>
        <v>0</v>
      </c>
      <c r="Q827" s="5">
        <f t="shared" si="335"/>
        <v>4.1093097484761358</v>
      </c>
      <c r="R827" s="5">
        <f t="shared" si="336"/>
        <v>-8.5537669154799172</v>
      </c>
      <c r="S827" s="5">
        <f t="shared" si="349"/>
        <v>20.354046543201889</v>
      </c>
      <c r="T827" s="6">
        <f t="shared" si="350"/>
        <v>621.48278295251987</v>
      </c>
      <c r="U827" s="5">
        <f t="shared" si="337"/>
        <v>-1.9432576066722558</v>
      </c>
      <c r="V827" s="5">
        <f t="shared" si="338"/>
        <v>6.451638984762134</v>
      </c>
      <c r="W827" s="5">
        <f t="shared" si="339"/>
        <v>3.1036218469528976</v>
      </c>
      <c r="X827" s="5">
        <f t="shared" si="356"/>
        <v>2.1660521418038803</v>
      </c>
      <c r="Y827" s="5">
        <f t="shared" si="356"/>
        <v>-2.1021279307177831</v>
      </c>
      <c r="Z827" s="5">
        <f t="shared" si="340"/>
        <v>-8.7163316098452128</v>
      </c>
      <c r="AA827">
        <f t="shared" si="341"/>
        <v>0</v>
      </c>
      <c r="AB827">
        <f t="shared" si="351"/>
        <v>0</v>
      </c>
    </row>
    <row r="828" spans="1:28" x14ac:dyDescent="0.2">
      <c r="A828">
        <f t="shared" si="352"/>
        <v>7.9599999999998747</v>
      </c>
      <c r="B828" s="5">
        <f t="shared" si="342"/>
        <v>-243.58260249565592</v>
      </c>
      <c r="C828" s="5">
        <f t="shared" si="343"/>
        <v>524.37139500686851</v>
      </c>
      <c r="D828" s="5">
        <f t="shared" si="344"/>
        <v>-274.01341020227926</v>
      </c>
      <c r="E828" s="2">
        <f t="shared" si="345"/>
        <v>578.18495668774199</v>
      </c>
      <c r="F828" s="2">
        <f t="shared" si="346"/>
        <v>-24.915954919184074</v>
      </c>
      <c r="G828" s="3">
        <f t="shared" si="353"/>
        <v>-21.207424185972531</v>
      </c>
      <c r="H828" s="3">
        <f t="shared" si="354"/>
        <v>44.168551551832408</v>
      </c>
      <c r="I828" s="3">
        <f t="shared" si="355"/>
        <v>-105.23810219678002</v>
      </c>
      <c r="J828" s="2">
        <f t="shared" si="347"/>
        <v>116.08477049454233</v>
      </c>
      <c r="K828" s="2">
        <f t="shared" si="330"/>
        <v>116.08477049454233</v>
      </c>
      <c r="L828" s="5">
        <f t="shared" si="331"/>
        <v>0.31384836983451009</v>
      </c>
      <c r="M828" s="4">
        <f t="shared" si="348"/>
        <v>6.7850616350526818E-2</v>
      </c>
      <c r="N828" s="4">
        <f t="shared" si="332"/>
        <v>0.12172404306558469</v>
      </c>
      <c r="O828" s="4">
        <f t="shared" si="333"/>
        <v>0</v>
      </c>
      <c r="P828" s="4">
        <f t="shared" si="334"/>
        <v>0</v>
      </c>
      <c r="Q828" s="5">
        <f t="shared" si="335"/>
        <v>4.1074892598297135</v>
      </c>
      <c r="R828" s="5">
        <f t="shared" si="336"/>
        <v>-8.554638674195358</v>
      </c>
      <c r="S828" s="5">
        <f t="shared" si="349"/>
        <v>20.382691019310737</v>
      </c>
      <c r="T828" s="6">
        <f t="shared" si="350"/>
        <v>621.48216147004769</v>
      </c>
      <c r="U828" s="5">
        <f t="shared" si="337"/>
        <v>-1.9433442625265207</v>
      </c>
      <c r="V828" s="5">
        <f t="shared" si="338"/>
        <v>6.4592891877358092</v>
      </c>
      <c r="W828" s="5">
        <f t="shared" si="339"/>
        <v>3.1025908561231064</v>
      </c>
      <c r="X828" s="5">
        <f t="shared" si="356"/>
        <v>2.1641449973031928</v>
      </c>
      <c r="Y828" s="5">
        <f t="shared" si="356"/>
        <v>-2.0953494864595488</v>
      </c>
      <c r="Z828" s="5">
        <f t="shared" si="340"/>
        <v>-8.6887181245661544</v>
      </c>
      <c r="AA828">
        <f t="shared" si="341"/>
        <v>0</v>
      </c>
      <c r="AB828">
        <f t="shared" si="351"/>
        <v>0</v>
      </c>
    </row>
    <row r="829" spans="1:28" x14ac:dyDescent="0.2">
      <c r="A829">
        <f t="shared" si="352"/>
        <v>7.9699999999998745</v>
      </c>
      <c r="B829" s="5">
        <f t="shared" si="342"/>
        <v>-243.79456853026579</v>
      </c>
      <c r="C829" s="5">
        <f t="shared" si="343"/>
        <v>524.81297575491249</v>
      </c>
      <c r="D829" s="5">
        <f t="shared" si="344"/>
        <v>-275.06622566015329</v>
      </c>
      <c r="E829" s="2">
        <f t="shared" si="345"/>
        <v>578.67473693395743</v>
      </c>
      <c r="F829" s="2">
        <f t="shared" si="346"/>
        <v>-24.916569271873698</v>
      </c>
      <c r="G829" s="3">
        <f t="shared" si="353"/>
        <v>-21.185782735999499</v>
      </c>
      <c r="H829" s="3">
        <f t="shared" si="354"/>
        <v>44.147598056967816</v>
      </c>
      <c r="I829" s="3">
        <f t="shared" si="355"/>
        <v>-105.32498937802568</v>
      </c>
      <c r="J829" s="2">
        <f t="shared" si="347"/>
        <v>116.15163017288128</v>
      </c>
      <c r="K829" s="2">
        <f t="shared" si="330"/>
        <v>116.15163017288128</v>
      </c>
      <c r="L829" s="5">
        <f t="shared" si="331"/>
        <v>0.31384836983451009</v>
      </c>
      <c r="M829" s="4">
        <f t="shared" si="348"/>
        <v>6.7811492088587305E-2</v>
      </c>
      <c r="N829" s="4">
        <f t="shared" si="332"/>
        <v>0.12167366725833566</v>
      </c>
      <c r="O829" s="4">
        <f t="shared" si="333"/>
        <v>0</v>
      </c>
      <c r="P829" s="4">
        <f t="shared" si="334"/>
        <v>0</v>
      </c>
      <c r="Q829" s="5">
        <f t="shared" si="335"/>
        <v>4.1056610251914094</v>
      </c>
      <c r="R829" s="5">
        <f t="shared" si="336"/>
        <v>-8.5555051213809925</v>
      </c>
      <c r="S829" s="5">
        <f t="shared" si="349"/>
        <v>20.411268691680849</v>
      </c>
      <c r="T829" s="6">
        <f t="shared" si="350"/>
        <v>621.48153998819703</v>
      </c>
      <c r="U829" s="5">
        <f t="shared" si="337"/>
        <v>-1.943430462804872</v>
      </c>
      <c r="V829" s="5">
        <f t="shared" si="338"/>
        <v>6.466918389177482</v>
      </c>
      <c r="W829" s="5">
        <f t="shared" si="339"/>
        <v>3.1015622331340378</v>
      </c>
      <c r="X829" s="5">
        <f t="shared" si="356"/>
        <v>2.1622305623865374</v>
      </c>
      <c r="Y829" s="5">
        <f t="shared" si="356"/>
        <v>-2.0885867322035105</v>
      </c>
      <c r="Z829" s="5">
        <f t="shared" si="340"/>
        <v>-8.6611690751851143</v>
      </c>
      <c r="AA829">
        <f t="shared" si="341"/>
        <v>0</v>
      </c>
      <c r="AB829">
        <f t="shared" si="351"/>
        <v>0</v>
      </c>
    </row>
    <row r="830" spans="1:28" x14ac:dyDescent="0.2">
      <c r="A830">
        <f t="shared" si="352"/>
        <v>7.9799999999998743</v>
      </c>
      <c r="B830" s="5">
        <f t="shared" si="342"/>
        <v>-244.00631824609769</v>
      </c>
      <c r="C830" s="5">
        <f t="shared" si="343"/>
        <v>525.25434730614552</v>
      </c>
      <c r="D830" s="5">
        <f t="shared" si="344"/>
        <v>-276.11990861238735</v>
      </c>
      <c r="E830" s="2">
        <f t="shared" si="345"/>
        <v>579.16423638551851</v>
      </c>
      <c r="F830" s="2">
        <f t="shared" si="346"/>
        <v>-24.917171896565261</v>
      </c>
      <c r="G830" s="3">
        <f t="shared" si="353"/>
        <v>-21.164160430375635</v>
      </c>
      <c r="H830" s="3">
        <f t="shared" si="354"/>
        <v>44.126712189645779</v>
      </c>
      <c r="I830" s="3">
        <f t="shared" si="355"/>
        <v>-105.41160106877753</v>
      </c>
      <c r="J830" s="2">
        <f t="shared" si="347"/>
        <v>116.2183034434491</v>
      </c>
      <c r="K830" s="2">
        <f t="shared" si="330"/>
        <v>116.2183034434491</v>
      </c>
      <c r="L830" s="5">
        <f t="shared" si="331"/>
        <v>0.31384836983451009</v>
      </c>
      <c r="M830" s="4">
        <f t="shared" si="348"/>
        <v>6.777252154576531E-2</v>
      </c>
      <c r="N830" s="4">
        <f t="shared" si="332"/>
        <v>0.12162347306252769</v>
      </c>
      <c r="O830" s="4">
        <f t="shared" si="333"/>
        <v>0</v>
      </c>
      <c r="P830" s="4">
        <f t="shared" si="334"/>
        <v>0</v>
      </c>
      <c r="Q830" s="5">
        <f t="shared" si="335"/>
        <v>4.1038250921277006</v>
      </c>
      <c r="R830" s="5">
        <f t="shared" si="336"/>
        <v>-8.5563662831179723</v>
      </c>
      <c r="S830" s="5">
        <f t="shared" si="349"/>
        <v>20.439779545733035</v>
      </c>
      <c r="T830" s="6">
        <f t="shared" si="350"/>
        <v>621.48091850696778</v>
      </c>
      <c r="U830" s="5">
        <f t="shared" si="337"/>
        <v>-1.9435162099672052</v>
      </c>
      <c r="V830" s="5">
        <f t="shared" si="338"/>
        <v>6.4745266208610026</v>
      </c>
      <c r="W830" s="5">
        <f t="shared" si="339"/>
        <v>3.1005359781649426</v>
      </c>
      <c r="X830" s="5">
        <f t="shared" si="356"/>
        <v>2.1603088821604954</v>
      </c>
      <c r="Y830" s="5">
        <f t="shared" si="356"/>
        <v>-2.0818396622569697</v>
      </c>
      <c r="Z830" s="5">
        <f t="shared" si="340"/>
        <v>-8.6336844761020224</v>
      </c>
      <c r="AA830">
        <f t="shared" si="341"/>
        <v>0</v>
      </c>
      <c r="AB830">
        <f t="shared" si="351"/>
        <v>0</v>
      </c>
    </row>
    <row r="831" spans="1:28" x14ac:dyDescent="0.2">
      <c r="A831">
        <f t="shared" si="352"/>
        <v>7.9899999999998741</v>
      </c>
      <c r="B831" s="5">
        <f t="shared" si="342"/>
        <v>-244.21785183495734</v>
      </c>
      <c r="C831" s="5">
        <f t="shared" si="343"/>
        <v>525.69551033605887</v>
      </c>
      <c r="D831" s="5">
        <f t="shared" si="344"/>
        <v>-277.17445630729895</v>
      </c>
      <c r="E831" s="2">
        <f t="shared" si="345"/>
        <v>579.65345573227671</v>
      </c>
      <c r="F831" s="2">
        <f t="shared" si="346"/>
        <v>-24.917762812909725</v>
      </c>
      <c r="G831" s="3">
        <f t="shared" si="353"/>
        <v>-21.142557341554031</v>
      </c>
      <c r="H831" s="3">
        <f t="shared" si="354"/>
        <v>44.105893793023206</v>
      </c>
      <c r="I831" s="3">
        <f t="shared" si="355"/>
        <v>-105.49793791353855</v>
      </c>
      <c r="J831" s="2">
        <f t="shared" si="347"/>
        <v>116.2847905025897</v>
      </c>
      <c r="K831" s="2">
        <f t="shared" si="330"/>
        <v>116.2847905025897</v>
      </c>
      <c r="L831" s="5">
        <f t="shared" si="331"/>
        <v>0.31384836983451009</v>
      </c>
      <c r="M831" s="4">
        <f t="shared" si="348"/>
        <v>6.773370415587153E-2</v>
      </c>
      <c r="N831" s="4">
        <f t="shared" si="332"/>
        <v>0.12157345993335553</v>
      </c>
      <c r="O831" s="4">
        <f t="shared" si="333"/>
        <v>0</v>
      </c>
      <c r="P831" s="4">
        <f t="shared" si="334"/>
        <v>0</v>
      </c>
      <c r="Q831" s="5">
        <f t="shared" si="335"/>
        <v>4.101981508185002</v>
      </c>
      <c r="R831" s="5">
        <f t="shared" si="336"/>
        <v>-8.5572221854811179</v>
      </c>
      <c r="S831" s="5">
        <f t="shared" si="349"/>
        <v>20.468223568321477</v>
      </c>
      <c r="T831" s="6">
        <f t="shared" si="350"/>
        <v>621.48029702635995</v>
      </c>
      <c r="U831" s="5">
        <f t="shared" si="337"/>
        <v>-1.9436015064686856</v>
      </c>
      <c r="V831" s="5">
        <f t="shared" si="338"/>
        <v>6.4821139147193101</v>
      </c>
      <c r="W831" s="5">
        <f t="shared" si="339"/>
        <v>3.0995120913597489</v>
      </c>
      <c r="X831" s="5">
        <f t="shared" si="356"/>
        <v>2.1583800017163162</v>
      </c>
      <c r="Y831" s="5">
        <f t="shared" si="356"/>
        <v>-2.0751082707618078</v>
      </c>
      <c r="Z831" s="5">
        <f t="shared" si="340"/>
        <v>-8.6062643403187735</v>
      </c>
      <c r="AA831">
        <f t="shared" si="341"/>
        <v>0</v>
      </c>
      <c r="AB831">
        <f t="shared" si="351"/>
        <v>0</v>
      </c>
    </row>
    <row r="832" spans="1:28" x14ac:dyDescent="0.2">
      <c r="A832">
        <f t="shared" si="352"/>
        <v>7.9999999999998739</v>
      </c>
      <c r="B832" s="5">
        <f t="shared" si="342"/>
        <v>-244.42916948937281</v>
      </c>
      <c r="C832" s="5">
        <f t="shared" si="343"/>
        <v>526.13646551857562</v>
      </c>
      <c r="D832" s="5">
        <f t="shared" si="344"/>
        <v>-278.22986599965134</v>
      </c>
      <c r="E832" s="2">
        <f t="shared" si="345"/>
        <v>580.14239566303365</v>
      </c>
      <c r="F832" s="2">
        <f t="shared" si="346"/>
        <v>-24.918342040584946</v>
      </c>
      <c r="G832" s="3">
        <f t="shared" si="353"/>
        <v>-21.12097354153687</v>
      </c>
      <c r="H832" s="3">
        <f t="shared" si="354"/>
        <v>44.085142710315587</v>
      </c>
      <c r="I832" s="3">
        <f t="shared" si="355"/>
        <v>-105.58400055694173</v>
      </c>
      <c r="J832" s="2">
        <f t="shared" si="347"/>
        <v>116.35109154941119</v>
      </c>
      <c r="K832" s="2">
        <f t="shared" si="330"/>
        <v>116.35109154941119</v>
      </c>
      <c r="L832" s="5">
        <f t="shared" si="331"/>
        <v>0.31384836983451009</v>
      </c>
      <c r="M832" s="4">
        <f t="shared" si="348"/>
        <v>6.7695039354137537E-2</v>
      </c>
      <c r="N832" s="4">
        <f t="shared" si="332"/>
        <v>0.12152362732632699</v>
      </c>
      <c r="O832" s="4">
        <f t="shared" si="333"/>
        <v>0</v>
      </c>
      <c r="P832" s="4">
        <f t="shared" si="334"/>
        <v>0</v>
      </c>
      <c r="Q832" s="5">
        <f t="shared" si="335"/>
        <v>4.1001303208876534</v>
      </c>
      <c r="R832" s="5">
        <f t="shared" si="336"/>
        <v>-8.5580728545371585</v>
      </c>
      <c r="S832" s="5">
        <f t="shared" si="349"/>
        <v>20.496600747724578</v>
      </c>
      <c r="T832" s="6">
        <f t="shared" si="350"/>
        <v>621.47967554637353</v>
      </c>
      <c r="U832" s="5">
        <f t="shared" si="337"/>
        <v>-1.9436863547596352</v>
      </c>
      <c r="V832" s="5">
        <f t="shared" si="338"/>
        <v>6.4896803028424852</v>
      </c>
      <c r="W832" s="5">
        <f t="shared" si="339"/>
        <v>3.0984905728271408</v>
      </c>
      <c r="X832" s="5">
        <f t="shared" si="356"/>
        <v>2.1564439661280179</v>
      </c>
      <c r="Y832" s="5">
        <f t="shared" si="356"/>
        <v>-2.0683925516946733</v>
      </c>
      <c r="Z832" s="5">
        <f t="shared" si="340"/>
        <v>-8.5789086794482792</v>
      </c>
      <c r="AA832">
        <f t="shared" si="341"/>
        <v>0</v>
      </c>
      <c r="AB832">
        <f t="shared" si="351"/>
        <v>0</v>
      </c>
    </row>
    <row r="833" spans="1:28" x14ac:dyDescent="0.2">
      <c r="A833">
        <f t="shared" si="352"/>
        <v>8.0099999999998737</v>
      </c>
      <c r="B833" s="5">
        <f t="shared" si="342"/>
        <v>-244.64027140258986</v>
      </c>
      <c r="C833" s="5">
        <f t="shared" si="343"/>
        <v>526.5772135260512</v>
      </c>
      <c r="D833" s="5">
        <f t="shared" si="344"/>
        <v>-279.28613495065468</v>
      </c>
      <c r="E833" s="2">
        <f t="shared" si="345"/>
        <v>580.63105686553945</v>
      </c>
      <c r="F833" s="2">
        <f t="shared" si="346"/>
        <v>-24.918909599295347</v>
      </c>
      <c r="G833" s="3">
        <f t="shared" si="353"/>
        <v>-21.09940910187559</v>
      </c>
      <c r="H833" s="3">
        <f t="shared" si="354"/>
        <v>44.064458784798639</v>
      </c>
      <c r="I833" s="3">
        <f t="shared" si="355"/>
        <v>-105.66978964373621</v>
      </c>
      <c r="J833" s="2">
        <f t="shared" si="347"/>
        <v>116.41720678575392</v>
      </c>
      <c r="K833" s="2">
        <f t="shared" si="330"/>
        <v>116.41720678575392</v>
      </c>
      <c r="L833" s="5">
        <f t="shared" si="331"/>
        <v>0.31384836983451009</v>
      </c>
      <c r="M833" s="4">
        <f t="shared" si="348"/>
        <v>6.7656526577223347E-2</v>
      </c>
      <c r="N833" s="4">
        <f t="shared" si="332"/>
        <v>0.12147397469728213</v>
      </c>
      <c r="O833" s="4">
        <f t="shared" si="333"/>
        <v>0</v>
      </c>
      <c r="P833" s="4">
        <f t="shared" si="334"/>
        <v>0</v>
      </c>
      <c r="Q833" s="5">
        <f t="shared" si="335"/>
        <v>4.09827157773592</v>
      </c>
      <c r="R833" s="5">
        <f t="shared" si="336"/>
        <v>-8.5589183163429503</v>
      </c>
      <c r="S833" s="5">
        <f t="shared" si="349"/>
        <v>20.524911073635767</v>
      </c>
      <c r="T833" s="6">
        <f t="shared" si="350"/>
        <v>621.47905406700875</v>
      </c>
      <c r="U833" s="5">
        <f t="shared" si="337"/>
        <v>-1.943770757285423</v>
      </c>
      <c r="V833" s="5">
        <f t="shared" si="338"/>
        <v>6.4972258174757966</v>
      </c>
      <c r="W833" s="5">
        <f t="shared" si="339"/>
        <v>3.0974714226406288</v>
      </c>
      <c r="X833" s="5">
        <f t="shared" si="356"/>
        <v>2.154500820450497</v>
      </c>
      <c r="Y833" s="5">
        <f t="shared" si="356"/>
        <v>-2.0616924988671537</v>
      </c>
      <c r="Z833" s="5">
        <f t="shared" si="340"/>
        <v>-8.5516175037236053</v>
      </c>
      <c r="AA833">
        <f t="shared" si="341"/>
        <v>0</v>
      </c>
      <c r="AB833">
        <f t="shared" si="351"/>
        <v>0</v>
      </c>
    </row>
    <row r="834" spans="1:28" x14ac:dyDescent="0.2">
      <c r="A834">
        <f t="shared" si="352"/>
        <v>8.0199999999998735</v>
      </c>
      <c r="B834" s="5">
        <f t="shared" si="342"/>
        <v>-244.85115776856759</v>
      </c>
      <c r="C834" s="5">
        <f t="shared" si="343"/>
        <v>527.01775502927421</v>
      </c>
      <c r="D834" s="5">
        <f t="shared" si="344"/>
        <v>-280.34326042796721</v>
      </c>
      <c r="E834" s="2">
        <f t="shared" si="345"/>
        <v>581.11944002649238</v>
      </c>
      <c r="F834" s="2">
        <f t="shared" si="346"/>
        <v>-24.919465508771626</v>
      </c>
      <c r="G834" s="3">
        <f t="shared" si="353"/>
        <v>-21.077864093671085</v>
      </c>
      <c r="H834" s="3">
        <f t="shared" si="354"/>
        <v>44.043841859809966</v>
      </c>
      <c r="I834" s="3">
        <f t="shared" si="355"/>
        <v>-105.75530581877345</v>
      </c>
      <c r="J834" s="2">
        <f t="shared" si="347"/>
        <v>116.48313641615903</v>
      </c>
      <c r="K834" s="2">
        <f t="shared" si="330"/>
        <v>116.48313641615903</v>
      </c>
      <c r="L834" s="5">
        <f t="shared" si="331"/>
        <v>0.31384836983451009</v>
      </c>
      <c r="M834" s="4">
        <f t="shared" si="348"/>
        <v>6.761816526322445E-2</v>
      </c>
      <c r="N834" s="4">
        <f t="shared" si="332"/>
        <v>0.12142450150241173</v>
      </c>
      <c r="O834" s="4">
        <f t="shared" si="333"/>
        <v>0</v>
      </c>
      <c r="P834" s="4">
        <f t="shared" si="334"/>
        <v>0</v>
      </c>
      <c r="Q834" s="5">
        <f t="shared" si="335"/>
        <v>4.0964053262040308</v>
      </c>
      <c r="R834" s="5">
        <f t="shared" si="336"/>
        <v>-8.5597585969437748</v>
      </c>
      <c r="S834" s="5">
        <f t="shared" si="349"/>
        <v>20.553154537154398</v>
      </c>
      <c r="T834" s="6">
        <f t="shared" si="350"/>
        <v>621.47843258826549</v>
      </c>
      <c r="U834" s="5">
        <f t="shared" si="337"/>
        <v>-1.9438547164863587</v>
      </c>
      <c r="V834" s="5">
        <f t="shared" si="338"/>
        <v>6.5047504910177878</v>
      </c>
      <c r="W834" s="5">
        <f t="shared" si="339"/>
        <v>3.0964546408386302</v>
      </c>
      <c r="X834" s="5">
        <f t="shared" si="356"/>
        <v>2.1525506097176721</v>
      </c>
      <c r="Y834" s="5">
        <f t="shared" si="356"/>
        <v>-2.055008105925987</v>
      </c>
      <c r="Z834" s="5">
        <f t="shared" si="340"/>
        <v>-8.5243908220069713</v>
      </c>
      <c r="AA834">
        <f t="shared" si="341"/>
        <v>0</v>
      </c>
      <c r="AB834">
        <f t="shared" si="351"/>
        <v>0</v>
      </c>
    </row>
    <row r="835" spans="1:28" x14ac:dyDescent="0.2">
      <c r="A835">
        <f t="shared" si="352"/>
        <v>8.0299999999998732</v>
      </c>
      <c r="B835" s="5">
        <f t="shared" si="342"/>
        <v>-245.06182878197382</v>
      </c>
      <c r="C835" s="5">
        <f t="shared" si="343"/>
        <v>527.45809069746701</v>
      </c>
      <c r="D835" s="5">
        <f t="shared" si="344"/>
        <v>-281.40123970569607</v>
      </c>
      <c r="E835" s="2">
        <f t="shared" si="345"/>
        <v>581.60754583153641</v>
      </c>
      <c r="F835" s="2">
        <f t="shared" si="346"/>
        <v>-24.920009788770454</v>
      </c>
      <c r="G835" s="3">
        <f t="shared" si="353"/>
        <v>-21.056338587573908</v>
      </c>
      <c r="H835" s="3">
        <f t="shared" si="354"/>
        <v>44.023291778750703</v>
      </c>
      <c r="I835" s="3">
        <f t="shared" si="355"/>
        <v>-105.84054972699352</v>
      </c>
      <c r="J835" s="2">
        <f t="shared" si="347"/>
        <v>116.54888064783702</v>
      </c>
      <c r="K835" s="2">
        <f t="shared" si="330"/>
        <v>116.54888064783702</v>
      </c>
      <c r="L835" s="5">
        <f t="shared" si="331"/>
        <v>0.31384836983451009</v>
      </c>
      <c r="M835" s="4">
        <f t="shared" si="348"/>
        <v>6.7579954851678822E-2</v>
      </c>
      <c r="N835" s="4">
        <f t="shared" si="332"/>
        <v>0.12137520719827576</v>
      </c>
      <c r="O835" s="4">
        <f t="shared" si="333"/>
        <v>0</v>
      </c>
      <c r="P835" s="4">
        <f t="shared" si="334"/>
        <v>0</v>
      </c>
      <c r="Q835" s="5">
        <f t="shared" si="335"/>
        <v>4.0945316137382175</v>
      </c>
      <c r="R835" s="5">
        <f t="shared" si="336"/>
        <v>-8.5605937223716211</v>
      </c>
      <c r="S835" s="5">
        <f t="shared" si="349"/>
        <v>20.581331130776569</v>
      </c>
      <c r="T835" s="6">
        <f t="shared" si="350"/>
        <v>621.47781111014376</v>
      </c>
      <c r="U835" s="5">
        <f t="shared" si="337"/>
        <v>-1.9439382347975833</v>
      </c>
      <c r="V835" s="5">
        <f t="shared" si="338"/>
        <v>6.5122543560183361</v>
      </c>
      <c r="W835" s="5">
        <f t="shared" si="339"/>
        <v>3.0954402274245494</v>
      </c>
      <c r="X835" s="5">
        <f t="shared" si="356"/>
        <v>2.1505933789406342</v>
      </c>
      <c r="Y835" s="5">
        <f t="shared" si="356"/>
        <v>-2.048339366353285</v>
      </c>
      <c r="Z835" s="5">
        <f t="shared" si="340"/>
        <v>-8.4972286417988805</v>
      </c>
      <c r="AA835">
        <f t="shared" si="341"/>
        <v>0</v>
      </c>
      <c r="AB835">
        <f t="shared" si="351"/>
        <v>0</v>
      </c>
    </row>
    <row r="836" spans="1:28" x14ac:dyDescent="0.2">
      <c r="A836">
        <f t="shared" si="352"/>
        <v>8.039999999999873</v>
      </c>
      <c r="B836" s="5">
        <f t="shared" si="342"/>
        <v>-245.27228463818059</v>
      </c>
      <c r="C836" s="5">
        <f t="shared" si="343"/>
        <v>527.89822119828625</v>
      </c>
      <c r="D836" s="5">
        <f t="shared" si="344"/>
        <v>-282.46007006439805</v>
      </c>
      <c r="E836" s="2">
        <f t="shared" si="345"/>
        <v>582.0953749652607</v>
      </c>
      <c r="F836" s="2">
        <f t="shared" si="346"/>
        <v>-24.920542459074152</v>
      </c>
      <c r="G836" s="3">
        <f t="shared" si="353"/>
        <v>-21.034832653784502</v>
      </c>
      <c r="H836" s="3">
        <f t="shared" si="354"/>
        <v>44.002808385087171</v>
      </c>
      <c r="I836" s="3">
        <f t="shared" si="355"/>
        <v>-105.92552201341151</v>
      </c>
      <c r="J836" s="2">
        <f t="shared" si="347"/>
        <v>116.6144396906367</v>
      </c>
      <c r="K836" s="2">
        <f t="shared" si="330"/>
        <v>116.6144396906367</v>
      </c>
      <c r="L836" s="5">
        <f t="shared" si="331"/>
        <v>0.31384836983451009</v>
      </c>
      <c r="M836" s="4">
        <f t="shared" si="348"/>
        <v>6.7541894783573614E-2</v>
      </c>
      <c r="N836" s="4">
        <f t="shared" si="332"/>
        <v>0.12132609124182139</v>
      </c>
      <c r="O836" s="4">
        <f t="shared" si="333"/>
        <v>0</v>
      </c>
      <c r="P836" s="4">
        <f t="shared" si="334"/>
        <v>0</v>
      </c>
      <c r="Q836" s="5">
        <f t="shared" si="335"/>
        <v>4.0926504877547991</v>
      </c>
      <c r="R836" s="5">
        <f t="shared" si="336"/>
        <v>-8.5614237186435265</v>
      </c>
      <c r="S836" s="5">
        <f t="shared" si="349"/>
        <v>20.609440848386019</v>
      </c>
      <c r="T836" s="6">
        <f t="shared" si="350"/>
        <v>621.47718963264333</v>
      </c>
      <c r="U836" s="5">
        <f t="shared" si="337"/>
        <v>-1.9440213146489682</v>
      </c>
      <c r="V836" s="5">
        <f t="shared" si="338"/>
        <v>6.519737445176748</v>
      </c>
      <c r="W836" s="5">
        <f t="shared" si="339"/>
        <v>3.094428182366856</v>
      </c>
      <c r="X836" s="5">
        <f t="shared" si="356"/>
        <v>2.1486291731058307</v>
      </c>
      <c r="Y836" s="5">
        <f t="shared" si="356"/>
        <v>-2.0416862734667784</v>
      </c>
      <c r="Z836" s="5">
        <f t="shared" si="340"/>
        <v>-8.4701309692471263</v>
      </c>
      <c r="AA836">
        <f t="shared" si="341"/>
        <v>0</v>
      </c>
      <c r="AB836">
        <f t="shared" si="351"/>
        <v>0</v>
      </c>
    </row>
    <row r="837" spans="1:28" x14ac:dyDescent="0.2">
      <c r="A837">
        <f t="shared" si="352"/>
        <v>8.0499999999998728</v>
      </c>
      <c r="B837" s="5">
        <f t="shared" si="342"/>
        <v>-245.4825255332598</v>
      </c>
      <c r="C837" s="5">
        <f t="shared" si="343"/>
        <v>528.33814719782345</v>
      </c>
      <c r="D837" s="5">
        <f t="shared" si="344"/>
        <v>-283.51974879108064</v>
      </c>
      <c r="E837" s="2">
        <f t="shared" si="345"/>
        <v>582.58292811119736</v>
      </c>
      <c r="F837" s="2">
        <f t="shared" si="346"/>
        <v>-24.921063539490447</v>
      </c>
      <c r="G837" s="3">
        <f t="shared" si="353"/>
        <v>-21.013346362053444</v>
      </c>
      <c r="H837" s="3">
        <f t="shared" si="354"/>
        <v>43.982391522352501</v>
      </c>
      <c r="I837" s="3">
        <f t="shared" si="355"/>
        <v>-106.01022332310399</v>
      </c>
      <c r="J837" s="2">
        <f t="shared" si="347"/>
        <v>116.67981375701416</v>
      </c>
      <c r="K837" s="2">
        <f t="shared" si="330"/>
        <v>116.67981375701416</v>
      </c>
      <c r="L837" s="5">
        <f t="shared" si="331"/>
        <v>0.31384836983451009</v>
      </c>
      <c r="M837" s="4">
        <f t="shared" si="348"/>
        <v>6.7503984501351796E-2</v>
      </c>
      <c r="N837" s="4">
        <f t="shared" si="332"/>
        <v>0.12127715309040099</v>
      </c>
      <c r="O837" s="4">
        <f t="shared" si="333"/>
        <v>0</v>
      </c>
      <c r="P837" s="4">
        <f t="shared" si="334"/>
        <v>0</v>
      </c>
      <c r="Q837" s="5">
        <f t="shared" si="335"/>
        <v>4.0907619956382684</v>
      </c>
      <c r="R837" s="5">
        <f t="shared" si="336"/>
        <v>-8.5622486117599159</v>
      </c>
      <c r="S837" s="5">
        <f t="shared" si="349"/>
        <v>20.637483685244952</v>
      </c>
      <c r="T837" s="6">
        <f t="shared" si="350"/>
        <v>621.47656815576443</v>
      </c>
      <c r="U837" s="5">
        <f t="shared" si="337"/>
        <v>-1.9441039584650142</v>
      </c>
      <c r="V837" s="5">
        <f t="shared" si="338"/>
        <v>6.5271997913398625</v>
      </c>
      <c r="W837" s="5">
        <f t="shared" si="339"/>
        <v>3.0934185055991819</v>
      </c>
      <c r="X837" s="5">
        <f t="shared" si="356"/>
        <v>2.1466580371732542</v>
      </c>
      <c r="Y837" s="5">
        <f t="shared" si="356"/>
        <v>-2.0350488204200534</v>
      </c>
      <c r="Z837" s="5">
        <f t="shared" si="340"/>
        <v>-8.4430978091558657</v>
      </c>
      <c r="AA837">
        <f t="shared" si="341"/>
        <v>0</v>
      </c>
      <c r="AB837">
        <f t="shared" si="351"/>
        <v>0</v>
      </c>
    </row>
    <row r="838" spans="1:28" x14ac:dyDescent="0.2">
      <c r="A838">
        <f t="shared" si="352"/>
        <v>8.0599999999998726</v>
      </c>
      <c r="B838" s="5">
        <f t="shared" si="342"/>
        <v>-245.69255166397849</v>
      </c>
      <c r="C838" s="5">
        <f t="shared" si="343"/>
        <v>528.77786936060602</v>
      </c>
      <c r="D838" s="5">
        <f t="shared" si="344"/>
        <v>-284.58027317920209</v>
      </c>
      <c r="E838" s="2">
        <f t="shared" si="345"/>
        <v>583.07020595182098</v>
      </c>
      <c r="F838" s="2">
        <f t="shared" si="346"/>
        <v>-24.921573049852103</v>
      </c>
      <c r="G838" s="3">
        <f t="shared" si="353"/>
        <v>-20.99187978168171</v>
      </c>
      <c r="H838" s="3">
        <f t="shared" si="354"/>
        <v>43.962041034148299</v>
      </c>
      <c r="I838" s="3">
        <f t="shared" si="355"/>
        <v>-106.09465430119555</v>
      </c>
      <c r="J838" s="2">
        <f t="shared" si="347"/>
        <v>116.74500306200221</v>
      </c>
      <c r="K838" s="2">
        <f t="shared" si="330"/>
        <v>116.74500306200221</v>
      </c>
      <c r="L838" s="5">
        <f t="shared" si="331"/>
        <v>0.31384836983451009</v>
      </c>
      <c r="M838" s="4">
        <f t="shared" si="348"/>
        <v>6.7466223448918339E-2</v>
      </c>
      <c r="N838" s="4">
        <f t="shared" si="332"/>
        <v>0.12122839220178945</v>
      </c>
      <c r="O838" s="4">
        <f t="shared" si="333"/>
        <v>0</v>
      </c>
      <c r="P838" s="4">
        <f t="shared" si="334"/>
        <v>0</v>
      </c>
      <c r="Q838" s="5">
        <f t="shared" si="335"/>
        <v>4.0888661847394117</v>
      </c>
      <c r="R838" s="5">
        <f t="shared" si="336"/>
        <v>-8.5630684277029925</v>
      </c>
      <c r="S838" s="5">
        <f t="shared" si="349"/>
        <v>20.665459637984977</v>
      </c>
      <c r="T838" s="6">
        <f t="shared" si="350"/>
        <v>621.47594667950705</v>
      </c>
      <c r="U838" s="5">
        <f t="shared" si="337"/>
        <v>-1.9441861686647515</v>
      </c>
      <c r="V838" s="5">
        <f t="shared" si="338"/>
        <v>6.534641427500155</v>
      </c>
      <c r="W838" s="5">
        <f t="shared" si="339"/>
        <v>3.0924111970204042</v>
      </c>
      <c r="X838" s="5">
        <f t="shared" si="356"/>
        <v>2.14468001607466</v>
      </c>
      <c r="Y838" s="5">
        <f t="shared" si="356"/>
        <v>-2.0284270002028375</v>
      </c>
      <c r="Z838" s="5">
        <f t="shared" si="340"/>
        <v>-8.4161291649946186</v>
      </c>
      <c r="AA838">
        <f t="shared" si="341"/>
        <v>0</v>
      </c>
      <c r="AB838">
        <f t="shared" si="351"/>
        <v>0</v>
      </c>
    </row>
    <row r="839" spans="1:28" x14ac:dyDescent="0.2">
      <c r="A839">
        <f t="shared" si="352"/>
        <v>8.0699999999998724</v>
      </c>
      <c r="B839" s="5">
        <f t="shared" si="342"/>
        <v>-245.9023632277945</v>
      </c>
      <c r="C839" s="5">
        <f t="shared" si="343"/>
        <v>529.21738834959751</v>
      </c>
      <c r="D839" s="5">
        <f t="shared" si="344"/>
        <v>-285.64164052867227</v>
      </c>
      <c r="E839" s="2">
        <f t="shared" si="345"/>
        <v>583.55720916854659</v>
      </c>
      <c r="F839" s="2">
        <f t="shared" si="346"/>
        <v>-24.922071010016676</v>
      </c>
      <c r="G839" s="3">
        <f t="shared" si="353"/>
        <v>-20.970432981520965</v>
      </c>
      <c r="H839" s="3">
        <f t="shared" si="354"/>
        <v>43.94175676414627</v>
      </c>
      <c r="I839" s="3">
        <f t="shared" si="355"/>
        <v>-106.1788155928455</v>
      </c>
      <c r="J839" s="2">
        <f t="shared" si="347"/>
        <v>116.81000782317989</v>
      </c>
      <c r="K839" s="2">
        <f t="shared" si="330"/>
        <v>116.81000782317989</v>
      </c>
      <c r="L839" s="5">
        <f t="shared" si="331"/>
        <v>0.31384836983451009</v>
      </c>
      <c r="M839" s="4">
        <f t="shared" si="348"/>
        <v>6.742861107164641E-2</v>
      </c>
      <c r="N839" s="4">
        <f t="shared" si="332"/>
        <v>0.12117980803420138</v>
      </c>
      <c r="O839" s="4">
        <f t="shared" si="333"/>
        <v>0</v>
      </c>
      <c r="P839" s="4">
        <f t="shared" si="334"/>
        <v>0</v>
      </c>
      <c r="Q839" s="5">
        <f t="shared" si="335"/>
        <v>4.0869631023734518</v>
      </c>
      <c r="R839" s="5">
        <f t="shared" si="336"/>
        <v>-8.5638831924351386</v>
      </c>
      <c r="S839" s="5">
        <f t="shared" si="349"/>
        <v>20.693368704597944</v>
      </c>
      <c r="T839" s="6">
        <f t="shared" si="350"/>
        <v>621.47532520387108</v>
      </c>
      <c r="U839" s="5">
        <f t="shared" si="337"/>
        <v>-1.9442679476616413</v>
      </c>
      <c r="V839" s="5">
        <f t="shared" si="338"/>
        <v>6.5420623867938517</v>
      </c>
      <c r="W839" s="5">
        <f t="shared" si="339"/>
        <v>3.0914062564947353</v>
      </c>
      <c r="X839" s="5">
        <f t="shared" si="356"/>
        <v>2.1426951547118103</v>
      </c>
      <c r="Y839" s="5">
        <f t="shared" si="356"/>
        <v>-2.021820805641287</v>
      </c>
      <c r="Z839" s="5">
        <f t="shared" si="340"/>
        <v>-8.3892250389073197</v>
      </c>
      <c r="AA839">
        <f t="shared" si="341"/>
        <v>0</v>
      </c>
      <c r="AB839">
        <f t="shared" si="351"/>
        <v>0</v>
      </c>
    </row>
    <row r="840" spans="1:28" x14ac:dyDescent="0.2">
      <c r="A840">
        <f t="shared" si="352"/>
        <v>8.0799999999998722</v>
      </c>
      <c r="B840" s="5">
        <f t="shared" si="342"/>
        <v>-246.11196042285195</v>
      </c>
      <c r="C840" s="5">
        <f t="shared" si="343"/>
        <v>529.65670482619873</v>
      </c>
      <c r="D840" s="5">
        <f t="shared" si="344"/>
        <v>-286.7038481458527</v>
      </c>
      <c r="E840" s="2">
        <f t="shared" si="345"/>
        <v>584.04393844172932</v>
      </c>
      <c r="F840" s="2">
        <f t="shared" si="346"/>
        <v>-24.922557439866182</v>
      </c>
      <c r="G840" s="3">
        <f t="shared" si="353"/>
        <v>-20.949006029973848</v>
      </c>
      <c r="H840" s="3">
        <f t="shared" si="354"/>
        <v>43.921538556089857</v>
      </c>
      <c r="I840" s="3">
        <f t="shared" si="355"/>
        <v>-106.26270784323457</v>
      </c>
      <c r="J840" s="2">
        <f t="shared" si="347"/>
        <v>116.87482826064213</v>
      </c>
      <c r="K840" s="2">
        <f t="shared" si="330"/>
        <v>116.87482826064213</v>
      </c>
      <c r="L840" s="5">
        <f t="shared" si="331"/>
        <v>0.31384836983451009</v>
      </c>
      <c r="M840" s="4">
        <f t="shared" si="348"/>
        <v>6.7391146816383335E-2</v>
      </c>
      <c r="N840" s="4">
        <f t="shared" si="332"/>
        <v>0.12113140004630835</v>
      </c>
      <c r="O840" s="4">
        <f t="shared" si="333"/>
        <v>0</v>
      </c>
      <c r="P840" s="4">
        <f t="shared" si="334"/>
        <v>0</v>
      </c>
      <c r="Q840" s="5">
        <f t="shared" si="335"/>
        <v>4.0850527958182035</v>
      </c>
      <c r="R840" s="5">
        <f t="shared" si="336"/>
        <v>-8.5646929318973442</v>
      </c>
      <c r="S840" s="5">
        <f t="shared" si="349"/>
        <v>20.721210884426871</v>
      </c>
      <c r="T840" s="6">
        <f t="shared" si="350"/>
        <v>621.47470372885653</v>
      </c>
      <c r="U840" s="5">
        <f t="shared" si="337"/>
        <v>-1.9443492978634855</v>
      </c>
      <c r="V840" s="5">
        <f t="shared" si="338"/>
        <v>6.5494627024990697</v>
      </c>
      <c r="W840" s="5">
        <f t="shared" si="339"/>
        <v>3.0904036838518305</v>
      </c>
      <c r="X840" s="5">
        <f t="shared" si="356"/>
        <v>2.1407034979547177</v>
      </c>
      <c r="Y840" s="5">
        <f t="shared" si="356"/>
        <v>-2.0152302293982745</v>
      </c>
      <c r="Z840" s="5">
        <f t="shared" si="340"/>
        <v>-8.3623854317213002</v>
      </c>
      <c r="AA840">
        <f t="shared" si="341"/>
        <v>0</v>
      </c>
      <c r="AB840">
        <f t="shared" si="351"/>
        <v>0</v>
      </c>
    </row>
    <row r="841" spans="1:28" x14ac:dyDescent="0.2">
      <c r="A841">
        <f t="shared" si="352"/>
        <v>8.089999999999872</v>
      </c>
      <c r="B841" s="5">
        <f t="shared" si="342"/>
        <v>-246.3213434479768</v>
      </c>
      <c r="C841" s="5">
        <f t="shared" si="343"/>
        <v>530.0958194502482</v>
      </c>
      <c r="D841" s="5">
        <f t="shared" si="344"/>
        <v>-287.7668933435566</v>
      </c>
      <c r="E841" s="2">
        <f t="shared" si="345"/>
        <v>584.53039445066179</v>
      </c>
      <c r="F841" s="2">
        <f t="shared" si="346"/>
        <v>-24.923032359306827</v>
      </c>
      <c r="G841" s="3">
        <f t="shared" si="353"/>
        <v>-20.927598994994302</v>
      </c>
      <c r="H841" s="3">
        <f t="shared" si="354"/>
        <v>43.901386253795877</v>
      </c>
      <c r="I841" s="3">
        <f t="shared" si="355"/>
        <v>-106.34633169755178</v>
      </c>
      <c r="J841" s="2">
        <f t="shared" si="347"/>
        <v>116.93946459696987</v>
      </c>
      <c r="K841" s="2">
        <f t="shared" si="330"/>
        <v>116.93946459696987</v>
      </c>
      <c r="L841" s="5">
        <f t="shared" si="331"/>
        <v>0.31384836983451009</v>
      </c>
      <c r="M841" s="4">
        <f t="shared" si="348"/>
        <v>6.7353830131456252E-2</v>
      </c>
      <c r="N841" s="4">
        <f t="shared" si="332"/>
        <v>0.12108316769725519</v>
      </c>
      <c r="O841" s="4">
        <f t="shared" si="333"/>
        <v>0</v>
      </c>
      <c r="P841" s="4">
        <f t="shared" si="334"/>
        <v>0</v>
      </c>
      <c r="Q841" s="5">
        <f t="shared" si="335"/>
        <v>4.0831353123122556</v>
      </c>
      <c r="R841" s="5">
        <f t="shared" si="336"/>
        <v>-8.5654976720076714</v>
      </c>
      <c r="S841" s="5">
        <f t="shared" si="349"/>
        <v>20.748986178156841</v>
      </c>
      <c r="T841" s="6">
        <f t="shared" si="350"/>
        <v>621.47408225446361</v>
      </c>
      <c r="U841" s="5">
        <f t="shared" si="337"/>
        <v>-1.9444302216723273</v>
      </c>
      <c r="V841" s="5">
        <f t="shared" si="338"/>
        <v>6.556842408033944</v>
      </c>
      <c r="W841" s="5">
        <f t="shared" si="339"/>
        <v>3.0894034788868714</v>
      </c>
      <c r="X841" s="5">
        <f t="shared" si="356"/>
        <v>2.1387050906399283</v>
      </c>
      <c r="Y841" s="5">
        <f t="shared" si="356"/>
        <v>-2.0086552639737274</v>
      </c>
      <c r="Z841" s="5">
        <f t="shared" si="340"/>
        <v>-8.3356103429562864</v>
      </c>
      <c r="AA841">
        <f t="shared" si="341"/>
        <v>0</v>
      </c>
      <c r="AB841">
        <f t="shared" si="351"/>
        <v>0</v>
      </c>
    </row>
    <row r="842" spans="1:28" x14ac:dyDescent="0.2">
      <c r="A842">
        <f t="shared" si="352"/>
        <v>8.0999999999998717</v>
      </c>
      <c r="B842" s="5">
        <f t="shared" si="342"/>
        <v>-246.5305125026722</v>
      </c>
      <c r="C842" s="5">
        <f t="shared" si="343"/>
        <v>530.53473288002294</v>
      </c>
      <c r="D842" s="5">
        <f t="shared" si="344"/>
        <v>-288.83077344104925</v>
      </c>
      <c r="E842" s="2">
        <f t="shared" si="345"/>
        <v>585.01657787357397</v>
      </c>
      <c r="F842" s="2">
        <f t="shared" si="346"/>
        <v>-24.923495788268667</v>
      </c>
      <c r="G842" s="3">
        <f t="shared" si="353"/>
        <v>-20.906211944087904</v>
      </c>
      <c r="H842" s="3">
        <f t="shared" si="354"/>
        <v>43.881299701156138</v>
      </c>
      <c r="I842" s="3">
        <f t="shared" si="355"/>
        <v>-106.42968780098134</v>
      </c>
      <c r="J842" s="2">
        <f t="shared" si="347"/>
        <v>117.00391705720013</v>
      </c>
      <c r="K842" s="2">
        <f t="shared" si="330"/>
        <v>117.00391705720013</v>
      </c>
      <c r="L842" s="5">
        <f t="shared" si="331"/>
        <v>0.31384836983451009</v>
      </c>
      <c r="M842" s="4">
        <f t="shared" si="348"/>
        <v>6.7316660466677641E-2</v>
      </c>
      <c r="N842" s="4">
        <f t="shared" si="332"/>
        <v>0.12103511044667668</v>
      </c>
      <c r="O842" s="4">
        <f t="shared" si="333"/>
        <v>0</v>
      </c>
      <c r="P842" s="4">
        <f t="shared" si="334"/>
        <v>0</v>
      </c>
      <c r="Q842" s="5">
        <f t="shared" si="335"/>
        <v>4.0812106990531793</v>
      </c>
      <c r="R842" s="5">
        <f t="shared" si="336"/>
        <v>-8.5662974386597224</v>
      </c>
      <c r="S842" s="5">
        <f t="shared" si="349"/>
        <v>20.776694587805924</v>
      </c>
      <c r="T842" s="6">
        <f t="shared" si="350"/>
        <v>621.47346078069211</v>
      </c>
      <c r="U842" s="5">
        <f t="shared" si="337"/>
        <v>-1.9445107214843649</v>
      </c>
      <c r="V842" s="5">
        <f t="shared" si="338"/>
        <v>6.5642015369547853</v>
      </c>
      <c r="W842" s="5">
        <f t="shared" si="339"/>
        <v>3.0884056413606742</v>
      </c>
      <c r="X842" s="5">
        <f t="shared" si="356"/>
        <v>2.1366999775688145</v>
      </c>
      <c r="Y842" s="5">
        <f t="shared" si="356"/>
        <v>-2.0020959017049371</v>
      </c>
      <c r="Z842" s="5">
        <f t="shared" si="340"/>
        <v>-8.3088997708334027</v>
      </c>
      <c r="AA842">
        <f t="shared" si="341"/>
        <v>0</v>
      </c>
      <c r="AB842">
        <f t="shared" si="351"/>
        <v>0</v>
      </c>
    </row>
    <row r="843" spans="1:28" x14ac:dyDescent="0.2">
      <c r="A843">
        <f t="shared" si="352"/>
        <v>8.1099999999998715</v>
      </c>
      <c r="B843" s="5">
        <f t="shared" si="342"/>
        <v>-246.73946778711419</v>
      </c>
      <c r="C843" s="5">
        <f t="shared" si="343"/>
        <v>530.97344577223942</v>
      </c>
      <c r="D843" s="5">
        <f t="shared" si="344"/>
        <v>-289.89548576404763</v>
      </c>
      <c r="E843" s="2">
        <f t="shared" si="345"/>
        <v>585.50248938763161</v>
      </c>
      <c r="F843" s="2">
        <f t="shared" si="346"/>
        <v>-24.923947746705355</v>
      </c>
      <c r="G843" s="3">
        <f t="shared" si="353"/>
        <v>-20.884844944312217</v>
      </c>
      <c r="H843" s="3">
        <f t="shared" si="354"/>
        <v>43.861278742139092</v>
      </c>
      <c r="I843" s="3">
        <f t="shared" si="355"/>
        <v>-106.51277679868967</v>
      </c>
      <c r="J843" s="2">
        <f t="shared" si="347"/>
        <v>117.06818586879645</v>
      </c>
      <c r="K843" s="2">
        <f t="shared" si="330"/>
        <v>117.06818586879645</v>
      </c>
      <c r="L843" s="5">
        <f t="shared" si="331"/>
        <v>0.31384836983451009</v>
      </c>
      <c r="M843" s="4">
        <f t="shared" si="348"/>
        <v>6.7279637273350776E-2</v>
      </c>
      <c r="N843" s="4">
        <f t="shared" si="332"/>
        <v>0.12098722775471357</v>
      </c>
      <c r="O843" s="4">
        <f t="shared" si="333"/>
        <v>0</v>
      </c>
      <c r="P843" s="4">
        <f t="shared" si="334"/>
        <v>0</v>
      </c>
      <c r="Q843" s="5">
        <f t="shared" si="335"/>
        <v>4.0792790031957473</v>
      </c>
      <c r="R843" s="5">
        <f t="shared" si="336"/>
        <v>-8.5670922577211535</v>
      </c>
      <c r="S843" s="5">
        <f t="shared" si="349"/>
        <v>20.804336116716083</v>
      </c>
      <c r="T843" s="6">
        <f t="shared" si="350"/>
        <v>621.47283930754202</v>
      </c>
      <c r="U843" s="5">
        <f t="shared" si="337"/>
        <v>-1.9445907996898626</v>
      </c>
      <c r="V843" s="5">
        <f t="shared" si="338"/>
        <v>6.5715401229542358</v>
      </c>
      <c r="W843" s="5">
        <f t="shared" si="339"/>
        <v>3.0874101709997972</v>
      </c>
      <c r="X843" s="5">
        <f t="shared" si="356"/>
        <v>2.1346882035058847</v>
      </c>
      <c r="Y843" s="5">
        <f t="shared" si="356"/>
        <v>-1.9955521347669176</v>
      </c>
      <c r="Z843" s="5">
        <f t="shared" si="340"/>
        <v>-8.2822537122841204</v>
      </c>
      <c r="AA843">
        <f t="shared" si="341"/>
        <v>0</v>
      </c>
      <c r="AB843">
        <f t="shared" si="351"/>
        <v>0</v>
      </c>
    </row>
    <row r="844" spans="1:28" x14ac:dyDescent="0.2">
      <c r="A844">
        <f t="shared" si="352"/>
        <v>8.1199999999998713</v>
      </c>
      <c r="B844" s="5">
        <f t="shared" si="342"/>
        <v>-246.94820950214714</v>
      </c>
      <c r="C844" s="5">
        <f t="shared" si="343"/>
        <v>531.41195878205406</v>
      </c>
      <c r="D844" s="5">
        <f t="shared" si="344"/>
        <v>-290.96102764472016</v>
      </c>
      <c r="E844" s="2">
        <f t="shared" si="345"/>
        <v>585.98812966893445</v>
      </c>
      <c r="F844" s="2">
        <f t="shared" si="346"/>
        <v>-24.924388254593815</v>
      </c>
      <c r="G844" s="3">
        <f t="shared" si="353"/>
        <v>-20.863498062277159</v>
      </c>
      <c r="H844" s="3">
        <f t="shared" si="354"/>
        <v>43.841323220791423</v>
      </c>
      <c r="I844" s="3">
        <f t="shared" si="355"/>
        <v>-106.59559933581251</v>
      </c>
      <c r="J844" s="2">
        <f t="shared" si="347"/>
        <v>117.13227126161952</v>
      </c>
      <c r="K844" s="2">
        <f t="shared" si="330"/>
        <v>117.13227126161952</v>
      </c>
      <c r="L844" s="5">
        <f t="shared" si="331"/>
        <v>0.31384836983451009</v>
      </c>
      <c r="M844" s="4">
        <f t="shared" si="348"/>
        <v>6.724276000427476E-2</v>
      </c>
      <c r="N844" s="4">
        <f t="shared" si="332"/>
        <v>0.12093951908202845</v>
      </c>
      <c r="O844" s="4">
        <f t="shared" si="333"/>
        <v>0</v>
      </c>
      <c r="P844" s="4">
        <f t="shared" si="334"/>
        <v>0</v>
      </c>
      <c r="Q844" s="5">
        <f t="shared" si="335"/>
        <v>4.0773402718501845</v>
      </c>
      <c r="R844" s="5">
        <f t="shared" si="336"/>
        <v>-8.5678821550322066</v>
      </c>
      <c r="S844" s="5">
        <f t="shared" si="349"/>
        <v>20.831910769544152</v>
      </c>
      <c r="T844" s="6">
        <f t="shared" si="350"/>
        <v>621.47221783501357</v>
      </c>
      <c r="U844" s="5">
        <f t="shared" si="337"/>
        <v>-1.944670458673061</v>
      </c>
      <c r="V844" s="5">
        <f t="shared" si="338"/>
        <v>6.5788581998594422</v>
      </c>
      <c r="W844" s="5">
        <f t="shared" si="339"/>
        <v>3.0864170674966362</v>
      </c>
      <c r="X844" s="5">
        <f t="shared" si="356"/>
        <v>2.1326698131771238</v>
      </c>
      <c r="Y844" s="5">
        <f t="shared" si="356"/>
        <v>-1.9890239551727644</v>
      </c>
      <c r="Z844" s="5">
        <f t="shared" si="340"/>
        <v>-8.2556721629592111</v>
      </c>
      <c r="AA844">
        <f t="shared" si="341"/>
        <v>0</v>
      </c>
      <c r="AB844">
        <f t="shared" si="351"/>
        <v>0</v>
      </c>
    </row>
    <row r="845" spans="1:28" x14ac:dyDescent="0.2">
      <c r="A845">
        <f t="shared" si="352"/>
        <v>8.1299999999998711</v>
      </c>
      <c r="B845" s="5">
        <f t="shared" si="342"/>
        <v>-247.15673784927927</v>
      </c>
      <c r="C845" s="5">
        <f t="shared" si="343"/>
        <v>531.85027256306421</v>
      </c>
      <c r="D845" s="5">
        <f t="shared" si="344"/>
        <v>-292.02739642168643</v>
      </c>
      <c r="E845" s="2">
        <f t="shared" si="345"/>
        <v>586.47349939251569</v>
      </c>
      <c r="F845" s="2">
        <f t="shared" si="346"/>
        <v>-24.924817331933962</v>
      </c>
      <c r="G845" s="3">
        <f t="shared" si="353"/>
        <v>-20.842171364145386</v>
      </c>
      <c r="H845" s="3">
        <f t="shared" si="354"/>
        <v>43.821432981239695</v>
      </c>
      <c r="I845" s="3">
        <f t="shared" si="355"/>
        <v>-106.6781560574421</v>
      </c>
      <c r="J845" s="2">
        <f t="shared" si="347"/>
        <v>117.19617346789806</v>
      </c>
      <c r="K845" s="2">
        <f t="shared" si="330"/>
        <v>117.19617346789806</v>
      </c>
      <c r="L845" s="5">
        <f t="shared" si="331"/>
        <v>0.31384836983451009</v>
      </c>
      <c r="M845" s="4">
        <f t="shared" si="348"/>
        <v>6.7206028113749525E-2</v>
      </c>
      <c r="N845" s="4">
        <f t="shared" si="332"/>
        <v>0.12089198388982134</v>
      </c>
      <c r="O845" s="4">
        <f t="shared" si="333"/>
        <v>0</v>
      </c>
      <c r="P845" s="4">
        <f t="shared" si="334"/>
        <v>0</v>
      </c>
      <c r="Q845" s="5">
        <f t="shared" si="335"/>
        <v>4.0753945520804296</v>
      </c>
      <c r="R845" s="5">
        <f t="shared" si="336"/>
        <v>-8.568667156404258</v>
      </c>
      <c r="S845" s="5">
        <f t="shared" si="349"/>
        <v>20.859418552252755</v>
      </c>
      <c r="T845" s="6">
        <f t="shared" si="350"/>
        <v>621.4715963631063</v>
      </c>
      <c r="U845" s="5">
        <f t="shared" si="337"/>
        <v>-1.9447497008120949</v>
      </c>
      <c r="V845" s="5">
        <f t="shared" si="338"/>
        <v>6.5861558016302277</v>
      </c>
      <c r="W845" s="5">
        <f t="shared" si="339"/>
        <v>3.0854263305095455</v>
      </c>
      <c r="X845" s="5">
        <f t="shared" si="356"/>
        <v>2.1306448512683347</v>
      </c>
      <c r="Y845" s="5">
        <f t="shared" si="356"/>
        <v>-1.9825113547740303</v>
      </c>
      <c r="Z845" s="5">
        <f t="shared" si="340"/>
        <v>-8.2291551172376991</v>
      </c>
      <c r="AA845">
        <f t="shared" si="341"/>
        <v>0</v>
      </c>
      <c r="AB845">
        <f t="shared" si="351"/>
        <v>0</v>
      </c>
    </row>
    <row r="846" spans="1:28" x14ac:dyDescent="0.2">
      <c r="A846">
        <f t="shared" si="352"/>
        <v>8.1399999999998709</v>
      </c>
      <c r="B846" s="5">
        <f t="shared" si="342"/>
        <v>-247.36505303067815</v>
      </c>
      <c r="C846" s="5">
        <f t="shared" si="343"/>
        <v>532.28838776730879</v>
      </c>
      <c r="D846" s="5">
        <f t="shared" si="344"/>
        <v>-293.09458944001676</v>
      </c>
      <c r="E846" s="2">
        <f t="shared" si="345"/>
        <v>586.95859923234036</v>
      </c>
      <c r="F846" s="2">
        <f t="shared" si="346"/>
        <v>-24.925234998748397</v>
      </c>
      <c r="G846" s="3">
        <f t="shared" si="353"/>
        <v>-20.820864915632704</v>
      </c>
      <c r="H846" s="3">
        <f t="shared" si="354"/>
        <v>43.801607867691956</v>
      </c>
      <c r="I846" s="3">
        <f t="shared" si="355"/>
        <v>-106.76044760861447</v>
      </c>
      <c r="J846" s="2">
        <f t="shared" si="347"/>
        <v>117.25989272219975</v>
      </c>
      <c r="K846" s="2">
        <f t="shared" si="330"/>
        <v>117.25989272219975</v>
      </c>
      <c r="L846" s="5">
        <f t="shared" si="331"/>
        <v>0.31384836983451009</v>
      </c>
      <c r="M846" s="4">
        <f t="shared" si="348"/>
        <v>6.7169441057580728E-2</v>
      </c>
      <c r="N846" s="4">
        <f t="shared" si="332"/>
        <v>0.12084462163984513</v>
      </c>
      <c r="O846" s="4">
        <f t="shared" si="333"/>
        <v>0</v>
      </c>
      <c r="P846" s="4">
        <f t="shared" si="334"/>
        <v>0</v>
      </c>
      <c r="Q846" s="5">
        <f t="shared" si="335"/>
        <v>4.073441890902429</v>
      </c>
      <c r="R846" s="5">
        <f t="shared" si="336"/>
        <v>-8.569447287618404</v>
      </c>
      <c r="S846" s="5">
        <f t="shared" si="349"/>
        <v>20.886859472101285</v>
      </c>
      <c r="T846" s="6">
        <f t="shared" si="350"/>
        <v>621.47097489182079</v>
      </c>
      <c r="U846" s="5">
        <f t="shared" si="337"/>
        <v>-1.9448285284789097</v>
      </c>
      <c r="V846" s="5">
        <f t="shared" si="338"/>
        <v>6.5934329623572969</v>
      </c>
      <c r="W846" s="5">
        <f t="shared" si="339"/>
        <v>3.0844379596629392</v>
      </c>
      <c r="X846" s="5">
        <f t="shared" si="356"/>
        <v>2.1286133624235193</v>
      </c>
      <c r="Y846" s="5">
        <f t="shared" si="356"/>
        <v>-1.9760143252611071</v>
      </c>
      <c r="Z846" s="5">
        <f t="shared" si="340"/>
        <v>-8.2027025682357753</v>
      </c>
      <c r="AA846">
        <f t="shared" si="341"/>
        <v>0</v>
      </c>
      <c r="AB846">
        <f t="shared" si="351"/>
        <v>0</v>
      </c>
    </row>
    <row r="847" spans="1:28" x14ac:dyDescent="0.2">
      <c r="A847">
        <f t="shared" si="352"/>
        <v>8.1499999999998707</v>
      </c>
      <c r="B847" s="5">
        <f t="shared" si="342"/>
        <v>-247.57315524916635</v>
      </c>
      <c r="C847" s="5">
        <f t="shared" si="343"/>
        <v>532.72630504526944</v>
      </c>
      <c r="D847" s="5">
        <f t="shared" si="344"/>
        <v>-294.16260405123131</v>
      </c>
      <c r="E847" s="2">
        <f t="shared" si="345"/>
        <v>587.44342986130448</v>
      </c>
      <c r="F847" s="2">
        <f t="shared" si="346"/>
        <v>-24.925641275082111</v>
      </c>
      <c r="G847" s="3">
        <f t="shared" si="353"/>
        <v>-20.799578782008467</v>
      </c>
      <c r="H847" s="3">
        <f t="shared" si="354"/>
        <v>43.781847724439345</v>
      </c>
      <c r="I847" s="3">
        <f t="shared" si="355"/>
        <v>-106.84247463429683</v>
      </c>
      <c r="J847" s="2">
        <f t="shared" si="347"/>
        <v>117.32342926140258</v>
      </c>
      <c r="K847" s="2">
        <f t="shared" si="330"/>
        <v>117.32342926140258</v>
      </c>
      <c r="L847" s="5">
        <f t="shared" si="331"/>
        <v>0.31384836983451009</v>
      </c>
      <c r="M847" s="4">
        <f t="shared" si="348"/>
        <v>6.7132998293084153E-2</v>
      </c>
      <c r="N847" s="4">
        <f t="shared" si="332"/>
        <v>0.12079743179442046</v>
      </c>
      <c r="O847" s="4">
        <f t="shared" si="333"/>
        <v>0</v>
      </c>
      <c r="P847" s="4">
        <f t="shared" si="334"/>
        <v>0</v>
      </c>
      <c r="Q847" s="5">
        <f t="shared" si="335"/>
        <v>4.0714823352824414</v>
      </c>
      <c r="R847" s="5">
        <f t="shared" si="336"/>
        <v>-8.5702225744240543</v>
      </c>
      <c r="S847" s="5">
        <f t="shared" si="349"/>
        <v>20.914233537636875</v>
      </c>
      <c r="T847" s="6">
        <f t="shared" si="350"/>
        <v>621.47035342115657</v>
      </c>
      <c r="U847" s="5">
        <f t="shared" si="337"/>
        <v>-1.9449069440391764</v>
      </c>
      <c r="V847" s="5">
        <f t="shared" si="338"/>
        <v>6.6006897162604092</v>
      </c>
      <c r="W847" s="5">
        <f t="shared" si="339"/>
        <v>3.0834519545474062</v>
      </c>
      <c r="X847" s="5">
        <f t="shared" si="356"/>
        <v>2.1265753912432652</v>
      </c>
      <c r="Y847" s="5">
        <f t="shared" si="356"/>
        <v>-1.9695328581636451</v>
      </c>
      <c r="Z847" s="5">
        <f t="shared" si="340"/>
        <v>-8.176314507815718</v>
      </c>
      <c r="AA847">
        <f t="shared" si="341"/>
        <v>0</v>
      </c>
      <c r="AB847">
        <f t="shared" si="351"/>
        <v>0</v>
      </c>
    </row>
    <row r="848" spans="1:28" x14ac:dyDescent="0.2">
      <c r="A848">
        <f t="shared" si="352"/>
        <v>8.1599999999998705</v>
      </c>
      <c r="B848" s="5">
        <f t="shared" si="342"/>
        <v>-247.78104470821688</v>
      </c>
      <c r="C848" s="5">
        <f t="shared" si="343"/>
        <v>533.16402504587086</v>
      </c>
      <c r="D848" s="5">
        <f t="shared" si="344"/>
        <v>-295.23143761329965</v>
      </c>
      <c r="E848" s="2">
        <f t="shared" si="345"/>
        <v>587.92799195123325</v>
      </c>
      <c r="F848" s="2">
        <f t="shared" si="346"/>
        <v>-24.926036181002207</v>
      </c>
      <c r="G848" s="3">
        <f t="shared" si="353"/>
        <v>-20.778313028096033</v>
      </c>
      <c r="H848" s="3">
        <f t="shared" si="354"/>
        <v>43.762152395857711</v>
      </c>
      <c r="I848" s="3">
        <f t="shared" si="355"/>
        <v>-106.92423777937499</v>
      </c>
      <c r="J848" s="2">
        <f t="shared" si="347"/>
        <v>117.38678332466625</v>
      </c>
      <c r="K848" s="2">
        <f t="shared" si="330"/>
        <v>117.38678332466625</v>
      </c>
      <c r="L848" s="5">
        <f t="shared" si="331"/>
        <v>0.31384836983451009</v>
      </c>
      <c r="M848" s="4">
        <f t="shared" si="348"/>
        <v>6.7096699279090455E-2</v>
      </c>
      <c r="N848" s="4">
        <f t="shared" si="332"/>
        <v>0.12075041381645094</v>
      </c>
      <c r="O848" s="4">
        <f t="shared" si="333"/>
        <v>0</v>
      </c>
      <c r="P848" s="4">
        <f t="shared" si="334"/>
        <v>0</v>
      </c>
      <c r="Q848" s="5">
        <f t="shared" si="335"/>
        <v>4.0695159321353627</v>
      </c>
      <c r="R848" s="5">
        <f t="shared" si="336"/>
        <v>-8.5709930425375624</v>
      </c>
      <c r="S848" s="5">
        <f t="shared" si="349"/>
        <v>20.941540758685374</v>
      </c>
      <c r="T848" s="6">
        <f t="shared" si="350"/>
        <v>621.46973195111389</v>
      </c>
      <c r="U848" s="5">
        <f t="shared" si="337"/>
        <v>-1.9449849498522194</v>
      </c>
      <c r="V848" s="5">
        <f t="shared" si="338"/>
        <v>6.607926097686625</v>
      </c>
      <c r="W848" s="5">
        <f t="shared" si="339"/>
        <v>3.0824683147198302</v>
      </c>
      <c r="X848" s="5">
        <f t="shared" si="356"/>
        <v>2.1245309822831433</v>
      </c>
      <c r="Y848" s="5">
        <f t="shared" si="356"/>
        <v>-1.9630669448509375</v>
      </c>
      <c r="Z848" s="5">
        <f t="shared" si="340"/>
        <v>-8.1499909265947963</v>
      </c>
      <c r="AA848">
        <f t="shared" si="341"/>
        <v>0</v>
      </c>
      <c r="AB848">
        <f t="shared" si="351"/>
        <v>0</v>
      </c>
    </row>
    <row r="849" spans="1:28" x14ac:dyDescent="0.2">
      <c r="A849">
        <f t="shared" si="352"/>
        <v>8.1699999999998703</v>
      </c>
      <c r="B849" s="5">
        <f t="shared" si="342"/>
        <v>-247.98872161194873</v>
      </c>
      <c r="C849" s="5">
        <f t="shared" si="343"/>
        <v>533.60154841648216</v>
      </c>
      <c r="D849" s="5">
        <f t="shared" si="344"/>
        <v>-296.3010874906397</v>
      </c>
      <c r="E849" s="2">
        <f t="shared" si="345"/>
        <v>588.41228617288061</v>
      </c>
      <c r="F849" s="2">
        <f t="shared" si="346"/>
        <v>-24.926419736597563</v>
      </c>
      <c r="G849" s="3">
        <f t="shared" si="353"/>
        <v>-20.757067718273202</v>
      </c>
      <c r="H849" s="3">
        <f t="shared" si="354"/>
        <v>43.742521726409201</v>
      </c>
      <c r="I849" s="3">
        <f t="shared" si="355"/>
        <v>-107.00573768864093</v>
      </c>
      <c r="J849" s="2">
        <f t="shared" si="347"/>
        <v>117.44995515340392</v>
      </c>
      <c r="K849" s="2">
        <f t="shared" si="330"/>
        <v>117.44995515340392</v>
      </c>
      <c r="L849" s="5">
        <f t="shared" si="331"/>
        <v>0.31384836983451009</v>
      </c>
      <c r="M849" s="4">
        <f t="shared" si="348"/>
        <v>6.7060543475949128E-2</v>
      </c>
      <c r="N849" s="4">
        <f t="shared" si="332"/>
        <v>0.1207035671694373</v>
      </c>
      <c r="O849" s="4">
        <f t="shared" si="333"/>
        <v>0</v>
      </c>
      <c r="P849" s="4">
        <f t="shared" si="334"/>
        <v>0</v>
      </c>
      <c r="Q849" s="5">
        <f t="shared" si="335"/>
        <v>4.0675427283230849</v>
      </c>
      <c r="R849" s="5">
        <f t="shared" si="336"/>
        <v>-8.5717587176408756</v>
      </c>
      <c r="S849" s="5">
        <f t="shared" si="349"/>
        <v>20.968781146342369</v>
      </c>
      <c r="T849" s="6">
        <f t="shared" si="350"/>
        <v>621.46911048169272</v>
      </c>
      <c r="U849" s="5">
        <f t="shared" si="337"/>
        <v>-1.9450625482709327</v>
      </c>
      <c r="V849" s="5">
        <f t="shared" si="338"/>
        <v>6.6151421411084943</v>
      </c>
      <c r="W849" s="5">
        <f t="shared" si="339"/>
        <v>3.0814870397035072</v>
      </c>
      <c r="X849" s="5">
        <f t="shared" si="356"/>
        <v>2.1224801800521522</v>
      </c>
      <c r="Y849" s="5">
        <f t="shared" si="356"/>
        <v>-1.9566165765323813</v>
      </c>
      <c r="Z849" s="5">
        <f t="shared" si="340"/>
        <v>-8.123731813954123</v>
      </c>
      <c r="AA849">
        <f t="shared" si="341"/>
        <v>0</v>
      </c>
      <c r="AB849">
        <f t="shared" si="351"/>
        <v>0</v>
      </c>
    </row>
    <row r="850" spans="1:28" x14ac:dyDescent="0.2">
      <c r="A850">
        <f t="shared" si="352"/>
        <v>8.17999999999987</v>
      </c>
      <c r="B850" s="5">
        <f t="shared" si="342"/>
        <v>-248.19618616512247</v>
      </c>
      <c r="C850" s="5">
        <f t="shared" si="343"/>
        <v>534.03887580291735</v>
      </c>
      <c r="D850" s="5">
        <f t="shared" si="344"/>
        <v>-297.37155105411676</v>
      </c>
      <c r="E850" s="2">
        <f t="shared" si="345"/>
        <v>588.89631319592752</v>
      </c>
      <c r="F850" s="2">
        <f t="shared" si="346"/>
        <v>-24.926791961978598</v>
      </c>
      <c r="G850" s="3">
        <f t="shared" si="353"/>
        <v>-20.735842916472681</v>
      </c>
      <c r="H850" s="3">
        <f t="shared" si="354"/>
        <v>43.722955560643875</v>
      </c>
      <c r="I850" s="3">
        <f t="shared" si="355"/>
        <v>-107.08697500678048</v>
      </c>
      <c r="J850" s="2">
        <f t="shared" si="347"/>
        <v>117.51294499125403</v>
      </c>
      <c r="K850" s="2">
        <f t="shared" si="330"/>
        <v>117.51294499125403</v>
      </c>
      <c r="L850" s="5">
        <f t="shared" si="331"/>
        <v>0.31384836983451009</v>
      </c>
      <c r="M850" s="4">
        <f t="shared" si="348"/>
        <v>6.702453034553281E-2</v>
      </c>
      <c r="N850" s="4">
        <f t="shared" si="332"/>
        <v>0.12065689131749201</v>
      </c>
      <c r="O850" s="4">
        <f t="shared" si="333"/>
        <v>0</v>
      </c>
      <c r="P850" s="4">
        <f t="shared" si="334"/>
        <v>0</v>
      </c>
      <c r="Q850" s="5">
        <f t="shared" si="335"/>
        <v>4.0655627706528596</v>
      </c>
      <c r="R850" s="5">
        <f t="shared" si="336"/>
        <v>-8.5725196253802061</v>
      </c>
      <c r="S850" s="5">
        <f t="shared" si="349"/>
        <v>20.995954712964206</v>
      </c>
      <c r="T850" s="6">
        <f t="shared" si="350"/>
        <v>621.46848901289297</v>
      </c>
      <c r="U850" s="5">
        <f t="shared" si="337"/>
        <v>-1.9451397416417078</v>
      </c>
      <c r="V850" s="5">
        <f t="shared" si="338"/>
        <v>6.6223378811223101</v>
      </c>
      <c r="W850" s="5">
        <f t="shared" si="339"/>
        <v>3.0805081289882605</v>
      </c>
      <c r="X850" s="5">
        <f t="shared" si="356"/>
        <v>2.1204230290111519</v>
      </c>
      <c r="Y850" s="5">
        <f t="shared" si="356"/>
        <v>-1.9501817442578959</v>
      </c>
      <c r="Z850" s="5">
        <f t="shared" si="340"/>
        <v>-8.0975371580475333</v>
      </c>
      <c r="AA850">
        <f t="shared" si="341"/>
        <v>0</v>
      </c>
      <c r="AB850">
        <f t="shared" si="351"/>
        <v>0</v>
      </c>
    </row>
    <row r="851" spans="1:28" x14ac:dyDescent="0.2">
      <c r="A851">
        <f t="shared" si="352"/>
        <v>8.1899999999998698</v>
      </c>
      <c r="B851" s="5">
        <f t="shared" si="342"/>
        <v>-248.40343857313573</v>
      </c>
      <c r="C851" s="5">
        <f t="shared" si="343"/>
        <v>534.47600784943654</v>
      </c>
      <c r="D851" s="5">
        <f t="shared" si="344"/>
        <v>-298.44282568104245</v>
      </c>
      <c r="E851" s="2">
        <f t="shared" si="345"/>
        <v>589.38007368898093</v>
      </c>
      <c r="F851" s="2">
        <f t="shared" si="346"/>
        <v>-24.927152877276932</v>
      </c>
      <c r="G851" s="3">
        <f t="shared" si="353"/>
        <v>-20.714638686182568</v>
      </c>
      <c r="H851" s="3">
        <f t="shared" si="354"/>
        <v>43.703453743201294</v>
      </c>
      <c r="I851" s="3">
        <f t="shared" si="355"/>
        <v>-107.16795037836096</v>
      </c>
      <c r="J851" s="2">
        <f t="shared" si="347"/>
        <v>117.57575308405242</v>
      </c>
      <c r="K851" s="2">
        <f t="shared" si="330"/>
        <v>117.57575308405242</v>
      </c>
      <c r="L851" s="5">
        <f t="shared" si="331"/>
        <v>0.31384836983451009</v>
      </c>
      <c r="M851" s="4">
        <f t="shared" si="348"/>
        <v>6.6988659351241112E-2</v>
      </c>
      <c r="N851" s="4">
        <f t="shared" si="332"/>
        <v>0.12061038572535335</v>
      </c>
      <c r="O851" s="4">
        <f t="shared" si="333"/>
        <v>0</v>
      </c>
      <c r="P851" s="4">
        <f t="shared" si="334"/>
        <v>0</v>
      </c>
      <c r="Q851" s="5">
        <f t="shared" si="335"/>
        <v>4.0635761058756863</v>
      </c>
      <c r="R851" s="5">
        <f t="shared" si="336"/>
        <v>-8.573275791364722</v>
      </c>
      <c r="S851" s="5">
        <f t="shared" si="349"/>
        <v>21.023061472158989</v>
      </c>
      <c r="T851" s="6">
        <f t="shared" si="350"/>
        <v>621.46786754471475</v>
      </c>
      <c r="U851" s="5">
        <f t="shared" si="337"/>
        <v>-1.9452165323043582</v>
      </c>
      <c r="V851" s="5">
        <f t="shared" si="338"/>
        <v>6.6295133524463328</v>
      </c>
      <c r="W851" s="5">
        <f t="shared" si="339"/>
        <v>3.0795315820305693</v>
      </c>
      <c r="X851" s="5">
        <f t="shared" si="356"/>
        <v>2.1183595735713281</v>
      </c>
      <c r="Y851" s="5">
        <f t="shared" si="356"/>
        <v>-1.9437624389183892</v>
      </c>
      <c r="Z851" s="5">
        <f t="shared" si="340"/>
        <v>-8.0714069458104412</v>
      </c>
      <c r="AA851">
        <f t="shared" si="341"/>
        <v>0</v>
      </c>
      <c r="AB851">
        <f t="shared" si="351"/>
        <v>0</v>
      </c>
    </row>
    <row r="852" spans="1:28" x14ac:dyDescent="0.2">
      <c r="A852">
        <f t="shared" si="352"/>
        <v>8.1999999999998696</v>
      </c>
      <c r="B852" s="5">
        <f t="shared" si="342"/>
        <v>-248.61047904201888</v>
      </c>
      <c r="C852" s="5">
        <f t="shared" si="343"/>
        <v>534.91294519874668</v>
      </c>
      <c r="D852" s="5">
        <f t="shared" si="344"/>
        <v>-299.51490875517339</v>
      </c>
      <c r="E852" s="2">
        <f t="shared" si="345"/>
        <v>589.86356831957301</v>
      </c>
      <c r="F852" s="2">
        <f t="shared" si="346"/>
        <v>-24.927502502645115</v>
      </c>
      <c r="G852" s="3">
        <f t="shared" si="353"/>
        <v>-20.693455090446854</v>
      </c>
      <c r="H852" s="3">
        <f t="shared" si="354"/>
        <v>43.68401611881211</v>
      </c>
      <c r="I852" s="3">
        <f t="shared" si="355"/>
        <v>-107.24866444781907</v>
      </c>
      <c r="J852" s="2">
        <f t="shared" si="347"/>
        <v>117.63837967980461</v>
      </c>
      <c r="K852" s="2">
        <f t="shared" si="330"/>
        <v>117.63837967980461</v>
      </c>
      <c r="L852" s="5">
        <f t="shared" si="331"/>
        <v>0.31384836983451009</v>
      </c>
      <c r="M852" s="4">
        <f t="shared" si="348"/>
        <v>6.6952929958004434E-2</v>
      </c>
      <c r="N852" s="4">
        <f t="shared" si="332"/>
        <v>0.12056404985839912</v>
      </c>
      <c r="O852" s="4">
        <f t="shared" si="333"/>
        <v>0</v>
      </c>
      <c r="P852" s="4">
        <f t="shared" si="334"/>
        <v>0</v>
      </c>
      <c r="Q852" s="5">
        <f t="shared" si="335"/>
        <v>4.0615827806847289</v>
      </c>
      <c r="R852" s="5">
        <f t="shared" si="336"/>
        <v>-8.5740272411652683</v>
      </c>
      <c r="S852" s="5">
        <f t="shared" si="349"/>
        <v>21.05010143877767</v>
      </c>
      <c r="T852" s="6">
        <f t="shared" si="350"/>
        <v>621.46724607715771</v>
      </c>
      <c r="U852" s="5">
        <f t="shared" si="337"/>
        <v>-1.9452929225920492</v>
      </c>
      <c r="V852" s="5">
        <f t="shared" si="338"/>
        <v>6.6366685899190569</v>
      </c>
      <c r="W852" s="5">
        <f t="shared" si="339"/>
        <v>3.0785573982536891</v>
      </c>
      <c r="X852" s="5">
        <f t="shared" si="356"/>
        <v>2.1162898580926797</v>
      </c>
      <c r="Y852" s="5">
        <f t="shared" si="356"/>
        <v>-1.9373586512462113</v>
      </c>
      <c r="Z852" s="5">
        <f t="shared" si="340"/>
        <v>-8.04534116296864</v>
      </c>
      <c r="AA852">
        <f t="shared" si="341"/>
        <v>0</v>
      </c>
      <c r="AB852">
        <f t="shared" si="351"/>
        <v>0</v>
      </c>
    </row>
    <row r="853" spans="1:28" x14ac:dyDescent="0.2">
      <c r="A853">
        <f t="shared" si="352"/>
        <v>8.2099999999998694</v>
      </c>
      <c r="B853" s="5">
        <f t="shared" si="342"/>
        <v>-248.81730777843043</v>
      </c>
      <c r="C853" s="5">
        <f t="shared" si="343"/>
        <v>535.3496884920022</v>
      </c>
      <c r="D853" s="5">
        <f t="shared" si="344"/>
        <v>-300.58779766670972</v>
      </c>
      <c r="E853" s="2">
        <f t="shared" si="345"/>
        <v>590.34679775415907</v>
      </c>
      <c r="F853" s="2">
        <f t="shared" si="346"/>
        <v>-24.927840858256339</v>
      </c>
      <c r="G853" s="3">
        <f t="shared" si="353"/>
        <v>-20.672292191865928</v>
      </c>
      <c r="H853" s="3">
        <f t="shared" si="354"/>
        <v>43.664642532299645</v>
      </c>
      <c r="I853" s="3">
        <f t="shared" si="355"/>
        <v>-107.32911785944876</v>
      </c>
      <c r="J853" s="2">
        <f t="shared" si="347"/>
        <v>117.70082502865829</v>
      </c>
      <c r="K853" s="2">
        <f t="shared" si="330"/>
        <v>117.70082502865829</v>
      </c>
      <c r="L853" s="5">
        <f t="shared" si="331"/>
        <v>0.31384836983451009</v>
      </c>
      <c r="M853" s="4">
        <f t="shared" si="348"/>
        <v>6.6917341632287602E-2</v>
      </c>
      <c r="N853" s="4">
        <f t="shared" si="332"/>
        <v>0.1205178831826605</v>
      </c>
      <c r="O853" s="4">
        <f t="shared" si="333"/>
        <v>0</v>
      </c>
      <c r="P853" s="4">
        <f t="shared" si="334"/>
        <v>0</v>
      </c>
      <c r="Q853" s="5">
        <f t="shared" si="335"/>
        <v>4.0595828417137376</v>
      </c>
      <c r="R853" s="5">
        <f t="shared" si="336"/>
        <v>-8.5747740003131021</v>
      </c>
      <c r="S853" s="5">
        <f t="shared" si="349"/>
        <v>21.077074628905066</v>
      </c>
      <c r="T853" s="6">
        <f t="shared" si="350"/>
        <v>621.46662461022242</v>
      </c>
      <c r="U853" s="5">
        <f t="shared" si="337"/>
        <v>-1.9453689148312243</v>
      </c>
      <c r="V853" s="5">
        <f t="shared" si="338"/>
        <v>6.6438036284974542</v>
      </c>
      <c r="W853" s="5">
        <f t="shared" si="339"/>
        <v>3.0775855770477807</v>
      </c>
      <c r="X853" s="5">
        <f t="shared" si="356"/>
        <v>2.1142139268825133</v>
      </c>
      <c r="Y853" s="5">
        <f t="shared" si="356"/>
        <v>-1.9309703718156479</v>
      </c>
      <c r="Z853" s="5">
        <f t="shared" si="340"/>
        <v>-8.019339794047152</v>
      </c>
      <c r="AA853">
        <f t="shared" si="341"/>
        <v>0</v>
      </c>
      <c r="AB853">
        <f t="shared" si="351"/>
        <v>0</v>
      </c>
    </row>
    <row r="854" spans="1:28" x14ac:dyDescent="0.2">
      <c r="A854">
        <f t="shared" si="352"/>
        <v>8.2199999999998692</v>
      </c>
      <c r="B854" s="5">
        <f t="shared" si="342"/>
        <v>-249.02392498965276</v>
      </c>
      <c r="C854" s="5">
        <f t="shared" si="343"/>
        <v>535.78623836880661</v>
      </c>
      <c r="D854" s="5">
        <f t="shared" si="344"/>
        <v>-301.66148981229395</v>
      </c>
      <c r="E854" s="2">
        <f t="shared" si="345"/>
        <v>590.82976265811783</v>
      </c>
      <c r="F854" s="2">
        <f t="shared" si="346"/>
        <v>-24.928167964304119</v>
      </c>
      <c r="G854" s="3">
        <f t="shared" si="353"/>
        <v>-20.651150052597103</v>
      </c>
      <c r="H854" s="3">
        <f t="shared" si="354"/>
        <v>43.645332828581488</v>
      </c>
      <c r="I854" s="3">
        <f t="shared" si="355"/>
        <v>-107.40931125738923</v>
      </c>
      <c r="J854" s="2">
        <f t="shared" si="347"/>
        <v>117.76308938287606</v>
      </c>
      <c r="K854" s="2">
        <f t="shared" si="330"/>
        <v>117.76308938287606</v>
      </c>
      <c r="L854" s="5">
        <f t="shared" si="331"/>
        <v>0.31384836983451009</v>
      </c>
      <c r="M854" s="4">
        <f t="shared" si="348"/>
        <v>6.6881893842093226E-2</v>
      </c>
      <c r="N854" s="4">
        <f t="shared" si="332"/>
        <v>0.12047188516483522</v>
      </c>
      <c r="O854" s="4">
        <f t="shared" si="333"/>
        <v>0</v>
      </c>
      <c r="P854" s="4">
        <f t="shared" si="334"/>
        <v>0</v>
      </c>
      <c r="Q854" s="5">
        <f t="shared" si="335"/>
        <v>4.0575763355355035</v>
      </c>
      <c r="R854" s="5">
        <f t="shared" si="336"/>
        <v>-8.5755160942986599</v>
      </c>
      <c r="S854" s="5">
        <f t="shared" si="349"/>
        <v>21.103981059850973</v>
      </c>
      <c r="T854" s="6">
        <f t="shared" si="350"/>
        <v>621.46600314390855</v>
      </c>
      <c r="U854" s="5">
        <f t="shared" si="337"/>
        <v>-1.9454445113415402</v>
      </c>
      <c r="V854" s="5">
        <f t="shared" si="338"/>
        <v>6.6509185032552658</v>
      </c>
      <c r="W854" s="5">
        <f t="shared" si="339"/>
        <v>3.0766161177700395</v>
      </c>
      <c r="X854" s="5">
        <f t="shared" si="356"/>
        <v>2.1121318241939635</v>
      </c>
      <c r="Y854" s="5">
        <f t="shared" si="356"/>
        <v>-1.9245975910433941</v>
      </c>
      <c r="Z854" s="5">
        <f t="shared" si="340"/>
        <v>-7.9934028223789859</v>
      </c>
      <c r="AA854">
        <f t="shared" si="341"/>
        <v>0</v>
      </c>
      <c r="AB854">
        <f t="shared" si="351"/>
        <v>0</v>
      </c>
    </row>
    <row r="855" spans="1:28" x14ac:dyDescent="0.2">
      <c r="A855">
        <f t="shared" si="352"/>
        <v>8.229999999999869</v>
      </c>
      <c r="B855" s="5">
        <f t="shared" si="342"/>
        <v>-249.23033088358753</v>
      </c>
      <c r="C855" s="5">
        <f t="shared" si="343"/>
        <v>536.22259546721284</v>
      </c>
      <c r="D855" s="5">
        <f t="shared" si="344"/>
        <v>-302.73598259500898</v>
      </c>
      <c r="E855" s="2">
        <f t="shared" si="345"/>
        <v>591.31246369574922</v>
      </c>
      <c r="F855" s="2">
        <f t="shared" si="346"/>
        <v>-24.928483841002038</v>
      </c>
      <c r="G855" s="3">
        <f t="shared" si="353"/>
        <v>-20.630028734355164</v>
      </c>
      <c r="H855" s="3">
        <f t="shared" si="354"/>
        <v>43.626086852671051</v>
      </c>
      <c r="I855" s="3">
        <f t="shared" si="355"/>
        <v>-107.48924528561302</v>
      </c>
      <c r="J855" s="2">
        <f t="shared" si="347"/>
        <v>117.82517299680828</v>
      </c>
      <c r="K855" s="2">
        <f t="shared" si="330"/>
        <v>117.82517299680828</v>
      </c>
      <c r="L855" s="5">
        <f t="shared" si="331"/>
        <v>0.31384836983451009</v>
      </c>
      <c r="M855" s="4">
        <f t="shared" si="348"/>
        <v>6.6846586056965127E-2</v>
      </c>
      <c r="N855" s="4">
        <f t="shared" si="332"/>
        <v>0.12042605527230078</v>
      </c>
      <c r="O855" s="4">
        <f t="shared" si="333"/>
        <v>0</v>
      </c>
      <c r="P855" s="4">
        <f t="shared" si="334"/>
        <v>0</v>
      </c>
      <c r="Q855" s="5">
        <f t="shared" si="335"/>
        <v>4.0555633086603251</v>
      </c>
      <c r="R855" s="5">
        <f t="shared" si="336"/>
        <v>-8.5762535485703282</v>
      </c>
      <c r="S855" s="5">
        <f t="shared" si="349"/>
        <v>21.130820750141233</v>
      </c>
      <c r="T855" s="6">
        <f t="shared" si="350"/>
        <v>621.4653816782162</v>
      </c>
      <c r="U855" s="5">
        <f t="shared" si="337"/>
        <v>-1.9455197144357961</v>
      </c>
      <c r="V855" s="5">
        <f t="shared" si="338"/>
        <v>6.6580132493812565</v>
      </c>
      <c r="W855" s="5">
        <f t="shared" si="339"/>
        <v>3.0756490197448203</v>
      </c>
      <c r="X855" s="5">
        <f t="shared" si="356"/>
        <v>2.1100435942245293</v>
      </c>
      <c r="Y855" s="5">
        <f t="shared" si="356"/>
        <v>-1.9182402991890717</v>
      </c>
      <c r="Z855" s="5">
        <f t="shared" si="340"/>
        <v>-7.9675302301139475</v>
      </c>
      <c r="AA855">
        <f t="shared" si="341"/>
        <v>0</v>
      </c>
      <c r="AB855">
        <f t="shared" si="351"/>
        <v>0</v>
      </c>
    </row>
    <row r="856" spans="1:28" x14ac:dyDescent="0.2">
      <c r="A856">
        <f t="shared" si="352"/>
        <v>8.2399999999998688</v>
      </c>
      <c r="B856" s="5">
        <f t="shared" si="342"/>
        <v>-249.43652566875136</v>
      </c>
      <c r="C856" s="5">
        <f t="shared" si="343"/>
        <v>536.65876042372452</v>
      </c>
      <c r="D856" s="5">
        <f t="shared" si="344"/>
        <v>-303.81127342437662</v>
      </c>
      <c r="E856" s="2">
        <f t="shared" si="345"/>
        <v>591.79490153027359</v>
      </c>
      <c r="F856" s="2">
        <f t="shared" si="346"/>
        <v>-24.92878850858343</v>
      </c>
      <c r="G856" s="3">
        <f t="shared" si="353"/>
        <v>-20.60892829841292</v>
      </c>
      <c r="H856" s="3">
        <f t="shared" si="354"/>
        <v>43.606904449679163</v>
      </c>
      <c r="I856" s="3">
        <f t="shared" si="355"/>
        <v>-107.56892058791416</v>
      </c>
      <c r="J856" s="2">
        <f t="shared" si="347"/>
        <v>117.88707612686625</v>
      </c>
      <c r="K856" s="2">
        <f t="shared" si="330"/>
        <v>117.88707612686625</v>
      </c>
      <c r="L856" s="5">
        <f t="shared" si="331"/>
        <v>0.31384836983451009</v>
      </c>
      <c r="M856" s="4">
        <f t="shared" si="348"/>
        <v>6.6811417747991361E-2</v>
      </c>
      <c r="N856" s="4">
        <f t="shared" si="332"/>
        <v>0.12038039297312748</v>
      </c>
      <c r="O856" s="4">
        <f t="shared" si="333"/>
        <v>0</v>
      </c>
      <c r="P856" s="4">
        <f t="shared" si="334"/>
        <v>0</v>
      </c>
      <c r="Q856" s="5">
        <f t="shared" si="335"/>
        <v>4.0535438075345009</v>
      </c>
      <c r="R856" s="5">
        <f t="shared" si="336"/>
        <v>-8.5769863885332658</v>
      </c>
      <c r="S856" s="5">
        <f t="shared" si="349"/>
        <v>21.157593719508874</v>
      </c>
      <c r="T856" s="6">
        <f t="shared" si="350"/>
        <v>621.46476021314527</v>
      </c>
      <c r="U856" s="5">
        <f t="shared" si="337"/>
        <v>-1.9455945264198726</v>
      </c>
      <c r="V856" s="5">
        <f t="shared" si="338"/>
        <v>6.6650879021775449</v>
      </c>
      <c r="W856" s="5">
        <f t="shared" si="339"/>
        <v>3.0746842822637812</v>
      </c>
      <c r="X856" s="5">
        <f t="shared" si="356"/>
        <v>2.1079492811146281</v>
      </c>
      <c r="Y856" s="5">
        <f t="shared" si="356"/>
        <v>-1.9118984863557209</v>
      </c>
      <c r="Z856" s="5">
        <f t="shared" si="340"/>
        <v>-7.9417219982273437</v>
      </c>
      <c r="AA856">
        <f t="shared" si="341"/>
        <v>0</v>
      </c>
      <c r="AB856">
        <f t="shared" si="351"/>
        <v>0</v>
      </c>
    </row>
    <row r="857" spans="1:28" x14ac:dyDescent="0.2">
      <c r="A857">
        <f t="shared" si="352"/>
        <v>8.2499999999998685</v>
      </c>
      <c r="B857" s="5">
        <f t="shared" si="342"/>
        <v>-249.64250955427141</v>
      </c>
      <c r="C857" s="5">
        <f t="shared" si="343"/>
        <v>537.09473387329695</v>
      </c>
      <c r="D857" s="5">
        <f t="shared" si="344"/>
        <v>-304.88735971635566</v>
      </c>
      <c r="E857" s="2">
        <f t="shared" si="345"/>
        <v>592.27707682383095</v>
      </c>
      <c r="F857" s="2">
        <f t="shared" si="346"/>
        <v>-24.929081987301114</v>
      </c>
      <c r="G857" s="3">
        <f t="shared" si="353"/>
        <v>-20.587848805601773</v>
      </c>
      <c r="H857" s="3">
        <f t="shared" si="354"/>
        <v>43.587785464815603</v>
      </c>
      <c r="I857" s="3">
        <f t="shared" si="355"/>
        <v>-107.64833780789644</v>
      </c>
      <c r="J857" s="2">
        <f t="shared" si="347"/>
        <v>117.94879903149541</v>
      </c>
      <c r="K857" s="2">
        <f t="shared" si="330"/>
        <v>117.94879903149541</v>
      </c>
      <c r="L857" s="5">
        <f t="shared" si="331"/>
        <v>0.31384836983451009</v>
      </c>
      <c r="M857" s="4">
        <f t="shared" si="348"/>
        <v>6.6776388387807306E-2</v>
      </c>
      <c r="N857" s="4">
        <f t="shared" si="332"/>
        <v>0.12033489773609102</v>
      </c>
      <c r="O857" s="4">
        <f t="shared" si="333"/>
        <v>0</v>
      </c>
      <c r="P857" s="4">
        <f t="shared" si="334"/>
        <v>0</v>
      </c>
      <c r="Q857" s="5">
        <f t="shared" si="335"/>
        <v>4.0515178785388315</v>
      </c>
      <c r="R857" s="5">
        <f t="shared" si="336"/>
        <v>-8.5777146395482085</v>
      </c>
      <c r="S857" s="5">
        <f t="shared" si="349"/>
        <v>21.184299988885211</v>
      </c>
      <c r="T857" s="6">
        <f t="shared" si="350"/>
        <v>621.46413874869575</v>
      </c>
      <c r="U857" s="5">
        <f t="shared" si="337"/>
        <v>-1.9456689495926638</v>
      </c>
      <c r="V857" s="5">
        <f t="shared" si="338"/>
        <v>6.672142497057866</v>
      </c>
      <c r="W857" s="5">
        <f t="shared" si="339"/>
        <v>3.0737219045860051</v>
      </c>
      <c r="X857" s="5">
        <f t="shared" si="356"/>
        <v>2.1058489289461679</v>
      </c>
      <c r="Y857" s="5">
        <f t="shared" si="356"/>
        <v>-1.9055721424903425</v>
      </c>
      <c r="Z857" s="5">
        <f t="shared" si="340"/>
        <v>-7.9159781065287831</v>
      </c>
      <c r="AA857">
        <f t="shared" si="341"/>
        <v>0</v>
      </c>
      <c r="AB857">
        <f t="shared" si="351"/>
        <v>0</v>
      </c>
    </row>
    <row r="858" spans="1:28" x14ac:dyDescent="0.2">
      <c r="A858">
        <f t="shared" si="352"/>
        <v>8.2599999999998683</v>
      </c>
      <c r="B858" s="5">
        <f t="shared" si="342"/>
        <v>-249.84828274988098</v>
      </c>
      <c r="C858" s="5">
        <f t="shared" si="343"/>
        <v>537.53051644933805</v>
      </c>
      <c r="D858" s="5">
        <f t="shared" si="344"/>
        <v>-305.96423889334</v>
      </c>
      <c r="E858" s="2">
        <f t="shared" si="345"/>
        <v>592.75899023747968</v>
      </c>
      <c r="F858" s="2">
        <f t="shared" si="346"/>
        <v>-24.929364297427067</v>
      </c>
      <c r="G858" s="3">
        <f t="shared" si="353"/>
        <v>-20.566790316312311</v>
      </c>
      <c r="H858" s="3">
        <f t="shared" si="354"/>
        <v>43.568729743390698</v>
      </c>
      <c r="I858" s="3">
        <f t="shared" si="355"/>
        <v>-107.72749758896173</v>
      </c>
      <c r="J858" s="2">
        <f t="shared" si="347"/>
        <v>118.01034197114899</v>
      </c>
      <c r="K858" s="2">
        <f t="shared" si="330"/>
        <v>118.01034197114899</v>
      </c>
      <c r="L858" s="5">
        <f t="shared" si="331"/>
        <v>0.31384836983451009</v>
      </c>
      <c r="M858" s="4">
        <f t="shared" si="348"/>
        <v>6.6741497450598458E-2</v>
      </c>
      <c r="N858" s="4">
        <f t="shared" si="332"/>
        <v>0.1202895690306849</v>
      </c>
      <c r="O858" s="4">
        <f t="shared" si="333"/>
        <v>0</v>
      </c>
      <c r="P858" s="4">
        <f t="shared" si="334"/>
        <v>0</v>
      </c>
      <c r="Q858" s="5">
        <f t="shared" si="335"/>
        <v>4.0494855679871513</v>
      </c>
      <c r="R858" s="5">
        <f t="shared" si="336"/>
        <v>-8.5784383269303337</v>
      </c>
      <c r="S858" s="5">
        <f t="shared" si="349"/>
        <v>21.210939580391003</v>
      </c>
      <c r="T858" s="6">
        <f t="shared" si="350"/>
        <v>621.46351728486763</v>
      </c>
      <c r="U858" s="5">
        <f t="shared" si="337"/>
        <v>-1.9457429862460178</v>
      </c>
      <c r="V858" s="5">
        <f t="shared" si="338"/>
        <v>6.6791770695459061</v>
      </c>
      <c r="W858" s="5">
        <f t="shared" si="339"/>
        <v>3.0727618859381458</v>
      </c>
      <c r="X858" s="5">
        <f t="shared" si="356"/>
        <v>2.1037425817411335</v>
      </c>
      <c r="Y858" s="5">
        <f t="shared" si="356"/>
        <v>-1.8992612573844276</v>
      </c>
      <c r="Z858" s="5">
        <f t="shared" si="340"/>
        <v>-7.8902985336708511</v>
      </c>
      <c r="AA858">
        <f t="shared" si="341"/>
        <v>0</v>
      </c>
      <c r="AB858">
        <f t="shared" si="351"/>
        <v>0</v>
      </c>
    </row>
    <row r="859" spans="1:28" x14ac:dyDescent="0.2">
      <c r="A859">
        <f t="shared" si="352"/>
        <v>8.2699999999998681</v>
      </c>
      <c r="B859" s="5">
        <f t="shared" si="342"/>
        <v>-250.053845465915</v>
      </c>
      <c r="C859" s="5">
        <f t="shared" si="343"/>
        <v>537.96610878370905</v>
      </c>
      <c r="D859" s="5">
        <f t="shared" si="344"/>
        <v>-307.04190838415633</v>
      </c>
      <c r="E859" s="2">
        <f t="shared" si="345"/>
        <v>593.24064243119517</v>
      </c>
      <c r="F859" s="2">
        <f t="shared" si="346"/>
        <v>-24.929635459252196</v>
      </c>
      <c r="G859" s="3">
        <f t="shared" si="353"/>
        <v>-20.545752890494899</v>
      </c>
      <c r="H859" s="3">
        <f t="shared" si="354"/>
        <v>43.549737130816851</v>
      </c>
      <c r="I859" s="3">
        <f t="shared" si="355"/>
        <v>-107.80640057429844</v>
      </c>
      <c r="J859" s="2">
        <f t="shared" si="347"/>
        <v>118.07170520826156</v>
      </c>
      <c r="K859" s="2">
        <f t="shared" si="330"/>
        <v>118.07170520826156</v>
      </c>
      <c r="L859" s="5">
        <f t="shared" si="331"/>
        <v>0.31384836983451009</v>
      </c>
      <c r="M859" s="4">
        <f t="shared" si="348"/>
        <v>6.6706744412103156E-2</v>
      </c>
      <c r="N859" s="4">
        <f t="shared" si="332"/>
        <v>0.12024440632713292</v>
      </c>
      <c r="O859" s="4">
        <f t="shared" si="333"/>
        <v>0</v>
      </c>
      <c r="P859" s="4">
        <f t="shared" si="334"/>
        <v>0</v>
      </c>
      <c r="Q859" s="5">
        <f t="shared" si="335"/>
        <v>4.0474469221248732</v>
      </c>
      <c r="R859" s="5">
        <f t="shared" si="336"/>
        <v>-8.5791574759481186</v>
      </c>
      <c r="S859" s="5">
        <f t="shared" si="349"/>
        <v>21.237512517327612</v>
      </c>
      <c r="T859" s="6">
        <f t="shared" si="350"/>
        <v>621.46289582166128</v>
      </c>
      <c r="U859" s="5">
        <f t="shared" si="337"/>
        <v>-1.9458166386646765</v>
      </c>
      <c r="V859" s="5">
        <f t="shared" si="338"/>
        <v>6.6861916552736194</v>
      </c>
      <c r="W859" s="5">
        <f t="shared" si="339"/>
        <v>3.0718042255145597</v>
      </c>
      <c r="X859" s="5">
        <f t="shared" si="356"/>
        <v>2.1016302834601968</v>
      </c>
      <c r="Y859" s="5">
        <f t="shared" si="356"/>
        <v>-1.8929658206744993</v>
      </c>
      <c r="Z859" s="5">
        <f t="shared" si="340"/>
        <v>-7.8646832571578287</v>
      </c>
      <c r="AA859">
        <f t="shared" si="341"/>
        <v>0</v>
      </c>
      <c r="AB859">
        <f t="shared" si="351"/>
        <v>0</v>
      </c>
    </row>
    <row r="860" spans="1:28" x14ac:dyDescent="0.2">
      <c r="A860">
        <f t="shared" si="352"/>
        <v>8.2799999999998679</v>
      </c>
      <c r="B860" s="5">
        <f t="shared" si="342"/>
        <v>-250.2591979133058</v>
      </c>
      <c r="C860" s="5">
        <f t="shared" si="343"/>
        <v>538.40151150672625</v>
      </c>
      <c r="D860" s="5">
        <f t="shared" si="344"/>
        <v>-308.12036562406217</v>
      </c>
      <c r="E860" s="2">
        <f t="shared" si="345"/>
        <v>593.7220340638695</v>
      </c>
      <c r="F860" s="2">
        <f t="shared" si="346"/>
        <v>-24.92989549308599</v>
      </c>
      <c r="G860" s="3">
        <f t="shared" si="353"/>
        <v>-20.524736587660296</v>
      </c>
      <c r="H860" s="3">
        <f t="shared" si="354"/>
        <v>43.530807472610107</v>
      </c>
      <c r="I860" s="3">
        <f t="shared" si="355"/>
        <v>-107.88504740687002</v>
      </c>
      <c r="J860" s="2">
        <f t="shared" si="347"/>
        <v>118.13288900722304</v>
      </c>
      <c r="K860" s="2">
        <f t="shared" si="330"/>
        <v>118.13288900722304</v>
      </c>
      <c r="L860" s="5">
        <f t="shared" si="331"/>
        <v>0.31384836983451009</v>
      </c>
      <c r="M860" s="4">
        <f t="shared" si="348"/>
        <v>6.6672128749615131E-2</v>
      </c>
      <c r="N860" s="4">
        <f t="shared" si="332"/>
        <v>0.12019940909640096</v>
      </c>
      <c r="O860" s="4">
        <f t="shared" si="333"/>
        <v>0</v>
      </c>
      <c r="P860" s="4">
        <f t="shared" si="334"/>
        <v>0</v>
      </c>
      <c r="Q860" s="5">
        <f t="shared" si="335"/>
        <v>4.0454019871275531</v>
      </c>
      <c r="R860" s="5">
        <f t="shared" si="336"/>
        <v>-8.5798721118222261</v>
      </c>
      <c r="S860" s="5">
        <f t="shared" si="349"/>
        <v>21.264018824168197</v>
      </c>
      <c r="T860" s="6">
        <f t="shared" si="350"/>
        <v>621.4622743590761</v>
      </c>
      <c r="U860" s="5">
        <f t="shared" si="337"/>
        <v>-1.9458899091262145</v>
      </c>
      <c r="V860" s="5">
        <f t="shared" si="338"/>
        <v>6.6931862899795567</v>
      </c>
      <c r="W860" s="5">
        <f t="shared" si="339"/>
        <v>3.0708489224774502</v>
      </c>
      <c r="X860" s="5">
        <f t="shared" si="356"/>
        <v>2.0995120780013385</v>
      </c>
      <c r="Y860" s="5">
        <f t="shared" si="356"/>
        <v>-1.8866858218426694</v>
      </c>
      <c r="Z860" s="5">
        <f t="shared" si="340"/>
        <v>-7.8391322533543537</v>
      </c>
      <c r="AA860">
        <f t="shared" si="341"/>
        <v>0</v>
      </c>
      <c r="AB860">
        <f t="shared" si="351"/>
        <v>0</v>
      </c>
    </row>
    <row r="861" spans="1:28" x14ac:dyDescent="0.2">
      <c r="A861">
        <f t="shared" si="352"/>
        <v>8.2899999999998677</v>
      </c>
      <c r="B861" s="5">
        <f t="shared" si="342"/>
        <v>-250.4643403035785</v>
      </c>
      <c r="C861" s="5">
        <f t="shared" si="343"/>
        <v>538.83672524716121</v>
      </c>
      <c r="D861" s="5">
        <f t="shared" si="344"/>
        <v>-309.19960805474352</v>
      </c>
      <c r="E861" s="2">
        <f t="shared" si="345"/>
        <v>594.20316579330972</v>
      </c>
      <c r="F861" s="2">
        <f t="shared" si="346"/>
        <v>-24.930144419256276</v>
      </c>
      <c r="G861" s="3">
        <f t="shared" si="353"/>
        <v>-20.503741466880282</v>
      </c>
      <c r="H861" s="3">
        <f t="shared" si="354"/>
        <v>43.511940614391683</v>
      </c>
      <c r="I861" s="3">
        <f t="shared" si="355"/>
        <v>-107.96343872940356</v>
      </c>
      <c r="J861" s="2">
        <f t="shared" si="347"/>
        <v>118.19389363435275</v>
      </c>
      <c r="K861" s="2">
        <f t="shared" si="330"/>
        <v>118.19389363435275</v>
      </c>
      <c r="L861" s="5">
        <f t="shared" si="331"/>
        <v>0.31384836983451009</v>
      </c>
      <c r="M861" s="4">
        <f t="shared" si="348"/>
        <v>6.6637649941985969E-2</v>
      </c>
      <c r="N861" s="4">
        <f t="shared" si="332"/>
        <v>0.12015457681020909</v>
      </c>
      <c r="O861" s="4">
        <f t="shared" si="333"/>
        <v>0</v>
      </c>
      <c r="P861" s="4">
        <f t="shared" si="334"/>
        <v>0</v>
      </c>
      <c r="Q861" s="5">
        <f t="shared" si="335"/>
        <v>4.0433508090994748</v>
      </c>
      <c r="R861" s="5">
        <f t="shared" si="336"/>
        <v>-8.5805822597244195</v>
      </c>
      <c r="S861" s="5">
        <f t="shared" si="349"/>
        <v>21.290458526548896</v>
      </c>
      <c r="T861" s="6">
        <f t="shared" si="350"/>
        <v>621.46165289711257</v>
      </c>
      <c r="U861" s="5">
        <f t="shared" si="337"/>
        <v>-1.9459627999009863</v>
      </c>
      <c r="V861" s="5">
        <f t="shared" si="338"/>
        <v>6.7001610095072204</v>
      </c>
      <c r="W861" s="5">
        <f t="shared" si="339"/>
        <v>3.0698959759570088</v>
      </c>
      <c r="X861" s="5">
        <f t="shared" si="356"/>
        <v>2.0973880091984887</v>
      </c>
      <c r="Y861" s="5">
        <f t="shared" si="356"/>
        <v>-1.8804212502171991</v>
      </c>
      <c r="Z861" s="5">
        <f t="shared" si="340"/>
        <v>-7.8136454974940932</v>
      </c>
      <c r="AA861">
        <f t="shared" si="341"/>
        <v>0</v>
      </c>
      <c r="AB861">
        <f t="shared" si="351"/>
        <v>0</v>
      </c>
    </row>
    <row r="862" spans="1:28" x14ac:dyDescent="0.2">
      <c r="A862">
        <f t="shared" si="352"/>
        <v>8.2999999999998675</v>
      </c>
      <c r="B862" s="5">
        <f t="shared" si="342"/>
        <v>-250.66927284884682</v>
      </c>
      <c r="C862" s="5">
        <f t="shared" si="343"/>
        <v>539.27175063224263</v>
      </c>
      <c r="D862" s="5">
        <f t="shared" si="344"/>
        <v>-310.27963312431245</v>
      </c>
      <c r="E862" s="2">
        <f t="shared" si="345"/>
        <v>594.68403827623729</v>
      </c>
      <c r="F862" s="2">
        <f t="shared" si="346"/>
        <v>-24.930382258108892</v>
      </c>
      <c r="G862" s="3">
        <f t="shared" si="353"/>
        <v>-20.482767586788295</v>
      </c>
      <c r="H862" s="3">
        <f t="shared" si="354"/>
        <v>43.493136401889508</v>
      </c>
      <c r="I862" s="3">
        <f t="shared" si="355"/>
        <v>-108.0415751843785</v>
      </c>
      <c r="J862" s="2">
        <f t="shared" si="347"/>
        <v>118.25471935787368</v>
      </c>
      <c r="K862" s="2">
        <f t="shared" si="330"/>
        <v>118.25471935787368</v>
      </c>
      <c r="L862" s="5">
        <f t="shared" si="331"/>
        <v>0.31384836983451009</v>
      </c>
      <c r="M862" s="4">
        <f t="shared" si="348"/>
        <v>6.660330746962731E-2</v>
      </c>
      <c r="N862" s="4">
        <f t="shared" si="332"/>
        <v>0.12010990894104283</v>
      </c>
      <c r="O862" s="4">
        <f t="shared" si="333"/>
        <v>0</v>
      </c>
      <c r="P862" s="4">
        <f t="shared" si="334"/>
        <v>0</v>
      </c>
      <c r="Q862" s="5">
        <f t="shared" si="335"/>
        <v>4.0412934340722524</v>
      </c>
      <c r="R862" s="5">
        <f t="shared" si="336"/>
        <v>-8.5812879447764843</v>
      </c>
      <c r="S862" s="5">
        <f t="shared" si="349"/>
        <v>21.316831651260063</v>
      </c>
      <c r="T862" s="6">
        <f t="shared" si="350"/>
        <v>621.46103143577034</v>
      </c>
      <c r="U862" s="5">
        <f t="shared" si="337"/>
        <v>-1.9460353132520611</v>
      </c>
      <c r="V862" s="5">
        <f t="shared" si="338"/>
        <v>6.7071158498033894</v>
      </c>
      <c r="W862" s="5">
        <f t="shared" si="339"/>
        <v>3.0689453850515513</v>
      </c>
      <c r="X862" s="5">
        <f t="shared" si="356"/>
        <v>2.0952581208201915</v>
      </c>
      <c r="Y862" s="5">
        <f t="shared" si="356"/>
        <v>-1.8741720949730949</v>
      </c>
      <c r="Z862" s="5">
        <f t="shared" si="340"/>
        <v>-7.7882229636883835</v>
      </c>
      <c r="AA862">
        <f t="shared" si="341"/>
        <v>0</v>
      </c>
      <c r="AB862">
        <f t="shared" si="351"/>
        <v>0</v>
      </c>
    </row>
    <row r="863" spans="1:28" x14ac:dyDescent="0.2">
      <c r="A863">
        <f t="shared" si="352"/>
        <v>8.3099999999998673</v>
      </c>
      <c r="B863" s="5">
        <f t="shared" si="342"/>
        <v>-250.87399576180866</v>
      </c>
      <c r="C863" s="5">
        <f t="shared" si="343"/>
        <v>539.70658828765681</v>
      </c>
      <c r="D863" s="5">
        <f t="shared" si="344"/>
        <v>-311.36043828730442</v>
      </c>
      <c r="E863" s="2">
        <f t="shared" si="345"/>
        <v>595.16465216828726</v>
      </c>
      <c r="F863" s="2">
        <f t="shared" si="346"/>
        <v>-24.93060903000746</v>
      </c>
      <c r="G863" s="3">
        <f t="shared" si="353"/>
        <v>-20.461815005580092</v>
      </c>
      <c r="H863" s="3">
        <f t="shared" si="354"/>
        <v>43.474394680939774</v>
      </c>
      <c r="I863" s="3">
        <f t="shared" si="355"/>
        <v>-108.11945741401539</v>
      </c>
      <c r="J863" s="2">
        <f t="shared" si="347"/>
        <v>118.31536644788704</v>
      </c>
      <c r="K863" s="2">
        <f t="shared" si="330"/>
        <v>118.31536644788704</v>
      </c>
      <c r="L863" s="5">
        <f t="shared" si="331"/>
        <v>0.31384836983451009</v>
      </c>
      <c r="M863" s="4">
        <f t="shared" si="348"/>
        <v>6.6569100814513116E-2</v>
      </c>
      <c r="N863" s="4">
        <f t="shared" si="332"/>
        <v>0.12006540496216493</v>
      </c>
      <c r="O863" s="4">
        <f t="shared" si="333"/>
        <v>0</v>
      </c>
      <c r="P863" s="4">
        <f t="shared" si="334"/>
        <v>0</v>
      </c>
      <c r="Q863" s="5">
        <f t="shared" si="335"/>
        <v>4.0392299080034517</v>
      </c>
      <c r="R863" s="5">
        <f t="shared" si="336"/>
        <v>-8.581989192049182</v>
      </c>
      <c r="S863" s="5">
        <f t="shared" si="349"/>
        <v>21.343138226237496</v>
      </c>
      <c r="T863" s="6">
        <f t="shared" si="350"/>
        <v>621.46040997504963</v>
      </c>
      <c r="U863" s="5">
        <f t="shared" si="337"/>
        <v>-1.946107451435181</v>
      </c>
      <c r="V863" s="5">
        <f t="shared" si="338"/>
        <v>6.7140508469165185</v>
      </c>
      <c r="W863" s="5">
        <f t="shared" si="339"/>
        <v>3.0679971488276738</v>
      </c>
      <c r="X863" s="5">
        <f t="shared" si="356"/>
        <v>2.0931224565682705</v>
      </c>
      <c r="Y863" s="5">
        <f t="shared" si="356"/>
        <v>-1.8679383451326634</v>
      </c>
      <c r="Z863" s="5">
        <f t="shared" si="340"/>
        <v>-7.7628646249348279</v>
      </c>
      <c r="AA863">
        <f t="shared" si="341"/>
        <v>0</v>
      </c>
      <c r="AB863">
        <f t="shared" si="351"/>
        <v>0</v>
      </c>
    </row>
    <row r="864" spans="1:28" x14ac:dyDescent="0.2">
      <c r="A864">
        <f t="shared" si="352"/>
        <v>8.3199999999998671</v>
      </c>
      <c r="B864" s="5">
        <f t="shared" si="342"/>
        <v>-251.07850925574164</v>
      </c>
      <c r="C864" s="5">
        <f t="shared" si="343"/>
        <v>540.14123883754894</v>
      </c>
      <c r="D864" s="5">
        <f t="shared" si="344"/>
        <v>-312.44202100467584</v>
      </c>
      <c r="E864" s="2">
        <f t="shared" si="345"/>
        <v>595.64500812400638</v>
      </c>
      <c r="F864" s="2">
        <f t="shared" si="346"/>
        <v>-24.930824755333049</v>
      </c>
      <c r="G864" s="3">
        <f t="shared" si="353"/>
        <v>-20.44088378101441</v>
      </c>
      <c r="H864" s="3">
        <f t="shared" si="354"/>
        <v>43.455715297488446</v>
      </c>
      <c r="I864" s="3">
        <f t="shared" si="355"/>
        <v>-108.19708606026474</v>
      </c>
      <c r="J864" s="2">
        <f t="shared" si="347"/>
        <v>118.37583517634688</v>
      </c>
      <c r="K864" s="2">
        <f t="shared" ref="K864:K927" si="357">IF(D864&gt;=hwind,SQRT((G864-vxw)^2+(H864-vyw)^2+I864^2),J864)</f>
        <v>118.37583517634688</v>
      </c>
      <c r="L864" s="5">
        <f t="shared" ref="L864:L927" si="358">IF(drag=1,cdfit*(cda+cdb/(1+EXP(-(K864-vel)/dv))),IF(drag=2,cdfit,0))</f>
        <v>0.31384836983451009</v>
      </c>
      <c r="M864" s="4">
        <f t="shared" si="348"/>
        <v>6.6535029460181569E-2</v>
      </c>
      <c r="N864" s="4">
        <f t="shared" ref="N864:N927" si="359">IF(Magnus=1,(IF(M864&lt;0.1,1.5*M864,0.09+0.6*M864)),IF(Magnus=2,1/(2.32+0.4/M864),0))</f>
        <v>0.12002106434762629</v>
      </c>
      <c r="O864" s="4">
        <f t="shared" ref="O864:O927" si="360">IF(D864&gt;=hwind,vxw,0)</f>
        <v>0</v>
      </c>
      <c r="P864" s="4">
        <f t="shared" ref="P864:P927" si="361">IF(E864&gt;=hwind,vxw,0)</f>
        <v>0</v>
      </c>
      <c r="Q864" s="5">
        <f t="shared" ref="Q864:Q927" si="362">-const*$L864*$K864*(G864-O864)</f>
        <v>4.0371602767752304</v>
      </c>
      <c r="R864" s="5">
        <f t="shared" ref="R864:R927" si="363">-const*$L864*$K864*(H864-P864)</f>
        <v>-8.5826860265612108</v>
      </c>
      <c r="S864" s="5">
        <f t="shared" si="349"/>
        <v>21.369378280553704</v>
      </c>
      <c r="T864" s="6">
        <f t="shared" si="350"/>
        <v>621.45978851495033</v>
      </c>
      <c r="U864" s="5">
        <f t="shared" ref="U864:U927" si="364">const*($N864/omega)*K864*(wy*I864-wz*(H864-P864))</f>
        <v>-1.9461792166986984</v>
      </c>
      <c r="V864" s="5">
        <f t="shared" ref="V864:V927" si="365">const*($N864/omega)*K864*(wz*(G864-O864)-wx*I864)</f>
        <v>6.7209660369950797</v>
      </c>
      <c r="W864" s="5">
        <f t="shared" ref="W864:W927" si="366">const*($N864/omega)*K864*(wx*(H864-P864)-wy*(G864-O864))</f>
        <v>3.0670512663203895</v>
      </c>
      <c r="X864" s="5">
        <f t="shared" si="356"/>
        <v>2.0909810600765319</v>
      </c>
      <c r="Y864" s="5">
        <f t="shared" si="356"/>
        <v>-1.8617199895661312</v>
      </c>
      <c r="Z864" s="5">
        <f t="shared" ref="Z864:Z927" si="367">S864+W864-32.174</f>
        <v>-7.7375704531259046</v>
      </c>
      <c r="AA864">
        <f t="shared" ref="AA864:AA927" si="368">IF(($A864-ttarget)*($A865-ttarget)&lt;0,1,0)</f>
        <v>0</v>
      </c>
      <c r="AB864">
        <f t="shared" si="351"/>
        <v>0</v>
      </c>
    </row>
    <row r="865" spans="1:28" x14ac:dyDescent="0.2">
      <c r="A865">
        <f t="shared" si="352"/>
        <v>8.3299999999998668</v>
      </c>
      <c r="B865" s="5">
        <f t="shared" ref="B865:B928" si="369">B864+G864*dt+0.5*X864*dt*dt</f>
        <v>-251.28281354449879</v>
      </c>
      <c r="C865" s="5">
        <f t="shared" ref="C865:C928" si="370">C864+H864*dt+0.5*Y864*dt*dt</f>
        <v>540.57570290452441</v>
      </c>
      <c r="D865" s="5">
        <f t="shared" ref="D865:D928" si="371">D864+I864*dt+0.5*Z864*dt*dt</f>
        <v>-313.52437874380115</v>
      </c>
      <c r="E865" s="2">
        <f t="shared" ref="E865:E928" si="372">SQRT(B865^2+C865^2)</f>
        <v>596.12510679685352</v>
      </c>
      <c r="F865" s="2">
        <f t="shared" ref="F865:F928" si="373">ATAN2(C865,B865)*180/PI()</f>
        <v>-24.931029454483898</v>
      </c>
      <c r="G865" s="3">
        <f t="shared" si="353"/>
        <v>-20.419973970413643</v>
      </c>
      <c r="H865" s="3">
        <f t="shared" si="354"/>
        <v>43.437098097592788</v>
      </c>
      <c r="I865" s="3">
        <f t="shared" si="355"/>
        <v>-108.274461764796</v>
      </c>
      <c r="J865" s="2">
        <f t="shared" ref="J865:J928" si="374">SQRT(G865^2+H865^2+I865^2)</f>
        <v>118.43612581703499</v>
      </c>
      <c r="K865" s="2">
        <f t="shared" si="357"/>
        <v>118.43612581703499</v>
      </c>
      <c r="L865" s="5">
        <f t="shared" si="358"/>
        <v>0.31384836983451009</v>
      </c>
      <c r="M865" s="4">
        <f t="shared" ref="M865:M928" si="375">(romega/K865)*EXP(-A865/tau)</f>
        <v>6.6501092891737001E-2</v>
      </c>
      <c r="N865" s="4">
        <f t="shared" si="359"/>
        <v>0.11997688657227704</v>
      </c>
      <c r="O865" s="4">
        <f t="shared" si="360"/>
        <v>0</v>
      </c>
      <c r="P865" s="4">
        <f t="shared" si="361"/>
        <v>0</v>
      </c>
      <c r="Q865" s="5">
        <f t="shared" si="362"/>
        <v>4.0350845861929949</v>
      </c>
      <c r="R865" s="5">
        <f t="shared" si="363"/>
        <v>-8.5833784732782039</v>
      </c>
      <c r="S865" s="5">
        <f t="shared" ref="S865:S928" si="376">-const*$L865*$K865*I865</f>
        <v>21.39555184440918</v>
      </c>
      <c r="T865" s="6">
        <f t="shared" ref="T865:T928" si="377">omega*EXP(-A865/tau)*30/PI()</f>
        <v>621.45916705547256</v>
      </c>
      <c r="U865" s="5">
        <f t="shared" si="364"/>
        <v>-1.9462506112835278</v>
      </c>
      <c r="V865" s="5">
        <f t="shared" si="365"/>
        <v>6.7278614562859564</v>
      </c>
      <c r="W865" s="5">
        <f t="shared" si="366"/>
        <v>3.0661077365332803</v>
      </c>
      <c r="X865" s="5">
        <f t="shared" si="356"/>
        <v>2.0888339749094671</v>
      </c>
      <c r="Y865" s="5">
        <f t="shared" si="356"/>
        <v>-1.8555170169922475</v>
      </c>
      <c r="Z865" s="5">
        <f t="shared" si="367"/>
        <v>-7.71234041905754</v>
      </c>
      <c r="AA865">
        <f t="shared" si="368"/>
        <v>0</v>
      </c>
      <c r="AB865">
        <f t="shared" ref="AB865:AB928" si="378">IF($D865*$D866&lt;0,1,0)</f>
        <v>0</v>
      </c>
    </row>
    <row r="866" spans="1:28" x14ac:dyDescent="0.2">
      <c r="A866">
        <f t="shared" si="352"/>
        <v>8.3399999999998666</v>
      </c>
      <c r="B866" s="5">
        <f t="shared" si="369"/>
        <v>-251.48690884250419</v>
      </c>
      <c r="C866" s="5">
        <f t="shared" si="370"/>
        <v>541.00998110964952</v>
      </c>
      <c r="D866" s="5">
        <f t="shared" si="371"/>
        <v>-314.60750897847004</v>
      </c>
      <c r="E866" s="2">
        <f t="shared" si="372"/>
        <v>596.60494883919739</v>
      </c>
      <c r="F866" s="2">
        <f t="shared" si="373"/>
        <v>-24.931223147875176</v>
      </c>
      <c r="G866" s="3">
        <f t="shared" si="353"/>
        <v>-20.399085630664548</v>
      </c>
      <c r="H866" s="3">
        <f t="shared" si="354"/>
        <v>43.418542927422862</v>
      </c>
      <c r="I866" s="3">
        <f t="shared" si="355"/>
        <v>-108.35158516898657</v>
      </c>
      <c r="J866" s="2">
        <f t="shared" si="374"/>
        <v>118.49623864553591</v>
      </c>
      <c r="K866" s="2">
        <f t="shared" si="357"/>
        <v>118.49623864553591</v>
      </c>
      <c r="L866" s="5">
        <f t="shared" si="358"/>
        <v>0.31384836983451009</v>
      </c>
      <c r="M866" s="4">
        <f t="shared" si="375"/>
        <v>6.64672905958517E-2</v>
      </c>
      <c r="N866" s="4">
        <f t="shared" si="359"/>
        <v>0.11993287111177747</v>
      </c>
      <c r="O866" s="4">
        <f t="shared" si="360"/>
        <v>0</v>
      </c>
      <c r="P866" s="4">
        <f t="shared" si="361"/>
        <v>0</v>
      </c>
      <c r="Q866" s="5">
        <f t="shared" si="362"/>
        <v>4.0330028819840757</v>
      </c>
      <c r="R866" s="5">
        <f t="shared" si="363"/>
        <v>-8.5840665571117167</v>
      </c>
      <c r="S866" s="5">
        <f t="shared" si="376"/>
        <v>21.4216589491237</v>
      </c>
      <c r="T866" s="6">
        <f t="shared" si="377"/>
        <v>621.45854559661632</v>
      </c>
      <c r="U866" s="5">
        <f t="shared" si="364"/>
        <v>-1.9463216374230992</v>
      </c>
      <c r="V866" s="5">
        <f t="shared" si="365"/>
        <v>6.7347371411328414</v>
      </c>
      <c r="W866" s="5">
        <f t="shared" si="366"/>
        <v>3.065166558438646</v>
      </c>
      <c r="X866" s="5">
        <f t="shared" si="356"/>
        <v>2.0866812445609764</v>
      </c>
      <c r="Y866" s="5">
        <f t="shared" si="356"/>
        <v>-1.8493294159788753</v>
      </c>
      <c r="Z866" s="5">
        <f t="shared" si="367"/>
        <v>-7.6871744924376557</v>
      </c>
      <c r="AA866">
        <f t="shared" si="368"/>
        <v>0</v>
      </c>
      <c r="AB866">
        <f t="shared" si="378"/>
        <v>0</v>
      </c>
    </row>
    <row r="867" spans="1:28" x14ac:dyDescent="0.2">
      <c r="A867">
        <f t="shared" si="352"/>
        <v>8.3499999999998664</v>
      </c>
      <c r="B867" s="5">
        <f t="shared" si="369"/>
        <v>-251.6907953647486</v>
      </c>
      <c r="C867" s="5">
        <f t="shared" si="370"/>
        <v>541.44407407245285</v>
      </c>
      <c r="D867" s="5">
        <f t="shared" si="371"/>
        <v>-315.69140918888451</v>
      </c>
      <c r="E867" s="2">
        <f t="shared" si="372"/>
        <v>597.08453490231648</v>
      </c>
      <c r="F867" s="2">
        <f t="shared" si="373"/>
        <v>-24.931405855938646</v>
      </c>
      <c r="G867" s="3">
        <f t="shared" si="353"/>
        <v>-20.378218818218937</v>
      </c>
      <c r="H867" s="3">
        <f t="shared" si="354"/>
        <v>43.400049633263073</v>
      </c>
      <c r="I867" s="3">
        <f t="shared" si="355"/>
        <v>-108.42845691391095</v>
      </c>
      <c r="J867" s="2">
        <f t="shared" si="374"/>
        <v>118.55617393921227</v>
      </c>
      <c r="K867" s="2">
        <f t="shared" si="357"/>
        <v>118.55617393921227</v>
      </c>
      <c r="L867" s="5">
        <f t="shared" si="358"/>
        <v>0.31384836983451009</v>
      </c>
      <c r="M867" s="4">
        <f t="shared" si="375"/>
        <v>6.6433622060767458E-2</v>
      </c>
      <c r="N867" s="4">
        <f t="shared" si="359"/>
        <v>0.11988901744260841</v>
      </c>
      <c r="O867" s="4">
        <f t="shared" si="360"/>
        <v>0</v>
      </c>
      <c r="P867" s="4">
        <f t="shared" si="361"/>
        <v>0</v>
      </c>
      <c r="Q867" s="5">
        <f t="shared" si="362"/>
        <v>4.0309152097964258</v>
      </c>
      <c r="R867" s="5">
        <f t="shared" si="363"/>
        <v>-8.584750302918275</v>
      </c>
      <c r="S867" s="5">
        <f t="shared" si="376"/>
        <v>21.447699627127655</v>
      </c>
      <c r="T867" s="6">
        <f t="shared" si="377"/>
        <v>621.45792413838126</v>
      </c>
      <c r="U867" s="5">
        <f t="shared" si="364"/>
        <v>-1.9463922973433023</v>
      </c>
      <c r="V867" s="5">
        <f t="shared" si="365"/>
        <v>6.7415931279746291</v>
      </c>
      <c r="W867" s="5">
        <f t="shared" si="366"/>
        <v>3.0642277309776556</v>
      </c>
      <c r="X867" s="5">
        <f t="shared" si="356"/>
        <v>2.0845229124531235</v>
      </c>
      <c r="Y867" s="5">
        <f t="shared" si="356"/>
        <v>-1.8431571749436459</v>
      </c>
      <c r="Z867" s="5">
        <f t="shared" si="367"/>
        <v>-7.6620726418946887</v>
      </c>
      <c r="AA867">
        <f t="shared" si="368"/>
        <v>0</v>
      </c>
      <c r="AB867">
        <f t="shared" si="378"/>
        <v>0</v>
      </c>
    </row>
    <row r="868" spans="1:28" x14ac:dyDescent="0.2">
      <c r="A868">
        <f t="shared" si="352"/>
        <v>8.3599999999998662</v>
      </c>
      <c r="B868" s="5">
        <f t="shared" si="369"/>
        <v>-251.89447332678517</v>
      </c>
      <c r="C868" s="5">
        <f t="shared" si="370"/>
        <v>541.87798241092673</v>
      </c>
      <c r="D868" s="5">
        <f t="shared" si="371"/>
        <v>-316.77607686165572</v>
      </c>
      <c r="E868" s="2">
        <f t="shared" si="372"/>
        <v>597.56386563639796</v>
      </c>
      <c r="F868" s="2">
        <f t="shared" si="373"/>
        <v>-24.931577599122402</v>
      </c>
      <c r="G868" s="3">
        <f t="shared" si="353"/>
        <v>-20.357373589094404</v>
      </c>
      <c r="H868" s="3">
        <f t="shared" si="354"/>
        <v>43.381618061513635</v>
      </c>
      <c r="I868" s="3">
        <f t="shared" si="355"/>
        <v>-108.5050776403299</v>
      </c>
      <c r="J868" s="2">
        <f t="shared" si="374"/>
        <v>118.61593197718013</v>
      </c>
      <c r="K868" s="2">
        <f t="shared" si="357"/>
        <v>118.61593197718013</v>
      </c>
      <c r="L868" s="5">
        <f t="shared" si="358"/>
        <v>0.31384836983451009</v>
      </c>
      <c r="M868" s="4">
        <f t="shared" si="375"/>
        <v>6.6400086776297176E-2</v>
      </c>
      <c r="N868" s="4">
        <f t="shared" si="359"/>
        <v>0.11984532504208183</v>
      </c>
      <c r="O868" s="4">
        <f t="shared" si="360"/>
        <v>0</v>
      </c>
      <c r="P868" s="4">
        <f t="shared" si="361"/>
        <v>0</v>
      </c>
      <c r="Q868" s="5">
        <f t="shared" si="362"/>
        <v>4.0288216151973284</v>
      </c>
      <c r="R868" s="5">
        <f t="shared" si="363"/>
        <v>-8.585429735498403</v>
      </c>
      <c r="S868" s="5">
        <f t="shared" si="376"/>
        <v>21.473673911953387</v>
      </c>
      <c r="T868" s="6">
        <f t="shared" si="377"/>
        <v>621.45730268076795</v>
      </c>
      <c r="U868" s="5">
        <f t="shared" si="364"/>
        <v>-1.9464625932624466</v>
      </c>
      <c r="V868" s="5">
        <f t="shared" si="365"/>
        <v>6.7484294533438378</v>
      </c>
      <c r="W868" s="5">
        <f t="shared" si="366"/>
        <v>3.0632912530604974</v>
      </c>
      <c r="X868" s="5">
        <f t="shared" si="356"/>
        <v>2.0823590219348818</v>
      </c>
      <c r="Y868" s="5">
        <f t="shared" si="356"/>
        <v>-1.8370002821545652</v>
      </c>
      <c r="Z868" s="5">
        <f t="shared" si="367"/>
        <v>-7.6370348349861139</v>
      </c>
      <c r="AA868">
        <f t="shared" si="368"/>
        <v>0</v>
      </c>
      <c r="AB868">
        <f t="shared" si="378"/>
        <v>0</v>
      </c>
    </row>
    <row r="869" spans="1:28" x14ac:dyDescent="0.2">
      <c r="A869">
        <f t="shared" si="352"/>
        <v>8.369999999999866</v>
      </c>
      <c r="B869" s="5">
        <f t="shared" si="369"/>
        <v>-252.09794294472502</v>
      </c>
      <c r="C869" s="5">
        <f t="shared" si="370"/>
        <v>542.31170674152781</v>
      </c>
      <c r="D869" s="5">
        <f t="shared" si="371"/>
        <v>-317.86150948980077</v>
      </c>
      <c r="E869" s="2">
        <f t="shared" si="372"/>
        <v>598.04294169053674</v>
      </c>
      <c r="F869" s="2">
        <f t="shared" si="373"/>
        <v>-24.931738397890602</v>
      </c>
      <c r="G869" s="3">
        <f t="shared" si="353"/>
        <v>-20.336549998875057</v>
      </c>
      <c r="H869" s="3">
        <f t="shared" si="354"/>
        <v>43.363248058692086</v>
      </c>
      <c r="I869" s="3">
        <f t="shared" si="355"/>
        <v>-108.58144798867976</v>
      </c>
      <c r="J869" s="2">
        <f t="shared" si="374"/>
        <v>118.67551304028466</v>
      </c>
      <c r="K869" s="2">
        <f t="shared" si="357"/>
        <v>118.67551304028466</v>
      </c>
      <c r="L869" s="5">
        <f t="shared" si="358"/>
        <v>0.31384836983451009</v>
      </c>
      <c r="M869" s="4">
        <f t="shared" si="375"/>
        <v>6.6366684233826106E-2</v>
      </c>
      <c r="N869" s="4">
        <f t="shared" si="359"/>
        <v>0.11980179338835086</v>
      </c>
      <c r="O869" s="4">
        <f t="shared" si="360"/>
        <v>0</v>
      </c>
      <c r="P869" s="4">
        <f t="shared" si="361"/>
        <v>0</v>
      </c>
      <c r="Q869" s="5">
        <f t="shared" si="362"/>
        <v>4.0267221436721288</v>
      </c>
      <c r="R869" s="5">
        <f t="shared" si="363"/>
        <v>-8.5861048795956911</v>
      </c>
      <c r="S869" s="5">
        <f t="shared" si="376"/>
        <v>21.499581838226547</v>
      </c>
      <c r="T869" s="6">
        <f t="shared" si="377"/>
        <v>621.45668122377594</v>
      </c>
      <c r="U869" s="5">
        <f t="shared" si="364"/>
        <v>-1.9465325273912109</v>
      </c>
      <c r="V869" s="5">
        <f t="shared" si="365"/>
        <v>6.7552461538650164</v>
      </c>
      <c r="W869" s="5">
        <f t="shared" si="366"/>
        <v>3.0623571235665321</v>
      </c>
      <c r="X869" s="5">
        <f t="shared" si="356"/>
        <v>2.0801896162809177</v>
      </c>
      <c r="Y869" s="5">
        <f t="shared" si="356"/>
        <v>-1.8308587257306748</v>
      </c>
      <c r="Z869" s="5">
        <f t="shared" si="367"/>
        <v>-7.6120610382069209</v>
      </c>
      <c r="AA869">
        <f t="shared" si="368"/>
        <v>0</v>
      </c>
      <c r="AB869">
        <f t="shared" si="378"/>
        <v>0</v>
      </c>
    </row>
    <row r="870" spans="1:28" x14ac:dyDescent="0.2">
      <c r="A870">
        <f t="shared" si="352"/>
        <v>8.3799999999998658</v>
      </c>
      <c r="B870" s="5">
        <f t="shared" si="369"/>
        <v>-252.30120443523296</v>
      </c>
      <c r="C870" s="5">
        <f t="shared" si="370"/>
        <v>542.74524767917842</v>
      </c>
      <c r="D870" s="5">
        <f t="shared" si="371"/>
        <v>-318.94770457273944</v>
      </c>
      <c r="E870" s="2">
        <f t="shared" si="372"/>
        <v>598.52176371273413</v>
      </c>
      <c r="F870" s="2">
        <f t="shared" si="373"/>
        <v>-24.931888272723175</v>
      </c>
      <c r="G870" s="3">
        <f t="shared" si="353"/>
        <v>-20.315748102712249</v>
      </c>
      <c r="H870" s="3">
        <f t="shared" si="354"/>
        <v>43.344939471434778</v>
      </c>
      <c r="I870" s="3">
        <f t="shared" si="355"/>
        <v>-108.65756859906182</v>
      </c>
      <c r="J870" s="2">
        <f t="shared" si="374"/>
        <v>118.73491741107594</v>
      </c>
      <c r="K870" s="2">
        <f t="shared" si="357"/>
        <v>118.73491741107594</v>
      </c>
      <c r="L870" s="5">
        <f t="shared" si="358"/>
        <v>0.31384836983451009</v>
      </c>
      <c r="M870" s="4">
        <f t="shared" si="375"/>
        <v>6.6333413926313284E-2</v>
      </c>
      <c r="N870" s="4">
        <f t="shared" si="359"/>
        <v>0.11975842196041997</v>
      </c>
      <c r="O870" s="4">
        <f t="shared" si="360"/>
        <v>0</v>
      </c>
      <c r="P870" s="4">
        <f t="shared" si="361"/>
        <v>0</v>
      </c>
      <c r="Q870" s="5">
        <f t="shared" si="362"/>
        <v>4.0246168406229801</v>
      </c>
      <c r="R870" s="5">
        <f t="shared" si="363"/>
        <v>-8.5867757598958754</v>
      </c>
      <c r="S870" s="5">
        <f t="shared" si="376"/>
        <v>21.525423441657491</v>
      </c>
      <c r="T870" s="6">
        <f t="shared" si="377"/>
        <v>621.45605976740558</v>
      </c>
      <c r="U870" s="5">
        <f t="shared" si="364"/>
        <v>-1.9466021019326014</v>
      </c>
      <c r="V870" s="5">
        <f t="shared" si="365"/>
        <v>6.7620432662531984</v>
      </c>
      <c r="W870" s="5">
        <f t="shared" si="366"/>
        <v>3.0614253413444512</v>
      </c>
      <c r="X870" s="5">
        <f t="shared" si="356"/>
        <v>2.0780147386903787</v>
      </c>
      <c r="Y870" s="5">
        <f t="shared" si="356"/>
        <v>-1.824732493642677</v>
      </c>
      <c r="Z870" s="5">
        <f t="shared" si="367"/>
        <v>-7.5871512169980591</v>
      </c>
      <c r="AA870">
        <f t="shared" si="368"/>
        <v>0</v>
      </c>
      <c r="AB870">
        <f t="shared" si="378"/>
        <v>0</v>
      </c>
    </row>
    <row r="871" spans="1:28" x14ac:dyDescent="0.2">
      <c r="A871">
        <f t="shared" si="352"/>
        <v>8.3899999999998656</v>
      </c>
      <c r="B871" s="5">
        <f t="shared" si="369"/>
        <v>-252.50425801552313</v>
      </c>
      <c r="C871" s="5">
        <f t="shared" si="370"/>
        <v>543.17860583726804</v>
      </c>
      <c r="D871" s="5">
        <f t="shared" si="371"/>
        <v>-320.03465961629092</v>
      </c>
      <c r="E871" s="2">
        <f t="shared" si="372"/>
        <v>599.0003323498978</v>
      </c>
      <c r="F871" s="2">
        <f t="shared" si="373"/>
        <v>-24.932027244115542</v>
      </c>
      <c r="G871" s="3">
        <f t="shared" si="353"/>
        <v>-20.294967955325344</v>
      </c>
      <c r="H871" s="3">
        <f t="shared" si="354"/>
        <v>43.326692146498353</v>
      </c>
      <c r="I871" s="3">
        <f t="shared" si="355"/>
        <v>-108.7334401112318</v>
      </c>
      <c r="J871" s="2">
        <f t="shared" si="374"/>
        <v>118.79414537378497</v>
      </c>
      <c r="K871" s="2">
        <f t="shared" si="357"/>
        <v>118.79414537378497</v>
      </c>
      <c r="L871" s="5">
        <f t="shared" si="358"/>
        <v>0.31384836983451009</v>
      </c>
      <c r="M871" s="4">
        <f t="shared" si="375"/>
        <v>6.6300275348292539E-2</v>
      </c>
      <c r="N871" s="4">
        <f t="shared" si="359"/>
        <v>0.11971521023815471</v>
      </c>
      <c r="O871" s="4">
        <f t="shared" si="360"/>
        <v>0</v>
      </c>
      <c r="P871" s="4">
        <f t="shared" si="361"/>
        <v>0</v>
      </c>
      <c r="Q871" s="5">
        <f t="shared" si="362"/>
        <v>4.0225057513676123</v>
      </c>
      <c r="R871" s="5">
        <f t="shared" si="363"/>
        <v>-8.5874424010259389</v>
      </c>
      <c r="S871" s="5">
        <f t="shared" si="376"/>
        <v>21.551198759032687</v>
      </c>
      <c r="T871" s="6">
        <f t="shared" si="377"/>
        <v>621.45543831165639</v>
      </c>
      <c r="U871" s="5">
        <f t="shared" si="364"/>
        <v>-1.9466713190819085</v>
      </c>
      <c r="V871" s="5">
        <f t="shared" si="365"/>
        <v>6.7688208273123331</v>
      </c>
      <c r="W871" s="5">
        <f t="shared" si="366"/>
        <v>3.0604959052124308</v>
      </c>
      <c r="X871" s="5">
        <f t="shared" si="356"/>
        <v>2.0758344322857036</v>
      </c>
      <c r="Y871" s="5">
        <f t="shared" si="356"/>
        <v>-1.8186215737136058</v>
      </c>
      <c r="Z871" s="5">
        <f t="shared" si="367"/>
        <v>-7.562305335754882</v>
      </c>
      <c r="AA871">
        <f t="shared" si="368"/>
        <v>0</v>
      </c>
      <c r="AB871">
        <f t="shared" si="378"/>
        <v>0</v>
      </c>
    </row>
    <row r="872" spans="1:28" x14ac:dyDescent="0.2">
      <c r="A872">
        <f t="shared" si="352"/>
        <v>8.3999999999998654</v>
      </c>
      <c r="B872" s="5">
        <f t="shared" si="369"/>
        <v>-252.70710390335478</v>
      </c>
      <c r="C872" s="5">
        <f t="shared" si="370"/>
        <v>543.61178182765434</v>
      </c>
      <c r="D872" s="5">
        <f t="shared" si="371"/>
        <v>-321.12237213267008</v>
      </c>
      <c r="E872" s="2">
        <f t="shared" si="372"/>
        <v>599.47864824784062</v>
      </c>
      <c r="F872" s="2">
        <f t="shared" si="373"/>
        <v>-24.93215533257834</v>
      </c>
      <c r="G872" s="3">
        <f t="shared" si="353"/>
        <v>-20.274209611002487</v>
      </c>
      <c r="H872" s="3">
        <f t="shared" si="354"/>
        <v>43.308505930761214</v>
      </c>
      <c r="I872" s="3">
        <f t="shared" si="355"/>
        <v>-108.80906316458935</v>
      </c>
      <c r="J872" s="2">
        <f t="shared" si="374"/>
        <v>118.85319721429978</v>
      </c>
      <c r="K872" s="2">
        <f t="shared" si="357"/>
        <v>118.85319721429978</v>
      </c>
      <c r="L872" s="5">
        <f t="shared" si="358"/>
        <v>0.31384836983451009</v>
      </c>
      <c r="M872" s="4">
        <f t="shared" si="375"/>
        <v>6.6267267995873638E-2</v>
      </c>
      <c r="N872" s="4">
        <f t="shared" si="359"/>
        <v>0.11967215770229137</v>
      </c>
      <c r="O872" s="4">
        <f t="shared" si="360"/>
        <v>0</v>
      </c>
      <c r="P872" s="4">
        <f t="shared" si="361"/>
        <v>0</v>
      </c>
      <c r="Q872" s="5">
        <f t="shared" si="362"/>
        <v>4.0203889211381085</v>
      </c>
      <c r="R872" s="5">
        <f t="shared" si="363"/>
        <v>-8.5881048275532255</v>
      </c>
      <c r="S872" s="5">
        <f t="shared" si="376"/>
        <v>21.576907828206139</v>
      </c>
      <c r="T872" s="6">
        <f t="shared" si="377"/>
        <v>621.45481685652885</v>
      </c>
      <c r="U872" s="5">
        <f t="shared" si="364"/>
        <v>-1.9467401810266614</v>
      </c>
      <c r="V872" s="5">
        <f t="shared" si="365"/>
        <v>6.7755788739337222</v>
      </c>
      <c r="W872" s="5">
        <f t="shared" si="366"/>
        <v>3.0595688139582826</v>
      </c>
      <c r="X872" s="5">
        <f t="shared" si="356"/>
        <v>2.0736487401114472</v>
      </c>
      <c r="Y872" s="5">
        <f t="shared" si="356"/>
        <v>-1.8125259536195033</v>
      </c>
      <c r="Z872" s="5">
        <f t="shared" si="367"/>
        <v>-7.5375233578355783</v>
      </c>
      <c r="AA872">
        <f t="shared" si="368"/>
        <v>0</v>
      </c>
      <c r="AB872">
        <f t="shared" si="378"/>
        <v>0</v>
      </c>
    </row>
    <row r="873" spans="1:28" x14ac:dyDescent="0.2">
      <c r="A873">
        <f t="shared" si="352"/>
        <v>8.4099999999998651</v>
      </c>
      <c r="B873" s="5">
        <f t="shared" si="369"/>
        <v>-252.90974231702779</v>
      </c>
      <c r="C873" s="5">
        <f t="shared" si="370"/>
        <v>544.04477626066421</v>
      </c>
      <c r="D873" s="5">
        <f t="shared" si="371"/>
        <v>-322.21083964048387</v>
      </c>
      <c r="E873" s="2">
        <f t="shared" si="372"/>
        <v>599.95671205127928</v>
      </c>
      <c r="F873" s="2">
        <f t="shared" si="373"/>
        <v>-24.932272558637141</v>
      </c>
      <c r="G873" s="3">
        <f t="shared" si="353"/>
        <v>-20.253473123601371</v>
      </c>
      <c r="H873" s="3">
        <f t="shared" si="354"/>
        <v>43.290380671225016</v>
      </c>
      <c r="I873" s="3">
        <f t="shared" si="355"/>
        <v>-108.8844383981677</v>
      </c>
      <c r="J873" s="2">
        <f t="shared" si="374"/>
        <v>118.91207322014192</v>
      </c>
      <c r="K873" s="2">
        <f t="shared" si="357"/>
        <v>118.91207322014192</v>
      </c>
      <c r="L873" s="5">
        <f t="shared" si="358"/>
        <v>0.31384836983451009</v>
      </c>
      <c r="M873" s="4">
        <f t="shared" si="375"/>
        <v>6.6234391366743112E-2</v>
      </c>
      <c r="N873" s="4">
        <f t="shared" si="359"/>
        <v>0.11962926383444644</v>
      </c>
      <c r="O873" s="4">
        <f t="shared" si="360"/>
        <v>0</v>
      </c>
      <c r="P873" s="4">
        <f t="shared" si="361"/>
        <v>0</v>
      </c>
      <c r="Q873" s="5">
        <f t="shared" si="362"/>
        <v>4.0182663950797108</v>
      </c>
      <c r="R873" s="5">
        <f t="shared" si="363"/>
        <v>-8.5887630639845742</v>
      </c>
      <c r="S873" s="5">
        <f t="shared" si="376"/>
        <v>21.60255068809084</v>
      </c>
      <c r="T873" s="6">
        <f t="shared" si="377"/>
        <v>621.45419540202272</v>
      </c>
      <c r="U873" s="5">
        <f t="shared" si="364"/>
        <v>-1.9468086899465933</v>
      </c>
      <c r="V873" s="5">
        <f t="shared" si="365"/>
        <v>6.7823174430945157</v>
      </c>
      <c r="W873" s="5">
        <f t="shared" si="366"/>
        <v>3.0586440663396246</v>
      </c>
      <c r="X873" s="5">
        <f t="shared" si="356"/>
        <v>2.0714577051331178</v>
      </c>
      <c r="Y873" s="5">
        <f t="shared" si="356"/>
        <v>-1.8064456208900586</v>
      </c>
      <c r="Z873" s="5">
        <f t="shared" si="367"/>
        <v>-7.5128052455695347</v>
      </c>
      <c r="AA873">
        <f t="shared" si="368"/>
        <v>0</v>
      </c>
      <c r="AB873">
        <f t="shared" si="378"/>
        <v>0</v>
      </c>
    </row>
    <row r="874" spans="1:28" x14ac:dyDescent="0.2">
      <c r="A874">
        <f t="shared" ref="A874:A937" si="379">A873+dt</f>
        <v>8.4199999999998649</v>
      </c>
      <c r="B874" s="5">
        <f t="shared" si="369"/>
        <v>-253.11217347537854</v>
      </c>
      <c r="C874" s="5">
        <f t="shared" si="370"/>
        <v>544.47758974509543</v>
      </c>
      <c r="D874" s="5">
        <f t="shared" si="371"/>
        <v>-323.30005966472783</v>
      </c>
      <c r="E874" s="2">
        <f t="shared" si="372"/>
        <v>600.43452440383419</v>
      </c>
      <c r="F874" s="2">
        <f t="shared" si="373"/>
        <v>-24.93237894283218</v>
      </c>
      <c r="G874" s="3">
        <f t="shared" ref="G874:G937" si="380">G873+X873*dt</f>
        <v>-20.232758546550038</v>
      </c>
      <c r="H874" s="3">
        <f t="shared" ref="H874:H937" si="381">H873+Y873*dt</f>
        <v>43.272316215016119</v>
      </c>
      <c r="I874" s="3">
        <f t="shared" ref="I874:I937" si="382">I873+Z873*dt</f>
        <v>-108.9595664506234</v>
      </c>
      <c r="J874" s="2">
        <f t="shared" si="374"/>
        <v>118.97077368044286</v>
      </c>
      <c r="K874" s="2">
        <f t="shared" si="357"/>
        <v>118.97077368044286</v>
      </c>
      <c r="L874" s="5">
        <f t="shared" si="358"/>
        <v>0.31384836983451009</v>
      </c>
      <c r="M874" s="4">
        <f t="shared" si="375"/>
        <v>6.6201644960165104E-2</v>
      </c>
      <c r="N874" s="4">
        <f t="shared" si="359"/>
        <v>0.11958652811712589</v>
      </c>
      <c r="O874" s="4">
        <f t="shared" si="360"/>
        <v>0</v>
      </c>
      <c r="P874" s="4">
        <f t="shared" si="361"/>
        <v>0</v>
      </c>
      <c r="Q874" s="5">
        <f t="shared" si="362"/>
        <v>4.0161382182496332</v>
      </c>
      <c r="R874" s="5">
        <f t="shared" si="363"/>
        <v>-8.5894171347654762</v>
      </c>
      <c r="S874" s="5">
        <f t="shared" si="376"/>
        <v>21.628127378650269</v>
      </c>
      <c r="T874" s="6">
        <f t="shared" si="377"/>
        <v>621.45357394813811</v>
      </c>
      <c r="U874" s="5">
        <f t="shared" si="364"/>
        <v>-1.9468768480135987</v>
      </c>
      <c r="V874" s="5">
        <f t="shared" si="365"/>
        <v>6.7890365718561512</v>
      </c>
      <c r="W874" s="5">
        <f t="shared" si="366"/>
        <v>3.0577216610840301</v>
      </c>
      <c r="X874" s="5">
        <f t="shared" ref="X874:Y937" si="383">Q874+U874</f>
        <v>2.0692613702360347</v>
      </c>
      <c r="Y874" s="5">
        <f t="shared" si="383"/>
        <v>-1.800380562909325</v>
      </c>
      <c r="Z874" s="5">
        <f t="shared" si="367"/>
        <v>-7.488150960265699</v>
      </c>
      <c r="AA874">
        <f t="shared" si="368"/>
        <v>0</v>
      </c>
      <c r="AB874">
        <f t="shared" si="378"/>
        <v>0</v>
      </c>
    </row>
    <row r="875" spans="1:28" x14ac:dyDescent="0.2">
      <c r="A875">
        <f t="shared" si="379"/>
        <v>8.4299999999998647</v>
      </c>
      <c r="B875" s="5">
        <f t="shared" si="369"/>
        <v>-253.31439759777552</v>
      </c>
      <c r="C875" s="5">
        <f t="shared" si="370"/>
        <v>544.9102228882175</v>
      </c>
      <c r="D875" s="5">
        <f t="shared" si="371"/>
        <v>-324.39002973678208</v>
      </c>
      <c r="E875" s="2">
        <f t="shared" si="372"/>
        <v>600.91208594802845</v>
      </c>
      <c r="F875" s="2">
        <f t="shared" si="373"/>
        <v>-24.932474505718073</v>
      </c>
      <c r="G875" s="3">
        <f t="shared" si="380"/>
        <v>-20.212065932847679</v>
      </c>
      <c r="H875" s="3">
        <f t="shared" si="381"/>
        <v>43.254312409387026</v>
      </c>
      <c r="I875" s="3">
        <f t="shared" si="382"/>
        <v>-109.03444796022606</v>
      </c>
      <c r="J875" s="2">
        <f t="shared" si="374"/>
        <v>119.02929888592085</v>
      </c>
      <c r="K875" s="2">
        <f t="shared" si="357"/>
        <v>119.02929888592085</v>
      </c>
      <c r="L875" s="5">
        <f t="shared" si="358"/>
        <v>0.31384836983451009</v>
      </c>
      <c r="M875" s="4">
        <f t="shared" si="375"/>
        <v>6.6169028276982109E-2</v>
      </c>
      <c r="N875" s="4">
        <f t="shared" si="359"/>
        <v>0.11954395003373432</v>
      </c>
      <c r="O875" s="4">
        <f t="shared" si="360"/>
        <v>0</v>
      </c>
      <c r="P875" s="4">
        <f t="shared" si="361"/>
        <v>0</v>
      </c>
      <c r="Q875" s="5">
        <f t="shared" si="362"/>
        <v>4.0140044356158979</v>
      </c>
      <c r="R875" s="5">
        <f t="shared" si="363"/>
        <v>-8.5900670642792409</v>
      </c>
      <c r="S875" s="5">
        <f t="shared" si="376"/>
        <v>21.653637940889876</v>
      </c>
      <c r="T875" s="6">
        <f t="shared" si="377"/>
        <v>621.45295249487492</v>
      </c>
      <c r="U875" s="5">
        <f t="shared" si="364"/>
        <v>-1.946944657391696</v>
      </c>
      <c r="V875" s="5">
        <f t="shared" si="365"/>
        <v>6.7957362973628621</v>
      </c>
      <c r="W875" s="5">
        <f t="shared" si="366"/>
        <v>3.0568015968891942</v>
      </c>
      <c r="X875" s="5">
        <f t="shared" si="383"/>
        <v>2.0670597782242019</v>
      </c>
      <c r="Y875" s="5">
        <f t="shared" si="383"/>
        <v>-1.7943307669163788</v>
      </c>
      <c r="Z875" s="5">
        <f t="shared" si="367"/>
        <v>-7.4635604622209293</v>
      </c>
      <c r="AA875">
        <f t="shared" si="368"/>
        <v>0</v>
      </c>
      <c r="AB875">
        <f t="shared" si="378"/>
        <v>0</v>
      </c>
    </row>
    <row r="876" spans="1:28" x14ac:dyDescent="0.2">
      <c r="A876">
        <f t="shared" si="379"/>
        <v>8.4399999999998645</v>
      </c>
      <c r="B876" s="5">
        <f t="shared" si="369"/>
        <v>-253.51641490411509</v>
      </c>
      <c r="C876" s="5">
        <f t="shared" si="370"/>
        <v>545.342676295773</v>
      </c>
      <c r="D876" s="5">
        <f t="shared" si="371"/>
        <v>-325.48074739440744</v>
      </c>
      <c r="E876" s="2">
        <f t="shared" si="372"/>
        <v>601.38939732528684</v>
      </c>
      <c r="F876" s="2">
        <f t="shared" si="373"/>
        <v>-24.932559267863549</v>
      </c>
      <c r="G876" s="3">
        <f t="shared" si="380"/>
        <v>-20.191395335065437</v>
      </c>
      <c r="H876" s="3">
        <f t="shared" si="381"/>
        <v>43.236369101717862</v>
      </c>
      <c r="I876" s="3">
        <f t="shared" si="382"/>
        <v>-109.10908356484828</v>
      </c>
      <c r="J876" s="2">
        <f t="shared" si="374"/>
        <v>119.08764912885773</v>
      </c>
      <c r="K876" s="2">
        <f t="shared" si="357"/>
        <v>119.08764912885773</v>
      </c>
      <c r="L876" s="5">
        <f t="shared" si="358"/>
        <v>0.31384836983451009</v>
      </c>
      <c r="M876" s="4">
        <f t="shared" si="375"/>
        <v>6.6136540819615494E-2</v>
      </c>
      <c r="N876" s="4">
        <f t="shared" si="359"/>
        <v>0.11950152906858376</v>
      </c>
      <c r="O876" s="4">
        <f t="shared" si="360"/>
        <v>0</v>
      </c>
      <c r="P876" s="4">
        <f t="shared" si="361"/>
        <v>0</v>
      </c>
      <c r="Q876" s="5">
        <f t="shared" si="362"/>
        <v>4.0118650920561834</v>
      </c>
      <c r="R876" s="5">
        <f t="shared" si="363"/>
        <v>-8.5907128768461742</v>
      </c>
      <c r="S876" s="5">
        <f t="shared" si="376"/>
        <v>21.67908241684859</v>
      </c>
      <c r="T876" s="6">
        <f t="shared" si="377"/>
        <v>621.45233104223314</v>
      </c>
      <c r="U876" s="5">
        <f t="shared" si="364"/>
        <v>-1.9470121202369917</v>
      </c>
      <c r="V876" s="5">
        <f t="shared" si="365"/>
        <v>6.8024166568401476</v>
      </c>
      <c r="W876" s="5">
        <f t="shared" si="366"/>
        <v>3.0558838724230921</v>
      </c>
      <c r="X876" s="5">
        <f t="shared" si="383"/>
        <v>2.0648529718191915</v>
      </c>
      <c r="Y876" s="5">
        <f t="shared" si="383"/>
        <v>-1.7882962200060266</v>
      </c>
      <c r="Z876" s="5">
        <f t="shared" si="367"/>
        <v>-7.4390337107283173</v>
      </c>
      <c r="AA876">
        <f t="shared" si="368"/>
        <v>0</v>
      </c>
      <c r="AB876">
        <f t="shared" si="378"/>
        <v>0</v>
      </c>
    </row>
    <row r="877" spans="1:28" x14ac:dyDescent="0.2">
      <c r="A877">
        <f t="shared" si="379"/>
        <v>8.4499999999998643</v>
      </c>
      <c r="B877" s="5">
        <f t="shared" si="369"/>
        <v>-253.71822561481716</v>
      </c>
      <c r="C877" s="5">
        <f t="shared" si="370"/>
        <v>545.77495057197916</v>
      </c>
      <c r="D877" s="5">
        <f t="shared" si="371"/>
        <v>-326.57221018174141</v>
      </c>
      <c r="E877" s="2">
        <f t="shared" si="372"/>
        <v>601.86645917593512</v>
      </c>
      <c r="F877" s="2">
        <f t="shared" si="373"/>
        <v>-24.932633249851161</v>
      </c>
      <c r="G877" s="3">
        <f t="shared" si="380"/>
        <v>-20.170746805347246</v>
      </c>
      <c r="H877" s="3">
        <f t="shared" si="381"/>
        <v>43.2184861395178</v>
      </c>
      <c r="I877" s="3">
        <f t="shared" si="382"/>
        <v>-109.18347390195557</v>
      </c>
      <c r="J877" s="2">
        <f t="shared" si="374"/>
        <v>119.14582470307606</v>
      </c>
      <c r="K877" s="2">
        <f t="shared" si="357"/>
        <v>119.14582470307606</v>
      </c>
      <c r="L877" s="5">
        <f t="shared" si="358"/>
        <v>0.31384836983451009</v>
      </c>
      <c r="M877" s="4">
        <f t="shared" si="375"/>
        <v>6.6104182092066019E-2</v>
      </c>
      <c r="N877" s="4">
        <f t="shared" si="359"/>
        <v>0.11945926470690253</v>
      </c>
      <c r="O877" s="4">
        <f t="shared" si="360"/>
        <v>0</v>
      </c>
      <c r="P877" s="4">
        <f t="shared" si="361"/>
        <v>0</v>
      </c>
      <c r="Q877" s="5">
        <f t="shared" si="362"/>
        <v>4.0097202323566927</v>
      </c>
      <c r="R877" s="5">
        <f t="shared" si="363"/>
        <v>-8.5913545967228</v>
      </c>
      <c r="S877" s="5">
        <f t="shared" si="376"/>
        <v>21.704460849590408</v>
      </c>
      <c r="T877" s="6">
        <f t="shared" si="377"/>
        <v>621.45170959021289</v>
      </c>
      <c r="U877" s="5">
        <f t="shared" si="364"/>
        <v>-1.9470792386976439</v>
      </c>
      <c r="V877" s="5">
        <f t="shared" si="365"/>
        <v>6.8090776875932857</v>
      </c>
      <c r="W877" s="5">
        <f t="shared" si="366"/>
        <v>3.0549684863241433</v>
      </c>
      <c r="X877" s="5">
        <f t="shared" si="383"/>
        <v>2.0626409936590488</v>
      </c>
      <c r="Y877" s="5">
        <f t="shared" si="383"/>
        <v>-1.7822769091295143</v>
      </c>
      <c r="Z877" s="5">
        <f t="shared" si="367"/>
        <v>-7.4145706640854492</v>
      </c>
      <c r="AA877">
        <f t="shared" si="368"/>
        <v>0</v>
      </c>
      <c r="AB877">
        <f t="shared" si="378"/>
        <v>0</v>
      </c>
    </row>
    <row r="878" spans="1:28" x14ac:dyDescent="0.2">
      <c r="A878">
        <f t="shared" si="379"/>
        <v>8.4599999999998641</v>
      </c>
      <c r="B878" s="5">
        <f t="shared" si="369"/>
        <v>-253.91982995082097</v>
      </c>
      <c r="C878" s="5">
        <f t="shared" si="370"/>
        <v>546.2070463195289</v>
      </c>
      <c r="D878" s="5">
        <f t="shared" si="371"/>
        <v>-327.66441564929414</v>
      </c>
      <c r="E878" s="2">
        <f t="shared" si="372"/>
        <v>602.3432721391996</v>
      </c>
      <c r="F878" s="2">
        <f t="shared" si="373"/>
        <v>-24.932696472277023</v>
      </c>
      <c r="G878" s="3">
        <f t="shared" si="380"/>
        <v>-20.150120395410656</v>
      </c>
      <c r="H878" s="3">
        <f t="shared" si="381"/>
        <v>43.200663370426504</v>
      </c>
      <c r="I878" s="3">
        <f t="shared" si="382"/>
        <v>-109.25761960859641</v>
      </c>
      <c r="J878" s="2">
        <f t="shared" si="374"/>
        <v>119.20382590391638</v>
      </c>
      <c r="K878" s="2">
        <f t="shared" si="357"/>
        <v>119.20382590391638</v>
      </c>
      <c r="L878" s="5">
        <f t="shared" si="358"/>
        <v>0.31384836983451009</v>
      </c>
      <c r="M878" s="4">
        <f t="shared" si="375"/>
        <v>6.6071951599914205E-2</v>
      </c>
      <c r="N878" s="4">
        <f t="shared" si="359"/>
        <v>0.11941715643484373</v>
      </c>
      <c r="O878" s="4">
        <f t="shared" si="360"/>
        <v>0</v>
      </c>
      <c r="P878" s="4">
        <f t="shared" si="361"/>
        <v>0</v>
      </c>
      <c r="Q878" s="5">
        <f t="shared" si="362"/>
        <v>4.0075699012110393</v>
      </c>
      <c r="R878" s="5">
        <f t="shared" si="363"/>
        <v>-8.5919922481010644</v>
      </c>
      <c r="S878" s="5">
        <f t="shared" si="376"/>
        <v>21.729773283195939</v>
      </c>
      <c r="T878" s="6">
        <f t="shared" si="377"/>
        <v>621.45108813881393</v>
      </c>
      <c r="U878" s="5">
        <f t="shared" si="364"/>
        <v>-1.9471460149138267</v>
      </c>
      <c r="V878" s="5">
        <f t="shared" si="365"/>
        <v>6.8157194270058401</v>
      </c>
      <c r="W878" s="5">
        <f t="shared" si="366"/>
        <v>3.0540554372013724</v>
      </c>
      <c r="X878" s="5">
        <f t="shared" si="383"/>
        <v>2.0604238862972126</v>
      </c>
      <c r="Y878" s="5">
        <f t="shared" si="383"/>
        <v>-1.7762728210952243</v>
      </c>
      <c r="Z878" s="5">
        <f t="shared" si="367"/>
        <v>-7.3901712796026864</v>
      </c>
      <c r="AA878">
        <f t="shared" si="368"/>
        <v>0</v>
      </c>
      <c r="AB878">
        <f t="shared" si="378"/>
        <v>0</v>
      </c>
    </row>
    <row r="879" spans="1:28" x14ac:dyDescent="0.2">
      <c r="A879">
        <f t="shared" si="379"/>
        <v>8.4699999999998639</v>
      </c>
      <c r="B879" s="5">
        <f t="shared" si="369"/>
        <v>-254.12122813358076</v>
      </c>
      <c r="C879" s="5">
        <f t="shared" si="370"/>
        <v>546.63896413959219</v>
      </c>
      <c r="D879" s="5">
        <f t="shared" si="371"/>
        <v>-328.75736135394413</v>
      </c>
      <c r="E879" s="2">
        <f t="shared" si="372"/>
        <v>602.81983685320586</v>
      </c>
      <c r="F879" s="2">
        <f t="shared" si="373"/>
        <v>-24.932748955750526</v>
      </c>
      <c r="G879" s="3">
        <f t="shared" si="380"/>
        <v>-20.129516156547684</v>
      </c>
      <c r="H879" s="3">
        <f t="shared" si="381"/>
        <v>43.18290064221555</v>
      </c>
      <c r="I879" s="3">
        <f t="shared" si="382"/>
        <v>-109.33152132139244</v>
      </c>
      <c r="J879" s="2">
        <f t="shared" si="374"/>
        <v>119.26165302821467</v>
      </c>
      <c r="K879" s="2">
        <f t="shared" si="357"/>
        <v>119.26165302821467</v>
      </c>
      <c r="L879" s="5">
        <f t="shared" si="358"/>
        <v>0.31384836983451009</v>
      </c>
      <c r="M879" s="4">
        <f t="shared" si="375"/>
        <v>6.6039848850320673E-2</v>
      </c>
      <c r="N879" s="4">
        <f t="shared" si="359"/>
        <v>0.11937520373949374</v>
      </c>
      <c r="O879" s="4">
        <f t="shared" si="360"/>
        <v>0</v>
      </c>
      <c r="P879" s="4">
        <f t="shared" si="361"/>
        <v>0</v>
      </c>
      <c r="Q879" s="5">
        <f t="shared" si="362"/>
        <v>4.0054141432191477</v>
      </c>
      <c r="R879" s="5">
        <f t="shared" si="363"/>
        <v>-8.5926258551075794</v>
      </c>
      <c r="S879" s="5">
        <f t="shared" si="376"/>
        <v>21.755019762754014</v>
      </c>
      <c r="T879" s="6">
        <f t="shared" si="377"/>
        <v>621.4504666880365</v>
      </c>
      <c r="U879" s="5">
        <f t="shared" si="364"/>
        <v>-1.9472124510177022</v>
      </c>
      <c r="V879" s="5">
        <f t="shared" si="365"/>
        <v>6.8223419125381923</v>
      </c>
      <c r="W879" s="5">
        <f t="shared" si="366"/>
        <v>3.053144723634583</v>
      </c>
      <c r="X879" s="5">
        <f t="shared" si="383"/>
        <v>2.0582016922014454</v>
      </c>
      <c r="Y879" s="5">
        <f t="shared" si="383"/>
        <v>-1.770283942569387</v>
      </c>
      <c r="Z879" s="5">
        <f t="shared" si="367"/>
        <v>-7.3658355136114011</v>
      </c>
      <c r="AA879">
        <f t="shared" si="368"/>
        <v>0</v>
      </c>
      <c r="AB879">
        <f t="shared" si="378"/>
        <v>0</v>
      </c>
    </row>
    <row r="880" spans="1:28" x14ac:dyDescent="0.2">
      <c r="A880">
        <f t="shared" si="379"/>
        <v>8.4799999999998636</v>
      </c>
      <c r="B880" s="5">
        <f t="shared" si="369"/>
        <v>-254.3224203850616</v>
      </c>
      <c r="C880" s="5">
        <f t="shared" si="370"/>
        <v>547.07070463181719</v>
      </c>
      <c r="D880" s="5">
        <f t="shared" si="371"/>
        <v>-329.85104485893373</v>
      </c>
      <c r="E880" s="2">
        <f t="shared" si="372"/>
        <v>603.29615395497831</v>
      </c>
      <c r="F880" s="2">
        <f t="shared" si="373"/>
        <v>-24.932790720894101</v>
      </c>
      <c r="G880" s="3">
        <f t="shared" si="380"/>
        <v>-20.108934139625671</v>
      </c>
      <c r="H880" s="3">
        <f t="shared" si="381"/>
        <v>43.165197802789855</v>
      </c>
      <c r="I880" s="3">
        <f t="shared" si="382"/>
        <v>-109.40517967652856</v>
      </c>
      <c r="J880" s="2">
        <f t="shared" si="374"/>
        <v>119.31930637427992</v>
      </c>
      <c r="K880" s="2">
        <f t="shared" si="357"/>
        <v>119.31930637427992</v>
      </c>
      <c r="L880" s="5">
        <f t="shared" si="358"/>
        <v>0.31384836983451009</v>
      </c>
      <c r="M880" s="4">
        <f t="shared" si="375"/>
        <v>6.6007873352026208E-2</v>
      </c>
      <c r="N880" s="4">
        <f t="shared" si="359"/>
        <v>0.11933340610888038</v>
      </c>
      <c r="O880" s="4">
        <f t="shared" si="360"/>
        <v>0</v>
      </c>
      <c r="P880" s="4">
        <f t="shared" si="361"/>
        <v>0</v>
      </c>
      <c r="Q880" s="5">
        <f t="shared" si="362"/>
        <v>4.0032530028861668</v>
      </c>
      <c r="R880" s="5">
        <f t="shared" si="363"/>
        <v>-8.5932554418028726</v>
      </c>
      <c r="S880" s="5">
        <f t="shared" si="376"/>
        <v>21.780200334353307</v>
      </c>
      <c r="T880" s="6">
        <f t="shared" si="377"/>
        <v>621.4498452378806</v>
      </c>
      <c r="U880" s="5">
        <f t="shared" si="364"/>
        <v>-1.9472785491333837</v>
      </c>
      <c r="V880" s="5">
        <f t="shared" si="365"/>
        <v>6.8289451817260529</v>
      </c>
      <c r="W880" s="5">
        <f t="shared" si="366"/>
        <v>3.0522363441745086</v>
      </c>
      <c r="X880" s="5">
        <f t="shared" si="383"/>
        <v>2.0559744537527829</v>
      </c>
      <c r="Y880" s="5">
        <f t="shared" si="383"/>
        <v>-1.7643102600768197</v>
      </c>
      <c r="Z880" s="5">
        <f t="shared" si="367"/>
        <v>-7.3415633214721829</v>
      </c>
      <c r="AA880">
        <f t="shared" si="368"/>
        <v>0</v>
      </c>
      <c r="AB880">
        <f t="shared" si="378"/>
        <v>0</v>
      </c>
    </row>
    <row r="881" spans="1:28" x14ac:dyDescent="0.2">
      <c r="A881">
        <f t="shared" si="379"/>
        <v>8.4899999999998634</v>
      </c>
      <c r="B881" s="5">
        <f t="shared" si="369"/>
        <v>-254.52340692773518</v>
      </c>
      <c r="C881" s="5">
        <f t="shared" si="370"/>
        <v>547.50226839433208</v>
      </c>
      <c r="D881" s="5">
        <f t="shared" si="371"/>
        <v>-330.9454637338651</v>
      </c>
      <c r="E881" s="2">
        <f t="shared" si="372"/>
        <v>603.77222408043974</v>
      </c>
      <c r="F881" s="2">
        <f t="shared" si="373"/>
        <v>-24.932821788342896</v>
      </c>
      <c r="G881" s="3">
        <f t="shared" si="380"/>
        <v>-20.088374395088142</v>
      </c>
      <c r="H881" s="3">
        <f t="shared" si="381"/>
        <v>43.14755470018909</v>
      </c>
      <c r="I881" s="3">
        <f t="shared" si="382"/>
        <v>-109.47859530974328</v>
      </c>
      <c r="J881" s="2">
        <f t="shared" si="374"/>
        <v>119.37678624187194</v>
      </c>
      <c r="K881" s="2">
        <f t="shared" si="357"/>
        <v>119.37678624187194</v>
      </c>
      <c r="L881" s="5">
        <f t="shared" si="358"/>
        <v>0.31384836983451009</v>
      </c>
      <c r="M881" s="4">
        <f t="shared" si="375"/>
        <v>6.5976024615352014E-2</v>
      </c>
      <c r="N881" s="4">
        <f t="shared" si="359"/>
        <v>0.11929176303198105</v>
      </c>
      <c r="O881" s="4">
        <f t="shared" si="360"/>
        <v>0</v>
      </c>
      <c r="P881" s="4">
        <f t="shared" si="361"/>
        <v>0</v>
      </c>
      <c r="Q881" s="5">
        <f t="shared" si="362"/>
        <v>4.0010865246214067</v>
      </c>
      <c r="R881" s="5">
        <f t="shared" si="363"/>
        <v>-8.5938810321806596</v>
      </c>
      <c r="S881" s="5">
        <f t="shared" si="376"/>
        <v>21.805315045073971</v>
      </c>
      <c r="T881" s="6">
        <f t="shared" si="377"/>
        <v>621.44922378834599</v>
      </c>
      <c r="U881" s="5">
        <f t="shared" si="364"/>
        <v>-1.9473443113769064</v>
      </c>
      <c r="V881" s="5">
        <f t="shared" si="365"/>
        <v>6.8355292721790208</v>
      </c>
      <c r="W881" s="5">
        <f t="shared" si="366"/>
        <v>3.0513302973429948</v>
      </c>
      <c r="X881" s="5">
        <f t="shared" si="383"/>
        <v>2.0537422132445</v>
      </c>
      <c r="Y881" s="5">
        <f t="shared" si="383"/>
        <v>-1.7583517600016387</v>
      </c>
      <c r="Z881" s="5">
        <f t="shared" si="367"/>
        <v>-7.3173546575830315</v>
      </c>
      <c r="AA881">
        <f t="shared" si="368"/>
        <v>0</v>
      </c>
      <c r="AB881">
        <f t="shared" si="378"/>
        <v>0</v>
      </c>
    </row>
    <row r="882" spans="1:28" x14ac:dyDescent="0.2">
      <c r="A882">
        <f t="shared" si="379"/>
        <v>8.4999999999998632</v>
      </c>
      <c r="B882" s="5">
        <f t="shared" si="369"/>
        <v>-254.72418798457539</v>
      </c>
      <c r="C882" s="5">
        <f t="shared" si="370"/>
        <v>547.93365602374604</v>
      </c>
      <c r="D882" s="5">
        <f t="shared" si="371"/>
        <v>-332.04061555469536</v>
      </c>
      <c r="E882" s="2">
        <f t="shared" si="372"/>
        <v>604.24804786440984</v>
      </c>
      <c r="F882" s="2">
        <f t="shared" si="373"/>
        <v>-24.932842178744533</v>
      </c>
      <c r="G882" s="3">
        <f t="shared" si="380"/>
        <v>-20.067836972955696</v>
      </c>
      <c r="H882" s="3">
        <f t="shared" si="381"/>
        <v>43.129971182589074</v>
      </c>
      <c r="I882" s="3">
        <f t="shared" si="382"/>
        <v>-109.55176885631911</v>
      </c>
      <c r="J882" s="2">
        <f t="shared" si="374"/>
        <v>119.43409293217938</v>
      </c>
      <c r="K882" s="2">
        <f t="shared" si="357"/>
        <v>119.43409293217938</v>
      </c>
      <c r="L882" s="5">
        <f t="shared" si="358"/>
        <v>0.31384836983451009</v>
      </c>
      <c r="M882" s="4">
        <f t="shared" si="375"/>
        <v>6.5944302152199485E-2</v>
      </c>
      <c r="N882" s="4">
        <f t="shared" si="359"/>
        <v>0.11925027399873052</v>
      </c>
      <c r="O882" s="4">
        <f t="shared" si="360"/>
        <v>0</v>
      </c>
      <c r="P882" s="4">
        <f t="shared" si="361"/>
        <v>0</v>
      </c>
      <c r="Q882" s="5">
        <f t="shared" si="362"/>
        <v>3.9989147527372868</v>
      </c>
      <c r="R882" s="5">
        <f t="shared" si="363"/>
        <v>-8.5945026501671222</v>
      </c>
      <c r="S882" s="5">
        <f t="shared" si="376"/>
        <v>21.830363942979343</v>
      </c>
      <c r="T882" s="6">
        <f t="shared" si="377"/>
        <v>621.44860233943302</v>
      </c>
      <c r="U882" s="5">
        <f t="shared" si="364"/>
        <v>-1.9474097398561976</v>
      </c>
      <c r="V882" s="5">
        <f t="shared" si="365"/>
        <v>6.8420942215791154</v>
      </c>
      <c r="W882" s="5">
        <f t="shared" si="366"/>
        <v>3.0504265816331517</v>
      </c>
      <c r="X882" s="5">
        <f t="shared" si="383"/>
        <v>2.0515050128810892</v>
      </c>
      <c r="Y882" s="5">
        <f t="shared" si="383"/>
        <v>-1.7524084285880068</v>
      </c>
      <c r="Z882" s="5">
        <f t="shared" si="367"/>
        <v>-7.2932094753875063</v>
      </c>
      <c r="AA882">
        <f t="shared" si="368"/>
        <v>0</v>
      </c>
      <c r="AB882">
        <f t="shared" si="378"/>
        <v>0</v>
      </c>
    </row>
    <row r="883" spans="1:28" x14ac:dyDescent="0.2">
      <c r="A883">
        <f t="shared" si="379"/>
        <v>8.509999999999863</v>
      </c>
      <c r="B883" s="5">
        <f t="shared" si="369"/>
        <v>-254.9247637790543</v>
      </c>
      <c r="C883" s="5">
        <f t="shared" si="370"/>
        <v>548.36486811515044</v>
      </c>
      <c r="D883" s="5">
        <f t="shared" si="371"/>
        <v>-333.13649790373233</v>
      </c>
      <c r="E883" s="2">
        <f t="shared" si="372"/>
        <v>604.72362594060519</v>
      </c>
      <c r="F883" s="2">
        <f t="shared" si="373"/>
        <v>-24.932851912758846</v>
      </c>
      <c r="G883" s="3">
        <f t="shared" si="380"/>
        <v>-20.047321922826885</v>
      </c>
      <c r="H883" s="3">
        <f t="shared" si="381"/>
        <v>43.112447098303193</v>
      </c>
      <c r="I883" s="3">
        <f t="shared" si="382"/>
        <v>-109.624700951073</v>
      </c>
      <c r="J883" s="2">
        <f t="shared" si="374"/>
        <v>119.49122674779781</v>
      </c>
      <c r="K883" s="2">
        <f t="shared" si="357"/>
        <v>119.49122674779781</v>
      </c>
      <c r="L883" s="5">
        <f t="shared" si="358"/>
        <v>0.31384836983451009</v>
      </c>
      <c r="M883" s="4">
        <f t="shared" si="375"/>
        <v>6.5912705476050243E-2</v>
      </c>
      <c r="N883" s="4">
        <f t="shared" si="359"/>
        <v>0.11920893850002871</v>
      </c>
      <c r="O883" s="4">
        <f t="shared" si="360"/>
        <v>0</v>
      </c>
      <c r="P883" s="4">
        <f t="shared" si="361"/>
        <v>0</v>
      </c>
      <c r="Q883" s="5">
        <f t="shared" si="362"/>
        <v>3.9967377314483019</v>
      </c>
      <c r="R883" s="5">
        <f t="shared" si="363"/>
        <v>-8.5951203196202179</v>
      </c>
      <c r="S883" s="5">
        <f t="shared" si="376"/>
        <v>21.855347077107616</v>
      </c>
      <c r="T883" s="6">
        <f t="shared" si="377"/>
        <v>621.44798089114136</v>
      </c>
      <c r="U883" s="5">
        <f t="shared" si="364"/>
        <v>-1.947474836671047</v>
      </c>
      <c r="V883" s="5">
        <f t="shared" si="365"/>
        <v>6.8486400676793497</v>
      </c>
      <c r="W883" s="5">
        <f t="shared" si="366"/>
        <v>3.0495251955095308</v>
      </c>
      <c r="X883" s="5">
        <f t="shared" si="383"/>
        <v>2.0492628947772547</v>
      </c>
      <c r="Y883" s="5">
        <f t="shared" si="383"/>
        <v>-1.7464802519408682</v>
      </c>
      <c r="Z883" s="5">
        <f t="shared" si="367"/>
        <v>-7.2691277273828518</v>
      </c>
      <c r="AA883">
        <f t="shared" si="368"/>
        <v>0</v>
      </c>
      <c r="AB883">
        <f t="shared" si="378"/>
        <v>0</v>
      </c>
    </row>
    <row r="884" spans="1:28" x14ac:dyDescent="0.2">
      <c r="A884">
        <f t="shared" si="379"/>
        <v>8.5199999999998628</v>
      </c>
      <c r="B884" s="5">
        <f t="shared" si="369"/>
        <v>-255.12513453513782</v>
      </c>
      <c r="C884" s="5">
        <f t="shared" si="370"/>
        <v>548.79590526212087</v>
      </c>
      <c r="D884" s="5">
        <f t="shared" si="371"/>
        <v>-334.23310836962941</v>
      </c>
      <c r="E884" s="2">
        <f t="shared" si="372"/>
        <v>605.19895894163847</v>
      </c>
      <c r="F884" s="2">
        <f t="shared" si="373"/>
        <v>-24.932851011057583</v>
      </c>
      <c r="G884" s="3">
        <f t="shared" si="380"/>
        <v>-20.026829293879114</v>
      </c>
      <c r="H884" s="3">
        <f t="shared" si="381"/>
        <v>43.094982295783787</v>
      </c>
      <c r="I884" s="3">
        <f t="shared" si="382"/>
        <v>-109.69739222834683</v>
      </c>
      <c r="J884" s="2">
        <f t="shared" si="374"/>
        <v>119.54818799270802</v>
      </c>
      <c r="K884" s="2">
        <f t="shared" si="357"/>
        <v>119.54818799270802</v>
      </c>
      <c r="L884" s="5">
        <f t="shared" si="358"/>
        <v>0.31384836983451009</v>
      </c>
      <c r="M884" s="4">
        <f t="shared" si="375"/>
        <v>6.5881234101965988E-2</v>
      </c>
      <c r="N884" s="4">
        <f t="shared" si="359"/>
        <v>0.11916775602774855</v>
      </c>
      <c r="O884" s="4">
        <f t="shared" si="360"/>
        <v>0</v>
      </c>
      <c r="P884" s="4">
        <f t="shared" si="361"/>
        <v>0</v>
      </c>
      <c r="Q884" s="5">
        <f t="shared" si="362"/>
        <v>3.9945555048700014</v>
      </c>
      <c r="R884" s="5">
        <f t="shared" si="363"/>
        <v>-8.5957340643289886</v>
      </c>
      <c r="S884" s="5">
        <f t="shared" si="376"/>
        <v>21.880264497463568</v>
      </c>
      <c r="T884" s="6">
        <f t="shared" si="377"/>
        <v>621.44735944347121</v>
      </c>
      <c r="U884" s="5">
        <f t="shared" si="364"/>
        <v>-1.947539603913085</v>
      </c>
      <c r="V884" s="5">
        <f t="shared" si="365"/>
        <v>6.8551668483023063</v>
      </c>
      <c r="W884" s="5">
        <f t="shared" si="366"/>
        <v>3.0486261374082986</v>
      </c>
      <c r="X884" s="5">
        <f t="shared" si="383"/>
        <v>2.0470159009569162</v>
      </c>
      <c r="Y884" s="5">
        <f t="shared" si="383"/>
        <v>-1.7405672160266823</v>
      </c>
      <c r="Z884" s="5">
        <f t="shared" si="367"/>
        <v>-7.2451093651281333</v>
      </c>
      <c r="AA884">
        <f t="shared" si="368"/>
        <v>0</v>
      </c>
      <c r="AB884">
        <f t="shared" si="378"/>
        <v>0</v>
      </c>
    </row>
    <row r="885" spans="1:28" x14ac:dyDescent="0.2">
      <c r="A885">
        <f t="shared" si="379"/>
        <v>8.5299999999998626</v>
      </c>
      <c r="B885" s="5">
        <f t="shared" si="369"/>
        <v>-255.32530047728156</v>
      </c>
      <c r="C885" s="5">
        <f t="shared" si="370"/>
        <v>549.2267680567179</v>
      </c>
      <c r="D885" s="5">
        <f t="shared" si="371"/>
        <v>-335.33044454738115</v>
      </c>
      <c r="E885" s="2">
        <f t="shared" si="372"/>
        <v>605.67404749901732</v>
      </c>
      <c r="F885" s="2">
        <f t="shared" si="373"/>
        <v>-24.932839494324156</v>
      </c>
      <c r="G885" s="3">
        <f t="shared" si="380"/>
        <v>-20.006359134869545</v>
      </c>
      <c r="H885" s="3">
        <f t="shared" si="381"/>
        <v>43.077576623623521</v>
      </c>
      <c r="I885" s="3">
        <f t="shared" si="382"/>
        <v>-109.76984332199811</v>
      </c>
      <c r="J885" s="2">
        <f t="shared" si="374"/>
        <v>119.60497697225458</v>
      </c>
      <c r="K885" s="2">
        <f t="shared" si="357"/>
        <v>119.60497697225458</v>
      </c>
      <c r="L885" s="5">
        <f t="shared" si="358"/>
        <v>0.31384836983451009</v>
      </c>
      <c r="M885" s="4">
        <f t="shared" si="375"/>
        <v>6.5849887546588048E-2</v>
      </c>
      <c r="N885" s="4">
        <f t="shared" si="359"/>
        <v>0.11912672607474298</v>
      </c>
      <c r="O885" s="4">
        <f t="shared" si="360"/>
        <v>0</v>
      </c>
      <c r="P885" s="4">
        <f t="shared" si="361"/>
        <v>0</v>
      </c>
      <c r="Q885" s="5">
        <f t="shared" si="362"/>
        <v>3.992368117017989</v>
      </c>
      <c r="R885" s="5">
        <f t="shared" si="363"/>
        <v>-8.5963439080128961</v>
      </c>
      <c r="S885" s="5">
        <f t="shared" si="376"/>
        <v>21.905116255010331</v>
      </c>
      <c r="T885" s="6">
        <f t="shared" si="377"/>
        <v>621.44673799642248</v>
      </c>
      <c r="U885" s="5">
        <f t="shared" si="364"/>
        <v>-1.9476040436657496</v>
      </c>
      <c r="V885" s="5">
        <f t="shared" si="365"/>
        <v>6.861674601338696</v>
      </c>
      <c r="W885" s="5">
        <f t="shared" si="366"/>
        <v>3.0477294057373938</v>
      </c>
      <c r="X885" s="5">
        <f t="shared" si="383"/>
        <v>2.0447640733522396</v>
      </c>
      <c r="Y885" s="5">
        <f t="shared" si="383"/>
        <v>-1.7346693066742001</v>
      </c>
      <c r="Z885" s="5">
        <f t="shared" si="367"/>
        <v>-7.2211543392522763</v>
      </c>
      <c r="AA885">
        <f t="shared" si="368"/>
        <v>0</v>
      </c>
      <c r="AB885">
        <f t="shared" si="378"/>
        <v>0</v>
      </c>
    </row>
    <row r="886" spans="1:28" x14ac:dyDescent="0.2">
      <c r="A886">
        <f t="shared" si="379"/>
        <v>8.5399999999998624</v>
      </c>
      <c r="B886" s="5">
        <f t="shared" si="369"/>
        <v>-255.52526183042659</v>
      </c>
      <c r="C886" s="5">
        <f t="shared" si="370"/>
        <v>549.65745708948884</v>
      </c>
      <c r="D886" s="5">
        <f t="shared" si="371"/>
        <v>-336.42850403831812</v>
      </c>
      <c r="E886" s="2">
        <f t="shared" si="372"/>
        <v>606.14889224314459</v>
      </c>
      <c r="F886" s="2">
        <f t="shared" si="373"/>
        <v>-24.932817383253401</v>
      </c>
      <c r="G886" s="3">
        <f t="shared" si="380"/>
        <v>-19.985911494136023</v>
      </c>
      <c r="H886" s="3">
        <f t="shared" si="381"/>
        <v>43.06022993055678</v>
      </c>
      <c r="I886" s="3">
        <f t="shared" si="382"/>
        <v>-109.84205486539064</v>
      </c>
      <c r="J886" s="2">
        <f t="shared" si="374"/>
        <v>119.66159399312438</v>
      </c>
      <c r="K886" s="2">
        <f t="shared" si="357"/>
        <v>119.66159399312438</v>
      </c>
      <c r="L886" s="5">
        <f t="shared" si="358"/>
        <v>0.31384836983451009</v>
      </c>
      <c r="M886" s="4">
        <f t="shared" si="375"/>
        <v>6.5818665328137058E-2</v>
      </c>
      <c r="N886" s="4">
        <f t="shared" si="359"/>
        <v>0.11908584813485244</v>
      </c>
      <c r="O886" s="4">
        <f t="shared" si="360"/>
        <v>0</v>
      </c>
      <c r="P886" s="4">
        <f t="shared" si="361"/>
        <v>0</v>
      </c>
      <c r="Q886" s="5">
        <f t="shared" si="362"/>
        <v>3.9901756118069325</v>
      </c>
      <c r="R886" s="5">
        <f t="shared" si="363"/>
        <v>-8.5969498743211634</v>
      </c>
      <c r="S886" s="5">
        <f t="shared" si="376"/>
        <v>21.929902401661149</v>
      </c>
      <c r="T886" s="6">
        <f t="shared" si="377"/>
        <v>621.44611654999517</v>
      </c>
      <c r="U886" s="5">
        <f t="shared" si="364"/>
        <v>-1.9476681580042616</v>
      </c>
      <c r="V886" s="5">
        <f t="shared" si="365"/>
        <v>6.8681633647459543</v>
      </c>
      <c r="W886" s="5">
        <f t="shared" si="366"/>
        <v>3.0468349988767041</v>
      </c>
      <c r="X886" s="5">
        <f t="shared" si="383"/>
        <v>2.0425074538026706</v>
      </c>
      <c r="Y886" s="5">
        <f t="shared" si="383"/>
        <v>-1.7287865095752091</v>
      </c>
      <c r="Z886" s="5">
        <f t="shared" si="367"/>
        <v>-7.197262599462146</v>
      </c>
      <c r="AA886">
        <f t="shared" si="368"/>
        <v>0</v>
      </c>
      <c r="AB886">
        <f t="shared" si="378"/>
        <v>0</v>
      </c>
    </row>
    <row r="887" spans="1:28" x14ac:dyDescent="0.2">
      <c r="A887">
        <f t="shared" si="379"/>
        <v>8.5499999999998622</v>
      </c>
      <c r="B887" s="5">
        <f t="shared" si="369"/>
        <v>-255.72501881999526</v>
      </c>
      <c r="C887" s="5">
        <f t="shared" si="370"/>
        <v>550.08797294946885</v>
      </c>
      <c r="D887" s="5">
        <f t="shared" si="371"/>
        <v>-337.527284450102</v>
      </c>
      <c r="E887" s="2">
        <f t="shared" si="372"/>
        <v>606.62349380331659</v>
      </c>
      <c r="F887" s="2">
        <f t="shared" si="373"/>
        <v>-24.932784698551242</v>
      </c>
      <c r="G887" s="3">
        <f t="shared" si="380"/>
        <v>-19.965486419597998</v>
      </c>
      <c r="H887" s="3">
        <f t="shared" si="381"/>
        <v>43.042942065461027</v>
      </c>
      <c r="I887" s="3">
        <f t="shared" si="382"/>
        <v>-109.91402749138526</v>
      </c>
      <c r="J887" s="2">
        <f t="shared" si="374"/>
        <v>119.7180393633256</v>
      </c>
      <c r="K887" s="2">
        <f t="shared" si="357"/>
        <v>119.7180393633256</v>
      </c>
      <c r="L887" s="5">
        <f t="shared" si="358"/>
        <v>0.31384836983451009</v>
      </c>
      <c r="M887" s="4">
        <f t="shared" si="375"/>
        <v>6.5787566966412581E-2</v>
      </c>
      <c r="N887" s="4">
        <f t="shared" si="359"/>
        <v>0.11904512170291207</v>
      </c>
      <c r="O887" s="4">
        <f t="shared" si="360"/>
        <v>0</v>
      </c>
      <c r="P887" s="4">
        <f t="shared" si="361"/>
        <v>0</v>
      </c>
      <c r="Q887" s="5">
        <f t="shared" si="362"/>
        <v>3.9879780330495951</v>
      </c>
      <c r="R887" s="5">
        <f t="shared" si="363"/>
        <v>-8.5975519868321442</v>
      </c>
      <c r="S887" s="5">
        <f t="shared" si="376"/>
        <v>21.954622990271204</v>
      </c>
      <c r="T887" s="6">
        <f t="shared" si="377"/>
        <v>621.44549510418938</v>
      </c>
      <c r="U887" s="5">
        <f t="shared" si="364"/>
        <v>-1.9477319489956051</v>
      </c>
      <c r="V887" s="5">
        <f t="shared" si="365"/>
        <v>6.8746331765468494</v>
      </c>
      <c r="W887" s="5">
        <f t="shared" si="366"/>
        <v>3.0459429151782405</v>
      </c>
      <c r="X887" s="5">
        <f t="shared" si="383"/>
        <v>2.0402460840539902</v>
      </c>
      <c r="Y887" s="5">
        <f t="shared" si="383"/>
        <v>-1.7229188102852948</v>
      </c>
      <c r="Z887" s="5">
        <f t="shared" si="367"/>
        <v>-7.1734340945505544</v>
      </c>
      <c r="AA887">
        <f t="shared" si="368"/>
        <v>0</v>
      </c>
      <c r="AB887">
        <f t="shared" si="378"/>
        <v>0</v>
      </c>
    </row>
    <row r="888" spans="1:28" x14ac:dyDescent="0.2">
      <c r="A888">
        <f t="shared" si="379"/>
        <v>8.5599999999998619</v>
      </c>
      <c r="B888" s="5">
        <f t="shared" si="369"/>
        <v>-255.92457167188704</v>
      </c>
      <c r="C888" s="5">
        <f t="shared" si="370"/>
        <v>550.51831622418297</v>
      </c>
      <c r="D888" s="5">
        <f t="shared" si="371"/>
        <v>-338.62678339672055</v>
      </c>
      <c r="E888" s="2">
        <f t="shared" si="372"/>
        <v>607.0978528077236</v>
      </c>
      <c r="F888" s="2">
        <f t="shared" si="373"/>
        <v>-24.932741460934494</v>
      </c>
      <c r="G888" s="3">
        <f t="shared" si="380"/>
        <v>-19.945083958757458</v>
      </c>
      <c r="H888" s="3">
        <f t="shared" si="381"/>
        <v>43.025712877358174</v>
      </c>
      <c r="I888" s="3">
        <f t="shared" si="382"/>
        <v>-109.98576183233077</v>
      </c>
      <c r="J888" s="2">
        <f t="shared" si="374"/>
        <v>119.77431339216659</v>
      </c>
      <c r="K888" s="2">
        <f t="shared" si="357"/>
        <v>119.77431339216659</v>
      </c>
      <c r="L888" s="5">
        <f t="shared" si="358"/>
        <v>0.31384836983451009</v>
      </c>
      <c r="M888" s="4">
        <f t="shared" si="375"/>
        <v>6.5756591982792406E-2</v>
      </c>
      <c r="N888" s="4">
        <f t="shared" si="359"/>
        <v>0.11900454627475852</v>
      </c>
      <c r="O888" s="4">
        <f t="shared" si="360"/>
        <v>0</v>
      </c>
      <c r="P888" s="4">
        <f t="shared" si="361"/>
        <v>0</v>
      </c>
      <c r="Q888" s="5">
        <f t="shared" si="362"/>
        <v>3.9857754244558787</v>
      </c>
      <c r="R888" s="5">
        <f t="shared" si="363"/>
        <v>-8.5981502690526952</v>
      </c>
      <c r="S888" s="5">
        <f t="shared" si="376"/>
        <v>21.979278074629448</v>
      </c>
      <c r="T888" s="6">
        <f t="shared" si="377"/>
        <v>621.444873659005</v>
      </c>
      <c r="U888" s="5">
        <f t="shared" si="364"/>
        <v>-1.9477954186985016</v>
      </c>
      <c r="V888" s="5">
        <f t="shared" si="365"/>
        <v>6.8810840748280846</v>
      </c>
      <c r="W888" s="5">
        <f t="shared" si="366"/>
        <v>3.0450531529663034</v>
      </c>
      <c r="X888" s="5">
        <f t="shared" si="383"/>
        <v>2.0379800057573769</v>
      </c>
      <c r="Y888" s="5">
        <f t="shared" si="383"/>
        <v>-1.7170661942246106</v>
      </c>
      <c r="Z888" s="5">
        <f t="shared" si="367"/>
        <v>-7.1496687724042474</v>
      </c>
      <c r="AA888">
        <f t="shared" si="368"/>
        <v>0</v>
      </c>
      <c r="AB888">
        <f t="shared" si="378"/>
        <v>0</v>
      </c>
    </row>
    <row r="889" spans="1:28" x14ac:dyDescent="0.2">
      <c r="A889">
        <f t="shared" si="379"/>
        <v>8.5699999999998617</v>
      </c>
      <c r="B889" s="5">
        <f t="shared" si="369"/>
        <v>-256.12392061247431</v>
      </c>
      <c r="C889" s="5">
        <f t="shared" si="370"/>
        <v>550.94848749964694</v>
      </c>
      <c r="D889" s="5">
        <f t="shared" si="371"/>
        <v>-339.72699849848249</v>
      </c>
      <c r="E889" s="2">
        <f t="shared" si="372"/>
        <v>607.57196988344822</v>
      </c>
      <c r="F889" s="2">
        <f t="shared" si="373"/>
        <v>-24.932687691130557</v>
      </c>
      <c r="G889" s="3">
        <f t="shared" si="380"/>
        <v>-19.924704158699885</v>
      </c>
      <c r="H889" s="3">
        <f t="shared" si="381"/>
        <v>43.008542215415929</v>
      </c>
      <c r="I889" s="3">
        <f t="shared" si="382"/>
        <v>-110.0572585200548</v>
      </c>
      <c r="J889" s="2">
        <f t="shared" si="374"/>
        <v>119.830416390235</v>
      </c>
      <c r="K889" s="2">
        <f t="shared" si="357"/>
        <v>119.830416390235</v>
      </c>
      <c r="L889" s="5">
        <f t="shared" si="358"/>
        <v>0.31384836983451009</v>
      </c>
      <c r="M889" s="4">
        <f t="shared" si="375"/>
        <v>6.5725739900232047E-2</v>
      </c>
      <c r="N889" s="4">
        <f t="shared" si="359"/>
        <v>0.11896412134723693</v>
      </c>
      <c r="O889" s="4">
        <f t="shared" si="360"/>
        <v>0</v>
      </c>
      <c r="P889" s="4">
        <f t="shared" si="361"/>
        <v>0</v>
      </c>
      <c r="Q889" s="5">
        <f t="shared" si="362"/>
        <v>3.9835678296318768</v>
      </c>
      <c r="R889" s="5">
        <f t="shared" si="363"/>
        <v>-8.5987447444175622</v>
      </c>
      <c r="S889" s="5">
        <f t="shared" si="376"/>
        <v>22.003867709450429</v>
      </c>
      <c r="T889" s="6">
        <f t="shared" si="377"/>
        <v>621.44425221444203</v>
      </c>
      <c r="U889" s="5">
        <f t="shared" si="364"/>
        <v>-1.9478585691633861</v>
      </c>
      <c r="V889" s="5">
        <f t="shared" si="365"/>
        <v>6.8875160977389074</v>
      </c>
      <c r="W889" s="5">
        <f t="shared" si="366"/>
        <v>3.0441657105376594</v>
      </c>
      <c r="X889" s="5">
        <f t="shared" si="383"/>
        <v>2.035709260468491</v>
      </c>
      <c r="Y889" s="5">
        <f t="shared" si="383"/>
        <v>-1.7112286466786548</v>
      </c>
      <c r="Z889" s="5">
        <f t="shared" si="367"/>
        <v>-7.1259665800119123</v>
      </c>
      <c r="AA889">
        <f t="shared" si="368"/>
        <v>0</v>
      </c>
      <c r="AB889">
        <f t="shared" si="378"/>
        <v>0</v>
      </c>
    </row>
    <row r="890" spans="1:28" x14ac:dyDescent="0.2">
      <c r="A890">
        <f t="shared" si="379"/>
        <v>8.5799999999998615</v>
      </c>
      <c r="B890" s="5">
        <f t="shared" si="369"/>
        <v>-256.32306586859829</v>
      </c>
      <c r="C890" s="5">
        <f t="shared" si="370"/>
        <v>551.37848736036881</v>
      </c>
      <c r="D890" s="5">
        <f t="shared" si="371"/>
        <v>-340.82792738201204</v>
      </c>
      <c r="E890" s="2">
        <f t="shared" si="372"/>
        <v>608.04584565646542</v>
      </c>
      <c r="F890" s="2">
        <f t="shared" si="373"/>
        <v>-24.93262340987717</v>
      </c>
      <c r="G890" s="3">
        <f t="shared" si="380"/>
        <v>-19.904347066095202</v>
      </c>
      <c r="H890" s="3">
        <f t="shared" si="381"/>
        <v>42.991429928949145</v>
      </c>
      <c r="I890" s="3">
        <f t="shared" si="382"/>
        <v>-110.12851818585492</v>
      </c>
      <c r="J890" s="2">
        <f t="shared" si="374"/>
        <v>119.88634866937726</v>
      </c>
      <c r="K890" s="2">
        <f t="shared" si="357"/>
        <v>119.88634866937726</v>
      </c>
      <c r="L890" s="5">
        <f t="shared" si="358"/>
        <v>0.31384836983451009</v>
      </c>
      <c r="M890" s="4">
        <f t="shared" si="375"/>
        <v>6.5695010243263907E-2</v>
      </c>
      <c r="N890" s="4">
        <f t="shared" si="359"/>
        <v>0.11892384641820739</v>
      </c>
      <c r="O890" s="4">
        <f t="shared" si="360"/>
        <v>0</v>
      </c>
      <c r="P890" s="4">
        <f t="shared" si="361"/>
        <v>0</v>
      </c>
      <c r="Q890" s="5">
        <f t="shared" si="362"/>
        <v>3.9813552920789577</v>
      </c>
      <c r="R890" s="5">
        <f t="shared" si="363"/>
        <v>-8.5993354362887935</v>
      </c>
      <c r="S890" s="5">
        <f t="shared" si="376"/>
        <v>22.028391950366228</v>
      </c>
      <c r="T890" s="6">
        <f t="shared" si="377"/>
        <v>621.44363077050059</v>
      </c>
      <c r="U890" s="5">
        <f t="shared" si="364"/>
        <v>-1.9479214024323883</v>
      </c>
      <c r="V890" s="5">
        <f t="shared" si="365"/>
        <v>6.8939292834897428</v>
      </c>
      <c r="W890" s="5">
        <f t="shared" si="366"/>
        <v>3.0432805861617092</v>
      </c>
      <c r="X890" s="5">
        <f t="shared" si="383"/>
        <v>2.0334338896465693</v>
      </c>
      <c r="Y890" s="5">
        <f t="shared" si="383"/>
        <v>-1.7054061527990507</v>
      </c>
      <c r="Z890" s="5">
        <f t="shared" si="367"/>
        <v>-7.1023274634720615</v>
      </c>
      <c r="AA890">
        <f t="shared" si="368"/>
        <v>0</v>
      </c>
      <c r="AB890">
        <f t="shared" si="378"/>
        <v>0</v>
      </c>
    </row>
    <row r="891" spans="1:28" x14ac:dyDescent="0.2">
      <c r="A891">
        <f t="shared" si="379"/>
        <v>8.5899999999998613</v>
      </c>
      <c r="B891" s="5">
        <f t="shared" si="369"/>
        <v>-256.52200766756476</v>
      </c>
      <c r="C891" s="5">
        <f t="shared" si="370"/>
        <v>551.80831638935069</v>
      </c>
      <c r="D891" s="5">
        <f t="shared" si="371"/>
        <v>-341.92956768024374</v>
      </c>
      <c r="E891" s="2">
        <f t="shared" si="372"/>
        <v>608.51948075164194</v>
      </c>
      <c r="F891" s="2">
        <f t="shared" si="373"/>
        <v>-24.932548637922132</v>
      </c>
      <c r="G891" s="3">
        <f t="shared" si="380"/>
        <v>-19.884012727198737</v>
      </c>
      <c r="H891" s="3">
        <f t="shared" si="381"/>
        <v>42.974375867421152</v>
      </c>
      <c r="I891" s="3">
        <f t="shared" si="382"/>
        <v>-110.19954146048964</v>
      </c>
      <c r="J891" s="2">
        <f t="shared" si="374"/>
        <v>119.94211054267791</v>
      </c>
      <c r="K891" s="2">
        <f t="shared" si="357"/>
        <v>119.94211054267791</v>
      </c>
      <c r="L891" s="5">
        <f t="shared" si="358"/>
        <v>0.31384836983451009</v>
      </c>
      <c r="M891" s="4">
        <f t="shared" si="375"/>
        <v>6.5664402537996547E-2</v>
      </c>
      <c r="N891" s="4">
        <f t="shared" si="359"/>
        <v>0.11888372098655171</v>
      </c>
      <c r="O891" s="4">
        <f t="shared" si="360"/>
        <v>0</v>
      </c>
      <c r="P891" s="4">
        <f t="shared" si="361"/>
        <v>0</v>
      </c>
      <c r="Q891" s="5">
        <f t="shared" si="362"/>
        <v>3.9791378551928465</v>
      </c>
      <c r="R891" s="5">
        <f t="shared" si="363"/>
        <v>-8.5999223679551555</v>
      </c>
      <c r="S891" s="5">
        <f t="shared" si="376"/>
        <v>22.052850853918343</v>
      </c>
      <c r="T891" s="6">
        <f t="shared" si="377"/>
        <v>621.44300932718045</v>
      </c>
      <c r="U891" s="5">
        <f t="shared" si="364"/>
        <v>-1.9479839205393121</v>
      </c>
      <c r="V891" s="5">
        <f t="shared" si="365"/>
        <v>6.9003236703508417</v>
      </c>
      <c r="W891" s="5">
        <f t="shared" si="366"/>
        <v>3.0423977780806695</v>
      </c>
      <c r="X891" s="5">
        <f t="shared" si="383"/>
        <v>2.0311539346535343</v>
      </c>
      <c r="Y891" s="5">
        <f t="shared" si="383"/>
        <v>-1.6995986976043138</v>
      </c>
      <c r="Z891" s="5">
        <f t="shared" si="367"/>
        <v>-7.0787513680009866</v>
      </c>
      <c r="AA891">
        <f t="shared" si="368"/>
        <v>0</v>
      </c>
      <c r="AB891">
        <f t="shared" si="378"/>
        <v>0</v>
      </c>
    </row>
    <row r="892" spans="1:28" x14ac:dyDescent="0.2">
      <c r="A892">
        <f t="shared" si="379"/>
        <v>8.5999999999998611</v>
      </c>
      <c r="B892" s="5">
        <f t="shared" si="369"/>
        <v>-256.72074623714002</v>
      </c>
      <c r="C892" s="5">
        <f t="shared" si="370"/>
        <v>552.23797516809009</v>
      </c>
      <c r="D892" s="5">
        <f t="shared" si="371"/>
        <v>-343.03191703241703</v>
      </c>
      <c r="E892" s="2">
        <f t="shared" si="372"/>
        <v>608.9928757927355</v>
      </c>
      <c r="F892" s="2">
        <f t="shared" si="373"/>
        <v>-24.932463396023074</v>
      </c>
      <c r="G892" s="3">
        <f t="shared" si="380"/>
        <v>-19.8637011878522</v>
      </c>
      <c r="H892" s="3">
        <f t="shared" si="381"/>
        <v>42.95737988044511</v>
      </c>
      <c r="I892" s="3">
        <f t="shared" si="382"/>
        <v>-110.27032897416966</v>
      </c>
      <c r="J892" s="2">
        <f t="shared" si="374"/>
        <v>119.99770232443933</v>
      </c>
      <c r="K892" s="2">
        <f t="shared" si="357"/>
        <v>119.99770232443933</v>
      </c>
      <c r="L892" s="5">
        <f t="shared" si="358"/>
        <v>0.31384836983451009</v>
      </c>
      <c r="M892" s="4">
        <f t="shared" si="375"/>
        <v>6.5633916312113766E-2</v>
      </c>
      <c r="N892" s="4">
        <f t="shared" si="359"/>
        <v>0.11884374455217968</v>
      </c>
      <c r="O892" s="4">
        <f t="shared" si="360"/>
        <v>0</v>
      </c>
      <c r="P892" s="4">
        <f t="shared" si="361"/>
        <v>0</v>
      </c>
      <c r="Q892" s="5">
        <f t="shared" si="362"/>
        <v>3.9769155622627324</v>
      </c>
      <c r="R892" s="5">
        <f t="shared" si="363"/>
        <v>-8.6005055626315681</v>
      </c>
      <c r="S892" s="5">
        <f t="shared" si="376"/>
        <v>22.077244477549648</v>
      </c>
      <c r="T892" s="6">
        <f t="shared" si="377"/>
        <v>621.44238788448183</v>
      </c>
      <c r="U892" s="5">
        <f t="shared" si="364"/>
        <v>-1.9480461255096169</v>
      </c>
      <c r="V892" s="5">
        <f t="shared" si="365"/>
        <v>6.9066992966509027</v>
      </c>
      <c r="W892" s="5">
        <f t="shared" si="366"/>
        <v>3.0415172845097396</v>
      </c>
      <c r="X892" s="5">
        <f t="shared" si="383"/>
        <v>2.0288694367531157</v>
      </c>
      <c r="Y892" s="5">
        <f t="shared" si="383"/>
        <v>-1.6938062659806654</v>
      </c>
      <c r="Z892" s="5">
        <f t="shared" si="367"/>
        <v>-7.0552382379406104</v>
      </c>
      <c r="AA892">
        <f t="shared" si="368"/>
        <v>0</v>
      </c>
      <c r="AB892">
        <f t="shared" si="378"/>
        <v>0</v>
      </c>
    </row>
    <row r="893" spans="1:28" x14ac:dyDescent="0.2">
      <c r="A893">
        <f t="shared" si="379"/>
        <v>8.6099999999998609</v>
      </c>
      <c r="B893" s="5">
        <f t="shared" si="369"/>
        <v>-256.91928180554669</v>
      </c>
      <c r="C893" s="5">
        <f t="shared" si="370"/>
        <v>552.6674642765812</v>
      </c>
      <c r="D893" s="5">
        <f t="shared" si="371"/>
        <v>-344.13497308407057</v>
      </c>
      <c r="E893" s="2">
        <f t="shared" si="372"/>
        <v>609.46603140239415</v>
      </c>
      <c r="F893" s="2">
        <f t="shared" si="373"/>
        <v>-24.932367704947147</v>
      </c>
      <c r="G893" s="3">
        <f t="shared" si="380"/>
        <v>-19.843412493484671</v>
      </c>
      <c r="H893" s="3">
        <f t="shared" si="381"/>
        <v>42.940441817785306</v>
      </c>
      <c r="I893" s="3">
        <f t="shared" si="382"/>
        <v>-110.34088135654906</v>
      </c>
      <c r="J893" s="2">
        <f t="shared" si="374"/>
        <v>120.05312433016154</v>
      </c>
      <c r="K893" s="2">
        <f t="shared" si="357"/>
        <v>120.05312433016154</v>
      </c>
      <c r="L893" s="5">
        <f t="shared" si="358"/>
        <v>0.31384836983451009</v>
      </c>
      <c r="M893" s="4">
        <f t="shared" si="375"/>
        <v>6.5603551094873702E-2</v>
      </c>
      <c r="N893" s="4">
        <f t="shared" si="359"/>
        <v>0.11880391661603534</v>
      </c>
      <c r="O893" s="4">
        <f t="shared" si="360"/>
        <v>0</v>
      </c>
      <c r="P893" s="4">
        <f t="shared" si="361"/>
        <v>0</v>
      </c>
      <c r="Q893" s="5">
        <f t="shared" si="362"/>
        <v>3.9746884564703855</v>
      </c>
      <c r="R893" s="5">
        <f t="shared" si="363"/>
        <v>-8.6010850434585482</v>
      </c>
      <c r="S893" s="5">
        <f t="shared" si="376"/>
        <v>22.10157287959634</v>
      </c>
      <c r="T893" s="6">
        <f t="shared" si="377"/>
        <v>621.44176644240474</v>
      </c>
      <c r="U893" s="5">
        <f t="shared" si="364"/>
        <v>-1.9481080193603946</v>
      </c>
      <c r="V893" s="5">
        <f t="shared" si="365"/>
        <v>6.9130562007757446</v>
      </c>
      <c r="W893" s="5">
        <f t="shared" si="366"/>
        <v>3.0406391036372775</v>
      </c>
      <c r="X893" s="5">
        <f t="shared" si="383"/>
        <v>2.0265804371099909</v>
      </c>
      <c r="Y893" s="5">
        <f t="shared" si="383"/>
        <v>-1.6880288426828036</v>
      </c>
      <c r="Z893" s="5">
        <f t="shared" si="367"/>
        <v>-7.0317880167663809</v>
      </c>
      <c r="AA893">
        <f t="shared" si="368"/>
        <v>0</v>
      </c>
      <c r="AB893">
        <f t="shared" si="378"/>
        <v>0</v>
      </c>
    </row>
    <row r="894" spans="1:28" x14ac:dyDescent="0.2">
      <c r="A894">
        <f t="shared" si="379"/>
        <v>8.6199999999998607</v>
      </c>
      <c r="B894" s="5">
        <f t="shared" si="369"/>
        <v>-257.11761460145971</v>
      </c>
      <c r="C894" s="5">
        <f t="shared" si="370"/>
        <v>553.09678429331689</v>
      </c>
      <c r="D894" s="5">
        <f t="shared" si="371"/>
        <v>-345.23873348703688</v>
      </c>
      <c r="E894" s="2">
        <f t="shared" si="372"/>
        <v>609.93894820215621</v>
      </c>
      <c r="F894" s="2">
        <f t="shared" si="373"/>
        <v>-24.932261585470808</v>
      </c>
      <c r="G894" s="3">
        <f t="shared" si="380"/>
        <v>-19.823146689113571</v>
      </c>
      <c r="H894" s="3">
        <f t="shared" si="381"/>
        <v>42.92356152935848</v>
      </c>
      <c r="I894" s="3">
        <f t="shared" si="382"/>
        <v>-110.41119923671673</v>
      </c>
      <c r="J894" s="2">
        <f t="shared" si="374"/>
        <v>120.1083768765222</v>
      </c>
      <c r="K894" s="2">
        <f t="shared" si="357"/>
        <v>120.1083768765222</v>
      </c>
      <c r="L894" s="5">
        <f t="shared" si="358"/>
        <v>0.31384836983451009</v>
      </c>
      <c r="M894" s="4">
        <f t="shared" si="375"/>
        <v>6.5573306417107666E-2</v>
      </c>
      <c r="N894" s="4">
        <f t="shared" si="359"/>
        <v>0.11876423668010304</v>
      </c>
      <c r="O894" s="4">
        <f t="shared" si="360"/>
        <v>0</v>
      </c>
      <c r="P894" s="4">
        <f t="shared" si="361"/>
        <v>0</v>
      </c>
      <c r="Q894" s="5">
        <f t="shared" si="362"/>
        <v>3.972456580889292</v>
      </c>
      <c r="R894" s="5">
        <f t="shared" si="363"/>
        <v>-8.601660833501672</v>
      </c>
      <c r="S894" s="5">
        <f t="shared" si="376"/>
        <v>22.125836119279967</v>
      </c>
      <c r="T894" s="6">
        <f t="shared" si="377"/>
        <v>621.44114500094895</v>
      </c>
      <c r="U894" s="5">
        <f t="shared" si="364"/>
        <v>-1.9481696041003616</v>
      </c>
      <c r="V894" s="5">
        <f t="shared" si="365"/>
        <v>6.9193944211669676</v>
      </c>
      <c r="W894" s="5">
        <f t="shared" si="366"/>
        <v>3.03976323362498</v>
      </c>
      <c r="X894" s="5">
        <f t="shared" si="383"/>
        <v>2.0242869767889307</v>
      </c>
      <c r="Y894" s="5">
        <f t="shared" si="383"/>
        <v>-1.6822664123347044</v>
      </c>
      <c r="Z894" s="5">
        <f t="shared" si="367"/>
        <v>-7.0084006470950513</v>
      </c>
      <c r="AA894">
        <f t="shared" si="368"/>
        <v>0</v>
      </c>
      <c r="AB894">
        <f t="shared" si="378"/>
        <v>0</v>
      </c>
    </row>
    <row r="895" spans="1:28" x14ac:dyDescent="0.2">
      <c r="A895">
        <f t="shared" si="379"/>
        <v>8.6299999999998604</v>
      </c>
      <c r="B895" s="5">
        <f t="shared" si="369"/>
        <v>-257.31574485400199</v>
      </c>
      <c r="C895" s="5">
        <f t="shared" si="370"/>
        <v>553.5259357952898</v>
      </c>
      <c r="D895" s="5">
        <f t="shared" si="371"/>
        <v>-346.34319589943641</v>
      </c>
      <c r="E895" s="2">
        <f t="shared" si="372"/>
        <v>610.41162681244953</v>
      </c>
      <c r="F895" s="2">
        <f t="shared" si="373"/>
        <v>-24.932145058379511</v>
      </c>
      <c r="G895" s="3">
        <f t="shared" si="380"/>
        <v>-19.802903819345683</v>
      </c>
      <c r="H895" s="3">
        <f t="shared" si="381"/>
        <v>42.906738865235134</v>
      </c>
      <c r="I895" s="3">
        <f t="shared" si="382"/>
        <v>-110.48128324318768</v>
      </c>
      <c r="J895" s="2">
        <f t="shared" si="374"/>
        <v>120.16346028135673</v>
      </c>
      <c r="K895" s="2">
        <f t="shared" si="357"/>
        <v>120.16346028135673</v>
      </c>
      <c r="L895" s="5">
        <f t="shared" si="358"/>
        <v>0.31384836983451009</v>
      </c>
      <c r="M895" s="4">
        <f t="shared" si="375"/>
        <v>6.5543181811219167E-2</v>
      </c>
      <c r="N895" s="4">
        <f t="shared" si="359"/>
        <v>0.11872470424741352</v>
      </c>
      <c r="O895" s="4">
        <f t="shared" si="360"/>
        <v>0</v>
      </c>
      <c r="P895" s="4">
        <f t="shared" si="361"/>
        <v>0</v>
      </c>
      <c r="Q895" s="5">
        <f t="shared" si="362"/>
        <v>3.9702199784838026</v>
      </c>
      <c r="R895" s="5">
        <f t="shared" si="363"/>
        <v>-8.6022329557510595</v>
      </c>
      <c r="S895" s="5">
        <f t="shared" si="376"/>
        <v>22.15003425669946</v>
      </c>
      <c r="T895" s="6">
        <f t="shared" si="377"/>
        <v>621.44052356011468</v>
      </c>
      <c r="U895" s="5">
        <f t="shared" si="364"/>
        <v>-1.9482308817298319</v>
      </c>
      <c r="V895" s="5">
        <f t="shared" si="365"/>
        <v>6.925713996320626</v>
      </c>
      <c r="W895" s="5">
        <f t="shared" si="366"/>
        <v>3.0388896726080521</v>
      </c>
      <c r="X895" s="5">
        <f t="shared" si="383"/>
        <v>2.0219890967539706</v>
      </c>
      <c r="Y895" s="5">
        <f t="shared" si="383"/>
        <v>-1.6765189594304335</v>
      </c>
      <c r="Z895" s="5">
        <f t="shared" si="367"/>
        <v>-6.9850760706924859</v>
      </c>
      <c r="AA895">
        <f t="shared" si="368"/>
        <v>0</v>
      </c>
      <c r="AB895">
        <f t="shared" si="378"/>
        <v>0</v>
      </c>
    </row>
    <row r="896" spans="1:28" x14ac:dyDescent="0.2">
      <c r="A896">
        <f t="shared" si="379"/>
        <v>8.6399999999998602</v>
      </c>
      <c r="B896" s="5">
        <f t="shared" si="369"/>
        <v>-257.51367279274064</v>
      </c>
      <c r="C896" s="5">
        <f t="shared" si="370"/>
        <v>553.95491935799419</v>
      </c>
      <c r="D896" s="5">
        <f t="shared" si="371"/>
        <v>-347.44835798567186</v>
      </c>
      <c r="E896" s="2">
        <f t="shared" si="372"/>
        <v>610.88406785259065</v>
      </c>
      <c r="F896" s="2">
        <f t="shared" si="373"/>
        <v>-24.93201814446752</v>
      </c>
      <c r="G896" s="3">
        <f t="shared" si="380"/>
        <v>-19.782683928378145</v>
      </c>
      <c r="H896" s="3">
        <f t="shared" si="381"/>
        <v>42.889973675640832</v>
      </c>
      <c r="I896" s="3">
        <f t="shared" si="382"/>
        <v>-110.5511340038946</v>
      </c>
      <c r="J896" s="2">
        <f t="shared" si="374"/>
        <v>120.21837486363862</v>
      </c>
      <c r="K896" s="2">
        <f t="shared" si="357"/>
        <v>120.21837486363862</v>
      </c>
      <c r="L896" s="5">
        <f t="shared" si="358"/>
        <v>0.31384836983451009</v>
      </c>
      <c r="M896" s="4">
        <f t="shared" si="375"/>
        <v>6.5513176811182627E-2</v>
      </c>
      <c r="N896" s="4">
        <f t="shared" si="359"/>
        <v>0.11868531882204958</v>
      </c>
      <c r="O896" s="4">
        <f t="shared" si="360"/>
        <v>0</v>
      </c>
      <c r="P896" s="4">
        <f t="shared" si="361"/>
        <v>0</v>
      </c>
      <c r="Q896" s="5">
        <f t="shared" si="362"/>
        <v>3.9679786921082898</v>
      </c>
      <c r="R896" s="5">
        <f t="shared" si="363"/>
        <v>-8.6028014331208489</v>
      </c>
      <c r="S896" s="5">
        <f t="shared" si="376"/>
        <v>22.174167352823154</v>
      </c>
      <c r="T896" s="6">
        <f t="shared" si="377"/>
        <v>621.43990211990183</v>
      </c>
      <c r="U896" s="5">
        <f t="shared" si="364"/>
        <v>-1.9482918542407088</v>
      </c>
      <c r="V896" s="5">
        <f t="shared" si="365"/>
        <v>6.932014964785906</v>
      </c>
      <c r="W896" s="5">
        <f t="shared" si="366"/>
        <v>3.0380184186953851</v>
      </c>
      <c r="X896" s="5">
        <f t="shared" si="383"/>
        <v>2.0196868378675807</v>
      </c>
      <c r="Y896" s="5">
        <f t="shared" si="383"/>
        <v>-1.6707864683349429</v>
      </c>
      <c r="Z896" s="5">
        <f t="shared" si="367"/>
        <v>-6.9618142284814581</v>
      </c>
      <c r="AA896">
        <f t="shared" si="368"/>
        <v>0</v>
      </c>
      <c r="AB896">
        <f t="shared" si="378"/>
        <v>0</v>
      </c>
    </row>
    <row r="897" spans="1:28" x14ac:dyDescent="0.2">
      <c r="A897">
        <f t="shared" si="379"/>
        <v>8.64999999999986</v>
      </c>
      <c r="B897" s="5">
        <f t="shared" si="369"/>
        <v>-257.71139864768253</v>
      </c>
      <c r="C897" s="5">
        <f t="shared" si="370"/>
        <v>554.38373555542717</v>
      </c>
      <c r="D897" s="5">
        <f t="shared" si="371"/>
        <v>-348.55421741642226</v>
      </c>
      <c r="E897" s="2">
        <f t="shared" si="372"/>
        <v>611.35627194078461</v>
      </c>
      <c r="F897" s="2">
        <f t="shared" si="373"/>
        <v>-24.931880864537565</v>
      </c>
      <c r="G897" s="3">
        <f t="shared" si="380"/>
        <v>-19.762487059999469</v>
      </c>
      <c r="H897" s="3">
        <f t="shared" si="381"/>
        <v>42.873265810957484</v>
      </c>
      <c r="I897" s="3">
        <f t="shared" si="382"/>
        <v>-110.62075214617941</v>
      </c>
      <c r="J897" s="2">
        <f t="shared" si="374"/>
        <v>120.27312094345984</v>
      </c>
      <c r="K897" s="2">
        <f t="shared" si="357"/>
        <v>120.27312094345984</v>
      </c>
      <c r="L897" s="5">
        <f t="shared" si="358"/>
        <v>0.31384836983451009</v>
      </c>
      <c r="M897" s="4">
        <f t="shared" si="375"/>
        <v>6.5483290952542225E-2</v>
      </c>
      <c r="N897" s="4">
        <f t="shared" si="359"/>
        <v>0.11864607990915203</v>
      </c>
      <c r="O897" s="4">
        <f t="shared" si="360"/>
        <v>0</v>
      </c>
      <c r="P897" s="4">
        <f t="shared" si="361"/>
        <v>0</v>
      </c>
      <c r="Q897" s="5">
        <f t="shared" si="362"/>
        <v>3.9657327645063307</v>
      </c>
      <c r="R897" s="5">
        <f t="shared" si="363"/>
        <v>-8.6033662884487043</v>
      </c>
      <c r="S897" s="5">
        <f t="shared" si="376"/>
        <v>22.19823546948091</v>
      </c>
      <c r="T897" s="6">
        <f t="shared" si="377"/>
        <v>621.4392806803105</v>
      </c>
      <c r="U897" s="5">
        <f t="shared" si="364"/>
        <v>-1.948352523616468</v>
      </c>
      <c r="V897" s="5">
        <f t="shared" si="365"/>
        <v>6.9382973651638338</v>
      </c>
      <c r="W897" s="5">
        <f t="shared" si="366"/>
        <v>3.0371494699697394</v>
      </c>
      <c r="X897" s="5">
        <f t="shared" si="383"/>
        <v>2.0173802408898629</v>
      </c>
      <c r="Y897" s="5">
        <f t="shared" si="383"/>
        <v>-1.6650689232848706</v>
      </c>
      <c r="Z897" s="5">
        <f t="shared" si="367"/>
        <v>-6.9386150605493491</v>
      </c>
      <c r="AA897">
        <f t="shared" si="368"/>
        <v>0</v>
      </c>
      <c r="AB897">
        <f t="shared" si="378"/>
        <v>0</v>
      </c>
    </row>
    <row r="898" spans="1:28" x14ac:dyDescent="0.2">
      <c r="A898">
        <f t="shared" si="379"/>
        <v>8.6599999999998598</v>
      </c>
      <c r="B898" s="5">
        <f t="shared" si="369"/>
        <v>-257.90892264927049</v>
      </c>
      <c r="C898" s="5">
        <f t="shared" si="370"/>
        <v>554.81238496009053</v>
      </c>
      <c r="D898" s="5">
        <f t="shared" si="371"/>
        <v>-349.66077186863708</v>
      </c>
      <c r="E898" s="2">
        <f t="shared" si="372"/>
        <v>611.82823969412448</v>
      </c>
      <c r="F898" s="2">
        <f t="shared" si="373"/>
        <v>-24.931733239400661</v>
      </c>
      <c r="G898" s="3">
        <f t="shared" si="380"/>
        <v>-19.74231325759057</v>
      </c>
      <c r="H898" s="3">
        <f t="shared" si="381"/>
        <v>42.856615121724637</v>
      </c>
      <c r="I898" s="3">
        <f t="shared" si="382"/>
        <v>-110.69013829678491</v>
      </c>
      <c r="J898" s="2">
        <f t="shared" si="374"/>
        <v>120.3276988420116</v>
      </c>
      <c r="K898" s="2">
        <f t="shared" si="357"/>
        <v>120.3276988420116</v>
      </c>
      <c r="L898" s="5">
        <f t="shared" si="358"/>
        <v>0.31384836983451009</v>
      </c>
      <c r="M898" s="4">
        <f t="shared" si="375"/>
        <v>6.5453523772410399E-2</v>
      </c>
      <c r="N898" s="4">
        <f t="shared" si="359"/>
        <v>0.11860698701492492</v>
      </c>
      <c r="O898" s="4">
        <f t="shared" si="360"/>
        <v>0</v>
      </c>
      <c r="P898" s="4">
        <f t="shared" si="361"/>
        <v>0</v>
      </c>
      <c r="Q898" s="5">
        <f t="shared" si="362"/>
        <v>3.9634822383098971</v>
      </c>
      <c r="R898" s="5">
        <f t="shared" si="363"/>
        <v>-8.6039275444953347</v>
      </c>
      <c r="S898" s="5">
        <f t="shared" si="376"/>
        <v>22.222238669356219</v>
      </c>
      <c r="T898" s="6">
        <f t="shared" si="377"/>
        <v>621.43865924134059</v>
      </c>
      <c r="U898" s="5">
        <f t="shared" si="364"/>
        <v>-1.9484128918321426</v>
      </c>
      <c r="V898" s="5">
        <f t="shared" si="365"/>
        <v>6.9445612361059581</v>
      </c>
      <c r="W898" s="5">
        <f t="shared" si="366"/>
        <v>3.0362828244879099</v>
      </c>
      <c r="X898" s="5">
        <f t="shared" si="383"/>
        <v>2.0150693464777545</v>
      </c>
      <c r="Y898" s="5">
        <f t="shared" si="383"/>
        <v>-1.6593663083893766</v>
      </c>
      <c r="Z898" s="5">
        <f t="shared" si="367"/>
        <v>-6.9154785061558712</v>
      </c>
      <c r="AA898">
        <f t="shared" si="368"/>
        <v>0</v>
      </c>
      <c r="AB898">
        <f t="shared" si="378"/>
        <v>0</v>
      </c>
    </row>
    <row r="899" spans="1:28" x14ac:dyDescent="0.2">
      <c r="A899">
        <f t="shared" si="379"/>
        <v>8.6699999999998596</v>
      </c>
      <c r="B899" s="5">
        <f t="shared" si="369"/>
        <v>-258.10624502837908</v>
      </c>
      <c r="C899" s="5">
        <f t="shared" si="370"/>
        <v>555.24086814299244</v>
      </c>
      <c r="D899" s="5">
        <f t="shared" si="371"/>
        <v>-350.76801902553024</v>
      </c>
      <c r="E899" s="2">
        <f t="shared" si="372"/>
        <v>612.29997172859123</v>
      </c>
      <c r="F899" s="2">
        <f t="shared" si="373"/>
        <v>-24.931575289875791</v>
      </c>
      <c r="G899" s="3">
        <f t="shared" si="380"/>
        <v>-19.722162564125792</v>
      </c>
      <c r="H899" s="3">
        <f t="shared" si="381"/>
        <v>42.840021458640742</v>
      </c>
      <c r="I899" s="3">
        <f t="shared" si="382"/>
        <v>-110.75929308184647</v>
      </c>
      <c r="J899" s="2">
        <f t="shared" si="374"/>
        <v>120.38210888156497</v>
      </c>
      <c r="K899" s="2">
        <f t="shared" si="357"/>
        <v>120.38210888156497</v>
      </c>
      <c r="L899" s="5">
        <f t="shared" si="358"/>
        <v>0.31384836983451009</v>
      </c>
      <c r="M899" s="4">
        <f t="shared" si="375"/>
        <v>6.5423874809466612E-2</v>
      </c>
      <c r="N899" s="4">
        <f t="shared" si="359"/>
        <v>0.11856803964664128</v>
      </c>
      <c r="O899" s="4">
        <f t="shared" si="360"/>
        <v>0</v>
      </c>
      <c r="P899" s="4">
        <f t="shared" si="361"/>
        <v>0</v>
      </c>
      <c r="Q899" s="5">
        <f t="shared" si="362"/>
        <v>3.9612271560385555</v>
      </c>
      <c r="R899" s="5">
        <f t="shared" si="363"/>
        <v>-8.6044852239440139</v>
      </c>
      <c r="S899" s="5">
        <f t="shared" si="376"/>
        <v>22.246177015978333</v>
      </c>
      <c r="T899" s="6">
        <f t="shared" si="377"/>
        <v>621.43803780299208</v>
      </c>
      <c r="U899" s="5">
        <f t="shared" si="364"/>
        <v>-1.948472960854313</v>
      </c>
      <c r="V899" s="5">
        <f t="shared" si="365"/>
        <v>6.9508066163130797</v>
      </c>
      <c r="W899" s="5">
        <f t="shared" si="366"/>
        <v>3.0354184802809132</v>
      </c>
      <c r="X899" s="5">
        <f t="shared" si="383"/>
        <v>2.0127541951842423</v>
      </c>
      <c r="Y899" s="5">
        <f t="shared" si="383"/>
        <v>-1.6536786076309342</v>
      </c>
      <c r="Z899" s="5">
        <f t="shared" si="367"/>
        <v>-6.8924045037407531</v>
      </c>
      <c r="AA899">
        <f t="shared" si="368"/>
        <v>0</v>
      </c>
      <c r="AB899">
        <f t="shared" si="378"/>
        <v>0</v>
      </c>
    </row>
    <row r="900" spans="1:28" x14ac:dyDescent="0.2">
      <c r="A900">
        <f t="shared" si="379"/>
        <v>8.6799999999998594</v>
      </c>
      <c r="B900" s="5">
        <f t="shared" si="369"/>
        <v>-258.30336601631058</v>
      </c>
      <c r="C900" s="5">
        <f t="shared" si="370"/>
        <v>555.66918567364849</v>
      </c>
      <c r="D900" s="5">
        <f t="shared" si="371"/>
        <v>-351.87595657657386</v>
      </c>
      <c r="E900" s="2">
        <f t="shared" si="372"/>
        <v>612.77146865905218</v>
      </c>
      <c r="F900" s="2">
        <f t="shared" si="373"/>
        <v>-24.931407036789704</v>
      </c>
      <c r="G900" s="3">
        <f t="shared" si="380"/>
        <v>-19.702035022173948</v>
      </c>
      <c r="H900" s="3">
        <f t="shared" si="381"/>
        <v>42.823484672564433</v>
      </c>
      <c r="I900" s="3">
        <f t="shared" si="382"/>
        <v>-110.82821712688387</v>
      </c>
      <c r="J900" s="2">
        <f t="shared" si="374"/>
        <v>120.43635138545191</v>
      </c>
      <c r="K900" s="2">
        <f t="shared" si="357"/>
        <v>120.43635138545191</v>
      </c>
      <c r="L900" s="5">
        <f t="shared" si="358"/>
        <v>0.31384836983451009</v>
      </c>
      <c r="M900" s="4">
        <f t="shared" si="375"/>
        <v>6.5394343603955837E-2</v>
      </c>
      <c r="N900" s="4">
        <f t="shared" si="359"/>
        <v>0.11852923731264833</v>
      </c>
      <c r="O900" s="4">
        <f t="shared" si="360"/>
        <v>0</v>
      </c>
      <c r="P900" s="4">
        <f t="shared" si="361"/>
        <v>0</v>
      </c>
      <c r="Q900" s="5">
        <f t="shared" si="362"/>
        <v>3.9589675600986931</v>
      </c>
      <c r="R900" s="5">
        <f t="shared" si="363"/>
        <v>-8.6050393494001245</v>
      </c>
      <c r="S900" s="5">
        <f t="shared" si="376"/>
        <v>22.270050573714474</v>
      </c>
      <c r="T900" s="6">
        <f t="shared" si="377"/>
        <v>621.43741636526488</v>
      </c>
      <c r="U900" s="5">
        <f t="shared" si="364"/>
        <v>-1.9485327326410933</v>
      </c>
      <c r="V900" s="5">
        <f t="shared" si="365"/>
        <v>6.9570335445339584</v>
      </c>
      <c r="W900" s="5">
        <f t="shared" si="366"/>
        <v>3.0345564353541614</v>
      </c>
      <c r="X900" s="5">
        <f t="shared" si="383"/>
        <v>2.0104348274575998</v>
      </c>
      <c r="Y900" s="5">
        <f t="shared" si="383"/>
        <v>-1.6480058048661661</v>
      </c>
      <c r="Z900" s="5">
        <f t="shared" si="367"/>
        <v>-6.8693929909313631</v>
      </c>
      <c r="AA900">
        <f t="shared" si="368"/>
        <v>0</v>
      </c>
      <c r="AB900">
        <f t="shared" si="378"/>
        <v>0</v>
      </c>
    </row>
    <row r="901" spans="1:28" x14ac:dyDescent="0.2">
      <c r="A901">
        <f t="shared" si="379"/>
        <v>8.6899999999998592</v>
      </c>
      <c r="B901" s="5">
        <f t="shared" si="369"/>
        <v>-258.50028584479094</v>
      </c>
      <c r="C901" s="5">
        <f t="shared" si="370"/>
        <v>556.09733812008392</v>
      </c>
      <c r="D901" s="5">
        <f t="shared" si="371"/>
        <v>-352.98458221749223</v>
      </c>
      <c r="E901" s="2">
        <f t="shared" si="372"/>
        <v>613.24273109926185</v>
      </c>
      <c r="F901" s="2">
        <f t="shared" si="373"/>
        <v>-24.931228500976626</v>
      </c>
      <c r="G901" s="3">
        <f t="shared" si="380"/>
        <v>-19.681930673899373</v>
      </c>
      <c r="H901" s="3">
        <f t="shared" si="381"/>
        <v>42.807004614515769</v>
      </c>
      <c r="I901" s="3">
        <f t="shared" si="382"/>
        <v>-110.89691105679319</v>
      </c>
      <c r="J901" s="2">
        <f t="shared" si="374"/>
        <v>120.4904266780463</v>
      </c>
      <c r="K901" s="2">
        <f t="shared" si="357"/>
        <v>120.4904266780463</v>
      </c>
      <c r="L901" s="5">
        <f t="shared" si="358"/>
        <v>0.31384836983451009</v>
      </c>
      <c r="M901" s="4">
        <f t="shared" si="375"/>
        <v>6.5364929697686924E-2</v>
      </c>
      <c r="N901" s="4">
        <f t="shared" si="359"/>
        <v>0.11849057952237255</v>
      </c>
      <c r="O901" s="4">
        <f t="shared" si="360"/>
        <v>0</v>
      </c>
      <c r="P901" s="4">
        <f t="shared" si="361"/>
        <v>0</v>
      </c>
      <c r="Q901" s="5">
        <f t="shared" si="362"/>
        <v>3.956703492782744</v>
      </c>
      <c r="R901" s="5">
        <f t="shared" si="363"/>
        <v>-8.6055899433907097</v>
      </c>
      <c r="S901" s="5">
        <f t="shared" si="376"/>
        <v>22.293859407761992</v>
      </c>
      <c r="T901" s="6">
        <f t="shared" si="377"/>
        <v>621.43679492815932</v>
      </c>
      <c r="U901" s="5">
        <f t="shared" si="364"/>
        <v>-1.9485922091421182</v>
      </c>
      <c r="V901" s="5">
        <f t="shared" si="365"/>
        <v>6.9632420595640481</v>
      </c>
      <c r="W901" s="5">
        <f t="shared" si="366"/>
        <v>3.0336966876876374</v>
      </c>
      <c r="X901" s="5">
        <f t="shared" si="383"/>
        <v>2.0081112836406261</v>
      </c>
      <c r="Y901" s="5">
        <f t="shared" si="383"/>
        <v>-1.6423478838266616</v>
      </c>
      <c r="Z901" s="5">
        <f t="shared" si="367"/>
        <v>-6.8464439045503696</v>
      </c>
      <c r="AA901">
        <f t="shared" si="368"/>
        <v>0</v>
      </c>
      <c r="AB901">
        <f t="shared" si="378"/>
        <v>0</v>
      </c>
    </row>
    <row r="902" spans="1:28" x14ac:dyDescent="0.2">
      <c r="A902">
        <f t="shared" si="379"/>
        <v>8.699999999999859</v>
      </c>
      <c r="B902" s="5">
        <f t="shared" si="369"/>
        <v>-258.69700474596573</v>
      </c>
      <c r="C902" s="5">
        <f t="shared" si="370"/>
        <v>556.52532604883493</v>
      </c>
      <c r="D902" s="5">
        <f t="shared" si="371"/>
        <v>-354.09389365025544</v>
      </c>
      <c r="E902" s="2">
        <f t="shared" si="372"/>
        <v>613.71375966186076</v>
      </c>
      <c r="F902" s="2">
        <f t="shared" si="373"/>
        <v>-24.931039703278007</v>
      </c>
      <c r="G902" s="3">
        <f t="shared" si="380"/>
        <v>-19.661849561062965</v>
      </c>
      <c r="H902" s="3">
        <f t="shared" si="381"/>
        <v>42.790581135677499</v>
      </c>
      <c r="I902" s="3">
        <f t="shared" si="382"/>
        <v>-110.96537549583869</v>
      </c>
      <c r="J902" s="2">
        <f t="shared" si="374"/>
        <v>120.54433508474526</v>
      </c>
      <c r="K902" s="2">
        <f t="shared" si="357"/>
        <v>120.54433508474526</v>
      </c>
      <c r="L902" s="5">
        <f t="shared" si="358"/>
        <v>0.31384836983451009</v>
      </c>
      <c r="M902" s="4">
        <f t="shared" si="375"/>
        <v>6.5335632634031124E-2</v>
      </c>
      <c r="N902" s="4">
        <f t="shared" si="359"/>
        <v>0.11845206578632483</v>
      </c>
      <c r="O902" s="4">
        <f t="shared" si="360"/>
        <v>0</v>
      </c>
      <c r="P902" s="4">
        <f t="shared" si="361"/>
        <v>0</v>
      </c>
      <c r="Q902" s="5">
        <f t="shared" si="362"/>
        <v>3.9544349962684402</v>
      </c>
      <c r="R902" s="5">
        <f t="shared" si="363"/>
        <v>-8.6061370283640404</v>
      </c>
      <c r="S902" s="5">
        <f t="shared" si="376"/>
        <v>22.317603584140642</v>
      </c>
      <c r="T902" s="6">
        <f t="shared" si="377"/>
        <v>621.43617349167505</v>
      </c>
      <c r="U902" s="5">
        <f t="shared" si="364"/>
        <v>-1.9486513922985367</v>
      </c>
      <c r="V902" s="5">
        <f t="shared" si="365"/>
        <v>6.9694322002442357</v>
      </c>
      <c r="W902" s="5">
        <f t="shared" si="366"/>
        <v>3.0328392352360822</v>
      </c>
      <c r="X902" s="5">
        <f t="shared" si="383"/>
        <v>2.0057836039699035</v>
      </c>
      <c r="Y902" s="5">
        <f t="shared" si="383"/>
        <v>-1.6367048281198047</v>
      </c>
      <c r="Z902" s="5">
        <f t="shared" si="367"/>
        <v>-6.8235571806232755</v>
      </c>
      <c r="AA902">
        <f t="shared" si="368"/>
        <v>0</v>
      </c>
      <c r="AB902">
        <f t="shared" si="378"/>
        <v>0</v>
      </c>
    </row>
    <row r="903" spans="1:28" x14ac:dyDescent="0.2">
      <c r="A903">
        <f t="shared" si="379"/>
        <v>8.7099999999998587</v>
      </c>
      <c r="B903" s="5">
        <f t="shared" si="369"/>
        <v>-258.89352295239615</v>
      </c>
      <c r="C903" s="5">
        <f t="shared" si="370"/>
        <v>556.95315002495033</v>
      </c>
      <c r="D903" s="5">
        <f t="shared" si="371"/>
        <v>-355.20388858307285</v>
      </c>
      <c r="E903" s="2">
        <f t="shared" si="372"/>
        <v>614.18455495837543</v>
      </c>
      <c r="F903" s="2">
        <f t="shared" si="373"/>
        <v>-24.930840664542284</v>
      </c>
      <c r="G903" s="3">
        <f t="shared" si="380"/>
        <v>-19.641791725023268</v>
      </c>
      <c r="H903" s="3">
        <f t="shared" si="381"/>
        <v>42.774214087396302</v>
      </c>
      <c r="I903" s="3">
        <f t="shared" si="382"/>
        <v>-111.03361106764491</v>
      </c>
      <c r="J903" s="2">
        <f t="shared" si="374"/>
        <v>120.59807693195046</v>
      </c>
      <c r="K903" s="2">
        <f t="shared" si="357"/>
        <v>120.59807693195046</v>
      </c>
      <c r="L903" s="5">
        <f t="shared" si="358"/>
        <v>0.31384836983451009</v>
      </c>
      <c r="M903" s="4">
        <f t="shared" si="375"/>
        <v>6.5306451957920397E-2</v>
      </c>
      <c r="N903" s="4">
        <f t="shared" si="359"/>
        <v>0.11841369561610554</v>
      </c>
      <c r="O903" s="4">
        <f t="shared" si="360"/>
        <v>0</v>
      </c>
      <c r="P903" s="4">
        <f t="shared" si="361"/>
        <v>0</v>
      </c>
      <c r="Q903" s="5">
        <f t="shared" si="362"/>
        <v>3.9521621126180713</v>
      </c>
      <c r="R903" s="5">
        <f t="shared" si="363"/>
        <v>-8.606680626689192</v>
      </c>
      <c r="S903" s="5">
        <f t="shared" si="376"/>
        <v>22.341283169684814</v>
      </c>
      <c r="T903" s="6">
        <f t="shared" si="377"/>
        <v>621.43555205581231</v>
      </c>
      <c r="U903" s="5">
        <f t="shared" si="364"/>
        <v>-1.9487102840430006</v>
      </c>
      <c r="V903" s="5">
        <f t="shared" si="365"/>
        <v>6.9756040054595916</v>
      </c>
      <c r="W903" s="5">
        <f t="shared" si="366"/>
        <v>3.0319840759291616</v>
      </c>
      <c r="X903" s="5">
        <f t="shared" si="383"/>
        <v>2.0034518285750709</v>
      </c>
      <c r="Y903" s="5">
        <f t="shared" si="383"/>
        <v>-1.6310766212296004</v>
      </c>
      <c r="Z903" s="5">
        <f t="shared" si="367"/>
        <v>-6.8007327543860221</v>
      </c>
      <c r="AA903">
        <f t="shared" si="368"/>
        <v>0</v>
      </c>
      <c r="AB903">
        <f t="shared" si="378"/>
        <v>0</v>
      </c>
    </row>
    <row r="904" spans="1:28" x14ac:dyDescent="0.2">
      <c r="A904">
        <f t="shared" si="379"/>
        <v>8.7199999999998585</v>
      </c>
      <c r="B904" s="5">
        <f t="shared" si="369"/>
        <v>-259.08984069705497</v>
      </c>
      <c r="C904" s="5">
        <f t="shared" si="370"/>
        <v>557.3808106119933</v>
      </c>
      <c r="D904" s="5">
        <f t="shared" si="371"/>
        <v>-356.31456473038702</v>
      </c>
      <c r="E904" s="2">
        <f t="shared" si="372"/>
        <v>614.65511759921765</v>
      </c>
      <c r="F904" s="2">
        <f t="shared" si="373"/>
        <v>-24.930631405624631</v>
      </c>
      <c r="G904" s="3">
        <f t="shared" si="380"/>
        <v>-19.621757206737517</v>
      </c>
      <c r="H904" s="3">
        <f t="shared" si="381"/>
        <v>42.75790332118401</v>
      </c>
      <c r="I904" s="3">
        <f t="shared" si="382"/>
        <v>-111.10161839518878</v>
      </c>
      <c r="J904" s="2">
        <f t="shared" si="374"/>
        <v>120.65165254704978</v>
      </c>
      <c r="K904" s="2">
        <f t="shared" si="357"/>
        <v>120.65165254704978</v>
      </c>
      <c r="L904" s="5">
        <f t="shared" si="358"/>
        <v>0.31384836983451009</v>
      </c>
      <c r="M904" s="4">
        <f t="shared" si="375"/>
        <v>6.5277387215845598E-2</v>
      </c>
      <c r="N904" s="4">
        <f t="shared" si="359"/>
        <v>0.11837546852440904</v>
      </c>
      <c r="O904" s="4">
        <f t="shared" si="360"/>
        <v>0</v>
      </c>
      <c r="P904" s="4">
        <f t="shared" si="361"/>
        <v>0</v>
      </c>
      <c r="Q904" s="5">
        <f t="shared" si="362"/>
        <v>3.9498848837777567</v>
      </c>
      <c r="R904" s="5">
        <f t="shared" si="363"/>
        <v>-8.6072207606556344</v>
      </c>
      <c r="S904" s="5">
        <f t="shared" si="376"/>
        <v>22.364898232035866</v>
      </c>
      <c r="T904" s="6">
        <f t="shared" si="377"/>
        <v>621.43493062057098</v>
      </c>
      <c r="U904" s="5">
        <f t="shared" si="364"/>
        <v>-1.9487688862996542</v>
      </c>
      <c r="V904" s="5">
        <f t="shared" si="365"/>
        <v>6.9817575141381232</v>
      </c>
      <c r="W904" s="5">
        <f t="shared" si="366"/>
        <v>3.0311312076716548</v>
      </c>
      <c r="X904" s="5">
        <f t="shared" si="383"/>
        <v>2.0011159974781023</v>
      </c>
      <c r="Y904" s="5">
        <f t="shared" si="383"/>
        <v>-1.6254632465175112</v>
      </c>
      <c r="Z904" s="5">
        <f t="shared" si="367"/>
        <v>-6.7779705602924771</v>
      </c>
      <c r="AA904">
        <f t="shared" si="368"/>
        <v>0</v>
      </c>
      <c r="AB904">
        <f t="shared" si="378"/>
        <v>0</v>
      </c>
    </row>
    <row r="905" spans="1:28" x14ac:dyDescent="0.2">
      <c r="A905">
        <f t="shared" si="379"/>
        <v>8.7299999999998583</v>
      </c>
      <c r="B905" s="5">
        <f t="shared" si="369"/>
        <v>-259.28595821332249</v>
      </c>
      <c r="C905" s="5">
        <f t="shared" si="370"/>
        <v>557.8083083720428</v>
      </c>
      <c r="D905" s="5">
        <f t="shared" si="371"/>
        <v>-357.42591981286694</v>
      </c>
      <c r="E905" s="2">
        <f t="shared" si="372"/>
        <v>615.12544819368418</v>
      </c>
      <c r="F905" s="2">
        <f t="shared" si="373"/>
        <v>-24.930411947386684</v>
      </c>
      <c r="G905" s="3">
        <f t="shared" si="380"/>
        <v>-19.601746046762734</v>
      </c>
      <c r="H905" s="3">
        <f t="shared" si="381"/>
        <v>42.741648688718833</v>
      </c>
      <c r="I905" s="3">
        <f t="shared" si="382"/>
        <v>-111.16939810079171</v>
      </c>
      <c r="J905" s="2">
        <f t="shared" si="374"/>
        <v>120.70506225839888</v>
      </c>
      <c r="K905" s="2">
        <f t="shared" si="357"/>
        <v>120.70506225839888</v>
      </c>
      <c r="L905" s="5">
        <f t="shared" si="358"/>
        <v>0.31384836983451009</v>
      </c>
      <c r="M905" s="4">
        <f t="shared" si="375"/>
        <v>6.5248437955854763E-2</v>
      </c>
      <c r="N905" s="4">
        <f t="shared" si="359"/>
        <v>0.11833738402502854</v>
      </c>
      <c r="O905" s="4">
        <f t="shared" si="360"/>
        <v>0</v>
      </c>
      <c r="P905" s="4">
        <f t="shared" si="361"/>
        <v>0</v>
      </c>
      <c r="Q905" s="5">
        <f t="shared" si="362"/>
        <v>3.9476033515767313</v>
      </c>
      <c r="R905" s="5">
        <f t="shared" si="363"/>
        <v>-8.6077574524728249</v>
      </c>
      <c r="S905" s="5">
        <f t="shared" si="376"/>
        <v>22.388448839634396</v>
      </c>
      <c r="T905" s="6">
        <f t="shared" si="377"/>
        <v>621.43430918595107</v>
      </c>
      <c r="U905" s="5">
        <f t="shared" si="364"/>
        <v>-1.9488272009841274</v>
      </c>
      <c r="V905" s="5">
        <f t="shared" si="365"/>
        <v>6.9878927652495326</v>
      </c>
      <c r="W905" s="5">
        <f t="shared" si="366"/>
        <v>3.0302806283436263</v>
      </c>
      <c r="X905" s="5">
        <f t="shared" si="383"/>
        <v>1.9987761505926038</v>
      </c>
      <c r="Y905" s="5">
        <f t="shared" si="383"/>
        <v>-1.6198646872232922</v>
      </c>
      <c r="Z905" s="5">
        <f t="shared" si="367"/>
        <v>-6.7552705320219779</v>
      </c>
      <c r="AA905">
        <f t="shared" si="368"/>
        <v>0</v>
      </c>
      <c r="AB905">
        <f t="shared" si="378"/>
        <v>0</v>
      </c>
    </row>
    <row r="906" spans="1:28" x14ac:dyDescent="0.2">
      <c r="A906">
        <f t="shared" si="379"/>
        <v>8.7399999999998581</v>
      </c>
      <c r="B906" s="5">
        <f t="shared" si="369"/>
        <v>-259.48187573498257</v>
      </c>
      <c r="C906" s="5">
        <f t="shared" si="370"/>
        <v>558.23564386569558</v>
      </c>
      <c r="D906" s="5">
        <f t="shared" si="371"/>
        <v>-358.53795155740147</v>
      </c>
      <c r="E906" s="2">
        <f t="shared" si="372"/>
        <v>615.59554734995663</v>
      </c>
      <c r="F906" s="2">
        <f t="shared" si="373"/>
        <v>-24.930182310696321</v>
      </c>
      <c r="G906" s="3">
        <f t="shared" si="380"/>
        <v>-19.581758285256807</v>
      </c>
      <c r="H906" s="3">
        <f t="shared" si="381"/>
        <v>42.725450041846599</v>
      </c>
      <c r="I906" s="3">
        <f t="shared" si="382"/>
        <v>-111.23695080611193</v>
      </c>
      <c r="J906" s="2">
        <f t="shared" si="374"/>
        <v>120.75830639530318</v>
      </c>
      <c r="K906" s="2">
        <f t="shared" si="357"/>
        <v>120.75830639530318</v>
      </c>
      <c r="L906" s="5">
        <f t="shared" si="358"/>
        <v>0.31384836983451009</v>
      </c>
      <c r="M906" s="4">
        <f t="shared" si="375"/>
        <v>6.5219603727551312E-2</v>
      </c>
      <c r="N906" s="4">
        <f t="shared" si="359"/>
        <v>0.11829944163286082</v>
      </c>
      <c r="O906" s="4">
        <f t="shared" si="360"/>
        <v>0</v>
      </c>
      <c r="P906" s="4">
        <f t="shared" si="361"/>
        <v>0</v>
      </c>
      <c r="Q906" s="5">
        <f t="shared" si="362"/>
        <v>3.9453175577266504</v>
      </c>
      <c r="R906" s="5">
        <f t="shared" si="363"/>
        <v>-8.608290724269839</v>
      </c>
      <c r="S906" s="5">
        <f t="shared" si="376"/>
        <v>22.411935061712644</v>
      </c>
      <c r="T906" s="6">
        <f t="shared" si="377"/>
        <v>621.43368775195268</v>
      </c>
      <c r="U906" s="5">
        <f t="shared" si="364"/>
        <v>-1.9488852300035315</v>
      </c>
      <c r="V906" s="5">
        <f t="shared" si="365"/>
        <v>6.9940097978040141</v>
      </c>
      <c r="W906" s="5">
        <f t="shared" si="366"/>
        <v>3.0294323358006108</v>
      </c>
      <c r="X906" s="5">
        <f t="shared" si="383"/>
        <v>1.9964323277231188</v>
      </c>
      <c r="Y906" s="5">
        <f t="shared" si="383"/>
        <v>-1.6142809264658249</v>
      </c>
      <c r="Z906" s="5">
        <f t="shared" si="367"/>
        <v>-6.7326326024867456</v>
      </c>
      <c r="AA906">
        <f t="shared" si="368"/>
        <v>0</v>
      </c>
      <c r="AB906">
        <f t="shared" si="378"/>
        <v>0</v>
      </c>
    </row>
    <row r="907" spans="1:28" x14ac:dyDescent="0.2">
      <c r="A907">
        <f t="shared" si="379"/>
        <v>8.7499999999998579</v>
      </c>
      <c r="B907" s="5">
        <f t="shared" si="369"/>
        <v>-259.67759349621872</v>
      </c>
      <c r="C907" s="5">
        <f t="shared" si="370"/>
        <v>558.6628176520677</v>
      </c>
      <c r="D907" s="5">
        <f t="shared" si="371"/>
        <v>-359.65065769709275</v>
      </c>
      <c r="E907" s="2">
        <f t="shared" si="372"/>
        <v>616.06541567510089</v>
      </c>
      <c r="F907" s="2">
        <f t="shared" si="373"/>
        <v>-24.929942516427381</v>
      </c>
      <c r="G907" s="3">
        <f t="shared" si="380"/>
        <v>-19.561793961979575</v>
      </c>
      <c r="H907" s="3">
        <f t="shared" si="381"/>
        <v>42.709307232581942</v>
      </c>
      <c r="I907" s="3">
        <f t="shared" si="382"/>
        <v>-111.3042771321368</v>
      </c>
      <c r="J907" s="2">
        <f t="shared" si="374"/>
        <v>120.81138528799977</v>
      </c>
      <c r="K907" s="2">
        <f t="shared" si="357"/>
        <v>120.81138528799977</v>
      </c>
      <c r="L907" s="5">
        <f t="shared" si="358"/>
        <v>0.31384836983451009</v>
      </c>
      <c r="M907" s="4">
        <f t="shared" si="375"/>
        <v>6.5190884082092004E-2</v>
      </c>
      <c r="N907" s="4">
        <f t="shared" si="359"/>
        <v>0.11826164086391037</v>
      </c>
      <c r="O907" s="4">
        <f t="shared" si="360"/>
        <v>0</v>
      </c>
      <c r="P907" s="4">
        <f t="shared" si="361"/>
        <v>0</v>
      </c>
      <c r="Q907" s="5">
        <f t="shared" si="362"/>
        <v>3.9430275438208993</v>
      </c>
      <c r="R907" s="5">
        <f t="shared" si="363"/>
        <v>-8.6088205980949795</v>
      </c>
      <c r="S907" s="5">
        <f t="shared" si="376"/>
        <v>22.43535696828685</v>
      </c>
      <c r="T907" s="6">
        <f t="shared" si="377"/>
        <v>621.43306631857547</v>
      </c>
      <c r="U907" s="5">
        <f t="shared" si="364"/>
        <v>-1.9489429752564471</v>
      </c>
      <c r="V907" s="5">
        <f t="shared" si="365"/>
        <v>7.0001086508510166</v>
      </c>
      <c r="W907" s="5">
        <f t="shared" si="366"/>
        <v>3.0285863278737897</v>
      </c>
      <c r="X907" s="5">
        <f t="shared" si="383"/>
        <v>1.9940845685644522</v>
      </c>
      <c r="Y907" s="5">
        <f t="shared" si="383"/>
        <v>-1.6087119472439628</v>
      </c>
      <c r="Z907" s="5">
        <f t="shared" si="367"/>
        <v>-6.7100567038393599</v>
      </c>
      <c r="AA907">
        <f t="shared" si="368"/>
        <v>0</v>
      </c>
      <c r="AB907">
        <f t="shared" si="378"/>
        <v>0</v>
      </c>
    </row>
    <row r="908" spans="1:28" x14ac:dyDescent="0.2">
      <c r="A908">
        <f t="shared" si="379"/>
        <v>8.7599999999998577</v>
      </c>
      <c r="B908" s="5">
        <f t="shared" si="369"/>
        <v>-259.87311173161009</v>
      </c>
      <c r="C908" s="5">
        <f t="shared" si="370"/>
        <v>559.08983028879618</v>
      </c>
      <c r="D908" s="5">
        <f t="shared" si="371"/>
        <v>-360.76403597124931</v>
      </c>
      <c r="E908" s="2">
        <f t="shared" si="372"/>
        <v>616.53505377506713</v>
      </c>
      <c r="F908" s="2">
        <f t="shared" si="373"/>
        <v>-24.92969258545946</v>
      </c>
      <c r="G908" s="3">
        <f t="shared" si="380"/>
        <v>-19.541853116293929</v>
      </c>
      <c r="H908" s="3">
        <f t="shared" si="381"/>
        <v>42.693220113109504</v>
      </c>
      <c r="I908" s="3">
        <f t="shared" si="382"/>
        <v>-111.3713776991752</v>
      </c>
      <c r="J908" s="2">
        <f t="shared" si="374"/>
        <v>120.86429926763967</v>
      </c>
      <c r="K908" s="2">
        <f t="shared" si="357"/>
        <v>120.86429926763967</v>
      </c>
      <c r="L908" s="5">
        <f t="shared" si="358"/>
        <v>0.31384836983451009</v>
      </c>
      <c r="M908" s="4">
        <f t="shared" si="375"/>
        <v>6.5162278572184998E-2</v>
      </c>
      <c r="N908" s="4">
        <f t="shared" si="359"/>
        <v>0.11822398123529393</v>
      </c>
      <c r="O908" s="4">
        <f t="shared" si="360"/>
        <v>0</v>
      </c>
      <c r="P908" s="4">
        <f t="shared" si="361"/>
        <v>0</v>
      </c>
      <c r="Q908" s="5">
        <f t="shared" si="362"/>
        <v>3.9407333513339236</v>
      </c>
      <c r="R908" s="5">
        <f t="shared" si="363"/>
        <v>-8.6093470959154228</v>
      </c>
      <c r="S908" s="5">
        <f t="shared" si="376"/>
        <v>22.458714630149696</v>
      </c>
      <c r="T908" s="6">
        <f t="shared" si="377"/>
        <v>621.43244488582002</v>
      </c>
      <c r="U908" s="5">
        <f t="shared" si="364"/>
        <v>-1.9490004386329234</v>
      </c>
      <c r="V908" s="5">
        <f t="shared" si="365"/>
        <v>7.0061893634780503</v>
      </c>
      <c r="W908" s="5">
        <f t="shared" si="366"/>
        <v>3.0277426023701715</v>
      </c>
      <c r="X908" s="5">
        <f t="shared" si="383"/>
        <v>1.9917329127010002</v>
      </c>
      <c r="Y908" s="5">
        <f t="shared" si="383"/>
        <v>-1.6031577324373725</v>
      </c>
      <c r="Z908" s="5">
        <f t="shared" si="367"/>
        <v>-6.6875427674801315</v>
      </c>
      <c r="AA908">
        <f t="shared" si="368"/>
        <v>0</v>
      </c>
      <c r="AB908">
        <f t="shared" si="378"/>
        <v>0</v>
      </c>
    </row>
    <row r="909" spans="1:28" x14ac:dyDescent="0.2">
      <c r="A909">
        <f t="shared" si="379"/>
        <v>8.7699999999998575</v>
      </c>
      <c r="B909" s="5">
        <f t="shared" si="369"/>
        <v>-260.06843067612738</v>
      </c>
      <c r="C909" s="5">
        <f t="shared" si="370"/>
        <v>559.51668233204066</v>
      </c>
      <c r="D909" s="5">
        <f t="shared" si="371"/>
        <v>-361.87808412537942</v>
      </c>
      <c r="E909" s="2">
        <f t="shared" si="372"/>
        <v>617.00446225468852</v>
      </c>
      <c r="F909" s="2">
        <f t="shared" si="373"/>
        <v>-24.929432538677609</v>
      </c>
      <c r="G909" s="3">
        <f t="shared" si="380"/>
        <v>-19.521935787166917</v>
      </c>
      <c r="H909" s="3">
        <f t="shared" si="381"/>
        <v>42.677188535785127</v>
      </c>
      <c r="I909" s="3">
        <f t="shared" si="382"/>
        <v>-111.43825312685</v>
      </c>
      <c r="J909" s="2">
        <f t="shared" si="374"/>
        <v>120.91704866627002</v>
      </c>
      <c r="K909" s="2">
        <f t="shared" si="357"/>
        <v>120.91704866627002</v>
      </c>
      <c r="L909" s="5">
        <f t="shared" si="358"/>
        <v>0.31384836983451009</v>
      </c>
      <c r="M909" s="4">
        <f t="shared" si="375"/>
        <v>6.5133786752087933E-2</v>
      </c>
      <c r="N909" s="4">
        <f t="shared" si="359"/>
        <v>0.11818646226524465</v>
      </c>
      <c r="O909" s="4">
        <f t="shared" si="360"/>
        <v>0</v>
      </c>
      <c r="P909" s="4">
        <f t="shared" si="361"/>
        <v>0</v>
      </c>
      <c r="Q909" s="5">
        <f t="shared" si="362"/>
        <v>3.9384350216205641</v>
      </c>
      <c r="R909" s="5">
        <f t="shared" si="363"/>
        <v>-8.6098702396168605</v>
      </c>
      <c r="S909" s="5">
        <f t="shared" si="376"/>
        <v>22.482008118862723</v>
      </c>
      <c r="T909" s="6">
        <f t="shared" si="377"/>
        <v>621.43182345368587</v>
      </c>
      <c r="U909" s="5">
        <f t="shared" si="364"/>
        <v>-1.9490576220144702</v>
      </c>
      <c r="V909" s="5">
        <f t="shared" si="365"/>
        <v>7.0122519748094794</v>
      </c>
      <c r="W909" s="5">
        <f t="shared" si="366"/>
        <v>3.0269011570727691</v>
      </c>
      <c r="X909" s="5">
        <f t="shared" si="383"/>
        <v>1.9893773996060939</v>
      </c>
      <c r="Y909" s="5">
        <f t="shared" si="383"/>
        <v>-1.5976182648073811</v>
      </c>
      <c r="Z909" s="5">
        <f t="shared" si="367"/>
        <v>-6.665090724064509</v>
      </c>
      <c r="AA909">
        <f t="shared" si="368"/>
        <v>0</v>
      </c>
      <c r="AB909">
        <f t="shared" si="378"/>
        <v>0</v>
      </c>
    </row>
    <row r="910" spans="1:28" x14ac:dyDescent="0.2">
      <c r="A910">
        <f t="shared" si="379"/>
        <v>8.7799999999998573</v>
      </c>
      <c r="B910" s="5">
        <f t="shared" si="369"/>
        <v>-260.26355056512909</v>
      </c>
      <c r="C910" s="5">
        <f t="shared" si="370"/>
        <v>559.94337433648525</v>
      </c>
      <c r="D910" s="5">
        <f t="shared" si="371"/>
        <v>-362.99279991118414</v>
      </c>
      <c r="E910" s="2">
        <f t="shared" si="372"/>
        <v>617.47364171768231</v>
      </c>
      <c r="F910" s="2">
        <f t="shared" si="373"/>
        <v>-24.929162396972142</v>
      </c>
      <c r="G910" s="3">
        <f t="shared" si="380"/>
        <v>-19.502042013170858</v>
      </c>
      <c r="H910" s="3">
        <f t="shared" si="381"/>
        <v>42.661212353137053</v>
      </c>
      <c r="I910" s="3">
        <f t="shared" si="382"/>
        <v>-111.50490403409064</v>
      </c>
      <c r="J910" s="2">
        <f t="shared" si="374"/>
        <v>120.96963381681661</v>
      </c>
      <c r="K910" s="2">
        <f t="shared" si="357"/>
        <v>120.96963381681661</v>
      </c>
      <c r="L910" s="5">
        <f t="shared" si="358"/>
        <v>0.31384836983451009</v>
      </c>
      <c r="M910" s="4">
        <f t="shared" si="375"/>
        <v>6.5105408177605753E-2</v>
      </c>
      <c r="N910" s="4">
        <f t="shared" si="359"/>
        <v>0.11814908347311633</v>
      </c>
      <c r="O910" s="4">
        <f t="shared" si="360"/>
        <v>0</v>
      </c>
      <c r="P910" s="4">
        <f t="shared" si="361"/>
        <v>0</v>
      </c>
      <c r="Q910" s="5">
        <f t="shared" si="362"/>
        <v>3.9361325959154123</v>
      </c>
      <c r="R910" s="5">
        <f t="shared" si="363"/>
        <v>-8.6103900510031615</v>
      </c>
      <c r="S910" s="5">
        <f t="shared" si="376"/>
        <v>22.505237506748824</v>
      </c>
      <c r="T910" s="6">
        <f t="shared" si="377"/>
        <v>621.43120202217312</v>
      </c>
      <c r="U910" s="5">
        <f t="shared" si="364"/>
        <v>-1.9491145272740555</v>
      </c>
      <c r="V910" s="5">
        <f t="shared" si="365"/>
        <v>7.018296524005339</v>
      </c>
      <c r="W910" s="5">
        <f t="shared" si="366"/>
        <v>3.0260619897407861</v>
      </c>
      <c r="X910" s="5">
        <f t="shared" si="383"/>
        <v>1.9870180686413568</v>
      </c>
      <c r="Y910" s="5">
        <f t="shared" si="383"/>
        <v>-1.5920935269978225</v>
      </c>
      <c r="Z910" s="5">
        <f t="shared" si="367"/>
        <v>-6.6427005035103903</v>
      </c>
      <c r="AA910">
        <f t="shared" si="368"/>
        <v>0</v>
      </c>
      <c r="AB910">
        <f t="shared" si="378"/>
        <v>0</v>
      </c>
    </row>
    <row r="911" spans="1:28" x14ac:dyDescent="0.2">
      <c r="A911">
        <f t="shared" si="379"/>
        <v>8.789999999999857</v>
      </c>
      <c r="B911" s="5">
        <f t="shared" si="369"/>
        <v>-260.45847163435735</v>
      </c>
      <c r="C911" s="5">
        <f t="shared" si="370"/>
        <v>560.36990685534033</v>
      </c>
      <c r="D911" s="5">
        <f t="shared" si="371"/>
        <v>-364.10818108655025</v>
      </c>
      <c r="E911" s="2">
        <f t="shared" si="372"/>
        <v>617.94259276664866</v>
      </c>
      <c r="F911" s="2">
        <f t="shared" si="373"/>
        <v>-24.928882181238343</v>
      </c>
      <c r="G911" s="3">
        <f t="shared" si="380"/>
        <v>-19.482171832484443</v>
      </c>
      <c r="H911" s="3">
        <f t="shared" si="381"/>
        <v>42.645291417867078</v>
      </c>
      <c r="I911" s="3">
        <f t="shared" si="382"/>
        <v>-111.57133103912575</v>
      </c>
      <c r="J911" s="2">
        <f t="shared" si="374"/>
        <v>121.02205505306644</v>
      </c>
      <c r="K911" s="2">
        <f t="shared" si="357"/>
        <v>121.02205505306644</v>
      </c>
      <c r="L911" s="5">
        <f t="shared" si="358"/>
        <v>0.31384836983451009</v>
      </c>
      <c r="M911" s="4">
        <f t="shared" si="375"/>
        <v>6.5077142406088584E-2</v>
      </c>
      <c r="N911" s="4">
        <f t="shared" si="359"/>
        <v>0.11811184437938717</v>
      </c>
      <c r="O911" s="4">
        <f t="shared" si="360"/>
        <v>0</v>
      </c>
      <c r="P911" s="4">
        <f t="shared" si="361"/>
        <v>0</v>
      </c>
      <c r="Q911" s="5">
        <f t="shared" si="362"/>
        <v>3.9338261153321756</v>
      </c>
      <c r="R911" s="5">
        <f t="shared" si="363"/>
        <v>-8.6109065517960435</v>
      </c>
      <c r="S911" s="5">
        <f t="shared" si="376"/>
        <v>22.528402866884768</v>
      </c>
      <c r="T911" s="6">
        <f t="shared" si="377"/>
        <v>621.4305805912818</v>
      </c>
      <c r="U911" s="5">
        <f t="shared" si="364"/>
        <v>-1.9491711562761009</v>
      </c>
      <c r="V911" s="5">
        <f t="shared" si="365"/>
        <v>7.0243230502601568</v>
      </c>
      <c r="W911" s="5">
        <f t="shared" si="366"/>
        <v>3.0252250981097872</v>
      </c>
      <c r="X911" s="5">
        <f t="shared" si="383"/>
        <v>1.9846549590560747</v>
      </c>
      <c r="Y911" s="5">
        <f t="shared" si="383"/>
        <v>-1.5865835015358867</v>
      </c>
      <c r="Z911" s="5">
        <f t="shared" si="367"/>
        <v>-6.6203720350054454</v>
      </c>
      <c r="AA911">
        <f t="shared" si="368"/>
        <v>0</v>
      </c>
      <c r="AB911">
        <f t="shared" si="378"/>
        <v>0</v>
      </c>
    </row>
    <row r="912" spans="1:28" x14ac:dyDescent="0.2">
      <c r="A912">
        <f t="shared" si="379"/>
        <v>8.7999999999998568</v>
      </c>
      <c r="B912" s="5">
        <f t="shared" si="369"/>
        <v>-260.6531941199342</v>
      </c>
      <c r="C912" s="5">
        <f t="shared" si="370"/>
        <v>560.79628044034393</v>
      </c>
      <c r="D912" s="5">
        <f t="shared" si="371"/>
        <v>-365.22422541554323</v>
      </c>
      <c r="E912" s="2">
        <f t="shared" si="372"/>
        <v>618.41131600307006</v>
      </c>
      <c r="F912" s="2">
        <f t="shared" si="373"/>
        <v>-24.92859191237627</v>
      </c>
      <c r="G912" s="3">
        <f t="shared" si="380"/>
        <v>-19.462325282893882</v>
      </c>
      <c r="H912" s="3">
        <f t="shared" si="381"/>
        <v>42.629425582851717</v>
      </c>
      <c r="I912" s="3">
        <f t="shared" si="382"/>
        <v>-111.63753475947581</v>
      </c>
      <c r="J912" s="2">
        <f t="shared" si="374"/>
        <v>121.07431270965048</v>
      </c>
      <c r="K912" s="2">
        <f t="shared" si="357"/>
        <v>121.07431270965048</v>
      </c>
      <c r="L912" s="5">
        <f t="shared" si="358"/>
        <v>0.31384836983451009</v>
      </c>
      <c r="M912" s="4">
        <f t="shared" si="375"/>
        <v>6.5048988996429538E-2</v>
      </c>
      <c r="N912" s="4">
        <f t="shared" si="359"/>
        <v>0.1180747445056639</v>
      </c>
      <c r="O912" s="4">
        <f t="shared" si="360"/>
        <v>0</v>
      </c>
      <c r="P912" s="4">
        <f t="shared" si="361"/>
        <v>0</v>
      </c>
      <c r="Q912" s="5">
        <f t="shared" si="362"/>
        <v>3.9315156208630535</v>
      </c>
      <c r="R912" s="5">
        <f t="shared" si="363"/>
        <v>-8.6114197636347463</v>
      </c>
      <c r="S912" s="5">
        <f t="shared" si="376"/>
        <v>22.551504273093716</v>
      </c>
      <c r="T912" s="6">
        <f t="shared" si="377"/>
        <v>621.42995916101177</v>
      </c>
      <c r="U912" s="5">
        <f t="shared" si="364"/>
        <v>-1.9492275108764796</v>
      </c>
      <c r="V912" s="5">
        <f t="shared" si="365"/>
        <v>7.0303315928017795</v>
      </c>
      <c r="W912" s="5">
        <f t="shared" si="366"/>
        <v>3.0243904798918888</v>
      </c>
      <c r="X912" s="5">
        <f t="shared" si="383"/>
        <v>1.9822881099865739</v>
      </c>
      <c r="Y912" s="5">
        <f t="shared" si="383"/>
        <v>-1.5810881708329667</v>
      </c>
      <c r="Z912" s="5">
        <f t="shared" si="367"/>
        <v>-6.598105247014395</v>
      </c>
      <c r="AA912">
        <f t="shared" si="368"/>
        <v>0</v>
      </c>
      <c r="AB912">
        <f t="shared" si="378"/>
        <v>0</v>
      </c>
    </row>
    <row r="913" spans="1:28" x14ac:dyDescent="0.2">
      <c r="A913">
        <f t="shared" si="379"/>
        <v>8.8099999999998566</v>
      </c>
      <c r="B913" s="5">
        <f t="shared" si="369"/>
        <v>-260.84771825835765</v>
      </c>
      <c r="C913" s="5">
        <f t="shared" si="370"/>
        <v>561.222495641764</v>
      </c>
      <c r="D913" s="5">
        <f t="shared" si="371"/>
        <v>-366.34093066840035</v>
      </c>
      <c r="E913" s="2">
        <f t="shared" si="372"/>
        <v>618.87981202731225</v>
      </c>
      <c r="F913" s="2">
        <f t="shared" si="373"/>
        <v>-24.928291611290462</v>
      </c>
      <c r="G913" s="3">
        <f t="shared" si="380"/>
        <v>-19.442502401794016</v>
      </c>
      <c r="H913" s="3">
        <f t="shared" si="381"/>
        <v>42.613614701143383</v>
      </c>
      <c r="I913" s="3">
        <f t="shared" si="382"/>
        <v>-111.70351581194596</v>
      </c>
      <c r="J913" s="2">
        <f t="shared" si="374"/>
        <v>121.12640712202658</v>
      </c>
      <c r="K913" s="2">
        <f t="shared" si="357"/>
        <v>121.12640712202658</v>
      </c>
      <c r="L913" s="5">
        <f t="shared" si="358"/>
        <v>0.31384836983451009</v>
      </c>
      <c r="M913" s="4">
        <f t="shared" si="375"/>
        <v>6.5020947509062524E-2</v>
      </c>
      <c r="N913" s="4">
        <f t="shared" si="359"/>
        <v>0.1180377833746855</v>
      </c>
      <c r="O913" s="4">
        <f t="shared" si="360"/>
        <v>0</v>
      </c>
      <c r="P913" s="4">
        <f t="shared" si="361"/>
        <v>0</v>
      </c>
      <c r="Q913" s="5">
        <f t="shared" si="362"/>
        <v>3.9292011533781293</v>
      </c>
      <c r="R913" s="5">
        <f t="shared" si="363"/>
        <v>-8.6119297080757384</v>
      </c>
      <c r="S913" s="5">
        <f t="shared" si="376"/>
        <v>22.574541799937805</v>
      </c>
      <c r="T913" s="6">
        <f t="shared" si="377"/>
        <v>621.42933773136338</v>
      </c>
      <c r="U913" s="5">
        <f t="shared" si="364"/>
        <v>-1.9492835929225134</v>
      </c>
      <c r="V913" s="5">
        <f t="shared" si="365"/>
        <v>7.0363221908902078</v>
      </c>
      <c r="W913" s="5">
        <f t="shared" si="366"/>
        <v>3.0235581327759302</v>
      </c>
      <c r="X913" s="5">
        <f t="shared" si="383"/>
        <v>1.9799175604556158</v>
      </c>
      <c r="Y913" s="5">
        <f t="shared" si="383"/>
        <v>-1.5756075171855306</v>
      </c>
      <c r="Z913" s="5">
        <f t="shared" si="367"/>
        <v>-6.5759000672862626</v>
      </c>
      <c r="AA913">
        <f t="shared" si="368"/>
        <v>0</v>
      </c>
      <c r="AB913">
        <f t="shared" si="378"/>
        <v>0</v>
      </c>
    </row>
    <row r="914" spans="1:28" x14ac:dyDescent="0.2">
      <c r="A914">
        <f t="shared" si="379"/>
        <v>8.8199999999998564</v>
      </c>
      <c r="B914" s="5">
        <f t="shared" si="369"/>
        <v>-261.04204428649757</v>
      </c>
      <c r="C914" s="5">
        <f t="shared" si="370"/>
        <v>561.64855300839963</v>
      </c>
      <c r="D914" s="5">
        <f t="shared" si="371"/>
        <v>-367.45829462152318</v>
      </c>
      <c r="E914" s="2">
        <f t="shared" si="372"/>
        <v>619.34808143862278</v>
      </c>
      <c r="F914" s="2">
        <f t="shared" si="373"/>
        <v>-24.927981298889748</v>
      </c>
      <c r="G914" s="3">
        <f t="shared" si="380"/>
        <v>-19.422703226189459</v>
      </c>
      <c r="H914" s="3">
        <f t="shared" si="381"/>
        <v>42.597858625971526</v>
      </c>
      <c r="I914" s="3">
        <f t="shared" si="382"/>
        <v>-111.76927481261883</v>
      </c>
      <c r="J914" s="2">
        <f t="shared" si="374"/>
        <v>121.17833862646243</v>
      </c>
      <c r="K914" s="2">
        <f t="shared" si="357"/>
        <v>121.17833862646243</v>
      </c>
      <c r="L914" s="5">
        <f t="shared" si="358"/>
        <v>0.31384836983451009</v>
      </c>
      <c r="M914" s="4">
        <f t="shared" si="375"/>
        <v>6.4993017505959857E-2</v>
      </c>
      <c r="N914" s="4">
        <f t="shared" si="359"/>
        <v>0.11800096051032674</v>
      </c>
      <c r="O914" s="4">
        <f t="shared" si="360"/>
        <v>0</v>
      </c>
      <c r="P914" s="4">
        <f t="shared" si="361"/>
        <v>0</v>
      </c>
      <c r="Q914" s="5">
        <f t="shared" si="362"/>
        <v>3.9268827536247723</v>
      </c>
      <c r="R914" s="5">
        <f t="shared" si="363"/>
        <v>-8.6124364065924031</v>
      </c>
      <c r="S914" s="5">
        <f t="shared" si="376"/>
        <v>22.597515522710754</v>
      </c>
      <c r="T914" s="6">
        <f t="shared" si="377"/>
        <v>621.4287163023364</v>
      </c>
      <c r="U914" s="5">
        <f t="shared" si="364"/>
        <v>-1.9493394042529713</v>
      </c>
      <c r="V914" s="5">
        <f t="shared" si="365"/>
        <v>7.0422948838164405</v>
      </c>
      <c r="W914" s="5">
        <f t="shared" si="366"/>
        <v>3.0227280544276591</v>
      </c>
      <c r="X914" s="5">
        <f t="shared" si="383"/>
        <v>1.9775433493718011</v>
      </c>
      <c r="Y914" s="5">
        <f t="shared" si="383"/>
        <v>-1.5701415227759625</v>
      </c>
      <c r="Z914" s="5">
        <f t="shared" si="367"/>
        <v>-6.5537564228615857</v>
      </c>
      <c r="AA914">
        <f t="shared" si="368"/>
        <v>0</v>
      </c>
      <c r="AB914">
        <f t="shared" si="378"/>
        <v>0</v>
      </c>
    </row>
    <row r="915" spans="1:28" x14ac:dyDescent="0.2">
      <c r="A915">
        <f t="shared" si="379"/>
        <v>8.8299999999998562</v>
      </c>
      <c r="B915" s="5">
        <f t="shared" si="369"/>
        <v>-261.23617244159198</v>
      </c>
      <c r="C915" s="5">
        <f t="shared" si="370"/>
        <v>562.07445308758315</v>
      </c>
      <c r="D915" s="5">
        <f t="shared" si="371"/>
        <v>-368.57631505747048</v>
      </c>
      <c r="E915" s="2">
        <f t="shared" si="372"/>
        <v>619.81612483513118</v>
      </c>
      <c r="F915" s="2">
        <f t="shared" si="373"/>
        <v>-24.927660996086949</v>
      </c>
      <c r="G915" s="3">
        <f t="shared" si="380"/>
        <v>-19.402927792695742</v>
      </c>
      <c r="H915" s="3">
        <f t="shared" si="381"/>
        <v>42.582157210743766</v>
      </c>
      <c r="I915" s="3">
        <f t="shared" si="382"/>
        <v>-111.83481237684745</v>
      </c>
      <c r="J915" s="2">
        <f t="shared" si="374"/>
        <v>121.23010756001884</v>
      </c>
      <c r="K915" s="2">
        <f t="shared" si="357"/>
        <v>121.23010756001884</v>
      </c>
      <c r="L915" s="5">
        <f t="shared" si="358"/>
        <v>0.31384836983451009</v>
      </c>
      <c r="M915" s="4">
        <f t="shared" si="375"/>
        <v>6.4965198550630043E-2</v>
      </c>
      <c r="N915" s="4">
        <f t="shared" si="359"/>
        <v>0.11796427543760196</v>
      </c>
      <c r="O915" s="4">
        <f t="shared" si="360"/>
        <v>0</v>
      </c>
      <c r="P915" s="4">
        <f t="shared" si="361"/>
        <v>0</v>
      </c>
      <c r="Q915" s="5">
        <f t="shared" si="362"/>
        <v>3.9245604622270531</v>
      </c>
      <c r="R915" s="5">
        <f t="shared" si="363"/>
        <v>-8.6129398805747623</v>
      </c>
      <c r="S915" s="5">
        <f t="shared" si="376"/>
        <v>22.620425517430498</v>
      </c>
      <c r="T915" s="6">
        <f t="shared" si="377"/>
        <v>621.42809487393083</v>
      </c>
      <c r="U915" s="5">
        <f t="shared" si="364"/>
        <v>-1.9493949466980696</v>
      </c>
      <c r="V915" s="5">
        <f t="shared" si="365"/>
        <v>7.0482497109013407</v>
      </c>
      <c r="W915" s="5">
        <f t="shared" si="366"/>
        <v>3.0219002424899091</v>
      </c>
      <c r="X915" s="5">
        <f t="shared" si="383"/>
        <v>1.9751655155289836</v>
      </c>
      <c r="Y915" s="5">
        <f t="shared" si="383"/>
        <v>-1.5646901696734217</v>
      </c>
      <c r="Z915" s="5">
        <f t="shared" si="367"/>
        <v>-6.5316742400795924</v>
      </c>
      <c r="AA915">
        <f t="shared" si="368"/>
        <v>0</v>
      </c>
      <c r="AB915">
        <f t="shared" si="378"/>
        <v>0</v>
      </c>
    </row>
    <row r="916" spans="1:28" x14ac:dyDescent="0.2">
      <c r="A916">
        <f t="shared" si="379"/>
        <v>8.839999999999856</v>
      </c>
      <c r="B916" s="5">
        <f t="shared" si="369"/>
        <v>-261.43010296124316</v>
      </c>
      <c r="C916" s="5">
        <f t="shared" si="370"/>
        <v>562.50019642518214</v>
      </c>
      <c r="D916" s="5">
        <f t="shared" si="371"/>
        <v>-369.694989764951</v>
      </c>
      <c r="E916" s="2">
        <f t="shared" si="372"/>
        <v>620.28394281384931</v>
      </c>
      <c r="F916" s="2">
        <f t="shared" si="373"/>
        <v>-24.927330723798683</v>
      </c>
      <c r="G916" s="3">
        <f t="shared" si="380"/>
        <v>-19.383176137540453</v>
      </c>
      <c r="H916" s="3">
        <f t="shared" si="381"/>
        <v>42.566510309047032</v>
      </c>
      <c r="I916" s="3">
        <f t="shared" si="382"/>
        <v>-111.90012911924825</v>
      </c>
      <c r="J916" s="2">
        <f t="shared" si="374"/>
        <v>121.28171426053292</v>
      </c>
      <c r="K916" s="2">
        <f t="shared" si="357"/>
        <v>121.28171426053292</v>
      </c>
      <c r="L916" s="5">
        <f t="shared" si="358"/>
        <v>0.31384836983451009</v>
      </c>
      <c r="M916" s="4">
        <f t="shared" si="375"/>
        <v>6.4937490208115262E-2</v>
      </c>
      <c r="N916" s="4">
        <f t="shared" si="359"/>
        <v>0.11792772768266846</v>
      </c>
      <c r="O916" s="4">
        <f t="shared" si="360"/>
        <v>0</v>
      </c>
      <c r="P916" s="4">
        <f t="shared" si="361"/>
        <v>0</v>
      </c>
      <c r="Q916" s="5">
        <f t="shared" si="362"/>
        <v>3.9222343196851681</v>
      </c>
      <c r="R916" s="5">
        <f t="shared" si="363"/>
        <v>-8.6134401513291898</v>
      </c>
      <c r="S916" s="5">
        <f t="shared" si="376"/>
        <v>22.643271860831849</v>
      </c>
      <c r="T916" s="6">
        <f t="shared" si="377"/>
        <v>621.42747344614668</v>
      </c>
      <c r="U916" s="5">
        <f t="shared" si="364"/>
        <v>-1.9494502220794701</v>
      </c>
      <c r="V916" s="5">
        <f t="shared" si="365"/>
        <v>7.0541867114944914</v>
      </c>
      <c r="W916" s="5">
        <f t="shared" si="366"/>
        <v>3.0210746945827802</v>
      </c>
      <c r="X916" s="5">
        <f t="shared" si="383"/>
        <v>1.9727840976056981</v>
      </c>
      <c r="Y916" s="5">
        <f t="shared" si="383"/>
        <v>-1.5592534398346984</v>
      </c>
      <c r="Z916" s="5">
        <f t="shared" si="367"/>
        <v>-6.5096534445853713</v>
      </c>
      <c r="AA916">
        <f t="shared" si="368"/>
        <v>0</v>
      </c>
      <c r="AB916">
        <f t="shared" si="378"/>
        <v>0</v>
      </c>
    </row>
    <row r="917" spans="1:28" x14ac:dyDescent="0.2">
      <c r="A917">
        <f t="shared" si="379"/>
        <v>8.8499999999998558</v>
      </c>
      <c r="B917" s="5">
        <f t="shared" si="369"/>
        <v>-261.62383608341366</v>
      </c>
      <c r="C917" s="5">
        <f t="shared" si="370"/>
        <v>562.92578356560068</v>
      </c>
      <c r="D917" s="5">
        <f t="shared" si="371"/>
        <v>-370.81431653881572</v>
      </c>
      <c r="E917" s="2">
        <f t="shared" si="372"/>
        <v>620.75153597067037</v>
      </c>
      <c r="F917" s="2">
        <f t="shared" si="373"/>
        <v>-24.926990502945117</v>
      </c>
      <c r="G917" s="3">
        <f t="shared" si="380"/>
        <v>-19.363448296564396</v>
      </c>
      <c r="H917" s="3">
        <f t="shared" si="381"/>
        <v>42.550917774648688</v>
      </c>
      <c r="I917" s="3">
        <f t="shared" si="382"/>
        <v>-111.96522565369411</v>
      </c>
      <c r="J917" s="2">
        <f t="shared" si="374"/>
        <v>121.33315906660172</v>
      </c>
      <c r="K917" s="2">
        <f t="shared" si="357"/>
        <v>121.33315906660172</v>
      </c>
      <c r="L917" s="5">
        <f t="shared" si="358"/>
        <v>0.31384836983451009</v>
      </c>
      <c r="M917" s="4">
        <f t="shared" si="375"/>
        <v>6.4909892044988995E-2</v>
      </c>
      <c r="N917" s="4">
        <f t="shared" si="359"/>
        <v>0.1178913167728298</v>
      </c>
      <c r="O917" s="4">
        <f t="shared" si="360"/>
        <v>0</v>
      </c>
      <c r="P917" s="4">
        <f t="shared" si="361"/>
        <v>0</v>
      </c>
      <c r="Q917" s="5">
        <f t="shared" si="362"/>
        <v>3.9199043663748836</v>
      </c>
      <c r="R917" s="5">
        <f t="shared" si="363"/>
        <v>-8.6139372400781582</v>
      </c>
      <c r="S917" s="5">
        <f t="shared" si="376"/>
        <v>22.666054630359213</v>
      </c>
      <c r="T917" s="6">
        <f t="shared" si="377"/>
        <v>621.42685201898382</v>
      </c>
      <c r="U917" s="5">
        <f t="shared" si="364"/>
        <v>-1.949505232210285</v>
      </c>
      <c r="V917" s="5">
        <f t="shared" si="365"/>
        <v>7.0601059249730715</v>
      </c>
      <c r="W917" s="5">
        <f t="shared" si="366"/>
        <v>3.0202514083038219</v>
      </c>
      <c r="X917" s="5">
        <f t="shared" si="383"/>
        <v>1.9703991341645986</v>
      </c>
      <c r="Y917" s="5">
        <f t="shared" si="383"/>
        <v>-1.5538313151050867</v>
      </c>
      <c r="Z917" s="5">
        <f t="shared" si="367"/>
        <v>-6.4876939613369657</v>
      </c>
      <c r="AA917">
        <f t="shared" si="368"/>
        <v>0</v>
      </c>
      <c r="AB917">
        <f t="shared" si="378"/>
        <v>0</v>
      </c>
    </row>
    <row r="918" spans="1:28" x14ac:dyDescent="0.2">
      <c r="A918">
        <f t="shared" si="379"/>
        <v>8.8599999999998555</v>
      </c>
      <c r="B918" s="5">
        <f t="shared" si="369"/>
        <v>-261.81737204642263</v>
      </c>
      <c r="C918" s="5">
        <f t="shared" si="370"/>
        <v>563.35121505178142</v>
      </c>
      <c r="D918" s="5">
        <f t="shared" si="371"/>
        <v>-371.9342931800507</v>
      </c>
      <c r="E918" s="2">
        <f t="shared" si="372"/>
        <v>621.21890490036878</v>
      </c>
      <c r="F918" s="2">
        <f t="shared" si="373"/>
        <v>-24.926640354449706</v>
      </c>
      <c r="G918" s="3">
        <f t="shared" si="380"/>
        <v>-19.343744305222749</v>
      </c>
      <c r="H918" s="3">
        <f t="shared" si="381"/>
        <v>42.535379461497641</v>
      </c>
      <c r="I918" s="3">
        <f t="shared" si="382"/>
        <v>-112.03010259330748</v>
      </c>
      <c r="J918" s="2">
        <f t="shared" si="374"/>
        <v>121.38444231756569</v>
      </c>
      <c r="K918" s="2">
        <f t="shared" si="357"/>
        <v>121.38444231756569</v>
      </c>
      <c r="L918" s="5">
        <f t="shared" si="358"/>
        <v>0.31384836983451009</v>
      </c>
      <c r="M918" s="4">
        <f t="shared" si="375"/>
        <v>6.4882403629353519E-2</v>
      </c>
      <c r="N918" s="4">
        <f t="shared" si="359"/>
        <v>0.11785504223653909</v>
      </c>
      <c r="O918" s="4">
        <f t="shared" si="360"/>
        <v>0</v>
      </c>
      <c r="P918" s="4">
        <f t="shared" si="361"/>
        <v>0</v>
      </c>
      <c r="Q918" s="5">
        <f t="shared" si="362"/>
        <v>3.9175706425469836</v>
      </c>
      <c r="R918" s="5">
        <f t="shared" si="363"/>
        <v>-8.6144311679599728</v>
      </c>
      <c r="S918" s="5">
        <f t="shared" si="376"/>
        <v>22.688773904159305</v>
      </c>
      <c r="T918" s="6">
        <f t="shared" si="377"/>
        <v>621.42623059244272</v>
      </c>
      <c r="U918" s="5">
        <f t="shared" si="364"/>
        <v>-1.9495599788950699</v>
      </c>
      <c r="V918" s="5">
        <f t="shared" si="365"/>
        <v>7.0660073907407313</v>
      </c>
      <c r="W918" s="5">
        <f t="shared" si="366"/>
        <v>3.0194303812282066</v>
      </c>
      <c r="X918" s="5">
        <f t="shared" si="383"/>
        <v>1.9680106636519137</v>
      </c>
      <c r="Y918" s="5">
        <f t="shared" si="383"/>
        <v>-1.5484237772192415</v>
      </c>
      <c r="Z918" s="5">
        <f t="shared" si="367"/>
        <v>-6.4657957146124865</v>
      </c>
      <c r="AA918">
        <f t="shared" si="368"/>
        <v>0</v>
      </c>
      <c r="AB918">
        <f t="shared" si="378"/>
        <v>0</v>
      </c>
    </row>
    <row r="919" spans="1:28" x14ac:dyDescent="0.2">
      <c r="A919">
        <f t="shared" si="379"/>
        <v>8.8699999999998553</v>
      </c>
      <c r="B919" s="5">
        <f t="shared" si="369"/>
        <v>-262.01071108894166</v>
      </c>
      <c r="C919" s="5">
        <f t="shared" si="370"/>
        <v>563.7764914252075</v>
      </c>
      <c r="D919" s="5">
        <f t="shared" si="371"/>
        <v>-373.05491749576953</v>
      </c>
      <c r="E919" s="2">
        <f t="shared" si="372"/>
        <v>621.68605019660038</v>
      </c>
      <c r="F919" s="2">
        <f t="shared" si="373"/>
        <v>-24.926280299238972</v>
      </c>
      <c r="G919" s="3">
        <f t="shared" si="380"/>
        <v>-19.324064198586232</v>
      </c>
      <c r="H919" s="3">
        <f t="shared" si="381"/>
        <v>42.519895223725449</v>
      </c>
      <c r="I919" s="3">
        <f t="shared" si="382"/>
        <v>-112.0947605504536</v>
      </c>
      <c r="J919" s="2">
        <f t="shared" si="374"/>
        <v>121.43556435349242</v>
      </c>
      <c r="K919" s="2">
        <f t="shared" si="357"/>
        <v>121.43556435349242</v>
      </c>
      <c r="L919" s="5">
        <f t="shared" si="358"/>
        <v>0.31384836983451009</v>
      </c>
      <c r="M919" s="4">
        <f t="shared" si="375"/>
        <v>6.4855024530837385E-2</v>
      </c>
      <c r="N919" s="4">
        <f t="shared" si="359"/>
        <v>0.11781890360340233</v>
      </c>
      <c r="O919" s="4">
        <f t="shared" si="360"/>
        <v>0</v>
      </c>
      <c r="P919" s="4">
        <f t="shared" si="361"/>
        <v>0</v>
      </c>
      <c r="Q919" s="5">
        <f t="shared" si="362"/>
        <v>3.9152331883267326</v>
      </c>
      <c r="R919" s="5">
        <f t="shared" si="363"/>
        <v>-8.6149219560285211</v>
      </c>
      <c r="S919" s="5">
        <f t="shared" si="376"/>
        <v>22.711429761073905</v>
      </c>
      <c r="T919" s="6">
        <f t="shared" si="377"/>
        <v>621.4256091665228</v>
      </c>
      <c r="U919" s="5">
        <f t="shared" si="364"/>
        <v>-1.9496144639298341</v>
      </c>
      <c r="V919" s="5">
        <f t="shared" si="365"/>
        <v>7.0718911482264915</v>
      </c>
      <c r="W919" s="5">
        <f t="shared" si="366"/>
        <v>3.0186116109089189</v>
      </c>
      <c r="X919" s="5">
        <f t="shared" si="383"/>
        <v>1.9656187243968986</v>
      </c>
      <c r="Y919" s="5">
        <f t="shared" si="383"/>
        <v>-1.5430308078020296</v>
      </c>
      <c r="Z919" s="5">
        <f t="shared" si="367"/>
        <v>-6.4439586280171746</v>
      </c>
      <c r="AA919">
        <f t="shared" si="368"/>
        <v>0</v>
      </c>
      <c r="AB919">
        <f t="shared" si="378"/>
        <v>0</v>
      </c>
    </row>
    <row r="920" spans="1:28" x14ac:dyDescent="0.2">
      <c r="A920">
        <f t="shared" si="379"/>
        <v>8.8799999999998551</v>
      </c>
      <c r="B920" s="5">
        <f t="shared" si="369"/>
        <v>-262.2038534499913</v>
      </c>
      <c r="C920" s="5">
        <f t="shared" si="370"/>
        <v>564.20161322590434</v>
      </c>
      <c r="D920" s="5">
        <f t="shared" si="371"/>
        <v>-374.17618729920542</v>
      </c>
      <c r="E920" s="2">
        <f t="shared" si="372"/>
        <v>622.1529724519022</v>
      </c>
      <c r="F920" s="2">
        <f t="shared" si="373"/>
        <v>-24.925910358242284</v>
      </c>
      <c r="G920" s="3">
        <f t="shared" si="380"/>
        <v>-19.304408011342264</v>
      </c>
      <c r="H920" s="3">
        <f t="shared" si="381"/>
        <v>42.504464915647425</v>
      </c>
      <c r="I920" s="3">
        <f t="shared" si="382"/>
        <v>-112.15920013673377</v>
      </c>
      <c r="J920" s="2">
        <f t="shared" si="374"/>
        <v>121.48652551516065</v>
      </c>
      <c r="K920" s="2">
        <f t="shared" si="357"/>
        <v>121.48652551516065</v>
      </c>
      <c r="L920" s="5">
        <f t="shared" si="358"/>
        <v>0.31384836983451009</v>
      </c>
      <c r="M920" s="4">
        <f t="shared" si="375"/>
        <v>6.4827754320592818E-2</v>
      </c>
      <c r="N920" s="4">
        <f t="shared" si="359"/>
        <v>0.1177829004041812</v>
      </c>
      <c r="O920" s="4">
        <f t="shared" si="360"/>
        <v>0</v>
      </c>
      <c r="P920" s="4">
        <f t="shared" si="361"/>
        <v>0</v>
      </c>
      <c r="Q920" s="5">
        <f t="shared" si="362"/>
        <v>3.9128920437133532</v>
      </c>
      <c r="R920" s="5">
        <f t="shared" si="363"/>
        <v>-8.6154096252530472</v>
      </c>
      <c r="S920" s="5">
        <f t="shared" si="376"/>
        <v>22.73402228063269</v>
      </c>
      <c r="T920" s="6">
        <f t="shared" si="377"/>
        <v>621.4249877412243</v>
      </c>
      <c r="U920" s="5">
        <f t="shared" si="364"/>
        <v>-1.9496686891020369</v>
      </c>
      <c r="V920" s="5">
        <f t="shared" si="365"/>
        <v>7.0777572368836319</v>
      </c>
      <c r="W920" s="5">
        <f t="shared" si="366"/>
        <v>3.017795094876925</v>
      </c>
      <c r="X920" s="5">
        <f t="shared" si="383"/>
        <v>1.9632233546113163</v>
      </c>
      <c r="Y920" s="5">
        <f t="shared" si="383"/>
        <v>-1.5376523883694153</v>
      </c>
      <c r="Z920" s="5">
        <f t="shared" si="367"/>
        <v>-6.4221826244903859</v>
      </c>
      <c r="AA920">
        <f t="shared" si="368"/>
        <v>0</v>
      </c>
      <c r="AB920">
        <f t="shared" si="378"/>
        <v>0</v>
      </c>
    </row>
    <row r="921" spans="1:28" x14ac:dyDescent="0.2">
      <c r="A921">
        <f t="shared" si="379"/>
        <v>8.8899999999998549</v>
      </c>
      <c r="B921" s="5">
        <f t="shared" si="369"/>
        <v>-262.39679936893697</v>
      </c>
      <c r="C921" s="5">
        <f t="shared" si="370"/>
        <v>564.6265809924414</v>
      </c>
      <c r="D921" s="5">
        <f t="shared" si="371"/>
        <v>-375.29810040970398</v>
      </c>
      <c r="E921" s="2">
        <f t="shared" si="372"/>
        <v>622.61967225769229</v>
      </c>
      <c r="F921" s="2">
        <f t="shared" si="373"/>
        <v>-24.925530552391582</v>
      </c>
      <c r="G921" s="3">
        <f t="shared" si="380"/>
        <v>-19.284775777796153</v>
      </c>
      <c r="H921" s="3">
        <f t="shared" si="381"/>
        <v>42.48908839176373</v>
      </c>
      <c r="I921" s="3">
        <f t="shared" si="382"/>
        <v>-112.22342196297868</v>
      </c>
      <c r="J921" s="2">
        <f t="shared" si="374"/>
        <v>121.53732614404412</v>
      </c>
      <c r="K921" s="2">
        <f t="shared" si="357"/>
        <v>121.53732614404412</v>
      </c>
      <c r="L921" s="5">
        <f t="shared" si="358"/>
        <v>0.31384836983451009</v>
      </c>
      <c r="M921" s="4">
        <f t="shared" si="375"/>
        <v>6.4800592571293128E-2</v>
      </c>
      <c r="N921" s="4">
        <f t="shared" si="359"/>
        <v>0.11774703217079627</v>
      </c>
      <c r="O921" s="4">
        <f t="shared" si="360"/>
        <v>0</v>
      </c>
      <c r="P921" s="4">
        <f t="shared" si="361"/>
        <v>0</v>
      </c>
      <c r="Q921" s="5">
        <f t="shared" si="362"/>
        <v>3.9105472485795088</v>
      </c>
      <c r="R921" s="5">
        <f t="shared" si="363"/>
        <v>-8.6158941965179192</v>
      </c>
      <c r="S921" s="5">
        <f t="shared" si="376"/>
        <v>22.756551543046019</v>
      </c>
      <c r="T921" s="6">
        <f t="shared" si="377"/>
        <v>621.42436631654732</v>
      </c>
      <c r="U921" s="5">
        <f t="shared" si="364"/>
        <v>-1.9497226561905951</v>
      </c>
      <c r="V921" s="5">
        <f t="shared" si="365"/>
        <v>7.0836056961886076</v>
      </c>
      <c r="W921" s="5">
        <f t="shared" si="366"/>
        <v>3.016980830641363</v>
      </c>
      <c r="X921" s="5">
        <f t="shared" si="383"/>
        <v>1.9608245923889136</v>
      </c>
      <c r="Y921" s="5">
        <f t="shared" si="383"/>
        <v>-1.5322885003293116</v>
      </c>
      <c r="Z921" s="5">
        <f t="shared" si="367"/>
        <v>-6.4004676263126186</v>
      </c>
      <c r="AA921">
        <f t="shared" si="368"/>
        <v>0</v>
      </c>
      <c r="AB921">
        <f t="shared" si="378"/>
        <v>0</v>
      </c>
    </row>
    <row r="922" spans="1:28" x14ac:dyDescent="0.2">
      <c r="A922">
        <f t="shared" si="379"/>
        <v>8.8999999999998547</v>
      </c>
      <c r="B922" s="5">
        <f t="shared" si="369"/>
        <v>-262.58954908548532</v>
      </c>
      <c r="C922" s="5">
        <f t="shared" si="370"/>
        <v>565.05139526193409</v>
      </c>
      <c r="D922" s="5">
        <f t="shared" si="371"/>
        <v>-376.42065465271509</v>
      </c>
      <c r="E922" s="2">
        <f t="shared" si="372"/>
        <v>623.08615020426907</v>
      </c>
      <c r="F922" s="2">
        <f t="shared" si="373"/>
        <v>-24.92514090262118</v>
      </c>
      <c r="G922" s="3">
        <f t="shared" si="380"/>
        <v>-19.265167531872262</v>
      </c>
      <c r="H922" s="3">
        <f t="shared" si="381"/>
        <v>42.473765506760436</v>
      </c>
      <c r="I922" s="3">
        <f t="shared" si="382"/>
        <v>-112.2874266392418</v>
      </c>
      <c r="J922" s="2">
        <f t="shared" si="374"/>
        <v>121.58796658229583</v>
      </c>
      <c r="K922" s="2">
        <f t="shared" si="357"/>
        <v>121.58796658229583</v>
      </c>
      <c r="L922" s="5">
        <f t="shared" si="358"/>
        <v>0.31384836983451009</v>
      </c>
      <c r="M922" s="4">
        <f t="shared" si="375"/>
        <v>6.4773538857129984E-2</v>
      </c>
      <c r="N922" s="4">
        <f t="shared" si="359"/>
        <v>0.11771129843632976</v>
      </c>
      <c r="O922" s="4">
        <f t="shared" si="360"/>
        <v>0</v>
      </c>
      <c r="P922" s="4">
        <f t="shared" si="361"/>
        <v>0</v>
      </c>
      <c r="Q922" s="5">
        <f t="shared" si="362"/>
        <v>3.9081988426708052</v>
      </c>
      <c r="R922" s="5">
        <f t="shared" si="363"/>
        <v>-8.6163756906224105</v>
      </c>
      <c r="S922" s="5">
        <f t="shared" si="376"/>
        <v>22.779017629197821</v>
      </c>
      <c r="T922" s="6">
        <f t="shared" si="377"/>
        <v>621.42374489249175</v>
      </c>
      <c r="U922" s="5">
        <f t="shared" si="364"/>
        <v>-1.9497763669658832</v>
      </c>
      <c r="V922" s="5">
        <f t="shared" si="365"/>
        <v>7.0894365656399643</v>
      </c>
      <c r="W922" s="5">
        <f t="shared" si="366"/>
        <v>3.0161688156897162</v>
      </c>
      <c r="X922" s="5">
        <f t="shared" si="383"/>
        <v>1.958422475704922</v>
      </c>
      <c r="Y922" s="5">
        <f t="shared" si="383"/>
        <v>-1.5269391249824462</v>
      </c>
      <c r="Z922" s="5">
        <f t="shared" si="367"/>
        <v>-6.3788135551124618</v>
      </c>
      <c r="AA922">
        <f t="shared" si="368"/>
        <v>0</v>
      </c>
      <c r="AB922">
        <f t="shared" si="378"/>
        <v>0</v>
      </c>
    </row>
    <row r="923" spans="1:28" x14ac:dyDescent="0.2">
      <c r="A923">
        <f t="shared" si="379"/>
        <v>8.9099999999998545</v>
      </c>
      <c r="B923" s="5">
        <f t="shared" si="369"/>
        <v>-262.78210283968025</v>
      </c>
      <c r="C923" s="5">
        <f t="shared" si="370"/>
        <v>565.47605657004544</v>
      </c>
      <c r="D923" s="5">
        <f t="shared" si="371"/>
        <v>-377.54384785978527</v>
      </c>
      <c r="E923" s="2">
        <f t="shared" si="372"/>
        <v>623.55240688081187</v>
      </c>
      <c r="F923" s="2">
        <f t="shared" si="373"/>
        <v>-24.924741429867517</v>
      </c>
      <c r="G923" s="3">
        <f t="shared" si="380"/>
        <v>-19.245583307115211</v>
      </c>
      <c r="H923" s="3">
        <f t="shared" si="381"/>
        <v>42.458496115510613</v>
      </c>
      <c r="I923" s="3">
        <f t="shared" si="382"/>
        <v>-112.35121477479292</v>
      </c>
      <c r="J923" s="2">
        <f t="shared" si="374"/>
        <v>121.63844717273231</v>
      </c>
      <c r="K923" s="2">
        <f t="shared" si="357"/>
        <v>121.63844717273231</v>
      </c>
      <c r="L923" s="5">
        <f t="shared" si="358"/>
        <v>0.31384836983451009</v>
      </c>
      <c r="M923" s="4">
        <f t="shared" si="375"/>
        <v>6.4746592753810714E-2</v>
      </c>
      <c r="N923" s="4">
        <f t="shared" si="359"/>
        <v>0.11767569873502821</v>
      </c>
      <c r="O923" s="4">
        <f t="shared" si="360"/>
        <v>0</v>
      </c>
      <c r="P923" s="4">
        <f t="shared" si="361"/>
        <v>0</v>
      </c>
      <c r="Q923" s="5">
        <f t="shared" si="362"/>
        <v>3.9058468656052976</v>
      </c>
      <c r="R923" s="5">
        <f t="shared" si="363"/>
        <v>-8.616854128280492</v>
      </c>
      <c r="S923" s="5">
        <f t="shared" si="376"/>
        <v>22.801420620638481</v>
      </c>
      <c r="T923" s="6">
        <f t="shared" si="377"/>
        <v>621.42312346905749</v>
      </c>
      <c r="U923" s="5">
        <f t="shared" si="364"/>
        <v>-1.9498298231897355</v>
      </c>
      <c r="V923" s="5">
        <f t="shared" si="365"/>
        <v>7.0952498847572381</v>
      </c>
      <c r="W923" s="5">
        <f t="shared" si="366"/>
        <v>3.0153590474879892</v>
      </c>
      <c r="X923" s="5">
        <f t="shared" si="383"/>
        <v>1.9560170424155621</v>
      </c>
      <c r="Y923" s="5">
        <f t="shared" si="383"/>
        <v>-1.521604243523254</v>
      </c>
      <c r="Z923" s="5">
        <f t="shared" si="367"/>
        <v>-6.3572203318735276</v>
      </c>
      <c r="AA923">
        <f t="shared" si="368"/>
        <v>0</v>
      </c>
      <c r="AB923">
        <f t="shared" si="378"/>
        <v>0</v>
      </c>
    </row>
    <row r="924" spans="1:28" x14ac:dyDescent="0.2">
      <c r="A924">
        <f t="shared" si="379"/>
        <v>8.9199999999998543</v>
      </c>
      <c r="B924" s="5">
        <f t="shared" si="369"/>
        <v>-262.97446087189928</v>
      </c>
      <c r="C924" s="5">
        <f t="shared" si="370"/>
        <v>565.90056545098844</v>
      </c>
      <c r="D924" s="5">
        <f t="shared" si="371"/>
        <v>-378.66767786854979</v>
      </c>
      <c r="E924" s="2">
        <f t="shared" si="372"/>
        <v>624.01844287538052</v>
      </c>
      <c r="F924" s="2">
        <f t="shared" si="373"/>
        <v>-24.924332155068903</v>
      </c>
      <c r="G924" s="3">
        <f t="shared" si="380"/>
        <v>-19.226023136691055</v>
      </c>
      <c r="H924" s="3">
        <f t="shared" si="381"/>
        <v>42.443280073075378</v>
      </c>
      <c r="I924" s="3">
        <f t="shared" si="382"/>
        <v>-112.41478697811166</v>
      </c>
      <c r="J924" s="2">
        <f t="shared" si="374"/>
        <v>121.68876825881804</v>
      </c>
      <c r="K924" s="2">
        <f t="shared" si="357"/>
        <v>121.68876825881804</v>
      </c>
      <c r="L924" s="5">
        <f t="shared" si="358"/>
        <v>0.31384836983451009</v>
      </c>
      <c r="M924" s="4">
        <f t="shared" si="375"/>
        <v>6.4719753838555702E-2</v>
      </c>
      <c r="N924" s="4">
        <f t="shared" si="359"/>
        <v>0.11764023260230563</v>
      </c>
      <c r="O924" s="4">
        <f t="shared" si="360"/>
        <v>0</v>
      </c>
      <c r="P924" s="4">
        <f t="shared" si="361"/>
        <v>0</v>
      </c>
      <c r="Q924" s="5">
        <f t="shared" si="362"/>
        <v>3.9034913568730136</v>
      </c>
      <c r="R924" s="5">
        <f t="shared" si="363"/>
        <v>-8.6173295301206334</v>
      </c>
      <c r="S924" s="5">
        <f t="shared" si="376"/>
        <v>22.823760599577771</v>
      </c>
      <c r="T924" s="6">
        <f t="shared" si="377"/>
        <v>621.42250204624463</v>
      </c>
      <c r="U924" s="5">
        <f t="shared" si="364"/>
        <v>-1.9498830266154619</v>
      </c>
      <c r="V924" s="5">
        <f t="shared" si="365"/>
        <v>7.1010456930799428</v>
      </c>
      <c r="W924" s="5">
        <f t="shared" si="366"/>
        <v>3.0145515234809031</v>
      </c>
      <c r="X924" s="5">
        <f t="shared" si="383"/>
        <v>1.9536083302575518</v>
      </c>
      <c r="Y924" s="5">
        <f t="shared" si="383"/>
        <v>-1.5162838370406906</v>
      </c>
      <c r="Z924" s="5">
        <f t="shared" si="367"/>
        <v>-6.335687876941325</v>
      </c>
      <c r="AA924">
        <f t="shared" si="368"/>
        <v>0</v>
      </c>
      <c r="AB924">
        <f t="shared" si="378"/>
        <v>0</v>
      </c>
    </row>
    <row r="925" spans="1:28" x14ac:dyDescent="0.2">
      <c r="A925">
        <f t="shared" si="379"/>
        <v>8.9299999999998541</v>
      </c>
      <c r="B925" s="5">
        <f t="shared" si="369"/>
        <v>-263.16662342284968</v>
      </c>
      <c r="C925" s="5">
        <f t="shared" si="370"/>
        <v>566.32492243752733</v>
      </c>
      <c r="D925" s="5">
        <f t="shared" si="371"/>
        <v>-379.79214252272476</v>
      </c>
      <c r="E925" s="2">
        <f t="shared" si="372"/>
        <v>624.48425877491525</v>
      </c>
      <c r="F925" s="2">
        <f t="shared" si="373"/>
        <v>-24.923913099165354</v>
      </c>
      <c r="G925" s="3">
        <f t="shared" si="380"/>
        <v>-19.206487053388479</v>
      </c>
      <c r="H925" s="3">
        <f t="shared" si="381"/>
        <v>42.42811723470497</v>
      </c>
      <c r="I925" s="3">
        <f t="shared" si="382"/>
        <v>-112.47814385688108</v>
      </c>
      <c r="J925" s="2">
        <f t="shared" si="374"/>
        <v>121.73893018464999</v>
      </c>
      <c r="K925" s="2">
        <f t="shared" si="357"/>
        <v>121.73893018464999</v>
      </c>
      <c r="L925" s="5">
        <f t="shared" si="358"/>
        <v>0.31384836983451009</v>
      </c>
      <c r="M925" s="4">
        <f t="shared" si="375"/>
        <v>6.4693021690095345E-2</v>
      </c>
      <c r="N925" s="4">
        <f t="shared" si="359"/>
        <v>0.1176048995747455</v>
      </c>
      <c r="O925" s="4">
        <f t="shared" si="360"/>
        <v>0</v>
      </c>
      <c r="P925" s="4">
        <f t="shared" si="361"/>
        <v>0</v>
      </c>
      <c r="Q925" s="5">
        <f t="shared" si="362"/>
        <v>3.9011323558354825</v>
      </c>
      <c r="R925" s="5">
        <f t="shared" si="363"/>
        <v>-8.6178019166856128</v>
      </c>
      <c r="S925" s="5">
        <f t="shared" si="376"/>
        <v>22.846037648877775</v>
      </c>
      <c r="T925" s="6">
        <f t="shared" si="377"/>
        <v>621.42188062405341</v>
      </c>
      <c r="U925" s="5">
        <f t="shared" si="364"/>
        <v>-1.9499359789878374</v>
      </c>
      <c r="V925" s="5">
        <f t="shared" si="365"/>
        <v>7.1068240301664467</v>
      </c>
      <c r="W925" s="5">
        <f t="shared" si="366"/>
        <v>3.0137462410920546</v>
      </c>
      <c r="X925" s="5">
        <f t="shared" si="383"/>
        <v>1.951196376847645</v>
      </c>
      <c r="Y925" s="5">
        <f t="shared" si="383"/>
        <v>-1.5109778865191661</v>
      </c>
      <c r="Z925" s="5">
        <f t="shared" si="367"/>
        <v>-6.3142161100301699</v>
      </c>
      <c r="AA925">
        <f t="shared" si="368"/>
        <v>0</v>
      </c>
      <c r="AB925">
        <f t="shared" si="378"/>
        <v>0</v>
      </c>
    </row>
    <row r="926" spans="1:28" x14ac:dyDescent="0.2">
      <c r="A926">
        <f t="shared" si="379"/>
        <v>8.9399999999998538</v>
      </c>
      <c r="B926" s="5">
        <f t="shared" si="369"/>
        <v>-263.35859073356471</v>
      </c>
      <c r="C926" s="5">
        <f t="shared" si="370"/>
        <v>566.74912806098007</v>
      </c>
      <c r="D926" s="5">
        <f t="shared" si="371"/>
        <v>-380.91723967209907</v>
      </c>
      <c r="E926" s="2">
        <f t="shared" si="372"/>
        <v>624.94985516523684</v>
      </c>
      <c r="F926" s="2">
        <f t="shared" si="373"/>
        <v>-24.923484283098265</v>
      </c>
      <c r="G926" s="3">
        <f t="shared" si="380"/>
        <v>-19.186975089620002</v>
      </c>
      <c r="H926" s="3">
        <f t="shared" si="381"/>
        <v>42.413007455839782</v>
      </c>
      <c r="I926" s="3">
        <f t="shared" si="382"/>
        <v>-112.54128601798138</v>
      </c>
      <c r="J926" s="2">
        <f t="shared" si="374"/>
        <v>121.78893329494232</v>
      </c>
      <c r="K926" s="2">
        <f t="shared" si="357"/>
        <v>121.78893329494232</v>
      </c>
      <c r="L926" s="5">
        <f t="shared" si="358"/>
        <v>0.31384836983451009</v>
      </c>
      <c r="M926" s="4">
        <f t="shared" si="375"/>
        <v>6.4666395888667447E-2</v>
      </c>
      <c r="N926" s="4">
        <f t="shared" si="359"/>
        <v>0.11756969919010365</v>
      </c>
      <c r="O926" s="4">
        <f t="shared" si="360"/>
        <v>0</v>
      </c>
      <c r="P926" s="4">
        <f t="shared" si="361"/>
        <v>0</v>
      </c>
      <c r="Q926" s="5">
        <f t="shared" si="362"/>
        <v>3.8987699017252808</v>
      </c>
      <c r="R926" s="5">
        <f t="shared" si="363"/>
        <v>-8.6182713084323392</v>
      </c>
      <c r="S926" s="5">
        <f t="shared" si="376"/>
        <v>22.86825185204594</v>
      </c>
      <c r="T926" s="6">
        <f t="shared" si="377"/>
        <v>621.4212592024835</v>
      </c>
      <c r="U926" s="5">
        <f t="shared" si="364"/>
        <v>-1.9499886820431189</v>
      </c>
      <c r="V926" s="5">
        <f t="shared" si="365"/>
        <v>7.1125849355929613</v>
      </c>
      <c r="W926" s="5">
        <f t="shared" si="366"/>
        <v>3.0129431977241081</v>
      </c>
      <c r="X926" s="5">
        <f t="shared" si="383"/>
        <v>1.9487812196821619</v>
      </c>
      <c r="Y926" s="5">
        <f t="shared" si="383"/>
        <v>-1.5056863728393779</v>
      </c>
      <c r="Z926" s="5">
        <f t="shared" si="367"/>
        <v>-6.2928049502299501</v>
      </c>
      <c r="AA926">
        <f t="shared" si="368"/>
        <v>0</v>
      </c>
      <c r="AB926">
        <f t="shared" si="378"/>
        <v>0</v>
      </c>
    </row>
    <row r="927" spans="1:28" x14ac:dyDescent="0.2">
      <c r="A927">
        <f t="shared" si="379"/>
        <v>8.9499999999998536</v>
      </c>
      <c r="B927" s="5">
        <f t="shared" si="369"/>
        <v>-263.55036304539993</v>
      </c>
      <c r="C927" s="5">
        <f t="shared" si="370"/>
        <v>567.17318285121985</v>
      </c>
      <c r="D927" s="5">
        <f t="shared" si="371"/>
        <v>-382.0429671725264</v>
      </c>
      <c r="E927" s="2">
        <f t="shared" si="372"/>
        <v>625.41523263104591</v>
      </c>
      <c r="F927" s="2">
        <f t="shared" si="373"/>
        <v>-24.923045727810269</v>
      </c>
      <c r="G927" s="3">
        <f t="shared" si="380"/>
        <v>-19.167487277423181</v>
      </c>
      <c r="H927" s="3">
        <f t="shared" si="381"/>
        <v>42.397950592111386</v>
      </c>
      <c r="I927" s="3">
        <f t="shared" si="382"/>
        <v>-112.60421406748368</v>
      </c>
      <c r="J927" s="2">
        <f t="shared" si="374"/>
        <v>121.83877793501127</v>
      </c>
      <c r="K927" s="2">
        <f t="shared" si="357"/>
        <v>121.83877793501127</v>
      </c>
      <c r="L927" s="5">
        <f t="shared" si="358"/>
        <v>0.31384836983451009</v>
      </c>
      <c r="M927" s="4">
        <f t="shared" si="375"/>
        <v>6.4639876016014203E-2</v>
      </c>
      <c r="N927" s="4">
        <f t="shared" si="359"/>
        <v>0.11753463098731062</v>
      </c>
      <c r="O927" s="4">
        <f t="shared" si="360"/>
        <v>0</v>
      </c>
      <c r="P927" s="4">
        <f t="shared" si="361"/>
        <v>0</v>
      </c>
      <c r="Q927" s="5">
        <f t="shared" si="362"/>
        <v>3.8964040336455854</v>
      </c>
      <c r="R927" s="5">
        <f t="shared" si="363"/>
        <v>-8.6187377257316733</v>
      </c>
      <c r="S927" s="5">
        <f t="shared" si="376"/>
        <v>22.890403293228054</v>
      </c>
      <c r="T927" s="6">
        <f t="shared" si="377"/>
        <v>621.42063778153499</v>
      </c>
      <c r="U927" s="5">
        <f t="shared" si="364"/>
        <v>-1.9500411375090483</v>
      </c>
      <c r="V927" s="5">
        <f t="shared" si="365"/>
        <v>7.1183284489524983</v>
      </c>
      <c r="W927" s="5">
        <f t="shared" si="366"/>
        <v>3.0121423907589726</v>
      </c>
      <c r="X927" s="5">
        <f t="shared" si="383"/>
        <v>1.9463628961365371</v>
      </c>
      <c r="Y927" s="5">
        <f t="shared" si="383"/>
        <v>-1.500409276779175</v>
      </c>
      <c r="Z927" s="5">
        <f t="shared" si="367"/>
        <v>-6.2714543160129708</v>
      </c>
      <c r="AA927">
        <f t="shared" si="368"/>
        <v>0</v>
      </c>
      <c r="AB927">
        <f t="shared" si="378"/>
        <v>0</v>
      </c>
    </row>
    <row r="928" spans="1:28" x14ac:dyDescent="0.2">
      <c r="A928">
        <f t="shared" si="379"/>
        <v>8.9599999999998534</v>
      </c>
      <c r="B928" s="5">
        <f t="shared" si="369"/>
        <v>-263.74194060002935</v>
      </c>
      <c r="C928" s="5">
        <f t="shared" si="370"/>
        <v>567.59708733667719</v>
      </c>
      <c r="D928" s="5">
        <f t="shared" si="371"/>
        <v>-383.16932288591704</v>
      </c>
      <c r="E928" s="2">
        <f t="shared" si="372"/>
        <v>625.88039175592405</v>
      </c>
      <c r="F928" s="2">
        <f t="shared" si="373"/>
        <v>-24.922597454244947</v>
      </c>
      <c r="G928" s="3">
        <f t="shared" si="380"/>
        <v>-19.148023648461816</v>
      </c>
      <c r="H928" s="3">
        <f t="shared" si="381"/>
        <v>42.382946499343596</v>
      </c>
      <c r="I928" s="3">
        <f t="shared" si="382"/>
        <v>-112.66692861064381</v>
      </c>
      <c r="J928" s="2">
        <f t="shared" si="374"/>
        <v>121.88846445076</v>
      </c>
      <c r="K928" s="2">
        <f t="shared" ref="K928:K991" si="384">IF(D928&gt;=hwind,SQRT((G928-vxw)^2+(H928-vyw)^2+I928^2),J928)</f>
        <v>121.88846445076</v>
      </c>
      <c r="L928" s="5">
        <f t="shared" ref="L928:L991" si="385">IF(drag=1,cdfit*(cda+cdb/(1+EXP(-(K928-vel)/dv))),IF(drag=2,cdfit,0))</f>
        <v>0.31384836983451009</v>
      </c>
      <c r="M928" s="4">
        <f t="shared" si="375"/>
        <v>6.4613461655379387E-2</v>
      </c>
      <c r="N928" s="4">
        <f t="shared" ref="N928:N991" si="386">IF(Magnus=1,(IF(M928&lt;0.1,1.5*M928,0.09+0.6*M928)),IF(Magnus=2,1/(2.32+0.4/M928),0))</f>
        <v>0.11749969450647395</v>
      </c>
      <c r="O928" s="4">
        <f t="shared" ref="O928:O991" si="387">IF(D928&gt;=hwind,vxw,0)</f>
        <v>0</v>
      </c>
      <c r="P928" s="4">
        <f t="shared" ref="P928:P991" si="388">IF(E928&gt;=hwind,vxw,0)</f>
        <v>0</v>
      </c>
      <c r="Q928" s="5">
        <f t="shared" ref="Q928:Q991" si="389">-const*$L928*$K928*(G928-O928)</f>
        <v>3.8940347905697386</v>
      </c>
      <c r="R928" s="5">
        <f t="shared" ref="R928:R991" si="390">-const*$L928*$K928*(H928-P928)</f>
        <v>-8.6192011888682725</v>
      </c>
      <c r="S928" s="5">
        <f t="shared" si="376"/>
        <v>22.912492057201302</v>
      </c>
      <c r="T928" s="6">
        <f t="shared" si="377"/>
        <v>621.42001636120801</v>
      </c>
      <c r="U928" s="5">
        <f t="shared" ref="U928:U991" si="391">const*($N928/omega)*K928*(wy*I928-wz*(H928-P928))</f>
        <v>-1.9500933471048585</v>
      </c>
      <c r="V928" s="5">
        <f t="shared" ref="V928:V991" si="392">const*($N928/omega)*K928*(wz*(G928-O928)-wx*I928)</f>
        <v>7.1240546098538138</v>
      </c>
      <c r="W928" s="5">
        <f t="shared" ref="W928:W991" si="393">const*($N928/omega)*K928*(wx*(H928-P928)-wy*(G928-O928))</f>
        <v>3.011343817557977</v>
      </c>
      <c r="X928" s="5">
        <f t="shared" si="383"/>
        <v>1.9439414434648801</v>
      </c>
      <c r="Y928" s="5">
        <f t="shared" si="383"/>
        <v>-1.4951465790144587</v>
      </c>
      <c r="Z928" s="5">
        <f t="shared" ref="Z928:Z991" si="394">S928+W928-32.174</f>
        <v>-6.2501641252407225</v>
      </c>
      <c r="AA928">
        <f t="shared" ref="AA928:AA991" si="395">IF(($A928-ttarget)*($A929-ttarget)&lt;0,1,0)</f>
        <v>0</v>
      </c>
      <c r="AB928">
        <f t="shared" si="378"/>
        <v>0</v>
      </c>
    </row>
    <row r="929" spans="1:28" x14ac:dyDescent="0.2">
      <c r="A929">
        <f t="shared" si="379"/>
        <v>8.9699999999998532</v>
      </c>
      <c r="B929" s="5">
        <f t="shared" ref="B929:B992" si="396">B928+G928*dt+0.5*X928*dt*dt</f>
        <v>-263.93332363944177</v>
      </c>
      <c r="C929" s="5">
        <f t="shared" ref="C929:C992" si="397">C928+H928*dt+0.5*Y928*dt*dt</f>
        <v>568.02084204434163</v>
      </c>
      <c r="D929" s="5">
        <f t="shared" ref="D929:D992" si="398">D928+I928*dt+0.5*Z928*dt*dt</f>
        <v>-384.29630468022975</v>
      </c>
      <c r="E929" s="2">
        <f t="shared" ref="E929:E992" si="399">SQRT(B929^2+C929^2)</f>
        <v>626.34533312233214</v>
      </c>
      <c r="F929" s="2">
        <f t="shared" ref="F929:F992" si="400">ATAN2(C929,B929)*180/PI()</f>
        <v>-24.922139483346637</v>
      </c>
      <c r="G929" s="3">
        <f t="shared" si="380"/>
        <v>-19.128584234027166</v>
      </c>
      <c r="H929" s="3">
        <f t="shared" si="381"/>
        <v>42.367995033553449</v>
      </c>
      <c r="I929" s="3">
        <f t="shared" si="382"/>
        <v>-112.72943025189622</v>
      </c>
      <c r="J929" s="2">
        <f t="shared" ref="J929:J992" si="401">SQRT(G929^2+H929^2+I929^2)</f>
        <v>121.9379931886638</v>
      </c>
      <c r="K929" s="2">
        <f t="shared" si="384"/>
        <v>121.9379931886638</v>
      </c>
      <c r="L929" s="5">
        <f t="shared" si="385"/>
        <v>0.31384836983451009</v>
      </c>
      <c r="M929" s="4">
        <f t="shared" ref="M929:M992" si="402">(romega/K929)*EXP(-A929/tau)</f>
        <v>6.4587152391505323E-2</v>
      </c>
      <c r="N929" s="4">
        <f t="shared" si="386"/>
        <v>0.11746488928888044</v>
      </c>
      <c r="O929" s="4">
        <f t="shared" si="387"/>
        <v>0</v>
      </c>
      <c r="P929" s="4">
        <f t="shared" si="388"/>
        <v>0</v>
      </c>
      <c r="Q929" s="5">
        <f t="shared" si="389"/>
        <v>3.8916622113408255</v>
      </c>
      <c r="R929" s="5">
        <f t="shared" si="390"/>
        <v>-8.6196617180404331</v>
      </c>
      <c r="S929" s="5">
        <f t="shared" ref="S929:S992" si="403">-const*$L929*$K929*I929</f>
        <v>22.934518229367395</v>
      </c>
      <c r="T929" s="6">
        <f t="shared" ref="T929:T992" si="404">omega*EXP(-A929/tau)*30/PI()</f>
        <v>621.41939494150233</v>
      </c>
      <c r="U929" s="5">
        <f t="shared" si="391"/>
        <v>-1.9501453125412818</v>
      </c>
      <c r="V929" s="5">
        <f t="shared" si="392"/>
        <v>7.1297634579203999</v>
      </c>
      <c r="W929" s="5">
        <f t="shared" si="393"/>
        <v>3.0105474754620505</v>
      </c>
      <c r="X929" s="5">
        <f t="shared" si="383"/>
        <v>1.9415168987995437</v>
      </c>
      <c r="Y929" s="5">
        <f t="shared" si="383"/>
        <v>-1.4898982601200332</v>
      </c>
      <c r="Z929" s="5">
        <f t="shared" si="394"/>
        <v>-6.2289342951705535</v>
      </c>
      <c r="AA929">
        <f t="shared" si="395"/>
        <v>0</v>
      </c>
      <c r="AB929">
        <f t="shared" ref="AB929:AB992" si="405">IF($D929*$D930&lt;0,1,0)</f>
        <v>0</v>
      </c>
    </row>
    <row r="930" spans="1:28" x14ac:dyDescent="0.2">
      <c r="A930">
        <f t="shared" si="379"/>
        <v>8.979999999999853</v>
      </c>
      <c r="B930" s="5">
        <f t="shared" si="396"/>
        <v>-264.12451240593708</v>
      </c>
      <c r="C930" s="5">
        <f t="shared" si="397"/>
        <v>568.44444749976424</v>
      </c>
      <c r="D930" s="5">
        <f t="shared" si="398"/>
        <v>-385.42391042946349</v>
      </c>
      <c r="E930" s="2">
        <f t="shared" si="399"/>
        <v>626.8100573116119</v>
      </c>
      <c r="F930" s="2">
        <f t="shared" si="400"/>
        <v>-24.921671836060192</v>
      </c>
      <c r="G930" s="3">
        <f t="shared" si="380"/>
        <v>-19.109169065039172</v>
      </c>
      <c r="H930" s="3">
        <f t="shared" si="381"/>
        <v>42.353096050952246</v>
      </c>
      <c r="I930" s="3">
        <f t="shared" si="382"/>
        <v>-112.79171959484792</v>
      </c>
      <c r="J930" s="2">
        <f t="shared" si="401"/>
        <v>121.9873644957552</v>
      </c>
      <c r="K930" s="2">
        <f t="shared" si="384"/>
        <v>121.9873644957552</v>
      </c>
      <c r="L930" s="5">
        <f t="shared" si="385"/>
        <v>0.31384836983451009</v>
      </c>
      <c r="M930" s="4">
        <f t="shared" si="402"/>
        <v>6.4560947810630057E-2</v>
      </c>
      <c r="N930" s="4">
        <f t="shared" si="386"/>
        <v>0.11743021487699835</v>
      </c>
      <c r="O930" s="4">
        <f t="shared" si="387"/>
        <v>0</v>
      </c>
      <c r="P930" s="4">
        <f t="shared" si="388"/>
        <v>0</v>
      </c>
      <c r="Q930" s="5">
        <f t="shared" si="389"/>
        <v>3.8892863346712581</v>
      </c>
      <c r="R930" s="5">
        <f t="shared" si="390"/>
        <v>-8.6201193333599377</v>
      </c>
      <c r="S930" s="5">
        <f t="shared" si="403"/>
        <v>22.95648189574564</v>
      </c>
      <c r="T930" s="6">
        <f t="shared" si="404"/>
        <v>621.41877352241806</v>
      </c>
      <c r="U930" s="5">
        <f t="shared" si="391"/>
        <v>-1.9501970355205587</v>
      </c>
      <c r="V930" s="5">
        <f t="shared" si="392"/>
        <v>7.1354550327894701</v>
      </c>
      <c r="W930" s="5">
        <f t="shared" si="393"/>
        <v>3.009753361791907</v>
      </c>
      <c r="X930" s="5">
        <f t="shared" si="383"/>
        <v>1.9390892991506994</v>
      </c>
      <c r="Y930" s="5">
        <f t="shared" si="383"/>
        <v>-1.4846643005704676</v>
      </c>
      <c r="Z930" s="5">
        <f t="shared" si="394"/>
        <v>-6.2077647424624516</v>
      </c>
      <c r="AA930">
        <f t="shared" si="395"/>
        <v>0</v>
      </c>
      <c r="AB930">
        <f t="shared" si="405"/>
        <v>0</v>
      </c>
    </row>
    <row r="931" spans="1:28" x14ac:dyDescent="0.2">
      <c r="A931">
        <f t="shared" si="379"/>
        <v>8.9899999999998528</v>
      </c>
      <c r="B931" s="5">
        <f t="shared" si="396"/>
        <v>-264.31550714212256</v>
      </c>
      <c r="C931" s="5">
        <f t="shared" si="397"/>
        <v>568.86790422705872</v>
      </c>
      <c r="D931" s="5">
        <f t="shared" si="398"/>
        <v>-386.55213801364908</v>
      </c>
      <c r="E931" s="2">
        <f t="shared" si="399"/>
        <v>627.27456490398481</v>
      </c>
      <c r="F931" s="2">
        <f t="shared" si="400"/>
        <v>-24.921194533330759</v>
      </c>
      <c r="G931" s="3">
        <f t="shared" si="380"/>
        <v>-19.089778172047666</v>
      </c>
      <c r="H931" s="3">
        <f t="shared" si="381"/>
        <v>42.338249407946542</v>
      </c>
      <c r="I931" s="3">
        <f t="shared" si="382"/>
        <v>-112.85379724227255</v>
      </c>
      <c r="J931" s="2">
        <f t="shared" si="401"/>
        <v>122.03657871960945</v>
      </c>
      <c r="K931" s="2">
        <f t="shared" si="384"/>
        <v>122.03657871960945</v>
      </c>
      <c r="L931" s="5">
        <f t="shared" si="385"/>
        <v>0.31384836983451009</v>
      </c>
      <c r="M931" s="4">
        <f t="shared" si="402"/>
        <v>6.4534847500484119E-2</v>
      </c>
      <c r="N931" s="4">
        <f t="shared" si="386"/>
        <v>0.11739567081447941</v>
      </c>
      <c r="O931" s="4">
        <f t="shared" si="387"/>
        <v>0</v>
      </c>
      <c r="P931" s="4">
        <f t="shared" si="388"/>
        <v>0</v>
      </c>
      <c r="Q931" s="5">
        <f t="shared" si="389"/>
        <v>3.8869071991423758</v>
      </c>
      <c r="R931" s="5">
        <f t="shared" si="390"/>
        <v>-8.6205740548519305</v>
      </c>
      <c r="S931" s="5">
        <f t="shared" si="403"/>
        <v>22.978383142966145</v>
      </c>
      <c r="T931" s="6">
        <f t="shared" si="404"/>
        <v>621.41815210395532</v>
      </c>
      <c r="U931" s="5">
        <f t="shared" si="391"/>
        <v>-1.9502485177364439</v>
      </c>
      <c r="V931" s="5">
        <f t="shared" si="392"/>
        <v>7.1411293741109318</v>
      </c>
      <c r="W931" s="5">
        <f t="shared" si="393"/>
        <v>3.0089614738482089</v>
      </c>
      <c r="X931" s="5">
        <f t="shared" si="383"/>
        <v>1.9366586814059319</v>
      </c>
      <c r="Y931" s="5">
        <f t="shared" si="383"/>
        <v>-1.4794446807409987</v>
      </c>
      <c r="Z931" s="5">
        <f t="shared" si="394"/>
        <v>-6.186655383185645</v>
      </c>
      <c r="AA931">
        <f t="shared" si="395"/>
        <v>0</v>
      </c>
      <c r="AB931">
        <f t="shared" si="405"/>
        <v>0</v>
      </c>
    </row>
    <row r="932" spans="1:28" x14ac:dyDescent="0.2">
      <c r="A932">
        <f t="shared" si="379"/>
        <v>8.9999999999998526</v>
      </c>
      <c r="B932" s="5">
        <f t="shared" si="396"/>
        <v>-264.50630809090899</v>
      </c>
      <c r="C932" s="5">
        <f t="shared" si="397"/>
        <v>569.29121274890406</v>
      </c>
      <c r="D932" s="5">
        <f t="shared" si="398"/>
        <v>-387.68098531884101</v>
      </c>
      <c r="E932" s="2">
        <f t="shared" si="399"/>
        <v>627.73885647855252</v>
      </c>
      <c r="F932" s="2">
        <f t="shared" si="400"/>
        <v>-24.920707596103544</v>
      </c>
      <c r="G932" s="3">
        <f t="shared" si="380"/>
        <v>-19.070411585233607</v>
      </c>
      <c r="H932" s="3">
        <f t="shared" si="381"/>
        <v>42.323454961139134</v>
      </c>
      <c r="I932" s="3">
        <f t="shared" si="382"/>
        <v>-112.91566379610441</v>
      </c>
      <c r="J932" s="2">
        <f t="shared" si="401"/>
        <v>122.08563620832989</v>
      </c>
      <c r="K932" s="2">
        <f t="shared" si="384"/>
        <v>122.08563620832989</v>
      </c>
      <c r="L932" s="5">
        <f t="shared" si="385"/>
        <v>0.31384836983451009</v>
      </c>
      <c r="M932" s="4">
        <f t="shared" si="402"/>
        <v>6.4508851050287697E-2</v>
      </c>
      <c r="N932" s="4">
        <f t="shared" si="386"/>
        <v>0.11736125664616091</v>
      </c>
      <c r="O932" s="4">
        <f t="shared" si="387"/>
        <v>0</v>
      </c>
      <c r="P932" s="4">
        <f t="shared" si="388"/>
        <v>0</v>
      </c>
      <c r="Q932" s="5">
        <f t="shared" si="389"/>
        <v>3.88452484320405</v>
      </c>
      <c r="R932" s="5">
        <f t="shared" si="390"/>
        <v>-8.6210259024547806</v>
      </c>
      <c r="S932" s="5">
        <f t="shared" si="403"/>
        <v>23.00022205826297</v>
      </c>
      <c r="T932" s="6">
        <f t="shared" si="404"/>
        <v>621.41753068611388</v>
      </c>
      <c r="U932" s="5">
        <f t="shared" si="391"/>
        <v>-1.950299760874217</v>
      </c>
      <c r="V932" s="5">
        <f t="shared" si="392"/>
        <v>7.1467865215464066</v>
      </c>
      <c r="W932" s="5">
        <f t="shared" si="393"/>
        <v>3.0081718089117602</v>
      </c>
      <c r="X932" s="5">
        <f t="shared" si="383"/>
        <v>1.934225082329833</v>
      </c>
      <c r="Y932" s="5">
        <f t="shared" si="383"/>
        <v>-1.474239380908374</v>
      </c>
      <c r="Z932" s="5">
        <f t="shared" si="394"/>
        <v>-6.1656061328252676</v>
      </c>
      <c r="AA932">
        <f t="shared" si="395"/>
        <v>0</v>
      </c>
      <c r="AB932">
        <f t="shared" si="405"/>
        <v>0</v>
      </c>
    </row>
    <row r="933" spans="1:28" x14ac:dyDescent="0.2">
      <c r="A933">
        <f t="shared" si="379"/>
        <v>9.0099999999998523</v>
      </c>
      <c r="B933" s="5">
        <f t="shared" si="396"/>
        <v>-264.6969154955072</v>
      </c>
      <c r="C933" s="5">
        <f t="shared" si="397"/>
        <v>569.71437358654634</v>
      </c>
      <c r="D933" s="5">
        <f t="shared" si="398"/>
        <v>-388.81045023710868</v>
      </c>
      <c r="E933" s="2">
        <f t="shared" si="399"/>
        <v>628.20293261329698</v>
      </c>
      <c r="F933" s="2">
        <f t="shared" si="400"/>
        <v>-24.92021104532359</v>
      </c>
      <c r="G933" s="3">
        <f t="shared" si="380"/>
        <v>-19.051069334410307</v>
      </c>
      <c r="H933" s="3">
        <f t="shared" si="381"/>
        <v>42.308712567330048</v>
      </c>
      <c r="I933" s="3">
        <f t="shared" si="382"/>
        <v>-112.97731985743266</v>
      </c>
      <c r="J933" s="2">
        <f t="shared" si="401"/>
        <v>122.13453731053353</v>
      </c>
      <c r="K933" s="2">
        <f t="shared" si="384"/>
        <v>122.13453731053353</v>
      </c>
      <c r="L933" s="5">
        <f t="shared" si="385"/>
        <v>0.31384836983451009</v>
      </c>
      <c r="M933" s="4">
        <f t="shared" si="402"/>
        <v>6.4482958050747413E-2</v>
      </c>
      <c r="N933" s="4">
        <f t="shared" si="386"/>
        <v>0.11732697191806751</v>
      </c>
      <c r="O933" s="4">
        <f t="shared" si="387"/>
        <v>0</v>
      </c>
      <c r="P933" s="4">
        <f t="shared" si="388"/>
        <v>0</v>
      </c>
      <c r="Q933" s="5">
        <f t="shared" si="389"/>
        <v>3.8821393051743041</v>
      </c>
      <c r="R933" s="5">
        <f t="shared" si="390"/>
        <v>-8.6214748960199525</v>
      </c>
      <c r="S933" s="5">
        <f t="shared" si="403"/>
        <v>23.021998729467363</v>
      </c>
      <c r="T933" s="6">
        <f t="shared" si="404"/>
        <v>621.41690926889396</v>
      </c>
      <c r="U933" s="5">
        <f t="shared" si="391"/>
        <v>-1.9503507666106901</v>
      </c>
      <c r="V933" s="5">
        <f t="shared" si="392"/>
        <v>7.1524265147682193</v>
      </c>
      <c r="W933" s="5">
        <f t="shared" si="393"/>
        <v>3.0073843642436744</v>
      </c>
      <c r="X933" s="5">
        <f t="shared" si="383"/>
        <v>1.931788538563614</v>
      </c>
      <c r="Y933" s="5">
        <f t="shared" si="383"/>
        <v>-1.4690483812517332</v>
      </c>
      <c r="Z933" s="5">
        <f t="shared" si="394"/>
        <v>-6.1446169062889631</v>
      </c>
      <c r="AA933">
        <f t="shared" si="395"/>
        <v>0</v>
      </c>
      <c r="AB933">
        <f t="shared" si="405"/>
        <v>0</v>
      </c>
    </row>
    <row r="934" spans="1:28" x14ac:dyDescent="0.2">
      <c r="A934">
        <f t="shared" si="379"/>
        <v>9.0199999999998521</v>
      </c>
      <c r="B934" s="5">
        <f t="shared" si="396"/>
        <v>-264.88732959942439</v>
      </c>
      <c r="C934" s="5">
        <f t="shared" si="397"/>
        <v>570.13738725980056</v>
      </c>
      <c r="D934" s="5">
        <f t="shared" si="398"/>
        <v>-389.94053066652828</v>
      </c>
      <c r="E934" s="2">
        <f t="shared" si="399"/>
        <v>628.66679388508021</v>
      </c>
      <c r="F934" s="2">
        <f t="shared" si="400"/>
        <v>-24.919704901935571</v>
      </c>
      <c r="G934" s="3">
        <f t="shared" si="380"/>
        <v>-19.031751449024672</v>
      </c>
      <c r="H934" s="3">
        <f t="shared" si="381"/>
        <v>42.294022083517532</v>
      </c>
      <c r="I934" s="3">
        <f t="shared" si="382"/>
        <v>-113.03876602649555</v>
      </c>
      <c r="J934" s="2">
        <f t="shared" si="401"/>
        <v>122.18328237533696</v>
      </c>
      <c r="K934" s="2">
        <f t="shared" si="384"/>
        <v>122.18328237533696</v>
      </c>
      <c r="L934" s="5">
        <f t="shared" si="385"/>
        <v>0.31384836983451009</v>
      </c>
      <c r="M934" s="4">
        <f t="shared" si="402"/>
        <v>6.4457168094053274E-2</v>
      </c>
      <c r="N934" s="4">
        <f t="shared" si="386"/>
        <v>0.11729281617741319</v>
      </c>
      <c r="O934" s="4">
        <f t="shared" si="387"/>
        <v>0</v>
      </c>
      <c r="P934" s="4">
        <f t="shared" si="388"/>
        <v>0</v>
      </c>
      <c r="Q934" s="5">
        <f t="shared" si="389"/>
        <v>3.8797506232389449</v>
      </c>
      <c r="R934" s="5">
        <f t="shared" si="390"/>
        <v>-8.6219210553119137</v>
      </c>
      <c r="S934" s="5">
        <f t="shared" si="403"/>
        <v>23.04371324500103</v>
      </c>
      <c r="T934" s="6">
        <f t="shared" si="404"/>
        <v>621.41628785229523</v>
      </c>
      <c r="U934" s="5">
        <f t="shared" si="391"/>
        <v>-1.9504015366142222</v>
      </c>
      <c r="V934" s="5">
        <f t="shared" si="392"/>
        <v>7.1580493934584286</v>
      </c>
      <c r="W934" s="5">
        <f t="shared" si="393"/>
        <v>3.0065991370855571</v>
      </c>
      <c r="X934" s="5">
        <f t="shared" si="383"/>
        <v>1.9293490866247227</v>
      </c>
      <c r="Y934" s="5">
        <f t="shared" si="383"/>
        <v>-1.4638716618534851</v>
      </c>
      <c r="Z934" s="5">
        <f t="shared" si="394"/>
        <v>-6.1236876179134114</v>
      </c>
      <c r="AA934">
        <f t="shared" si="395"/>
        <v>0</v>
      </c>
      <c r="AB934">
        <f t="shared" si="405"/>
        <v>0</v>
      </c>
    </row>
    <row r="935" spans="1:28" x14ac:dyDescent="0.2">
      <c r="A935">
        <f t="shared" si="379"/>
        <v>9.0299999999998519</v>
      </c>
      <c r="B935" s="5">
        <f t="shared" si="396"/>
        <v>-265.07755064646028</v>
      </c>
      <c r="C935" s="5">
        <f t="shared" si="397"/>
        <v>570.56025428705254</v>
      </c>
      <c r="D935" s="5">
        <f t="shared" si="398"/>
        <v>-391.07122451117414</v>
      </c>
      <c r="E935" s="2">
        <f t="shared" si="399"/>
        <v>629.13044086964408</v>
      </c>
      <c r="F935" s="2">
        <f t="shared" si="400"/>
        <v>-24.91918918688356</v>
      </c>
      <c r="G935" s="3">
        <f t="shared" si="380"/>
        <v>-19.012457958158425</v>
      </c>
      <c r="H935" s="3">
        <f t="shared" si="381"/>
        <v>42.279383366898998</v>
      </c>
      <c r="I935" s="3">
        <f t="shared" si="382"/>
        <v>-113.10000290267469</v>
      </c>
      <c r="J935" s="2">
        <f t="shared" si="401"/>
        <v>122.23187175234199</v>
      </c>
      <c r="K935" s="2">
        <f t="shared" si="384"/>
        <v>122.23187175234199</v>
      </c>
      <c r="L935" s="5">
        <f t="shared" si="385"/>
        <v>0.31384836983451009</v>
      </c>
      <c r="M935" s="4">
        <f t="shared" si="402"/>
        <v>6.4431480773875491E-2</v>
      </c>
      <c r="N935" s="4">
        <f t="shared" si="386"/>
        <v>0.11725878897260286</v>
      </c>
      <c r="O935" s="4">
        <f t="shared" si="387"/>
        <v>0</v>
      </c>
      <c r="P935" s="4">
        <f t="shared" si="388"/>
        <v>0</v>
      </c>
      <c r="Q935" s="5">
        <f t="shared" si="389"/>
        <v>3.877358835451195</v>
      </c>
      <c r="R935" s="5">
        <f t="shared" si="390"/>
        <v>-8.6223644000080064</v>
      </c>
      <c r="S935" s="5">
        <f t="shared" si="403"/>
        <v>23.065365693869396</v>
      </c>
      <c r="T935" s="6">
        <f t="shared" si="404"/>
        <v>621.41566643631813</v>
      </c>
      <c r="U935" s="5">
        <f t="shared" si="391"/>
        <v>-1.9504520725447216</v>
      </c>
      <c r="V935" s="5">
        <f t="shared" si="392"/>
        <v>7.1636551973078335</v>
      </c>
      <c r="W935" s="5">
        <f t="shared" si="393"/>
        <v>3.0058161246596771</v>
      </c>
      <c r="X935" s="5">
        <f t="shared" si="383"/>
        <v>1.9269067629064733</v>
      </c>
      <c r="Y935" s="5">
        <f t="shared" si="383"/>
        <v>-1.4587092027001729</v>
      </c>
      <c r="Z935" s="5">
        <f t="shared" si="394"/>
        <v>-6.1028181814709264</v>
      </c>
      <c r="AA935">
        <f t="shared" si="395"/>
        <v>0</v>
      </c>
      <c r="AB935">
        <f t="shared" si="405"/>
        <v>0</v>
      </c>
    </row>
    <row r="936" spans="1:28" x14ac:dyDescent="0.2">
      <c r="A936">
        <f t="shared" si="379"/>
        <v>9.0399999999998517</v>
      </c>
      <c r="B936" s="5">
        <f t="shared" si="396"/>
        <v>-265.26757888070375</v>
      </c>
      <c r="C936" s="5">
        <f t="shared" si="397"/>
        <v>570.98297518526135</v>
      </c>
      <c r="D936" s="5">
        <f t="shared" si="398"/>
        <v>-392.20252968110992</v>
      </c>
      <c r="E936" s="2">
        <f t="shared" si="399"/>
        <v>629.59387414161142</v>
      </c>
      <c r="F936" s="2">
        <f t="shared" si="400"/>
        <v>-24.918663921110802</v>
      </c>
      <c r="G936" s="3">
        <f t="shared" si="380"/>
        <v>-18.99318889052936</v>
      </c>
      <c r="H936" s="3">
        <f t="shared" si="381"/>
        <v>42.264796274871998</v>
      </c>
      <c r="I936" s="3">
        <f t="shared" si="382"/>
        <v>-113.16103108448939</v>
      </c>
      <c r="J936" s="2">
        <f t="shared" si="401"/>
        <v>122.2803057916218</v>
      </c>
      <c r="K936" s="2">
        <f t="shared" si="384"/>
        <v>122.2803057916218</v>
      </c>
      <c r="L936" s="5">
        <f t="shared" si="385"/>
        <v>0.31384836983451009</v>
      </c>
      <c r="M936" s="4">
        <f t="shared" si="402"/>
        <v>6.4405895685361356E-2</v>
      </c>
      <c r="N936" s="4">
        <f t="shared" si="386"/>
        <v>0.1172248898532342</v>
      </c>
      <c r="O936" s="4">
        <f t="shared" si="387"/>
        <v>0</v>
      </c>
      <c r="P936" s="4">
        <f t="shared" si="388"/>
        <v>0</v>
      </c>
      <c r="Q936" s="5">
        <f t="shared" si="389"/>
        <v>3.8749639797313469</v>
      </c>
      <c r="R936" s="5">
        <f t="shared" si="390"/>
        <v>-8.6228049496983665</v>
      </c>
      <c r="S936" s="5">
        <f t="shared" si="403"/>
        <v>23.086956165654939</v>
      </c>
      <c r="T936" s="6">
        <f t="shared" si="404"/>
        <v>621.41504502096257</v>
      </c>
      <c r="U936" s="5">
        <f t="shared" si="391"/>
        <v>-1.9505023760536644</v>
      </c>
      <c r="V936" s="5">
        <f t="shared" si="392"/>
        <v>7.1692439660150233</v>
      </c>
      <c r="W936" s="5">
        <f t="shared" si="393"/>
        <v>3.0050353241691505</v>
      </c>
      <c r="X936" s="5">
        <f t="shared" si="383"/>
        <v>1.9244616036776825</v>
      </c>
      <c r="Y936" s="5">
        <f t="shared" si="383"/>
        <v>-1.4535609836833432</v>
      </c>
      <c r="Z936" s="5">
        <f t="shared" si="394"/>
        <v>-6.0820085101759105</v>
      </c>
      <c r="AA936">
        <f t="shared" si="395"/>
        <v>0</v>
      </c>
      <c r="AB936">
        <f t="shared" si="405"/>
        <v>0</v>
      </c>
    </row>
    <row r="937" spans="1:28" x14ac:dyDescent="0.2">
      <c r="A937">
        <f t="shared" si="379"/>
        <v>9.0499999999998515</v>
      </c>
      <c r="B937" s="5">
        <f t="shared" si="396"/>
        <v>-265.45741454652887</v>
      </c>
      <c r="C937" s="5">
        <f t="shared" si="397"/>
        <v>571.40555046996087</v>
      </c>
      <c r="D937" s="5">
        <f t="shared" si="398"/>
        <v>-393.33444409238035</v>
      </c>
      <c r="E937" s="2">
        <f t="shared" si="399"/>
        <v>630.05709427448448</v>
      </c>
      <c r="F937" s="2">
        <f t="shared" si="400"/>
        <v>-24.918129125559489</v>
      </c>
      <c r="G937" s="3">
        <f t="shared" si="380"/>
        <v>-18.973944274492585</v>
      </c>
      <c r="H937" s="3">
        <f t="shared" si="381"/>
        <v>42.250260665035164</v>
      </c>
      <c r="I937" s="3">
        <f t="shared" si="382"/>
        <v>-113.22185116959115</v>
      </c>
      <c r="J937" s="2">
        <f t="shared" si="401"/>
        <v>122.32858484370698</v>
      </c>
      <c r="K937" s="2">
        <f t="shared" si="384"/>
        <v>122.32858484370698</v>
      </c>
      <c r="L937" s="5">
        <f t="shared" si="385"/>
        <v>0.31384836983451009</v>
      </c>
      <c r="M937" s="4">
        <f t="shared" si="402"/>
        <v>6.4380412425131942E-2</v>
      </c>
      <c r="N937" s="4">
        <f t="shared" si="386"/>
        <v>0.11719111837009911</v>
      </c>
      <c r="O937" s="4">
        <f t="shared" si="387"/>
        <v>0</v>
      </c>
      <c r="P937" s="4">
        <f t="shared" si="388"/>
        <v>0</v>
      </c>
      <c r="Q937" s="5">
        <f t="shared" si="389"/>
        <v>3.8725660938664221</v>
      </c>
      <c r="R937" s="5">
        <f t="shared" si="390"/>
        <v>-8.6232427238858289</v>
      </c>
      <c r="S937" s="5">
        <f t="shared" si="403"/>
        <v>23.108484750510559</v>
      </c>
      <c r="T937" s="6">
        <f t="shared" si="404"/>
        <v>621.41442360622807</v>
      </c>
      <c r="U937" s="5">
        <f t="shared" si="391"/>
        <v>-1.9505524487840999</v>
      </c>
      <c r="V937" s="5">
        <f t="shared" si="392"/>
        <v>7.1748157392853988</v>
      </c>
      <c r="W937" s="5">
        <f t="shared" si="393"/>
        <v>3.0042567327981087</v>
      </c>
      <c r="X937" s="5">
        <f t="shared" si="383"/>
        <v>1.9220136450823222</v>
      </c>
      <c r="Y937" s="5">
        <f t="shared" si="383"/>
        <v>-1.4484269846004301</v>
      </c>
      <c r="Z937" s="5">
        <f t="shared" si="394"/>
        <v>-6.061258516691332</v>
      </c>
      <c r="AA937">
        <f t="shared" si="395"/>
        <v>0</v>
      </c>
      <c r="AB937">
        <f t="shared" si="405"/>
        <v>0</v>
      </c>
    </row>
    <row r="938" spans="1:28" x14ac:dyDescent="0.2">
      <c r="A938">
        <f t="shared" ref="A938:A956" si="406">A937+dt</f>
        <v>9.0599999999998513</v>
      </c>
      <c r="B938" s="5">
        <f t="shared" si="396"/>
        <v>-265.64705788859158</v>
      </c>
      <c r="C938" s="5">
        <f t="shared" si="397"/>
        <v>571.82798065526197</v>
      </c>
      <c r="D938" s="5">
        <f t="shared" si="398"/>
        <v>-394.46696566700206</v>
      </c>
      <c r="E938" s="2">
        <f t="shared" si="399"/>
        <v>630.52010184064659</v>
      </c>
      <c r="F938" s="2">
        <f t="shared" si="400"/>
        <v>-24.917584821170568</v>
      </c>
      <c r="G938" s="3">
        <f t="shared" ref="G938:G956" si="407">G937+X937*dt</f>
        <v>-18.954724138041762</v>
      </c>
      <c r="H938" s="3">
        <f t="shared" ref="H938:H956" si="408">H937+Y937*dt</f>
        <v>42.235776395189163</v>
      </c>
      <c r="I938" s="3">
        <f t="shared" ref="I938:I956" si="409">I937+Z937*dt</f>
        <v>-113.28246375475806</v>
      </c>
      <c r="J938" s="2">
        <f t="shared" si="401"/>
        <v>122.37670925957174</v>
      </c>
      <c r="K938" s="2">
        <f t="shared" si="384"/>
        <v>122.37670925957174</v>
      </c>
      <c r="L938" s="5">
        <f t="shared" si="385"/>
        <v>0.31384836983451009</v>
      </c>
      <c r="M938" s="4">
        <f t="shared" si="402"/>
        <v>6.4355030591278978E-2</v>
      </c>
      <c r="N938" s="4">
        <f t="shared" si="386"/>
        <v>0.11715747407518537</v>
      </c>
      <c r="O938" s="4">
        <f t="shared" si="387"/>
        <v>0</v>
      </c>
      <c r="P938" s="4">
        <f t="shared" si="388"/>
        <v>0</v>
      </c>
      <c r="Q938" s="5">
        <f t="shared" si="389"/>
        <v>3.8701652155098367</v>
      </c>
      <c r="R938" s="5">
        <f t="shared" si="390"/>
        <v>-8.6236777419858441</v>
      </c>
      <c r="S938" s="5">
        <f t="shared" si="403"/>
        <v>23.129951539152945</v>
      </c>
      <c r="T938" s="6">
        <f t="shared" si="404"/>
        <v>621.41380219211521</v>
      </c>
      <c r="U938" s="5">
        <f t="shared" si="391"/>
        <v>-1.9506022923706678</v>
      </c>
      <c r="V938" s="5">
        <f t="shared" si="392"/>
        <v>7.1803705568302396</v>
      </c>
      <c r="W938" s="5">
        <f t="shared" si="393"/>
        <v>3.0034803477118857</v>
      </c>
      <c r="X938" s="5">
        <f t="shared" ref="X938:Y956" si="410">Q938+U938</f>
        <v>1.9195629231391689</v>
      </c>
      <c r="Y938" s="5">
        <f t="shared" si="410"/>
        <v>-1.4433071851556045</v>
      </c>
      <c r="Z938" s="5">
        <f t="shared" si="394"/>
        <v>-6.0405681131351692</v>
      </c>
      <c r="AA938">
        <f t="shared" si="395"/>
        <v>0</v>
      </c>
      <c r="AB938">
        <f t="shared" si="405"/>
        <v>0</v>
      </c>
    </row>
    <row r="939" spans="1:28" x14ac:dyDescent="0.2">
      <c r="A939">
        <f t="shared" si="406"/>
        <v>9.0699999999998511</v>
      </c>
      <c r="B939" s="5">
        <f t="shared" si="396"/>
        <v>-265.83650915182585</v>
      </c>
      <c r="C939" s="5">
        <f t="shared" si="397"/>
        <v>572.25026625385465</v>
      </c>
      <c r="D939" s="5">
        <f t="shared" si="398"/>
        <v>-395.60009233295528</v>
      </c>
      <c r="E939" s="2">
        <f t="shared" si="399"/>
        <v>630.98289741136114</v>
      </c>
      <c r="F939" s="2">
        <f t="shared" si="400"/>
        <v>-24.917031028883493</v>
      </c>
      <c r="G939" s="3">
        <f t="shared" si="407"/>
        <v>-18.935528508810371</v>
      </c>
      <c r="H939" s="3">
        <f t="shared" si="408"/>
        <v>42.221343323337607</v>
      </c>
      <c r="I939" s="3">
        <f t="shared" si="409"/>
        <v>-113.34286943588941</v>
      </c>
      <c r="J939" s="2">
        <f t="shared" si="401"/>
        <v>122.42467939062038</v>
      </c>
      <c r="K939" s="2">
        <f t="shared" si="384"/>
        <v>122.42467939062038</v>
      </c>
      <c r="L939" s="5">
        <f t="shared" si="385"/>
        <v>0.31384836983451009</v>
      </c>
      <c r="M939" s="4">
        <f t="shared" si="402"/>
        <v>6.4329749783361506E-2</v>
      </c>
      <c r="N939" s="4">
        <f t="shared" si="386"/>
        <v>0.11712395652167799</v>
      </c>
      <c r="O939" s="4">
        <f t="shared" si="387"/>
        <v>0</v>
      </c>
      <c r="P939" s="4">
        <f t="shared" si="388"/>
        <v>0</v>
      </c>
      <c r="Q939" s="5">
        <f t="shared" si="389"/>
        <v>3.8677613821810835</v>
      </c>
      <c r="R939" s="5">
        <f t="shared" si="390"/>
        <v>-8.6241100233264003</v>
      </c>
      <c r="S939" s="5">
        <f t="shared" si="403"/>
        <v>23.151356622856007</v>
      </c>
      <c r="T939" s="6">
        <f t="shared" si="404"/>
        <v>621.41318077862377</v>
      </c>
      <c r="U939" s="5">
        <f t="shared" si="391"/>
        <v>-1.950651908439605</v>
      </c>
      <c r="V939" s="5">
        <f t="shared" si="392"/>
        <v>7.1859084583657404</v>
      </c>
      <c r="W939" s="5">
        <f t="shared" si="393"/>
        <v>3.0027061660571808</v>
      </c>
      <c r="X939" s="5">
        <f t="shared" si="410"/>
        <v>1.9171094737414784</v>
      </c>
      <c r="Y939" s="5">
        <f t="shared" si="410"/>
        <v>-1.4382015649606599</v>
      </c>
      <c r="Z939" s="5">
        <f t="shared" si="394"/>
        <v>-6.0199372110868126</v>
      </c>
      <c r="AA939">
        <f t="shared" si="395"/>
        <v>0</v>
      </c>
      <c r="AB939">
        <f t="shared" si="405"/>
        <v>0</v>
      </c>
    </row>
    <row r="940" spans="1:28" x14ac:dyDescent="0.2">
      <c r="A940">
        <f t="shared" si="406"/>
        <v>9.0799999999998509</v>
      </c>
      <c r="B940" s="5">
        <f t="shared" si="396"/>
        <v>-266.02576858144027</v>
      </c>
      <c r="C940" s="5">
        <f t="shared" si="397"/>
        <v>572.67240777700977</v>
      </c>
      <c r="D940" s="5">
        <f t="shared" si="398"/>
        <v>-396.73382202417474</v>
      </c>
      <c r="E940" s="2">
        <f t="shared" si="399"/>
        <v>631.44548155677205</v>
      </c>
      <c r="F940" s="2">
        <f t="shared" si="400"/>
        <v>-24.916467769636025</v>
      </c>
      <c r="G940" s="3">
        <f t="shared" si="407"/>
        <v>-18.916357414072955</v>
      </c>
      <c r="H940" s="3">
        <f t="shared" si="408"/>
        <v>42.206961307687997</v>
      </c>
      <c r="I940" s="3">
        <f t="shared" si="409"/>
        <v>-113.40306880800028</v>
      </c>
      <c r="J940" s="2">
        <f t="shared" si="401"/>
        <v>122.47249558867358</v>
      </c>
      <c r="K940" s="2">
        <f t="shared" si="384"/>
        <v>122.47249558867358</v>
      </c>
      <c r="L940" s="5">
        <f t="shared" si="385"/>
        <v>0.31384836983451009</v>
      </c>
      <c r="M940" s="4">
        <f t="shared" si="402"/>
        <v>6.430456960240262E-2</v>
      </c>
      <c r="N940" s="4">
        <f t="shared" si="386"/>
        <v>0.11709056526396061</v>
      </c>
      <c r="O940" s="4">
        <f t="shared" si="387"/>
        <v>0</v>
      </c>
      <c r="P940" s="4">
        <f t="shared" si="388"/>
        <v>0</v>
      </c>
      <c r="Q940" s="5">
        <f t="shared" si="389"/>
        <v>3.8653546312654172</v>
      </c>
      <c r="R940" s="5">
        <f t="shared" si="390"/>
        <v>-8.6245395871479626</v>
      </c>
      <c r="S940" s="5">
        <f t="shared" si="403"/>
        <v>23.172700093444327</v>
      </c>
      <c r="T940" s="6">
        <f t="shared" si="404"/>
        <v>621.41255936575362</v>
      </c>
      <c r="U940" s="5">
        <f t="shared" si="391"/>
        <v>-1.9507012986087602</v>
      </c>
      <c r="V940" s="5">
        <f t="shared" si="392"/>
        <v>7.1914294836120796</v>
      </c>
      <c r="W940" s="5">
        <f t="shared" si="393"/>
        <v>3.0019341849622414</v>
      </c>
      <c r="X940" s="5">
        <f t="shared" si="410"/>
        <v>1.914653332656657</v>
      </c>
      <c r="Y940" s="5">
        <f t="shared" si="410"/>
        <v>-1.4331101035358831</v>
      </c>
      <c r="Z940" s="5">
        <f t="shared" si="394"/>
        <v>-5.9993657215934313</v>
      </c>
      <c r="AA940">
        <f t="shared" si="395"/>
        <v>0</v>
      </c>
      <c r="AB940">
        <f t="shared" si="405"/>
        <v>0</v>
      </c>
    </row>
    <row r="941" spans="1:28" x14ac:dyDescent="0.2">
      <c r="A941">
        <f t="shared" si="406"/>
        <v>9.0899999999998506</v>
      </c>
      <c r="B941" s="5">
        <f t="shared" si="396"/>
        <v>-266.21483642291435</v>
      </c>
      <c r="C941" s="5">
        <f t="shared" si="397"/>
        <v>573.09440573458153</v>
      </c>
      <c r="D941" s="5">
        <f t="shared" si="398"/>
        <v>-397.86815268054079</v>
      </c>
      <c r="E941" s="2">
        <f t="shared" si="399"/>
        <v>631.90785484590413</v>
      </c>
      <c r="F941" s="2">
        <f t="shared" si="400"/>
        <v>-24.915895064364019</v>
      </c>
      <c r="G941" s="3">
        <f t="shared" si="407"/>
        <v>-18.897210880746389</v>
      </c>
      <c r="H941" s="3">
        <f t="shared" si="408"/>
        <v>42.192630206652638</v>
      </c>
      <c r="I941" s="3">
        <f t="shared" si="409"/>
        <v>-113.46306246521623</v>
      </c>
      <c r="J941" s="2">
        <f t="shared" si="401"/>
        <v>122.52015820595521</v>
      </c>
      <c r="K941" s="2">
        <f t="shared" si="384"/>
        <v>122.52015820595521</v>
      </c>
      <c r="L941" s="5">
        <f t="shared" si="385"/>
        <v>0.31384836983451009</v>
      </c>
      <c r="M941" s="4">
        <f t="shared" si="402"/>
        <v>6.4279489650886132E-2</v>
      </c>
      <c r="N941" s="4">
        <f t="shared" si="386"/>
        <v>0.11705729985761687</v>
      </c>
      <c r="O941" s="4">
        <f t="shared" si="387"/>
        <v>0</v>
      </c>
      <c r="P941" s="4">
        <f t="shared" si="388"/>
        <v>0</v>
      </c>
      <c r="Q941" s="5">
        <f t="shared" si="389"/>
        <v>3.8629450000135575</v>
      </c>
      <c r="R941" s="5">
        <f t="shared" si="390"/>
        <v>-8.6249664526034131</v>
      </c>
      <c r="S941" s="5">
        <f t="shared" si="403"/>
        <v>23.193982043286656</v>
      </c>
      <c r="T941" s="6">
        <f t="shared" si="404"/>
        <v>621.41193795350489</v>
      </c>
      <c r="U941" s="5">
        <f t="shared" si="391"/>
        <v>-1.950750464487609</v>
      </c>
      <c r="V941" s="5">
        <f t="shared" si="392"/>
        <v>7.196933672292503</v>
      </c>
      <c r="W941" s="5">
        <f t="shared" si="393"/>
        <v>3.0011644015370407</v>
      </c>
      <c r="X941" s="5">
        <f t="shared" si="410"/>
        <v>1.9121945355259484</v>
      </c>
      <c r="Y941" s="5">
        <f t="shared" si="410"/>
        <v>-1.4280327803109101</v>
      </c>
      <c r="Z941" s="5">
        <f t="shared" si="394"/>
        <v>-5.978853555176304</v>
      </c>
      <c r="AA941">
        <f t="shared" si="395"/>
        <v>0</v>
      </c>
      <c r="AB941">
        <f t="shared" si="405"/>
        <v>0</v>
      </c>
    </row>
    <row r="942" spans="1:28" x14ac:dyDescent="0.2">
      <c r="A942">
        <f t="shared" si="406"/>
        <v>9.0999999999998504</v>
      </c>
      <c r="B942" s="5">
        <f t="shared" si="396"/>
        <v>-266.40371292199507</v>
      </c>
      <c r="C942" s="5">
        <f t="shared" si="397"/>
        <v>573.51626063500896</v>
      </c>
      <c r="D942" s="5">
        <f t="shared" si="398"/>
        <v>-399.00308224787074</v>
      </c>
      <c r="E942" s="2">
        <f t="shared" si="399"/>
        <v>632.37001784666256</v>
      </c>
      <c r="F942" s="2">
        <f t="shared" si="400"/>
        <v>-24.915312934001197</v>
      </c>
      <c r="G942" s="3">
        <f t="shared" si="407"/>
        <v>-18.87808893539113</v>
      </c>
      <c r="H942" s="3">
        <f t="shared" si="408"/>
        <v>42.178349878849531</v>
      </c>
      <c r="I942" s="3">
        <f t="shared" si="409"/>
        <v>-113.52285100076799</v>
      </c>
      <c r="J942" s="2">
        <f t="shared" si="401"/>
        <v>122.56766759507889</v>
      </c>
      <c r="K942" s="2">
        <f t="shared" si="384"/>
        <v>122.56766759507889</v>
      </c>
      <c r="L942" s="5">
        <f t="shared" si="385"/>
        <v>0.31384836983451009</v>
      </c>
      <c r="M942" s="4">
        <f t="shared" si="402"/>
        <v>6.4254509532753232E-2</v>
      </c>
      <c r="N942" s="4">
        <f t="shared" si="386"/>
        <v>0.11702415985943146</v>
      </c>
      <c r="O942" s="4">
        <f t="shared" si="387"/>
        <v>0</v>
      </c>
      <c r="P942" s="4">
        <f t="shared" si="388"/>
        <v>0</v>
      </c>
      <c r="Q942" s="5">
        <f t="shared" si="389"/>
        <v>3.8605325255413923</v>
      </c>
      <c r="R942" s="5">
        <f t="shared" si="390"/>
        <v>-8.6253906387579899</v>
      </c>
      <c r="S942" s="5">
        <f t="shared" si="403"/>
        <v>23.21520256528942</v>
      </c>
      <c r="T942" s="6">
        <f t="shared" si="404"/>
        <v>621.41131654187768</v>
      </c>
      <c r="U942" s="5">
        <f t="shared" si="391"/>
        <v>-1.9507994076772617</v>
      </c>
      <c r="V942" s="5">
        <f t="shared" si="392"/>
        <v>7.2024210641323769</v>
      </c>
      <c r="W942" s="5">
        <f t="shared" si="393"/>
        <v>3.0003968128734408</v>
      </c>
      <c r="X942" s="5">
        <f t="shared" si="410"/>
        <v>1.9097331178641306</v>
      </c>
      <c r="Y942" s="5">
        <f t="shared" si="410"/>
        <v>-1.422969574625613</v>
      </c>
      <c r="Z942" s="5">
        <f t="shared" si="394"/>
        <v>-5.9584006218371393</v>
      </c>
      <c r="AA942">
        <f t="shared" si="395"/>
        <v>0</v>
      </c>
      <c r="AB942">
        <f t="shared" si="405"/>
        <v>0</v>
      </c>
    </row>
    <row r="943" spans="1:28" x14ac:dyDescent="0.2">
      <c r="A943">
        <f t="shared" si="406"/>
        <v>9.1099999999998502</v>
      </c>
      <c r="B943" s="5">
        <f t="shared" si="396"/>
        <v>-266.59239832469308</v>
      </c>
      <c r="C943" s="5">
        <f t="shared" si="397"/>
        <v>573.93797298531877</v>
      </c>
      <c r="D943" s="5">
        <f t="shared" si="398"/>
        <v>-400.13860867790947</v>
      </c>
      <c r="E943" s="2">
        <f t="shared" si="399"/>
        <v>632.83197112583389</v>
      </c>
      <c r="F943" s="2">
        <f t="shared" si="400"/>
        <v>-24.914721399478928</v>
      </c>
      <c r="G943" s="3">
        <f t="shared" si="407"/>
        <v>-18.858991604212488</v>
      </c>
      <c r="H943" s="3">
        <f t="shared" si="408"/>
        <v>42.164120183103272</v>
      </c>
      <c r="I943" s="3">
        <f t="shared" si="409"/>
        <v>-113.58243500698636</v>
      </c>
      <c r="J943" s="2">
        <f t="shared" si="401"/>
        <v>122.61502410903492</v>
      </c>
      <c r="K943" s="2">
        <f t="shared" si="384"/>
        <v>122.61502410903492</v>
      </c>
      <c r="L943" s="5">
        <f t="shared" si="385"/>
        <v>0.31384836983451009</v>
      </c>
      <c r="M943" s="4">
        <f t="shared" si="402"/>
        <v>6.4229628853399112E-2</v>
      </c>
      <c r="N943" s="4">
        <f t="shared" si="386"/>
        <v>0.11699114482739156</v>
      </c>
      <c r="O943" s="4">
        <f t="shared" si="387"/>
        <v>0</v>
      </c>
      <c r="P943" s="4">
        <f t="shared" si="388"/>
        <v>0</v>
      </c>
      <c r="Q943" s="5">
        <f t="shared" si="389"/>
        <v>3.8581172448296974</v>
      </c>
      <c r="R943" s="5">
        <f t="shared" si="390"/>
        <v>-8.6258121645892523</v>
      </c>
      <c r="S943" s="5">
        <f t="shared" si="403"/>
        <v>23.236361752890303</v>
      </c>
      <c r="T943" s="6">
        <f t="shared" si="404"/>
        <v>621.41069513087189</v>
      </c>
      <c r="U943" s="5">
        <f t="shared" si="391"/>
        <v>-1.9508481297704832</v>
      </c>
      <c r="V943" s="5">
        <f t="shared" si="392"/>
        <v>7.2078916988583046</v>
      </c>
      <c r="W943" s="5">
        <f t="shared" si="393"/>
        <v>2.999631416045383</v>
      </c>
      <c r="X943" s="5">
        <f t="shared" si="410"/>
        <v>1.9072691150592143</v>
      </c>
      <c r="Y943" s="5">
        <f t="shared" si="410"/>
        <v>-1.4179204657309477</v>
      </c>
      <c r="Z943" s="5">
        <f t="shared" si="394"/>
        <v>-5.9380068310643139</v>
      </c>
      <c r="AA943">
        <f t="shared" si="395"/>
        <v>0</v>
      </c>
      <c r="AB943">
        <f t="shared" si="405"/>
        <v>0</v>
      </c>
    </row>
    <row r="944" spans="1:28" x14ac:dyDescent="0.2">
      <c r="A944">
        <f t="shared" si="406"/>
        <v>9.11999999999985</v>
      </c>
      <c r="B944" s="5">
        <f t="shared" si="396"/>
        <v>-266.78089287727948</v>
      </c>
      <c r="C944" s="5">
        <f t="shared" si="397"/>
        <v>574.35954329112644</v>
      </c>
      <c r="D944" s="5">
        <f t="shared" si="398"/>
        <v>-401.27472992832088</v>
      </c>
      <c r="E944" s="2">
        <f t="shared" si="399"/>
        <v>633.29371524908549</v>
      </c>
      <c r="F944" s="2">
        <f t="shared" si="400"/>
        <v>-24.914120481726048</v>
      </c>
      <c r="G944" s="3">
        <f t="shared" si="407"/>
        <v>-18.839918913061897</v>
      </c>
      <c r="H944" s="3">
        <f t="shared" si="408"/>
        <v>42.149940978445962</v>
      </c>
      <c r="I944" s="3">
        <f t="shared" si="409"/>
        <v>-113.641815075297</v>
      </c>
      <c r="J944" s="2">
        <f t="shared" si="401"/>
        <v>122.66222810117721</v>
      </c>
      <c r="K944" s="2">
        <f t="shared" si="384"/>
        <v>122.66222810117721</v>
      </c>
      <c r="L944" s="5">
        <f t="shared" si="385"/>
        <v>0.31384836983451009</v>
      </c>
      <c r="M944" s="4">
        <f t="shared" si="402"/>
        <v>6.4204847219669597E-2</v>
      </c>
      <c r="N944" s="4">
        <f t="shared" si="386"/>
        <v>0.11695825432068771</v>
      </c>
      <c r="O944" s="4">
        <f t="shared" si="387"/>
        <v>0</v>
      </c>
      <c r="P944" s="4">
        <f t="shared" si="388"/>
        <v>0</v>
      </c>
      <c r="Q944" s="5">
        <f t="shared" si="389"/>
        <v>3.8556991947238646</v>
      </c>
      <c r="R944" s="5">
        <f t="shared" si="390"/>
        <v>-8.6262310489870302</v>
      </c>
      <c r="S944" s="5">
        <f t="shared" si="403"/>
        <v>23.257459700051811</v>
      </c>
      <c r="T944" s="6">
        <f t="shared" si="404"/>
        <v>621.41007372048739</v>
      </c>
      <c r="U944" s="5">
        <f t="shared" si="391"/>
        <v>-1.9508966323517036</v>
      </c>
      <c r="V944" s="5">
        <f t="shared" si="392"/>
        <v>7.2133456161971994</v>
      </c>
      <c r="W944" s="5">
        <f t="shared" si="393"/>
        <v>2.9988682081090468</v>
      </c>
      <c r="X944" s="5">
        <f t="shared" si="410"/>
        <v>1.9048025623721609</v>
      </c>
      <c r="Y944" s="5">
        <f t="shared" si="410"/>
        <v>-1.4128854327898308</v>
      </c>
      <c r="Z944" s="5">
        <f t="shared" si="394"/>
        <v>-5.9176720918391403</v>
      </c>
      <c r="AA944">
        <f t="shared" si="395"/>
        <v>0</v>
      </c>
      <c r="AB944">
        <f t="shared" si="405"/>
        <v>0</v>
      </c>
    </row>
    <row r="945" spans="1:28" x14ac:dyDescent="0.2">
      <c r="A945">
        <f t="shared" si="406"/>
        <v>9.1299999999998498</v>
      </c>
      <c r="B945" s="5">
        <f t="shared" si="396"/>
        <v>-266.96919682628197</v>
      </c>
      <c r="C945" s="5">
        <f t="shared" si="397"/>
        <v>574.78097205663926</v>
      </c>
      <c r="D945" s="5">
        <f t="shared" si="398"/>
        <v>-402.41144396267839</v>
      </c>
      <c r="E945" s="2">
        <f t="shared" si="399"/>
        <v>633.75525078096609</v>
      </c>
      <c r="F945" s="2">
        <f t="shared" si="400"/>
        <v>-24.913510201668601</v>
      </c>
      <c r="G945" s="3">
        <f t="shared" si="407"/>
        <v>-18.820870887438176</v>
      </c>
      <c r="H945" s="3">
        <f t="shared" si="408"/>
        <v>42.135812124118061</v>
      </c>
      <c r="I945" s="3">
        <f t="shared" si="409"/>
        <v>-113.70099179621539</v>
      </c>
      <c r="J945" s="2">
        <f t="shared" si="401"/>
        <v>122.70927992521035</v>
      </c>
      <c r="K945" s="2">
        <f t="shared" si="384"/>
        <v>122.70927992521035</v>
      </c>
      <c r="L945" s="5">
        <f t="shared" si="385"/>
        <v>0.31384836983451009</v>
      </c>
      <c r="M945" s="4">
        <f t="shared" si="402"/>
        <v>6.4180164239857646E-2</v>
      </c>
      <c r="N945" s="4">
        <f t="shared" si="386"/>
        <v>0.11692548789971484</v>
      </c>
      <c r="O945" s="4">
        <f t="shared" si="387"/>
        <v>0</v>
      </c>
      <c r="P945" s="4">
        <f t="shared" si="388"/>
        <v>0</v>
      </c>
      <c r="Q945" s="5">
        <f t="shared" si="389"/>
        <v>3.8532784119336316</v>
      </c>
      <c r="R945" s="5">
        <f t="shared" si="390"/>
        <v>-8.6266473107534001</v>
      </c>
      <c r="S945" s="5">
        <f t="shared" si="403"/>
        <v>23.278496501254896</v>
      </c>
      <c r="T945" s="6">
        <f t="shared" si="404"/>
        <v>621.40945231072442</v>
      </c>
      <c r="U945" s="5">
        <f t="shared" si="391"/>
        <v>-1.9509449169970312</v>
      </c>
      <c r="V945" s="5">
        <f t="shared" si="392"/>
        <v>7.2187828558753901</v>
      </c>
      <c r="W945" s="5">
        <f t="shared" si="393"/>
        <v>2.9981071861030282</v>
      </c>
      <c r="X945" s="5">
        <f t="shared" si="410"/>
        <v>1.9023334949366004</v>
      </c>
      <c r="Y945" s="5">
        <f t="shared" si="410"/>
        <v>-1.4078644548780099</v>
      </c>
      <c r="Z945" s="5">
        <f t="shared" si="394"/>
        <v>-5.8973963126420763</v>
      </c>
      <c r="AA945">
        <f t="shared" si="395"/>
        <v>0</v>
      </c>
      <c r="AB945">
        <f t="shared" si="405"/>
        <v>0</v>
      </c>
    </row>
    <row r="946" spans="1:28" x14ac:dyDescent="0.2">
      <c r="A946">
        <f t="shared" si="406"/>
        <v>9.1399999999998496</v>
      </c>
      <c r="B946" s="5">
        <f t="shared" si="396"/>
        <v>-267.15731041848159</v>
      </c>
      <c r="C946" s="5">
        <f t="shared" si="397"/>
        <v>575.20225978465771</v>
      </c>
      <c r="D946" s="5">
        <f t="shared" si="398"/>
        <v>-403.54874875045613</v>
      </c>
      <c r="E946" s="2">
        <f t="shared" si="399"/>
        <v>634.21657828490561</v>
      </c>
      <c r="F946" s="2">
        <f t="shared" si="400"/>
        <v>-24.912890580229675</v>
      </c>
      <c r="G946" s="3">
        <f t="shared" si="407"/>
        <v>-18.801847552488809</v>
      </c>
      <c r="H946" s="3">
        <f t="shared" si="408"/>
        <v>42.121733479569279</v>
      </c>
      <c r="I946" s="3">
        <f t="shared" si="409"/>
        <v>-113.75996575934181</v>
      </c>
      <c r="J946" s="2">
        <f t="shared" si="401"/>
        <v>122.75617993517686</v>
      </c>
      <c r="K946" s="2">
        <f t="shared" si="384"/>
        <v>122.75617993517686</v>
      </c>
      <c r="L946" s="5">
        <f t="shared" si="385"/>
        <v>0.31384836983451009</v>
      </c>
      <c r="M946" s="4">
        <f t="shared" si="402"/>
        <v>6.4155579523700004E-2</v>
      </c>
      <c r="N946" s="4">
        <f t="shared" si="386"/>
        <v>0.11689284512607338</v>
      </c>
      <c r="O946" s="4">
        <f t="shared" si="387"/>
        <v>0</v>
      </c>
      <c r="P946" s="4">
        <f t="shared" si="388"/>
        <v>0</v>
      </c>
      <c r="Q946" s="5">
        <f t="shared" si="389"/>
        <v>3.8508549330328359</v>
      </c>
      <c r="R946" s="5">
        <f t="shared" si="390"/>
        <v>-8.6270609686026631</v>
      </c>
      <c r="S946" s="5">
        <f t="shared" si="403"/>
        <v>23.299472251492645</v>
      </c>
      <c r="T946" s="6">
        <f t="shared" si="404"/>
        <v>621.40883090158297</v>
      </c>
      <c r="U946" s="5">
        <f t="shared" si="391"/>
        <v>-1.9509929852742733</v>
      </c>
      <c r="V946" s="5">
        <f t="shared" si="392"/>
        <v>7.2242034576177447</v>
      </c>
      <c r="W946" s="5">
        <f t="shared" si="393"/>
        <v>2.9973483470485203</v>
      </c>
      <c r="X946" s="5">
        <f t="shared" si="410"/>
        <v>1.8998619477585625</v>
      </c>
      <c r="Y946" s="5">
        <f t="shared" si="410"/>
        <v>-1.4028575109849184</v>
      </c>
      <c r="Z946" s="5">
        <f t="shared" si="394"/>
        <v>-5.8771794014588323</v>
      </c>
      <c r="AA946">
        <f t="shared" si="395"/>
        <v>0</v>
      </c>
      <c r="AB946">
        <f t="shared" si="405"/>
        <v>0</v>
      </c>
    </row>
    <row r="947" spans="1:28" x14ac:dyDescent="0.2">
      <c r="A947">
        <f t="shared" si="406"/>
        <v>9.1499999999998494</v>
      </c>
      <c r="B947" s="5">
        <f t="shared" si="396"/>
        <v>-267.34523390090908</v>
      </c>
      <c r="C947" s="5">
        <f t="shared" si="397"/>
        <v>575.62340697657783</v>
      </c>
      <c r="D947" s="5">
        <f t="shared" si="398"/>
        <v>-404.68664226701958</v>
      </c>
      <c r="E947" s="2">
        <f t="shared" si="399"/>
        <v>634.67769832321562</v>
      </c>
      <c r="F947" s="2">
        <f t="shared" si="400"/>
        <v>-24.912261638329156</v>
      </c>
      <c r="G947" s="3">
        <f t="shared" si="407"/>
        <v>-18.782848933011223</v>
      </c>
      <c r="H947" s="3">
        <f t="shared" si="408"/>
        <v>42.107704904459432</v>
      </c>
      <c r="I947" s="3">
        <f t="shared" si="409"/>
        <v>-113.8187375533564</v>
      </c>
      <c r="J947" s="2">
        <f t="shared" si="401"/>
        <v>122.80292848544443</v>
      </c>
      <c r="K947" s="2">
        <f t="shared" si="384"/>
        <v>122.80292848544443</v>
      </c>
      <c r="L947" s="5">
        <f t="shared" si="385"/>
        <v>0.31384836983451009</v>
      </c>
      <c r="M947" s="4">
        <f t="shared" si="402"/>
        <v>6.4131092682373658E-2</v>
      </c>
      <c r="N947" s="4">
        <f t="shared" si="386"/>
        <v>0.11686032556257003</v>
      </c>
      <c r="O947" s="4">
        <f t="shared" si="387"/>
        <v>0</v>
      </c>
      <c r="P947" s="4">
        <f t="shared" si="388"/>
        <v>0</v>
      </c>
      <c r="Q947" s="5">
        <f t="shared" si="389"/>
        <v>3.8484287944591609</v>
      </c>
      <c r="R947" s="5">
        <f t="shared" si="390"/>
        <v>-8.6274720411613117</v>
      </c>
      <c r="S947" s="5">
        <f t="shared" si="403"/>
        <v>23.320387046263917</v>
      </c>
      <c r="T947" s="6">
        <f t="shared" si="404"/>
        <v>621.40820949306271</v>
      </c>
      <c r="U947" s="5">
        <f t="shared" si="391"/>
        <v>-1.9510408387429441</v>
      </c>
      <c r="V947" s="5">
        <f t="shared" si="392"/>
        <v>7.2296074611467658</v>
      </c>
      <c r="W947" s="5">
        <f t="shared" si="393"/>
        <v>2.9965916879494734</v>
      </c>
      <c r="X947" s="5">
        <f t="shared" si="410"/>
        <v>1.8973879557162168</v>
      </c>
      <c r="Y947" s="5">
        <f t="shared" si="410"/>
        <v>-1.3978645800145459</v>
      </c>
      <c r="Z947" s="5">
        <f t="shared" si="394"/>
        <v>-5.8570212657866101</v>
      </c>
      <c r="AA947">
        <f t="shared" si="395"/>
        <v>0</v>
      </c>
      <c r="AB947">
        <f t="shared" si="405"/>
        <v>0</v>
      </c>
    </row>
    <row r="948" spans="1:28" x14ac:dyDescent="0.2">
      <c r="A948">
        <f t="shared" si="406"/>
        <v>9.1599999999998492</v>
      </c>
      <c r="B948" s="5">
        <f t="shared" si="396"/>
        <v>-267.5329675208414</v>
      </c>
      <c r="C948" s="5">
        <f t="shared" si="397"/>
        <v>576.0444141323934</v>
      </c>
      <c r="D948" s="5">
        <f t="shared" si="398"/>
        <v>-405.82512249361645</v>
      </c>
      <c r="E948" s="2">
        <f t="shared" si="399"/>
        <v>635.13861145708972</v>
      </c>
      <c r="F948" s="2">
        <f t="shared" si="400"/>
        <v>-24.911623396883545</v>
      </c>
      <c r="G948" s="3">
        <f t="shared" si="407"/>
        <v>-18.763875053454061</v>
      </c>
      <c r="H948" s="3">
        <f t="shared" si="408"/>
        <v>42.093726258659288</v>
      </c>
      <c r="I948" s="3">
        <f t="shared" si="409"/>
        <v>-113.87730776601427</v>
      </c>
      <c r="J948" s="2">
        <f t="shared" si="401"/>
        <v>122.8495259306934</v>
      </c>
      <c r="K948" s="2">
        <f t="shared" si="384"/>
        <v>122.8495259306934</v>
      </c>
      <c r="L948" s="5">
        <f t="shared" si="385"/>
        <v>0.31384836983451009</v>
      </c>
      <c r="M948" s="4">
        <f t="shared" si="402"/>
        <v>6.4106703328492345E-2</v>
      </c>
      <c r="N948" s="4">
        <f t="shared" si="386"/>
        <v>0.11682792877321853</v>
      </c>
      <c r="O948" s="4">
        <f t="shared" si="387"/>
        <v>0</v>
      </c>
      <c r="P948" s="4">
        <f t="shared" si="388"/>
        <v>0</v>
      </c>
      <c r="Q948" s="5">
        <f t="shared" si="389"/>
        <v>3.8460000325139063</v>
      </c>
      <c r="R948" s="5">
        <f t="shared" si="390"/>
        <v>-8.6278805469680346</v>
      </c>
      <c r="S948" s="5">
        <f t="shared" si="403"/>
        <v>23.341240981567125</v>
      </c>
      <c r="T948" s="6">
        <f t="shared" si="404"/>
        <v>621.40758808516387</v>
      </c>
      <c r="U948" s="5">
        <f t="shared" si="391"/>
        <v>-1.9510884789542855</v>
      </c>
      <c r="V948" s="5">
        <f t="shared" si="392"/>
        <v>7.2349949061817309</v>
      </c>
      <c r="W948" s="5">
        <f t="shared" si="393"/>
        <v>2.9958372057927751</v>
      </c>
      <c r="X948" s="5">
        <f t="shared" si="410"/>
        <v>1.8949115535596208</v>
      </c>
      <c r="Y948" s="5">
        <f t="shared" si="410"/>
        <v>-1.3928856407863037</v>
      </c>
      <c r="Z948" s="5">
        <f t="shared" si="394"/>
        <v>-5.8369218126400995</v>
      </c>
      <c r="AA948">
        <f t="shared" si="395"/>
        <v>0</v>
      </c>
      <c r="AB948">
        <f t="shared" si="405"/>
        <v>0</v>
      </c>
    </row>
    <row r="949" spans="1:28" x14ac:dyDescent="0.2">
      <c r="A949">
        <f t="shared" si="406"/>
        <v>9.1699999999998489</v>
      </c>
      <c r="B949" s="5">
        <f t="shared" si="396"/>
        <v>-267.72051152579826</v>
      </c>
      <c r="C949" s="5">
        <f t="shared" si="397"/>
        <v>576.46528175069795</v>
      </c>
      <c r="D949" s="5">
        <f t="shared" si="398"/>
        <v>-406.96418741736721</v>
      </c>
      <c r="E949" s="2">
        <f t="shared" si="399"/>
        <v>635.59931824660305</v>
      </c>
      <c r="F949" s="2">
        <f t="shared" si="400"/>
        <v>-24.910975876805725</v>
      </c>
      <c r="G949" s="3">
        <f t="shared" si="407"/>
        <v>-18.744925937918467</v>
      </c>
      <c r="H949" s="3">
        <f t="shared" si="408"/>
        <v>42.079797402251423</v>
      </c>
      <c r="I949" s="3">
        <f t="shared" si="409"/>
        <v>-113.93567698414067</v>
      </c>
      <c r="J949" s="2">
        <f t="shared" si="401"/>
        <v>122.89597262590429</v>
      </c>
      <c r="K949" s="2">
        <f t="shared" si="384"/>
        <v>122.89597262590429</v>
      </c>
      <c r="L949" s="5">
        <f t="shared" si="385"/>
        <v>0.31384836983451009</v>
      </c>
      <c r="M949" s="4">
        <f t="shared" si="402"/>
        <v>6.4082411076103116E-2</v>
      </c>
      <c r="N949" s="4">
        <f t="shared" si="386"/>
        <v>0.11679565432324059</v>
      </c>
      <c r="O949" s="4">
        <f t="shared" si="387"/>
        <v>0</v>
      </c>
      <c r="P949" s="4">
        <f t="shared" si="388"/>
        <v>0</v>
      </c>
      <c r="Q949" s="5">
        <f t="shared" si="389"/>
        <v>3.8435686833617542</v>
      </c>
      <c r="R949" s="5">
        <f t="shared" si="390"/>
        <v>-8.6282865044736976</v>
      </c>
      <c r="S949" s="5">
        <f t="shared" si="403"/>
        <v>23.362034153893944</v>
      </c>
      <c r="T949" s="6">
        <f t="shared" si="404"/>
        <v>621.40696667788643</v>
      </c>
      <c r="U949" s="5">
        <f t="shared" si="391"/>
        <v>-1.9511359074512802</v>
      </c>
      <c r="V949" s="5">
        <f t="shared" si="392"/>
        <v>7.2403658324378242</v>
      </c>
      <c r="W949" s="5">
        <f t="shared" si="393"/>
        <v>2.9950848975484186</v>
      </c>
      <c r="X949" s="5">
        <f t="shared" si="410"/>
        <v>1.892432775910474</v>
      </c>
      <c r="Y949" s="5">
        <f t="shared" si="410"/>
        <v>-1.3879206720358734</v>
      </c>
      <c r="Z949" s="5">
        <f t="shared" si="394"/>
        <v>-5.8168809485576354</v>
      </c>
      <c r="AA949">
        <f t="shared" si="395"/>
        <v>0</v>
      </c>
      <c r="AB949">
        <f t="shared" si="405"/>
        <v>0</v>
      </c>
    </row>
    <row r="950" spans="1:28" x14ac:dyDescent="0.2">
      <c r="A950">
        <f t="shared" si="406"/>
        <v>9.1799999999998487</v>
      </c>
      <c r="B950" s="5">
        <f t="shared" si="396"/>
        <v>-267.90786616353864</v>
      </c>
      <c r="C950" s="5">
        <f t="shared" si="397"/>
        <v>576.88601032868689</v>
      </c>
      <c r="D950" s="5">
        <f t="shared" si="398"/>
        <v>-408.10383503125604</v>
      </c>
      <c r="E950" s="2">
        <f t="shared" si="399"/>
        <v>636.05981925071353</v>
      </c>
      <c r="F950" s="2">
        <f t="shared" si="400"/>
        <v>-24.910319099004774</v>
      </c>
      <c r="G950" s="3">
        <f t="shared" si="407"/>
        <v>-18.726001610159361</v>
      </c>
      <c r="H950" s="3">
        <f t="shared" si="408"/>
        <v>42.065918195531061</v>
      </c>
      <c r="I950" s="3">
        <f t="shared" si="409"/>
        <v>-113.99384579362625</v>
      </c>
      <c r="J950" s="2">
        <f t="shared" si="401"/>
        <v>122.94226892634543</v>
      </c>
      <c r="K950" s="2">
        <f t="shared" si="384"/>
        <v>122.94226892634543</v>
      </c>
      <c r="L950" s="5">
        <f t="shared" si="385"/>
        <v>0.31384836983451009</v>
      </c>
      <c r="M950" s="4">
        <f t="shared" si="402"/>
        <v>6.4058215540682722E-2</v>
      </c>
      <c r="N950" s="4">
        <f t="shared" si="386"/>
        <v>0.11676350177906648</v>
      </c>
      <c r="O950" s="4">
        <f t="shared" si="387"/>
        <v>0</v>
      </c>
      <c r="P950" s="4">
        <f t="shared" si="388"/>
        <v>0</v>
      </c>
      <c r="Q950" s="5">
        <f t="shared" si="389"/>
        <v>3.8411347830305522</v>
      </c>
      <c r="R950" s="5">
        <f t="shared" si="390"/>
        <v>-8.6286899320413486</v>
      </c>
      <c r="S950" s="5">
        <f t="shared" si="403"/>
        <v>23.382766660223123</v>
      </c>
      <c r="T950" s="6">
        <f t="shared" si="404"/>
        <v>621.40634527123052</v>
      </c>
      <c r="U950" s="5">
        <f t="shared" si="391"/>
        <v>-1.9511831257686696</v>
      </c>
      <c r="V950" s="5">
        <f t="shared" si="392"/>
        <v>7.2457202796252682</v>
      </c>
      <c r="W950" s="5">
        <f t="shared" si="393"/>
        <v>2.9943347601696759</v>
      </c>
      <c r="X950" s="5">
        <f t="shared" si="410"/>
        <v>1.8899516572618826</v>
      </c>
      <c r="Y950" s="5">
        <f t="shared" si="410"/>
        <v>-1.3829696524160804</v>
      </c>
      <c r="Z950" s="5">
        <f t="shared" si="394"/>
        <v>-5.7968985796072019</v>
      </c>
      <c r="AA950">
        <f t="shared" si="395"/>
        <v>0</v>
      </c>
      <c r="AB950">
        <f t="shared" si="405"/>
        <v>0</v>
      </c>
    </row>
    <row r="951" spans="1:28" x14ac:dyDescent="0.2">
      <c r="A951">
        <f t="shared" si="406"/>
        <v>9.1899999999998485</v>
      </c>
      <c r="B951" s="5">
        <f t="shared" si="396"/>
        <v>-268.09503168205742</v>
      </c>
      <c r="C951" s="5">
        <f t="shared" si="397"/>
        <v>577.30660036215966</v>
      </c>
      <c r="D951" s="5">
        <f t="shared" si="398"/>
        <v>-409.24406333412128</v>
      </c>
      <c r="E951" s="2">
        <f t="shared" si="399"/>
        <v>636.52011502726111</v>
      </c>
      <c r="F951" s="2">
        <f t="shared" si="400"/>
        <v>-24.909653084385759</v>
      </c>
      <c r="G951" s="3">
        <f t="shared" si="407"/>
        <v>-18.707102093586741</v>
      </c>
      <c r="H951" s="3">
        <f t="shared" si="408"/>
        <v>42.052088499006899</v>
      </c>
      <c r="I951" s="3">
        <f t="shared" si="409"/>
        <v>-114.05181477942232</v>
      </c>
      <c r="J951" s="2">
        <f t="shared" si="401"/>
        <v>122.98841518756082</v>
      </c>
      <c r="K951" s="2">
        <f t="shared" si="384"/>
        <v>122.98841518756082</v>
      </c>
      <c r="L951" s="5">
        <f t="shared" si="385"/>
        <v>0.31384836983451009</v>
      </c>
      <c r="M951" s="4">
        <f t="shared" si="402"/>
        <v>6.4034116339134056E-2</v>
      </c>
      <c r="N951" s="4">
        <f t="shared" si="386"/>
        <v>0.11673147070833562</v>
      </c>
      <c r="O951" s="4">
        <f t="shared" si="387"/>
        <v>0</v>
      </c>
      <c r="P951" s="4">
        <f t="shared" si="388"/>
        <v>0</v>
      </c>
      <c r="Q951" s="5">
        <f t="shared" si="389"/>
        <v>3.8386983674111073</v>
      </c>
      <c r="R951" s="5">
        <f t="shared" si="390"/>
        <v>-8.6290908479462338</v>
      </c>
      <c r="S951" s="5">
        <f t="shared" si="403"/>
        <v>23.403438598014318</v>
      </c>
      <c r="T951" s="6">
        <f t="shared" si="404"/>
        <v>621.40572386519591</v>
      </c>
      <c r="U951" s="5">
        <f t="shared" si="391"/>
        <v>-1.95123013543297</v>
      </c>
      <c r="V951" s="5">
        <f t="shared" si="392"/>
        <v>7.2510582874484815</v>
      </c>
      <c r="W951" s="5">
        <f t="shared" si="393"/>
        <v>2.9935867905932669</v>
      </c>
      <c r="X951" s="5">
        <f t="shared" si="410"/>
        <v>1.8874682319781373</v>
      </c>
      <c r="Y951" s="5">
        <f t="shared" si="410"/>
        <v>-1.3780325604977524</v>
      </c>
      <c r="Z951" s="5">
        <f t="shared" si="394"/>
        <v>-5.776974611392415</v>
      </c>
      <c r="AA951">
        <f t="shared" si="395"/>
        <v>0</v>
      </c>
      <c r="AB951">
        <f t="shared" si="405"/>
        <v>0</v>
      </c>
    </row>
    <row r="952" spans="1:28" x14ac:dyDescent="0.2">
      <c r="A952">
        <f t="shared" si="406"/>
        <v>9.1999999999998483</v>
      </c>
      <c r="B952" s="5">
        <f t="shared" si="396"/>
        <v>-268.28200832958174</v>
      </c>
      <c r="C952" s="5">
        <f t="shared" si="397"/>
        <v>577.72705234552177</v>
      </c>
      <c r="D952" s="5">
        <f t="shared" si="398"/>
        <v>-410.38487033064609</v>
      </c>
      <c r="E952" s="2">
        <f t="shared" si="399"/>
        <v>636.98020613296853</v>
      </c>
      <c r="F952" s="2">
        <f t="shared" si="400"/>
        <v>-24.90897785384951</v>
      </c>
      <c r="G952" s="3">
        <f t="shared" si="407"/>
        <v>-18.688227411266961</v>
      </c>
      <c r="H952" s="3">
        <f t="shared" si="408"/>
        <v>42.038308173401923</v>
      </c>
      <c r="I952" s="3">
        <f t="shared" si="409"/>
        <v>-114.10958452553623</v>
      </c>
      <c r="J952" s="2">
        <f t="shared" si="401"/>
        <v>123.0344117653579</v>
      </c>
      <c r="K952" s="2">
        <f t="shared" si="384"/>
        <v>123.0344117653579</v>
      </c>
      <c r="L952" s="5">
        <f t="shared" si="385"/>
        <v>0.31384836983451009</v>
      </c>
      <c r="M952" s="4">
        <f t="shared" si="402"/>
        <v>6.4010113089782633E-2</v>
      </c>
      <c r="N952" s="4">
        <f t="shared" si="386"/>
        <v>0.11669956067989719</v>
      </c>
      <c r="O952" s="4">
        <f t="shared" si="387"/>
        <v>0</v>
      </c>
      <c r="P952" s="4">
        <f t="shared" si="388"/>
        <v>0</v>
      </c>
      <c r="Q952" s="5">
        <f t="shared" si="389"/>
        <v>3.8362594722569776</v>
      </c>
      <c r="R952" s="5">
        <f t="shared" si="390"/>
        <v>-8.6294892703757942</v>
      </c>
      <c r="S952" s="5">
        <f t="shared" si="403"/>
        <v>23.424050065201946</v>
      </c>
      <c r="T952" s="6">
        <f t="shared" si="404"/>
        <v>621.40510245978282</v>
      </c>
      <c r="U952" s="5">
        <f t="shared" si="391"/>
        <v>-1.9512769379624877</v>
      </c>
      <c r="V952" s="5">
        <f t="shared" si="392"/>
        <v>7.2563798956052219</v>
      </c>
      <c r="W952" s="5">
        <f t="shared" si="393"/>
        <v>2.9928409857395293</v>
      </c>
      <c r="X952" s="5">
        <f t="shared" si="410"/>
        <v>1.8849825342944899</v>
      </c>
      <c r="Y952" s="5">
        <f t="shared" si="410"/>
        <v>-1.3731093747705723</v>
      </c>
      <c r="Z952" s="5">
        <f t="shared" si="394"/>
        <v>-5.757108949058523</v>
      </c>
      <c r="AA952">
        <f t="shared" si="395"/>
        <v>0</v>
      </c>
      <c r="AB952">
        <f t="shared" si="405"/>
        <v>0</v>
      </c>
    </row>
    <row r="953" spans="1:28" x14ac:dyDescent="0.2">
      <c r="A953">
        <f t="shared" si="406"/>
        <v>9.2099999999998481</v>
      </c>
      <c r="B953" s="5">
        <f t="shared" si="396"/>
        <v>-268.4687963545677</v>
      </c>
      <c r="C953" s="5">
        <f t="shared" si="397"/>
        <v>578.14736677178701</v>
      </c>
      <c r="D953" s="5">
        <f t="shared" si="398"/>
        <v>-411.52625403134886</v>
      </c>
      <c r="E953" s="2">
        <f t="shared" si="399"/>
        <v>637.44009312344133</v>
      </c>
      <c r="F953" s="2">
        <f t="shared" si="400"/>
        <v>-24.908293428292442</v>
      </c>
      <c r="G953" s="3">
        <f t="shared" si="407"/>
        <v>-18.669377585924018</v>
      </c>
      <c r="H953" s="3">
        <f t="shared" si="408"/>
        <v>42.024577079654215</v>
      </c>
      <c r="I953" s="3">
        <f t="shared" si="409"/>
        <v>-114.16715561502681</v>
      </c>
      <c r="J953" s="2">
        <f t="shared" si="401"/>
        <v>123.08025901579566</v>
      </c>
      <c r="K953" s="2">
        <f t="shared" si="384"/>
        <v>123.08025901579566</v>
      </c>
      <c r="L953" s="5">
        <f t="shared" si="385"/>
        <v>0.31384836983451009</v>
      </c>
      <c r="M953" s="4">
        <f t="shared" si="402"/>
        <v>6.3986205412372946E-2</v>
      </c>
      <c r="N953" s="4">
        <f t="shared" si="386"/>
        <v>0.11666777126381074</v>
      </c>
      <c r="O953" s="4">
        <f t="shared" si="387"/>
        <v>0</v>
      </c>
      <c r="P953" s="4">
        <f t="shared" si="388"/>
        <v>0</v>
      </c>
      <c r="Q953" s="5">
        <f t="shared" si="389"/>
        <v>3.8338181331842849</v>
      </c>
      <c r="R953" s="5">
        <f t="shared" si="390"/>
        <v>-8.6298852174296972</v>
      </c>
      <c r="S953" s="5">
        <f t="shared" si="403"/>
        <v>23.444601160189059</v>
      </c>
      <c r="T953" s="6">
        <f t="shared" si="404"/>
        <v>621.40448105499104</v>
      </c>
      <c r="U953" s="5">
        <f t="shared" si="391"/>
        <v>-1.9513235348673401</v>
      </c>
      <c r="V953" s="5">
        <f t="shared" si="392"/>
        <v>7.2616851437857646</v>
      </c>
      <c r="W953" s="5">
        <f t="shared" si="393"/>
        <v>2.9920973425125905</v>
      </c>
      <c r="X953" s="5">
        <f t="shared" si="410"/>
        <v>1.8824945983169448</v>
      </c>
      <c r="Y953" s="5">
        <f t="shared" si="410"/>
        <v>-1.3682000736439326</v>
      </c>
      <c r="Z953" s="5">
        <f t="shared" si="394"/>
        <v>-5.7373014972983505</v>
      </c>
      <c r="AA953">
        <f t="shared" si="395"/>
        <v>0</v>
      </c>
      <c r="AB953">
        <f t="shared" si="405"/>
        <v>0</v>
      </c>
    </row>
    <row r="954" spans="1:28" x14ac:dyDescent="0.2">
      <c r="A954">
        <f t="shared" si="406"/>
        <v>9.2199999999998479</v>
      </c>
      <c r="B954" s="5">
        <f t="shared" si="396"/>
        <v>-268.65539600569701</v>
      </c>
      <c r="C954" s="5">
        <f t="shared" si="397"/>
        <v>578.56754413257988</v>
      </c>
      <c r="D954" s="5">
        <f t="shared" si="398"/>
        <v>-412.66821245257398</v>
      </c>
      <c r="E954" s="2">
        <f t="shared" si="399"/>
        <v>637.89977655316875</v>
      </c>
      <c r="F954" s="2">
        <f t="shared" si="400"/>
        <v>-24.907599828606333</v>
      </c>
      <c r="G954" s="3">
        <f t="shared" si="407"/>
        <v>-18.650552639940848</v>
      </c>
      <c r="H954" s="3">
        <f t="shared" si="408"/>
        <v>42.010895078917777</v>
      </c>
      <c r="I954" s="3">
        <f t="shared" si="409"/>
        <v>-114.2245286299998</v>
      </c>
      <c r="J954" s="2">
        <f t="shared" si="401"/>
        <v>123.12595729517268</v>
      </c>
      <c r="K954" s="2">
        <f t="shared" si="384"/>
        <v>123.12595729517268</v>
      </c>
      <c r="L954" s="5">
        <f t="shared" si="385"/>
        <v>0.31384836983451009</v>
      </c>
      <c r="M954" s="4">
        <f t="shared" si="402"/>
        <v>6.3962392928064882E-2</v>
      </c>
      <c r="N954" s="4">
        <f t="shared" si="386"/>
        <v>0.11663610203134647</v>
      </c>
      <c r="O954" s="4">
        <f t="shared" si="387"/>
        <v>0</v>
      </c>
      <c r="P954" s="4">
        <f t="shared" si="388"/>
        <v>0</v>
      </c>
      <c r="Q954" s="5">
        <f t="shared" si="389"/>
        <v>3.8313743856715252</v>
      </c>
      <c r="R954" s="5">
        <f t="shared" si="390"/>
        <v>-8.6302787071198548</v>
      </c>
      <c r="S954" s="5">
        <f t="shared" si="403"/>
        <v>23.465091981841297</v>
      </c>
      <c r="T954" s="6">
        <f t="shared" si="404"/>
        <v>621.40385965082066</v>
      </c>
      <c r="U954" s="5">
        <f t="shared" si="391"/>
        <v>-1.9513699276494707</v>
      </c>
      <c r="V954" s="5">
        <f t="shared" si="392"/>
        <v>7.2669740716720606</v>
      </c>
      <c r="W954" s="5">
        <f t="shared" si="393"/>
        <v>2.9913558578005355</v>
      </c>
      <c r="X954" s="5">
        <f t="shared" si="410"/>
        <v>1.8800044580220545</v>
      </c>
      <c r="Y954" s="5">
        <f t="shared" si="410"/>
        <v>-1.3633046354477942</v>
      </c>
      <c r="Z954" s="5">
        <f t="shared" si="394"/>
        <v>-5.7175521603581672</v>
      </c>
      <c r="AA954">
        <f t="shared" si="395"/>
        <v>0</v>
      </c>
      <c r="AB954">
        <f t="shared" si="405"/>
        <v>0</v>
      </c>
    </row>
    <row r="955" spans="1:28" x14ac:dyDescent="0.2">
      <c r="A955">
        <f t="shared" si="406"/>
        <v>9.2299999999998477</v>
      </c>
      <c r="B955" s="5">
        <f t="shared" si="396"/>
        <v>-268.84180753187354</v>
      </c>
      <c r="C955" s="5">
        <f t="shared" si="397"/>
        <v>578.98758491813726</v>
      </c>
      <c r="D955" s="5">
        <f t="shared" si="398"/>
        <v>-413.810743616482</v>
      </c>
      <c r="E955" s="2">
        <f t="shared" si="399"/>
        <v>638.35925697552329</v>
      </c>
      <c r="F955" s="2">
        <f t="shared" si="400"/>
        <v>-24.906897075678135</v>
      </c>
      <c r="G955" s="3">
        <f t="shared" si="407"/>
        <v>-18.631752595360627</v>
      </c>
      <c r="H955" s="3">
        <f t="shared" si="408"/>
        <v>41.997262032563299</v>
      </c>
      <c r="I955" s="3">
        <f t="shared" si="409"/>
        <v>-114.28170415160338</v>
      </c>
      <c r="J955" s="2">
        <f t="shared" si="401"/>
        <v>123.17150696001536</v>
      </c>
      <c r="K955" s="2">
        <f t="shared" si="384"/>
        <v>123.17150696001536</v>
      </c>
      <c r="L955" s="5">
        <f t="shared" si="385"/>
        <v>0.31384836983451009</v>
      </c>
      <c r="M955" s="4">
        <f t="shared" si="402"/>
        <v>6.3938675259430033E-2</v>
      </c>
      <c r="N955" s="4">
        <f t="shared" si="386"/>
        <v>0.11660455255498571</v>
      </c>
      <c r="O955" s="4">
        <f t="shared" si="387"/>
        <v>0</v>
      </c>
      <c r="P955" s="4">
        <f t="shared" si="388"/>
        <v>0</v>
      </c>
      <c r="Q955" s="5">
        <f t="shared" si="389"/>
        <v>3.8289282650593974</v>
      </c>
      <c r="R955" s="5">
        <f t="shared" si="390"/>
        <v>-8.6306697573704572</v>
      </c>
      <c r="S955" s="5">
        <f t="shared" si="403"/>
        <v>23.485522629480823</v>
      </c>
      <c r="T955" s="6">
        <f t="shared" si="404"/>
        <v>621.4032382472717</v>
      </c>
      <c r="U955" s="5">
        <f t="shared" si="391"/>
        <v>-1.9514161178026648</v>
      </c>
      <c r="V955" s="5">
        <f t="shared" si="392"/>
        <v>7.2722467189369082</v>
      </c>
      <c r="W955" s="5">
        <f t="shared" si="393"/>
        <v>2.9906165284755715</v>
      </c>
      <c r="X955" s="5">
        <f t="shared" si="410"/>
        <v>1.8775121472567327</v>
      </c>
      <c r="Y955" s="5">
        <f t="shared" si="410"/>
        <v>-1.3584230384335489</v>
      </c>
      <c r="Z955" s="5">
        <f t="shared" si="394"/>
        <v>-5.6978608420436068</v>
      </c>
      <c r="AA955">
        <f t="shared" si="395"/>
        <v>0</v>
      </c>
      <c r="AB955">
        <f t="shared" si="405"/>
        <v>0</v>
      </c>
    </row>
    <row r="956" spans="1:28" x14ac:dyDescent="0.2">
      <c r="A956">
        <f t="shared" si="406"/>
        <v>9.2399999999998474</v>
      </c>
      <c r="B956" s="5">
        <f t="shared" si="396"/>
        <v>-269.02803118221976</v>
      </c>
      <c r="C956" s="5">
        <f t="shared" si="397"/>
        <v>579.40748961731106</v>
      </c>
      <c r="D956" s="5">
        <f t="shared" si="398"/>
        <v>-414.9538455510401</v>
      </c>
      <c r="E956" s="2">
        <f t="shared" si="399"/>
        <v>638.81853494276118</v>
      </c>
      <c r="F956" s="2">
        <f t="shared" si="400"/>
        <v>-24.906185190389756</v>
      </c>
      <c r="G956" s="3">
        <f t="shared" si="407"/>
        <v>-18.612977473888058</v>
      </c>
      <c r="H956" s="3">
        <f t="shared" si="408"/>
        <v>41.98367780217896</v>
      </c>
      <c r="I956" s="3">
        <f t="shared" si="409"/>
        <v>-114.33868276002381</v>
      </c>
      <c r="J956" s="2">
        <f t="shared" si="401"/>
        <v>123.21690836706627</v>
      </c>
      <c r="K956" s="2">
        <f t="shared" si="384"/>
        <v>123.21690836706627</v>
      </c>
      <c r="L956" s="5">
        <f t="shared" si="385"/>
        <v>0.31384836983451009</v>
      </c>
      <c r="M956" s="4">
        <f t="shared" si="402"/>
        <v>6.3915052030448144E-2</v>
      </c>
      <c r="N956" s="4">
        <f t="shared" si="386"/>
        <v>0.11657312240842128</v>
      </c>
      <c r="O956" s="4">
        <f t="shared" si="387"/>
        <v>0</v>
      </c>
      <c r="P956" s="4">
        <f t="shared" si="388"/>
        <v>0</v>
      </c>
      <c r="Q956" s="5">
        <f t="shared" si="389"/>
        <v>3.8264798065506325</v>
      </c>
      <c r="R956" s="5">
        <f t="shared" si="390"/>
        <v>-8.6310583860180099</v>
      </c>
      <c r="S956" s="5">
        <f t="shared" si="403"/>
        <v>23.505893202880333</v>
      </c>
      <c r="T956" s="6">
        <f t="shared" si="404"/>
        <v>621.40261684434427</v>
      </c>
      <c r="U956" s="5">
        <f t="shared" si="391"/>
        <v>-1.9514621068125726</v>
      </c>
      <c r="V956" s="5">
        <f t="shared" si="392"/>
        <v>7.2775031252431575</v>
      </c>
      <c r="W956" s="5">
        <f t="shared" si="393"/>
        <v>2.9898793513942041</v>
      </c>
      <c r="X956" s="5">
        <f t="shared" si="410"/>
        <v>1.8750176997380599</v>
      </c>
      <c r="Y956" s="5">
        <f t="shared" si="410"/>
        <v>-1.3535552607748524</v>
      </c>
      <c r="Z956" s="5">
        <f t="shared" si="394"/>
        <v>-5.6782274457254616</v>
      </c>
      <c r="AA956">
        <f t="shared" si="395"/>
        <v>0</v>
      </c>
      <c r="AB956">
        <f t="shared" si="405"/>
        <v>0</v>
      </c>
    </row>
    <row r="957" spans="1:28" x14ac:dyDescent="0.2">
      <c r="A957">
        <f t="shared" ref="A957:A1020" si="411">A956+dt</f>
        <v>9.2499999999998472</v>
      </c>
      <c r="B957" s="5">
        <f t="shared" si="396"/>
        <v>-269.21406720607365</v>
      </c>
      <c r="C957" s="5">
        <f t="shared" si="397"/>
        <v>579.82725871756986</v>
      </c>
      <c r="D957" s="5">
        <f t="shared" si="398"/>
        <v>-416.09751629001261</v>
      </c>
      <c r="E957" s="2">
        <f t="shared" si="399"/>
        <v>639.27761100602299</v>
      </c>
      <c r="F957" s="2">
        <f t="shared" si="400"/>
        <v>-24.905464193617888</v>
      </c>
      <c r="G957" s="3">
        <f t="shared" ref="G957:G1020" si="412">G956+X956*dt</f>
        <v>-18.594227296890679</v>
      </c>
      <c r="H957" s="3">
        <f t="shared" ref="H957:H1020" si="413">H956+Y956*dt</f>
        <v>41.970142249571211</v>
      </c>
      <c r="I957" s="3">
        <f t="shared" ref="I957:I1020" si="414">I956+Z956*dt</f>
        <v>-114.39546503448106</v>
      </c>
      <c r="J957" s="2">
        <f t="shared" si="401"/>
        <v>123.2621618732726</v>
      </c>
      <c r="K957" s="2">
        <f t="shared" si="384"/>
        <v>123.2621618732726</v>
      </c>
      <c r="L957" s="5">
        <f t="shared" si="385"/>
        <v>0.31384836983451009</v>
      </c>
      <c r="M957" s="4">
        <f t="shared" si="402"/>
        <v>6.3891522866503306E-2</v>
      </c>
      <c r="N957" s="4">
        <f t="shared" si="386"/>
        <v>0.11654181116655765</v>
      </c>
      <c r="O957" s="4">
        <f t="shared" si="387"/>
        <v>0</v>
      </c>
      <c r="P957" s="4">
        <f t="shared" si="388"/>
        <v>0</v>
      </c>
      <c r="Q957" s="5">
        <f t="shared" si="389"/>
        <v>3.8240290452098367</v>
      </c>
      <c r="R957" s="5">
        <f t="shared" si="390"/>
        <v>-8.6314446108113749</v>
      </c>
      <c r="S957" s="5">
        <f t="shared" si="403"/>
        <v>23.526203802257079</v>
      </c>
      <c r="T957" s="6">
        <f t="shared" si="404"/>
        <v>621.40199544203801</v>
      </c>
      <c r="U957" s="5">
        <f t="shared" si="391"/>
        <v>-1.9515078961567245</v>
      </c>
      <c r="V957" s="5">
        <f t="shared" si="392"/>
        <v>7.2827433302428846</v>
      </c>
      <c r="W957" s="5">
        <f t="shared" si="393"/>
        <v>2.9891443233974004</v>
      </c>
      <c r="X957" s="5">
        <f t="shared" ref="X957:Y1020" si="415">Q957+U957</f>
        <v>1.8725211490531122</v>
      </c>
      <c r="Y957" s="5">
        <f t="shared" si="415"/>
        <v>-1.3487012805684904</v>
      </c>
      <c r="Z957" s="5">
        <f t="shared" si="394"/>
        <v>-5.6586518743455194</v>
      </c>
      <c r="AA957">
        <f t="shared" si="395"/>
        <v>0</v>
      </c>
      <c r="AB957">
        <f t="shared" si="405"/>
        <v>0</v>
      </c>
    </row>
    <row r="958" spans="1:28" x14ac:dyDescent="0.2">
      <c r="A958">
        <f t="shared" si="411"/>
        <v>9.259999999999847</v>
      </c>
      <c r="B958" s="5">
        <f t="shared" si="396"/>
        <v>-269.39991585298515</v>
      </c>
      <c r="C958" s="5">
        <f t="shared" si="397"/>
        <v>580.24689270500153</v>
      </c>
      <c r="D958" s="5">
        <f t="shared" si="398"/>
        <v>-417.24175387295116</v>
      </c>
      <c r="E958" s="2">
        <f t="shared" si="399"/>
        <v>639.7364857153334</v>
      </c>
      <c r="F958" s="2">
        <f t="shared" si="400"/>
        <v>-24.904734106233789</v>
      </c>
      <c r="G958" s="3">
        <f t="shared" si="412"/>
        <v>-18.575502085400149</v>
      </c>
      <c r="H958" s="3">
        <f t="shared" si="413"/>
        <v>41.956655236765528</v>
      </c>
      <c r="I958" s="3">
        <f t="shared" si="414"/>
        <v>-114.45205155322452</v>
      </c>
      <c r="J958" s="2">
        <f t="shared" si="401"/>
        <v>123.30726783577468</v>
      </c>
      <c r="K958" s="2">
        <f t="shared" si="384"/>
        <v>123.30726783577468</v>
      </c>
      <c r="L958" s="5">
        <f t="shared" si="385"/>
        <v>0.31384836983451009</v>
      </c>
      <c r="M958" s="4">
        <f t="shared" si="402"/>
        <v>6.3868087394380449E-2</v>
      </c>
      <c r="N958" s="4">
        <f t="shared" si="386"/>
        <v>0.11651061840551134</v>
      </c>
      <c r="O958" s="4">
        <f t="shared" si="387"/>
        <v>0</v>
      </c>
      <c r="P958" s="4">
        <f t="shared" si="388"/>
        <v>0</v>
      </c>
      <c r="Q958" s="5">
        <f t="shared" si="389"/>
        <v>3.8215760159633345</v>
      </c>
      <c r="R958" s="5">
        <f t="shared" si="390"/>
        <v>-8.6318284494118185</v>
      </c>
      <c r="S958" s="5">
        <f t="shared" si="403"/>
        <v>23.546454528266917</v>
      </c>
      <c r="T958" s="6">
        <f t="shared" si="404"/>
        <v>621.40137404035329</v>
      </c>
      <c r="U958" s="5">
        <f t="shared" si="391"/>
        <v>-1.9515534873045512</v>
      </c>
      <c r="V958" s="5">
        <f t="shared" si="392"/>
        <v>7.2879673735765982</v>
      </c>
      <c r="W958" s="5">
        <f t="shared" si="393"/>
        <v>2.9884114413107548</v>
      </c>
      <c r="X958" s="5">
        <f t="shared" si="415"/>
        <v>1.8700225286587833</v>
      </c>
      <c r="Y958" s="5">
        <f t="shared" si="415"/>
        <v>-1.3438610758352203</v>
      </c>
      <c r="Z958" s="5">
        <f t="shared" si="394"/>
        <v>-5.6391340304223263</v>
      </c>
      <c r="AA958">
        <f t="shared" si="395"/>
        <v>0</v>
      </c>
      <c r="AB958">
        <f t="shared" si="405"/>
        <v>0</v>
      </c>
    </row>
    <row r="959" spans="1:28" x14ac:dyDescent="0.2">
      <c r="A959">
        <f t="shared" si="411"/>
        <v>9.2699999999998468</v>
      </c>
      <c r="B959" s="5">
        <f t="shared" si="396"/>
        <v>-269.58557737271269</v>
      </c>
      <c r="C959" s="5">
        <f t="shared" si="397"/>
        <v>580.66639206431535</v>
      </c>
      <c r="D959" s="5">
        <f t="shared" si="398"/>
        <v>-418.38655634518494</v>
      </c>
      <c r="E959" s="2">
        <f t="shared" si="399"/>
        <v>640.19515961960224</v>
      </c>
      <c r="F959" s="2">
        <f t="shared" si="400"/>
        <v>-24.903994949103076</v>
      </c>
      <c r="G959" s="3">
        <f t="shared" si="412"/>
        <v>-18.556801860113563</v>
      </c>
      <c r="H959" s="3">
        <f t="shared" si="413"/>
        <v>41.943216626007178</v>
      </c>
      <c r="I959" s="3">
        <f t="shared" si="414"/>
        <v>-114.50844289352874</v>
      </c>
      <c r="J959" s="2">
        <f t="shared" si="401"/>
        <v>123.35222661189465</v>
      </c>
      <c r="K959" s="2">
        <f t="shared" si="384"/>
        <v>123.35222661189465</v>
      </c>
      <c r="L959" s="5">
        <f t="shared" si="385"/>
        <v>0.31384836983451009</v>
      </c>
      <c r="M959" s="4">
        <f t="shared" si="402"/>
        <v>6.3844745242261414E-2</v>
      </c>
      <c r="N959" s="4">
        <f t="shared" si="386"/>
        <v>0.11647954370261088</v>
      </c>
      <c r="O959" s="4">
        <f t="shared" si="387"/>
        <v>0</v>
      </c>
      <c r="P959" s="4">
        <f t="shared" si="388"/>
        <v>0</v>
      </c>
      <c r="Q959" s="5">
        <f t="shared" si="389"/>
        <v>3.8191207535990319</v>
      </c>
      <c r="R959" s="5">
        <f t="shared" si="390"/>
        <v>-8.6322099193930644</v>
      </c>
      <c r="S959" s="5">
        <f t="shared" si="403"/>
        <v>23.566645481998421</v>
      </c>
      <c r="T959" s="6">
        <f t="shared" si="404"/>
        <v>621.40075263929009</v>
      </c>
      <c r="U959" s="5">
        <f t="shared" si="391"/>
        <v>-1.9515988817174013</v>
      </c>
      <c r="V959" s="5">
        <f t="shared" si="392"/>
        <v>7.2931752948724435</v>
      </c>
      <c r="W959" s="5">
        <f t="shared" si="393"/>
        <v>2.9876807019446576</v>
      </c>
      <c r="X959" s="5">
        <f t="shared" si="415"/>
        <v>1.8675218718816307</v>
      </c>
      <c r="Y959" s="5">
        <f t="shared" si="415"/>
        <v>-1.3390346245206208</v>
      </c>
      <c r="Z959" s="5">
        <f t="shared" si="394"/>
        <v>-5.6196738160569204</v>
      </c>
      <c r="AA959">
        <f t="shared" si="395"/>
        <v>0</v>
      </c>
      <c r="AB959">
        <f t="shared" si="405"/>
        <v>0</v>
      </c>
    </row>
    <row r="960" spans="1:28" x14ac:dyDescent="0.2">
      <c r="A960">
        <f t="shared" si="411"/>
        <v>9.2799999999998466</v>
      </c>
      <c r="B960" s="5">
        <f t="shared" si="396"/>
        <v>-269.77105201522022</v>
      </c>
      <c r="C960" s="5">
        <f t="shared" si="397"/>
        <v>581.0857572788442</v>
      </c>
      <c r="D960" s="5">
        <f t="shared" si="398"/>
        <v>-419.53192175781101</v>
      </c>
      <c r="E960" s="2">
        <f t="shared" si="399"/>
        <v>640.65363326662441</v>
      </c>
      <c r="F960" s="2">
        <f t="shared" si="400"/>
        <v>-24.903246743085546</v>
      </c>
      <c r="G960" s="3">
        <f t="shared" si="412"/>
        <v>-18.538126641394747</v>
      </c>
      <c r="H960" s="3">
        <f t="shared" si="413"/>
        <v>41.929826279761969</v>
      </c>
      <c r="I960" s="3">
        <f t="shared" si="414"/>
        <v>-114.5646396316893</v>
      </c>
      <c r="J960" s="2">
        <f t="shared" si="401"/>
        <v>123.39703855912524</v>
      </c>
      <c r="K960" s="2">
        <f t="shared" si="384"/>
        <v>123.39703855912524</v>
      </c>
      <c r="L960" s="5">
        <f t="shared" si="385"/>
        <v>0.31384836983451009</v>
      </c>
      <c r="M960" s="4">
        <f t="shared" si="402"/>
        <v>6.3821496039721454E-2</v>
      </c>
      <c r="N960" s="4">
        <f t="shared" si="386"/>
        <v>0.116448586636397</v>
      </c>
      <c r="O960" s="4">
        <f t="shared" si="387"/>
        <v>0</v>
      </c>
      <c r="P960" s="4">
        <f t="shared" si="388"/>
        <v>0</v>
      </c>
      <c r="Q960" s="5">
        <f t="shared" si="389"/>
        <v>3.8166632927662762</v>
      </c>
      <c r="R960" s="5">
        <f t="shared" si="390"/>
        <v>-8.6325890382413508</v>
      </c>
      <c r="S960" s="5">
        <f t="shared" si="403"/>
        <v>23.586776764966988</v>
      </c>
      <c r="T960" s="6">
        <f t="shared" si="404"/>
        <v>621.40013123884808</v>
      </c>
      <c r="U960" s="5">
        <f t="shared" si="391"/>
        <v>-1.9516440808485607</v>
      </c>
      <c r="V960" s="5">
        <f t="shared" si="392"/>
        <v>7.2983671337454163</v>
      </c>
      <c r="W960" s="5">
        <f t="shared" si="393"/>
        <v>2.9869521020944605</v>
      </c>
      <c r="X960" s="5">
        <f t="shared" si="415"/>
        <v>1.8650192119177156</v>
      </c>
      <c r="Y960" s="5">
        <f t="shared" si="415"/>
        <v>-1.3342219044959345</v>
      </c>
      <c r="Z960" s="5">
        <f t="shared" si="394"/>
        <v>-5.6002711329385519</v>
      </c>
      <c r="AA960">
        <f t="shared" si="395"/>
        <v>0</v>
      </c>
      <c r="AB960">
        <f t="shared" si="405"/>
        <v>0</v>
      </c>
    </row>
    <row r="961" spans="1:28" x14ac:dyDescent="0.2">
      <c r="A961">
        <f t="shared" si="411"/>
        <v>9.2899999999998464</v>
      </c>
      <c r="B961" s="5">
        <f t="shared" si="396"/>
        <v>-269.95634003067357</v>
      </c>
      <c r="C961" s="5">
        <f t="shared" si="397"/>
        <v>581.50498883054661</v>
      </c>
      <c r="D961" s="5">
        <f t="shared" si="398"/>
        <v>-420.67784816768454</v>
      </c>
      <c r="E961" s="2">
        <f t="shared" si="399"/>
        <v>641.11190720308014</v>
      </c>
      <c r="F961" s="2">
        <f t="shared" si="400"/>
        <v>-24.902489509034975</v>
      </c>
      <c r="G961" s="3">
        <f t="shared" si="412"/>
        <v>-18.519476449275569</v>
      </c>
      <c r="H961" s="3">
        <f t="shared" si="413"/>
        <v>41.916484060717011</v>
      </c>
      <c r="I961" s="3">
        <f t="shared" si="414"/>
        <v>-114.62064234301869</v>
      </c>
      <c r="J961" s="2">
        <f t="shared" si="401"/>
        <v>123.44170403511863</v>
      </c>
      <c r="K961" s="2">
        <f t="shared" si="384"/>
        <v>123.44170403511863</v>
      </c>
      <c r="L961" s="5">
        <f t="shared" si="385"/>
        <v>0.31384836983451009</v>
      </c>
      <c r="M961" s="4">
        <f t="shared" si="402"/>
        <v>6.3798339417725364E-2</v>
      </c>
      <c r="N961" s="4">
        <f t="shared" si="386"/>
        <v>0.11641774678662276</v>
      </c>
      <c r="O961" s="4">
        <f t="shared" si="387"/>
        <v>0</v>
      </c>
      <c r="P961" s="4">
        <f t="shared" si="388"/>
        <v>0</v>
      </c>
      <c r="Q961" s="5">
        <f t="shared" si="389"/>
        <v>3.814203667975733</v>
      </c>
      <c r="R961" s="5">
        <f t="shared" si="390"/>
        <v>-8.6329658233555051</v>
      </c>
      <c r="S961" s="5">
        <f t="shared" si="403"/>
        <v>23.606848479109029</v>
      </c>
      <c r="T961" s="6">
        <f t="shared" si="404"/>
        <v>621.39950983902759</v>
      </c>
      <c r="U961" s="5">
        <f t="shared" si="391"/>
        <v>-1.9516890861432759</v>
      </c>
      <c r="V961" s="5">
        <f t="shared" si="392"/>
        <v>7.3035429297965857</v>
      </c>
      <c r="W961" s="5">
        <f t="shared" si="393"/>
        <v>2.9862256385406427</v>
      </c>
      <c r="X961" s="5">
        <f t="shared" si="415"/>
        <v>1.8625145818324571</v>
      </c>
      <c r="Y961" s="5">
        <f t="shared" si="415"/>
        <v>-1.3294228935589194</v>
      </c>
      <c r="Z961" s="5">
        <f t="shared" si="394"/>
        <v>-5.5809258823503285</v>
      </c>
      <c r="AA961">
        <f t="shared" si="395"/>
        <v>0</v>
      </c>
      <c r="AB961">
        <f t="shared" si="405"/>
        <v>0</v>
      </c>
    </row>
    <row r="962" spans="1:28" x14ac:dyDescent="0.2">
      <c r="A962">
        <f t="shared" si="411"/>
        <v>9.2999999999998462</v>
      </c>
      <c r="B962" s="5">
        <f t="shared" si="396"/>
        <v>-270.1414416694372</v>
      </c>
      <c r="C962" s="5">
        <f t="shared" si="397"/>
        <v>581.92408720000913</v>
      </c>
      <c r="D962" s="5">
        <f t="shared" si="398"/>
        <v>-421.82433363740887</v>
      </c>
      <c r="E962" s="2">
        <f t="shared" si="399"/>
        <v>641.56998197453538</v>
      </c>
      <c r="F962" s="2">
        <f t="shared" si="400"/>
        <v>-24.901723267798911</v>
      </c>
      <c r="G962" s="3">
        <f t="shared" si="412"/>
        <v>-18.500851303457246</v>
      </c>
      <c r="H962" s="3">
        <f t="shared" si="413"/>
        <v>41.903189831781418</v>
      </c>
      <c r="I962" s="3">
        <f t="shared" si="414"/>
        <v>-114.67645160184219</v>
      </c>
      <c r="J962" s="2">
        <f t="shared" si="401"/>
        <v>123.4862233976754</v>
      </c>
      <c r="K962" s="2">
        <f t="shared" si="384"/>
        <v>123.4862233976754</v>
      </c>
      <c r="L962" s="5">
        <f t="shared" si="385"/>
        <v>0.31384836983451009</v>
      </c>
      <c r="M962" s="4">
        <f t="shared" si="402"/>
        <v>6.3775275008623789E-2</v>
      </c>
      <c r="N962" s="4">
        <f t="shared" si="386"/>
        <v>0.11638702373425347</v>
      </c>
      <c r="O962" s="4">
        <f t="shared" si="387"/>
        <v>0</v>
      </c>
      <c r="P962" s="4">
        <f t="shared" si="388"/>
        <v>0</v>
      </c>
      <c r="Q962" s="5">
        <f t="shared" si="389"/>
        <v>3.8117419135992598</v>
      </c>
      <c r="R962" s="5">
        <f t="shared" si="390"/>
        <v>-8.6333402920469915</v>
      </c>
      <c r="S962" s="5">
        <f t="shared" si="403"/>
        <v>23.626860726776123</v>
      </c>
      <c r="T962" s="6">
        <f t="shared" si="404"/>
        <v>621.39888843982828</v>
      </c>
      <c r="U962" s="5">
        <f t="shared" si="391"/>
        <v>-1.9517338990387685</v>
      </c>
      <c r="V962" s="5">
        <f t="shared" si="392"/>
        <v>7.3087027226123187</v>
      </c>
      <c r="W962" s="5">
        <f t="shared" si="393"/>
        <v>2.985501308048975</v>
      </c>
      <c r="X962" s="5">
        <f t="shared" si="415"/>
        <v>1.8600080145604914</v>
      </c>
      <c r="Y962" s="5">
        <f t="shared" si="415"/>
        <v>-1.3246375694346728</v>
      </c>
      <c r="Z962" s="5">
        <f t="shared" si="394"/>
        <v>-5.5616379651749028</v>
      </c>
      <c r="AA962">
        <f t="shared" si="395"/>
        <v>0</v>
      </c>
      <c r="AB962">
        <f t="shared" si="405"/>
        <v>0</v>
      </c>
    </row>
    <row r="963" spans="1:28" x14ac:dyDescent="0.2">
      <c r="A963">
        <f t="shared" si="411"/>
        <v>9.309999999999846</v>
      </c>
      <c r="B963" s="5">
        <f t="shared" si="396"/>
        <v>-270.32635718207104</v>
      </c>
      <c r="C963" s="5">
        <f t="shared" si="397"/>
        <v>582.34305286644849</v>
      </c>
      <c r="D963" s="5">
        <f t="shared" si="398"/>
        <v>-422.97137623532558</v>
      </c>
      <c r="E963" s="2">
        <f t="shared" si="399"/>
        <v>642.02785812544289</v>
      </c>
      <c r="F963" s="2">
        <f t="shared" si="400"/>
        <v>-24.900948040218516</v>
      </c>
      <c r="G963" s="3">
        <f t="shared" si="412"/>
        <v>-18.482251223311643</v>
      </c>
      <c r="H963" s="3">
        <f t="shared" si="413"/>
        <v>41.889943456087074</v>
      </c>
      <c r="I963" s="3">
        <f t="shared" si="414"/>
        <v>-114.73206798149394</v>
      </c>
      <c r="J963" s="2">
        <f t="shared" si="401"/>
        <v>123.53059700473371</v>
      </c>
      <c r="K963" s="2">
        <f t="shared" si="384"/>
        <v>123.53059700473371</v>
      </c>
      <c r="L963" s="5">
        <f t="shared" si="385"/>
        <v>0.31384836983451009</v>
      </c>
      <c r="M963" s="4">
        <f t="shared" si="402"/>
        <v>6.375230244614942E-2</v>
      </c>
      <c r="N963" s="4">
        <f t="shared" si="386"/>
        <v>0.11635641706146661</v>
      </c>
      <c r="O963" s="4">
        <f t="shared" si="387"/>
        <v>0</v>
      </c>
      <c r="P963" s="4">
        <f t="shared" si="388"/>
        <v>0</v>
      </c>
      <c r="Q963" s="5">
        <f t="shared" si="389"/>
        <v>3.8092780638698014</v>
      </c>
      <c r="R963" s="5">
        <f t="shared" si="390"/>
        <v>-8.6337124615400107</v>
      </c>
      <c r="S963" s="5">
        <f t="shared" si="403"/>
        <v>23.646813610729282</v>
      </c>
      <c r="T963" s="6">
        <f t="shared" si="404"/>
        <v>621.39826704125062</v>
      </c>
      <c r="U963" s="5">
        <f t="shared" si="391"/>
        <v>-1.9517785209642597</v>
      </c>
      <c r="V963" s="5">
        <f t="shared" si="392"/>
        <v>7.3138465517635183</v>
      </c>
      <c r="W963" s="5">
        <f t="shared" si="393"/>
        <v>2.9847791073706853</v>
      </c>
      <c r="X963" s="5">
        <f t="shared" si="415"/>
        <v>1.8574995429055416</v>
      </c>
      <c r="Y963" s="5">
        <f t="shared" si="415"/>
        <v>-1.3198659097764924</v>
      </c>
      <c r="Z963" s="5">
        <f t="shared" si="394"/>
        <v>-5.542407281900033</v>
      </c>
      <c r="AA963">
        <f t="shared" si="395"/>
        <v>0</v>
      </c>
      <c r="AB963">
        <f t="shared" si="405"/>
        <v>0</v>
      </c>
    </row>
    <row r="964" spans="1:28" x14ac:dyDescent="0.2">
      <c r="A964">
        <f t="shared" si="411"/>
        <v>9.3199999999998457</v>
      </c>
      <c r="B964" s="5">
        <f t="shared" si="396"/>
        <v>-270.51108681932698</v>
      </c>
      <c r="C964" s="5">
        <f t="shared" si="397"/>
        <v>582.76188630771389</v>
      </c>
      <c r="D964" s="5">
        <f t="shared" si="398"/>
        <v>-424.11897403550461</v>
      </c>
      <c r="E964" s="2">
        <f t="shared" si="399"/>
        <v>642.48553619914151</v>
      </c>
      <c r="F964" s="2">
        <f t="shared" si="400"/>
        <v>-24.900163847128315</v>
      </c>
      <c r="G964" s="3">
        <f t="shared" si="412"/>
        <v>-18.463676227882587</v>
      </c>
      <c r="H964" s="3">
        <f t="shared" si="413"/>
        <v>41.876744796989307</v>
      </c>
      <c r="I964" s="3">
        <f t="shared" si="414"/>
        <v>-114.78749205431293</v>
      </c>
      <c r="J964" s="2">
        <f t="shared" si="401"/>
        <v>123.5748252143583</v>
      </c>
      <c r="K964" s="2">
        <f t="shared" si="384"/>
        <v>123.5748252143583</v>
      </c>
      <c r="L964" s="5">
        <f t="shared" si="385"/>
        <v>0.31384836983451009</v>
      </c>
      <c r="M964" s="4">
        <f t="shared" si="402"/>
        <v>6.3729421365413291E-2</v>
      </c>
      <c r="N964" s="4">
        <f t="shared" si="386"/>
        <v>0.1163259263516518</v>
      </c>
      <c r="O964" s="4">
        <f t="shared" si="387"/>
        <v>0</v>
      </c>
      <c r="P964" s="4">
        <f t="shared" si="388"/>
        <v>0</v>
      </c>
      <c r="Q964" s="5">
        <f t="shared" si="389"/>
        <v>3.8068121528812791</v>
      </c>
      <c r="R964" s="5">
        <f t="shared" si="390"/>
        <v>-8.6340823489715568</v>
      </c>
      <c r="S964" s="5">
        <f t="shared" si="403"/>
        <v>23.666707234133185</v>
      </c>
      <c r="T964" s="6">
        <f t="shared" si="404"/>
        <v>621.39764564329437</v>
      </c>
      <c r="U964" s="5">
        <f t="shared" si="391"/>
        <v>-1.9518229533409859</v>
      </c>
      <c r="V964" s="5">
        <f t="shared" si="392"/>
        <v>7.3189744568048516</v>
      </c>
      <c r="W964" s="5">
        <f t="shared" si="393"/>
        <v>2.9840590332426178</v>
      </c>
      <c r="X964" s="5">
        <f t="shared" si="415"/>
        <v>1.8549891995402932</v>
      </c>
      <c r="Y964" s="5">
        <f t="shared" si="415"/>
        <v>-1.3151078921667052</v>
      </c>
      <c r="Z964" s="5">
        <f t="shared" si="394"/>
        <v>-5.5232337326241989</v>
      </c>
      <c r="AA964">
        <f t="shared" si="395"/>
        <v>0</v>
      </c>
      <c r="AB964">
        <f t="shared" si="405"/>
        <v>0</v>
      </c>
    </row>
    <row r="965" spans="1:28" x14ac:dyDescent="0.2">
      <c r="A965">
        <f t="shared" si="411"/>
        <v>9.3299999999998455</v>
      </c>
      <c r="B965" s="5">
        <f t="shared" si="396"/>
        <v>-270.69563083214587</v>
      </c>
      <c r="C965" s="5">
        <f t="shared" si="397"/>
        <v>583.18058800028916</v>
      </c>
      <c r="D965" s="5">
        <f t="shared" si="398"/>
        <v>-425.26712511773439</v>
      </c>
      <c r="E965" s="2">
        <f t="shared" si="399"/>
        <v>642.94301673785708</v>
      </c>
      <c r="F965" s="2">
        <f t="shared" si="400"/>
        <v>-24.899370709356074</v>
      </c>
      <c r="G965" s="3">
        <f t="shared" si="412"/>
        <v>-18.445126335887185</v>
      </c>
      <c r="H965" s="3">
        <f t="shared" si="413"/>
        <v>41.863593718067641</v>
      </c>
      <c r="I965" s="3">
        <f t="shared" si="414"/>
        <v>-114.84272439163918</v>
      </c>
      <c r="J965" s="2">
        <f t="shared" si="401"/>
        <v>123.61890838472999</v>
      </c>
      <c r="K965" s="2">
        <f t="shared" si="384"/>
        <v>123.61890838472999</v>
      </c>
      <c r="L965" s="5">
        <f t="shared" si="385"/>
        <v>0.31384836983451009</v>
      </c>
      <c r="M965" s="4">
        <f t="shared" si="402"/>
        <v>6.3706631402900921E-2</v>
      </c>
      <c r="N965" s="4">
        <f t="shared" si="386"/>
        <v>0.11629555118941061</v>
      </c>
      <c r="O965" s="4">
        <f t="shared" si="387"/>
        <v>0</v>
      </c>
      <c r="P965" s="4">
        <f t="shared" si="388"/>
        <v>0</v>
      </c>
      <c r="Q965" s="5">
        <f t="shared" si="389"/>
        <v>3.8043442145884989</v>
      </c>
      <c r="R965" s="5">
        <f t="shared" si="390"/>
        <v>-8.6344499713915184</v>
      </c>
      <c r="S965" s="5">
        <f t="shared" si="403"/>
        <v>23.686541700550496</v>
      </c>
      <c r="T965" s="6">
        <f t="shared" si="404"/>
        <v>621.39702424595919</v>
      </c>
      <c r="U965" s="5">
        <f t="shared" si="391"/>
        <v>-1.9518671975822255</v>
      </c>
      <c r="V965" s="5">
        <f t="shared" si="392"/>
        <v>7.3240864772740268</v>
      </c>
      <c r="W965" s="5">
        <f t="shared" si="393"/>
        <v>2.9833410823874056</v>
      </c>
      <c r="X965" s="5">
        <f t="shared" si="415"/>
        <v>1.8524770170062734</v>
      </c>
      <c r="Y965" s="5">
        <f t="shared" si="415"/>
        <v>-1.3103634941174915</v>
      </c>
      <c r="Z965" s="5">
        <f t="shared" si="394"/>
        <v>-5.5041172170620989</v>
      </c>
      <c r="AA965">
        <f t="shared" si="395"/>
        <v>0</v>
      </c>
      <c r="AB965">
        <f t="shared" si="405"/>
        <v>0</v>
      </c>
    </row>
    <row r="966" spans="1:28" x14ac:dyDescent="0.2">
      <c r="A966">
        <f t="shared" si="411"/>
        <v>9.3399999999998453</v>
      </c>
      <c r="B966" s="5">
        <f t="shared" si="396"/>
        <v>-270.87998947165391</v>
      </c>
      <c r="C966" s="5">
        <f t="shared" si="397"/>
        <v>583.59915841929512</v>
      </c>
      <c r="D966" s="5">
        <f t="shared" si="398"/>
        <v>-426.41582756751166</v>
      </c>
      <c r="E966" s="2">
        <f t="shared" si="399"/>
        <v>643.40030028270337</v>
      </c>
      <c r="F966" s="2">
        <f t="shared" si="400"/>
        <v>-24.898568647722534</v>
      </c>
      <c r="G966" s="3">
        <f t="shared" si="412"/>
        <v>-18.426601565717121</v>
      </c>
      <c r="H966" s="3">
        <f t="shared" si="413"/>
        <v>41.850490083126466</v>
      </c>
      <c r="I966" s="3">
        <f t="shared" si="414"/>
        <v>-114.8977655638098</v>
      </c>
      <c r="J966" s="2">
        <f t="shared" si="401"/>
        <v>123.66284687413497</v>
      </c>
      <c r="K966" s="2">
        <f t="shared" si="384"/>
        <v>123.66284687413497</v>
      </c>
      <c r="L966" s="5">
        <f t="shared" si="385"/>
        <v>0.31384836983451009</v>
      </c>
      <c r="M966" s="4">
        <f t="shared" si="402"/>
        <v>6.3683932196468493E-2</v>
      </c>
      <c r="N966" s="4">
        <f t="shared" si="386"/>
        <v>0.11626529116055631</v>
      </c>
      <c r="O966" s="4">
        <f t="shared" si="387"/>
        <v>0</v>
      </c>
      <c r="P966" s="4">
        <f t="shared" si="388"/>
        <v>0</v>
      </c>
      <c r="Q966" s="5">
        <f t="shared" si="389"/>
        <v>3.8018742828070584</v>
      </c>
      <c r="R966" s="5">
        <f t="shared" si="390"/>
        <v>-8.6348153457627621</v>
      </c>
      <c r="S966" s="5">
        <f t="shared" si="403"/>
        <v>23.706317113936176</v>
      </c>
      <c r="T966" s="6">
        <f t="shared" si="404"/>
        <v>621.39640284924587</v>
      </c>
      <c r="U966" s="5">
        <f t="shared" si="391"/>
        <v>-1.9519112550933144</v>
      </c>
      <c r="V966" s="5">
        <f t="shared" si="392"/>
        <v>7.3291826526910215</v>
      </c>
      <c r="W966" s="5">
        <f t="shared" si="393"/>
        <v>2.9826252515136225</v>
      </c>
      <c r="X966" s="5">
        <f t="shared" si="415"/>
        <v>1.849963027713744</v>
      </c>
      <c r="Y966" s="5">
        <f t="shared" si="415"/>
        <v>-1.3056326930717406</v>
      </c>
      <c r="Z966" s="5">
        <f t="shared" si="394"/>
        <v>-5.485057634550202</v>
      </c>
      <c r="AA966">
        <f t="shared" si="395"/>
        <v>0</v>
      </c>
      <c r="AB966">
        <f t="shared" si="405"/>
        <v>0</v>
      </c>
    </row>
    <row r="967" spans="1:28" x14ac:dyDescent="0.2">
      <c r="A967">
        <f t="shared" si="411"/>
        <v>9.3499999999998451</v>
      </c>
      <c r="B967" s="5">
        <f t="shared" si="396"/>
        <v>-271.06416298915968</v>
      </c>
      <c r="C967" s="5">
        <f t="shared" si="397"/>
        <v>584.01759803849177</v>
      </c>
      <c r="D967" s="5">
        <f t="shared" si="398"/>
        <v>-427.56507947603149</v>
      </c>
      <c r="E967" s="2">
        <f t="shared" si="399"/>
        <v>643.8573873736816</v>
      </c>
      <c r="F967" s="2">
        <f t="shared" si="400"/>
        <v>-24.897757683041288</v>
      </c>
      <c r="G967" s="3">
        <f t="shared" si="412"/>
        <v>-18.408101935439984</v>
      </c>
      <c r="H967" s="3">
        <f t="shared" si="413"/>
        <v>41.83743375619575</v>
      </c>
      <c r="I967" s="3">
        <f t="shared" si="414"/>
        <v>-114.9526161401553</v>
      </c>
      <c r="J967" s="2">
        <f t="shared" si="401"/>
        <v>123.70664104095427</v>
      </c>
      <c r="K967" s="2">
        <f t="shared" si="384"/>
        <v>123.70664104095427</v>
      </c>
      <c r="L967" s="5">
        <f t="shared" si="385"/>
        <v>0.31384836983451009</v>
      </c>
      <c r="M967" s="4">
        <f t="shared" si="402"/>
        <v>6.3661323385339169E-2</v>
      </c>
      <c r="N967" s="4">
        <f t="shared" si="386"/>
        <v>0.11623514585211374</v>
      </c>
      <c r="O967" s="4">
        <f t="shared" si="387"/>
        <v>0</v>
      </c>
      <c r="P967" s="4">
        <f t="shared" si="388"/>
        <v>0</v>
      </c>
      <c r="Q967" s="5">
        <f t="shared" si="389"/>
        <v>3.7994023912132677</v>
      </c>
      <c r="R967" s="5">
        <f t="shared" si="390"/>
        <v>-8.6351784889612251</v>
      </c>
      <c r="S967" s="5">
        <f t="shared" si="403"/>
        <v>23.726033578631846</v>
      </c>
      <c r="T967" s="6">
        <f t="shared" si="404"/>
        <v>621.39578145315363</v>
      </c>
      <c r="U967" s="5">
        <f t="shared" si="391"/>
        <v>-1.9519551272716706</v>
      </c>
      <c r="V967" s="5">
        <f t="shared" si="392"/>
        <v>7.3342630225573568</v>
      </c>
      <c r="W967" s="5">
        <f t="shared" si="393"/>
        <v>2.9819115373159519</v>
      </c>
      <c r="X967" s="5">
        <f t="shared" si="415"/>
        <v>1.8474472639415971</v>
      </c>
      <c r="Y967" s="5">
        <f t="shared" si="415"/>
        <v>-1.3009154664038682</v>
      </c>
      <c r="Z967" s="5">
        <f t="shared" si="394"/>
        <v>-5.4660548840522019</v>
      </c>
      <c r="AA967">
        <f t="shared" si="395"/>
        <v>0</v>
      </c>
      <c r="AB967">
        <f t="shared" si="405"/>
        <v>0</v>
      </c>
    </row>
    <row r="968" spans="1:28" x14ac:dyDescent="0.2">
      <c r="A968">
        <f t="shared" si="411"/>
        <v>9.3599999999998449</v>
      </c>
      <c r="B968" s="5">
        <f t="shared" si="396"/>
        <v>-271.24815163615085</v>
      </c>
      <c r="C968" s="5">
        <f t="shared" si="397"/>
        <v>584.43590733028043</v>
      </c>
      <c r="D968" s="5">
        <f t="shared" si="398"/>
        <v>-428.71487894017719</v>
      </c>
      <c r="E968" s="2">
        <f t="shared" si="399"/>
        <v>644.31427854968138</v>
      </c>
      <c r="F968" s="2">
        <f t="shared" si="400"/>
        <v>-24.896937836118532</v>
      </c>
      <c r="G968" s="3">
        <f t="shared" si="412"/>
        <v>-18.389627462800568</v>
      </c>
      <c r="H968" s="3">
        <f t="shared" si="413"/>
        <v>41.82442460153171</v>
      </c>
      <c r="I968" s="3">
        <f t="shared" si="414"/>
        <v>-115.00727668899582</v>
      </c>
      <c r="J968" s="2">
        <f t="shared" si="401"/>
        <v>123.75029124365341</v>
      </c>
      <c r="K968" s="2">
        <f t="shared" si="384"/>
        <v>123.75029124365341</v>
      </c>
      <c r="L968" s="5">
        <f t="shared" si="385"/>
        <v>0.31384836983451009</v>
      </c>
      <c r="M968" s="4">
        <f t="shared" si="402"/>
        <v>6.3638804610099103E-2</v>
      </c>
      <c r="N968" s="4">
        <f t="shared" si="386"/>
        <v>0.11620511485231887</v>
      </c>
      <c r="O968" s="4">
        <f t="shared" si="387"/>
        <v>0</v>
      </c>
      <c r="P968" s="4">
        <f t="shared" si="388"/>
        <v>0</v>
      </c>
      <c r="Q968" s="5">
        <f t="shared" si="389"/>
        <v>3.7969285733440721</v>
      </c>
      <c r="R968" s="5">
        <f t="shared" si="390"/>
        <v>-8.6355394177760072</v>
      </c>
      <c r="S968" s="5">
        <f t="shared" si="403"/>
        <v>23.745691199360188</v>
      </c>
      <c r="T968" s="6">
        <f t="shared" si="404"/>
        <v>621.39516005768292</v>
      </c>
      <c r="U968" s="5">
        <f t="shared" si="391"/>
        <v>-1.9519988155068133</v>
      </c>
      <c r="V968" s="5">
        <f t="shared" si="392"/>
        <v>7.3393276263553675</v>
      </c>
      <c r="W968" s="5">
        <f t="shared" si="393"/>
        <v>2.9811999364753476</v>
      </c>
      <c r="X968" s="5">
        <f t="shared" si="415"/>
        <v>1.8449297578372588</v>
      </c>
      <c r="Y968" s="5">
        <f t="shared" si="415"/>
        <v>-1.2962117914206397</v>
      </c>
      <c r="Z968" s="5">
        <f t="shared" si="394"/>
        <v>-5.4471088641644627</v>
      </c>
      <c r="AA968">
        <f t="shared" si="395"/>
        <v>0</v>
      </c>
      <c r="AB968">
        <f t="shared" si="405"/>
        <v>0</v>
      </c>
    </row>
    <row r="969" spans="1:28" x14ac:dyDescent="0.2">
      <c r="A969">
        <f t="shared" si="411"/>
        <v>9.3699999999998447</v>
      </c>
      <c r="B969" s="5">
        <f t="shared" si="396"/>
        <v>-271.43195566429097</v>
      </c>
      <c r="C969" s="5">
        <f t="shared" si="397"/>
        <v>584.85408676570614</v>
      </c>
      <c r="D969" s="5">
        <f t="shared" si="398"/>
        <v>-429.86522406251032</v>
      </c>
      <c r="E969" s="2">
        <f t="shared" si="399"/>
        <v>644.77097434848122</v>
      </c>
      <c r="F969" s="2">
        <f t="shared" si="400"/>
        <v>-24.89610912775295</v>
      </c>
      <c r="G969" s="3">
        <f t="shared" si="412"/>
        <v>-18.371178165222197</v>
      </c>
      <c r="H969" s="3">
        <f t="shared" si="413"/>
        <v>41.811462483617504</v>
      </c>
      <c r="I969" s="3">
        <f t="shared" si="414"/>
        <v>-115.06174777763746</v>
      </c>
      <c r="J969" s="2">
        <f t="shared" si="401"/>
        <v>123.7937978407721</v>
      </c>
      <c r="K969" s="2">
        <f t="shared" si="384"/>
        <v>123.7937978407721</v>
      </c>
      <c r="L969" s="5">
        <f t="shared" si="385"/>
        <v>0.31384836983451009</v>
      </c>
      <c r="M969" s="4">
        <f t="shared" si="402"/>
        <v>6.361637551269371E-2</v>
      </c>
      <c r="N969" s="4">
        <f t="shared" si="386"/>
        <v>0.11617519775061846</v>
      </c>
      <c r="O969" s="4">
        <f t="shared" si="387"/>
        <v>0</v>
      </c>
      <c r="P969" s="4">
        <f t="shared" si="388"/>
        <v>0</v>
      </c>
      <c r="Q969" s="5">
        <f t="shared" si="389"/>
        <v>3.7944528625969869</v>
      </c>
      <c r="R969" s="5">
        <f t="shared" si="390"/>
        <v>-8.635898148909499</v>
      </c>
      <c r="S969" s="5">
        <f t="shared" si="403"/>
        <v>23.765290081219373</v>
      </c>
      <c r="T969" s="6">
        <f t="shared" si="404"/>
        <v>621.3945386628335</v>
      </c>
      <c r="U969" s="5">
        <f t="shared" si="391"/>
        <v>-1.9520423211803852</v>
      </c>
      <c r="V969" s="5">
        <f t="shared" si="392"/>
        <v>7.3443765035474735</v>
      </c>
      <c r="W969" s="5">
        <f t="shared" si="393"/>
        <v>2.9804904456591887</v>
      </c>
      <c r="X969" s="5">
        <f t="shared" si="415"/>
        <v>1.8424105414166017</v>
      </c>
      <c r="Y969" s="5">
        <f t="shared" si="415"/>
        <v>-1.2915216453620255</v>
      </c>
      <c r="Z969" s="5">
        <f t="shared" si="394"/>
        <v>-5.4282194731214375</v>
      </c>
      <c r="AA969">
        <f t="shared" si="395"/>
        <v>0</v>
      </c>
      <c r="AB969">
        <f t="shared" si="405"/>
        <v>0</v>
      </c>
    </row>
    <row r="970" spans="1:28" x14ac:dyDescent="0.2">
      <c r="A970">
        <f t="shared" si="411"/>
        <v>9.3799999999998445</v>
      </c>
      <c r="B970" s="5">
        <f t="shared" si="396"/>
        <v>-271.6155753254161</v>
      </c>
      <c r="C970" s="5">
        <f t="shared" si="397"/>
        <v>585.27213681446005</v>
      </c>
      <c r="D970" s="5">
        <f t="shared" si="398"/>
        <v>-431.01611295126037</v>
      </c>
      <c r="E970" s="2">
        <f t="shared" si="399"/>
        <v>645.2274753067486</v>
      </c>
      <c r="F970" s="2">
        <f t="shared" si="400"/>
        <v>-24.89527157873545</v>
      </c>
      <c r="G970" s="3">
        <f t="shared" si="412"/>
        <v>-18.352754059808031</v>
      </c>
      <c r="H970" s="3">
        <f t="shared" si="413"/>
        <v>41.798547267163883</v>
      </c>
      <c r="I970" s="3">
        <f t="shared" si="414"/>
        <v>-115.11602997236868</v>
      </c>
      <c r="J970" s="2">
        <f t="shared" si="401"/>
        <v>123.837161190914</v>
      </c>
      <c r="K970" s="2">
        <f t="shared" si="384"/>
        <v>123.837161190914</v>
      </c>
      <c r="L970" s="5">
        <f t="shared" si="385"/>
        <v>0.31384836983451009</v>
      </c>
      <c r="M970" s="4">
        <f t="shared" si="402"/>
        <v>6.3594035736423776E-2</v>
      </c>
      <c r="N970" s="4">
        <f t="shared" si="386"/>
        <v>0.11614539413766983</v>
      </c>
      <c r="O970" s="4">
        <f t="shared" si="387"/>
        <v>0</v>
      </c>
      <c r="P970" s="4">
        <f t="shared" si="388"/>
        <v>0</v>
      </c>
      <c r="Q970" s="5">
        <f t="shared" si="389"/>
        <v>3.7919752922300352</v>
      </c>
      <c r="R970" s="5">
        <f t="shared" si="390"/>
        <v>-8.6362546989774565</v>
      </c>
      <c r="S970" s="5">
        <f t="shared" si="403"/>
        <v>23.784830329677515</v>
      </c>
      <c r="T970" s="6">
        <f t="shared" si="404"/>
        <v>621.39391726860549</v>
      </c>
      <c r="U970" s="5">
        <f t="shared" si="391"/>
        <v>-1.9520856456661753</v>
      </c>
      <c r="V970" s="5">
        <f t="shared" si="392"/>
        <v>7.3494096935754705</v>
      </c>
      <c r="W970" s="5">
        <f t="shared" si="393"/>
        <v>2.9797830615214487</v>
      </c>
      <c r="X970" s="5">
        <f t="shared" si="415"/>
        <v>1.8398896465638599</v>
      </c>
      <c r="Y970" s="5">
        <f t="shared" si="415"/>
        <v>-1.286845005401986</v>
      </c>
      <c r="Z970" s="5">
        <f t="shared" si="394"/>
        <v>-5.4093866088010358</v>
      </c>
      <c r="AA970">
        <f t="shared" si="395"/>
        <v>0</v>
      </c>
      <c r="AB970">
        <f t="shared" si="405"/>
        <v>0</v>
      </c>
    </row>
    <row r="971" spans="1:28" x14ac:dyDescent="0.2">
      <c r="A971">
        <f t="shared" si="411"/>
        <v>9.3899999999998442</v>
      </c>
      <c r="B971" s="5">
        <f t="shared" si="396"/>
        <v>-271.79901087153189</v>
      </c>
      <c r="C971" s="5">
        <f t="shared" si="397"/>
        <v>585.69005794488135</v>
      </c>
      <c r="D971" s="5">
        <f t="shared" si="398"/>
        <v>-432.16754372031448</v>
      </c>
      <c r="E971" s="2">
        <f t="shared" si="399"/>
        <v>645.68378196004085</v>
      </c>
      <c r="F971" s="2">
        <f t="shared" si="400"/>
        <v>-24.894425209849036</v>
      </c>
      <c r="G971" s="3">
        <f t="shared" si="412"/>
        <v>-18.334355163342394</v>
      </c>
      <c r="H971" s="3">
        <f t="shared" si="413"/>
        <v>41.785678817109861</v>
      </c>
      <c r="I971" s="3">
        <f t="shared" si="414"/>
        <v>-115.17012383845669</v>
      </c>
      <c r="J971" s="2">
        <f t="shared" si="401"/>
        <v>123.88038165273666</v>
      </c>
      <c r="K971" s="2">
        <f t="shared" si="384"/>
        <v>123.88038165273666</v>
      </c>
      <c r="L971" s="5">
        <f t="shared" si="385"/>
        <v>0.31384836983451009</v>
      </c>
      <c r="M971" s="4">
        <f t="shared" si="402"/>
        <v>6.3571784925941635E-2</v>
      </c>
      <c r="N971" s="4">
        <f t="shared" si="386"/>
        <v>0.11611570360534025</v>
      </c>
      <c r="O971" s="4">
        <f t="shared" si="387"/>
        <v>0</v>
      </c>
      <c r="P971" s="4">
        <f t="shared" si="388"/>
        <v>0</v>
      </c>
      <c r="Q971" s="5">
        <f t="shared" si="389"/>
        <v>3.7894958953616968</v>
      </c>
      <c r="R971" s="5">
        <f t="shared" si="390"/>
        <v>-8.6366090845091428</v>
      </c>
      <c r="S971" s="5">
        <f t="shared" si="403"/>
        <v>23.80431205056718</v>
      </c>
      <c r="T971" s="6">
        <f t="shared" si="404"/>
        <v>621.3932958749989</v>
      </c>
      <c r="U971" s="5">
        <f t="shared" si="391"/>
        <v>-1.9521287903301401</v>
      </c>
      <c r="V971" s="5">
        <f t="shared" si="392"/>
        <v>7.3544272358598137</v>
      </c>
      <c r="W971" s="5">
        <f t="shared" si="393"/>
        <v>2.9790777807028506</v>
      </c>
      <c r="X971" s="5">
        <f t="shared" si="415"/>
        <v>1.8373671050315568</v>
      </c>
      <c r="Y971" s="5">
        <f t="shared" si="415"/>
        <v>-1.282181848649329</v>
      </c>
      <c r="Z971" s="5">
        <f t="shared" si="394"/>
        <v>-5.3906101687299675</v>
      </c>
      <c r="AA971">
        <f t="shared" si="395"/>
        <v>0</v>
      </c>
      <c r="AB971">
        <f t="shared" si="405"/>
        <v>0</v>
      </c>
    </row>
    <row r="972" spans="1:28" x14ac:dyDescent="0.2">
      <c r="A972">
        <f t="shared" si="411"/>
        <v>9.399999999999844</v>
      </c>
      <c r="B972" s="5">
        <f t="shared" si="396"/>
        <v>-271.98226255481006</v>
      </c>
      <c r="C972" s="5">
        <f t="shared" si="397"/>
        <v>586.10785062395996</v>
      </c>
      <c r="D972" s="5">
        <f t="shared" si="398"/>
        <v>-433.31951448920751</v>
      </c>
      <c r="E972" s="2">
        <f t="shared" si="399"/>
        <v>646.13989484280557</v>
      </c>
      <c r="F972" s="2">
        <f t="shared" si="400"/>
        <v>-24.893570041868578</v>
      </c>
      <c r="G972" s="3">
        <f t="shared" si="412"/>
        <v>-18.315981492292078</v>
      </c>
      <c r="H972" s="3">
        <f t="shared" si="413"/>
        <v>41.772856998623368</v>
      </c>
      <c r="I972" s="3">
        <f t="shared" si="414"/>
        <v>-115.22402994014399</v>
      </c>
      <c r="J972" s="2">
        <f t="shared" si="401"/>
        <v>123.92345958494147</v>
      </c>
      <c r="K972" s="2">
        <f t="shared" si="384"/>
        <v>123.92345958494147</v>
      </c>
      <c r="L972" s="5">
        <f t="shared" si="385"/>
        <v>0.31384836983451009</v>
      </c>
      <c r="M972" s="4">
        <f t="shared" si="402"/>
        <v>6.3549622727247235E-2</v>
      </c>
      <c r="N972" s="4">
        <f t="shared" si="386"/>
        <v>0.11608612574670643</v>
      </c>
      <c r="O972" s="4">
        <f t="shared" si="387"/>
        <v>0</v>
      </c>
      <c r="P972" s="4">
        <f t="shared" si="388"/>
        <v>0</v>
      </c>
      <c r="Q972" s="5">
        <f t="shared" si="389"/>
        <v>3.7870147049708582</v>
      </c>
      <c r="R972" s="5">
        <f t="shared" si="390"/>
        <v>-8.6369613219474228</v>
      </c>
      <c r="S972" s="5">
        <f t="shared" si="403"/>
        <v>23.823735350079886</v>
      </c>
      <c r="T972" s="6">
        <f t="shared" si="404"/>
        <v>621.39267448201383</v>
      </c>
      <c r="U972" s="5">
        <f t="shared" si="391"/>
        <v>-1.9521717565304249</v>
      </c>
      <c r="V972" s="5">
        <f t="shared" si="392"/>
        <v>7.3594291697989149</v>
      </c>
      <c r="W972" s="5">
        <f t="shared" si="393"/>
        <v>2.9783745998310227</v>
      </c>
      <c r="X972" s="5">
        <f t="shared" si="415"/>
        <v>1.8348429484404334</v>
      </c>
      <c r="Y972" s="5">
        <f t="shared" si="415"/>
        <v>-1.2775321521485079</v>
      </c>
      <c r="Z972" s="5">
        <f t="shared" si="394"/>
        <v>-5.3718900500890925</v>
      </c>
      <c r="AA972">
        <f t="shared" si="395"/>
        <v>0</v>
      </c>
      <c r="AB972">
        <f t="shared" si="405"/>
        <v>0</v>
      </c>
    </row>
    <row r="973" spans="1:28" x14ac:dyDescent="0.2">
      <c r="A973">
        <f t="shared" si="411"/>
        <v>9.4099999999998438</v>
      </c>
      <c r="B973" s="5">
        <f t="shared" si="396"/>
        <v>-272.16533062758555</v>
      </c>
      <c r="C973" s="5">
        <f t="shared" si="397"/>
        <v>586.52551531733866</v>
      </c>
      <c r="D973" s="5">
        <f t="shared" si="398"/>
        <v>-434.47202338311149</v>
      </c>
      <c r="E973" s="2">
        <f t="shared" si="399"/>
        <v>646.59581448838094</v>
      </c>
      <c r="F973" s="2">
        <f t="shared" si="400"/>
        <v>-24.892706095560658</v>
      </c>
      <c r="G973" s="3">
        <f t="shared" si="412"/>
        <v>-18.297633062807673</v>
      </c>
      <c r="H973" s="3">
        <f t="shared" si="413"/>
        <v>41.76008167710188</v>
      </c>
      <c r="I973" s="3">
        <f t="shared" si="414"/>
        <v>-115.27774884064489</v>
      </c>
      <c r="J973" s="2">
        <f t="shared" si="401"/>
        <v>123.96639534626381</v>
      </c>
      <c r="K973" s="2">
        <f t="shared" si="384"/>
        <v>123.96639534626381</v>
      </c>
      <c r="L973" s="5">
        <f t="shared" si="385"/>
        <v>0.31384836983451009</v>
      </c>
      <c r="M973" s="4">
        <f t="shared" si="402"/>
        <v>6.3527548787684296E-2</v>
      </c>
      <c r="N973" s="4">
        <f t="shared" si="386"/>
        <v>0.11605666015605408</v>
      </c>
      <c r="O973" s="4">
        <f t="shared" si="387"/>
        <v>0</v>
      </c>
      <c r="P973" s="4">
        <f t="shared" si="388"/>
        <v>0</v>
      </c>
      <c r="Q973" s="5">
        <f t="shared" si="389"/>
        <v>3.7845317538967791</v>
      </c>
      <c r="R973" s="5">
        <f t="shared" si="390"/>
        <v>-8.6373114276489034</v>
      </c>
      <c r="S973" s="5">
        <f t="shared" si="403"/>
        <v>23.843100334760706</v>
      </c>
      <c r="T973" s="6">
        <f t="shared" si="404"/>
        <v>621.39205308964995</v>
      </c>
      <c r="U973" s="5">
        <f t="shared" si="391"/>
        <v>-1.9522145456173874</v>
      </c>
      <c r="V973" s="5">
        <f t="shared" si="392"/>
        <v>7.3644155347684448</v>
      </c>
      <c r="W973" s="5">
        <f t="shared" si="393"/>
        <v>2.9776735155206615</v>
      </c>
      <c r="X973" s="5">
        <f t="shared" si="415"/>
        <v>1.8323172082793917</v>
      </c>
      <c r="Y973" s="5">
        <f t="shared" si="415"/>
        <v>-1.2728958928804586</v>
      </c>
      <c r="Z973" s="5">
        <f t="shared" si="394"/>
        <v>-5.3532261497186333</v>
      </c>
      <c r="AA973">
        <f t="shared" si="395"/>
        <v>0</v>
      </c>
      <c r="AB973">
        <f t="shared" si="405"/>
        <v>0</v>
      </c>
    </row>
    <row r="974" spans="1:28" x14ac:dyDescent="0.2">
      <c r="A974">
        <f t="shared" si="411"/>
        <v>9.4199999999998436</v>
      </c>
      <c r="B974" s="5">
        <f t="shared" si="396"/>
        <v>-272.34821534235323</v>
      </c>
      <c r="C974" s="5">
        <f t="shared" si="397"/>
        <v>586.94305248931505</v>
      </c>
      <c r="D974" s="5">
        <f t="shared" si="398"/>
        <v>-435.62506853282542</v>
      </c>
      <c r="E974" s="2">
        <f t="shared" si="399"/>
        <v>647.05154142899596</v>
      </c>
      <c r="F974" s="2">
        <f t="shared" si="400"/>
        <v>-24.891833391683399</v>
      </c>
      <c r="G974" s="3">
        <f t="shared" si="412"/>
        <v>-18.279309890724878</v>
      </c>
      <c r="H974" s="3">
        <f t="shared" si="413"/>
        <v>41.747352718173076</v>
      </c>
      <c r="I974" s="3">
        <f t="shared" si="414"/>
        <v>-115.33128110214207</v>
      </c>
      <c r="J974" s="2">
        <f t="shared" si="401"/>
        <v>124.00918929546317</v>
      </c>
      <c r="K974" s="2">
        <f t="shared" si="384"/>
        <v>124.00918929546317</v>
      </c>
      <c r="L974" s="5">
        <f t="shared" si="385"/>
        <v>0.31384836983451009</v>
      </c>
      <c r="M974" s="4">
        <f t="shared" si="402"/>
        <v>6.3505562755936482E-2</v>
      </c>
      <c r="N974" s="4">
        <f t="shared" si="386"/>
        <v>0.11602730642887739</v>
      </c>
      <c r="O974" s="4">
        <f t="shared" si="387"/>
        <v>0</v>
      </c>
      <c r="P974" s="4">
        <f t="shared" si="388"/>
        <v>0</v>
      </c>
      <c r="Q974" s="5">
        <f t="shared" si="389"/>
        <v>3.782047074839054</v>
      </c>
      <c r="R974" s="5">
        <f t="shared" si="390"/>
        <v>-8.6376594178840449</v>
      </c>
      <c r="S974" s="5">
        <f t="shared" si="403"/>
        <v>23.862407111502815</v>
      </c>
      <c r="T974" s="6">
        <f t="shared" si="404"/>
        <v>621.39143169790759</v>
      </c>
      <c r="U974" s="5">
        <f t="shared" si="391"/>
        <v>-1.9522571589336208</v>
      </c>
      <c r="V974" s="5">
        <f t="shared" si="392"/>
        <v>7.3693863701206492</v>
      </c>
      <c r="W974" s="5">
        <f t="shared" si="393"/>
        <v>2.9769745243736896</v>
      </c>
      <c r="X974" s="5">
        <f t="shared" si="415"/>
        <v>1.8297899159054332</v>
      </c>
      <c r="Y974" s="5">
        <f t="shared" si="415"/>
        <v>-1.2682730477633957</v>
      </c>
      <c r="Z974" s="5">
        <f t="shared" si="394"/>
        <v>-5.334618364123493</v>
      </c>
      <c r="AA974">
        <f t="shared" si="395"/>
        <v>0</v>
      </c>
      <c r="AB974">
        <f t="shared" si="405"/>
        <v>0</v>
      </c>
    </row>
    <row r="975" spans="1:28" x14ac:dyDescent="0.2">
      <c r="A975">
        <f t="shared" si="411"/>
        <v>9.4299999999998434</v>
      </c>
      <c r="B975" s="5">
        <f t="shared" si="396"/>
        <v>-272.53091695176471</v>
      </c>
      <c r="C975" s="5">
        <f t="shared" si="397"/>
        <v>587.36046260284445</v>
      </c>
      <c r="D975" s="5">
        <f t="shared" si="398"/>
        <v>-436.77864807476504</v>
      </c>
      <c r="E975" s="2">
        <f t="shared" si="399"/>
        <v>647.50707619577179</v>
      </c>
      <c r="F975" s="2">
        <f t="shared" si="400"/>
        <v>-24.890951950986228</v>
      </c>
      <c r="G975" s="3">
        <f t="shared" si="412"/>
        <v>-18.261011991565823</v>
      </c>
      <c r="H975" s="3">
        <f t="shared" si="413"/>
        <v>41.73466998769544</v>
      </c>
      <c r="I975" s="3">
        <f t="shared" si="414"/>
        <v>-115.38462728578331</v>
      </c>
      <c r="J975" s="2">
        <f t="shared" si="401"/>
        <v>124.05184179131355</v>
      </c>
      <c r="K975" s="2">
        <f t="shared" si="384"/>
        <v>124.05184179131355</v>
      </c>
      <c r="L975" s="5">
        <f t="shared" si="385"/>
        <v>0.31384836983451009</v>
      </c>
      <c r="M975" s="4">
        <f t="shared" si="402"/>
        <v>6.3483664282023386E-2</v>
      </c>
      <c r="N975" s="4">
        <f t="shared" si="386"/>
        <v>0.1159980641618782</v>
      </c>
      <c r="O975" s="4">
        <f t="shared" si="387"/>
        <v>0</v>
      </c>
      <c r="P975" s="4">
        <f t="shared" si="388"/>
        <v>0</v>
      </c>
      <c r="Q975" s="5">
        <f t="shared" si="389"/>
        <v>3.7795607003575906</v>
      </c>
      <c r="R975" s="5">
        <f t="shared" si="390"/>
        <v>-8.638005308837295</v>
      </c>
      <c r="S975" s="5">
        <f t="shared" si="403"/>
        <v>23.881655787542162</v>
      </c>
      <c r="T975" s="6">
        <f t="shared" si="404"/>
        <v>621.39081030678665</v>
      </c>
      <c r="U975" s="5">
        <f t="shared" si="391"/>
        <v>-1.9522995978139757</v>
      </c>
      <c r="V975" s="5">
        <f t="shared" si="392"/>
        <v>7.374341715183661</v>
      </c>
      <c r="W975" s="5">
        <f t="shared" si="393"/>
        <v>2.9762776229794086</v>
      </c>
      <c r="X975" s="5">
        <f t="shared" si="415"/>
        <v>1.827261102543615</v>
      </c>
      <c r="Y975" s="5">
        <f t="shared" si="415"/>
        <v>-1.263663593653634</v>
      </c>
      <c r="Z975" s="5">
        <f t="shared" si="394"/>
        <v>-5.316066589478428</v>
      </c>
      <c r="AA975">
        <f t="shared" si="395"/>
        <v>0</v>
      </c>
      <c r="AB975">
        <f t="shared" si="405"/>
        <v>0</v>
      </c>
    </row>
    <row r="976" spans="1:28" x14ac:dyDescent="0.2">
      <c r="A976">
        <f t="shared" si="411"/>
        <v>9.4399999999998432</v>
      </c>
      <c r="B976" s="5">
        <f t="shared" si="396"/>
        <v>-272.71343570862524</v>
      </c>
      <c r="C976" s="5">
        <f t="shared" si="397"/>
        <v>587.77774611954169</v>
      </c>
      <c r="D976" s="5">
        <f t="shared" si="398"/>
        <v>-437.93276015095233</v>
      </c>
      <c r="E976" s="2">
        <f t="shared" si="399"/>
        <v>647.96241931872169</v>
      </c>
      <c r="F976" s="2">
        <f t="shared" si="400"/>
        <v>-24.890061794209767</v>
      </c>
      <c r="G976" s="3">
        <f t="shared" si="412"/>
        <v>-18.242739380540385</v>
      </c>
      <c r="H976" s="3">
        <f t="shared" si="413"/>
        <v>41.722033351758903</v>
      </c>
      <c r="I976" s="3">
        <f t="shared" si="414"/>
        <v>-115.43778795167809</v>
      </c>
      <c r="J976" s="2">
        <f t="shared" si="401"/>
        <v>124.09435319259373</v>
      </c>
      <c r="K976" s="2">
        <f t="shared" si="384"/>
        <v>124.09435319259373</v>
      </c>
      <c r="L976" s="5">
        <f t="shared" si="385"/>
        <v>0.31384836983451009</v>
      </c>
      <c r="M976" s="4">
        <f t="shared" si="402"/>
        <v>6.3461853017296704E-2</v>
      </c>
      <c r="N976" s="4">
        <f t="shared" si="386"/>
        <v>0.11596893295296551</v>
      </c>
      <c r="O976" s="4">
        <f t="shared" si="387"/>
        <v>0</v>
      </c>
      <c r="P976" s="4">
        <f t="shared" si="388"/>
        <v>0</v>
      </c>
      <c r="Q976" s="5">
        <f t="shared" si="389"/>
        <v>3.7770726628725888</v>
      </c>
      <c r="R976" s="5">
        <f t="shared" si="390"/>
        <v>-8.6383491166072304</v>
      </c>
      <c r="S976" s="5">
        <f t="shared" si="403"/>
        <v>23.900846470452091</v>
      </c>
      <c r="T976" s="6">
        <f t="shared" si="404"/>
        <v>621.390188916287</v>
      </c>
      <c r="U976" s="5">
        <f t="shared" si="391"/>
        <v>-1.9523418635855823</v>
      </c>
      <c r="V976" s="5">
        <f t="shared" si="392"/>
        <v>7.3792816092608202</v>
      </c>
      <c r="W976" s="5">
        <f t="shared" si="393"/>
        <v>2.9755828079146598</v>
      </c>
      <c r="X976" s="5">
        <f t="shared" si="415"/>
        <v>1.8247307992870065</v>
      </c>
      <c r="Y976" s="5">
        <f t="shared" si="415"/>
        <v>-1.2590675073464102</v>
      </c>
      <c r="Z976" s="5">
        <f t="shared" si="394"/>
        <v>-5.2975707216332495</v>
      </c>
      <c r="AA976">
        <f t="shared" si="395"/>
        <v>0</v>
      </c>
      <c r="AB976">
        <f t="shared" si="405"/>
        <v>0</v>
      </c>
    </row>
    <row r="977" spans="1:28" x14ac:dyDescent="0.2">
      <c r="A977">
        <f t="shared" si="411"/>
        <v>9.449999999999843</v>
      </c>
      <c r="B977" s="5">
        <f t="shared" si="396"/>
        <v>-272.89577186589071</v>
      </c>
      <c r="C977" s="5">
        <f t="shared" si="397"/>
        <v>588.19490349968385</v>
      </c>
      <c r="D977" s="5">
        <f t="shared" si="398"/>
        <v>-439.08740290900522</v>
      </c>
      <c r="E977" s="2">
        <f t="shared" si="399"/>
        <v>648.41757132675127</v>
      </c>
      <c r="F977" s="2">
        <f t="shared" si="400"/>
        <v>-24.889162942085591</v>
      </c>
      <c r="G977" s="3">
        <f t="shared" si="412"/>
        <v>-18.224492072547516</v>
      </c>
      <c r="H977" s="3">
        <f t="shared" si="413"/>
        <v>41.709442676685441</v>
      </c>
      <c r="I977" s="3">
        <f t="shared" si="414"/>
        <v>-115.49076365889442</v>
      </c>
      <c r="J977" s="2">
        <f t="shared" si="401"/>
        <v>124.13672385807781</v>
      </c>
      <c r="K977" s="2">
        <f t="shared" si="384"/>
        <v>124.13672385807781</v>
      </c>
      <c r="L977" s="5">
        <f t="shared" si="385"/>
        <v>0.31384836983451009</v>
      </c>
      <c r="M977" s="4">
        <f t="shared" si="402"/>
        <v>6.344012861443632E-2</v>
      </c>
      <c r="N977" s="4">
        <f t="shared" si="386"/>
        <v>0.11593991240125473</v>
      </c>
      <c r="O977" s="4">
        <f t="shared" si="387"/>
        <v>0</v>
      </c>
      <c r="P977" s="4">
        <f t="shared" si="388"/>
        <v>0</v>
      </c>
      <c r="Q977" s="5">
        <f t="shared" si="389"/>
        <v>3.7745829946645291</v>
      </c>
      <c r="R977" s="5">
        <f t="shared" si="390"/>
        <v>-8.6386908572066794</v>
      </c>
      <c r="S977" s="5">
        <f t="shared" si="403"/>
        <v>23.919979268138064</v>
      </c>
      <c r="T977" s="6">
        <f t="shared" si="404"/>
        <v>621.38956752640877</v>
      </c>
      <c r="U977" s="5">
        <f t="shared" si="391"/>
        <v>-1.952383957567875</v>
      </c>
      <c r="V977" s="5">
        <f t="shared" si="392"/>
        <v>7.3842060916300127</v>
      </c>
      <c r="W977" s="5">
        <f t="shared" si="393"/>
        <v>2.9748900757439767</v>
      </c>
      <c r="X977" s="5">
        <f t="shared" si="415"/>
        <v>1.8221990370966541</v>
      </c>
      <c r="Y977" s="5">
        <f t="shared" si="415"/>
        <v>-1.2544847655766667</v>
      </c>
      <c r="Z977" s="5">
        <f t="shared" si="394"/>
        <v>-5.2791306561179567</v>
      </c>
      <c r="AA977">
        <f t="shared" si="395"/>
        <v>0</v>
      </c>
      <c r="AB977">
        <f t="shared" si="405"/>
        <v>0</v>
      </c>
    </row>
    <row r="978" spans="1:28" x14ac:dyDescent="0.2">
      <c r="A978">
        <f t="shared" si="411"/>
        <v>9.4599999999998428</v>
      </c>
      <c r="B978" s="5">
        <f t="shared" si="396"/>
        <v>-273.07792567666428</v>
      </c>
      <c r="C978" s="5">
        <f t="shared" si="397"/>
        <v>588.61193520221241</v>
      </c>
      <c r="D978" s="5">
        <f t="shared" si="398"/>
        <v>-440.24257450212696</v>
      </c>
      <c r="E978" s="2">
        <f t="shared" si="399"/>
        <v>648.8725327476601</v>
      </c>
      <c r="F978" s="2">
        <f t="shared" si="400"/>
        <v>-24.888255415336072</v>
      </c>
      <c r="G978" s="3">
        <f t="shared" si="412"/>
        <v>-18.206270082176548</v>
      </c>
      <c r="H978" s="3">
        <f t="shared" si="413"/>
        <v>41.696897829029673</v>
      </c>
      <c r="I978" s="3">
        <f t="shared" si="414"/>
        <v>-115.5435549654556</v>
      </c>
      <c r="J978" s="2">
        <f t="shared" si="401"/>
        <v>124.1789541465258</v>
      </c>
      <c r="K978" s="2">
        <f t="shared" si="384"/>
        <v>124.1789541465258</v>
      </c>
      <c r="L978" s="5">
        <f t="shared" si="385"/>
        <v>0.31384836983451009</v>
      </c>
      <c r="M978" s="4">
        <f t="shared" si="402"/>
        <v>6.3418490727446361E-2</v>
      </c>
      <c r="N978" s="4">
        <f t="shared" si="386"/>
        <v>0.1159110021070669</v>
      </c>
      <c r="O978" s="4">
        <f t="shared" si="387"/>
        <v>0</v>
      </c>
      <c r="P978" s="4">
        <f t="shared" si="388"/>
        <v>0</v>
      </c>
      <c r="Q978" s="5">
        <f t="shared" si="389"/>
        <v>3.7720917278741646</v>
      </c>
      <c r="R978" s="5">
        <f t="shared" si="390"/>
        <v>-8.6390305465628785</v>
      </c>
      <c r="S978" s="5">
        <f t="shared" si="403"/>
        <v>23.939054288832367</v>
      </c>
      <c r="T978" s="6">
        <f t="shared" si="404"/>
        <v>621.38894613715195</v>
      </c>
      <c r="U978" s="5">
        <f t="shared" si="391"/>
        <v>-1.9524258810726156</v>
      </c>
      <c r="V978" s="5">
        <f t="shared" si="392"/>
        <v>7.3891152015429951</v>
      </c>
      <c r="W978" s="5">
        <f t="shared" si="393"/>
        <v>2.9741994230197411</v>
      </c>
      <c r="X978" s="5">
        <f t="shared" si="415"/>
        <v>1.819665846801549</v>
      </c>
      <c r="Y978" s="5">
        <f t="shared" si="415"/>
        <v>-1.2499153450198834</v>
      </c>
      <c r="Z978" s="5">
        <f t="shared" si="394"/>
        <v>-5.2607462881478924</v>
      </c>
      <c r="AA978">
        <f t="shared" si="395"/>
        <v>0</v>
      </c>
      <c r="AB978">
        <f t="shared" si="405"/>
        <v>0</v>
      </c>
    </row>
    <row r="979" spans="1:28" x14ac:dyDescent="0.2">
      <c r="A979">
        <f t="shared" si="411"/>
        <v>9.4699999999998425</v>
      </c>
      <c r="B979" s="5">
        <f t="shared" si="396"/>
        <v>-273.25989739419367</v>
      </c>
      <c r="C979" s="5">
        <f t="shared" si="397"/>
        <v>589.02884168473543</v>
      </c>
      <c r="D979" s="5">
        <f t="shared" si="398"/>
        <v>-441.39827308909594</v>
      </c>
      <c r="E979" s="2">
        <f t="shared" si="399"/>
        <v>649.32730410814111</v>
      </c>
      <c r="F979" s="2">
        <f t="shared" si="400"/>
        <v>-24.887339234674222</v>
      </c>
      <c r="G979" s="3">
        <f t="shared" si="412"/>
        <v>-18.188073423708534</v>
      </c>
      <c r="H979" s="3">
        <f t="shared" si="413"/>
        <v>41.684398675579473</v>
      </c>
      <c r="I979" s="3">
        <f t="shared" si="414"/>
        <v>-115.59616242833708</v>
      </c>
      <c r="J979" s="2">
        <f t="shared" si="401"/>
        <v>124.22104441667423</v>
      </c>
      <c r="K979" s="2">
        <f t="shared" si="384"/>
        <v>124.22104441667423</v>
      </c>
      <c r="L979" s="5">
        <f t="shared" si="385"/>
        <v>0.31384836983451009</v>
      </c>
      <c r="M979" s="4">
        <f t="shared" si="402"/>
        <v>6.3396939011651263E-2</v>
      </c>
      <c r="N979" s="4">
        <f t="shared" si="386"/>
        <v>0.11588220167192788</v>
      </c>
      <c r="O979" s="4">
        <f t="shared" si="387"/>
        <v>0</v>
      </c>
      <c r="P979" s="4">
        <f t="shared" si="388"/>
        <v>0</v>
      </c>
      <c r="Q979" s="5">
        <f t="shared" si="389"/>
        <v>3.7695988945025269</v>
      </c>
      <c r="R979" s="5">
        <f t="shared" si="390"/>
        <v>-8.6393682005176107</v>
      </c>
      <c r="S979" s="5">
        <f t="shared" si="403"/>
        <v>23.958071641088893</v>
      </c>
      <c r="T979" s="6">
        <f t="shared" si="404"/>
        <v>621.38832474851642</v>
      </c>
      <c r="U979" s="5">
        <f t="shared" si="391"/>
        <v>-1.9524676354039174</v>
      </c>
      <c r="V979" s="5">
        <f t="shared" si="392"/>
        <v>7.3940089782247496</v>
      </c>
      <c r="W979" s="5">
        <f t="shared" si="393"/>
        <v>2.9735108462823407</v>
      </c>
      <c r="X979" s="5">
        <f t="shared" si="415"/>
        <v>1.8171312590986095</v>
      </c>
      <c r="Y979" s="5">
        <f t="shared" si="415"/>
        <v>-1.2453592222928611</v>
      </c>
      <c r="Z979" s="5">
        <f t="shared" si="394"/>
        <v>-5.2424175126287658</v>
      </c>
      <c r="AA979">
        <f t="shared" si="395"/>
        <v>0</v>
      </c>
      <c r="AB979">
        <f t="shared" si="405"/>
        <v>0</v>
      </c>
    </row>
    <row r="980" spans="1:28" x14ac:dyDescent="0.2">
      <c r="A980">
        <f t="shared" si="411"/>
        <v>9.4799999999998423</v>
      </c>
      <c r="B980" s="5">
        <f t="shared" si="396"/>
        <v>-273.44168727186781</v>
      </c>
      <c r="C980" s="5">
        <f t="shared" si="397"/>
        <v>589.44562340353013</v>
      </c>
      <c r="D980" s="5">
        <f t="shared" si="398"/>
        <v>-442.55449683425491</v>
      </c>
      <c r="E980" s="2">
        <f t="shared" si="399"/>
        <v>649.78188593378184</v>
      </c>
      <c r="F980" s="2">
        <f t="shared" si="400"/>
        <v>-24.886414420803494</v>
      </c>
      <c r="G980" s="3">
        <f t="shared" si="412"/>
        <v>-18.169902111117548</v>
      </c>
      <c r="H980" s="3">
        <f t="shared" si="413"/>
        <v>41.671945083356547</v>
      </c>
      <c r="I980" s="3">
        <f t="shared" si="414"/>
        <v>-115.64858660346337</v>
      </c>
      <c r="J980" s="2">
        <f t="shared" si="401"/>
        <v>124.26299502722702</v>
      </c>
      <c r="K980" s="2">
        <f t="shared" si="384"/>
        <v>124.26299502722702</v>
      </c>
      <c r="L980" s="5">
        <f t="shared" si="385"/>
        <v>0.31384836983451009</v>
      </c>
      <c r="M980" s="4">
        <f t="shared" si="402"/>
        <v>6.3375473123691836E-2</v>
      </c>
      <c r="N980" s="4">
        <f t="shared" si="386"/>
        <v>0.11585351069856757</v>
      </c>
      <c r="O980" s="4">
        <f t="shared" si="387"/>
        <v>0</v>
      </c>
      <c r="P980" s="4">
        <f t="shared" si="388"/>
        <v>0</v>
      </c>
      <c r="Q980" s="5">
        <f t="shared" si="389"/>
        <v>3.7671045264109253</v>
      </c>
      <c r="R980" s="5">
        <f t="shared" si="390"/>
        <v>-8.6397038348273565</v>
      </c>
      <c r="S980" s="5">
        <f t="shared" si="403"/>
        <v>23.977031433777892</v>
      </c>
      <c r="T980" s="6">
        <f t="shared" si="404"/>
        <v>621.38770336050243</v>
      </c>
      <c r="U980" s="5">
        <f t="shared" si="391"/>
        <v>-1.952509221858266</v>
      </c>
      <c r="V980" s="5">
        <f t="shared" si="392"/>
        <v>7.3988874608728183</v>
      </c>
      <c r="W980" s="5">
        <f t="shared" si="393"/>
        <v>2.9728243420603158</v>
      </c>
      <c r="X980" s="5">
        <f t="shared" si="415"/>
        <v>1.8145953045526593</v>
      </c>
      <c r="Y980" s="5">
        <f t="shared" si="415"/>
        <v>-1.2408163739545381</v>
      </c>
      <c r="Z980" s="5">
        <f t="shared" si="394"/>
        <v>-5.2241442241617904</v>
      </c>
      <c r="AA980">
        <f t="shared" si="395"/>
        <v>0</v>
      </c>
      <c r="AB980">
        <f t="shared" si="405"/>
        <v>0</v>
      </c>
    </row>
    <row r="981" spans="1:28" x14ac:dyDescent="0.2">
      <c r="A981">
        <f t="shared" si="411"/>
        <v>9.4899999999998421</v>
      </c>
      <c r="B981" s="5">
        <f t="shared" si="396"/>
        <v>-273.62329556321373</v>
      </c>
      <c r="C981" s="5">
        <f t="shared" si="397"/>
        <v>589.862280813545</v>
      </c>
      <c r="D981" s="5">
        <f t="shared" si="398"/>
        <v>-443.71124390750077</v>
      </c>
      <c r="E981" s="2">
        <f t="shared" si="399"/>
        <v>650.23627874906458</v>
      </c>
      <c r="F981" s="2">
        <f t="shared" si="400"/>
        <v>-24.885480994417588</v>
      </c>
      <c r="G981" s="3">
        <f t="shared" si="412"/>
        <v>-18.151756158072022</v>
      </c>
      <c r="H981" s="3">
        <f t="shared" si="413"/>
        <v>41.659536919617004</v>
      </c>
      <c r="I981" s="3">
        <f t="shared" si="414"/>
        <v>-115.70082804570499</v>
      </c>
      <c r="J981" s="2">
        <f t="shared" si="401"/>
        <v>124.30480633684617</v>
      </c>
      <c r="K981" s="2">
        <f t="shared" si="384"/>
        <v>124.30480633684617</v>
      </c>
      <c r="L981" s="5">
        <f t="shared" si="385"/>
        <v>0.31384836983451009</v>
      </c>
      <c r="M981" s="4">
        <f t="shared" si="402"/>
        <v>6.3354092721521413E-2</v>
      </c>
      <c r="N981" s="4">
        <f t="shared" si="386"/>
        <v>0.11582492879091918</v>
      </c>
      <c r="O981" s="4">
        <f t="shared" si="387"/>
        <v>0</v>
      </c>
      <c r="P981" s="4">
        <f t="shared" si="388"/>
        <v>0</v>
      </c>
      <c r="Q981" s="5">
        <f t="shared" si="389"/>
        <v>3.7646086553209663</v>
      </c>
      <c r="R981" s="5">
        <f t="shared" si="390"/>
        <v>-8.6400374651634451</v>
      </c>
      <c r="S981" s="5">
        <f t="shared" si="403"/>
        <v>23.995933776080843</v>
      </c>
      <c r="T981" s="6">
        <f t="shared" si="404"/>
        <v>621.38708197310962</v>
      </c>
      <c r="U981" s="5">
        <f t="shared" si="391"/>
        <v>-1.9525506417245484</v>
      </c>
      <c r="V981" s="5">
        <f t="shared" si="392"/>
        <v>7.4037506886566815</v>
      </c>
      <c r="W981" s="5">
        <f t="shared" si="393"/>
        <v>2.9721399068705212</v>
      </c>
      <c r="X981" s="5">
        <f t="shared" si="415"/>
        <v>1.8120580135964179</v>
      </c>
      <c r="Y981" s="5">
        <f t="shared" si="415"/>
        <v>-1.2362867765067636</v>
      </c>
      <c r="Z981" s="5">
        <f t="shared" si="394"/>
        <v>-5.2059263170486361</v>
      </c>
      <c r="AA981">
        <f t="shared" si="395"/>
        <v>0</v>
      </c>
      <c r="AB981">
        <f t="shared" si="405"/>
        <v>0</v>
      </c>
    </row>
    <row r="982" spans="1:28" x14ac:dyDescent="0.2">
      <c r="A982">
        <f t="shared" si="411"/>
        <v>9.4999999999998419</v>
      </c>
      <c r="B982" s="5">
        <f t="shared" si="396"/>
        <v>-273.80472252189378</v>
      </c>
      <c r="C982" s="5">
        <f t="shared" si="397"/>
        <v>590.27881436840244</v>
      </c>
      <c r="D982" s="5">
        <f t="shared" si="398"/>
        <v>-444.86851248427365</v>
      </c>
      <c r="E982" s="2">
        <f t="shared" si="399"/>
        <v>650.69048307736773</v>
      </c>
      <c r="F982" s="2">
        <f t="shared" si="400"/>
        <v>-24.884538976200318</v>
      </c>
      <c r="G982" s="3">
        <f t="shared" si="412"/>
        <v>-18.133635577936058</v>
      </c>
      <c r="H982" s="3">
        <f t="shared" si="413"/>
        <v>41.647174051851934</v>
      </c>
      <c r="I982" s="3">
        <f t="shared" si="414"/>
        <v>-115.75288730887549</v>
      </c>
      <c r="J982" s="2">
        <f t="shared" si="401"/>
        <v>124.34647870414291</v>
      </c>
      <c r="K982" s="2">
        <f t="shared" si="384"/>
        <v>124.34647870414291</v>
      </c>
      <c r="L982" s="5">
        <f t="shared" si="385"/>
        <v>0.31384836983451009</v>
      </c>
      <c r="M982" s="4">
        <f t="shared" si="402"/>
        <v>6.3332797464401736E-2</v>
      </c>
      <c r="N982" s="4">
        <f t="shared" si="386"/>
        <v>0.11579645555411794</v>
      </c>
      <c r="O982" s="4">
        <f t="shared" si="387"/>
        <v>0</v>
      </c>
      <c r="P982" s="4">
        <f t="shared" si="388"/>
        <v>0</v>
      </c>
      <c r="Q982" s="5">
        <f t="shared" si="389"/>
        <v>3.7621113128145729</v>
      </c>
      <c r="R982" s="5">
        <f t="shared" si="390"/>
        <v>-8.6403691071122157</v>
      </c>
      <c r="S982" s="5">
        <f t="shared" si="403"/>
        <v>24.014778777485279</v>
      </c>
      <c r="T982" s="6">
        <f t="shared" si="404"/>
        <v>621.38646058633844</v>
      </c>
      <c r="U982" s="5">
        <f t="shared" si="391"/>
        <v>-1.9525918962840694</v>
      </c>
      <c r="V982" s="5">
        <f t="shared" si="392"/>
        <v>7.4085987007170875</v>
      </c>
      <c r="W982" s="5">
        <f t="shared" si="393"/>
        <v>2.9714575372182703</v>
      </c>
      <c r="X982" s="5">
        <f t="shared" si="415"/>
        <v>1.8095194165305035</v>
      </c>
      <c r="Y982" s="5">
        <f t="shared" si="415"/>
        <v>-1.2317704063951282</v>
      </c>
      <c r="Z982" s="5">
        <f t="shared" si="394"/>
        <v>-5.1877636852964493</v>
      </c>
      <c r="AA982">
        <f t="shared" si="395"/>
        <v>0</v>
      </c>
      <c r="AB982">
        <f t="shared" si="405"/>
        <v>0</v>
      </c>
    </row>
    <row r="983" spans="1:28" x14ac:dyDescent="0.2">
      <c r="A983">
        <f t="shared" si="411"/>
        <v>9.5099999999998417</v>
      </c>
      <c r="B983" s="5">
        <f t="shared" si="396"/>
        <v>-273.98596840170234</v>
      </c>
      <c r="C983" s="5">
        <f t="shared" si="397"/>
        <v>590.69522452040064</v>
      </c>
      <c r="D983" s="5">
        <f t="shared" si="398"/>
        <v>-446.02630074554668</v>
      </c>
      <c r="E983" s="2">
        <f t="shared" si="399"/>
        <v>651.14449944096521</v>
      </c>
      <c r="F983" s="2">
        <f t="shared" si="400"/>
        <v>-24.883588386825416</v>
      </c>
      <c r="G983" s="3">
        <f t="shared" si="412"/>
        <v>-18.115540383770753</v>
      </c>
      <c r="H983" s="3">
        <f t="shared" si="413"/>
        <v>41.634856347787981</v>
      </c>
      <c r="I983" s="3">
        <f t="shared" si="414"/>
        <v>-115.80476494572845</v>
      </c>
      <c r="J983" s="2">
        <f t="shared" si="401"/>
        <v>124.38801248766855</v>
      </c>
      <c r="K983" s="2">
        <f t="shared" si="384"/>
        <v>124.38801248766855</v>
      </c>
      <c r="L983" s="5">
        <f t="shared" si="385"/>
        <v>0.31384836983451009</v>
      </c>
      <c r="M983" s="4">
        <f t="shared" si="402"/>
        <v>6.3311587012899143E-2</v>
      </c>
      <c r="N983" s="4">
        <f t="shared" si="386"/>
        <v>0.11576809059450056</v>
      </c>
      <c r="O983" s="4">
        <f t="shared" si="387"/>
        <v>0</v>
      </c>
      <c r="P983" s="4">
        <f t="shared" si="388"/>
        <v>0</v>
      </c>
      <c r="Q983" s="5">
        <f t="shared" si="389"/>
        <v>3.7596125303340036</v>
      </c>
      <c r="R983" s="5">
        <f t="shared" si="390"/>
        <v>-8.6406987761751761</v>
      </c>
      <c r="S983" s="5">
        <f t="shared" si="403"/>
        <v>24.033566547779682</v>
      </c>
      <c r="T983" s="6">
        <f t="shared" si="404"/>
        <v>621.38583920018857</v>
      </c>
      <c r="U983" s="5">
        <f t="shared" si="391"/>
        <v>-1.9526329868105854</v>
      </c>
      <c r="V983" s="5">
        <f t="shared" si="392"/>
        <v>7.4134315361654552</v>
      </c>
      <c r="W983" s="5">
        <f t="shared" si="393"/>
        <v>2.9707772295974926</v>
      </c>
      <c r="X983" s="5">
        <f t="shared" si="415"/>
        <v>1.8069795435234182</v>
      </c>
      <c r="Y983" s="5">
        <f t="shared" si="415"/>
        <v>-1.2272672400097209</v>
      </c>
      <c r="Z983" s="5">
        <f t="shared" si="394"/>
        <v>-5.1696562226228266</v>
      </c>
      <c r="AA983">
        <f t="shared" si="395"/>
        <v>0</v>
      </c>
      <c r="AB983">
        <f t="shared" si="405"/>
        <v>0</v>
      </c>
    </row>
    <row r="984" spans="1:28" x14ac:dyDescent="0.2">
      <c r="A984">
        <f t="shared" si="411"/>
        <v>9.5199999999998415</v>
      </c>
      <c r="B984" s="5">
        <f t="shared" si="396"/>
        <v>-274.16703345656288</v>
      </c>
      <c r="C984" s="5">
        <f t="shared" si="397"/>
        <v>591.11151172051655</v>
      </c>
      <c r="D984" s="5">
        <f t="shared" si="398"/>
        <v>-447.1846068778151</v>
      </c>
      <c r="E984" s="2">
        <f t="shared" si="399"/>
        <v>651.59832836102828</v>
      </c>
      <c r="F984" s="2">
        <f t="shared" si="400"/>
        <v>-24.882629246956355</v>
      </c>
      <c r="G984" s="3">
        <f t="shared" si="412"/>
        <v>-18.097470588335518</v>
      </c>
      <c r="H984" s="3">
        <f t="shared" si="413"/>
        <v>41.622583675387887</v>
      </c>
      <c r="I984" s="3">
        <f t="shared" si="414"/>
        <v>-115.85646150795468</v>
      </c>
      <c r="J984" s="2">
        <f t="shared" si="401"/>
        <v>124.42940804590577</v>
      </c>
      <c r="K984" s="2">
        <f t="shared" si="384"/>
        <v>124.42940804590577</v>
      </c>
      <c r="L984" s="5">
        <f t="shared" si="385"/>
        <v>0.31384836983451009</v>
      </c>
      <c r="M984" s="4">
        <f t="shared" si="402"/>
        <v>6.3290461028880543E-2</v>
      </c>
      <c r="N984" s="4">
        <f t="shared" si="386"/>
        <v>0.11573983351960397</v>
      </c>
      <c r="O984" s="4">
        <f t="shared" si="387"/>
        <v>0</v>
      </c>
      <c r="P984" s="4">
        <f t="shared" si="388"/>
        <v>0</v>
      </c>
      <c r="Q984" s="5">
        <f t="shared" si="389"/>
        <v>3.7571123391818944</v>
      </c>
      <c r="R984" s="5">
        <f t="shared" si="390"/>
        <v>-8.6410264877691692</v>
      </c>
      <c r="S984" s="5">
        <f t="shared" si="403"/>
        <v>24.052297197048425</v>
      </c>
      <c r="T984" s="6">
        <f t="shared" si="404"/>
        <v>621.38521781466011</v>
      </c>
      <c r="U984" s="5">
        <f t="shared" si="391"/>
        <v>-1.9526739145703205</v>
      </c>
      <c r="V984" s="5">
        <f t="shared" si="392"/>
        <v>7.4182492340832198</v>
      </c>
      <c r="W984" s="5">
        <f t="shared" si="393"/>
        <v>2.9700989804908815</v>
      </c>
      <c r="X984" s="5">
        <f t="shared" si="415"/>
        <v>1.8044384246115739</v>
      </c>
      <c r="Y984" s="5">
        <f t="shared" si="415"/>
        <v>-1.2227772536859494</v>
      </c>
      <c r="Z984" s="5">
        <f t="shared" si="394"/>
        <v>-5.151603822460693</v>
      </c>
      <c r="AA984">
        <f t="shared" si="395"/>
        <v>0</v>
      </c>
      <c r="AB984">
        <f t="shared" si="405"/>
        <v>0</v>
      </c>
    </row>
    <row r="985" spans="1:28" x14ac:dyDescent="0.2">
      <c r="A985">
        <f t="shared" si="411"/>
        <v>9.5299999999998413</v>
      </c>
      <c r="B985" s="5">
        <f t="shared" si="396"/>
        <v>-274.34791794052495</v>
      </c>
      <c r="C985" s="5">
        <f t="shared" si="397"/>
        <v>591.52767641840774</v>
      </c>
      <c r="D985" s="5">
        <f t="shared" si="398"/>
        <v>-448.34342907308582</v>
      </c>
      <c r="E985" s="2">
        <f t="shared" si="399"/>
        <v>652.05197035762535</v>
      </c>
      <c r="F985" s="2">
        <f t="shared" si="400"/>
        <v>-24.88166157724617</v>
      </c>
      <c r="G985" s="3">
        <f t="shared" si="412"/>
        <v>-18.079426204089401</v>
      </c>
      <c r="H985" s="3">
        <f t="shared" si="413"/>
        <v>41.610355902851026</v>
      </c>
      <c r="I985" s="3">
        <f t="shared" si="414"/>
        <v>-115.90797754617928</v>
      </c>
      <c r="J985" s="2">
        <f t="shared" si="401"/>
        <v>124.47066573725974</v>
      </c>
      <c r="K985" s="2">
        <f t="shared" si="384"/>
        <v>124.47066573725974</v>
      </c>
      <c r="L985" s="5">
        <f t="shared" si="385"/>
        <v>0.31384836983451009</v>
      </c>
      <c r="M985" s="4">
        <f t="shared" si="402"/>
        <v>6.3269419175509475E-2</v>
      </c>
      <c r="N985" s="4">
        <f t="shared" si="386"/>
        <v>0.11571168393816447</v>
      </c>
      <c r="O985" s="4">
        <f t="shared" si="387"/>
        <v>0</v>
      </c>
      <c r="P985" s="4">
        <f t="shared" si="388"/>
        <v>0</v>
      </c>
      <c r="Q985" s="5">
        <f t="shared" si="389"/>
        <v>3.7546107705212863</v>
      </c>
      <c r="R985" s="5">
        <f t="shared" si="390"/>
        <v>-8.6413522572265311</v>
      </c>
      <c r="S985" s="5">
        <f t="shared" si="403"/>
        <v>24.070970835666692</v>
      </c>
      <c r="T985" s="6">
        <f t="shared" si="404"/>
        <v>621.38459642975283</v>
      </c>
      <c r="U985" s="5">
        <f t="shared" si="391"/>
        <v>-1.9527146808219948</v>
      </c>
      <c r="V985" s="5">
        <f t="shared" si="392"/>
        <v>7.4230518335212343</v>
      </c>
      <c r="W985" s="5">
        <f t="shared" si="393"/>
        <v>2.9694227863700484</v>
      </c>
      <c r="X985" s="5">
        <f t="shared" si="415"/>
        <v>1.8018960896992915</v>
      </c>
      <c r="Y985" s="5">
        <f t="shared" si="415"/>
        <v>-1.2183004237052968</v>
      </c>
      <c r="Z985" s="5">
        <f t="shared" si="394"/>
        <v>-5.1336063779632575</v>
      </c>
      <c r="AA985">
        <f t="shared" si="395"/>
        <v>0</v>
      </c>
      <c r="AB985">
        <f t="shared" si="405"/>
        <v>0</v>
      </c>
    </row>
    <row r="986" spans="1:28" x14ac:dyDescent="0.2">
      <c r="A986">
        <f t="shared" si="411"/>
        <v>9.5399999999998411</v>
      </c>
      <c r="B986" s="5">
        <f t="shared" si="396"/>
        <v>-274.52862210776135</v>
      </c>
      <c r="C986" s="5">
        <f t="shared" si="397"/>
        <v>591.94371906241508</v>
      </c>
      <c r="D986" s="5">
        <f t="shared" si="398"/>
        <v>-449.50276552886652</v>
      </c>
      <c r="E986" s="2">
        <f t="shared" si="399"/>
        <v>652.50542594972296</v>
      </c>
      <c r="F986" s="2">
        <f t="shared" si="400"/>
        <v>-24.88068539833732</v>
      </c>
      <c r="G986" s="3">
        <f t="shared" si="412"/>
        <v>-18.061407243192409</v>
      </c>
      <c r="H986" s="3">
        <f t="shared" si="413"/>
        <v>41.598172898613974</v>
      </c>
      <c r="I986" s="3">
        <f t="shared" si="414"/>
        <v>-115.95931360995891</v>
      </c>
      <c r="J986" s="2">
        <f t="shared" si="401"/>
        <v>124.51178592004946</v>
      </c>
      <c r="K986" s="2">
        <f t="shared" si="384"/>
        <v>124.51178592004946</v>
      </c>
      <c r="L986" s="5">
        <f t="shared" si="385"/>
        <v>0.31384836983451009</v>
      </c>
      <c r="M986" s="4">
        <f t="shared" si="402"/>
        <v>6.3248461117242125E-2</v>
      </c>
      <c r="N986" s="4">
        <f t="shared" si="386"/>
        <v>0.11568364146011656</v>
      </c>
      <c r="O986" s="4">
        <f t="shared" si="387"/>
        <v>0</v>
      </c>
      <c r="P986" s="4">
        <f t="shared" si="388"/>
        <v>0</v>
      </c>
      <c r="Q986" s="5">
        <f t="shared" si="389"/>
        <v>3.7521078553756793</v>
      </c>
      <c r="R986" s="5">
        <f t="shared" si="390"/>
        <v>-8.6416760997952782</v>
      </c>
      <c r="S986" s="5">
        <f t="shared" si="403"/>
        <v>24.089587574295507</v>
      </c>
      <c r="T986" s="6">
        <f t="shared" si="404"/>
        <v>621.38397504546731</v>
      </c>
      <c r="U986" s="5">
        <f t="shared" si="391"/>
        <v>-1.9527552868168494</v>
      </c>
      <c r="V986" s="5">
        <f t="shared" si="392"/>
        <v>7.4278393734991441</v>
      </c>
      <c r="W986" s="5">
        <f t="shared" si="393"/>
        <v>2.9687486436956672</v>
      </c>
      <c r="X986" s="5">
        <f t="shared" si="415"/>
        <v>1.7993525685588299</v>
      </c>
      <c r="Y986" s="5">
        <f t="shared" si="415"/>
        <v>-1.213836726296134</v>
      </c>
      <c r="Z986" s="5">
        <f t="shared" si="394"/>
        <v>-5.1156637820088235</v>
      </c>
      <c r="AA986">
        <f t="shared" si="395"/>
        <v>0</v>
      </c>
      <c r="AB986">
        <f t="shared" si="405"/>
        <v>0</v>
      </c>
    </row>
    <row r="987" spans="1:28" x14ac:dyDescent="0.2">
      <c r="A987">
        <f t="shared" si="411"/>
        <v>9.5499999999998408</v>
      </c>
      <c r="B987" s="5">
        <f t="shared" si="396"/>
        <v>-274.70914621256486</v>
      </c>
      <c r="C987" s="5">
        <f t="shared" si="397"/>
        <v>592.3596400995649</v>
      </c>
      <c r="D987" s="5">
        <f t="shared" si="398"/>
        <v>-450.66261444815524</v>
      </c>
      <c r="E987" s="2">
        <f t="shared" si="399"/>
        <v>652.95869565518649</v>
      </c>
      <c r="F987" s="2">
        <f t="shared" si="400"/>
        <v>-24.87970073086149</v>
      </c>
      <c r="G987" s="3">
        <f t="shared" si="412"/>
        <v>-18.043413717506819</v>
      </c>
      <c r="H987" s="3">
        <f t="shared" si="413"/>
        <v>41.586034531351011</v>
      </c>
      <c r="I987" s="3">
        <f t="shared" si="414"/>
        <v>-116.010470247779</v>
      </c>
      <c r="J987" s="2">
        <f t="shared" si="401"/>
        <v>124.55276895249919</v>
      </c>
      <c r="K987" s="2">
        <f t="shared" si="384"/>
        <v>124.55276895249919</v>
      </c>
      <c r="L987" s="5">
        <f t="shared" si="385"/>
        <v>0.31384836983451009</v>
      </c>
      <c r="M987" s="4">
        <f t="shared" si="402"/>
        <v>6.3227586519823353E-2</v>
      </c>
      <c r="N987" s="4">
        <f t="shared" si="386"/>
        <v>0.11565570569659192</v>
      </c>
      <c r="O987" s="4">
        <f t="shared" si="387"/>
        <v>0</v>
      </c>
      <c r="P987" s="4">
        <f t="shared" si="388"/>
        <v>0</v>
      </c>
      <c r="Q987" s="5">
        <f t="shared" si="389"/>
        <v>3.7496036246290712</v>
      </c>
      <c r="R987" s="5">
        <f t="shared" si="390"/>
        <v>-8.6419980306392663</v>
      </c>
      <c r="S987" s="5">
        <f t="shared" si="403"/>
        <v>24.108147523876713</v>
      </c>
      <c r="T987" s="6">
        <f t="shared" si="404"/>
        <v>621.38335366180286</v>
      </c>
      <c r="U987" s="5">
        <f t="shared" si="391"/>
        <v>-1.9527957337986688</v>
      </c>
      <c r="V987" s="5">
        <f t="shared" si="392"/>
        <v>7.4326118930047897</v>
      </c>
      <c r="W987" s="5">
        <f t="shared" si="393"/>
        <v>2.9680765489176286</v>
      </c>
      <c r="X987" s="5">
        <f t="shared" si="415"/>
        <v>1.7968078908304024</v>
      </c>
      <c r="Y987" s="5">
        <f t="shared" si="415"/>
        <v>-1.2093861376344766</v>
      </c>
      <c r="Z987" s="5">
        <f t="shared" si="394"/>
        <v>-5.0977759272056566</v>
      </c>
      <c r="AA987">
        <f t="shared" si="395"/>
        <v>0</v>
      </c>
      <c r="AB987">
        <f t="shared" si="405"/>
        <v>0</v>
      </c>
    </row>
    <row r="988" spans="1:28" x14ac:dyDescent="0.2">
      <c r="A988">
        <f t="shared" si="411"/>
        <v>9.5599999999998406</v>
      </c>
      <c r="B988" s="5">
        <f t="shared" si="396"/>
        <v>-274.88949050934536</v>
      </c>
      <c r="C988" s="5">
        <f t="shared" si="397"/>
        <v>592.77543997557154</v>
      </c>
      <c r="D988" s="5">
        <f t="shared" si="398"/>
        <v>-451.82297403942937</v>
      </c>
      <c r="E988" s="2">
        <f t="shared" si="399"/>
        <v>653.41177999078036</v>
      </c>
      <c r="F988" s="2">
        <f t="shared" si="400"/>
        <v>-24.878707595439415</v>
      </c>
      <c r="G988" s="3">
        <f t="shared" si="412"/>
        <v>-18.025445638598516</v>
      </c>
      <c r="H988" s="3">
        <f t="shared" si="413"/>
        <v>41.573940669974668</v>
      </c>
      <c r="I988" s="3">
        <f t="shared" si="414"/>
        <v>-116.06144800705106</v>
      </c>
      <c r="J988" s="2">
        <f t="shared" si="401"/>
        <v>124.59361519272991</v>
      </c>
      <c r="K988" s="2">
        <f t="shared" si="384"/>
        <v>124.59361519272991</v>
      </c>
      <c r="L988" s="5">
        <f t="shared" si="385"/>
        <v>0.31384836983451009</v>
      </c>
      <c r="M988" s="4">
        <f t="shared" si="402"/>
        <v>6.3206795050282732E-2</v>
      </c>
      <c r="N988" s="4">
        <f t="shared" si="386"/>
        <v>0.11562787625991823</v>
      </c>
      <c r="O988" s="4">
        <f t="shared" si="387"/>
        <v>0</v>
      </c>
      <c r="P988" s="4">
        <f t="shared" si="388"/>
        <v>0</v>
      </c>
      <c r="Q988" s="5">
        <f t="shared" si="389"/>
        <v>3.7470981090260227</v>
      </c>
      <c r="R988" s="5">
        <f t="shared" si="390"/>
        <v>-8.6423180648383795</v>
      </c>
      <c r="S988" s="5">
        <f t="shared" si="403"/>
        <v>24.126650795628052</v>
      </c>
      <c r="T988" s="6">
        <f t="shared" si="404"/>
        <v>621.38273227875993</v>
      </c>
      <c r="U988" s="5">
        <f t="shared" si="391"/>
        <v>-1.9528360230038091</v>
      </c>
      <c r="V988" s="5">
        <f t="shared" si="392"/>
        <v>7.4373694309935958</v>
      </c>
      <c r="W988" s="5">
        <f t="shared" si="393"/>
        <v>2.9674064984751842</v>
      </c>
      <c r="X988" s="5">
        <f t="shared" si="415"/>
        <v>1.7942620860222136</v>
      </c>
      <c r="Y988" s="5">
        <f t="shared" si="415"/>
        <v>-1.2049486338447837</v>
      </c>
      <c r="Z988" s="5">
        <f t="shared" si="394"/>
        <v>-5.0799427058967623</v>
      </c>
      <c r="AA988">
        <f t="shared" si="395"/>
        <v>0</v>
      </c>
      <c r="AB988">
        <f t="shared" si="405"/>
        <v>0</v>
      </c>
    </row>
    <row r="989" spans="1:28" x14ac:dyDescent="0.2">
      <c r="A989">
        <f t="shared" si="411"/>
        <v>9.5699999999998404</v>
      </c>
      <c r="B989" s="5">
        <f t="shared" si="396"/>
        <v>-275.06965525262706</v>
      </c>
      <c r="C989" s="5">
        <f t="shared" si="397"/>
        <v>593.1911191348396</v>
      </c>
      <c r="D989" s="5">
        <f t="shared" si="398"/>
        <v>-452.98384251663521</v>
      </c>
      <c r="E989" s="2">
        <f t="shared" si="399"/>
        <v>653.8646794721692</v>
      </c>
      <c r="F989" s="2">
        <f t="shared" si="400"/>
        <v>-24.877706012680743</v>
      </c>
      <c r="G989" s="3">
        <f t="shared" si="412"/>
        <v>-18.007503017738294</v>
      </c>
      <c r="H989" s="3">
        <f t="shared" si="413"/>
        <v>41.56189118363622</v>
      </c>
      <c r="I989" s="3">
        <f t="shared" si="414"/>
        <v>-116.11224743411002</v>
      </c>
      <c r="J989" s="2">
        <f t="shared" si="401"/>
        <v>124.63432499875088</v>
      </c>
      <c r="K989" s="2">
        <f t="shared" si="384"/>
        <v>124.63432499875088</v>
      </c>
      <c r="L989" s="5">
        <f t="shared" si="385"/>
        <v>0.31384836983451009</v>
      </c>
      <c r="M989" s="4">
        <f t="shared" si="402"/>
        <v>6.3186086376930559E-2</v>
      </c>
      <c r="N989" s="4">
        <f t="shared" si="386"/>
        <v>0.11560015276361803</v>
      </c>
      <c r="O989" s="4">
        <f t="shared" si="387"/>
        <v>0</v>
      </c>
      <c r="P989" s="4">
        <f t="shared" si="388"/>
        <v>0</v>
      </c>
      <c r="Q989" s="5">
        <f t="shared" si="389"/>
        <v>3.7445913391717132</v>
      </c>
      <c r="R989" s="5">
        <f t="shared" si="390"/>
        <v>-8.6426362173887039</v>
      </c>
      <c r="S989" s="5">
        <f t="shared" si="403"/>
        <v>24.145097501038236</v>
      </c>
      <c r="T989" s="6">
        <f t="shared" si="404"/>
        <v>621.3821108963383</v>
      </c>
      <c r="U989" s="5">
        <f t="shared" si="391"/>
        <v>-1.9528761556612189</v>
      </c>
      <c r="V989" s="5">
        <f t="shared" si="392"/>
        <v>7.4421120263879788</v>
      </c>
      <c r="W989" s="5">
        <f t="shared" si="393"/>
        <v>2.9667384887970973</v>
      </c>
      <c r="X989" s="5">
        <f t="shared" si="415"/>
        <v>1.7917151835104943</v>
      </c>
      <c r="Y989" s="5">
        <f t="shared" si="415"/>
        <v>-1.2005241910007252</v>
      </c>
      <c r="Z989" s="5">
        <f t="shared" si="394"/>
        <v>-5.0621640101646648</v>
      </c>
      <c r="AA989">
        <f t="shared" si="395"/>
        <v>0</v>
      </c>
      <c r="AB989">
        <f t="shared" si="405"/>
        <v>0</v>
      </c>
    </row>
    <row r="990" spans="1:28" x14ac:dyDescent="0.2">
      <c r="A990">
        <f t="shared" si="411"/>
        <v>9.5799999999998402</v>
      </c>
      <c r="B990" s="5">
        <f t="shared" si="396"/>
        <v>-275.24964069704527</v>
      </c>
      <c r="C990" s="5">
        <f t="shared" si="397"/>
        <v>593.60667802046646</v>
      </c>
      <c r="D990" s="5">
        <f t="shared" si="398"/>
        <v>-454.14521809917682</v>
      </c>
      <c r="E990" s="2">
        <f t="shared" si="399"/>
        <v>654.3173946139184</v>
      </c>
      <c r="F990" s="2">
        <f t="shared" si="400"/>
        <v>-24.876696003183838</v>
      </c>
      <c r="G990" s="3">
        <f t="shared" si="412"/>
        <v>-17.989585865903191</v>
      </c>
      <c r="H990" s="3">
        <f t="shared" si="413"/>
        <v>41.54988594172621</v>
      </c>
      <c r="I990" s="3">
        <f t="shared" si="414"/>
        <v>-116.16286907421167</v>
      </c>
      <c r="J990" s="2">
        <f t="shared" si="401"/>
        <v>124.67489872845137</v>
      </c>
      <c r="K990" s="2">
        <f t="shared" si="384"/>
        <v>124.67489872845137</v>
      </c>
      <c r="L990" s="5">
        <f t="shared" si="385"/>
        <v>0.31384836983451009</v>
      </c>
      <c r="M990" s="4">
        <f t="shared" si="402"/>
        <v>6.3165460169353871E-2</v>
      </c>
      <c r="N990" s="4">
        <f t="shared" si="386"/>
        <v>0.11557253482240759</v>
      </c>
      <c r="O990" s="4">
        <f t="shared" si="387"/>
        <v>0</v>
      </c>
      <c r="P990" s="4">
        <f t="shared" si="388"/>
        <v>0</v>
      </c>
      <c r="Q990" s="5">
        <f t="shared" si="389"/>
        <v>3.7420833455320093</v>
      </c>
      <c r="R990" s="5">
        <f t="shared" si="390"/>
        <v>-8.6429525032027179</v>
      </c>
      <c r="S990" s="5">
        <f t="shared" si="403"/>
        <v>24.163487751862071</v>
      </c>
      <c r="T990" s="6">
        <f t="shared" si="404"/>
        <v>621.3814895145382</v>
      </c>
      <c r="U990" s="5">
        <f t="shared" si="391"/>
        <v>-1.9529161329924698</v>
      </c>
      <c r="V990" s="5">
        <f t="shared" si="392"/>
        <v>7.4468397180767729</v>
      </c>
      <c r="W990" s="5">
        <f t="shared" si="393"/>
        <v>2.9660725163017876</v>
      </c>
      <c r="X990" s="5">
        <f t="shared" si="415"/>
        <v>1.7891672125395395</v>
      </c>
      <c r="Y990" s="5">
        <f t="shared" si="415"/>
        <v>-1.196112785125945</v>
      </c>
      <c r="Z990" s="5">
        <f t="shared" si="394"/>
        <v>-5.0444397318361425</v>
      </c>
      <c r="AA990">
        <f t="shared" si="395"/>
        <v>0</v>
      </c>
      <c r="AB990">
        <f t="shared" si="405"/>
        <v>0</v>
      </c>
    </row>
    <row r="991" spans="1:28" x14ac:dyDescent="0.2">
      <c r="A991">
        <f t="shared" si="411"/>
        <v>9.58999999999984</v>
      </c>
      <c r="B991" s="5">
        <f t="shared" si="396"/>
        <v>-275.42944709734371</v>
      </c>
      <c r="C991" s="5">
        <f t="shared" si="397"/>
        <v>594.02211707424453</v>
      </c>
      <c r="D991" s="5">
        <f t="shared" si="398"/>
        <v>-455.30709901190556</v>
      </c>
      <c r="E991" s="2">
        <f t="shared" si="399"/>
        <v>654.76992592949466</v>
      </c>
      <c r="F991" s="2">
        <f t="shared" si="400"/>
        <v>-24.875677587535634</v>
      </c>
      <c r="G991" s="3">
        <f t="shared" si="412"/>
        <v>-17.971694193777797</v>
      </c>
      <c r="H991" s="3">
        <f t="shared" si="413"/>
        <v>41.537924813874952</v>
      </c>
      <c r="I991" s="3">
        <f t="shared" si="414"/>
        <v>-116.21331347153003</v>
      </c>
      <c r="J991" s="2">
        <f t="shared" si="401"/>
        <v>124.71533673959229</v>
      </c>
      <c r="K991" s="2">
        <f t="shared" si="384"/>
        <v>124.71533673959229</v>
      </c>
      <c r="L991" s="5">
        <f t="shared" si="385"/>
        <v>0.31384836983451009</v>
      </c>
      <c r="M991" s="4">
        <f t="shared" si="402"/>
        <v>6.3144916098412454E-2</v>
      </c>
      <c r="N991" s="4">
        <f t="shared" si="386"/>
        <v>0.11554502205219552</v>
      </c>
      <c r="O991" s="4">
        <f t="shared" si="387"/>
        <v>0</v>
      </c>
      <c r="P991" s="4">
        <f t="shared" si="388"/>
        <v>0</v>
      </c>
      <c r="Q991" s="5">
        <f t="shared" si="389"/>
        <v>3.739574158433534</v>
      </c>
      <c r="R991" s="5">
        <f t="shared" si="390"/>
        <v>-8.6432669371094679</v>
      </c>
      <c r="S991" s="5">
        <f t="shared" si="403"/>
        <v>24.181821660115585</v>
      </c>
      <c r="T991" s="6">
        <f t="shared" si="404"/>
        <v>621.3808681333594</v>
      </c>
      <c r="U991" s="5">
        <f t="shared" si="391"/>
        <v>-1.9529559562117758</v>
      </c>
      <c r="V991" s="5">
        <f t="shared" si="392"/>
        <v>7.4515525449146249</v>
      </c>
      <c r="W991" s="5">
        <f t="shared" si="393"/>
        <v>2.9654085773974788</v>
      </c>
      <c r="X991" s="5">
        <f t="shared" si="415"/>
        <v>1.7866182022217583</v>
      </c>
      <c r="Y991" s="5">
        <f t="shared" si="415"/>
        <v>-1.191714392194843</v>
      </c>
      <c r="Z991" s="5">
        <f t="shared" si="394"/>
        <v>-5.0267697624869356</v>
      </c>
      <c r="AA991">
        <f t="shared" si="395"/>
        <v>0</v>
      </c>
      <c r="AB991">
        <f t="shared" si="405"/>
        <v>0</v>
      </c>
    </row>
    <row r="992" spans="1:28" x14ac:dyDescent="0.2">
      <c r="A992">
        <f t="shared" si="411"/>
        <v>9.5999999999998398</v>
      </c>
      <c r="B992" s="5">
        <f t="shared" si="396"/>
        <v>-275.60907470837139</v>
      </c>
      <c r="C992" s="5">
        <f t="shared" si="397"/>
        <v>594.4374367366637</v>
      </c>
      <c r="D992" s="5">
        <f t="shared" si="398"/>
        <v>-456.46948348510898</v>
      </c>
      <c r="E992" s="2">
        <f t="shared" si="399"/>
        <v>655.2222739312665</v>
      </c>
      <c r="F992" s="2">
        <f t="shared" si="400"/>
        <v>-24.874650786311459</v>
      </c>
      <c r="G992" s="3">
        <f t="shared" si="412"/>
        <v>-17.953828011755579</v>
      </c>
      <c r="H992" s="3">
        <f t="shared" si="413"/>
        <v>41.526007669953003</v>
      </c>
      <c r="I992" s="3">
        <f t="shared" si="414"/>
        <v>-116.2635811691549</v>
      </c>
      <c r="J992" s="2">
        <f t="shared" si="401"/>
        <v>124.75563938979819</v>
      </c>
      <c r="K992" s="2">
        <f t="shared" ref="K992:K1055" si="416">IF(D992&gt;=hwind,SQRT((G992-vxw)^2+(H992-vyw)^2+I992^2),J992)</f>
        <v>124.75563938979819</v>
      </c>
      <c r="L992" s="5">
        <f t="shared" ref="L992:L1055" si="417">IF(drag=1,cdfit*(cda+cdb/(1+EXP(-(K992-vel)/dv))),IF(drag=2,cdfit,0))</f>
        <v>0.31384836983451009</v>
      </c>
      <c r="M992" s="4">
        <f t="shared" si="402"/>
        <v>6.3124453836234828E-2</v>
      </c>
      <c r="N992" s="4">
        <f t="shared" ref="N992:N1055" si="418">IF(Magnus=1,(IF(M992&lt;0.1,1.5*M992,0.09+0.6*M992)),IF(Magnus=2,1/(2.32+0.4/M992),0))</f>
        <v>0.11551761407008168</v>
      </c>
      <c r="O992" s="4">
        <f t="shared" ref="O992:O1055" si="419">IF(D992&gt;=hwind,vxw,0)</f>
        <v>0</v>
      </c>
      <c r="P992" s="4">
        <f t="shared" ref="P992:P1055" si="420">IF(E992&gt;=hwind,vxw,0)</f>
        <v>0</v>
      </c>
      <c r="Q992" s="5">
        <f t="shared" ref="Q992:Q1055" si="421">-const*$L992*$K992*(G992-O992)</f>
        <v>3.7370638080637519</v>
      </c>
      <c r="R992" s="5">
        <f t="shared" ref="R992:R1055" si="422">-const*$L992*$K992*(H992-P992)</f>
        <v>-8.6435795338547781</v>
      </c>
      <c r="S992" s="5">
        <f t="shared" si="403"/>
        <v>24.200099338071244</v>
      </c>
      <c r="T992" s="6">
        <f t="shared" si="404"/>
        <v>621.3802467528019</v>
      </c>
      <c r="U992" s="5">
        <f t="shared" ref="U992:U1055" si="423">const*($N992/omega)*K992*(wy*I992-wz*(H992-P992))</f>
        <v>-1.9529956265260242</v>
      </c>
      <c r="V992" s="5">
        <f t="shared" ref="V992:V1055" si="424">const*($N992/omega)*K992*(wz*(G992-O992)-wx*I992)</f>
        <v>7.4562505457214368</v>
      </c>
      <c r="W992" s="5">
        <f t="shared" ref="W992:W1055" si="425">const*($N992/omega)*K992*(wx*(H992-P992)-wy*(G992-O992))</f>
        <v>2.9647466684823454</v>
      </c>
      <c r="X992" s="5">
        <f t="shared" si="415"/>
        <v>1.7840681815377277</v>
      </c>
      <c r="Y992" s="5">
        <f t="shared" si="415"/>
        <v>-1.1873289881333413</v>
      </c>
      <c r="Z992" s="5">
        <f t="shared" ref="Z992:Z1055" si="426">S992+W992-32.174</f>
        <v>-5.0091539934464109</v>
      </c>
      <c r="AA992">
        <f t="shared" ref="AA992:AA1055" si="427">IF(($A992-ttarget)*($A993-ttarget)&lt;0,1,0)</f>
        <v>0</v>
      </c>
      <c r="AB992">
        <f t="shared" si="405"/>
        <v>0</v>
      </c>
    </row>
    <row r="993" spans="1:28" x14ac:dyDescent="0.2">
      <c r="A993">
        <f t="shared" si="411"/>
        <v>9.6099999999998396</v>
      </c>
      <c r="B993" s="5">
        <f t="shared" ref="B993:B1056" si="428">B992+G992*dt+0.5*X992*dt*dt</f>
        <v>-275.78852378507992</v>
      </c>
      <c r="C993" s="5">
        <f t="shared" ref="C993:C1056" si="429">C992+H992*dt+0.5*Y992*dt*dt</f>
        <v>594.85263744691383</v>
      </c>
      <c r="D993" s="5">
        <f t="shared" ref="D993:D1056" si="430">D992+I992*dt+0.5*Z992*dt*dt</f>
        <v>-457.63236975450019</v>
      </c>
      <c r="E993" s="2">
        <f t="shared" ref="E993:E1056" si="431">SQRT(B993^2+C993^2)</f>
        <v>655.67443913050556</v>
      </c>
      <c r="F993" s="2">
        <f t="shared" ref="F993:F1056" si="432">ATAN2(C993,B993)*180/PI()</f>
        <v>-24.873615620074872</v>
      </c>
      <c r="G993" s="3">
        <f t="shared" si="412"/>
        <v>-17.9359873299402</v>
      </c>
      <c r="H993" s="3">
        <f t="shared" si="413"/>
        <v>41.514134380071667</v>
      </c>
      <c r="I993" s="3">
        <f t="shared" si="414"/>
        <v>-116.31367270908937</v>
      </c>
      <c r="J993" s="2">
        <f t="shared" ref="J993:J1056" si="433">SQRT(G993^2+H993^2+I993^2)</f>
        <v>124.79580703654906</v>
      </c>
      <c r="K993" s="2">
        <f t="shared" si="416"/>
        <v>124.79580703654906</v>
      </c>
      <c r="L993" s="5">
        <f t="shared" si="417"/>
        <v>0.31384836983451009</v>
      </c>
      <c r="M993" s="4">
        <f t="shared" ref="M993:M1056" si="434">(romega/K993)*EXP(-A993/tau)</f>
        <v>6.3104073056214266E-2</v>
      </c>
      <c r="N993" s="4">
        <f t="shared" si="418"/>
        <v>0.11549031049435567</v>
      </c>
      <c r="O993" s="4">
        <f t="shared" si="419"/>
        <v>0</v>
      </c>
      <c r="P993" s="4">
        <f t="shared" si="420"/>
        <v>0</v>
      </c>
      <c r="Q993" s="5">
        <f t="shared" si="421"/>
        <v>3.7345523244710455</v>
      </c>
      <c r="R993" s="5">
        <f t="shared" si="422"/>
        <v>-8.6438903081014224</v>
      </c>
      <c r="S993" s="5">
        <f t="shared" ref="S993:S1056" si="435">-const*$L993*$K993*I993</f>
        <v>24.218320898253133</v>
      </c>
      <c r="T993" s="6">
        <f t="shared" ref="T993:T1056" si="436">omega*EXP(-A993/tau)*30/PI()</f>
        <v>621.37962537286569</v>
      </c>
      <c r="U993" s="5">
        <f t="shared" si="423"/>
        <v>-1.9530351451347956</v>
      </c>
      <c r="V993" s="5">
        <f t="shared" si="424"/>
        <v>7.4609337592817813</v>
      </c>
      <c r="W993" s="5">
        <f t="shared" si="425"/>
        <v>2.9640867859446507</v>
      </c>
      <c r="X993" s="5">
        <f t="shared" si="415"/>
        <v>1.7815171793362499</v>
      </c>
      <c r="Y993" s="5">
        <f t="shared" si="415"/>
        <v>-1.1829565488196412</v>
      </c>
      <c r="Z993" s="5">
        <f t="shared" si="426"/>
        <v>-4.9915923158022153</v>
      </c>
      <c r="AA993">
        <f t="shared" si="427"/>
        <v>0</v>
      </c>
      <c r="AB993">
        <f t="shared" ref="AB993:AB1056" si="437">IF($D993*$D994&lt;0,1,0)</f>
        <v>0</v>
      </c>
    </row>
    <row r="994" spans="1:28" x14ac:dyDescent="0.2">
      <c r="A994">
        <f t="shared" si="411"/>
        <v>9.6199999999998393</v>
      </c>
      <c r="B994" s="5">
        <f t="shared" si="428"/>
        <v>-275.96779458252036</v>
      </c>
      <c r="C994" s="5">
        <f t="shared" si="429"/>
        <v>595.26771964288719</v>
      </c>
      <c r="D994" s="5">
        <f t="shared" si="430"/>
        <v>-458.79575606120687</v>
      </c>
      <c r="E994" s="2">
        <f t="shared" si="431"/>
        <v>656.12642203738687</v>
      </c>
      <c r="F994" s="2">
        <f t="shared" si="432"/>
        <v>-24.872572109377497</v>
      </c>
      <c r="G994" s="3">
        <f t="shared" si="412"/>
        <v>-17.918172158146838</v>
      </c>
      <c r="H994" s="3">
        <f t="shared" si="413"/>
        <v>41.502304814583468</v>
      </c>
      <c r="I994" s="3">
        <f t="shared" si="414"/>
        <v>-116.3635886322474</v>
      </c>
      <c r="J994" s="2">
        <f t="shared" si="433"/>
        <v>124.83584003717235</v>
      </c>
      <c r="K994" s="2">
        <f t="shared" si="416"/>
        <v>124.83584003717235</v>
      </c>
      <c r="L994" s="5">
        <f t="shared" si="417"/>
        <v>0.31384836983451009</v>
      </c>
      <c r="M994" s="4">
        <f t="shared" si="434"/>
        <v>6.3083773433004919E-2</v>
      </c>
      <c r="N994" s="4">
        <f t="shared" si="418"/>
        <v>0.11546311094449588</v>
      </c>
      <c r="O994" s="4">
        <f t="shared" si="419"/>
        <v>0</v>
      </c>
      <c r="P994" s="4">
        <f t="shared" si="420"/>
        <v>0</v>
      </c>
      <c r="Q994" s="5">
        <f t="shared" si="421"/>
        <v>3.7320397375648082</v>
      </c>
      <c r="R994" s="5">
        <f t="shared" si="422"/>
        <v>-8.6441992744293312</v>
      </c>
      <c r="S994" s="5">
        <f t="shared" si="435"/>
        <v>24.2364864534322</v>
      </c>
      <c r="T994" s="6">
        <f t="shared" si="436"/>
        <v>621.37900399355101</v>
      </c>
      <c r="U994" s="5">
        <f t="shared" si="423"/>
        <v>-1.9530745132303959</v>
      </c>
      <c r="V994" s="5">
        <f t="shared" si="424"/>
        <v>7.4656022243443543</v>
      </c>
      <c r="W994" s="5">
        <f t="shared" si="425"/>
        <v>2.9634289261629037</v>
      </c>
      <c r="X994" s="5">
        <f t="shared" si="415"/>
        <v>1.7789652243344123</v>
      </c>
      <c r="Y994" s="5">
        <f t="shared" si="415"/>
        <v>-1.1785970500849769</v>
      </c>
      <c r="Z994" s="5">
        <f t="shared" si="426"/>
        <v>-4.974084620404895</v>
      </c>
      <c r="AA994">
        <f t="shared" si="427"/>
        <v>0</v>
      </c>
      <c r="AB994">
        <f t="shared" si="437"/>
        <v>0</v>
      </c>
    </row>
    <row r="995" spans="1:28" x14ac:dyDescent="0.2">
      <c r="A995">
        <f t="shared" si="411"/>
        <v>9.6299999999998391</v>
      </c>
      <c r="B995" s="5">
        <f t="shared" si="428"/>
        <v>-276.14688735584059</v>
      </c>
      <c r="C995" s="5">
        <f t="shared" si="429"/>
        <v>595.68268376118056</v>
      </c>
      <c r="D995" s="5">
        <f t="shared" si="430"/>
        <v>-459.95964065176037</v>
      </c>
      <c r="E995" s="2">
        <f t="shared" si="431"/>
        <v>656.57822316098941</v>
      </c>
      <c r="F995" s="2">
        <f t="shared" si="432"/>
        <v>-24.871520274758868</v>
      </c>
      <c r="G995" s="3">
        <f t="shared" si="412"/>
        <v>-17.900382505903494</v>
      </c>
      <c r="H995" s="3">
        <f t="shared" si="413"/>
        <v>41.490518844082615</v>
      </c>
      <c r="I995" s="3">
        <f t="shared" si="414"/>
        <v>-116.41332947845144</v>
      </c>
      <c r="J995" s="2">
        <f t="shared" si="433"/>
        <v>124.87573874883512</v>
      </c>
      <c r="K995" s="2">
        <f t="shared" si="416"/>
        <v>124.87573874883512</v>
      </c>
      <c r="L995" s="5">
        <f t="shared" si="417"/>
        <v>0.31384836983451009</v>
      </c>
      <c r="M995" s="4">
        <f t="shared" si="434"/>
        <v>6.3063554642517575E-2</v>
      </c>
      <c r="N995" s="4">
        <f t="shared" si="418"/>
        <v>0.11543601504116763</v>
      </c>
      <c r="O995" s="4">
        <f t="shared" si="419"/>
        <v>0</v>
      </c>
      <c r="P995" s="4">
        <f t="shared" si="420"/>
        <v>0</v>
      </c>
      <c r="Q995" s="5">
        <f t="shared" si="421"/>
        <v>3.7295260771155374</v>
      </c>
      <c r="R995" s="5">
        <f t="shared" si="422"/>
        <v>-8.6445064473358002</v>
      </c>
      <c r="S995" s="5">
        <f t="shared" si="435"/>
        <v>24.25459611662157</v>
      </c>
      <c r="T995" s="6">
        <f t="shared" si="436"/>
        <v>621.37838261485774</v>
      </c>
      <c r="U995" s="5">
        <f t="shared" si="423"/>
        <v>-1.9531137319978753</v>
      </c>
      <c r="V995" s="5">
        <f t="shared" si="424"/>
        <v>7.4702559796213883</v>
      </c>
      <c r="W995" s="5">
        <f t="shared" si="425"/>
        <v>2.9627730855059875</v>
      </c>
      <c r="X995" s="5">
        <f t="shared" si="415"/>
        <v>1.7764123451176621</v>
      </c>
      <c r="Y995" s="5">
        <f t="shared" si="415"/>
        <v>-1.1742504677144119</v>
      </c>
      <c r="Z995" s="5">
        <f t="shared" si="426"/>
        <v>-4.9566307978724424</v>
      </c>
      <c r="AA995">
        <f t="shared" si="427"/>
        <v>0</v>
      </c>
      <c r="AB995">
        <f t="shared" si="437"/>
        <v>0</v>
      </c>
    </row>
    <row r="996" spans="1:28" x14ac:dyDescent="0.2">
      <c r="A996">
        <f t="shared" si="411"/>
        <v>9.6399999999998389</v>
      </c>
      <c r="B996" s="5">
        <f t="shared" si="428"/>
        <v>-276.32580236028241</v>
      </c>
      <c r="C996" s="5">
        <f t="shared" si="429"/>
        <v>596.097530237098</v>
      </c>
      <c r="D996" s="5">
        <f t="shared" si="430"/>
        <v>-461.12402177808474</v>
      </c>
      <c r="E996" s="2">
        <f t="shared" si="431"/>
        <v>657.02984300929722</v>
      </c>
      <c r="F996" s="2">
        <f t="shared" si="432"/>
        <v>-24.870460136746285</v>
      </c>
      <c r="G996" s="3">
        <f t="shared" si="412"/>
        <v>-17.882618382452318</v>
      </c>
      <c r="H996" s="3">
        <f t="shared" si="413"/>
        <v>41.478776339405471</v>
      </c>
      <c r="I996" s="3">
        <f t="shared" si="414"/>
        <v>-116.46289578643017</v>
      </c>
      <c r="J996" s="2">
        <f t="shared" si="433"/>
        <v>124.91550352853619</v>
      </c>
      <c r="K996" s="2">
        <f t="shared" si="416"/>
        <v>124.91550352853619</v>
      </c>
      <c r="L996" s="5">
        <f t="shared" si="417"/>
        <v>0.31384836983451009</v>
      </c>
      <c r="M996" s="4">
        <f t="shared" si="434"/>
        <v>6.3043416361915849E-2</v>
      </c>
      <c r="N996" s="4">
        <f t="shared" si="418"/>
        <v>0.11540902240622218</v>
      </c>
      <c r="O996" s="4">
        <f t="shared" si="419"/>
        <v>0</v>
      </c>
      <c r="P996" s="4">
        <f t="shared" si="420"/>
        <v>0</v>
      </c>
      <c r="Q996" s="5">
        <f t="shared" si="421"/>
        <v>3.7270113727549332</v>
      </c>
      <c r="R996" s="5">
        <f t="shared" si="422"/>
        <v>-8.6448118412356685</v>
      </c>
      <c r="S996" s="5">
        <f t="shared" si="435"/>
        <v>24.272650001071799</v>
      </c>
      <c r="T996" s="6">
        <f t="shared" si="436"/>
        <v>621.37776123678589</v>
      </c>
      <c r="U996" s="5">
        <f t="shared" si="423"/>
        <v>-1.9531528026150604</v>
      </c>
      <c r="V996" s="5">
        <f t="shared" si="424"/>
        <v>7.4748950637881366</v>
      </c>
      <c r="W996" s="5">
        <f t="shared" si="425"/>
        <v>2.9621192603333149</v>
      </c>
      <c r="X996" s="5">
        <f t="shared" si="415"/>
        <v>1.7738585701398728</v>
      </c>
      <c r="Y996" s="5">
        <f t="shared" si="415"/>
        <v>-1.1699167774475319</v>
      </c>
      <c r="Z996" s="5">
        <f t="shared" si="426"/>
        <v>-4.9392307385948868</v>
      </c>
      <c r="AA996">
        <f t="shared" si="427"/>
        <v>0</v>
      </c>
      <c r="AB996">
        <f t="shared" si="437"/>
        <v>0</v>
      </c>
    </row>
    <row r="997" spans="1:28" x14ac:dyDescent="0.2">
      <c r="A997">
        <f t="shared" si="411"/>
        <v>9.6499999999998387</v>
      </c>
      <c r="B997" s="5">
        <f t="shared" si="428"/>
        <v>-276.50453985117844</v>
      </c>
      <c r="C997" s="5">
        <f t="shared" si="429"/>
        <v>596.51225950465323</v>
      </c>
      <c r="D997" s="5">
        <f t="shared" si="430"/>
        <v>-462.28889769748594</v>
      </c>
      <c r="E997" s="2">
        <f t="shared" si="431"/>
        <v>657.48128208920036</v>
      </c>
      <c r="F997" s="2">
        <f t="shared" si="432"/>
        <v>-24.869391715854587</v>
      </c>
      <c r="G997" s="3">
        <f t="shared" si="412"/>
        <v>-17.86487979675092</v>
      </c>
      <c r="H997" s="3">
        <f t="shared" si="413"/>
        <v>41.467077171630997</v>
      </c>
      <c r="I997" s="3">
        <f t="shared" si="414"/>
        <v>-116.51228809381611</v>
      </c>
      <c r="J997" s="2">
        <f t="shared" si="433"/>
        <v>124.95513473309836</v>
      </c>
      <c r="K997" s="2">
        <f t="shared" si="416"/>
        <v>124.95513473309836</v>
      </c>
      <c r="L997" s="5">
        <f t="shared" si="417"/>
        <v>0.31384836983451009</v>
      </c>
      <c r="M997" s="4">
        <f t="shared" si="434"/>
        <v>6.3023358269612154E-2</v>
      </c>
      <c r="N997" s="4">
        <f t="shared" si="418"/>
        <v>0.11538213266269522</v>
      </c>
      <c r="O997" s="4">
        <f t="shared" si="419"/>
        <v>0</v>
      </c>
      <c r="P997" s="4">
        <f t="shared" si="420"/>
        <v>0</v>
      </c>
      <c r="Q997" s="5">
        <f t="shared" si="421"/>
        <v>3.7244956539760055</v>
      </c>
      <c r="R997" s="5">
        <f t="shared" si="422"/>
        <v>-8.6451154704615458</v>
      </c>
      <c r="S997" s="5">
        <f t="shared" si="435"/>
        <v>24.290648220266259</v>
      </c>
      <c r="T997" s="6">
        <f t="shared" si="436"/>
        <v>621.37713985933533</v>
      </c>
      <c r="U997" s="5">
        <f t="shared" si="423"/>
        <v>-1.9531917262525775</v>
      </c>
      <c r="V997" s="5">
        <f t="shared" si="424"/>
        <v>7.4795195154823038</v>
      </c>
      <c r="W997" s="5">
        <f t="shared" si="425"/>
        <v>2.9614674469949649</v>
      </c>
      <c r="X997" s="5">
        <f t="shared" si="415"/>
        <v>1.7713039277234279</v>
      </c>
      <c r="Y997" s="5">
        <f t="shared" si="415"/>
        <v>-1.1655959549792421</v>
      </c>
      <c r="Z997" s="5">
        <f t="shared" si="426"/>
        <v>-4.9218843327387738</v>
      </c>
      <c r="AA997">
        <f t="shared" si="427"/>
        <v>0</v>
      </c>
      <c r="AB997">
        <f t="shared" si="437"/>
        <v>0</v>
      </c>
    </row>
    <row r="998" spans="1:28" x14ac:dyDescent="0.2">
      <c r="A998">
        <f t="shared" si="411"/>
        <v>9.6599999999998385</v>
      </c>
      <c r="B998" s="5">
        <f t="shared" si="428"/>
        <v>-276.68310008394957</v>
      </c>
      <c r="C998" s="5">
        <f t="shared" si="429"/>
        <v>596.92687199657178</v>
      </c>
      <c r="D998" s="5">
        <f t="shared" si="430"/>
        <v>-463.45426667264076</v>
      </c>
      <c r="E998" s="2">
        <f t="shared" si="431"/>
        <v>657.93254090649475</v>
      </c>
      <c r="F998" s="2">
        <f t="shared" si="432"/>
        <v>-24.868315032586082</v>
      </c>
      <c r="G998" s="3">
        <f t="shared" si="412"/>
        <v>-17.847166757473687</v>
      </c>
      <c r="H998" s="3">
        <f t="shared" si="413"/>
        <v>41.455421212081205</v>
      </c>
      <c r="I998" s="3">
        <f t="shared" si="414"/>
        <v>-116.56150693714349</v>
      </c>
      <c r="J998" s="2">
        <f t="shared" si="433"/>
        <v>124.99463271916076</v>
      </c>
      <c r="K998" s="2">
        <f t="shared" si="416"/>
        <v>124.99463271916076</v>
      </c>
      <c r="L998" s="5">
        <f t="shared" si="417"/>
        <v>0.31384836983451009</v>
      </c>
      <c r="M998" s="4">
        <f t="shared" si="434"/>
        <v>6.3003380045263624E-2</v>
      </c>
      <c r="N998" s="4">
        <f t="shared" si="418"/>
        <v>0.11535534543480519</v>
      </c>
      <c r="O998" s="4">
        <f t="shared" si="419"/>
        <v>0</v>
      </c>
      <c r="P998" s="4">
        <f t="shared" si="420"/>
        <v>0</v>
      </c>
      <c r="Q998" s="5">
        <f t="shared" si="421"/>
        <v>3.7219789501331797</v>
      </c>
      <c r="R998" s="5">
        <f t="shared" si="422"/>
        <v>-8.645417349264001</v>
      </c>
      <c r="S998" s="5">
        <f t="shared" si="435"/>
        <v>24.308590887916473</v>
      </c>
      <c r="T998" s="6">
        <f t="shared" si="436"/>
        <v>621.37651848250619</v>
      </c>
      <c r="U998" s="5">
        <f t="shared" si="423"/>
        <v>-1.953230504073876</v>
      </c>
      <c r="V998" s="5">
        <f t="shared" si="424"/>
        <v>7.484129373303495</v>
      </c>
      <c r="W998" s="5">
        <f t="shared" si="425"/>
        <v>2.9608176418318206</v>
      </c>
      <c r="X998" s="5">
        <f t="shared" si="415"/>
        <v>1.7687484460593037</v>
      </c>
      <c r="Y998" s="5">
        <f t="shared" si="415"/>
        <v>-1.1612879759605059</v>
      </c>
      <c r="Z998" s="5">
        <f t="shared" si="426"/>
        <v>-4.9045914702517059</v>
      </c>
      <c r="AA998">
        <f t="shared" si="427"/>
        <v>0</v>
      </c>
      <c r="AB998">
        <f t="shared" si="437"/>
        <v>0</v>
      </c>
    </row>
    <row r="999" spans="1:28" x14ac:dyDescent="0.2">
      <c r="A999">
        <f t="shared" si="411"/>
        <v>9.6699999999998383</v>
      </c>
      <c r="B999" s="5">
        <f t="shared" si="428"/>
        <v>-276.86148331410203</v>
      </c>
      <c r="C999" s="5">
        <f t="shared" si="429"/>
        <v>597.34136814429382</v>
      </c>
      <c r="D999" s="5">
        <f t="shared" si="430"/>
        <v>-464.62012697158571</v>
      </c>
      <c r="E999" s="2">
        <f t="shared" si="431"/>
        <v>658.38361996588401</v>
      </c>
      <c r="F999" s="2">
        <f t="shared" si="432"/>
        <v>-24.867230107430331</v>
      </c>
      <c r="G999" s="3">
        <f t="shared" si="412"/>
        <v>-17.829479273013092</v>
      </c>
      <c r="H999" s="3">
        <f t="shared" si="413"/>
        <v>41.443808332321602</v>
      </c>
      <c r="I999" s="3">
        <f t="shared" si="414"/>
        <v>-116.61055285184601</v>
      </c>
      <c r="J999" s="2">
        <f t="shared" si="433"/>
        <v>125.03399784317138</v>
      </c>
      <c r="K999" s="2">
        <f t="shared" si="416"/>
        <v>125.03399784317138</v>
      </c>
      <c r="L999" s="5">
        <f t="shared" si="417"/>
        <v>0.31384836983451009</v>
      </c>
      <c r="M999" s="4">
        <f t="shared" si="434"/>
        <v>6.2983481369768154E-2</v>
      </c>
      <c r="N999" s="4">
        <f t="shared" si="418"/>
        <v>0.11532866034795212</v>
      </c>
      <c r="O999" s="4">
        <f t="shared" si="419"/>
        <v>0</v>
      </c>
      <c r="P999" s="4">
        <f t="shared" si="420"/>
        <v>0</v>
      </c>
      <c r="Q999" s="5">
        <f t="shared" si="421"/>
        <v>3.7194612904424158</v>
      </c>
      <c r="R999" s="5">
        <f t="shared" si="422"/>
        <v>-8.6457174918117907</v>
      </c>
      <c r="S999" s="5">
        <f t="shared" si="435"/>
        <v>24.326478117957553</v>
      </c>
      <c r="T999" s="6">
        <f t="shared" si="436"/>
        <v>621.37589710629834</v>
      </c>
      <c r="U999" s="5">
        <f t="shared" si="423"/>
        <v>-1.9532691372352584</v>
      </c>
      <c r="V999" s="5">
        <f t="shared" si="424"/>
        <v>7.4887246758127093</v>
      </c>
      <c r="W999" s="5">
        <f t="shared" si="425"/>
        <v>2.9601698411757158</v>
      </c>
      <c r="X999" s="5">
        <f t="shared" si="415"/>
        <v>1.7661921532071574</v>
      </c>
      <c r="Y999" s="5">
        <f t="shared" si="415"/>
        <v>-1.1569928159990814</v>
      </c>
      <c r="Z999" s="5">
        <f t="shared" si="426"/>
        <v>-4.8873520408667304</v>
      </c>
      <c r="AA999">
        <f t="shared" si="427"/>
        <v>0</v>
      </c>
      <c r="AB999">
        <f t="shared" si="437"/>
        <v>0</v>
      </c>
    </row>
    <row r="1000" spans="1:28" x14ac:dyDescent="0.2">
      <c r="A1000">
        <f t="shared" si="411"/>
        <v>9.6799999999998381</v>
      </c>
      <c r="B1000" s="5">
        <f t="shared" si="428"/>
        <v>-277.03968979722453</v>
      </c>
      <c r="C1000" s="5">
        <f t="shared" si="429"/>
        <v>597.75574837797626</v>
      </c>
      <c r="D1000" s="5">
        <f t="shared" si="430"/>
        <v>-465.7864768677062</v>
      </c>
      <c r="E1000" s="2">
        <f t="shared" si="431"/>
        <v>658.83451977097923</v>
      </c>
      <c r="F1000" s="2">
        <f t="shared" si="432"/>
        <v>-24.866136960863994</v>
      </c>
      <c r="G1000" s="3">
        <f t="shared" si="412"/>
        <v>-17.811817351481022</v>
      </c>
      <c r="H1000" s="3">
        <f t="shared" si="413"/>
        <v>41.432238404161609</v>
      </c>
      <c r="I1000" s="3">
        <f t="shared" si="414"/>
        <v>-116.65942637225467</v>
      </c>
      <c r="J1000" s="2">
        <f t="shared" si="433"/>
        <v>125.07323046137935</v>
      </c>
      <c r="K1000" s="2">
        <f t="shared" si="416"/>
        <v>125.07323046137935</v>
      </c>
      <c r="L1000" s="5">
        <f t="shared" si="417"/>
        <v>0.31384836983451009</v>
      </c>
      <c r="M1000" s="4">
        <f t="shared" si="434"/>
        <v>6.2963661925260483E-2</v>
      </c>
      <c r="N1000" s="4">
        <f t="shared" si="418"/>
        <v>0.11530207702871599</v>
      </c>
      <c r="O1000" s="4">
        <f t="shared" si="419"/>
        <v>0</v>
      </c>
      <c r="P1000" s="4">
        <f t="shared" si="420"/>
        <v>0</v>
      </c>
      <c r="Q1000" s="5">
        <f t="shared" si="421"/>
        <v>3.7169427039813265</v>
      </c>
      <c r="R1000" s="5">
        <f t="shared" si="422"/>
        <v>-8.6460159121920519</v>
      </c>
      <c r="S1000" s="5">
        <f t="shared" si="435"/>
        <v>24.344310024543582</v>
      </c>
      <c r="T1000" s="6">
        <f t="shared" si="436"/>
        <v>621.37527573071191</v>
      </c>
      <c r="U1000" s="5">
        <f t="shared" si="423"/>
        <v>-1.9533076268859053</v>
      </c>
      <c r="V1000" s="5">
        <f t="shared" si="424"/>
        <v>7.4933054615317873</v>
      </c>
      <c r="W1000" s="5">
        <f t="shared" si="425"/>
        <v>2.9595240413495709</v>
      </c>
      <c r="X1000" s="5">
        <f t="shared" si="415"/>
        <v>1.7636350770954212</v>
      </c>
      <c r="Y1000" s="5">
        <f t="shared" si="415"/>
        <v>-1.1527104506602646</v>
      </c>
      <c r="Z1000" s="5">
        <f t="shared" si="426"/>
        <v>-4.8701659341068471</v>
      </c>
      <c r="AA1000">
        <f t="shared" si="427"/>
        <v>0</v>
      </c>
      <c r="AB1000">
        <f t="shared" si="437"/>
        <v>0</v>
      </c>
    </row>
    <row r="1001" spans="1:28" x14ac:dyDescent="0.2">
      <c r="A1001">
        <f t="shared" si="411"/>
        <v>9.6899999999998379</v>
      </c>
      <c r="B1001" s="5">
        <f t="shared" si="428"/>
        <v>-277.21771978898545</v>
      </c>
      <c r="C1001" s="5">
        <f t="shared" si="429"/>
        <v>598.17001312649529</v>
      </c>
      <c r="D1001" s="5">
        <f t="shared" si="430"/>
        <v>-466.95331463972548</v>
      </c>
      <c r="E1001" s="2">
        <f t="shared" si="431"/>
        <v>659.28524082430056</v>
      </c>
      <c r="F1001" s="2">
        <f t="shared" si="432"/>
        <v>-24.865035613350688</v>
      </c>
      <c r="G1001" s="3">
        <f t="shared" si="412"/>
        <v>-17.794181000710068</v>
      </c>
      <c r="H1001" s="3">
        <f t="shared" si="413"/>
        <v>41.420711299655004</v>
      </c>
      <c r="I1001" s="3">
        <f t="shared" si="414"/>
        <v>-116.70812803159573</v>
      </c>
      <c r="J1001" s="2">
        <f t="shared" si="433"/>
        <v>125.11233092982778</v>
      </c>
      <c r="K1001" s="2">
        <f t="shared" si="416"/>
        <v>125.11233092982778</v>
      </c>
      <c r="L1001" s="5">
        <f t="shared" si="417"/>
        <v>0.31384836983451009</v>
      </c>
      <c r="M1001" s="4">
        <f t="shared" si="434"/>
        <v>6.2943921395108016E-2</v>
      </c>
      <c r="N1001" s="4">
        <f t="shared" si="418"/>
        <v>0.11527559510485509</v>
      </c>
      <c r="O1001" s="4">
        <f t="shared" si="419"/>
        <v>0</v>
      </c>
      <c r="P1001" s="4">
        <f t="shared" si="420"/>
        <v>0</v>
      </c>
      <c r="Q1001" s="5">
        <f t="shared" si="421"/>
        <v>3.7144232196893023</v>
      </c>
      <c r="R1001" s="5">
        <f t="shared" si="422"/>
        <v>-8.6463126244105375</v>
      </c>
      <c r="S1001" s="5">
        <f t="shared" si="435"/>
        <v>24.362086722043141</v>
      </c>
      <c r="T1001" s="6">
        <f t="shared" si="436"/>
        <v>621.37465435574677</v>
      </c>
      <c r="U1001" s="5">
        <f t="shared" si="423"/>
        <v>-1.953345974167902</v>
      </c>
      <c r="V1001" s="5">
        <f t="shared" si="424"/>
        <v>7.497871768942896</v>
      </c>
      <c r="W1001" s="5">
        <f t="shared" si="425"/>
        <v>2.9588802386675352</v>
      </c>
      <c r="X1001" s="5">
        <f t="shared" si="415"/>
        <v>1.7610772455214003</v>
      </c>
      <c r="Y1001" s="5">
        <f t="shared" si="415"/>
        <v>-1.1484408554676415</v>
      </c>
      <c r="Z1001" s="5">
        <f t="shared" si="426"/>
        <v>-4.8530330392893219</v>
      </c>
      <c r="AA1001">
        <f t="shared" si="427"/>
        <v>0</v>
      </c>
      <c r="AB1001">
        <f t="shared" si="437"/>
        <v>0</v>
      </c>
    </row>
    <row r="1002" spans="1:28" x14ac:dyDescent="0.2">
      <c r="A1002">
        <f t="shared" si="411"/>
        <v>9.6999999999998376</v>
      </c>
      <c r="B1002" s="5">
        <f t="shared" si="428"/>
        <v>-277.39557354513028</v>
      </c>
      <c r="C1002" s="5">
        <f t="shared" si="429"/>
        <v>598.58416281744906</v>
      </c>
      <c r="D1002" s="5">
        <f t="shared" si="430"/>
        <v>-468.12063857169341</v>
      </c>
      <c r="E1002" s="2">
        <f t="shared" si="431"/>
        <v>659.73578362727767</v>
      </c>
      <c r="F1002" s="2">
        <f t="shared" si="432"/>
        <v>-24.863926085340847</v>
      </c>
      <c r="G1002" s="3">
        <f t="shared" si="412"/>
        <v>-17.776570228254855</v>
      </c>
      <c r="H1002" s="3">
        <f t="shared" si="413"/>
        <v>41.409226891100325</v>
      </c>
      <c r="I1002" s="3">
        <f t="shared" si="414"/>
        <v>-116.75665836198863</v>
      </c>
      <c r="J1002" s="2">
        <f t="shared" si="433"/>
        <v>125.15129960434622</v>
      </c>
      <c r="K1002" s="2">
        <f t="shared" si="416"/>
        <v>125.15129960434622</v>
      </c>
      <c r="L1002" s="5">
        <f t="shared" si="417"/>
        <v>0.31384836983451009</v>
      </c>
      <c r="M1002" s="4">
        <f t="shared" si="434"/>
        <v>6.2924259463906923E-2</v>
      </c>
      <c r="N1002" s="4">
        <f t="shared" si="418"/>
        <v>0.11524921420530465</v>
      </c>
      <c r="O1002" s="4">
        <f t="shared" si="419"/>
        <v>0</v>
      </c>
      <c r="P1002" s="4">
        <f t="shared" si="420"/>
        <v>0</v>
      </c>
      <c r="Q1002" s="5">
        <f t="shared" si="421"/>
        <v>3.7119028663676392</v>
      </c>
      <c r="R1002" s="5">
        <f t="shared" si="422"/>
        <v>-8.6466076423918139</v>
      </c>
      <c r="S1002" s="5">
        <f t="shared" si="435"/>
        <v>24.379808325034759</v>
      </c>
      <c r="T1002" s="6">
        <f t="shared" si="436"/>
        <v>621.37403298140327</v>
      </c>
      <c r="U1002" s="5">
        <f t="shared" si="423"/>
        <v>-1.953384180216263</v>
      </c>
      <c r="V1002" s="5">
        <f t="shared" si="424"/>
        <v>7.5024236364880101</v>
      </c>
      <c r="W1002" s="5">
        <f t="shared" si="425"/>
        <v>2.9582384294351232</v>
      </c>
      <c r="X1002" s="5">
        <f t="shared" si="415"/>
        <v>1.7585186861513762</v>
      </c>
      <c r="Y1002" s="5">
        <f t="shared" si="415"/>
        <v>-1.1441840059038038</v>
      </c>
      <c r="Z1002" s="5">
        <f t="shared" si="426"/>
        <v>-4.8359532455301171</v>
      </c>
      <c r="AA1002">
        <f t="shared" si="427"/>
        <v>0</v>
      </c>
      <c r="AB1002">
        <f t="shared" si="437"/>
        <v>0</v>
      </c>
    </row>
    <row r="1003" spans="1:28" x14ac:dyDescent="0.2">
      <c r="A1003">
        <f t="shared" si="411"/>
        <v>9.7099999999998374</v>
      </c>
      <c r="B1003" s="5">
        <f t="shared" si="428"/>
        <v>-277.57325132147855</v>
      </c>
      <c r="C1003" s="5">
        <f t="shared" si="429"/>
        <v>598.99819787715967</v>
      </c>
      <c r="D1003" s="5">
        <f t="shared" si="430"/>
        <v>-469.28844695297556</v>
      </c>
      <c r="E1003" s="2">
        <f t="shared" si="431"/>
        <v>660.18614868025031</v>
      </c>
      <c r="F1003" s="2">
        <f t="shared" si="432"/>
        <v>-24.862808397271529</v>
      </c>
      <c r="G1003" s="3">
        <f t="shared" si="412"/>
        <v>-17.758985041393341</v>
      </c>
      <c r="H1003" s="3">
        <f t="shared" si="413"/>
        <v>41.397785051041289</v>
      </c>
      <c r="I1003" s="3">
        <f t="shared" si="414"/>
        <v>-116.80501789444394</v>
      </c>
      <c r="J1003" s="2">
        <f t="shared" si="433"/>
        <v>125.19013684054354</v>
      </c>
      <c r="K1003" s="2">
        <f t="shared" si="416"/>
        <v>125.19013684054354</v>
      </c>
      <c r="L1003" s="5">
        <f t="shared" si="417"/>
        <v>0.31384836983451009</v>
      </c>
      <c r="M1003" s="4">
        <f t="shared" si="434"/>
        <v>6.2904675817478176E-2</v>
      </c>
      <c r="N1003" s="4">
        <f t="shared" si="418"/>
        <v>0.11522293396017508</v>
      </c>
      <c r="O1003" s="4">
        <f t="shared" si="419"/>
        <v>0</v>
      </c>
      <c r="P1003" s="4">
        <f t="shared" si="420"/>
        <v>0</v>
      </c>
      <c r="Q1003" s="5">
        <f t="shared" si="421"/>
        <v>3.7093816726796791</v>
      </c>
      <c r="R1003" s="5">
        <f t="shared" si="422"/>
        <v>-8.6469009799794989</v>
      </c>
      <c r="S1003" s="5">
        <f t="shared" si="435"/>
        <v>24.397474948302467</v>
      </c>
      <c r="T1003" s="6">
        <f t="shared" si="436"/>
        <v>621.37341160768085</v>
      </c>
      <c r="U1003" s="5">
        <f t="shared" si="423"/>
        <v>-1.9534222461589628</v>
      </c>
      <c r="V1003" s="5">
        <f t="shared" si="424"/>
        <v>7.5069611025683995</v>
      </c>
      <c r="W1003" s="5">
        <f t="shared" si="425"/>
        <v>2.9575986099493519</v>
      </c>
      <c r="X1003" s="5">
        <f t="shared" si="415"/>
        <v>1.7559594265207163</v>
      </c>
      <c r="Y1003" s="5">
        <f t="shared" si="415"/>
        <v>-1.1399398774110994</v>
      </c>
      <c r="Z1003" s="5">
        <f t="shared" si="426"/>
        <v>-4.8189264417481823</v>
      </c>
      <c r="AA1003">
        <f t="shared" si="427"/>
        <v>0</v>
      </c>
      <c r="AB1003">
        <f t="shared" si="437"/>
        <v>0</v>
      </c>
    </row>
    <row r="1004" spans="1:28" x14ac:dyDescent="0.2">
      <c r="A1004">
        <f t="shared" si="411"/>
        <v>9.7199999999998372</v>
      </c>
      <c r="B1004" s="5">
        <f t="shared" si="428"/>
        <v>-277.75075337392116</v>
      </c>
      <c r="C1004" s="5">
        <f t="shared" si="429"/>
        <v>599.41211873067618</v>
      </c>
      <c r="D1004" s="5">
        <f t="shared" si="430"/>
        <v>-470.4567380782421</v>
      </c>
      <c r="E1004" s="2">
        <f t="shared" si="431"/>
        <v>660.6363364824698</v>
      </c>
      <c r="F1004" s="2">
        <f t="shared" si="432"/>
        <v>-24.86168256956628</v>
      </c>
      <c r="G1004" s="3">
        <f t="shared" si="412"/>
        <v>-17.741425447128133</v>
      </c>
      <c r="H1004" s="3">
        <f t="shared" si="413"/>
        <v>41.38638565226718</v>
      </c>
      <c r="I1004" s="3">
        <f t="shared" si="414"/>
        <v>-116.85320715886142</v>
      </c>
      <c r="J1004" s="2">
        <f t="shared" si="433"/>
        <v>125.22884299380065</v>
      </c>
      <c r="K1004" s="2">
        <f t="shared" si="416"/>
        <v>125.22884299380065</v>
      </c>
      <c r="L1004" s="5">
        <f t="shared" si="417"/>
        <v>0.31384836983451009</v>
      </c>
      <c r="M1004" s="4">
        <f t="shared" si="434"/>
        <v>6.2885170142863434E-2</v>
      </c>
      <c r="N1004" s="4">
        <f t="shared" si="418"/>
        <v>0.11519675400075047</v>
      </c>
      <c r="O1004" s="4">
        <f t="shared" si="419"/>
        <v>0</v>
      </c>
      <c r="P1004" s="4">
        <f t="shared" si="420"/>
        <v>0</v>
      </c>
      <c r="Q1004" s="5">
        <f t="shared" si="421"/>
        <v>3.7068596671509413</v>
      </c>
      <c r="R1004" s="5">
        <f t="shared" si="422"/>
        <v>-8.6471926509364661</v>
      </c>
      <c r="S1004" s="5">
        <f t="shared" si="435"/>
        <v>24.415086706831321</v>
      </c>
      <c r="T1004" s="6">
        <f t="shared" si="436"/>
        <v>621.37279023458007</v>
      </c>
      <c r="U1004" s="5">
        <f t="shared" si="423"/>
        <v>-1.9534601731169565</v>
      </c>
      <c r="V1004" s="5">
        <f t="shared" si="424"/>
        <v>7.5114842055441224</v>
      </c>
      <c r="W1004" s="5">
        <f t="shared" si="425"/>
        <v>2.956960776498879</v>
      </c>
      <c r="X1004" s="5">
        <f t="shared" si="415"/>
        <v>1.7533994940339848</v>
      </c>
      <c r="Y1004" s="5">
        <f t="shared" si="415"/>
        <v>-1.1357084453923436</v>
      </c>
      <c r="Z1004" s="5">
        <f t="shared" si="426"/>
        <v>-4.8019525166698003</v>
      </c>
      <c r="AA1004">
        <f t="shared" si="427"/>
        <v>0</v>
      </c>
      <c r="AB1004">
        <f t="shared" si="437"/>
        <v>0</v>
      </c>
    </row>
    <row r="1005" spans="1:28" x14ac:dyDescent="0.2">
      <c r="A1005">
        <f t="shared" si="411"/>
        <v>9.729999999999837</v>
      </c>
      <c r="B1005" s="5">
        <f t="shared" si="428"/>
        <v>-277.92807995841775</v>
      </c>
      <c r="C1005" s="5">
        <f t="shared" si="429"/>
        <v>599.82592580177652</v>
      </c>
      <c r="D1005" s="5">
        <f t="shared" si="430"/>
        <v>-471.62551024745653</v>
      </c>
      <c r="E1005" s="2">
        <f t="shared" si="431"/>
        <v>661.08634753209878</v>
      </c>
      <c r="F1005" s="2">
        <f t="shared" si="432"/>
        <v>-24.86054862263499</v>
      </c>
      <c r="G1005" s="3">
        <f t="shared" si="412"/>
        <v>-17.723891452187793</v>
      </c>
      <c r="H1005" s="3">
        <f t="shared" si="413"/>
        <v>41.375028567813253</v>
      </c>
      <c r="I1005" s="3">
        <f t="shared" si="414"/>
        <v>-116.90122668402812</v>
      </c>
      <c r="J1005" s="2">
        <f t="shared" si="433"/>
        <v>125.26741841926346</v>
      </c>
      <c r="K1005" s="2">
        <f t="shared" si="416"/>
        <v>125.26741841926346</v>
      </c>
      <c r="L1005" s="5">
        <f t="shared" si="417"/>
        <v>0.31384836983451009</v>
      </c>
      <c r="M1005" s="4">
        <f t="shared" si="434"/>
        <v>6.2865742128321161E-2</v>
      </c>
      <c r="N1005" s="4">
        <f t="shared" si="418"/>
        <v>0.11517067395948696</v>
      </c>
      <c r="O1005" s="4">
        <f t="shared" si="419"/>
        <v>0</v>
      </c>
      <c r="P1005" s="4">
        <f t="shared" si="420"/>
        <v>0</v>
      </c>
      <c r="Q1005" s="5">
        <f t="shared" si="421"/>
        <v>3.7043368781692725</v>
      </c>
      <c r="R1005" s="5">
        <f t="shared" si="422"/>
        <v>-8.6474826689450808</v>
      </c>
      <c r="S1005" s="5">
        <f t="shared" si="435"/>
        <v>24.432643715803032</v>
      </c>
      <c r="T1005" s="6">
        <f t="shared" si="436"/>
        <v>621.37216886210047</v>
      </c>
      <c r="U1005" s="5">
        <f t="shared" si="423"/>
        <v>-1.9534979622042132</v>
      </c>
      <c r="V1005" s="5">
        <f t="shared" si="424"/>
        <v>7.5159929837335229</v>
      </c>
      <c r="W1005" s="5">
        <f t="shared" si="425"/>
        <v>2.9563249253641417</v>
      </c>
      <c r="X1005" s="5">
        <f t="shared" si="415"/>
        <v>1.7508389159650593</v>
      </c>
      <c r="Y1005" s="5">
        <f t="shared" si="415"/>
        <v>-1.1314896852115579</v>
      </c>
      <c r="Z1005" s="5">
        <f t="shared" si="426"/>
        <v>-4.7850313588328248</v>
      </c>
      <c r="AA1005">
        <f t="shared" si="427"/>
        <v>0</v>
      </c>
      <c r="AB1005">
        <f t="shared" si="437"/>
        <v>0</v>
      </c>
    </row>
    <row r="1006" spans="1:28" x14ac:dyDescent="0.2">
      <c r="A1006">
        <f t="shared" si="411"/>
        <v>9.7399999999998368</v>
      </c>
      <c r="B1006" s="5">
        <f t="shared" si="428"/>
        <v>-278.10523133099383</v>
      </c>
      <c r="C1006" s="5">
        <f t="shared" si="429"/>
        <v>600.23961951297042</v>
      </c>
      <c r="D1006" s="5">
        <f t="shared" si="430"/>
        <v>-472.79476176586479</v>
      </c>
      <c r="E1006" s="2">
        <f t="shared" si="431"/>
        <v>661.53618232621341</v>
      </c>
      <c r="F1006" s="2">
        <f t="shared" si="432"/>
        <v>-24.859406576873727</v>
      </c>
      <c r="G1006" s="3">
        <f t="shared" si="412"/>
        <v>-17.706383063028142</v>
      </c>
      <c r="H1006" s="3">
        <f t="shared" si="413"/>
        <v>41.36371367096114</v>
      </c>
      <c r="I1006" s="3">
        <f t="shared" si="414"/>
        <v>-116.94907699761644</v>
      </c>
      <c r="J1006" s="2">
        <f t="shared" si="433"/>
        <v>125.30586347183585</v>
      </c>
      <c r="K1006" s="2">
        <f t="shared" si="416"/>
        <v>125.30586347183585</v>
      </c>
      <c r="L1006" s="5">
        <f t="shared" si="417"/>
        <v>0.31384836983451009</v>
      </c>
      <c r="M1006" s="4">
        <f t="shared" si="434"/>
        <v>6.2846391463322507E-2</v>
      </c>
      <c r="N1006" s="4">
        <f t="shared" si="418"/>
        <v>0.1151446934700109</v>
      </c>
      <c r="O1006" s="4">
        <f t="shared" si="419"/>
        <v>0</v>
      </c>
      <c r="P1006" s="4">
        <f t="shared" si="420"/>
        <v>0</v>
      </c>
      <c r="Q1006" s="5">
        <f t="shared" si="421"/>
        <v>3.7018133339849939</v>
      </c>
      <c r="R1006" s="5">
        <f t="shared" si="422"/>
        <v>-8.6477710476074297</v>
      </c>
      <c r="S1006" s="5">
        <f t="shared" si="435"/>
        <v>24.450146090591566</v>
      </c>
      <c r="T1006" s="6">
        <f t="shared" si="436"/>
        <v>621.37154749024228</v>
      </c>
      <c r="U1006" s="5">
        <f t="shared" si="423"/>
        <v>-1.9535356145277354</v>
      </c>
      <c r="V1006" s="5">
        <f t="shared" si="424"/>
        <v>7.5204874754127315</v>
      </c>
      <c r="W1006" s="5">
        <f t="shared" si="425"/>
        <v>2.9556910528174822</v>
      </c>
      <c r="X1006" s="5">
        <f t="shared" si="415"/>
        <v>1.7482777194572585</v>
      </c>
      <c r="Y1006" s="5">
        <f t="shared" si="415"/>
        <v>-1.1272835721946981</v>
      </c>
      <c r="Z1006" s="5">
        <f t="shared" si="426"/>
        <v>-4.7681628565909513</v>
      </c>
      <c r="AA1006">
        <f t="shared" si="427"/>
        <v>0</v>
      </c>
      <c r="AB1006">
        <f t="shared" si="437"/>
        <v>0</v>
      </c>
    </row>
    <row r="1007" spans="1:28" x14ac:dyDescent="0.2">
      <c r="A1007">
        <f t="shared" si="411"/>
        <v>9.7499999999998366</v>
      </c>
      <c r="B1007" s="5">
        <f t="shared" si="428"/>
        <v>-278.28220774773814</v>
      </c>
      <c r="C1007" s="5">
        <f t="shared" si="429"/>
        <v>600.6532002855015</v>
      </c>
      <c r="D1007" s="5">
        <f t="shared" si="430"/>
        <v>-473.96449094398378</v>
      </c>
      <c r="E1007" s="2">
        <f t="shared" si="431"/>
        <v>661.98584136080285</v>
      </c>
      <c r="F1007" s="2">
        <f t="shared" si="432"/>
        <v>-24.858256452664605</v>
      </c>
      <c r="G1007" s="3">
        <f t="shared" si="412"/>
        <v>-17.688900285833569</v>
      </c>
      <c r="H1007" s="3">
        <f t="shared" si="413"/>
        <v>41.352440835239193</v>
      </c>
      <c r="I1007" s="3">
        <f t="shared" si="414"/>
        <v>-116.99675862618236</v>
      </c>
      <c r="J1007" s="2">
        <f t="shared" si="433"/>
        <v>125.34417850617274</v>
      </c>
      <c r="K1007" s="2">
        <f t="shared" si="416"/>
        <v>125.34417850617274</v>
      </c>
      <c r="L1007" s="5">
        <f t="shared" si="417"/>
        <v>0.31384836983451009</v>
      </c>
      <c r="M1007" s="4">
        <f t="shared" si="434"/>
        <v>6.2827117838547358E-2</v>
      </c>
      <c r="N1007" s="4">
        <f t="shared" si="418"/>
        <v>0.11511881216711732</v>
      </c>
      <c r="O1007" s="4">
        <f t="shared" si="419"/>
        <v>0</v>
      </c>
      <c r="P1007" s="4">
        <f t="shared" si="420"/>
        <v>0</v>
      </c>
      <c r="Q1007" s="5">
        <f t="shared" si="421"/>
        <v>3.6992890627110544</v>
      </c>
      <c r="R1007" s="5">
        <f t="shared" si="422"/>
        <v>-8.6480578004455388</v>
      </c>
      <c r="S1007" s="5">
        <f t="shared" si="435"/>
        <v>24.467593946758811</v>
      </c>
      <c r="T1007" s="6">
        <f t="shared" si="436"/>
        <v>621.37092611900539</v>
      </c>
      <c r="U1007" s="5">
        <f t="shared" si="423"/>
        <v>-1.953573131187593</v>
      </c>
      <c r="V1007" s="5">
        <f t="shared" si="424"/>
        <v>7.5249677188151862</v>
      </c>
      <c r="W1007" s="5">
        <f t="shared" si="425"/>
        <v>2.9550591551232976</v>
      </c>
      <c r="X1007" s="5">
        <f t="shared" si="415"/>
        <v>1.7457159315234614</v>
      </c>
      <c r="Y1007" s="5">
        <f t="shared" si="415"/>
        <v>-1.1230900816303526</v>
      </c>
      <c r="Z1007" s="5">
        <f t="shared" si="426"/>
        <v>-4.751346898117891</v>
      </c>
      <c r="AA1007">
        <f t="shared" si="427"/>
        <v>0</v>
      </c>
      <c r="AB1007">
        <f t="shared" si="437"/>
        <v>0</v>
      </c>
    </row>
    <row r="1008" spans="1:28" x14ac:dyDescent="0.2">
      <c r="A1008">
        <f t="shared" si="411"/>
        <v>9.7599999999998364</v>
      </c>
      <c r="B1008" s="5">
        <f t="shared" si="428"/>
        <v>-278.45900946479992</v>
      </c>
      <c r="C1008" s="5">
        <f t="shared" si="429"/>
        <v>601.06666853934973</v>
      </c>
      <c r="D1008" s="5">
        <f t="shared" si="430"/>
        <v>-475.13469609759051</v>
      </c>
      <c r="E1008" s="2">
        <f t="shared" si="431"/>
        <v>662.43532513077082</v>
      </c>
      <c r="F1008" s="2">
        <f t="shared" si="432"/>
        <v>-24.857098270375623</v>
      </c>
      <c r="G1008" s="3">
        <f t="shared" si="412"/>
        <v>-17.671443126518334</v>
      </c>
      <c r="H1008" s="3">
        <f t="shared" si="413"/>
        <v>41.341209934422892</v>
      </c>
      <c r="I1008" s="3">
        <f t="shared" si="414"/>
        <v>-117.04427209516354</v>
      </c>
      <c r="J1008" s="2">
        <f t="shared" si="433"/>
        <v>125.38236387667317</v>
      </c>
      <c r="K1008" s="2">
        <f t="shared" si="416"/>
        <v>125.38236387667317</v>
      </c>
      <c r="L1008" s="5">
        <f t="shared" si="417"/>
        <v>0.31384836983451009</v>
      </c>
      <c r="M1008" s="4">
        <f t="shared" si="434"/>
        <v>6.2807920945880349E-2</v>
      </c>
      <c r="N1008" s="4">
        <f t="shared" si="418"/>
        <v>0.11509302968676817</v>
      </c>
      <c r="O1008" s="4">
        <f t="shared" si="419"/>
        <v>0</v>
      </c>
      <c r="P1008" s="4">
        <f t="shared" si="420"/>
        <v>0</v>
      </c>
      <c r="Q1008" s="5">
        <f t="shared" si="421"/>
        <v>3.6967640923231859</v>
      </c>
      <c r="R1008" s="5">
        <f t="shared" si="422"/>
        <v>-8.6483429409016104</v>
      </c>
      <c r="S1008" s="5">
        <f t="shared" si="435"/>
        <v>24.484987400050208</v>
      </c>
      <c r="T1008" s="6">
        <f t="shared" si="436"/>
        <v>621.37030474839003</v>
      </c>
      <c r="U1008" s="5">
        <f t="shared" si="423"/>
        <v>-1.9536105132769437</v>
      </c>
      <c r="V1008" s="5">
        <f t="shared" si="424"/>
        <v>7.5294337521311352</v>
      </c>
      <c r="W1008" s="5">
        <f t="shared" si="425"/>
        <v>2.9544292285381601</v>
      </c>
      <c r="X1008" s="5">
        <f t="shared" si="415"/>
        <v>1.7431535790462422</v>
      </c>
      <c r="Y1008" s="5">
        <f t="shared" si="415"/>
        <v>-1.1189091887704752</v>
      </c>
      <c r="Z1008" s="5">
        <f t="shared" si="426"/>
        <v>-4.734583371411631</v>
      </c>
      <c r="AA1008">
        <f t="shared" si="427"/>
        <v>0</v>
      </c>
      <c r="AB1008">
        <f t="shared" si="437"/>
        <v>0</v>
      </c>
    </row>
    <row r="1009" spans="1:28" x14ac:dyDescent="0.2">
      <c r="A1009">
        <f t="shared" si="411"/>
        <v>9.7699999999998361</v>
      </c>
      <c r="B1009" s="5">
        <f t="shared" si="428"/>
        <v>-278.63563673838615</v>
      </c>
      <c r="C1009" s="5">
        <f t="shared" si="429"/>
        <v>601.48002469323455</v>
      </c>
      <c r="D1009" s="5">
        <f t="shared" si="430"/>
        <v>-476.30537554771075</v>
      </c>
      <c r="E1009" s="2">
        <f t="shared" si="431"/>
        <v>662.88463412993667</v>
      </c>
      <c r="F1009" s="2">
        <f t="shared" si="432"/>
        <v>-24.85593205036049</v>
      </c>
      <c r="G1009" s="3">
        <f t="shared" si="412"/>
        <v>-17.654011590727873</v>
      </c>
      <c r="H1009" s="3">
        <f t="shared" si="413"/>
        <v>41.330020842535184</v>
      </c>
      <c r="I1009" s="3">
        <f t="shared" si="414"/>
        <v>-117.09161792887765</v>
      </c>
      <c r="J1009" s="2">
        <f t="shared" si="433"/>
        <v>125.42041993747354</v>
      </c>
      <c r="K1009" s="2">
        <f t="shared" si="416"/>
        <v>125.42041993747354</v>
      </c>
      <c r="L1009" s="5">
        <f t="shared" si="417"/>
        <v>0.31384836983451009</v>
      </c>
      <c r="M1009" s="4">
        <f t="shared" si="434"/>
        <v>6.2788800478406903E-2</v>
      </c>
      <c r="N1009" s="4">
        <f t="shared" si="418"/>
        <v>0.11506734566609061</v>
      </c>
      <c r="O1009" s="4">
        <f t="shared" si="419"/>
        <v>0</v>
      </c>
      <c r="P1009" s="4">
        <f t="shared" si="420"/>
        <v>0</v>
      </c>
      <c r="Q1009" s="5">
        <f t="shared" si="421"/>
        <v>3.6942384506600709</v>
      </c>
      <c r="R1009" s="5">
        <f t="shared" si="422"/>
        <v>-8.6486264823382566</v>
      </c>
      <c r="S1009" s="5">
        <f t="shared" si="435"/>
        <v>24.502326566390536</v>
      </c>
      <c r="T1009" s="6">
        <f t="shared" si="436"/>
        <v>621.36968337839596</v>
      </c>
      <c r="U1009" s="5">
        <f t="shared" si="423"/>
        <v>-1.9536477618820669</v>
      </c>
      <c r="V1009" s="5">
        <f t="shared" si="424"/>
        <v>7.5338856135071701</v>
      </c>
      <c r="W1009" s="5">
        <f t="shared" si="425"/>
        <v>2.9538012693109605</v>
      </c>
      <c r="X1009" s="5">
        <f t="shared" si="415"/>
        <v>1.740590688778004</v>
      </c>
      <c r="Y1009" s="5">
        <f t="shared" si="415"/>
        <v>-1.1147408688310865</v>
      </c>
      <c r="Z1009" s="5">
        <f t="shared" si="426"/>
        <v>-4.7178721642985018</v>
      </c>
      <c r="AA1009">
        <f t="shared" si="427"/>
        <v>0</v>
      </c>
      <c r="AB1009">
        <f t="shared" si="437"/>
        <v>0</v>
      </c>
    </row>
    <row r="1010" spans="1:28" x14ac:dyDescent="0.2">
      <c r="A1010">
        <f t="shared" si="411"/>
        <v>9.7799999999998359</v>
      </c>
      <c r="B1010" s="5">
        <f t="shared" si="428"/>
        <v>-278.81208982475903</v>
      </c>
      <c r="C1010" s="5">
        <f t="shared" si="429"/>
        <v>601.89326916461641</v>
      </c>
      <c r="D1010" s="5">
        <f t="shared" si="430"/>
        <v>-477.47652762060773</v>
      </c>
      <c r="E1010" s="2">
        <f t="shared" si="431"/>
        <v>663.33376885103542</v>
      </c>
      <c r="F1010" s="2">
        <f t="shared" si="432"/>
        <v>-24.854757812958535</v>
      </c>
      <c r="G1010" s="3">
        <f t="shared" si="412"/>
        <v>-17.636605683840092</v>
      </c>
      <c r="H1010" s="3">
        <f t="shared" si="413"/>
        <v>41.318873433846875</v>
      </c>
      <c r="I1010" s="3">
        <f t="shared" si="414"/>
        <v>-117.13879665052063</v>
      </c>
      <c r="J1010" s="2">
        <f t="shared" si="433"/>
        <v>125.45834704244091</v>
      </c>
      <c r="K1010" s="2">
        <f t="shared" si="416"/>
        <v>125.45834704244091</v>
      </c>
      <c r="L1010" s="5">
        <f t="shared" si="417"/>
        <v>0.31384836983451009</v>
      </c>
      <c r="M1010" s="4">
        <f t="shared" si="434"/>
        <v>6.2769756130409096E-2</v>
      </c>
      <c r="N1010" s="4">
        <f t="shared" si="418"/>
        <v>0.11504175974337509</v>
      </c>
      <c r="O1010" s="4">
        <f t="shared" si="419"/>
        <v>0</v>
      </c>
      <c r="P1010" s="4">
        <f t="shared" si="420"/>
        <v>0</v>
      </c>
      <c r="Q1010" s="5">
        <f t="shared" si="421"/>
        <v>3.6917121654235023</v>
      </c>
      <c r="R1010" s="5">
        <f t="shared" si="422"/>
        <v>-8.6489084380387347</v>
      </c>
      <c r="S1010" s="5">
        <f t="shared" si="435"/>
        <v>24.519611561879589</v>
      </c>
      <c r="T1010" s="6">
        <f t="shared" si="436"/>
        <v>621.3690620090232</v>
      </c>
      <c r="U1010" s="5">
        <f t="shared" si="423"/>
        <v>-1.9536848780823821</v>
      </c>
      <c r="V1010" s="5">
        <f t="shared" si="424"/>
        <v>7.5383233410457304</v>
      </c>
      <c r="W1010" s="5">
        <f t="shared" si="425"/>
        <v>2.953175273683033</v>
      </c>
      <c r="X1010" s="5">
        <f t="shared" si="415"/>
        <v>1.7380272873411202</v>
      </c>
      <c r="Y1010" s="5">
        <f t="shared" si="415"/>
        <v>-1.1105850969930042</v>
      </c>
      <c r="Z1010" s="5">
        <f t="shared" si="426"/>
        <v>-4.7012131644373767</v>
      </c>
      <c r="AA1010">
        <f t="shared" si="427"/>
        <v>0</v>
      </c>
      <c r="AB1010">
        <f t="shared" si="437"/>
        <v>0</v>
      </c>
    </row>
    <row r="1011" spans="1:28" x14ac:dyDescent="0.2">
      <c r="A1011">
        <f t="shared" si="411"/>
        <v>9.7899999999998357</v>
      </c>
      <c r="B1011" s="5">
        <f t="shared" si="428"/>
        <v>-278.98836898023308</v>
      </c>
      <c r="C1011" s="5">
        <f t="shared" si="429"/>
        <v>602.30640236970009</v>
      </c>
      <c r="D1011" s="5">
        <f t="shared" si="430"/>
        <v>-478.64815064777116</v>
      </c>
      <c r="E1011" s="2">
        <f t="shared" si="431"/>
        <v>663.78272978571965</v>
      </c>
      <c r="F1011" s="2">
        <f t="shared" si="432"/>
        <v>-24.853575578494507</v>
      </c>
      <c r="G1011" s="3">
        <f t="shared" si="412"/>
        <v>-17.619225410966681</v>
      </c>
      <c r="H1011" s="3">
        <f t="shared" si="413"/>
        <v>41.307767582876942</v>
      </c>
      <c r="I1011" s="3">
        <f t="shared" si="414"/>
        <v>-117.18580878216501</v>
      </c>
      <c r="J1011" s="2">
        <f t="shared" si="433"/>
        <v>125.49614554516634</v>
      </c>
      <c r="K1011" s="2">
        <f t="shared" si="416"/>
        <v>125.49614554516634</v>
      </c>
      <c r="L1011" s="5">
        <f t="shared" si="417"/>
        <v>0.31384836983451009</v>
      </c>
      <c r="M1011" s="4">
        <f t="shared" si="434"/>
        <v>6.2750787597361801E-2</v>
      </c>
      <c r="N1011" s="4">
        <f t="shared" si="418"/>
        <v>0.11501627155807372</v>
      </c>
      <c r="O1011" s="4">
        <f t="shared" si="419"/>
        <v>0</v>
      </c>
      <c r="P1011" s="4">
        <f t="shared" si="420"/>
        <v>0</v>
      </c>
      <c r="Q1011" s="5">
        <f t="shared" si="421"/>
        <v>3.689185264178561</v>
      </c>
      <c r="R1011" s="5">
        <f t="shared" si="422"/>
        <v>-8.6491888212071775</v>
      </c>
      <c r="S1011" s="5">
        <f t="shared" si="435"/>
        <v>24.536842502788009</v>
      </c>
      <c r="T1011" s="6">
        <f t="shared" si="436"/>
        <v>621.36844064027196</v>
      </c>
      <c r="U1011" s="5">
        <f t="shared" si="423"/>
        <v>-1.9537218629504831</v>
      </c>
      <c r="V1011" s="5">
        <f t="shared" si="424"/>
        <v>7.542746972804661</v>
      </c>
      <c r="W1011" s="5">
        <f t="shared" si="425"/>
        <v>2.952551237888291</v>
      </c>
      <c r="X1011" s="5">
        <f t="shared" si="415"/>
        <v>1.7354634012280779</v>
      </c>
      <c r="Y1011" s="5">
        <f t="shared" si="415"/>
        <v>-1.1064418484025165</v>
      </c>
      <c r="Z1011" s="5">
        <f t="shared" si="426"/>
        <v>-4.6846062593237008</v>
      </c>
      <c r="AA1011">
        <f t="shared" si="427"/>
        <v>0</v>
      </c>
      <c r="AB1011">
        <f t="shared" si="437"/>
        <v>0</v>
      </c>
    </row>
    <row r="1012" spans="1:28" x14ac:dyDescent="0.2">
      <c r="A1012">
        <f t="shared" si="411"/>
        <v>9.7999999999998355</v>
      </c>
      <c r="B1012" s="5">
        <f t="shared" si="428"/>
        <v>-279.16447446117269</v>
      </c>
      <c r="C1012" s="5">
        <f t="shared" si="429"/>
        <v>602.71942472343642</v>
      </c>
      <c r="D1012" s="5">
        <f t="shared" si="430"/>
        <v>-479.82024296590578</v>
      </c>
      <c r="E1012" s="2">
        <f t="shared" si="431"/>
        <v>664.23151742455946</v>
      </c>
      <c r="F1012" s="2">
        <f t="shared" si="432"/>
        <v>-24.852385367278462</v>
      </c>
      <c r="G1012" s="3">
        <f t="shared" si="412"/>
        <v>-17.601870776954399</v>
      </c>
      <c r="H1012" s="3">
        <f t="shared" si="413"/>
        <v>41.296703164392916</v>
      </c>
      <c r="I1012" s="3">
        <f t="shared" si="414"/>
        <v>-117.23265484475824</v>
      </c>
      <c r="J1012" s="2">
        <f t="shared" si="433"/>
        <v>125.53381579895833</v>
      </c>
      <c r="K1012" s="2">
        <f t="shared" si="416"/>
        <v>125.53381579895833</v>
      </c>
      <c r="L1012" s="5">
        <f t="shared" si="417"/>
        <v>0.31384836983451009</v>
      </c>
      <c r="M1012" s="4">
        <f t="shared" si="434"/>
        <v>6.2731894575928648E-2</v>
      </c>
      <c r="N1012" s="4">
        <f t="shared" si="418"/>
        <v>0.11499088075079845</v>
      </c>
      <c r="O1012" s="4">
        <f t="shared" si="419"/>
        <v>0</v>
      </c>
      <c r="P1012" s="4">
        <f t="shared" si="420"/>
        <v>0</v>
      </c>
      <c r="Q1012" s="5">
        <f t="shared" si="421"/>
        <v>3.6866577743537867</v>
      </c>
      <c r="R1012" s="5">
        <f t="shared" si="422"/>
        <v>-8.6494676449688495</v>
      </c>
      <c r="S1012" s="5">
        <f t="shared" si="435"/>
        <v>24.554019505553025</v>
      </c>
      <c r="T1012" s="6">
        <f t="shared" si="436"/>
        <v>621.36781927214201</v>
      </c>
      <c r="U1012" s="5">
        <f t="shared" si="423"/>
        <v>-1.9537587175521631</v>
      </c>
      <c r="V1012" s="5">
        <f t="shared" si="424"/>
        <v>7.5471565467967299</v>
      </c>
      <c r="W1012" s="5">
        <f t="shared" si="425"/>
        <v>2.9519291581533595</v>
      </c>
      <c r="X1012" s="5">
        <f t="shared" si="415"/>
        <v>1.7328990568016236</v>
      </c>
      <c r="Y1012" s="5">
        <f t="shared" si="415"/>
        <v>-1.1023110981721196</v>
      </c>
      <c r="Z1012" s="5">
        <f t="shared" si="426"/>
        <v>-4.6680513362936153</v>
      </c>
      <c r="AA1012">
        <f t="shared" si="427"/>
        <v>0</v>
      </c>
      <c r="AB1012">
        <f t="shared" si="437"/>
        <v>0</v>
      </c>
    </row>
    <row r="1013" spans="1:28" x14ac:dyDescent="0.2">
      <c r="A1013">
        <f t="shared" si="411"/>
        <v>9.8099999999998353</v>
      </c>
      <c r="B1013" s="5">
        <f t="shared" si="428"/>
        <v>-279.34040652398943</v>
      </c>
      <c r="C1013" s="5">
        <f t="shared" si="429"/>
        <v>603.13233663952542</v>
      </c>
      <c r="D1013" s="5">
        <f t="shared" si="430"/>
        <v>-480.9928029169202</v>
      </c>
      <c r="E1013" s="2">
        <f t="shared" si="431"/>
        <v>664.68013225704397</v>
      </c>
      <c r="F1013" s="2">
        <f t="shared" si="432"/>
        <v>-24.851187199605594</v>
      </c>
      <c r="G1013" s="3">
        <f t="shared" si="412"/>
        <v>-17.584541786386382</v>
      </c>
      <c r="H1013" s="3">
        <f t="shared" si="413"/>
        <v>41.285680053411198</v>
      </c>
      <c r="I1013" s="3">
        <f t="shared" si="414"/>
        <v>-117.27933535812117</v>
      </c>
      <c r="J1013" s="2">
        <f t="shared" si="433"/>
        <v>125.57135815683628</v>
      </c>
      <c r="K1013" s="2">
        <f t="shared" si="416"/>
        <v>125.57135815683628</v>
      </c>
      <c r="L1013" s="5">
        <f t="shared" si="417"/>
        <v>0.31384836983451009</v>
      </c>
      <c r="M1013" s="4">
        <f t="shared" si="434"/>
        <v>6.2713076763958014E-2</v>
      </c>
      <c r="N1013" s="4">
        <f t="shared" si="418"/>
        <v>0.11496558696331913</v>
      </c>
      <c r="O1013" s="4">
        <f t="shared" si="419"/>
        <v>0</v>
      </c>
      <c r="P1013" s="4">
        <f t="shared" si="420"/>
        <v>0</v>
      </c>
      <c r="Q1013" s="5">
        <f t="shared" si="421"/>
        <v>3.6841297232413592</v>
      </c>
      <c r="R1013" s="5">
        <f t="shared" si="422"/>
        <v>-8.6497449223703651</v>
      </c>
      <c r="S1013" s="5">
        <f t="shared" si="435"/>
        <v>24.571142686774341</v>
      </c>
      <c r="T1013" s="6">
        <f t="shared" si="436"/>
        <v>621.36719790463349</v>
      </c>
      <c r="U1013" s="5">
        <f t="shared" si="423"/>
        <v>-1.9537954429464404</v>
      </c>
      <c r="V1013" s="5">
        <f t="shared" si="424"/>
        <v>7.5515521009891842</v>
      </c>
      <c r="W1013" s="5">
        <f t="shared" si="425"/>
        <v>2.9513090306977037</v>
      </c>
      <c r="X1013" s="5">
        <f t="shared" si="415"/>
        <v>1.7303342802949189</v>
      </c>
      <c r="Y1013" s="5">
        <f t="shared" si="415"/>
        <v>-1.0981928213811809</v>
      </c>
      <c r="Z1013" s="5">
        <f t="shared" si="426"/>
        <v>-4.6515482825279548</v>
      </c>
      <c r="AA1013">
        <f t="shared" si="427"/>
        <v>0</v>
      </c>
      <c r="AB1013">
        <f t="shared" si="437"/>
        <v>0</v>
      </c>
    </row>
    <row r="1014" spans="1:28" x14ac:dyDescent="0.2">
      <c r="A1014">
        <f t="shared" si="411"/>
        <v>9.8199999999998351</v>
      </c>
      <c r="B1014" s="5">
        <f t="shared" si="428"/>
        <v>-279.51616542513926</v>
      </c>
      <c r="C1014" s="5">
        <f t="shared" si="429"/>
        <v>603.5451385304184</v>
      </c>
      <c r="D1014" s="5">
        <f t="shared" si="430"/>
        <v>-482.16582884791552</v>
      </c>
      <c r="E1014" s="2">
        <f t="shared" si="431"/>
        <v>665.12857477158184</v>
      </c>
      <c r="F1014" s="2">
        <f t="shared" si="432"/>
        <v>-24.8499810957561</v>
      </c>
      <c r="G1014" s="3">
        <f t="shared" si="412"/>
        <v>-17.567238443583431</v>
      </c>
      <c r="H1014" s="3">
        <f t="shared" si="413"/>
        <v>41.274698125197389</v>
      </c>
      <c r="I1014" s="3">
        <f t="shared" si="414"/>
        <v>-117.32585084094646</v>
      </c>
      <c r="J1014" s="2">
        <f t="shared" si="433"/>
        <v>125.60877297152419</v>
      </c>
      <c r="K1014" s="2">
        <f t="shared" si="416"/>
        <v>125.60877297152419</v>
      </c>
      <c r="L1014" s="5">
        <f t="shared" si="417"/>
        <v>0.31384836983451009</v>
      </c>
      <c r="M1014" s="4">
        <f t="shared" si="434"/>
        <v>6.269433386047904E-2</v>
      </c>
      <c r="N1014" s="4">
        <f t="shared" si="418"/>
        <v>0.11494038983856168</v>
      </c>
      <c r="O1014" s="4">
        <f t="shared" si="419"/>
        <v>0</v>
      </c>
      <c r="P1014" s="4">
        <f t="shared" si="420"/>
        <v>0</v>
      </c>
      <c r="Q1014" s="5">
        <f t="shared" si="421"/>
        <v>3.6816011379972826</v>
      </c>
      <c r="R1014" s="5">
        <f t="shared" si="422"/>
        <v>-8.6500206663799499</v>
      </c>
      <c r="S1014" s="5">
        <f t="shared" si="435"/>
        <v>24.58821216320997</v>
      </c>
      <c r="T1014" s="6">
        <f t="shared" si="436"/>
        <v>621.36657653774625</v>
      </c>
      <c r="U1014" s="5">
        <f t="shared" si="423"/>
        <v>-1.9538320401855862</v>
      </c>
      <c r="V1014" s="5">
        <f t="shared" si="424"/>
        <v>7.555933673303282</v>
      </c>
      <c r="W1014" s="5">
        <f t="shared" si="425"/>
        <v>2.9506908517337571</v>
      </c>
      <c r="X1014" s="5">
        <f t="shared" si="415"/>
        <v>1.7277690978116964</v>
      </c>
      <c r="Y1014" s="5">
        <f t="shared" si="415"/>
        <v>-1.0940869930766679</v>
      </c>
      <c r="Z1014" s="5">
        <f t="shared" si="426"/>
        <v>-4.635096985056272</v>
      </c>
      <c r="AA1014">
        <f t="shared" si="427"/>
        <v>0</v>
      </c>
      <c r="AB1014">
        <f t="shared" si="437"/>
        <v>0</v>
      </c>
    </row>
    <row r="1015" spans="1:28" x14ac:dyDescent="0.2">
      <c r="A1015">
        <f t="shared" si="411"/>
        <v>9.8299999999998349</v>
      </c>
      <c r="B1015" s="5">
        <f t="shared" si="428"/>
        <v>-279.69175142112016</v>
      </c>
      <c r="C1015" s="5">
        <f t="shared" si="429"/>
        <v>603.95783080732076</v>
      </c>
      <c r="D1015" s="5">
        <f t="shared" si="430"/>
        <v>-483.33931911117423</v>
      </c>
      <c r="E1015" s="2">
        <f t="shared" si="431"/>
        <v>665.57684545550262</v>
      </c>
      <c r="F1015" s="2">
        <f t="shared" si="432"/>
        <v>-24.848767075995045</v>
      </c>
      <c r="G1015" s="3">
        <f t="shared" si="412"/>
        <v>-17.549960752605315</v>
      </c>
      <c r="H1015" s="3">
        <f t="shared" si="413"/>
        <v>41.263757255266626</v>
      </c>
      <c r="I1015" s="3">
        <f t="shared" si="414"/>
        <v>-117.37220181079702</v>
      </c>
      <c r="J1015" s="2">
        <f t="shared" si="433"/>
        <v>125.64606059544414</v>
      </c>
      <c r="K1015" s="2">
        <f t="shared" si="416"/>
        <v>125.64606059544414</v>
      </c>
      <c r="L1015" s="5">
        <f t="shared" si="417"/>
        <v>0.31384836983451009</v>
      </c>
      <c r="M1015" s="4">
        <f t="shared" si="434"/>
        <v>6.2675665565697675E-2</v>
      </c>
      <c r="N1015" s="4">
        <f t="shared" si="418"/>
        <v>0.11491528902060631</v>
      </c>
      <c r="O1015" s="4">
        <f t="shared" si="419"/>
        <v>0</v>
      </c>
      <c r="P1015" s="4">
        <f t="shared" si="420"/>
        <v>0</v>
      </c>
      <c r="Q1015" s="5">
        <f t="shared" si="421"/>
        <v>3.6790720456415711</v>
      </c>
      <c r="R1015" s="5">
        <f t="shared" si="422"/>
        <v>-8.6502948898876735</v>
      </c>
      <c r="S1015" s="5">
        <f t="shared" si="435"/>
        <v>24.605228051772134</v>
      </c>
      <c r="T1015" s="6">
        <f t="shared" si="436"/>
        <v>621.36595517148044</v>
      </c>
      <c r="U1015" s="5">
        <f t="shared" si="423"/>
        <v>-1.9538685103151521</v>
      </c>
      <c r="V1015" s="5">
        <f t="shared" si="424"/>
        <v>7.5603013016138547</v>
      </c>
      <c r="W1015" s="5">
        <f t="shared" si="425"/>
        <v>2.9500746174670529</v>
      </c>
      <c r="X1015" s="5">
        <f t="shared" si="415"/>
        <v>1.725203535326419</v>
      </c>
      <c r="Y1015" s="5">
        <f t="shared" si="415"/>
        <v>-1.0899935882738188</v>
      </c>
      <c r="Z1015" s="5">
        <f t="shared" si="426"/>
        <v>-4.6186973307608135</v>
      </c>
      <c r="AA1015">
        <f t="shared" si="427"/>
        <v>0</v>
      </c>
      <c r="AB1015">
        <f t="shared" si="437"/>
        <v>0</v>
      </c>
    </row>
    <row r="1016" spans="1:28" x14ac:dyDescent="0.2">
      <c r="A1016">
        <f t="shared" si="411"/>
        <v>9.8399999999998347</v>
      </c>
      <c r="B1016" s="5">
        <f t="shared" si="428"/>
        <v>-279.86716476846942</v>
      </c>
      <c r="C1016" s="5">
        <f t="shared" si="429"/>
        <v>604.37041388019395</v>
      </c>
      <c r="D1016" s="5">
        <f t="shared" si="430"/>
        <v>-484.51327206414874</v>
      </c>
      <c r="E1016" s="2">
        <f t="shared" si="431"/>
        <v>666.02494479505685</v>
      </c>
      <c r="F1016" s="2">
        <f t="shared" si="432"/>
        <v>-24.847545160572228</v>
      </c>
      <c r="G1016" s="3">
        <f t="shared" si="412"/>
        <v>-17.532708717252053</v>
      </c>
      <c r="H1016" s="3">
        <f t="shared" si="413"/>
        <v>41.252857319383885</v>
      </c>
      <c r="I1016" s="3">
        <f t="shared" si="414"/>
        <v>-117.41838878410464</v>
      </c>
      <c r="J1016" s="2">
        <f t="shared" si="433"/>
        <v>125.68322138071017</v>
      </c>
      <c r="K1016" s="2">
        <f t="shared" si="416"/>
        <v>125.68322138071017</v>
      </c>
      <c r="L1016" s="5">
        <f t="shared" si="417"/>
        <v>0.31384836983451009</v>
      </c>
      <c r="M1016" s="4">
        <f t="shared" si="434"/>
        <v>6.2657071580992679E-2</v>
      </c>
      <c r="N1016" s="4">
        <f t="shared" si="418"/>
        <v>0.11489028415468552</v>
      </c>
      <c r="O1016" s="4">
        <f t="shared" si="419"/>
        <v>0</v>
      </c>
      <c r="P1016" s="4">
        <f t="shared" si="420"/>
        <v>0</v>
      </c>
      <c r="Q1016" s="5">
        <f t="shared" si="421"/>
        <v>3.6765424730584408</v>
      </c>
      <c r="R1016" s="5">
        <f t="shared" si="422"/>
        <v>-8.6505676057057048</v>
      </c>
      <c r="S1016" s="5">
        <f t="shared" si="435"/>
        <v>24.622190469523186</v>
      </c>
      <c r="T1016" s="6">
        <f t="shared" si="436"/>
        <v>621.36533380583592</v>
      </c>
      <c r="U1016" s="5">
        <f t="shared" si="423"/>
        <v>-1.9539048543739979</v>
      </c>
      <c r="V1016" s="5">
        <f t="shared" si="424"/>
        <v>7.564655023748867</v>
      </c>
      <c r="W1016" s="5">
        <f t="shared" si="425"/>
        <v>2.9494603240963513</v>
      </c>
      <c r="X1016" s="5">
        <f t="shared" si="415"/>
        <v>1.722637618684443</v>
      </c>
      <c r="Y1016" s="5">
        <f t="shared" si="415"/>
        <v>-1.0859125819568378</v>
      </c>
      <c r="Z1016" s="5">
        <f t="shared" si="426"/>
        <v>-4.6023492063804632</v>
      </c>
      <c r="AA1016">
        <f t="shared" si="427"/>
        <v>0</v>
      </c>
      <c r="AB1016">
        <f t="shared" si="437"/>
        <v>0</v>
      </c>
    </row>
    <row r="1017" spans="1:28" x14ac:dyDescent="0.2">
      <c r="A1017">
        <f t="shared" si="411"/>
        <v>9.8499999999998344</v>
      </c>
      <c r="B1017" s="5">
        <f t="shared" si="428"/>
        <v>-280.04240572376102</v>
      </c>
      <c r="C1017" s="5">
        <f t="shared" si="429"/>
        <v>604.78288815775875</v>
      </c>
      <c r="D1017" s="5">
        <f t="shared" si="430"/>
        <v>-485.68768606945008</v>
      </c>
      <c r="E1017" s="2">
        <f t="shared" si="431"/>
        <v>666.47287327541824</v>
      </c>
      <c r="F1017" s="2">
        <f t="shared" si="432"/>
        <v>-24.846315369722003</v>
      </c>
      <c r="G1017" s="3">
        <f t="shared" si="412"/>
        <v>-17.515482341065209</v>
      </c>
      <c r="H1017" s="3">
        <f t="shared" si="413"/>
        <v>41.241998193564314</v>
      </c>
      <c r="I1017" s="3">
        <f t="shared" si="414"/>
        <v>-117.46441227616845</v>
      </c>
      <c r="J1017" s="2">
        <f t="shared" si="433"/>
        <v>125.72025567912198</v>
      </c>
      <c r="K1017" s="2">
        <f t="shared" si="416"/>
        <v>125.72025567912198</v>
      </c>
      <c r="L1017" s="5">
        <f t="shared" si="417"/>
        <v>0.31384836983451009</v>
      </c>
      <c r="M1017" s="4">
        <f t="shared" si="434"/>
        <v>6.2638551608911616E-2</v>
      </c>
      <c r="N1017" s="4">
        <f t="shared" si="418"/>
        <v>0.11486537488718214</v>
      </c>
      <c r="O1017" s="4">
        <f t="shared" si="419"/>
        <v>0</v>
      </c>
      <c r="P1017" s="4">
        <f t="shared" si="420"/>
        <v>0</v>
      </c>
      <c r="Q1017" s="5">
        <f t="shared" si="421"/>
        <v>3.6740124469965085</v>
      </c>
      <c r="R1017" s="5">
        <f t="shared" si="422"/>
        <v>-8.6508388265685561</v>
      </c>
      <c r="S1017" s="5">
        <f t="shared" si="435"/>
        <v>24.639099533671565</v>
      </c>
      <c r="T1017" s="6">
        <f t="shared" si="436"/>
        <v>621.3647124408127</v>
      </c>
      <c r="U1017" s="5">
        <f t="shared" si="423"/>
        <v>-1.9539410733943168</v>
      </c>
      <c r="V1017" s="5">
        <f t="shared" si="424"/>
        <v>7.568994877488965</v>
      </c>
      <c r="W1017" s="5">
        <f t="shared" si="425"/>
        <v>2.9488479678137649</v>
      </c>
      <c r="X1017" s="5">
        <f t="shared" si="415"/>
        <v>1.7200713736021918</v>
      </c>
      <c r="Y1017" s="5">
        <f t="shared" si="415"/>
        <v>-1.081843949079591</v>
      </c>
      <c r="Z1017" s="5">
        <f t="shared" si="426"/>
        <v>-4.5860524985146682</v>
      </c>
      <c r="AA1017">
        <f t="shared" si="427"/>
        <v>0</v>
      </c>
      <c r="AB1017">
        <f t="shared" si="437"/>
        <v>0</v>
      </c>
    </row>
    <row r="1018" spans="1:28" x14ac:dyDescent="0.2">
      <c r="A1018">
        <f t="shared" si="411"/>
        <v>9.8599999999998342</v>
      </c>
      <c r="B1018" s="5">
        <f t="shared" si="428"/>
        <v>-280.21747454360298</v>
      </c>
      <c r="C1018" s="5">
        <f t="shared" si="429"/>
        <v>605.19525404749686</v>
      </c>
      <c r="D1018" s="5">
        <f t="shared" si="430"/>
        <v>-486.86255949483666</v>
      </c>
      <c r="E1018" s="2">
        <f t="shared" si="431"/>
        <v>666.92063138068318</v>
      </c>
      <c r="F1018" s="2">
        <f t="shared" si="432"/>
        <v>-24.845077723663174</v>
      </c>
      <c r="G1018" s="3">
        <f t="shared" si="412"/>
        <v>-17.498281627329188</v>
      </c>
      <c r="H1018" s="3">
        <f t="shared" si="413"/>
        <v>41.231179754073516</v>
      </c>
      <c r="I1018" s="3">
        <f t="shared" si="414"/>
        <v>-117.51027280115359</v>
      </c>
      <c r="J1018" s="2">
        <f t="shared" si="433"/>
        <v>125.75716384215885</v>
      </c>
      <c r="K1018" s="2">
        <f t="shared" si="416"/>
        <v>125.75716384215885</v>
      </c>
      <c r="L1018" s="5">
        <f t="shared" si="417"/>
        <v>0.31384836983451009</v>
      </c>
      <c r="M1018" s="4">
        <f t="shared" si="434"/>
        <v>6.2620105353166908E-2</v>
      </c>
      <c r="N1018" s="4">
        <f t="shared" si="418"/>
        <v>0.11484056086562752</v>
      </c>
      <c r="O1018" s="4">
        <f t="shared" si="419"/>
        <v>0</v>
      </c>
      <c r="P1018" s="4">
        <f t="shared" si="420"/>
        <v>0</v>
      </c>
      <c r="Q1018" s="5">
        <f t="shared" si="421"/>
        <v>3.6714819940689885</v>
      </c>
      <c r="R1018" s="5">
        <f t="shared" si="422"/>
        <v>-8.651108565133331</v>
      </c>
      <c r="S1018" s="5">
        <f t="shared" si="435"/>
        <v>24.655955361567784</v>
      </c>
      <c r="T1018" s="6">
        <f t="shared" si="436"/>
        <v>621.364091076411</v>
      </c>
      <c r="U1018" s="5">
        <f t="shared" si="423"/>
        <v>-1.9539771684016662</v>
      </c>
      <c r="V1018" s="5">
        <f t="shared" si="424"/>
        <v>7.5733209005670643</v>
      </c>
      <c r="W1018" s="5">
        <f t="shared" si="425"/>
        <v>2.9482375448048921</v>
      </c>
      <c r="X1018" s="5">
        <f t="shared" si="415"/>
        <v>1.7175048256673222</v>
      </c>
      <c r="Y1018" s="5">
        <f t="shared" si="415"/>
        <v>-1.0777876645662667</v>
      </c>
      <c r="Z1018" s="5">
        <f t="shared" si="426"/>
        <v>-4.5698070936273218</v>
      </c>
      <c r="AA1018">
        <f t="shared" si="427"/>
        <v>0</v>
      </c>
      <c r="AB1018">
        <f t="shared" si="437"/>
        <v>0</v>
      </c>
    </row>
    <row r="1019" spans="1:28" x14ac:dyDescent="0.2">
      <c r="A1019">
        <f t="shared" si="411"/>
        <v>9.869999999999834</v>
      </c>
      <c r="B1019" s="5">
        <f t="shared" si="428"/>
        <v>-280.39237148463502</v>
      </c>
      <c r="C1019" s="5">
        <f t="shared" si="429"/>
        <v>605.60751195565433</v>
      </c>
      <c r="D1019" s="5">
        <f t="shared" si="430"/>
        <v>-488.0378907132029</v>
      </c>
      <c r="E1019" s="2">
        <f t="shared" si="431"/>
        <v>667.36821959387271</v>
      </c>
      <c r="F1019" s="2">
        <f t="shared" si="432"/>
        <v>-24.843832242598843</v>
      </c>
      <c r="G1019" s="3">
        <f t="shared" si="412"/>
        <v>-17.481106579072517</v>
      </c>
      <c r="H1019" s="3">
        <f t="shared" si="413"/>
        <v>41.220401877427854</v>
      </c>
      <c r="I1019" s="3">
        <f t="shared" si="414"/>
        <v>-117.55597087208986</v>
      </c>
      <c r="J1019" s="2">
        <f t="shared" si="433"/>
        <v>125.79394622097357</v>
      </c>
      <c r="K1019" s="2">
        <f t="shared" si="416"/>
        <v>125.79394622097357</v>
      </c>
      <c r="L1019" s="5">
        <f t="shared" si="417"/>
        <v>0.31384836983451009</v>
      </c>
      <c r="M1019" s="4">
        <f t="shared" si="434"/>
        <v>6.2601732518631853E-2</v>
      </c>
      <c r="N1019" s="4">
        <f t="shared" si="418"/>
        <v>0.11481584173869938</v>
      </c>
      <c r="O1019" s="4">
        <f t="shared" si="419"/>
        <v>0</v>
      </c>
      <c r="P1019" s="4">
        <f t="shared" si="420"/>
        <v>0</v>
      </c>
      <c r="Q1019" s="5">
        <f t="shared" si="421"/>
        <v>3.6689511407538973</v>
      </c>
      <c r="R1019" s="5">
        <f t="shared" si="422"/>
        <v>-8.651376833979981</v>
      </c>
      <c r="S1019" s="5">
        <f t="shared" si="435"/>
        <v>24.672758070700439</v>
      </c>
      <c r="T1019" s="6">
        <f t="shared" si="436"/>
        <v>621.3634697126306</v>
      </c>
      <c r="U1019" s="5">
        <f t="shared" si="423"/>
        <v>-1.9540131404149919</v>
      </c>
      <c r="V1019" s="5">
        <f t="shared" si="424"/>
        <v>7.5776331306679046</v>
      </c>
      <c r="W1019" s="5">
        <f t="shared" si="425"/>
        <v>2.9476290512489336</v>
      </c>
      <c r="X1019" s="5">
        <f t="shared" si="415"/>
        <v>1.7149380003389054</v>
      </c>
      <c r="Y1019" s="5">
        <f t="shared" si="415"/>
        <v>-1.0737437033120765</v>
      </c>
      <c r="Z1019" s="5">
        <f t="shared" si="426"/>
        <v>-4.5536128780506253</v>
      </c>
      <c r="AA1019">
        <f t="shared" si="427"/>
        <v>0</v>
      </c>
      <c r="AB1019">
        <f t="shared" si="437"/>
        <v>0</v>
      </c>
    </row>
    <row r="1020" spans="1:28" x14ac:dyDescent="0.2">
      <c r="A1020">
        <f t="shared" si="411"/>
        <v>9.8799999999998338</v>
      </c>
      <c r="B1020" s="5">
        <f t="shared" si="428"/>
        <v>-280.56709680352571</v>
      </c>
      <c r="C1020" s="5">
        <f t="shared" si="429"/>
        <v>606.01966228724348</v>
      </c>
      <c r="D1020" s="5">
        <f t="shared" si="430"/>
        <v>-489.21367810256771</v>
      </c>
      <c r="E1020" s="2">
        <f t="shared" si="431"/>
        <v>667.81563839693331</v>
      </c>
      <c r="F1020" s="2">
        <f t="shared" si="432"/>
        <v>-24.842578946716255</v>
      </c>
      <c r="G1020" s="3">
        <f t="shared" si="412"/>
        <v>-17.463957199069128</v>
      </c>
      <c r="H1020" s="3">
        <f t="shared" si="413"/>
        <v>41.209664440394732</v>
      </c>
      <c r="I1020" s="3">
        <f t="shared" si="414"/>
        <v>-117.60150700087037</v>
      </c>
      <c r="J1020" s="2">
        <f t="shared" si="433"/>
        <v>125.83060316638641</v>
      </c>
      <c r="K1020" s="2">
        <f t="shared" si="416"/>
        <v>125.83060316638641</v>
      </c>
      <c r="L1020" s="5">
        <f t="shared" si="417"/>
        <v>0.31384836983451009</v>
      </c>
      <c r="M1020" s="4">
        <f t="shared" si="434"/>
        <v>6.2583432811336673E-2</v>
      </c>
      <c r="N1020" s="4">
        <f t="shared" si="418"/>
        <v>0.11479121715622011</v>
      </c>
      <c r="O1020" s="4">
        <f t="shared" si="419"/>
        <v>0</v>
      </c>
      <c r="P1020" s="4">
        <f t="shared" si="420"/>
        <v>0</v>
      </c>
      <c r="Q1020" s="5">
        <f t="shared" si="421"/>
        <v>3.6664199133942592</v>
      </c>
      <c r="R1020" s="5">
        <f t="shared" si="422"/>
        <v>-8.6516436456115517</v>
      </c>
      <c r="S1020" s="5">
        <f t="shared" si="435"/>
        <v>24.689507778692239</v>
      </c>
      <c r="T1020" s="6">
        <f t="shared" si="436"/>
        <v>621.36284834947162</v>
      </c>
      <c r="U1020" s="5">
        <f t="shared" si="423"/>
        <v>-1.9540489904466587</v>
      </c>
      <c r="V1020" s="5">
        <f t="shared" si="424"/>
        <v>7.5819316054276484</v>
      </c>
      <c r="W1020" s="5">
        <f t="shared" si="425"/>
        <v>2.9470224833188268</v>
      </c>
      <c r="X1020" s="5">
        <f t="shared" si="415"/>
        <v>1.7123709229476005</v>
      </c>
      <c r="Y1020" s="5">
        <f t="shared" si="415"/>
        <v>-1.0697120401839033</v>
      </c>
      <c r="Z1020" s="5">
        <f t="shared" si="426"/>
        <v>-4.5374697379889355</v>
      </c>
      <c r="AA1020">
        <f t="shared" si="427"/>
        <v>0</v>
      </c>
      <c r="AB1020">
        <f t="shared" si="437"/>
        <v>0</v>
      </c>
    </row>
    <row r="1021" spans="1:28" x14ac:dyDescent="0.2">
      <c r="A1021">
        <f t="shared" ref="A1021:A1084" si="438">A1020+dt</f>
        <v>9.8899999999998336</v>
      </c>
      <c r="B1021" s="5">
        <f t="shared" si="428"/>
        <v>-280.74165075697022</v>
      </c>
      <c r="C1021" s="5">
        <f t="shared" si="429"/>
        <v>606.43170544604538</v>
      </c>
      <c r="D1021" s="5">
        <f t="shared" si="430"/>
        <v>-490.38992004606331</v>
      </c>
      <c r="E1021" s="2">
        <f t="shared" si="431"/>
        <v>668.26288827073722</v>
      </c>
      <c r="F1021" s="2">
        <f t="shared" si="432"/>
        <v>-24.841317856186706</v>
      </c>
      <c r="G1021" s="3">
        <f t="shared" ref="G1021:G1084" si="439">G1020+X1020*dt</f>
        <v>-17.446833489839651</v>
      </c>
      <c r="H1021" s="3">
        <f t="shared" ref="H1021:H1084" si="440">H1020+Y1020*dt</f>
        <v>41.198967319992896</v>
      </c>
      <c r="I1021" s="3">
        <f t="shared" ref="I1021:I1084" si="441">I1020+Z1020*dt</f>
        <v>-117.64688169825025</v>
      </c>
      <c r="J1021" s="2">
        <f t="shared" si="433"/>
        <v>125.86713502887926</v>
      </c>
      <c r="K1021" s="2">
        <f t="shared" si="416"/>
        <v>125.86713502887926</v>
      </c>
      <c r="L1021" s="5">
        <f t="shared" si="417"/>
        <v>0.31384836983451009</v>
      </c>
      <c r="M1021" s="4">
        <f t="shared" si="434"/>
        <v>6.2565205938464485E-2</v>
      </c>
      <c r="N1021" s="4">
        <f t="shared" si="418"/>
        <v>0.11476668676915434</v>
      </c>
      <c r="O1021" s="4">
        <f t="shared" si="419"/>
        <v>0</v>
      </c>
      <c r="P1021" s="4">
        <f t="shared" si="420"/>
        <v>0</v>
      </c>
      <c r="Q1021" s="5">
        <f t="shared" si="421"/>
        <v>3.6638883381983232</v>
      </c>
      <c r="R1021" s="5">
        <f t="shared" si="422"/>
        <v>-8.6519090124544498</v>
      </c>
      <c r="S1021" s="5">
        <f t="shared" si="435"/>
        <v>24.706204603296094</v>
      </c>
      <c r="T1021" s="6">
        <f t="shared" si="436"/>
        <v>621.36222698693393</v>
      </c>
      <c r="U1021" s="5">
        <f t="shared" si="423"/>
        <v>-1.9540847195024713</v>
      </c>
      <c r="V1021" s="5">
        <f t="shared" si="424"/>
        <v>7.5862163624334302</v>
      </c>
      <c r="W1021" s="5">
        <f t="shared" si="425"/>
        <v>2.9464178371813605</v>
      </c>
      <c r="X1021" s="5">
        <f t="shared" ref="X1021:Y1084" si="442">Q1021+U1021</f>
        <v>1.7098036186958518</v>
      </c>
      <c r="Y1021" s="5">
        <f t="shared" si="442"/>
        <v>-1.0656926500210195</v>
      </c>
      <c r="Z1021" s="5">
        <f t="shared" si="426"/>
        <v>-4.5213775595225449</v>
      </c>
      <c r="AA1021">
        <f t="shared" si="427"/>
        <v>0</v>
      </c>
      <c r="AB1021">
        <f t="shared" si="437"/>
        <v>0</v>
      </c>
    </row>
    <row r="1022" spans="1:28" x14ac:dyDescent="0.2">
      <c r="A1022">
        <f t="shared" si="438"/>
        <v>9.8999999999998334</v>
      </c>
      <c r="B1022" s="5">
        <f t="shared" si="428"/>
        <v>-280.91603360168767</v>
      </c>
      <c r="C1022" s="5">
        <f t="shared" si="429"/>
        <v>606.84364183461287</v>
      </c>
      <c r="D1022" s="5">
        <f t="shared" si="430"/>
        <v>-491.56661493192377</v>
      </c>
      <c r="E1022" s="2">
        <f t="shared" si="431"/>
        <v>668.70996969508417</v>
      </c>
      <c r="F1022" s="2">
        <f t="shared" si="432"/>
        <v>-24.84004899116535</v>
      </c>
      <c r="G1022" s="3">
        <f t="shared" si="439"/>
        <v>-17.429735453652693</v>
      </c>
      <c r="H1022" s="3">
        <f t="shared" si="440"/>
        <v>41.188310393492685</v>
      </c>
      <c r="I1022" s="3">
        <f t="shared" si="441"/>
        <v>-117.69209547384548</v>
      </c>
      <c r="J1022" s="2">
        <f t="shared" si="433"/>
        <v>125.9035421585897</v>
      </c>
      <c r="K1022" s="2">
        <f t="shared" si="416"/>
        <v>125.9035421585897</v>
      </c>
      <c r="L1022" s="5">
        <f t="shared" si="417"/>
        <v>0.31384836983451009</v>
      </c>
      <c r="M1022" s="4">
        <f t="shared" si="434"/>
        <v>6.2547051608347476E-2</v>
      </c>
      <c r="N1022" s="4">
        <f t="shared" si="418"/>
        <v>0.11474225022960745</v>
      </c>
      <c r="O1022" s="4">
        <f t="shared" si="419"/>
        <v>0</v>
      </c>
      <c r="P1022" s="4">
        <f t="shared" si="420"/>
        <v>0</v>
      </c>
      <c r="Q1022" s="5">
        <f t="shared" si="421"/>
        <v>3.6613564412397697</v>
      </c>
      <c r="R1022" s="5">
        <f t="shared" si="422"/>
        <v>-8.652172946858677</v>
      </c>
      <c r="S1022" s="5">
        <f t="shared" si="435"/>
        <v>24.722848662391208</v>
      </c>
      <c r="T1022" s="6">
        <f t="shared" si="436"/>
        <v>621.36160562501755</v>
      </c>
      <c r="U1022" s="5">
        <f t="shared" si="423"/>
        <v>-1.9541203285817117</v>
      </c>
      <c r="V1022" s="5">
        <f t="shared" si="424"/>
        <v>7.5904874392229909</v>
      </c>
      <c r="W1022" s="5">
        <f t="shared" si="425"/>
        <v>2.9458151089973108</v>
      </c>
      <c r="X1022" s="5">
        <f t="shared" si="442"/>
        <v>1.707236112658058</v>
      </c>
      <c r="Y1022" s="5">
        <f t="shared" si="442"/>
        <v>-1.0616855076356861</v>
      </c>
      <c r="Z1022" s="5">
        <f t="shared" si="426"/>
        <v>-4.5053362286114798</v>
      </c>
      <c r="AA1022">
        <f t="shared" si="427"/>
        <v>0</v>
      </c>
      <c r="AB1022">
        <f t="shared" si="437"/>
        <v>0</v>
      </c>
    </row>
    <row r="1023" spans="1:28" x14ac:dyDescent="0.2">
      <c r="A1023">
        <f t="shared" si="438"/>
        <v>9.9099999999998332</v>
      </c>
      <c r="B1023" s="5">
        <f t="shared" si="428"/>
        <v>-281.09024559441855</v>
      </c>
      <c r="C1023" s="5">
        <f t="shared" si="429"/>
        <v>607.2554718542724</v>
      </c>
      <c r="D1023" s="5">
        <f t="shared" si="430"/>
        <v>-492.74376115347366</v>
      </c>
      <c r="E1023" s="2">
        <f t="shared" si="431"/>
        <v>669.15688314870192</v>
      </c>
      <c r="F1023" s="2">
        <f t="shared" si="432"/>
        <v>-24.838772371791116</v>
      </c>
      <c r="G1023" s="3">
        <f t="shared" si="439"/>
        <v>-17.412663092526113</v>
      </c>
      <c r="H1023" s="3">
        <f t="shared" si="440"/>
        <v>41.177693538416328</v>
      </c>
      <c r="I1023" s="3">
        <f t="shared" si="441"/>
        <v>-117.7371488361316</v>
      </c>
      <c r="J1023" s="2">
        <f t="shared" si="433"/>
        <v>125.9398249053053</v>
      </c>
      <c r="K1023" s="2">
        <f t="shared" si="416"/>
        <v>125.9398249053053</v>
      </c>
      <c r="L1023" s="5">
        <f t="shared" si="417"/>
        <v>0.31384836983451009</v>
      </c>
      <c r="M1023" s="4">
        <f t="shared" si="434"/>
        <v>6.2528969530462775E-2</v>
      </c>
      <c r="N1023" s="4">
        <f t="shared" si="418"/>
        <v>0.11471790719082305</v>
      </c>
      <c r="O1023" s="4">
        <f t="shared" si="419"/>
        <v>0</v>
      </c>
      <c r="P1023" s="4">
        <f t="shared" si="420"/>
        <v>0</v>
      </c>
      <c r="Q1023" s="5">
        <f t="shared" si="421"/>
        <v>3.6588242484579361</v>
      </c>
      <c r="R1023" s="5">
        <f t="shared" si="422"/>
        <v>-8.6524354610981149</v>
      </c>
      <c r="S1023" s="5">
        <f t="shared" si="435"/>
        <v>24.73944007397921</v>
      </c>
      <c r="T1023" s="6">
        <f t="shared" si="436"/>
        <v>621.36098426372268</v>
      </c>
      <c r="U1023" s="5">
        <f t="shared" si="423"/>
        <v>-1.9541558186771584</v>
      </c>
      <c r="V1023" s="5">
        <f t="shared" si="424"/>
        <v>7.594744873284224</v>
      </c>
      <c r="W1023" s="5">
        <f t="shared" si="425"/>
        <v>2.945214294921553</v>
      </c>
      <c r="X1023" s="5">
        <f t="shared" si="442"/>
        <v>1.7046684297807777</v>
      </c>
      <c r="Y1023" s="5">
        <f t="shared" si="442"/>
        <v>-1.0576905878138909</v>
      </c>
      <c r="Z1023" s="5">
        <f t="shared" si="426"/>
        <v>-4.489345631099237</v>
      </c>
      <c r="AA1023">
        <f t="shared" si="427"/>
        <v>0</v>
      </c>
      <c r="AB1023">
        <f t="shared" si="437"/>
        <v>0</v>
      </c>
    </row>
    <row r="1024" spans="1:28" x14ac:dyDescent="0.2">
      <c r="A1024">
        <f t="shared" si="438"/>
        <v>9.919999999999833</v>
      </c>
      <c r="B1024" s="5">
        <f t="shared" si="428"/>
        <v>-281.26428699192235</v>
      </c>
      <c r="C1024" s="5">
        <f t="shared" si="429"/>
        <v>607.66719590512719</v>
      </c>
      <c r="D1024" s="5">
        <f t="shared" si="430"/>
        <v>-493.92135710911651</v>
      </c>
      <c r="E1024" s="2">
        <f t="shared" si="431"/>
        <v>669.60362910924755</v>
      </c>
      <c r="F1024" s="2">
        <f t="shared" si="432"/>
        <v>-24.837488018186519</v>
      </c>
      <c r="G1024" s="3">
        <f t="shared" si="439"/>
        <v>-17.395616408228307</v>
      </c>
      <c r="H1024" s="3">
        <f t="shared" si="440"/>
        <v>41.167116632538189</v>
      </c>
      <c r="I1024" s="3">
        <f t="shared" si="441"/>
        <v>-117.78204229244258</v>
      </c>
      <c r="J1024" s="2">
        <f t="shared" si="433"/>
        <v>125.97598361845783</v>
      </c>
      <c r="K1024" s="2">
        <f t="shared" si="416"/>
        <v>125.97598361845783</v>
      </c>
      <c r="L1024" s="5">
        <f t="shared" si="417"/>
        <v>0.31384836983451009</v>
      </c>
      <c r="M1024" s="4">
        <f t="shared" si="434"/>
        <v>6.2510959415428599E-2</v>
      </c>
      <c r="N1024" s="4">
        <f t="shared" si="418"/>
        <v>0.11469365730718112</v>
      </c>
      <c r="O1024" s="4">
        <f t="shared" si="419"/>
        <v>0</v>
      </c>
      <c r="P1024" s="4">
        <f t="shared" si="420"/>
        <v>0</v>
      </c>
      <c r="Q1024" s="5">
        <f t="shared" si="421"/>
        <v>3.6562917856580341</v>
      </c>
      <c r="R1024" s="5">
        <f t="shared" si="422"/>
        <v>-8.6526965673707643</v>
      </c>
      <c r="S1024" s="5">
        <f t="shared" si="435"/>
        <v>24.755978956180314</v>
      </c>
      <c r="T1024" s="6">
        <f t="shared" si="436"/>
        <v>621.36036290304912</v>
      </c>
      <c r="U1024" s="5">
        <f t="shared" si="423"/>
        <v>-1.9541911907751159</v>
      </c>
      <c r="V1024" s="5">
        <f t="shared" si="424"/>
        <v>7.5989887020548084</v>
      </c>
      <c r="W1024" s="5">
        <f t="shared" si="425"/>
        <v>2.9446153911031883</v>
      </c>
      <c r="X1024" s="5">
        <f t="shared" si="442"/>
        <v>1.7021005948829182</v>
      </c>
      <c r="Y1024" s="5">
        <f t="shared" si="442"/>
        <v>-1.0537078653159559</v>
      </c>
      <c r="Z1024" s="5">
        <f t="shared" si="426"/>
        <v>-4.4734056527164974</v>
      </c>
      <c r="AA1024">
        <f t="shared" si="427"/>
        <v>0</v>
      </c>
      <c r="AB1024">
        <f t="shared" si="437"/>
        <v>0</v>
      </c>
    </row>
    <row r="1025" spans="1:28" x14ac:dyDescent="0.2">
      <c r="A1025">
        <f t="shared" si="438"/>
        <v>9.9299999999998327</v>
      </c>
      <c r="B1025" s="5">
        <f t="shared" si="428"/>
        <v>-281.43815805097483</v>
      </c>
      <c r="C1025" s="5">
        <f t="shared" si="429"/>
        <v>608.07881438605932</v>
      </c>
      <c r="D1025" s="5">
        <f t="shared" si="430"/>
        <v>-495.09940120232358</v>
      </c>
      <c r="E1025" s="2">
        <f t="shared" si="431"/>
        <v>670.05020805330776</v>
      </c>
      <c r="F1025" s="2">
        <f t="shared" si="432"/>
        <v>-24.836195950457569</v>
      </c>
      <c r="G1025" s="3">
        <f t="shared" si="439"/>
        <v>-17.378595402279476</v>
      </c>
      <c r="H1025" s="3">
        <f t="shared" si="440"/>
        <v>41.156579553885031</v>
      </c>
      <c r="I1025" s="3">
        <f t="shared" si="441"/>
        <v>-117.82677634896974</v>
      </c>
      <c r="J1025" s="2">
        <f t="shared" si="433"/>
        <v>126.01201864711767</v>
      </c>
      <c r="K1025" s="2">
        <f t="shared" si="416"/>
        <v>126.01201864711767</v>
      </c>
      <c r="L1025" s="5">
        <f t="shared" si="417"/>
        <v>0.31384836983451009</v>
      </c>
      <c r="M1025" s="4">
        <f t="shared" si="434"/>
        <v>6.2493020975000292E-2</v>
      </c>
      <c r="N1025" s="4">
        <f t="shared" si="418"/>
        <v>0.11466950023419595</v>
      </c>
      <c r="O1025" s="4">
        <f t="shared" si="419"/>
        <v>0</v>
      </c>
      <c r="P1025" s="4">
        <f t="shared" si="420"/>
        <v>0</v>
      </c>
      <c r="Q1025" s="5">
        <f t="shared" si="421"/>
        <v>3.6537590785113787</v>
      </c>
      <c r="R1025" s="5">
        <f t="shared" si="422"/>
        <v>-8.6529562777990101</v>
      </c>
      <c r="S1025" s="5">
        <f t="shared" si="435"/>
        <v>24.772465427229506</v>
      </c>
      <c r="T1025" s="6">
        <f t="shared" si="436"/>
        <v>621.35974154299674</v>
      </c>
      <c r="U1025" s="5">
        <f t="shared" si="423"/>
        <v>-1.9542264458554448</v>
      </c>
      <c r="V1025" s="5">
        <f t="shared" si="424"/>
        <v>7.6032189629217868</v>
      </c>
      <c r="W1025" s="5">
        <f t="shared" si="425"/>
        <v>2.9440183936856656</v>
      </c>
      <c r="X1025" s="5">
        <f t="shared" si="442"/>
        <v>1.6995326326559339</v>
      </c>
      <c r="Y1025" s="5">
        <f t="shared" si="442"/>
        <v>-1.0497373148772233</v>
      </c>
      <c r="Z1025" s="5">
        <f t="shared" si="426"/>
        <v>-4.457516179084827</v>
      </c>
      <c r="AA1025">
        <f t="shared" si="427"/>
        <v>0</v>
      </c>
      <c r="AB1025">
        <f t="shared" si="437"/>
        <v>0</v>
      </c>
    </row>
    <row r="1026" spans="1:28" x14ac:dyDescent="0.2">
      <c r="A1026">
        <f t="shared" si="438"/>
        <v>9.9399999999998325</v>
      </c>
      <c r="B1026" s="5">
        <f t="shared" si="428"/>
        <v>-281.61185902836598</v>
      </c>
      <c r="C1026" s="5">
        <f t="shared" si="429"/>
        <v>608.4903276947324</v>
      </c>
      <c r="D1026" s="5">
        <f t="shared" si="430"/>
        <v>-496.27789184162225</v>
      </c>
      <c r="E1026" s="2">
        <f t="shared" si="431"/>
        <v>670.49662045640105</v>
      </c>
      <c r="F1026" s="2">
        <f t="shared" si="432"/>
        <v>-24.834896188693641</v>
      </c>
      <c r="G1026" s="3">
        <f t="shared" si="439"/>
        <v>-17.361600075952918</v>
      </c>
      <c r="H1026" s="3">
        <f t="shared" si="440"/>
        <v>41.146082180736258</v>
      </c>
      <c r="I1026" s="3">
        <f t="shared" si="441"/>
        <v>-117.87135151076059</v>
      </c>
      <c r="J1026" s="2">
        <f t="shared" si="433"/>
        <v>126.04793033998818</v>
      </c>
      <c r="K1026" s="2">
        <f t="shared" si="416"/>
        <v>126.04793033998818</v>
      </c>
      <c r="L1026" s="5">
        <f t="shared" si="417"/>
        <v>0.31384836983451009</v>
      </c>
      <c r="M1026" s="4">
        <f t="shared" si="434"/>
        <v>6.2475153922066401E-2</v>
      </c>
      <c r="N1026" s="4">
        <f t="shared" si="418"/>
        <v>0.11464543562851412</v>
      </c>
      <c r="O1026" s="4">
        <f t="shared" si="419"/>
        <v>0</v>
      </c>
      <c r="P1026" s="4">
        <f t="shared" si="420"/>
        <v>0</v>
      </c>
      <c r="Q1026" s="5">
        <f t="shared" si="421"/>
        <v>3.6512261525556173</v>
      </c>
      <c r="R1026" s="5">
        <f t="shared" si="422"/>
        <v>-8.6532146044298912</v>
      </c>
      <c r="S1026" s="5">
        <f t="shared" si="435"/>
        <v>24.788899605472761</v>
      </c>
      <c r="T1026" s="6">
        <f t="shared" si="436"/>
        <v>621.35912018356589</v>
      </c>
      <c r="U1026" s="5">
        <f t="shared" si="423"/>
        <v>-1.9542615848915872</v>
      </c>
      <c r="V1026" s="5">
        <f t="shared" si="424"/>
        <v>7.6074356932211975</v>
      </c>
      <c r="W1026" s="5">
        <f t="shared" si="425"/>
        <v>2.9434232988069065</v>
      </c>
      <c r="X1026" s="5">
        <f t="shared" si="442"/>
        <v>1.6969645676640301</v>
      </c>
      <c r="Y1026" s="5">
        <f t="shared" si="442"/>
        <v>-1.0457789112086937</v>
      </c>
      <c r="Z1026" s="5">
        <f t="shared" si="426"/>
        <v>-4.4416770957203333</v>
      </c>
      <c r="AA1026">
        <f t="shared" si="427"/>
        <v>0</v>
      </c>
      <c r="AB1026">
        <f t="shared" si="437"/>
        <v>0</v>
      </c>
    </row>
    <row r="1027" spans="1:28" x14ac:dyDescent="0.2">
      <c r="A1027">
        <f t="shared" si="438"/>
        <v>9.9499999999998323</v>
      </c>
      <c r="B1027" s="5">
        <f t="shared" si="428"/>
        <v>-281.78539018089714</v>
      </c>
      <c r="C1027" s="5">
        <f t="shared" si="429"/>
        <v>608.90173622759426</v>
      </c>
      <c r="D1027" s="5">
        <f t="shared" si="430"/>
        <v>-497.45682744058468</v>
      </c>
      <c r="E1027" s="2">
        <f t="shared" si="431"/>
        <v>670.9428667929775</v>
      </c>
      <c r="F1027" s="2">
        <f t="shared" si="432"/>
        <v>-24.833588752967287</v>
      </c>
      <c r="G1027" s="3">
        <f t="shared" si="439"/>
        <v>-17.344630430276279</v>
      </c>
      <c r="H1027" s="3">
        <f t="shared" si="440"/>
        <v>41.13562439162417</v>
      </c>
      <c r="I1027" s="3">
        <f t="shared" si="441"/>
        <v>-117.91576828171779</v>
      </c>
      <c r="J1027" s="2">
        <f t="shared" si="433"/>
        <v>126.0837190454002</v>
      </c>
      <c r="K1027" s="2">
        <f t="shared" si="416"/>
        <v>126.0837190454002</v>
      </c>
      <c r="L1027" s="5">
        <f t="shared" si="417"/>
        <v>0.31384836983451009</v>
      </c>
      <c r="M1027" s="4">
        <f t="shared" si="434"/>
        <v>6.2457357970644695E-2</v>
      </c>
      <c r="N1027" s="4">
        <f t="shared" si="418"/>
        <v>0.11462146314791213</v>
      </c>
      <c r="O1027" s="4">
        <f t="shared" si="419"/>
        <v>0</v>
      </c>
      <c r="P1027" s="4">
        <f t="shared" si="420"/>
        <v>0</v>
      </c>
      <c r="Q1027" s="5">
        <f t="shared" si="421"/>
        <v>3.6486930331949599</v>
      </c>
      <c r="R1027" s="5">
        <f t="shared" si="422"/>
        <v>-8.6534715592353493</v>
      </c>
      <c r="S1027" s="5">
        <f t="shared" si="435"/>
        <v>24.805281609363281</v>
      </c>
      <c r="T1027" s="6">
        <f t="shared" si="436"/>
        <v>621.35849882475645</v>
      </c>
      <c r="U1027" s="5">
        <f t="shared" si="423"/>
        <v>-1.9542966088505955</v>
      </c>
      <c r="V1027" s="5">
        <f t="shared" si="424"/>
        <v>7.6116389302376657</v>
      </c>
      <c r="W1027" s="5">
        <f t="shared" si="425"/>
        <v>2.9428301025994146</v>
      </c>
      <c r="X1027" s="5">
        <f t="shared" si="442"/>
        <v>1.6943964243443643</v>
      </c>
      <c r="Y1027" s="5">
        <f t="shared" si="442"/>
        <v>-1.0418326289976836</v>
      </c>
      <c r="Z1027" s="5">
        <f t="shared" si="426"/>
        <v>-4.4258882880373029</v>
      </c>
      <c r="AA1027">
        <f t="shared" si="427"/>
        <v>0</v>
      </c>
      <c r="AB1027">
        <f t="shared" si="437"/>
        <v>0</v>
      </c>
    </row>
    <row r="1028" spans="1:28" x14ac:dyDescent="0.2">
      <c r="A1028">
        <f t="shared" si="438"/>
        <v>9.9599999999998321</v>
      </c>
      <c r="B1028" s="5">
        <f t="shared" si="428"/>
        <v>-281.95875176537868</v>
      </c>
      <c r="C1028" s="5">
        <f t="shared" si="429"/>
        <v>609.313040379879</v>
      </c>
      <c r="D1028" s="5">
        <f t="shared" si="430"/>
        <v>-498.63620641781625</v>
      </c>
      <c r="E1028" s="2">
        <f t="shared" si="431"/>
        <v>671.38894753642057</v>
      </c>
      <c r="F1028" s="2">
        <f t="shared" si="432"/>
        <v>-24.832273663334181</v>
      </c>
      <c r="G1028" s="3">
        <f t="shared" si="439"/>
        <v>-17.327686466032837</v>
      </c>
      <c r="H1028" s="3">
        <f t="shared" si="440"/>
        <v>41.12520606533419</v>
      </c>
      <c r="I1028" s="3">
        <f t="shared" si="441"/>
        <v>-117.96002716459816</v>
      </c>
      <c r="J1028" s="2">
        <f t="shared" si="433"/>
        <v>126.11938511130664</v>
      </c>
      <c r="K1028" s="2">
        <f t="shared" si="416"/>
        <v>126.11938511130664</v>
      </c>
      <c r="L1028" s="5">
        <f t="shared" si="417"/>
        <v>0.31384836983451009</v>
      </c>
      <c r="M1028" s="4">
        <f t="shared" si="434"/>
        <v>6.243963283587825E-2</v>
      </c>
      <c r="N1028" s="4">
        <f t="shared" si="418"/>
        <v>0.11459758245129455</v>
      </c>
      <c r="O1028" s="4">
        <f t="shared" si="419"/>
        <v>0</v>
      </c>
      <c r="P1028" s="4">
        <f t="shared" si="420"/>
        <v>0</v>
      </c>
      <c r="Q1028" s="5">
        <f t="shared" si="421"/>
        <v>3.6461597457004173</v>
      </c>
      <c r="R1028" s="5">
        <f t="shared" si="422"/>
        <v>-8.6537271541125076</v>
      </c>
      <c r="S1028" s="5">
        <f t="shared" si="435"/>
        <v>24.821611557457786</v>
      </c>
      <c r="T1028" s="6">
        <f t="shared" si="436"/>
        <v>621.35787746656831</v>
      </c>
      <c r="U1028" s="5">
        <f t="shared" si="423"/>
        <v>-1.9543315186931569</v>
      </c>
      <c r="V1028" s="5">
        <f t="shared" si="424"/>
        <v>7.615828711204025</v>
      </c>
      <c r="W1028" s="5">
        <f t="shared" si="425"/>
        <v>2.9422388011904044</v>
      </c>
      <c r="X1028" s="5">
        <f t="shared" si="442"/>
        <v>1.6918282270072604</v>
      </c>
      <c r="Y1028" s="5">
        <f t="shared" si="442"/>
        <v>-1.0378984429084825</v>
      </c>
      <c r="Z1028" s="5">
        <f t="shared" si="426"/>
        <v>-4.4101496413518078</v>
      </c>
      <c r="AA1028">
        <f t="shared" si="427"/>
        <v>0</v>
      </c>
      <c r="AB1028">
        <f t="shared" si="437"/>
        <v>0</v>
      </c>
    </row>
    <row r="1029" spans="1:28" x14ac:dyDescent="0.2">
      <c r="A1029">
        <f t="shared" si="438"/>
        <v>9.9699999999998319</v>
      </c>
      <c r="B1029" s="5">
        <f t="shared" si="428"/>
        <v>-282.13194403862769</v>
      </c>
      <c r="C1029" s="5">
        <f t="shared" si="429"/>
        <v>609.7242405456102</v>
      </c>
      <c r="D1029" s="5">
        <f t="shared" si="430"/>
        <v>-499.81602719694433</v>
      </c>
      <c r="E1029" s="2">
        <f t="shared" si="431"/>
        <v>671.83486315904781</v>
      </c>
      <c r="F1029" s="2">
        <f t="shared" si="432"/>
        <v>-24.830950939832917</v>
      </c>
      <c r="G1029" s="3">
        <f t="shared" si="439"/>
        <v>-17.310768183762764</v>
      </c>
      <c r="H1029" s="3">
        <f t="shared" si="440"/>
        <v>41.114827080905108</v>
      </c>
      <c r="I1029" s="3">
        <f t="shared" si="441"/>
        <v>-118.00412866101168</v>
      </c>
      <c r="J1029" s="2">
        <f t="shared" si="433"/>
        <v>126.154928885277</v>
      </c>
      <c r="K1029" s="2">
        <f t="shared" si="416"/>
        <v>126.154928885277</v>
      </c>
      <c r="L1029" s="5">
        <f t="shared" si="417"/>
        <v>0.31384836983451009</v>
      </c>
      <c r="M1029" s="4">
        <f t="shared" si="434"/>
        <v>6.2421978234031512E-2</v>
      </c>
      <c r="N1029" s="4">
        <f t="shared" si="418"/>
        <v>0.11457379319869165</v>
      </c>
      <c r="O1029" s="4">
        <f t="shared" si="419"/>
        <v>0</v>
      </c>
      <c r="P1029" s="4">
        <f t="shared" si="420"/>
        <v>0</v>
      </c>
      <c r="Q1029" s="5">
        <f t="shared" si="421"/>
        <v>3.6436263152100397</v>
      </c>
      <c r="R1029" s="5">
        <f t="shared" si="422"/>
        <v>-8.6539814008839286</v>
      </c>
      <c r="S1029" s="5">
        <f t="shared" si="435"/>
        <v>24.837889568412802</v>
      </c>
      <c r="T1029" s="6">
        <f t="shared" si="436"/>
        <v>621.35725610900147</v>
      </c>
      <c r="U1029" s="5">
        <f t="shared" si="423"/>
        <v>-1.9543663153736257</v>
      </c>
      <c r="V1029" s="5">
        <f t="shared" si="424"/>
        <v>7.6200050733009528</v>
      </c>
      <c r="W1029" s="5">
        <f t="shared" si="425"/>
        <v>2.9416493907019183</v>
      </c>
      <c r="X1029" s="5">
        <f t="shared" si="442"/>
        <v>1.689259999836414</v>
      </c>
      <c r="Y1029" s="5">
        <f t="shared" si="442"/>
        <v>-1.0339763275829759</v>
      </c>
      <c r="Z1029" s="5">
        <f t="shared" si="426"/>
        <v>-4.3944610408852789</v>
      </c>
      <c r="AA1029">
        <f t="shared" si="427"/>
        <v>0</v>
      </c>
      <c r="AB1029">
        <f t="shared" si="437"/>
        <v>0</v>
      </c>
    </row>
    <row r="1030" spans="1:28" x14ac:dyDescent="0.2">
      <c r="A1030">
        <f t="shared" si="438"/>
        <v>9.9799999999998317</v>
      </c>
      <c r="B1030" s="5">
        <f t="shared" si="428"/>
        <v>-282.30496725746531</v>
      </c>
      <c r="C1030" s="5">
        <f t="shared" si="429"/>
        <v>610.13533711760283</v>
      </c>
      <c r="D1030" s="5">
        <f t="shared" si="430"/>
        <v>-500.99628820660649</v>
      </c>
      <c r="E1030" s="2">
        <f t="shared" si="431"/>
        <v>672.28061413211185</v>
      </c>
      <c r="F1030" s="2">
        <f t="shared" si="432"/>
        <v>-24.829620602484937</v>
      </c>
      <c r="G1030" s="3">
        <f t="shared" si="439"/>
        <v>-17.2938755837644</v>
      </c>
      <c r="H1030" s="3">
        <f t="shared" si="440"/>
        <v>41.104487317629278</v>
      </c>
      <c r="I1030" s="3">
        <f t="shared" si="441"/>
        <v>-118.04807327142053</v>
      </c>
      <c r="J1030" s="2">
        <f t="shared" si="433"/>
        <v>126.19035071449218</v>
      </c>
      <c r="K1030" s="2">
        <f t="shared" si="416"/>
        <v>126.19035071449218</v>
      </c>
      <c r="L1030" s="5">
        <f t="shared" si="417"/>
        <v>0.31384836983451009</v>
      </c>
      <c r="M1030" s="4">
        <f t="shared" si="434"/>
        <v>6.2404393882486371E-2</v>
      </c>
      <c r="N1030" s="4">
        <f t="shared" si="418"/>
        <v>0.11455009505125739</v>
      </c>
      <c r="O1030" s="4">
        <f t="shared" si="419"/>
        <v>0</v>
      </c>
      <c r="P1030" s="4">
        <f t="shared" si="420"/>
        <v>0</v>
      </c>
      <c r="Q1030" s="5">
        <f t="shared" si="421"/>
        <v>3.6410927667291602</v>
      </c>
      <c r="R1030" s="5">
        <f t="shared" si="422"/>
        <v>-8.654234311297877</v>
      </c>
      <c r="S1030" s="5">
        <f t="shared" si="435"/>
        <v>24.854115760980999</v>
      </c>
      <c r="T1030" s="6">
        <f t="shared" si="436"/>
        <v>621.35663475205604</v>
      </c>
      <c r="U1030" s="5">
        <f t="shared" si="423"/>
        <v>-1.9544009998400458</v>
      </c>
      <c r="V1030" s="5">
        <f t="shared" si="424"/>
        <v>7.6241680536565797</v>
      </c>
      <c r="W1030" s="5">
        <f t="shared" si="425"/>
        <v>2.9410618672509385</v>
      </c>
      <c r="X1030" s="5">
        <f t="shared" si="442"/>
        <v>1.6866917668891144</v>
      </c>
      <c r="Y1030" s="5">
        <f t="shared" si="442"/>
        <v>-1.0300662576412973</v>
      </c>
      <c r="Z1030" s="5">
        <f t="shared" si="426"/>
        <v>-4.378822371768063</v>
      </c>
      <c r="AA1030">
        <f t="shared" si="427"/>
        <v>0</v>
      </c>
      <c r="AB1030">
        <f t="shared" si="437"/>
        <v>0</v>
      </c>
    </row>
    <row r="1031" spans="1:28" x14ac:dyDescent="0.2">
      <c r="A1031">
        <f t="shared" si="438"/>
        <v>9.9899999999998315</v>
      </c>
      <c r="B1031" s="5">
        <f t="shared" si="428"/>
        <v>-282.47782167871463</v>
      </c>
      <c r="C1031" s="5">
        <f t="shared" si="429"/>
        <v>610.54633048746621</v>
      </c>
      <c r="D1031" s="5">
        <f t="shared" si="430"/>
        <v>-502.1769878804393</v>
      </c>
      <c r="E1031" s="2">
        <f t="shared" si="431"/>
        <v>672.72620092580166</v>
      </c>
      <c r="F1031" s="2">
        <f t="shared" si="432"/>
        <v>-24.828282671294367</v>
      </c>
      <c r="G1031" s="3">
        <f t="shared" si="439"/>
        <v>-17.277008666095508</v>
      </c>
      <c r="H1031" s="3">
        <f t="shared" si="440"/>
        <v>41.094186655052866</v>
      </c>
      <c r="I1031" s="3">
        <f t="shared" si="441"/>
        <v>-118.09186149513822</v>
      </c>
      <c r="J1031" s="2">
        <f t="shared" si="433"/>
        <v>126.22565094573912</v>
      </c>
      <c r="K1031" s="2">
        <f t="shared" si="416"/>
        <v>126.22565094573912</v>
      </c>
      <c r="L1031" s="5">
        <f t="shared" si="417"/>
        <v>0.31384836983451009</v>
      </c>
      <c r="M1031" s="4">
        <f t="shared" si="434"/>
        <v>6.2386879499738306E-2</v>
      </c>
      <c r="N1031" s="4">
        <f t="shared" si="418"/>
        <v>0.1145264876712672</v>
      </c>
      <c r="O1031" s="4">
        <f t="shared" si="419"/>
        <v>0</v>
      </c>
      <c r="P1031" s="4">
        <f t="shared" si="420"/>
        <v>0</v>
      </c>
      <c r="Q1031" s="5">
        <f t="shared" si="421"/>
        <v>3.6385591251306422</v>
      </c>
      <c r="R1031" s="5">
        <f t="shared" si="422"/>
        <v>-8.6544858970285983</v>
      </c>
      <c r="S1031" s="5">
        <f t="shared" si="435"/>
        <v>24.870290254007546</v>
      </c>
      <c r="T1031" s="6">
        <f t="shared" si="436"/>
        <v>621.35601339573191</v>
      </c>
      <c r="U1031" s="5">
        <f t="shared" si="423"/>
        <v>-1.9544355730341851</v>
      </c>
      <c r="V1031" s="5">
        <f t="shared" si="424"/>
        <v>7.6283176893461375</v>
      </c>
      <c r="W1031" s="5">
        <f t="shared" si="425"/>
        <v>2.9404762269495146</v>
      </c>
      <c r="X1031" s="5">
        <f t="shared" si="442"/>
        <v>1.684123552096457</v>
      </c>
      <c r="Y1031" s="5">
        <f t="shared" si="442"/>
        <v>-1.0261682076824608</v>
      </c>
      <c r="Z1031" s="5">
        <f t="shared" si="426"/>
        <v>-4.3632335190429394</v>
      </c>
      <c r="AA1031">
        <f t="shared" si="427"/>
        <v>0</v>
      </c>
      <c r="AB1031">
        <f t="shared" si="437"/>
        <v>0</v>
      </c>
    </row>
    <row r="1032" spans="1:28" x14ac:dyDescent="0.2">
      <c r="A1032">
        <f t="shared" si="438"/>
        <v>9.9999999999998312</v>
      </c>
      <c r="B1032" s="5">
        <f t="shared" si="428"/>
        <v>-282.65050755919793</v>
      </c>
      <c r="C1032" s="5">
        <f t="shared" si="429"/>
        <v>610.95722104560627</v>
      </c>
      <c r="D1032" s="5">
        <f t="shared" si="430"/>
        <v>-503.35812465706664</v>
      </c>
      <c r="E1032" s="2">
        <f t="shared" si="431"/>
        <v>673.17162400924326</v>
      </c>
      <c r="F1032" s="2">
        <f t="shared" si="432"/>
        <v>-24.826937166247909</v>
      </c>
      <c r="G1032" s="3">
        <f t="shared" si="439"/>
        <v>-17.260167430574544</v>
      </c>
      <c r="H1032" s="3">
        <f t="shared" si="440"/>
        <v>41.083924972976043</v>
      </c>
      <c r="I1032" s="3">
        <f t="shared" si="441"/>
        <v>-118.13549383032864</v>
      </c>
      <c r="J1032" s="2">
        <f t="shared" si="433"/>
        <v>126.26082992540563</v>
      </c>
      <c r="K1032" s="2">
        <f t="shared" si="416"/>
        <v>126.26082992540563</v>
      </c>
      <c r="L1032" s="5">
        <f t="shared" si="417"/>
        <v>0.31384836983451009</v>
      </c>
      <c r="M1032" s="4">
        <f t="shared" si="434"/>
        <v>6.2369434805392331E-2</v>
      </c>
      <c r="N1032" s="4">
        <f t="shared" si="418"/>
        <v>0.11450297072211571</v>
      </c>
      <c r="O1032" s="4">
        <f t="shared" si="419"/>
        <v>0</v>
      </c>
      <c r="P1032" s="4">
        <f t="shared" si="420"/>
        <v>0</v>
      </c>
      <c r="Q1032" s="5">
        <f t="shared" si="421"/>
        <v>3.6360254151551241</v>
      </c>
      <c r="R1032" s="5">
        <f t="shared" si="422"/>
        <v>-8.6547361696765801</v>
      </c>
      <c r="S1032" s="5">
        <f t="shared" si="435"/>
        <v>24.886413166426504</v>
      </c>
      <c r="T1032" s="6">
        <f t="shared" si="436"/>
        <v>621.3553920400293</v>
      </c>
      <c r="U1032" s="5">
        <f t="shared" si="423"/>
        <v>-1.9544700358915525</v>
      </c>
      <c r="V1032" s="5">
        <f t="shared" si="424"/>
        <v>7.6324540173915674</v>
      </c>
      <c r="W1032" s="5">
        <f t="shared" si="425"/>
        <v>2.9398924659048657</v>
      </c>
      <c r="X1032" s="5">
        <f t="shared" si="442"/>
        <v>1.6815553792635716</v>
      </c>
      <c r="Y1032" s="5">
        <f t="shared" si="442"/>
        <v>-1.0222821522850127</v>
      </c>
      <c r="Z1032" s="5">
        <f t="shared" si="426"/>
        <v>-4.3476943676686304</v>
      </c>
      <c r="AA1032">
        <f t="shared" si="427"/>
        <v>0</v>
      </c>
      <c r="AB1032">
        <f t="shared" si="437"/>
        <v>0</v>
      </c>
    </row>
    <row r="1033" spans="1:28" x14ac:dyDescent="0.2">
      <c r="A1033">
        <f t="shared" si="438"/>
        <v>10.009999999999831</v>
      </c>
      <c r="B1033" s="5">
        <f t="shared" si="428"/>
        <v>-282.82302515573468</v>
      </c>
      <c r="C1033" s="5">
        <f t="shared" si="429"/>
        <v>611.36800918122844</v>
      </c>
      <c r="D1033" s="5">
        <f t="shared" si="430"/>
        <v>-504.53969698008831</v>
      </c>
      <c r="E1033" s="2">
        <f t="shared" si="431"/>
        <v>673.61688385050149</v>
      </c>
      <c r="F1033" s="2">
        <f t="shared" si="432"/>
        <v>-24.825584107314683</v>
      </c>
      <c r="G1033" s="3">
        <f t="shared" si="439"/>
        <v>-17.243351876781908</v>
      </c>
      <c r="H1033" s="3">
        <f t="shared" si="440"/>
        <v>41.07370215145319</v>
      </c>
      <c r="I1033" s="3">
        <f t="shared" si="441"/>
        <v>-118.17897077400532</v>
      </c>
      <c r="J1033" s="2">
        <f t="shared" si="433"/>
        <v>126.29588799947531</v>
      </c>
      <c r="K1033" s="2">
        <f t="shared" si="416"/>
        <v>126.29588799947531</v>
      </c>
      <c r="L1033" s="5">
        <f t="shared" si="417"/>
        <v>0.31384836983451009</v>
      </c>
      <c r="M1033" s="4">
        <f t="shared" si="434"/>
        <v>6.2352059520159257E-2</v>
      </c>
      <c r="N1033" s="4">
        <f t="shared" si="418"/>
        <v>0.11447954386831467</v>
      </c>
      <c r="O1033" s="4">
        <f t="shared" si="419"/>
        <v>0</v>
      </c>
      <c r="P1033" s="4">
        <f t="shared" si="420"/>
        <v>0</v>
      </c>
      <c r="Q1033" s="5">
        <f t="shared" si="421"/>
        <v>3.6334916614112762</v>
      </c>
      <c r="R1033" s="5">
        <f t="shared" si="422"/>
        <v>-8.6549851407688205</v>
      </c>
      <c r="S1033" s="5">
        <f t="shared" si="435"/>
        <v>24.902484617257244</v>
      </c>
      <c r="T1033" s="6">
        <f t="shared" si="436"/>
        <v>621.35477068494788</v>
      </c>
      <c r="U1033" s="5">
        <f t="shared" si="423"/>
        <v>-1.9545043893414376</v>
      </c>
      <c r="V1033" s="5">
        <f t="shared" si="424"/>
        <v>7.6365770747612034</v>
      </c>
      <c r="W1033" s="5">
        <f t="shared" si="425"/>
        <v>2.9393105802195136</v>
      </c>
      <c r="X1033" s="5">
        <f t="shared" si="442"/>
        <v>1.6789872720698387</v>
      </c>
      <c r="Y1033" s="5">
        <f t="shared" si="442"/>
        <v>-1.0184080660076171</v>
      </c>
      <c r="Z1033" s="5">
        <f t="shared" si="426"/>
        <v>-4.3322048025232434</v>
      </c>
      <c r="AA1033">
        <f t="shared" si="427"/>
        <v>0</v>
      </c>
      <c r="AB1033">
        <f t="shared" si="437"/>
        <v>0</v>
      </c>
    </row>
    <row r="1034" spans="1:28" x14ac:dyDescent="0.2">
      <c r="A1034">
        <f t="shared" si="438"/>
        <v>10.019999999999831</v>
      </c>
      <c r="B1034" s="5">
        <f t="shared" si="428"/>
        <v>-282.9953747251389</v>
      </c>
      <c r="C1034" s="5">
        <f t="shared" si="429"/>
        <v>611.77869528233964</v>
      </c>
      <c r="D1034" s="5">
        <f t="shared" si="430"/>
        <v>-505.72170329806846</v>
      </c>
      <c r="E1034" s="2">
        <f t="shared" si="431"/>
        <v>674.06198091657973</v>
      </c>
      <c r="F1034" s="2">
        <f t="shared" si="432"/>
        <v>-24.824223514446167</v>
      </c>
      <c r="G1034" s="3">
        <f t="shared" si="439"/>
        <v>-17.226562004061211</v>
      </c>
      <c r="H1034" s="3">
        <f t="shared" si="440"/>
        <v>41.063518070793116</v>
      </c>
      <c r="I1034" s="3">
        <f t="shared" si="441"/>
        <v>-118.22229282203055</v>
      </c>
      <c r="J1034" s="2">
        <f t="shared" si="433"/>
        <v>126.33082551352246</v>
      </c>
      <c r="K1034" s="2">
        <f t="shared" si="416"/>
        <v>126.33082551352246</v>
      </c>
      <c r="L1034" s="5">
        <f t="shared" si="417"/>
        <v>0.31384836983451009</v>
      </c>
      <c r="M1034" s="4">
        <f t="shared" si="434"/>
        <v>6.2334753365851675E-2</v>
      </c>
      <c r="N1034" s="4">
        <f t="shared" si="418"/>
        <v>0.11445620677549063</v>
      </c>
      <c r="O1034" s="4">
        <f t="shared" si="419"/>
        <v>0</v>
      </c>
      <c r="P1034" s="4">
        <f t="shared" si="420"/>
        <v>0</v>
      </c>
      <c r="Q1034" s="5">
        <f t="shared" si="421"/>
        <v>3.6309578883760563</v>
      </c>
      <c r="R1034" s="5">
        <f t="shared" si="422"/>
        <v>-8.6552328217591104</v>
      </c>
      <c r="S1034" s="5">
        <f t="shared" si="435"/>
        <v>24.918504725600879</v>
      </c>
      <c r="T1034" s="6">
        <f t="shared" si="436"/>
        <v>621.35414933048787</v>
      </c>
      <c r="U1034" s="5">
        <f t="shared" si="423"/>
        <v>-1.9545386343069302</v>
      </c>
      <c r="V1034" s="5">
        <f t="shared" si="424"/>
        <v>7.640686898369383</v>
      </c>
      <c r="W1034" s="5">
        <f t="shared" si="425"/>
        <v>2.9387305659913827</v>
      </c>
      <c r="X1034" s="5">
        <f t="shared" si="442"/>
        <v>1.6764192540691261</v>
      </c>
      <c r="Y1034" s="5">
        <f t="shared" si="442"/>
        <v>-1.0145459233897274</v>
      </c>
      <c r="Z1034" s="5">
        <f t="shared" si="426"/>
        <v>-4.3167647084077387</v>
      </c>
      <c r="AA1034">
        <f t="shared" si="427"/>
        <v>0</v>
      </c>
      <c r="AB1034">
        <f t="shared" si="437"/>
        <v>0</v>
      </c>
    </row>
    <row r="1035" spans="1:28" x14ac:dyDescent="0.2">
      <c r="A1035">
        <f t="shared" si="438"/>
        <v>10.029999999999831</v>
      </c>
      <c r="B1035" s="5">
        <f t="shared" si="428"/>
        <v>-283.16755652421682</v>
      </c>
      <c r="C1035" s="5">
        <f t="shared" si="429"/>
        <v>612.18927973575137</v>
      </c>
      <c r="D1035" s="5">
        <f t="shared" si="430"/>
        <v>-506.90414206452419</v>
      </c>
      <c r="E1035" s="2">
        <f t="shared" si="431"/>
        <v>674.50691567342255</v>
      </c>
      <c r="F1035" s="2">
        <f t="shared" si="432"/>
        <v>-24.82285540757599</v>
      </c>
      <c r="G1035" s="3">
        <f t="shared" si="439"/>
        <v>-17.20979781152052</v>
      </c>
      <c r="H1035" s="3">
        <f t="shared" si="440"/>
        <v>41.053372611559219</v>
      </c>
      <c r="I1035" s="3">
        <f t="shared" si="441"/>
        <v>-118.26546046911463</v>
      </c>
      <c r="J1035" s="2">
        <f t="shared" si="433"/>
        <v>126.36564281270702</v>
      </c>
      <c r="K1035" s="2">
        <f t="shared" si="416"/>
        <v>126.36564281270702</v>
      </c>
      <c r="L1035" s="5">
        <f t="shared" si="417"/>
        <v>0.31384836983451009</v>
      </c>
      <c r="M1035" s="4">
        <f t="shared" si="434"/>
        <v>6.231751606538008E-2</v>
      </c>
      <c r="N1035" s="4">
        <f t="shared" si="418"/>
        <v>0.11443295911038272</v>
      </c>
      <c r="O1035" s="4">
        <f t="shared" si="419"/>
        <v>0</v>
      </c>
      <c r="P1035" s="4">
        <f t="shared" si="420"/>
        <v>0</v>
      </c>
      <c r="Q1035" s="5">
        <f t="shared" si="421"/>
        <v>3.6284241203949623</v>
      </c>
      <c r="R1035" s="5">
        <f t="shared" si="422"/>
        <v>-8.655479224028289</v>
      </c>
      <c r="S1035" s="5">
        <f t="shared" si="435"/>
        <v>24.934473610636744</v>
      </c>
      <c r="T1035" s="6">
        <f t="shared" si="436"/>
        <v>621.35352797664927</v>
      </c>
      <c r="U1035" s="5">
        <f t="shared" si="423"/>
        <v>-1.9545727717049499</v>
      </c>
      <c r="V1035" s="5">
        <f t="shared" si="424"/>
        <v>7.6447835250761047</v>
      </c>
      <c r="W1035" s="5">
        <f t="shared" si="425"/>
        <v>2.9381524193139206</v>
      </c>
      <c r="X1035" s="5">
        <f t="shared" si="442"/>
        <v>1.6738513486900124</v>
      </c>
      <c r="Y1035" s="5">
        <f t="shared" si="442"/>
        <v>-1.0106956989521843</v>
      </c>
      <c r="Z1035" s="5">
        <f t="shared" si="426"/>
        <v>-4.3013739700493367</v>
      </c>
      <c r="AA1035">
        <f t="shared" si="427"/>
        <v>0</v>
      </c>
      <c r="AB1035">
        <f t="shared" si="437"/>
        <v>0</v>
      </c>
    </row>
    <row r="1036" spans="1:28" x14ac:dyDescent="0.2">
      <c r="A1036">
        <f t="shared" si="438"/>
        <v>10.03999999999983</v>
      </c>
      <c r="B1036" s="5">
        <f t="shared" si="428"/>
        <v>-283.33957080976461</v>
      </c>
      <c r="C1036" s="5">
        <f t="shared" si="429"/>
        <v>612.599762927082</v>
      </c>
      <c r="D1036" s="5">
        <f t="shared" si="430"/>
        <v>-508.08701173791383</v>
      </c>
      <c r="E1036" s="2">
        <f t="shared" si="431"/>
        <v>674.95168858591546</v>
      </c>
      <c r="F1036" s="2">
        <f t="shared" si="432"/>
        <v>-24.82147980661987</v>
      </c>
      <c r="G1036" s="3">
        <f t="shared" si="439"/>
        <v>-17.193059298033621</v>
      </c>
      <c r="H1036" s="3">
        <f t="shared" si="440"/>
        <v>41.043265654569694</v>
      </c>
      <c r="I1036" s="3">
        <f t="shared" si="441"/>
        <v>-118.30847420881513</v>
      </c>
      <c r="J1036" s="2">
        <f t="shared" si="433"/>
        <v>126.40034024176974</v>
      </c>
      <c r="K1036" s="2">
        <f t="shared" si="416"/>
        <v>126.40034024176974</v>
      </c>
      <c r="L1036" s="5">
        <f t="shared" si="417"/>
        <v>0.31384836983451009</v>
      </c>
      <c r="M1036" s="4">
        <f t="shared" si="434"/>
        <v>6.230034734274903E-2</v>
      </c>
      <c r="N1036" s="4">
        <f t="shared" si="418"/>
        <v>0.11440980054084042</v>
      </c>
      <c r="O1036" s="4">
        <f t="shared" si="419"/>
        <v>0</v>
      </c>
      <c r="P1036" s="4">
        <f t="shared" si="420"/>
        <v>0</v>
      </c>
      <c r="Q1036" s="5">
        <f t="shared" si="421"/>
        <v>3.6258903816823018</v>
      </c>
      <c r="R1036" s="5">
        <f t="shared" si="422"/>
        <v>-8.6557243588845321</v>
      </c>
      <c r="S1036" s="5">
        <f t="shared" si="435"/>
        <v>24.950391391618908</v>
      </c>
      <c r="T1036" s="6">
        <f t="shared" si="436"/>
        <v>621.35290662343198</v>
      </c>
      <c r="U1036" s="5">
        <f t="shared" si="423"/>
        <v>-1.9546068024462744</v>
      </c>
      <c r="V1036" s="5">
        <f t="shared" si="424"/>
        <v>7.6488669916866909</v>
      </c>
      <c r="W1036" s="5">
        <f t="shared" si="425"/>
        <v>2.9375761362762112</v>
      </c>
      <c r="X1036" s="5">
        <f t="shared" si="442"/>
        <v>1.6712835792360274</v>
      </c>
      <c r="Y1036" s="5">
        <f t="shared" si="442"/>
        <v>-1.0068573671978411</v>
      </c>
      <c r="Z1036" s="5">
        <f t="shared" si="426"/>
        <v>-4.2860324721048819</v>
      </c>
      <c r="AA1036">
        <f t="shared" si="427"/>
        <v>0</v>
      </c>
      <c r="AB1036">
        <f t="shared" si="437"/>
        <v>0</v>
      </c>
    </row>
    <row r="1037" spans="1:28" x14ac:dyDescent="0.2">
      <c r="A1037">
        <f t="shared" si="438"/>
        <v>10.04999999999983</v>
      </c>
      <c r="B1037" s="5">
        <f t="shared" si="428"/>
        <v>-283.51141783856599</v>
      </c>
      <c r="C1037" s="5">
        <f t="shared" si="429"/>
        <v>613.01014524075936</v>
      </c>
      <c r="D1037" s="5">
        <f t="shared" si="430"/>
        <v>-509.2703107816256</v>
      </c>
      <c r="E1037" s="2">
        <f t="shared" si="431"/>
        <v>675.39630011788699</v>
      </c>
      <c r="F1037" s="2">
        <f t="shared" si="432"/>
        <v>-24.820096731475445</v>
      </c>
      <c r="G1037" s="3">
        <f t="shared" si="439"/>
        <v>-17.176346462241259</v>
      </c>
      <c r="H1037" s="3">
        <f t="shared" si="440"/>
        <v>41.033197080897715</v>
      </c>
      <c r="I1037" s="3">
        <f t="shared" si="441"/>
        <v>-118.35133453353617</v>
      </c>
      <c r="J1037" s="2">
        <f t="shared" si="433"/>
        <v>126.43491814502721</v>
      </c>
      <c r="K1037" s="2">
        <f t="shared" si="416"/>
        <v>126.43491814502721</v>
      </c>
      <c r="L1037" s="5">
        <f t="shared" si="417"/>
        <v>0.31384836983451009</v>
      </c>
      <c r="M1037" s="4">
        <f t="shared" si="434"/>
        <v>6.228324692305319E-2</v>
      </c>
      <c r="N1037" s="4">
        <f t="shared" si="418"/>
        <v>0.11438673073582124</v>
      </c>
      <c r="O1037" s="4">
        <f t="shared" si="419"/>
        <v>0</v>
      </c>
      <c r="P1037" s="4">
        <f t="shared" si="420"/>
        <v>0</v>
      </c>
      <c r="Q1037" s="5">
        <f t="shared" si="421"/>
        <v>3.6233566963214514</v>
      </c>
      <c r="R1037" s="5">
        <f t="shared" si="422"/>
        <v>-8.6559682375636182</v>
      </c>
      <c r="S1037" s="5">
        <f t="shared" si="435"/>
        <v>24.966258187872665</v>
      </c>
      <c r="T1037" s="6">
        <f t="shared" si="436"/>
        <v>621.35228527083598</v>
      </c>
      <c r="U1037" s="5">
        <f t="shared" si="423"/>
        <v>-1.9546407274355664</v>
      </c>
      <c r="V1037" s="5">
        <f t="shared" si="424"/>
        <v>7.6529373349514414</v>
      </c>
      <c r="W1037" s="5">
        <f t="shared" si="425"/>
        <v>2.9370017129630881</v>
      </c>
      <c r="X1037" s="5">
        <f t="shared" si="442"/>
        <v>1.668715968885885</v>
      </c>
      <c r="Y1037" s="5">
        <f t="shared" si="442"/>
        <v>-1.0030309026121769</v>
      </c>
      <c r="Z1037" s="5">
        <f t="shared" si="426"/>
        <v>-4.2707400991642466</v>
      </c>
      <c r="AA1037">
        <f t="shared" si="427"/>
        <v>0</v>
      </c>
      <c r="AB1037">
        <f t="shared" si="437"/>
        <v>0</v>
      </c>
    </row>
    <row r="1038" spans="1:28" x14ac:dyDescent="0.2">
      <c r="A1038">
        <f t="shared" si="438"/>
        <v>10.05999999999983</v>
      </c>
      <c r="B1038" s="5">
        <f t="shared" si="428"/>
        <v>-283.68309786738996</v>
      </c>
      <c r="C1038" s="5">
        <f t="shared" si="429"/>
        <v>613.42042706002326</v>
      </c>
      <c r="D1038" s="5">
        <f t="shared" si="430"/>
        <v>-510.45403766396595</v>
      </c>
      <c r="E1038" s="2">
        <f t="shared" si="431"/>
        <v>675.84075073210886</v>
      </c>
      <c r="F1038" s="2">
        <f t="shared" si="432"/>
        <v>-24.818706202022195</v>
      </c>
      <c r="G1038" s="3">
        <f t="shared" si="439"/>
        <v>-17.159659302552399</v>
      </c>
      <c r="H1038" s="3">
        <f t="shared" si="440"/>
        <v>41.023166771871594</v>
      </c>
      <c r="I1038" s="3">
        <f t="shared" si="441"/>
        <v>-118.39404193452782</v>
      </c>
      <c r="J1038" s="2">
        <f t="shared" si="433"/>
        <v>126.46937686636713</v>
      </c>
      <c r="K1038" s="2">
        <f t="shared" si="416"/>
        <v>126.46937686636713</v>
      </c>
      <c r="L1038" s="5">
        <f t="shared" si="417"/>
        <v>0.31384836983451009</v>
      </c>
      <c r="M1038" s="4">
        <f t="shared" si="434"/>
        <v>6.2266214532473524E-2</v>
      </c>
      <c r="N1038" s="4">
        <f t="shared" si="418"/>
        <v>0.11436374936538855</v>
      </c>
      <c r="O1038" s="4">
        <f t="shared" si="419"/>
        <v>0</v>
      </c>
      <c r="P1038" s="4">
        <f t="shared" si="420"/>
        <v>0</v>
      </c>
      <c r="Q1038" s="5">
        <f t="shared" si="421"/>
        <v>3.620823088265126</v>
      </c>
      <c r="R1038" s="5">
        <f t="shared" si="422"/>
        <v>-8.6562108712292041</v>
      </c>
      <c r="S1038" s="5">
        <f t="shared" si="435"/>
        <v>24.982074118791139</v>
      </c>
      <c r="T1038" s="6">
        <f t="shared" si="436"/>
        <v>621.3516639188615</v>
      </c>
      <c r="U1038" s="5">
        <f t="shared" si="423"/>
        <v>-1.9546745475714027</v>
      </c>
      <c r="V1038" s="5">
        <f t="shared" si="424"/>
        <v>7.6569945915652982</v>
      </c>
      <c r="W1038" s="5">
        <f t="shared" si="425"/>
        <v>2.936429145455246</v>
      </c>
      <c r="X1038" s="5">
        <f t="shared" si="442"/>
        <v>1.6661485406937233</v>
      </c>
      <c r="Y1038" s="5">
        <f t="shared" si="442"/>
        <v>-0.99921627966390592</v>
      </c>
      <c r="Z1038" s="5">
        <f t="shared" si="426"/>
        <v>-4.2554967357536135</v>
      </c>
      <c r="AA1038">
        <f t="shared" si="427"/>
        <v>0</v>
      </c>
      <c r="AB1038">
        <f t="shared" si="437"/>
        <v>0</v>
      </c>
    </row>
    <row r="1039" spans="1:28" x14ac:dyDescent="0.2">
      <c r="A1039">
        <f t="shared" si="438"/>
        <v>10.06999999999983</v>
      </c>
      <c r="B1039" s="5">
        <f t="shared" si="428"/>
        <v>-283.85461115298847</v>
      </c>
      <c r="C1039" s="5">
        <f t="shared" si="429"/>
        <v>613.83060876692798</v>
      </c>
      <c r="D1039" s="5">
        <f t="shared" si="430"/>
        <v>-511.63819085814799</v>
      </c>
      <c r="E1039" s="2">
        <f t="shared" si="431"/>
        <v>676.28504089029775</v>
      </c>
      <c r="F1039" s="2">
        <f t="shared" si="432"/>
        <v>-24.817308238121303</v>
      </c>
      <c r="G1039" s="3">
        <f t="shared" si="439"/>
        <v>-17.14299781714546</v>
      </c>
      <c r="H1039" s="3">
        <f t="shared" si="440"/>
        <v>41.013174609074952</v>
      </c>
      <c r="I1039" s="3">
        <f t="shared" si="441"/>
        <v>-118.43659690188535</v>
      </c>
      <c r="J1039" s="2">
        <f t="shared" si="433"/>
        <v>126.5037167492434</v>
      </c>
      <c r="K1039" s="2">
        <f t="shared" si="416"/>
        <v>126.5037167492434</v>
      </c>
      <c r="L1039" s="5">
        <f t="shared" si="417"/>
        <v>0.31384836983451009</v>
      </c>
      <c r="M1039" s="4">
        <f t="shared" si="434"/>
        <v>6.2249249898273386E-2</v>
      </c>
      <c r="N1039" s="4">
        <f t="shared" si="418"/>
        <v>0.1143408561007092</v>
      </c>
      <c r="O1039" s="4">
        <f t="shared" si="419"/>
        <v>0</v>
      </c>
      <c r="P1039" s="4">
        <f t="shared" si="420"/>
        <v>0</v>
      </c>
      <c r="Q1039" s="5">
        <f t="shared" si="421"/>
        <v>3.6182895813356493</v>
      </c>
      <c r="R1039" s="5">
        <f t="shared" si="422"/>
        <v>-8.656452270973098</v>
      </c>
      <c r="S1039" s="5">
        <f t="shared" si="435"/>
        <v>24.997839303831817</v>
      </c>
      <c r="T1039" s="6">
        <f t="shared" si="436"/>
        <v>621.35104256750822</v>
      </c>
      <c r="U1039" s="5">
        <f t="shared" si="423"/>
        <v>-1.9547082637463</v>
      </c>
      <c r="V1039" s="5">
        <f t="shared" si="424"/>
        <v>7.6610387981675148</v>
      </c>
      <c r="W1039" s="5">
        <f t="shared" si="425"/>
        <v>2.9358584298293522</v>
      </c>
      <c r="X1039" s="5">
        <f t="shared" si="442"/>
        <v>1.6635813175893492</v>
      </c>
      <c r="Y1039" s="5">
        <f t="shared" si="442"/>
        <v>-0.99541347280558323</v>
      </c>
      <c r="Z1039" s="5">
        <f t="shared" si="426"/>
        <v>-4.2403022663388299</v>
      </c>
      <c r="AA1039">
        <f t="shared" si="427"/>
        <v>0</v>
      </c>
      <c r="AB1039">
        <f t="shared" si="437"/>
        <v>0</v>
      </c>
    </row>
    <row r="1040" spans="1:28" x14ac:dyDescent="0.2">
      <c r="A1040">
        <f t="shared" si="438"/>
        <v>10.07999999999983</v>
      </c>
      <c r="B1040" s="5">
        <f t="shared" si="428"/>
        <v>-284.02595795209402</v>
      </c>
      <c r="C1040" s="5">
        <f t="shared" si="429"/>
        <v>614.24069074234512</v>
      </c>
      <c r="D1040" s="5">
        <f t="shared" si="430"/>
        <v>-512.8227688422802</v>
      </c>
      <c r="E1040" s="2">
        <f t="shared" si="431"/>
        <v>676.72917105311626</v>
      </c>
      <c r="F1040" s="2">
        <f t="shared" si="432"/>
        <v>-24.815902859615502</v>
      </c>
      <c r="G1040" s="3">
        <f t="shared" si="439"/>
        <v>-17.126362003969568</v>
      </c>
      <c r="H1040" s="3">
        <f t="shared" si="440"/>
        <v>41.003220474346897</v>
      </c>
      <c r="I1040" s="3">
        <f t="shared" si="441"/>
        <v>-118.47899992454875</v>
      </c>
      <c r="J1040" s="2">
        <f t="shared" si="433"/>
        <v>126.53793813667163</v>
      </c>
      <c r="K1040" s="2">
        <f t="shared" si="416"/>
        <v>126.53793813667163</v>
      </c>
      <c r="L1040" s="5">
        <f t="shared" si="417"/>
        <v>0.31384836983451009</v>
      </c>
      <c r="M1040" s="4">
        <f t="shared" si="434"/>
        <v>6.2232352748794663E-2</v>
      </c>
      <c r="N1040" s="4">
        <f t="shared" si="418"/>
        <v>0.11431805061405115</v>
      </c>
      <c r="O1040" s="4">
        <f t="shared" si="419"/>
        <v>0</v>
      </c>
      <c r="P1040" s="4">
        <f t="shared" si="420"/>
        <v>0</v>
      </c>
      <c r="Q1040" s="5">
        <f t="shared" si="421"/>
        <v>3.6157561992252263</v>
      </c>
      <c r="R1040" s="5">
        <f t="shared" si="422"/>
        <v>-8.6566924478155478</v>
      </c>
      <c r="S1040" s="5">
        <f t="shared" si="435"/>
        <v>25.013553862513199</v>
      </c>
      <c r="T1040" s="6">
        <f t="shared" si="436"/>
        <v>621.35042121677634</v>
      </c>
      <c r="U1040" s="5">
        <f t="shared" si="423"/>
        <v>-1.9547418768467408</v>
      </c>
      <c r="V1040" s="5">
        <f t="shared" si="424"/>
        <v>7.6650699913413174</v>
      </c>
      <c r="W1040" s="5">
        <f t="shared" si="425"/>
        <v>2.9352895621581525</v>
      </c>
      <c r="X1040" s="5">
        <f t="shared" si="442"/>
        <v>1.6610143223784855</v>
      </c>
      <c r="Y1040" s="5">
        <f t="shared" si="442"/>
        <v>-0.99162245647423042</v>
      </c>
      <c r="Z1040" s="5">
        <f t="shared" si="426"/>
        <v>-4.2251565753286471</v>
      </c>
      <c r="AA1040">
        <f t="shared" si="427"/>
        <v>0</v>
      </c>
      <c r="AB1040">
        <f t="shared" si="437"/>
        <v>0</v>
      </c>
    </row>
    <row r="1041" spans="1:28" x14ac:dyDescent="0.2">
      <c r="A1041">
        <f t="shared" si="438"/>
        <v>10.089999999999829</v>
      </c>
      <c r="B1041" s="5">
        <f t="shared" si="428"/>
        <v>-284.19713852141757</v>
      </c>
      <c r="C1041" s="5">
        <f t="shared" si="429"/>
        <v>614.65067336596576</v>
      </c>
      <c r="D1041" s="5">
        <f t="shared" si="430"/>
        <v>-514.00777009935439</v>
      </c>
      <c r="E1041" s="2">
        <f t="shared" si="431"/>
        <v>677.1731416801739</v>
      </c>
      <c r="F1041" s="2">
        <f t="shared" si="432"/>
        <v>-24.814490086329009</v>
      </c>
      <c r="G1041" s="3">
        <f t="shared" si="439"/>
        <v>-17.109751860745781</v>
      </c>
      <c r="H1041" s="3">
        <f t="shared" si="440"/>
        <v>40.993304249782156</v>
      </c>
      <c r="I1041" s="3">
        <f t="shared" si="441"/>
        <v>-118.52125149030203</v>
      </c>
      <c r="J1041" s="2">
        <f t="shared" si="433"/>
        <v>126.57204137122433</v>
      </c>
      <c r="K1041" s="2">
        <f t="shared" si="416"/>
        <v>126.57204137122433</v>
      </c>
      <c r="L1041" s="5">
        <f t="shared" si="417"/>
        <v>0.31384836983451009</v>
      </c>
      <c r="M1041" s="4">
        <f t="shared" si="434"/>
        <v>6.2215522813453911E-2</v>
      </c>
      <c r="N1041" s="4">
        <f t="shared" si="418"/>
        <v>0.11429533257878126</v>
      </c>
      <c r="O1041" s="4">
        <f t="shared" si="419"/>
        <v>0</v>
      </c>
      <c r="P1041" s="4">
        <f t="shared" si="420"/>
        <v>0</v>
      </c>
      <c r="Q1041" s="5">
        <f t="shared" si="421"/>
        <v>3.613222965496218</v>
      </c>
      <c r="R1041" s="5">
        <f t="shared" si="422"/>
        <v>-8.6569314127055037</v>
      </c>
      <c r="S1041" s="5">
        <f t="shared" si="435"/>
        <v>25.029217914411404</v>
      </c>
      <c r="T1041" s="6">
        <f t="shared" si="436"/>
        <v>621.34979986666576</v>
      </c>
      <c r="U1041" s="5">
        <f t="shared" si="423"/>
        <v>-1.9547753877532064</v>
      </c>
      <c r="V1041" s="5">
        <f t="shared" si="424"/>
        <v>7.6690882076135987</v>
      </c>
      <c r="W1041" s="5">
        <f t="shared" si="425"/>
        <v>2.9347225385105902</v>
      </c>
      <c r="X1041" s="5">
        <f t="shared" si="442"/>
        <v>1.6584475777430117</v>
      </c>
      <c r="Y1041" s="5">
        <f t="shared" si="442"/>
        <v>-0.98784320509190504</v>
      </c>
      <c r="Z1041" s="5">
        <f t="shared" si="426"/>
        <v>-4.2100595470780036</v>
      </c>
      <c r="AA1041">
        <f t="shared" si="427"/>
        <v>0</v>
      </c>
      <c r="AB1041">
        <f t="shared" si="437"/>
        <v>0</v>
      </c>
    </row>
    <row r="1042" spans="1:28" x14ac:dyDescent="0.2">
      <c r="A1042">
        <f t="shared" si="438"/>
        <v>10.099999999999829</v>
      </c>
      <c r="B1042" s="5">
        <f t="shared" si="428"/>
        <v>-284.3681531176461</v>
      </c>
      <c r="C1042" s="5">
        <f t="shared" si="429"/>
        <v>615.06055701630339</v>
      </c>
      <c r="D1042" s="5">
        <f t="shared" si="430"/>
        <v>-515.19319311723473</v>
      </c>
      <c r="E1042" s="2">
        <f t="shared" si="431"/>
        <v>677.61695323002834</v>
      </c>
      <c r="F1042" s="2">
        <f t="shared" si="432"/>
        <v>-24.813069938067375</v>
      </c>
      <c r="G1042" s="3">
        <f t="shared" si="439"/>
        <v>-17.09316738496835</v>
      </c>
      <c r="H1042" s="3">
        <f t="shared" si="440"/>
        <v>40.983425817731238</v>
      </c>
      <c r="I1042" s="3">
        <f t="shared" si="441"/>
        <v>-118.56335208577282</v>
      </c>
      <c r="J1042" s="2">
        <f t="shared" si="433"/>
        <v>126.60602679502645</v>
      </c>
      <c r="K1042" s="2">
        <f t="shared" si="416"/>
        <v>126.60602679502645</v>
      </c>
      <c r="L1042" s="5">
        <f t="shared" si="417"/>
        <v>0.31384836983451009</v>
      </c>
      <c r="M1042" s="4">
        <f t="shared" si="434"/>
        <v>6.2198759822738536E-2</v>
      </c>
      <c r="N1042" s="4">
        <f t="shared" si="418"/>
        <v>0.11427270166936299</v>
      </c>
      <c r="O1042" s="4">
        <f t="shared" si="419"/>
        <v>0</v>
      </c>
      <c r="P1042" s="4">
        <f t="shared" si="420"/>
        <v>0</v>
      </c>
      <c r="Q1042" s="5">
        <f t="shared" si="421"/>
        <v>3.6106899035814233</v>
      </c>
      <c r="R1042" s="5">
        <f t="shared" si="422"/>
        <v>-8.6571691765209025</v>
      </c>
      <c r="S1042" s="5">
        <f t="shared" si="435"/>
        <v>25.04483157915686</v>
      </c>
      <c r="T1042" s="6">
        <f t="shared" si="436"/>
        <v>621.3491785171766</v>
      </c>
      <c r="U1042" s="5">
        <f t="shared" si="423"/>
        <v>-1.9548087973401993</v>
      </c>
      <c r="V1042" s="5">
        <f t="shared" si="424"/>
        <v>7.6730934834545925</v>
      </c>
      <c r="W1042" s="5">
        <f t="shared" si="425"/>
        <v>2.9341573549519078</v>
      </c>
      <c r="X1042" s="5">
        <f t="shared" si="442"/>
        <v>1.655881106241224</v>
      </c>
      <c r="Y1042" s="5">
        <f t="shared" si="442"/>
        <v>-0.98407569306630993</v>
      </c>
      <c r="Z1042" s="5">
        <f t="shared" si="426"/>
        <v>-4.195011065891233</v>
      </c>
      <c r="AA1042">
        <f t="shared" si="427"/>
        <v>0</v>
      </c>
      <c r="AB1042">
        <f t="shared" si="437"/>
        <v>0</v>
      </c>
    </row>
    <row r="1043" spans="1:28" x14ac:dyDescent="0.2">
      <c r="A1043">
        <f t="shared" si="438"/>
        <v>10.109999999999829</v>
      </c>
      <c r="B1043" s="5">
        <f t="shared" si="428"/>
        <v>-284.53900199744049</v>
      </c>
      <c r="C1043" s="5">
        <f t="shared" si="429"/>
        <v>615.47034207069601</v>
      </c>
      <c r="D1043" s="5">
        <f t="shared" si="430"/>
        <v>-516.37903638864577</v>
      </c>
      <c r="E1043" s="2">
        <f t="shared" si="431"/>
        <v>678.06060616018613</v>
      </c>
      <c r="F1043" s="2">
        <f t="shared" si="432"/>
        <v>-24.811642434617379</v>
      </c>
      <c r="G1043" s="3">
        <f t="shared" si="439"/>
        <v>-17.076608573905936</v>
      </c>
      <c r="H1043" s="3">
        <f t="shared" si="440"/>
        <v>40.973585060800573</v>
      </c>
      <c r="I1043" s="3">
        <f t="shared" si="441"/>
        <v>-118.60530219643174</v>
      </c>
      <c r="J1043" s="2">
        <f t="shared" si="433"/>
        <v>126.63989474975077</v>
      </c>
      <c r="K1043" s="2">
        <f t="shared" si="416"/>
        <v>126.63989474975077</v>
      </c>
      <c r="L1043" s="5">
        <f t="shared" si="417"/>
        <v>0.31384836983451009</v>
      </c>
      <c r="M1043" s="4">
        <f t="shared" si="434"/>
        <v>6.2182063508202913E-2</v>
      </c>
      <c r="N1043" s="4">
        <f t="shared" si="418"/>
        <v>0.11425015756135394</v>
      </c>
      <c r="O1043" s="4">
        <f t="shared" si="419"/>
        <v>0</v>
      </c>
      <c r="P1043" s="4">
        <f t="shared" si="420"/>
        <v>0</v>
      </c>
      <c r="Q1043" s="5">
        <f t="shared" si="421"/>
        <v>3.6081570367843572</v>
      </c>
      <c r="R1043" s="5">
        <f t="shared" si="422"/>
        <v>-8.6574057500689516</v>
      </c>
      <c r="S1043" s="5">
        <f t="shared" si="435"/>
        <v>25.06039497643097</v>
      </c>
      <c r="T1043" s="6">
        <f t="shared" si="436"/>
        <v>621.34855716830873</v>
      </c>
      <c r="U1043" s="5">
        <f t="shared" si="423"/>
        <v>-1.9548421064762724</v>
      </c>
      <c r="V1043" s="5">
        <f t="shared" si="424"/>
        <v>7.6770858552775527</v>
      </c>
      <c r="W1043" s="5">
        <f t="shared" si="425"/>
        <v>2.9335940075437588</v>
      </c>
      <c r="X1043" s="5">
        <f t="shared" si="442"/>
        <v>1.6533149303080847</v>
      </c>
      <c r="Y1043" s="5">
        <f t="shared" si="442"/>
        <v>-0.98031989479139892</v>
      </c>
      <c r="Z1043" s="5">
        <f t="shared" si="426"/>
        <v>-4.1800110160252686</v>
      </c>
      <c r="AA1043">
        <f t="shared" si="427"/>
        <v>0</v>
      </c>
      <c r="AB1043">
        <f t="shared" si="437"/>
        <v>0</v>
      </c>
    </row>
    <row r="1044" spans="1:28" x14ac:dyDescent="0.2">
      <c r="A1044">
        <f t="shared" si="438"/>
        <v>10.119999999999829</v>
      </c>
      <c r="B1044" s="5">
        <f t="shared" si="428"/>
        <v>-284.70968541743304</v>
      </c>
      <c r="C1044" s="5">
        <f t="shared" si="429"/>
        <v>615.88002890530936</v>
      </c>
      <c r="D1044" s="5">
        <f t="shared" si="430"/>
        <v>-517.56529841116094</v>
      </c>
      <c r="E1044" s="2">
        <f t="shared" si="431"/>
        <v>678.50410092710456</v>
      </c>
      <c r="F1044" s="2">
        <f t="shared" si="432"/>
        <v>-24.810207595746878</v>
      </c>
      <c r="G1044" s="3">
        <f t="shared" si="439"/>
        <v>-17.060075424602857</v>
      </c>
      <c r="H1044" s="3">
        <f t="shared" si="440"/>
        <v>40.963781861852659</v>
      </c>
      <c r="I1044" s="3">
        <f t="shared" si="441"/>
        <v>-118.64710230659199</v>
      </c>
      <c r="J1044" s="2">
        <f t="shared" si="433"/>
        <v>126.6736455766135</v>
      </c>
      <c r="K1044" s="2">
        <f t="shared" si="416"/>
        <v>126.6736455766135</v>
      </c>
      <c r="L1044" s="5">
        <f t="shared" si="417"/>
        <v>0.31384836983451009</v>
      </c>
      <c r="M1044" s="4">
        <f t="shared" si="434"/>
        <v>6.2165433602464557E-2</v>
      </c>
      <c r="N1044" s="4">
        <f t="shared" si="418"/>
        <v>0.1142276999314035</v>
      </c>
      <c r="O1044" s="4">
        <f t="shared" si="419"/>
        <v>0</v>
      </c>
      <c r="P1044" s="4">
        <f t="shared" si="420"/>
        <v>0</v>
      </c>
      <c r="Q1044" s="5">
        <f t="shared" si="421"/>
        <v>3.6056243882795371</v>
      </c>
      <c r="R1044" s="5">
        <f t="shared" si="422"/>
        <v>-8.6576411440863961</v>
      </c>
      <c r="S1044" s="5">
        <f t="shared" si="435"/>
        <v>25.075908225962849</v>
      </c>
      <c r="T1044" s="6">
        <f t="shared" si="436"/>
        <v>621.34793582006216</v>
      </c>
      <c r="U1044" s="5">
        <f t="shared" si="423"/>
        <v>-1.9548753160240575</v>
      </c>
      <c r="V1044" s="5">
        <f t="shared" si="424"/>
        <v>7.6810653594384473</v>
      </c>
      <c r="W1044" s="5">
        <f t="shared" si="425"/>
        <v>2.9330324923443136</v>
      </c>
      <c r="X1044" s="5">
        <f t="shared" si="442"/>
        <v>1.6507490722554796</v>
      </c>
      <c r="Y1044" s="5">
        <f t="shared" si="442"/>
        <v>-0.97657578464794881</v>
      </c>
      <c r="Z1044" s="5">
        <f t="shared" si="426"/>
        <v>-4.1650592816928373</v>
      </c>
      <c r="AA1044">
        <f t="shared" si="427"/>
        <v>0</v>
      </c>
      <c r="AB1044">
        <f t="shared" si="437"/>
        <v>0</v>
      </c>
    </row>
    <row r="1045" spans="1:28" x14ac:dyDescent="0.2">
      <c r="A1045">
        <f t="shared" si="438"/>
        <v>10.129999999999828</v>
      </c>
      <c r="B1045" s="5">
        <f t="shared" si="428"/>
        <v>-284.88020363422544</v>
      </c>
      <c r="C1045" s="5">
        <f t="shared" si="429"/>
        <v>616.28961789513869</v>
      </c>
      <c r="D1045" s="5">
        <f t="shared" si="430"/>
        <v>-518.7519776871909</v>
      </c>
      <c r="E1045" s="2">
        <f t="shared" si="431"/>
        <v>678.94743798619186</v>
      </c>
      <c r="F1045" s="2">
        <f t="shared" si="432"/>
        <v>-24.808765441204759</v>
      </c>
      <c r="G1045" s="3">
        <f t="shared" si="439"/>
        <v>-17.043567933880304</v>
      </c>
      <c r="H1045" s="3">
        <f t="shared" si="440"/>
        <v>40.954016104006179</v>
      </c>
      <c r="I1045" s="3">
        <f t="shared" si="441"/>
        <v>-118.68875289940891</v>
      </c>
      <c r="J1045" s="2">
        <f t="shared" si="433"/>
        <v>126.70727961636986</v>
      </c>
      <c r="K1045" s="2">
        <f t="shared" si="416"/>
        <v>126.70727961636986</v>
      </c>
      <c r="L1045" s="5">
        <f t="shared" si="417"/>
        <v>0.31384836983451009</v>
      </c>
      <c r="M1045" s="4">
        <f t="shared" si="434"/>
        <v>6.2148869839200309E-2</v>
      </c>
      <c r="N1045" s="4">
        <f t="shared" si="418"/>
        <v>0.11420532845725059</v>
      </c>
      <c r="O1045" s="4">
        <f t="shared" si="419"/>
        <v>0</v>
      </c>
      <c r="P1045" s="4">
        <f t="shared" si="420"/>
        <v>0</v>
      </c>
      <c r="Q1045" s="5">
        <f t="shared" si="421"/>
        <v>3.6030919811127675</v>
      </c>
      <c r="R1045" s="5">
        <f t="shared" si="422"/>
        <v>-8.6578753692398145</v>
      </c>
      <c r="S1045" s="5">
        <f t="shared" si="435"/>
        <v>25.091371447526061</v>
      </c>
      <c r="T1045" s="6">
        <f t="shared" si="436"/>
        <v>621.34731447243712</v>
      </c>
      <c r="U1045" s="5">
        <f t="shared" si="423"/>
        <v>-1.9549084268402908</v>
      </c>
      <c r="V1045" s="5">
        <f t="shared" si="424"/>
        <v>7.6850320322356565</v>
      </c>
      <c r="W1045" s="5">
        <f t="shared" si="425"/>
        <v>2.932472805408366</v>
      </c>
      <c r="X1045" s="5">
        <f t="shared" si="442"/>
        <v>1.6481835542724768</v>
      </c>
      <c r="Y1045" s="5">
        <f t="shared" si="442"/>
        <v>-0.97284333700415804</v>
      </c>
      <c r="Z1045" s="5">
        <f t="shared" si="426"/>
        <v>-4.1501557470655719</v>
      </c>
      <c r="AA1045">
        <f t="shared" si="427"/>
        <v>0</v>
      </c>
      <c r="AB1045">
        <f t="shared" si="437"/>
        <v>0</v>
      </c>
    </row>
    <row r="1046" spans="1:28" x14ac:dyDescent="0.2">
      <c r="A1046">
        <f t="shared" si="438"/>
        <v>10.139999999999828</v>
      </c>
      <c r="B1046" s="5">
        <f t="shared" si="428"/>
        <v>-285.05055690438655</v>
      </c>
      <c r="C1046" s="5">
        <f t="shared" si="429"/>
        <v>616.6991094140119</v>
      </c>
      <c r="D1046" s="5">
        <f t="shared" si="430"/>
        <v>-519.93907272397234</v>
      </c>
      <c r="E1046" s="2">
        <f t="shared" si="431"/>
        <v>679.39061779180929</v>
      </c>
      <c r="F1046" s="2">
        <f t="shared" si="432"/>
        <v>-24.807315990720753</v>
      </c>
      <c r="G1046" s="3">
        <f t="shared" si="439"/>
        <v>-17.02708609833758</v>
      </c>
      <c r="H1046" s="3">
        <f t="shared" si="440"/>
        <v>40.944287670636136</v>
      </c>
      <c r="I1046" s="3">
        <f t="shared" si="441"/>
        <v>-118.73025445687956</v>
      </c>
      <c r="J1046" s="2">
        <f t="shared" si="433"/>
        <v>126.74079720930975</v>
      </c>
      <c r="K1046" s="2">
        <f t="shared" si="416"/>
        <v>126.74079720930975</v>
      </c>
      <c r="L1046" s="5">
        <f t="shared" si="417"/>
        <v>0.31384836983451009</v>
      </c>
      <c r="M1046" s="4">
        <f t="shared" si="434"/>
        <v>6.2132371953142494E-2</v>
      </c>
      <c r="N1046" s="4">
        <f t="shared" si="418"/>
        <v>0.11418304281772118</v>
      </c>
      <c r="O1046" s="4">
        <f t="shared" si="419"/>
        <v>0</v>
      </c>
      <c r="P1046" s="4">
        <f t="shared" si="420"/>
        <v>0</v>
      </c>
      <c r="Q1046" s="5">
        <f t="shared" si="421"/>
        <v>3.6005598382014301</v>
      </c>
      <c r="R1046" s="5">
        <f t="shared" si="422"/>
        <v>-8.6581084361258895</v>
      </c>
      <c r="S1046" s="5">
        <f t="shared" si="435"/>
        <v>25.106784760935398</v>
      </c>
      <c r="T1046" s="6">
        <f t="shared" si="436"/>
        <v>621.34669312543338</v>
      </c>
      <c r="U1046" s="5">
        <f t="shared" si="423"/>
        <v>-1.9549414397758422</v>
      </c>
      <c r="V1046" s="5">
        <f t="shared" si="424"/>
        <v>7.68898590990967</v>
      </c>
      <c r="W1046" s="5">
        <f t="shared" si="425"/>
        <v>2.9319149427874449</v>
      </c>
      <c r="X1046" s="5">
        <f t="shared" si="442"/>
        <v>1.6456183984255879</v>
      </c>
      <c r="Y1046" s="5">
        <f t="shared" si="442"/>
        <v>-0.96912252621621953</v>
      </c>
      <c r="Z1046" s="5">
        <f t="shared" si="426"/>
        <v>-4.1353002962771583</v>
      </c>
      <c r="AA1046">
        <f t="shared" si="427"/>
        <v>0</v>
      </c>
      <c r="AB1046">
        <f t="shared" si="437"/>
        <v>0</v>
      </c>
    </row>
    <row r="1047" spans="1:28" x14ac:dyDescent="0.2">
      <c r="A1047">
        <f t="shared" si="438"/>
        <v>10.149999999999828</v>
      </c>
      <c r="B1047" s="5">
        <f t="shared" si="428"/>
        <v>-285.22074548444999</v>
      </c>
      <c r="C1047" s="5">
        <f t="shared" si="429"/>
        <v>617.10850383459194</v>
      </c>
      <c r="D1047" s="5">
        <f t="shared" si="430"/>
        <v>-521.12658203355591</v>
      </c>
      <c r="E1047" s="2">
        <f t="shared" si="431"/>
        <v>679.83364079727187</v>
      </c>
      <c r="F1047" s="2">
        <f t="shared" si="432"/>
        <v>-24.805859264005356</v>
      </c>
      <c r="G1047" s="3">
        <f t="shared" si="439"/>
        <v>-17.010629914353323</v>
      </c>
      <c r="H1047" s="3">
        <f t="shared" si="440"/>
        <v>40.934596445373977</v>
      </c>
      <c r="I1047" s="3">
        <f t="shared" si="441"/>
        <v>-118.77160745984233</v>
      </c>
      <c r="J1047" s="2">
        <f t="shared" si="433"/>
        <v>126.7741986952534</v>
      </c>
      <c r="K1047" s="2">
        <f t="shared" si="416"/>
        <v>126.7741986952534</v>
      </c>
      <c r="L1047" s="5">
        <f t="shared" si="417"/>
        <v>0.31384836983451009</v>
      </c>
      <c r="M1047" s="4">
        <f t="shared" si="434"/>
        <v>6.2115939680075137E-2</v>
      </c>
      <c r="N1047" s="4">
        <f t="shared" si="418"/>
        <v>0.11416084269272594</v>
      </c>
      <c r="O1047" s="4">
        <f t="shared" si="419"/>
        <v>0</v>
      </c>
      <c r="P1047" s="4">
        <f t="shared" si="420"/>
        <v>0</v>
      </c>
      <c r="Q1047" s="5">
        <f t="shared" si="421"/>
        <v>3.5980279823347745</v>
      </c>
      <c r="R1047" s="5">
        <f t="shared" si="422"/>
        <v>-8.6583403552716884</v>
      </c>
      <c r="S1047" s="5">
        <f t="shared" si="435"/>
        <v>25.122148286043661</v>
      </c>
      <c r="T1047" s="6">
        <f t="shared" si="436"/>
        <v>621.34607177905082</v>
      </c>
      <c r="U1047" s="5">
        <f t="shared" si="423"/>
        <v>-1.9549743556757422</v>
      </c>
      <c r="V1047" s="5">
        <f t="shared" si="424"/>
        <v>7.6929270286427807</v>
      </c>
      <c r="W1047" s="5">
        <f t="shared" si="425"/>
        <v>2.9313589005299105</v>
      </c>
      <c r="X1047" s="5">
        <f t="shared" si="442"/>
        <v>1.6430536266590323</v>
      </c>
      <c r="Y1047" s="5">
        <f t="shared" si="442"/>
        <v>-0.96541332662890778</v>
      </c>
      <c r="Z1047" s="5">
        <f t="shared" si="426"/>
        <v>-4.1204928134264271</v>
      </c>
      <c r="AA1047">
        <f t="shared" si="427"/>
        <v>0</v>
      </c>
      <c r="AB1047">
        <f t="shared" si="437"/>
        <v>0</v>
      </c>
    </row>
    <row r="1048" spans="1:28" x14ac:dyDescent="0.2">
      <c r="A1048">
        <f t="shared" si="438"/>
        <v>10.159999999999828</v>
      </c>
      <c r="B1048" s="5">
        <f t="shared" si="428"/>
        <v>-285.39076963091219</v>
      </c>
      <c r="C1048" s="5">
        <f t="shared" si="429"/>
        <v>617.51780152837944</v>
      </c>
      <c r="D1048" s="5">
        <f t="shared" si="430"/>
        <v>-522.31450413279492</v>
      </c>
      <c r="E1048" s="2">
        <f t="shared" si="431"/>
        <v>680.27650745484914</v>
      </c>
      <c r="F1048" s="2">
        <f t="shared" si="432"/>
        <v>-24.804395280749716</v>
      </c>
      <c r="G1048" s="3">
        <f t="shared" si="439"/>
        <v>-16.994199378086734</v>
      </c>
      <c r="H1048" s="3">
        <f t="shared" si="440"/>
        <v>40.924942312107689</v>
      </c>
      <c r="I1048" s="3">
        <f t="shared" si="441"/>
        <v>-118.81281238797659</v>
      </c>
      <c r="J1048" s="2">
        <f t="shared" si="433"/>
        <v>126.80748441354726</v>
      </c>
      <c r="K1048" s="2">
        <f t="shared" si="416"/>
        <v>126.80748441354726</v>
      </c>
      <c r="L1048" s="5">
        <f t="shared" si="417"/>
        <v>0.31384836983451009</v>
      </c>
      <c r="M1048" s="4">
        <f t="shared" si="434"/>
        <v>6.2099572756830118E-2</v>
      </c>
      <c r="N1048" s="4">
        <f t="shared" si="418"/>
        <v>0.11413872776325784</v>
      </c>
      <c r="O1048" s="4">
        <f t="shared" si="419"/>
        <v>0</v>
      </c>
      <c r="P1048" s="4">
        <f t="shared" si="420"/>
        <v>0</v>
      </c>
      <c r="Q1048" s="5">
        <f t="shared" si="421"/>
        <v>3.5954964361742152</v>
      </c>
      <c r="R1048" s="5">
        <f t="shared" si="422"/>
        <v>-8.6585711371349525</v>
      </c>
      <c r="S1048" s="5">
        <f t="shared" si="435"/>
        <v>25.137462142738507</v>
      </c>
      <c r="T1048" s="6">
        <f t="shared" si="436"/>
        <v>621.34545043328978</v>
      </c>
      <c r="U1048" s="5">
        <f t="shared" si="423"/>
        <v>-1.9550071753792071</v>
      </c>
      <c r="V1048" s="5">
        <f t="shared" si="424"/>
        <v>7.696855424558799</v>
      </c>
      <c r="W1048" s="5">
        <f t="shared" si="425"/>
        <v>2.9308046746810668</v>
      </c>
      <c r="X1048" s="5">
        <f t="shared" si="442"/>
        <v>1.6404892607950081</v>
      </c>
      <c r="Y1048" s="5">
        <f t="shared" si="442"/>
        <v>-0.96171571257615351</v>
      </c>
      <c r="Z1048" s="5">
        <f t="shared" si="426"/>
        <v>-4.1057331825804262</v>
      </c>
      <c r="AA1048">
        <f t="shared" si="427"/>
        <v>0</v>
      </c>
      <c r="AB1048">
        <f t="shared" si="437"/>
        <v>0</v>
      </c>
    </row>
    <row r="1049" spans="1:28" x14ac:dyDescent="0.2">
      <c r="A1049">
        <f t="shared" si="438"/>
        <v>10.169999999999828</v>
      </c>
      <c r="B1049" s="5">
        <f t="shared" si="428"/>
        <v>-285.56062960023002</v>
      </c>
      <c r="C1049" s="5">
        <f t="shared" si="429"/>
        <v>617.92700286571494</v>
      </c>
      <c r="D1049" s="5">
        <f t="shared" si="430"/>
        <v>-523.50283754333384</v>
      </c>
      <c r="E1049" s="2">
        <f t="shared" si="431"/>
        <v>680.719218215767</v>
      </c>
      <c r="F1049" s="2">
        <f t="shared" si="432"/>
        <v>-24.802924060625507</v>
      </c>
      <c r="G1049" s="3">
        <f t="shared" si="439"/>
        <v>-16.977794485478782</v>
      </c>
      <c r="H1049" s="3">
        <f t="shared" si="440"/>
        <v>40.915325154981929</v>
      </c>
      <c r="I1049" s="3">
        <f t="shared" si="441"/>
        <v>-118.85386971980239</v>
      </c>
      <c r="J1049" s="2">
        <f t="shared" si="433"/>
        <v>126.84065470305966</v>
      </c>
      <c r="K1049" s="2">
        <f t="shared" si="416"/>
        <v>126.84065470305966</v>
      </c>
      <c r="L1049" s="5">
        <f t="shared" si="417"/>
        <v>0.31384836983451009</v>
      </c>
      <c r="M1049" s="4">
        <f t="shared" si="434"/>
        <v>6.20832709212834E-2</v>
      </c>
      <c r="N1049" s="4">
        <f t="shared" si="418"/>
        <v>0.11411669771138971</v>
      </c>
      <c r="O1049" s="4">
        <f t="shared" si="419"/>
        <v>0</v>
      </c>
      <c r="P1049" s="4">
        <f t="shared" si="420"/>
        <v>0</v>
      </c>
      <c r="Q1049" s="5">
        <f t="shared" si="421"/>
        <v>3.5929652222536235</v>
      </c>
      <c r="R1049" s="5">
        <f t="shared" si="422"/>
        <v>-8.6588007921043726</v>
      </c>
      <c r="S1049" s="5">
        <f t="shared" si="435"/>
        <v>25.152726450939269</v>
      </c>
      <c r="T1049" s="6">
        <f t="shared" si="436"/>
        <v>621.34482908815005</v>
      </c>
      <c r="U1049" s="5">
        <f t="shared" si="423"/>
        <v>-1.9550398997196718</v>
      </c>
      <c r="V1049" s="5">
        <f t="shared" si="424"/>
        <v>7.7007711337227684</v>
      </c>
      <c r="W1049" s="5">
        <f t="shared" si="425"/>
        <v>2.9302522612832647</v>
      </c>
      <c r="X1049" s="5">
        <f t="shared" si="442"/>
        <v>1.6379253225339516</v>
      </c>
      <c r="Y1049" s="5">
        <f t="shared" si="442"/>
        <v>-0.95802965838160414</v>
      </c>
      <c r="Z1049" s="5">
        <f t="shared" si="426"/>
        <v>-4.0910212877774654</v>
      </c>
      <c r="AA1049">
        <f t="shared" si="427"/>
        <v>0</v>
      </c>
      <c r="AB1049">
        <f t="shared" si="437"/>
        <v>0</v>
      </c>
    </row>
    <row r="1050" spans="1:28" x14ac:dyDescent="0.2">
      <c r="A1050">
        <f t="shared" si="438"/>
        <v>10.179999999999827</v>
      </c>
      <c r="B1050" s="5">
        <f t="shared" si="428"/>
        <v>-285.73032564881868</v>
      </c>
      <c r="C1050" s="5">
        <f t="shared" si="429"/>
        <v>618.33610821578179</v>
      </c>
      <c r="D1050" s="5">
        <f t="shared" si="430"/>
        <v>-524.69158079159627</v>
      </c>
      <c r="E1050" s="2">
        <f t="shared" si="431"/>
        <v>681.16177353020839</v>
      </c>
      <c r="F1050" s="2">
        <f t="shared" si="432"/>
        <v>-24.801445623284827</v>
      </c>
      <c r="G1050" s="3">
        <f t="shared" si="439"/>
        <v>-16.961415232253444</v>
      </c>
      <c r="H1050" s="3">
        <f t="shared" si="440"/>
        <v>40.905744858398116</v>
      </c>
      <c r="I1050" s="3">
        <f t="shared" si="441"/>
        <v>-118.89477993268017</v>
      </c>
      <c r="J1050" s="2">
        <f t="shared" si="433"/>
        <v>126.87370990217686</v>
      </c>
      <c r="K1050" s="2">
        <f t="shared" si="416"/>
        <v>126.87370990217686</v>
      </c>
      <c r="L1050" s="5">
        <f t="shared" si="417"/>
        <v>0.31384836983451009</v>
      </c>
      <c r="M1050" s="4">
        <f t="shared" si="434"/>
        <v>6.2067033912351202E-2</v>
      </c>
      <c r="N1050" s="4">
        <f t="shared" si="418"/>
        <v>0.11409475222027186</v>
      </c>
      <c r="O1050" s="4">
        <f t="shared" si="419"/>
        <v>0</v>
      </c>
      <c r="P1050" s="4">
        <f t="shared" si="420"/>
        <v>0</v>
      </c>
      <c r="Q1050" s="5">
        <f t="shared" si="421"/>
        <v>3.5904343629796318</v>
      </c>
      <c r="R1050" s="5">
        <f t="shared" si="422"/>
        <v>-8.6590293304998784</v>
      </c>
      <c r="S1050" s="5">
        <f t="shared" si="435"/>
        <v>25.167941330593877</v>
      </c>
      <c r="T1050" s="6">
        <f t="shared" si="436"/>
        <v>621.3442077436315</v>
      </c>
      <c r="U1050" s="5">
        <f t="shared" si="423"/>
        <v>-1.9550725295248106</v>
      </c>
      <c r="V1050" s="5">
        <f t="shared" si="424"/>
        <v>7.7046741921406685</v>
      </c>
      <c r="W1050" s="5">
        <f t="shared" si="425"/>
        <v>2.9297016563760012</v>
      </c>
      <c r="X1050" s="5">
        <f t="shared" si="442"/>
        <v>1.6353618334548212</v>
      </c>
      <c r="Y1050" s="5">
        <f t="shared" si="442"/>
        <v>-0.95435513835920993</v>
      </c>
      <c r="Z1050" s="5">
        <f t="shared" si="426"/>
        <v>-4.0763570130301225</v>
      </c>
      <c r="AA1050">
        <f t="shared" si="427"/>
        <v>0</v>
      </c>
      <c r="AB1050">
        <f t="shared" si="437"/>
        <v>0</v>
      </c>
    </row>
    <row r="1051" spans="1:28" x14ac:dyDescent="0.2">
      <c r="A1051">
        <f t="shared" si="438"/>
        <v>10.189999999999827</v>
      </c>
      <c r="B1051" s="5">
        <f t="shared" si="428"/>
        <v>-285.89985803304955</v>
      </c>
      <c r="C1051" s="5">
        <f t="shared" si="429"/>
        <v>618.74511794660884</v>
      </c>
      <c r="D1051" s="5">
        <f t="shared" si="430"/>
        <v>-525.88073240877372</v>
      </c>
      <c r="E1051" s="2">
        <f t="shared" si="431"/>
        <v>681.604173847315</v>
      </c>
      <c r="F1051" s="2">
        <f t="shared" si="432"/>
        <v>-24.799959988360094</v>
      </c>
      <c r="G1051" s="3">
        <f t="shared" si="439"/>
        <v>-16.945061613918895</v>
      </c>
      <c r="H1051" s="3">
        <f t="shared" si="440"/>
        <v>40.896201307014522</v>
      </c>
      <c r="I1051" s="3">
        <f t="shared" si="441"/>
        <v>-118.93554350281046</v>
      </c>
      <c r="J1051" s="2">
        <f t="shared" si="433"/>
        <v>126.90665034879885</v>
      </c>
      <c r="K1051" s="2">
        <f t="shared" si="416"/>
        <v>126.90665034879885</v>
      </c>
      <c r="L1051" s="5">
        <f t="shared" si="417"/>
        <v>0.31384836983451009</v>
      </c>
      <c r="M1051" s="4">
        <f t="shared" si="434"/>
        <v>6.2050861469986271E-2</v>
      </c>
      <c r="N1051" s="4">
        <f t="shared" si="418"/>
        <v>0.11407289097412961</v>
      </c>
      <c r="O1051" s="4">
        <f t="shared" si="419"/>
        <v>0</v>
      </c>
      <c r="P1051" s="4">
        <f t="shared" si="420"/>
        <v>0</v>
      </c>
      <c r="Q1051" s="5">
        <f t="shared" si="421"/>
        <v>3.5879038806319286</v>
      </c>
      <c r="R1051" s="5">
        <f t="shared" si="422"/>
        <v>-8.6592567625729178</v>
      </c>
      <c r="S1051" s="5">
        <f t="shared" si="435"/>
        <v>25.183106901675718</v>
      </c>
      <c r="T1051" s="6">
        <f t="shared" si="436"/>
        <v>621.34358639973448</v>
      </c>
      <c r="U1051" s="5">
        <f t="shared" si="423"/>
        <v>-1.9551050656165676</v>
      </c>
      <c r="V1051" s="5">
        <f t="shared" si="424"/>
        <v>7.708564635759136</v>
      </c>
      <c r="W1051" s="5">
        <f t="shared" si="425"/>
        <v>2.9291528559960218</v>
      </c>
      <c r="X1051" s="5">
        <f t="shared" si="442"/>
        <v>1.6327988150153609</v>
      </c>
      <c r="Y1051" s="5">
        <f t="shared" si="442"/>
        <v>-0.95069212681378179</v>
      </c>
      <c r="Z1051" s="5">
        <f t="shared" si="426"/>
        <v>-4.0617402423282591</v>
      </c>
      <c r="AA1051">
        <f t="shared" si="427"/>
        <v>0</v>
      </c>
      <c r="AB1051">
        <f t="shared" si="437"/>
        <v>0</v>
      </c>
    </row>
    <row r="1052" spans="1:28" x14ac:dyDescent="0.2">
      <c r="A1052">
        <f t="shared" si="438"/>
        <v>10.199999999999827</v>
      </c>
      <c r="B1052" s="5">
        <f t="shared" si="428"/>
        <v>-286.06922700924804</v>
      </c>
      <c r="C1052" s="5">
        <f t="shared" si="429"/>
        <v>619.15403242507261</v>
      </c>
      <c r="D1052" s="5">
        <f t="shared" si="430"/>
        <v>-527.07029093081394</v>
      </c>
      <c r="E1052" s="2">
        <f t="shared" si="431"/>
        <v>682.04641961518757</v>
      </c>
      <c r="F1052" s="2">
        <f t="shared" si="432"/>
        <v>-24.798467175463902</v>
      </c>
      <c r="G1052" s="3">
        <f t="shared" si="439"/>
        <v>-16.928733625768743</v>
      </c>
      <c r="H1052" s="3">
        <f t="shared" si="440"/>
        <v>40.886694385746381</v>
      </c>
      <c r="I1052" s="3">
        <f t="shared" si="441"/>
        <v>-118.97616090523374</v>
      </c>
      <c r="J1052" s="2">
        <f t="shared" si="433"/>
        <v>126.93947638033539</v>
      </c>
      <c r="K1052" s="2">
        <f t="shared" si="416"/>
        <v>126.93947638033539</v>
      </c>
      <c r="L1052" s="5">
        <f t="shared" si="417"/>
        <v>0.31384836983451009</v>
      </c>
      <c r="M1052" s="4">
        <f t="shared" si="434"/>
        <v>6.2034753335174046E-2</v>
      </c>
      <c r="N1052" s="4">
        <f t="shared" si="418"/>
        <v>0.11405111365826084</v>
      </c>
      <c r="O1052" s="4">
        <f t="shared" si="419"/>
        <v>0</v>
      </c>
      <c r="P1052" s="4">
        <f t="shared" si="420"/>
        <v>0</v>
      </c>
      <c r="Q1052" s="5">
        <f t="shared" si="421"/>
        <v>3.5853737973635669</v>
      </c>
      <c r="R1052" s="5">
        <f t="shared" si="422"/>
        <v>-8.6594830985067386</v>
      </c>
      <c r="S1052" s="5">
        <f t="shared" si="435"/>
        <v>25.198223284180578</v>
      </c>
      <c r="T1052" s="6">
        <f t="shared" si="436"/>
        <v>621.34296505645875</v>
      </c>
      <c r="U1052" s="5">
        <f t="shared" si="423"/>
        <v>-1.9551375088111846</v>
      </c>
      <c r="V1052" s="5">
        <f t="shared" si="424"/>
        <v>7.7124425004651993</v>
      </c>
      <c r="W1052" s="5">
        <f t="shared" si="425"/>
        <v>2.9286058561774313</v>
      </c>
      <c r="X1052" s="5">
        <f t="shared" si="442"/>
        <v>1.6302362885523822</v>
      </c>
      <c r="Y1052" s="5">
        <f t="shared" si="442"/>
        <v>-0.94704059804153928</v>
      </c>
      <c r="Z1052" s="5">
        <f t="shared" si="426"/>
        <v>-4.0471708596419909</v>
      </c>
      <c r="AA1052">
        <f t="shared" si="427"/>
        <v>0</v>
      </c>
      <c r="AB1052">
        <f t="shared" si="437"/>
        <v>0</v>
      </c>
    </row>
    <row r="1053" spans="1:28" x14ac:dyDescent="0.2">
      <c r="A1053">
        <f t="shared" si="438"/>
        <v>10.209999999999827</v>
      </c>
      <c r="B1053" s="5">
        <f t="shared" si="428"/>
        <v>-286.23843283369132</v>
      </c>
      <c r="C1053" s="5">
        <f t="shared" si="429"/>
        <v>619.56285201690014</v>
      </c>
      <c r="D1053" s="5">
        <f t="shared" si="430"/>
        <v>-528.26025489840924</v>
      </c>
      <c r="E1053" s="2">
        <f t="shared" si="431"/>
        <v>682.48851128088813</v>
      </c>
      <c r="F1053" s="2">
        <f t="shared" si="432"/>
        <v>-24.796967204188952</v>
      </c>
      <c r="G1053" s="3">
        <f t="shared" si="439"/>
        <v>-16.912431262883221</v>
      </c>
      <c r="H1053" s="3">
        <f t="shared" si="440"/>
        <v>40.877223979765965</v>
      </c>
      <c r="I1053" s="3">
        <f t="shared" si="441"/>
        <v>-119.01663261383015</v>
      </c>
      <c r="J1053" s="2">
        <f t="shared" si="433"/>
        <v>126.97218833370212</v>
      </c>
      <c r="K1053" s="2">
        <f t="shared" si="416"/>
        <v>126.97218833370212</v>
      </c>
      <c r="L1053" s="5">
        <f t="shared" si="417"/>
        <v>0.31384836983451009</v>
      </c>
      <c r="M1053" s="4">
        <f t="shared" si="434"/>
        <v>6.201870924992893E-2</v>
      </c>
      <c r="N1053" s="4">
        <f t="shared" si="418"/>
        <v>0.11402941995903368</v>
      </c>
      <c r="O1053" s="4">
        <f t="shared" si="419"/>
        <v>0</v>
      </c>
      <c r="P1053" s="4">
        <f t="shared" si="420"/>
        <v>0</v>
      </c>
      <c r="Q1053" s="5">
        <f t="shared" si="421"/>
        <v>3.582844135201269</v>
      </c>
      <c r="R1053" s="5">
        <f t="shared" si="422"/>
        <v>-8.6597083484166841</v>
      </c>
      <c r="S1053" s="5">
        <f t="shared" si="435"/>
        <v>25.213290598123617</v>
      </c>
      <c r="T1053" s="6">
        <f t="shared" si="436"/>
        <v>621.34234371380444</v>
      </c>
      <c r="U1053" s="5">
        <f t="shared" si="423"/>
        <v>-1.9551698599192298</v>
      </c>
      <c r="V1053" s="5">
        <f t="shared" si="424"/>
        <v>7.7163078220859971</v>
      </c>
      <c r="W1053" s="5">
        <f t="shared" si="425"/>
        <v>2.9280606529517863</v>
      </c>
      <c r="X1053" s="5">
        <f t="shared" si="442"/>
        <v>1.6276742752820392</v>
      </c>
      <c r="Y1053" s="5">
        <f t="shared" si="442"/>
        <v>-0.94340052633068705</v>
      </c>
      <c r="Z1053" s="5">
        <f t="shared" si="426"/>
        <v>-4.032648748924597</v>
      </c>
      <c r="AA1053">
        <f t="shared" si="427"/>
        <v>0</v>
      </c>
      <c r="AB1053">
        <f t="shared" si="437"/>
        <v>0</v>
      </c>
    </row>
    <row r="1054" spans="1:28" x14ac:dyDescent="0.2">
      <c r="A1054">
        <f t="shared" si="438"/>
        <v>10.219999999999827</v>
      </c>
      <c r="B1054" s="5">
        <f t="shared" si="428"/>
        <v>-286.40747576260634</v>
      </c>
      <c r="C1054" s="5">
        <f t="shared" si="429"/>
        <v>619.97157708667157</v>
      </c>
      <c r="D1054" s="5">
        <f t="shared" si="430"/>
        <v>-529.45062285698498</v>
      </c>
      <c r="E1054" s="2">
        <f t="shared" si="431"/>
        <v>682.93044929044027</v>
      </c>
      <c r="F1054" s="2">
        <f t="shared" si="432"/>
        <v>-24.795460094107913</v>
      </c>
      <c r="G1054" s="3">
        <f t="shared" si="439"/>
        <v>-16.896154520130402</v>
      </c>
      <c r="H1054" s="3">
        <f t="shared" si="440"/>
        <v>40.867789974502656</v>
      </c>
      <c r="I1054" s="3">
        <f t="shared" si="441"/>
        <v>-119.05695910131941</v>
      </c>
      <c r="J1054" s="2">
        <f t="shared" si="433"/>
        <v>127.00478654531658</v>
      </c>
      <c r="K1054" s="2">
        <f t="shared" si="416"/>
        <v>127.00478654531658</v>
      </c>
      <c r="L1054" s="5">
        <f t="shared" si="417"/>
        <v>0.31384836983451009</v>
      </c>
      <c r="M1054" s="4">
        <f t="shared" si="434"/>
        <v>6.2002728957290483E-2</v>
      </c>
      <c r="N1054" s="4">
        <f t="shared" si="418"/>
        <v>0.11400780956388375</v>
      </c>
      <c r="O1054" s="4">
        <f t="shared" si="419"/>
        <v>0</v>
      </c>
      <c r="P1054" s="4">
        <f t="shared" si="420"/>
        <v>0</v>
      </c>
      <c r="Q1054" s="5">
        <f t="shared" si="421"/>
        <v>3.5803149160457339</v>
      </c>
      <c r="R1054" s="5">
        <f t="shared" si="422"/>
        <v>-8.65993252235047</v>
      </c>
      <c r="S1054" s="5">
        <f t="shared" si="435"/>
        <v>25.228308963536335</v>
      </c>
      <c r="T1054" s="6">
        <f t="shared" si="436"/>
        <v>621.34172237177131</v>
      </c>
      <c r="U1054" s="5">
        <f t="shared" si="423"/>
        <v>-1.9552021197456202</v>
      </c>
      <c r="V1054" s="5">
        <f t="shared" si="424"/>
        <v>7.7201606363885125</v>
      </c>
      <c r="W1054" s="5">
        <f t="shared" si="425"/>
        <v>2.9275172423481997</v>
      </c>
      <c r="X1054" s="5">
        <f t="shared" si="442"/>
        <v>1.6251127963001137</v>
      </c>
      <c r="Y1054" s="5">
        <f t="shared" si="442"/>
        <v>-0.93977188596195749</v>
      </c>
      <c r="Z1054" s="5">
        <f t="shared" si="426"/>
        <v>-4.0181737941154658</v>
      </c>
      <c r="AA1054">
        <f t="shared" si="427"/>
        <v>0</v>
      </c>
      <c r="AB1054">
        <f t="shared" si="437"/>
        <v>0</v>
      </c>
    </row>
    <row r="1055" spans="1:28" x14ac:dyDescent="0.2">
      <c r="A1055">
        <f t="shared" si="438"/>
        <v>10.229999999999826</v>
      </c>
      <c r="B1055" s="5">
        <f t="shared" si="428"/>
        <v>-286.5763560521678</v>
      </c>
      <c r="C1055" s="5">
        <f t="shared" si="429"/>
        <v>620.38020799782237</v>
      </c>
      <c r="D1055" s="5">
        <f t="shared" si="430"/>
        <v>-530.6413933566879</v>
      </c>
      <c r="E1055" s="2">
        <f t="shared" si="431"/>
        <v>683.37223408883108</v>
      </c>
      <c r="F1055" s="2">
        <f t="shared" si="432"/>
        <v>-24.793945864773359</v>
      </c>
      <c r="G1055" s="3">
        <f t="shared" si="439"/>
        <v>-16.8799033921674</v>
      </c>
      <c r="H1055" s="3">
        <f t="shared" si="440"/>
        <v>40.858392255643039</v>
      </c>
      <c r="I1055" s="3">
        <f t="shared" si="441"/>
        <v>-119.09714083926056</v>
      </c>
      <c r="J1055" s="2">
        <f t="shared" si="433"/>
        <v>127.03727135109429</v>
      </c>
      <c r="K1055" s="2">
        <f t="shared" si="416"/>
        <v>127.03727135109429</v>
      </c>
      <c r="L1055" s="5">
        <f t="shared" si="417"/>
        <v>0.31384836983451009</v>
      </c>
      <c r="M1055" s="4">
        <f t="shared" si="434"/>
        <v>6.1986812201319734E-2</v>
      </c>
      <c r="N1055" s="4">
        <f t="shared" si="418"/>
        <v>0.11398628216131199</v>
      </c>
      <c r="O1055" s="4">
        <f t="shared" si="419"/>
        <v>0</v>
      </c>
      <c r="P1055" s="4">
        <f t="shared" si="420"/>
        <v>0</v>
      </c>
      <c r="Q1055" s="5">
        <f t="shared" si="421"/>
        <v>3.5777861616719453</v>
      </c>
      <c r="R1055" s="5">
        <f t="shared" si="422"/>
        <v>-8.6601556302884628</v>
      </c>
      <c r="S1055" s="5">
        <f t="shared" si="435"/>
        <v>25.243278500463553</v>
      </c>
      <c r="T1055" s="6">
        <f t="shared" si="436"/>
        <v>621.3411010303596</v>
      </c>
      <c r="U1055" s="5">
        <f t="shared" si="423"/>
        <v>-1.9552342890896512</v>
      </c>
      <c r="V1055" s="5">
        <f t="shared" si="424"/>
        <v>7.7240009790792863</v>
      </c>
      <c r="W1055" s="5">
        <f t="shared" si="425"/>
        <v>2.9269756203934332</v>
      </c>
      <c r="X1055" s="5">
        <f t="shared" si="442"/>
        <v>1.6225518725822941</v>
      </c>
      <c r="Y1055" s="5">
        <f t="shared" si="442"/>
        <v>-0.93615465120917651</v>
      </c>
      <c r="Z1055" s="5">
        <f t="shared" si="426"/>
        <v>-4.0037458791430112</v>
      </c>
      <c r="AA1055">
        <f t="shared" si="427"/>
        <v>0</v>
      </c>
      <c r="AB1055">
        <f t="shared" si="437"/>
        <v>0</v>
      </c>
    </row>
    <row r="1056" spans="1:28" x14ac:dyDescent="0.2">
      <c r="A1056">
        <f t="shared" si="438"/>
        <v>10.239999999999826</v>
      </c>
      <c r="B1056" s="5">
        <f t="shared" si="428"/>
        <v>-286.74507395849588</v>
      </c>
      <c r="C1056" s="5">
        <f t="shared" si="429"/>
        <v>620.78874511264621</v>
      </c>
      <c r="D1056" s="5">
        <f t="shared" si="430"/>
        <v>-531.83256495237447</v>
      </c>
      <c r="E1056" s="2">
        <f t="shared" si="431"/>
        <v>683.81386612001165</v>
      </c>
      <c r="F1056" s="2">
        <f t="shared" si="432"/>
        <v>-24.792424535717604</v>
      </c>
      <c r="G1056" s="3">
        <f t="shared" si="439"/>
        <v>-16.863677873441578</v>
      </c>
      <c r="H1056" s="3">
        <f t="shared" si="440"/>
        <v>40.84903070913095</v>
      </c>
      <c r="I1056" s="3">
        <f t="shared" si="441"/>
        <v>-119.13717829805199</v>
      </c>
      <c r="J1056" s="2">
        <f t="shared" si="433"/>
        <v>127.06964308644515</v>
      </c>
      <c r="K1056" s="2">
        <f t="shared" ref="K1056:K1119" si="443">IF(D1056&gt;=hwind,SQRT((G1056-vxw)^2+(H1056-vyw)^2+I1056^2),J1056)</f>
        <v>127.06964308644515</v>
      </c>
      <c r="L1056" s="5">
        <f t="shared" ref="L1056:L1119" si="444">IF(drag=1,cdfit*(cda+cdb/(1+EXP(-(K1056-vel)/dv))),IF(drag=2,cdfit,0))</f>
        <v>0.31384836983451009</v>
      </c>
      <c r="M1056" s="4">
        <f t="shared" si="434"/>
        <v>6.1970958727095377E-2</v>
      </c>
      <c r="N1056" s="4">
        <f t="shared" ref="N1056:N1119" si="445">IF(Magnus=1,(IF(M1056&lt;0.1,1.5*M1056,0.09+0.6*M1056)),IF(Magnus=2,1/(2.32+0.4/M1056),0))</f>
        <v>0.11396483744088204</v>
      </c>
      <c r="O1056" s="4">
        <f t="shared" ref="O1056:O1119" si="446">IF(D1056&gt;=hwind,vxw,0)</f>
        <v>0</v>
      </c>
      <c r="P1056" s="4">
        <f t="shared" ref="P1056:P1119" si="447">IF(E1056&gt;=hwind,vxw,0)</f>
        <v>0</v>
      </c>
      <c r="Q1056" s="5">
        <f t="shared" ref="Q1056:Q1119" si="448">-const*$L1056*$K1056*(G1056-O1056)</f>
        <v>3.5752578937294888</v>
      </c>
      <c r="R1056" s="5">
        <f t="shared" ref="R1056:R1119" si="449">-const*$L1056*$K1056*(H1056-P1056)</f>
        <v>-8.6603776821439826</v>
      </c>
      <c r="S1056" s="5">
        <f t="shared" si="435"/>
        <v>25.25819932896049</v>
      </c>
      <c r="T1056" s="6">
        <f t="shared" si="436"/>
        <v>621.34047968956929</v>
      </c>
      <c r="U1056" s="5">
        <f t="shared" ref="U1056:U1119" si="450">const*($N1056/omega)*K1056*(wy*I1056-wz*(H1056-P1056))</f>
        <v>-1.9552663687450258</v>
      </c>
      <c r="V1056" s="5">
        <f t="shared" ref="V1056:V1119" si="451">const*($N1056/omega)*K1056*(wz*(G1056-O1056)-wx*I1056)</f>
        <v>7.727828885804203</v>
      </c>
      <c r="W1056" s="5">
        <f t="shared" ref="W1056:W1119" si="452">const*($N1056/omega)*K1056*(wx*(H1056-P1056)-wy*(G1056-O1056))</f>
        <v>2.9264357831120109</v>
      </c>
      <c r="X1056" s="5">
        <f t="shared" si="442"/>
        <v>1.619991524984463</v>
      </c>
      <c r="Y1056" s="5">
        <f t="shared" si="442"/>
        <v>-0.93254879633977961</v>
      </c>
      <c r="Z1056" s="5">
        <f t="shared" ref="Z1056:Z1119" si="453">S1056+W1056-32.174</f>
        <v>-3.989364887927497</v>
      </c>
      <c r="AA1056">
        <f t="shared" ref="AA1056:AA1119" si="454">IF(($A1056-ttarget)*($A1057-ttarget)&lt;0,1,0)</f>
        <v>0</v>
      </c>
      <c r="AB1056">
        <f t="shared" si="437"/>
        <v>0</v>
      </c>
    </row>
    <row r="1057" spans="1:28" x14ac:dyDescent="0.2">
      <c r="A1057">
        <f t="shared" si="438"/>
        <v>10.249999999999826</v>
      </c>
      <c r="B1057" s="5">
        <f t="shared" ref="B1057:B1120" si="455">B1056+G1056*dt+0.5*X1056*dt*dt</f>
        <v>-286.91362973765405</v>
      </c>
      <c r="C1057" s="5">
        <f t="shared" ref="C1057:C1120" si="456">C1056+H1056*dt+0.5*Y1056*dt*dt</f>
        <v>621.19718879229765</v>
      </c>
      <c r="D1057" s="5">
        <f t="shared" ref="D1057:D1120" si="457">D1056+I1056*dt+0.5*Z1056*dt*dt</f>
        <v>-533.02413620359937</v>
      </c>
      <c r="E1057" s="2">
        <f t="shared" ref="E1057:E1120" si="458">SQRT(B1057^2+C1057^2)</f>
        <v>684.25534582689897</v>
      </c>
      <c r="F1057" s="2">
        <f t="shared" ref="F1057:F1120" si="459">ATAN2(C1057,B1057)*180/PI()</f>
        <v>-24.790896126452626</v>
      </c>
      <c r="G1057" s="3">
        <f t="shared" si="439"/>
        <v>-16.847477958191732</v>
      </c>
      <c r="H1057" s="3">
        <f t="shared" si="440"/>
        <v>40.839705221167556</v>
      </c>
      <c r="I1057" s="3">
        <f t="shared" si="441"/>
        <v>-119.17707194693126</v>
      </c>
      <c r="J1057" s="2">
        <f t="shared" ref="J1057:J1120" si="460">SQRT(G1057^2+H1057^2+I1057^2)</f>
        <v>127.10190208626953</v>
      </c>
      <c r="K1057" s="2">
        <f t="shared" si="443"/>
        <v>127.10190208626953</v>
      </c>
      <c r="L1057" s="5">
        <f t="shared" si="444"/>
        <v>0.31384836983451009</v>
      </c>
      <c r="M1057" s="4">
        <f t="shared" ref="M1057:M1120" si="461">(romega/K1057)*EXP(-A1057/tau)</f>
        <v>6.1955168280710064E-2</v>
      </c>
      <c r="N1057" s="4">
        <f t="shared" si="445"/>
        <v>0.11394347509321777</v>
      </c>
      <c r="O1057" s="4">
        <f t="shared" si="446"/>
        <v>0</v>
      </c>
      <c r="P1057" s="4">
        <f t="shared" si="447"/>
        <v>0</v>
      </c>
      <c r="Q1057" s="5">
        <f t="shared" si="448"/>
        <v>3.5727301337428616</v>
      </c>
      <c r="R1057" s="5">
        <f t="shared" si="449"/>
        <v>-8.6605986877635708</v>
      </c>
      <c r="S1057" s="5">
        <f t="shared" ref="S1057:S1120" si="462">-const*$L1057*$K1057*I1057</f>
        <v>25.27307156908979</v>
      </c>
      <c r="T1057" s="6">
        <f t="shared" ref="T1057:T1120" si="463">omega*EXP(-A1057/tau)*30/PI()</f>
        <v>621.33985834940017</v>
      </c>
      <c r="U1057" s="5">
        <f t="shared" si="450"/>
        <v>-1.9552983594998783</v>
      </c>
      <c r="V1057" s="5">
        <f t="shared" si="451"/>
        <v>7.731644392148187</v>
      </c>
      <c r="W1057" s="5">
        <f t="shared" si="452"/>
        <v>2.9258977265263031</v>
      </c>
      <c r="X1057" s="5">
        <f t="shared" si="442"/>
        <v>1.6174317742429833</v>
      </c>
      <c r="Y1057" s="5">
        <f t="shared" si="442"/>
        <v>-0.92895429561538378</v>
      </c>
      <c r="Z1057" s="5">
        <f t="shared" si="453"/>
        <v>-3.9750307043839044</v>
      </c>
      <c r="AA1057">
        <f t="shared" si="454"/>
        <v>0</v>
      </c>
      <c r="AB1057">
        <f t="shared" ref="AB1057:AB1120" si="464">IF($D1057*$D1058&lt;0,1,0)</f>
        <v>0</v>
      </c>
    </row>
    <row r="1058" spans="1:28" x14ac:dyDescent="0.2">
      <c r="A1058">
        <f t="shared" si="438"/>
        <v>10.259999999999826</v>
      </c>
      <c r="B1058" s="5">
        <f t="shared" si="455"/>
        <v>-287.08202364564727</v>
      </c>
      <c r="C1058" s="5">
        <f t="shared" si="456"/>
        <v>621.60553939679448</v>
      </c>
      <c r="D1058" s="5">
        <f t="shared" si="457"/>
        <v>-534.21610567460391</v>
      </c>
      <c r="E1058" s="2">
        <f t="shared" si="458"/>
        <v>684.69667365137673</v>
      </c>
      <c r="F1058" s="2">
        <f t="shared" si="459"/>
        <v>-24.789360656469967</v>
      </c>
      <c r="G1058" s="3">
        <f t="shared" si="439"/>
        <v>-16.831303640449303</v>
      </c>
      <c r="H1058" s="3">
        <f t="shared" si="440"/>
        <v>40.830415678211402</v>
      </c>
      <c r="I1058" s="3">
        <f t="shared" si="441"/>
        <v>-119.21682225397511</v>
      </c>
      <c r="J1058" s="2">
        <f t="shared" si="460"/>
        <v>127.13404868495469</v>
      </c>
      <c r="K1058" s="2">
        <f t="shared" si="443"/>
        <v>127.13404868495469</v>
      </c>
      <c r="L1058" s="5">
        <f t="shared" si="444"/>
        <v>0.31384836983451009</v>
      </c>
      <c r="M1058" s="4">
        <f t="shared" si="461"/>
        <v>6.193944060926667E-2</v>
      </c>
      <c r="N1058" s="4">
        <f t="shared" si="445"/>
        <v>0.11392219481000082</v>
      </c>
      <c r="O1058" s="4">
        <f t="shared" si="446"/>
        <v>0</v>
      </c>
      <c r="P1058" s="4">
        <f t="shared" si="447"/>
        <v>0</v>
      </c>
      <c r="Q1058" s="5">
        <f t="shared" si="448"/>
        <v>3.5702029031117934</v>
      </c>
      <c r="R1058" s="5">
        <f t="shared" si="449"/>
        <v>-8.6608186569272956</v>
      </c>
      <c r="S1058" s="5">
        <f t="shared" si="462"/>
        <v>25.287895340918624</v>
      </c>
      <c r="T1058" s="6">
        <f t="shared" si="463"/>
        <v>621.33923700985258</v>
      </c>
      <c r="U1058" s="5">
        <f t="shared" si="450"/>
        <v>-1.9553302621368049</v>
      </c>
      <c r="V1058" s="5">
        <f t="shared" si="451"/>
        <v>7.7354475336349786</v>
      </c>
      <c r="W1058" s="5">
        <f t="shared" si="452"/>
        <v>2.9253614466566322</v>
      </c>
      <c r="X1058" s="5">
        <f t="shared" si="442"/>
        <v>1.6148726409749885</v>
      </c>
      <c r="Y1058" s="5">
        <f t="shared" si="442"/>
        <v>-0.92537112329231697</v>
      </c>
      <c r="Z1058" s="5">
        <f t="shared" si="453"/>
        <v>-3.9607432124247453</v>
      </c>
      <c r="AA1058">
        <f t="shared" si="454"/>
        <v>0</v>
      </c>
      <c r="AB1058">
        <f t="shared" si="464"/>
        <v>0</v>
      </c>
    </row>
    <row r="1059" spans="1:28" x14ac:dyDescent="0.2">
      <c r="A1059">
        <f t="shared" si="438"/>
        <v>10.269999999999825</v>
      </c>
      <c r="B1059" s="5">
        <f t="shared" si="455"/>
        <v>-287.25025593841968</v>
      </c>
      <c r="C1059" s="5">
        <f t="shared" si="456"/>
        <v>622.01379728502047</v>
      </c>
      <c r="D1059" s="5">
        <f t="shared" si="457"/>
        <v>-535.40847193430432</v>
      </c>
      <c r="E1059" s="2">
        <f t="shared" si="458"/>
        <v>685.13785003429655</v>
      </c>
      <c r="F1059" s="2">
        <f t="shared" si="459"/>
        <v>-24.787818145240603</v>
      </c>
      <c r="G1059" s="3">
        <f t="shared" si="439"/>
        <v>-16.815154914039553</v>
      </c>
      <c r="H1059" s="3">
        <f t="shared" si="440"/>
        <v>40.82116196697848</v>
      </c>
      <c r="I1059" s="3">
        <f t="shared" si="441"/>
        <v>-119.25642968609935</v>
      </c>
      <c r="J1059" s="2">
        <f t="shared" si="460"/>
        <v>127.16608321637102</v>
      </c>
      <c r="K1059" s="2">
        <f t="shared" si="443"/>
        <v>127.16608321637102</v>
      </c>
      <c r="L1059" s="5">
        <f t="shared" si="444"/>
        <v>0.31384836983451009</v>
      </c>
      <c r="M1059" s="4">
        <f t="shared" si="461"/>
        <v>6.1923775460874554E-2</v>
      </c>
      <c r="N1059" s="4">
        <f t="shared" si="445"/>
        <v>0.11390099628396799</v>
      </c>
      <c r="O1059" s="4">
        <f t="shared" si="446"/>
        <v>0</v>
      </c>
      <c r="P1059" s="4">
        <f t="shared" si="447"/>
        <v>0</v>
      </c>
      <c r="Q1059" s="5">
        <f t="shared" si="448"/>
        <v>3.5676762231115586</v>
      </c>
      <c r="R1059" s="5">
        <f t="shared" si="449"/>
        <v>-8.6610375993490187</v>
      </c>
      <c r="S1059" s="5">
        <f t="shared" si="462"/>
        <v>25.30267076451576</v>
      </c>
      <c r="T1059" s="6">
        <f t="shared" si="463"/>
        <v>621.33861567092617</v>
      </c>
      <c r="U1059" s="5">
        <f t="shared" si="450"/>
        <v>-1.9553620774328864</v>
      </c>
      <c r="V1059" s="5">
        <f t="shared" si="451"/>
        <v>7.7392383457268661</v>
      </c>
      <c r="W1059" s="5">
        <f t="shared" si="452"/>
        <v>2.9248269395213677</v>
      </c>
      <c r="X1059" s="5">
        <f t="shared" si="442"/>
        <v>1.6123141456786723</v>
      </c>
      <c r="Y1059" s="5">
        <f t="shared" si="442"/>
        <v>-0.92179925362215265</v>
      </c>
      <c r="Z1059" s="5">
        <f t="shared" si="453"/>
        <v>-3.9465022959628726</v>
      </c>
      <c r="AA1059">
        <f t="shared" si="454"/>
        <v>0</v>
      </c>
      <c r="AB1059">
        <f t="shared" si="464"/>
        <v>0</v>
      </c>
    </row>
    <row r="1060" spans="1:28" x14ac:dyDescent="0.2">
      <c r="A1060">
        <f t="shared" si="438"/>
        <v>10.279999999999825</v>
      </c>
      <c r="B1060" s="5">
        <f t="shared" si="455"/>
        <v>-287.4183268718528</v>
      </c>
      <c r="C1060" s="5">
        <f t="shared" si="456"/>
        <v>622.42196281472764</v>
      </c>
      <c r="D1060" s="5">
        <f t="shared" si="457"/>
        <v>-536.60123355628002</v>
      </c>
      <c r="E1060" s="2">
        <f t="shared" si="458"/>
        <v>685.57887541547939</v>
      </c>
      <c r="F1060" s="2">
        <f t="shared" si="459"/>
        <v>-24.786268612214897</v>
      </c>
      <c r="G1060" s="3">
        <f t="shared" si="439"/>
        <v>-16.799031772582765</v>
      </c>
      <c r="H1060" s="3">
        <f t="shared" si="440"/>
        <v>40.811943974442258</v>
      </c>
      <c r="I1060" s="3">
        <f t="shared" si="441"/>
        <v>-119.29589470905898</v>
      </c>
      <c r="J1060" s="2">
        <f t="shared" si="460"/>
        <v>127.19800601386858</v>
      </c>
      <c r="K1060" s="2">
        <f t="shared" si="443"/>
        <v>127.19800601386858</v>
      </c>
      <c r="L1060" s="5">
        <f t="shared" si="444"/>
        <v>0.31384836983451009</v>
      </c>
      <c r="M1060" s="4">
        <f t="shared" si="461"/>
        <v>6.1908172584645885E-2</v>
      </c>
      <c r="N1060" s="4">
        <f t="shared" si="445"/>
        <v>0.11387987920890891</v>
      </c>
      <c r="O1060" s="4">
        <f t="shared" si="446"/>
        <v>0</v>
      </c>
      <c r="P1060" s="4">
        <f t="shared" si="447"/>
        <v>0</v>
      </c>
      <c r="Q1060" s="5">
        <f t="shared" si="448"/>
        <v>3.5651501148933038</v>
      </c>
      <c r="R1060" s="5">
        <f t="shared" si="449"/>
        <v>-8.6612555246766991</v>
      </c>
      <c r="S1060" s="5">
        <f t="shared" si="462"/>
        <v>25.317397959948746</v>
      </c>
      <c r="T1060" s="6">
        <f t="shared" si="463"/>
        <v>621.33799433262118</v>
      </c>
      <c r="U1060" s="5">
        <f t="shared" si="450"/>
        <v>-1.9553938061597191</v>
      </c>
      <c r="V1060" s="5">
        <f t="shared" si="451"/>
        <v>7.7430168638244607</v>
      </c>
      <c r="W1060" s="5">
        <f t="shared" si="452"/>
        <v>2.9242942011370232</v>
      </c>
      <c r="X1060" s="5">
        <f t="shared" si="442"/>
        <v>1.6097563087335847</v>
      </c>
      <c r="Y1060" s="5">
        <f t="shared" si="442"/>
        <v>-0.91823866085223838</v>
      </c>
      <c r="Z1060" s="5">
        <f t="shared" si="453"/>
        <v>-3.9323078389142303</v>
      </c>
      <c r="AA1060">
        <f t="shared" si="454"/>
        <v>0</v>
      </c>
      <c r="AB1060">
        <f t="shared" si="464"/>
        <v>0</v>
      </c>
    </row>
    <row r="1061" spans="1:28" x14ac:dyDescent="0.2">
      <c r="A1061">
        <f t="shared" si="438"/>
        <v>10.289999999999825</v>
      </c>
      <c r="B1061" s="5">
        <f t="shared" si="455"/>
        <v>-287.5862367017632</v>
      </c>
      <c r="C1061" s="5">
        <f t="shared" si="456"/>
        <v>622.83003634253896</v>
      </c>
      <c r="D1061" s="5">
        <f t="shared" si="457"/>
        <v>-537.79438911876252</v>
      </c>
      <c r="E1061" s="2">
        <f t="shared" si="458"/>
        <v>686.01975023371665</v>
      </c>
      <c r="F1061" s="2">
        <f t="shared" si="459"/>
        <v>-24.784712076822412</v>
      </c>
      <c r="G1061" s="3">
        <f t="shared" si="439"/>
        <v>-16.78293420949543</v>
      </c>
      <c r="H1061" s="3">
        <f t="shared" si="440"/>
        <v>40.802761587833736</v>
      </c>
      <c r="I1061" s="3">
        <f t="shared" si="441"/>
        <v>-119.33521778744813</v>
      </c>
      <c r="J1061" s="2">
        <f t="shared" si="460"/>
        <v>127.22981741027348</v>
      </c>
      <c r="K1061" s="2">
        <f t="shared" si="443"/>
        <v>127.22981741027348</v>
      </c>
      <c r="L1061" s="5">
        <f t="shared" si="444"/>
        <v>0.31384836983451009</v>
      </c>
      <c r="M1061" s="4">
        <f t="shared" si="461"/>
        <v>6.1892631730691899E-2</v>
      </c>
      <c r="N1061" s="4">
        <f t="shared" si="445"/>
        <v>0.11385884327966331</v>
      </c>
      <c r="O1061" s="4">
        <f t="shared" si="446"/>
        <v>0</v>
      </c>
      <c r="P1061" s="4">
        <f t="shared" si="447"/>
        <v>0</v>
      </c>
      <c r="Q1061" s="5">
        <f t="shared" si="448"/>
        <v>3.5626245994843662</v>
      </c>
      <c r="R1061" s="5">
        <f t="shared" si="449"/>
        <v>-8.6614724424926752</v>
      </c>
      <c r="S1061" s="5">
        <f t="shared" si="462"/>
        <v>25.332077047281043</v>
      </c>
      <c r="T1061" s="6">
        <f t="shared" si="463"/>
        <v>621.3373729949376</v>
      </c>
      <c r="U1061" s="5">
        <f t="shared" si="450"/>
        <v>-1.9554254490834406</v>
      </c>
      <c r="V1061" s="5">
        <f t="shared" si="451"/>
        <v>7.7467831232664297</v>
      </c>
      <c r="W1061" s="5">
        <f t="shared" si="452"/>
        <v>2.92376322751835</v>
      </c>
      <c r="X1061" s="5">
        <f t="shared" si="442"/>
        <v>1.6071991504009255</v>
      </c>
      <c r="Y1061" s="5">
        <f t="shared" si="442"/>
        <v>-0.91468931922624552</v>
      </c>
      <c r="Z1061" s="5">
        <f t="shared" si="453"/>
        <v>-3.9181597252006064</v>
      </c>
      <c r="AA1061">
        <f t="shared" si="454"/>
        <v>0</v>
      </c>
      <c r="AB1061">
        <f t="shared" si="464"/>
        <v>0</v>
      </c>
    </row>
    <row r="1062" spans="1:28" x14ac:dyDescent="0.2">
      <c r="A1062">
        <f t="shared" si="438"/>
        <v>10.299999999999825</v>
      </c>
      <c r="B1062" s="5">
        <f t="shared" si="455"/>
        <v>-287.75398568390062</v>
      </c>
      <c r="C1062" s="5">
        <f t="shared" si="456"/>
        <v>623.23801822395137</v>
      </c>
      <c r="D1062" s="5">
        <f t="shared" si="457"/>
        <v>-538.98793720462322</v>
      </c>
      <c r="E1062" s="2">
        <f t="shared" si="458"/>
        <v>686.46047492677155</v>
      </c>
      <c r="F1062" s="2">
        <f t="shared" si="459"/>
        <v>-24.783148558471886</v>
      </c>
      <c r="G1062" s="3">
        <f t="shared" si="439"/>
        <v>-16.76686221799142</v>
      </c>
      <c r="H1062" s="3">
        <f t="shared" si="440"/>
        <v>40.793614694641477</v>
      </c>
      <c r="I1062" s="3">
        <f t="shared" si="441"/>
        <v>-119.37439938470014</v>
      </c>
      <c r="J1062" s="2">
        <f t="shared" si="460"/>
        <v>127.26151773788445</v>
      </c>
      <c r="K1062" s="2">
        <f t="shared" si="443"/>
        <v>127.26151773788445</v>
      </c>
      <c r="L1062" s="5">
        <f t="shared" si="444"/>
        <v>0.31384836983451009</v>
      </c>
      <c r="M1062" s="4">
        <f t="shared" si="461"/>
        <v>6.1877152650119234E-2</v>
      </c>
      <c r="N1062" s="4">
        <f t="shared" si="445"/>
        <v>0.11383788819211867</v>
      </c>
      <c r="O1062" s="4">
        <f t="shared" si="446"/>
        <v>0</v>
      </c>
      <c r="P1062" s="4">
        <f t="shared" si="447"/>
        <v>0</v>
      </c>
      <c r="Q1062" s="5">
        <f t="shared" si="448"/>
        <v>3.5600996977885973</v>
      </c>
      <c r="R1062" s="5">
        <f t="shared" si="449"/>
        <v>-8.6616883623139405</v>
      </c>
      <c r="S1062" s="5">
        <f t="shared" si="462"/>
        <v>25.346708146569188</v>
      </c>
      <c r="T1062" s="6">
        <f t="shared" si="463"/>
        <v>621.3367516578752</v>
      </c>
      <c r="U1062" s="5">
        <f t="shared" si="450"/>
        <v>-1.9554570069647541</v>
      </c>
      <c r="V1062" s="5">
        <f t="shared" si="451"/>
        <v>7.7505371593292791</v>
      </c>
      <c r="W1062" s="5">
        <f t="shared" si="452"/>
        <v>2.9232340146784326</v>
      </c>
      <c r="X1062" s="5">
        <f t="shared" si="442"/>
        <v>1.6046426908238431</v>
      </c>
      <c r="Y1062" s="5">
        <f t="shared" si="442"/>
        <v>-0.91115120298466135</v>
      </c>
      <c r="Z1062" s="5">
        <f t="shared" si="453"/>
        <v>-3.9040578387523794</v>
      </c>
      <c r="AA1062">
        <f t="shared" si="454"/>
        <v>0</v>
      </c>
      <c r="AB1062">
        <f t="shared" si="464"/>
        <v>0</v>
      </c>
    </row>
    <row r="1063" spans="1:28" x14ac:dyDescent="0.2">
      <c r="A1063">
        <f t="shared" si="438"/>
        <v>10.309999999999825</v>
      </c>
      <c r="B1063" s="5">
        <f t="shared" si="455"/>
        <v>-287.92157407394598</v>
      </c>
      <c r="C1063" s="5">
        <f t="shared" si="456"/>
        <v>623.64590881333766</v>
      </c>
      <c r="D1063" s="5">
        <f t="shared" si="457"/>
        <v>-540.18187640136216</v>
      </c>
      <c r="E1063" s="2">
        <f t="shared" si="458"/>
        <v>686.90104993138027</v>
      </c>
      <c r="F1063" s="2">
        <f t="shared" si="459"/>
        <v>-24.781578076551089</v>
      </c>
      <c r="G1063" s="3">
        <f t="shared" si="439"/>
        <v>-16.750815791083181</v>
      </c>
      <c r="H1063" s="3">
        <f t="shared" si="440"/>
        <v>40.78450318261163</v>
      </c>
      <c r="I1063" s="3">
        <f t="shared" si="441"/>
        <v>-119.41343996308767</v>
      </c>
      <c r="J1063" s="2">
        <f t="shared" si="460"/>
        <v>127.2931073284693</v>
      </c>
      <c r="K1063" s="2">
        <f t="shared" si="443"/>
        <v>127.2931073284693</v>
      </c>
      <c r="L1063" s="5">
        <f t="shared" si="444"/>
        <v>0.31384836983451009</v>
      </c>
      <c r="M1063" s="4">
        <f t="shared" si="461"/>
        <v>6.1861735095026231E-2</v>
      </c>
      <c r="N1063" s="4">
        <f t="shared" si="445"/>
        <v>0.11381701364320762</v>
      </c>
      <c r="O1063" s="4">
        <f t="shared" si="446"/>
        <v>0</v>
      </c>
      <c r="P1063" s="4">
        <f t="shared" si="447"/>
        <v>0</v>
      </c>
      <c r="Q1063" s="5">
        <f t="shared" si="448"/>
        <v>3.5575754305866911</v>
      </c>
      <c r="R1063" s="5">
        <f t="shared" si="449"/>
        <v>-8.6619032935924505</v>
      </c>
      <c r="S1063" s="5">
        <f t="shared" si="462"/>
        <v>25.361291377860034</v>
      </c>
      <c r="T1063" s="6">
        <f t="shared" si="463"/>
        <v>621.33613032143421</v>
      </c>
      <c r="U1063" s="5">
        <f t="shared" si="450"/>
        <v>-1.955488480558961</v>
      </c>
      <c r="V1063" s="5">
        <f t="shared" si="451"/>
        <v>7.7542790072271162</v>
      </c>
      <c r="W1063" s="5">
        <f t="shared" si="452"/>
        <v>2.9227065586287861</v>
      </c>
      <c r="X1063" s="5">
        <f t="shared" si="442"/>
        <v>1.6020869500277302</v>
      </c>
      <c r="Y1063" s="5">
        <f t="shared" si="442"/>
        <v>-0.90762428636533432</v>
      </c>
      <c r="Z1063" s="5">
        <f t="shared" si="453"/>
        <v>-3.8900020635111794</v>
      </c>
      <c r="AA1063">
        <f t="shared" si="454"/>
        <v>0</v>
      </c>
      <c r="AB1063">
        <f t="shared" si="464"/>
        <v>0</v>
      </c>
    </row>
    <row r="1064" spans="1:28" x14ac:dyDescent="0.2">
      <c r="A1064">
        <f t="shared" si="438"/>
        <v>10.319999999999824</v>
      </c>
      <c r="B1064" s="5">
        <f t="shared" si="455"/>
        <v>-288.08900212750933</v>
      </c>
      <c r="C1064" s="5">
        <f t="shared" si="456"/>
        <v>624.05370846394942</v>
      </c>
      <c r="D1064" s="5">
        <f t="shared" si="457"/>
        <v>-541.37620530109621</v>
      </c>
      <c r="E1064" s="2">
        <f t="shared" si="458"/>
        <v>687.34147568325307</v>
      </c>
      <c r="F1064" s="2">
        <f t="shared" si="459"/>
        <v>-24.780000650426736</v>
      </c>
      <c r="G1064" s="3">
        <f t="shared" si="439"/>
        <v>-16.734794921582903</v>
      </c>
      <c r="H1064" s="3">
        <f t="shared" si="440"/>
        <v>40.775426939747973</v>
      </c>
      <c r="I1064" s="3">
        <f t="shared" si="441"/>
        <v>-119.45233998372278</v>
      </c>
      <c r="J1064" s="2">
        <f t="shared" si="460"/>
        <v>127.32458651326168</v>
      </c>
      <c r="K1064" s="2">
        <f t="shared" si="443"/>
        <v>127.32458651326168</v>
      </c>
      <c r="L1064" s="5">
        <f t="shared" si="444"/>
        <v>0.31384836983451009</v>
      </c>
      <c r="M1064" s="4">
        <f t="shared" si="461"/>
        <v>6.1846378818499255E-2</v>
      </c>
      <c r="N1064" s="4">
        <f t="shared" si="445"/>
        <v>0.11379621933090538</v>
      </c>
      <c r="O1064" s="4">
        <f t="shared" si="446"/>
        <v>0</v>
      </c>
      <c r="P1064" s="4">
        <f t="shared" si="447"/>
        <v>0</v>
      </c>
      <c r="Q1064" s="5">
        <f t="shared" si="448"/>
        <v>3.5550518185365116</v>
      </c>
      <c r="R1064" s="5">
        <f t="shared" si="449"/>
        <v>-8.6621172457153968</v>
      </c>
      <c r="S1064" s="5">
        <f t="shared" si="462"/>
        <v>25.37582686118796</v>
      </c>
      <c r="T1064" s="6">
        <f t="shared" si="463"/>
        <v>621.33550898561464</v>
      </c>
      <c r="U1064" s="5">
        <f t="shared" si="450"/>
        <v>-1.95551987061598</v>
      </c>
      <c r="V1064" s="5">
        <f t="shared" si="451"/>
        <v>7.7580087021114013</v>
      </c>
      <c r="W1064" s="5">
        <f t="shared" si="452"/>
        <v>2.9221808553794442</v>
      </c>
      <c r="X1064" s="5">
        <f t="shared" si="442"/>
        <v>1.5995319479205317</v>
      </c>
      <c r="Y1064" s="5">
        <f t="shared" si="442"/>
        <v>-0.90410854360399551</v>
      </c>
      <c r="Z1064" s="5">
        <f t="shared" si="453"/>
        <v>-3.8759922834325948</v>
      </c>
      <c r="AA1064">
        <f t="shared" si="454"/>
        <v>0</v>
      </c>
      <c r="AB1064">
        <f t="shared" si="464"/>
        <v>0</v>
      </c>
    </row>
    <row r="1065" spans="1:28" x14ac:dyDescent="0.2">
      <c r="A1065">
        <f t="shared" si="438"/>
        <v>10.329999999999824</v>
      </c>
      <c r="B1065" s="5">
        <f t="shared" si="455"/>
        <v>-288.25627010012772</v>
      </c>
      <c r="C1065" s="5">
        <f t="shared" si="456"/>
        <v>624.46141752791971</v>
      </c>
      <c r="D1065" s="5">
        <f t="shared" si="457"/>
        <v>-542.57092250054757</v>
      </c>
      <c r="E1065" s="2">
        <f t="shared" si="458"/>
        <v>687.78175261707599</v>
      </c>
      <c r="F1065" s="2">
        <f t="shared" si="459"/>
        <v>-24.778416299444373</v>
      </c>
      <c r="G1065" s="3">
        <f t="shared" si="439"/>
        <v>-16.718799602103697</v>
      </c>
      <c r="H1065" s="3">
        <f t="shared" si="440"/>
        <v>40.766385854311935</v>
      </c>
      <c r="I1065" s="3">
        <f t="shared" si="441"/>
        <v>-119.49109990655711</v>
      </c>
      <c r="J1065" s="2">
        <f t="shared" si="460"/>
        <v>127.35595562295767</v>
      </c>
      <c r="K1065" s="2">
        <f t="shared" si="443"/>
        <v>127.35595562295767</v>
      </c>
      <c r="L1065" s="5">
        <f t="shared" si="444"/>
        <v>0.31384836983451009</v>
      </c>
      <c r="M1065" s="4">
        <f t="shared" si="461"/>
        <v>6.1831083574608994E-2</v>
      </c>
      <c r="N1065" s="4">
        <f t="shared" si="445"/>
        <v>0.11377550495422717</v>
      </c>
      <c r="O1065" s="4">
        <f t="shared" si="446"/>
        <v>0</v>
      </c>
      <c r="P1065" s="4">
        <f t="shared" si="447"/>
        <v>0</v>
      </c>
      <c r="Q1065" s="5">
        <f t="shared" si="448"/>
        <v>3.552528882173422</v>
      </c>
      <c r="R1065" s="5">
        <f t="shared" si="449"/>
        <v>-8.6623302280054997</v>
      </c>
      <c r="S1065" s="5">
        <f t="shared" si="462"/>
        <v>25.390314716572142</v>
      </c>
      <c r="T1065" s="6">
        <f t="shared" si="463"/>
        <v>621.33488765041625</v>
      </c>
      <c r="U1065" s="5">
        <f t="shared" si="450"/>
        <v>-1.9555511778803811</v>
      </c>
      <c r="V1065" s="5">
        <f t="shared" si="451"/>
        <v>7.7617262790707509</v>
      </c>
      <c r="W1065" s="5">
        <f t="shared" si="452"/>
        <v>2.9216569009390576</v>
      </c>
      <c r="X1065" s="5">
        <f t="shared" si="442"/>
        <v>1.5969777042930409</v>
      </c>
      <c r="Y1065" s="5">
        <f t="shared" si="442"/>
        <v>-0.90060394893474882</v>
      </c>
      <c r="Z1065" s="5">
        <f t="shared" si="453"/>
        <v>-3.8620283824887984</v>
      </c>
      <c r="AA1065">
        <f t="shared" si="454"/>
        <v>0</v>
      </c>
      <c r="AB1065">
        <f t="shared" si="464"/>
        <v>0</v>
      </c>
    </row>
    <row r="1066" spans="1:28" x14ac:dyDescent="0.2">
      <c r="A1066">
        <f t="shared" si="438"/>
        <v>10.339999999999824</v>
      </c>
      <c r="B1066" s="5">
        <f t="shared" si="455"/>
        <v>-288.42337824726354</v>
      </c>
      <c r="C1066" s="5">
        <f t="shared" si="456"/>
        <v>624.86903635626538</v>
      </c>
      <c r="D1066" s="5">
        <f t="shared" si="457"/>
        <v>-543.76602660103219</v>
      </c>
      <c r="E1066" s="2">
        <f t="shared" si="458"/>
        <v>688.22188116651148</v>
      </c>
      <c r="F1066" s="2">
        <f t="shared" si="459"/>
        <v>-24.776825042928312</v>
      </c>
      <c r="G1066" s="3">
        <f t="shared" si="439"/>
        <v>-16.702829825060768</v>
      </c>
      <c r="H1066" s="3">
        <f t="shared" si="440"/>
        <v>40.757379814822585</v>
      </c>
      <c r="I1066" s="3">
        <f t="shared" si="441"/>
        <v>-119.52972019038199</v>
      </c>
      <c r="J1066" s="2">
        <f t="shared" si="460"/>
        <v>127.3872149877124</v>
      </c>
      <c r="K1066" s="2">
        <f t="shared" si="443"/>
        <v>127.3872149877124</v>
      </c>
      <c r="L1066" s="5">
        <f t="shared" si="444"/>
        <v>0.31384836983451009</v>
      </c>
      <c r="M1066" s="4">
        <f t="shared" si="461"/>
        <v>6.1815849118406895E-2</v>
      </c>
      <c r="N1066" s="4">
        <f t="shared" si="445"/>
        <v>0.11375487021322583</v>
      </c>
      <c r="O1066" s="4">
        <f t="shared" si="446"/>
        <v>0</v>
      </c>
      <c r="P1066" s="4">
        <f t="shared" si="447"/>
        <v>0</v>
      </c>
      <c r="Q1066" s="5">
        <f t="shared" si="448"/>
        <v>3.5500066419106155</v>
      </c>
      <c r="R1066" s="5">
        <f t="shared" si="449"/>
        <v>-8.6625422497212945</v>
      </c>
      <c r="S1066" s="5">
        <f t="shared" si="462"/>
        <v>25.404755064013813</v>
      </c>
      <c r="T1066" s="6">
        <f t="shared" si="463"/>
        <v>621.33426631583939</v>
      </c>
      <c r="U1066" s="5">
        <f t="shared" si="450"/>
        <v>-1.9555824030914075</v>
      </c>
      <c r="V1066" s="5">
        <f t="shared" si="451"/>
        <v>7.7654317731306834</v>
      </c>
      <c r="W1066" s="5">
        <f t="shared" si="452"/>
        <v>2.921134691314982</v>
      </c>
      <c r="X1066" s="5">
        <f t="shared" si="442"/>
        <v>1.594424238819208</v>
      </c>
      <c r="Y1066" s="5">
        <f t="shared" si="442"/>
        <v>-0.89711047659061105</v>
      </c>
      <c r="Z1066" s="5">
        <f t="shared" si="453"/>
        <v>-3.8481102446712043</v>
      </c>
      <c r="AA1066">
        <f t="shared" si="454"/>
        <v>0</v>
      </c>
      <c r="AB1066">
        <f t="shared" si="464"/>
        <v>0</v>
      </c>
    </row>
    <row r="1067" spans="1:28" x14ac:dyDescent="0.2">
      <c r="A1067">
        <f t="shared" si="438"/>
        <v>10.349999999999824</v>
      </c>
      <c r="B1067" s="5">
        <f t="shared" si="455"/>
        <v>-288.59032682430222</v>
      </c>
      <c r="C1067" s="5">
        <f t="shared" si="456"/>
        <v>625.27656529888975</v>
      </c>
      <c r="D1067" s="5">
        <f t="shared" si="457"/>
        <v>-544.9615162084483</v>
      </c>
      <c r="E1067" s="2">
        <f t="shared" si="458"/>
        <v>688.66186176420013</v>
      </c>
      <c r="F1067" s="2">
        <f t="shared" si="459"/>
        <v>-24.775226900181497</v>
      </c>
      <c r="G1067" s="3">
        <f t="shared" si="439"/>
        <v>-16.686885582672577</v>
      </c>
      <c r="H1067" s="3">
        <f t="shared" si="440"/>
        <v>40.74840871005668</v>
      </c>
      <c r="I1067" s="3">
        <f t="shared" si="441"/>
        <v>-119.5682012928287</v>
      </c>
      <c r="J1067" s="2">
        <f t="shared" si="460"/>
        <v>127.41836493713703</v>
      </c>
      <c r="K1067" s="2">
        <f t="shared" si="443"/>
        <v>127.41836493713703</v>
      </c>
      <c r="L1067" s="5">
        <f t="shared" si="444"/>
        <v>0.31384836983451009</v>
      </c>
      <c r="M1067" s="4">
        <f t="shared" si="461"/>
        <v>6.180067520592139E-2</v>
      </c>
      <c r="N1067" s="4">
        <f t="shared" si="445"/>
        <v>0.11373431480898906</v>
      </c>
      <c r="O1067" s="4">
        <f t="shared" si="446"/>
        <v>0</v>
      </c>
      <c r="P1067" s="4">
        <f t="shared" si="447"/>
        <v>0</v>
      </c>
      <c r="Q1067" s="5">
        <f t="shared" si="448"/>
        <v>3.5474851180394511</v>
      </c>
      <c r="R1067" s="5">
        <f t="shared" si="449"/>
        <v>-8.6627533200574227</v>
      </c>
      <c r="S1067" s="5">
        <f t="shared" si="462"/>
        <v>25.419148023493587</v>
      </c>
      <c r="T1067" s="6">
        <f t="shared" si="463"/>
        <v>621.33364498188359</v>
      </c>
      <c r="U1067" s="5">
        <f t="shared" si="450"/>
        <v>-1.9556135469830063</v>
      </c>
      <c r="V1067" s="5">
        <f t="shared" si="451"/>
        <v>7.7691252192534304</v>
      </c>
      <c r="W1067" s="5">
        <f t="shared" si="452"/>
        <v>2.9206142225133735</v>
      </c>
      <c r="X1067" s="5">
        <f t="shared" si="442"/>
        <v>1.5918715710564448</v>
      </c>
      <c r="Y1067" s="5">
        <f t="shared" si="442"/>
        <v>-0.89362810080399235</v>
      </c>
      <c r="Z1067" s="5">
        <f t="shared" si="453"/>
        <v>-3.8342377539930368</v>
      </c>
      <c r="AA1067">
        <f t="shared" si="454"/>
        <v>0</v>
      </c>
      <c r="AB1067">
        <f t="shared" si="464"/>
        <v>0</v>
      </c>
    </row>
    <row r="1068" spans="1:28" x14ac:dyDescent="0.2">
      <c r="A1068">
        <f t="shared" si="438"/>
        <v>10.359999999999824</v>
      </c>
      <c r="B1068" s="5">
        <f t="shared" si="455"/>
        <v>-288.75711608655041</v>
      </c>
      <c r="C1068" s="5">
        <f t="shared" si="456"/>
        <v>625.68400470458528</v>
      </c>
      <c r="D1068" s="5">
        <f t="shared" si="457"/>
        <v>-546.15738993326431</v>
      </c>
      <c r="E1068" s="2">
        <f t="shared" si="458"/>
        <v>689.10169484176208</v>
      </c>
      <c r="F1068" s="2">
        <f t="shared" si="459"/>
        <v>-24.773621890485426</v>
      </c>
      <c r="G1068" s="3">
        <f t="shared" si="439"/>
        <v>-16.670966866962011</v>
      </c>
      <c r="H1068" s="3">
        <f t="shared" si="440"/>
        <v>40.739472429048639</v>
      </c>
      <c r="I1068" s="3">
        <f t="shared" si="441"/>
        <v>-119.60654367036864</v>
      </c>
      <c r="J1068" s="2">
        <f t="shared" si="460"/>
        <v>127.44940580029535</v>
      </c>
      <c r="K1068" s="2">
        <f t="shared" si="443"/>
        <v>127.44940580029535</v>
      </c>
      <c r="L1068" s="5">
        <f t="shared" si="444"/>
        <v>0.31384836983451009</v>
      </c>
      <c r="M1068" s="4">
        <f t="shared" si="461"/>
        <v>6.1785561594154319E-2</v>
      </c>
      <c r="N1068" s="4">
        <f t="shared" si="445"/>
        <v>0.11371383844363694</v>
      </c>
      <c r="O1068" s="4">
        <f t="shared" si="446"/>
        <v>0</v>
      </c>
      <c r="P1068" s="4">
        <f t="shared" si="447"/>
        <v>0</v>
      </c>
      <c r="Q1068" s="5">
        <f t="shared" si="448"/>
        <v>3.5449643307297851</v>
      </c>
      <c r="R1068" s="5">
        <f t="shared" si="449"/>
        <v>-8.6629634481449198</v>
      </c>
      <c r="S1068" s="5">
        <f t="shared" si="462"/>
        <v>25.433493714968787</v>
      </c>
      <c r="T1068" s="6">
        <f t="shared" si="463"/>
        <v>621.33302364854922</v>
      </c>
      <c r="U1068" s="5">
        <f t="shared" si="450"/>
        <v>-1.9556446102838492</v>
      </c>
      <c r="V1068" s="5">
        <f t="shared" si="451"/>
        <v>7.7728066523376933</v>
      </c>
      <c r="W1068" s="5">
        <f t="shared" si="452"/>
        <v>2.9200954905392735</v>
      </c>
      <c r="X1068" s="5">
        <f t="shared" si="442"/>
        <v>1.5893197204459359</v>
      </c>
      <c r="Y1068" s="5">
        <f t="shared" si="442"/>
        <v>-0.89015679580722651</v>
      </c>
      <c r="Z1068" s="5">
        <f t="shared" si="453"/>
        <v>-3.8204107944919379</v>
      </c>
      <c r="AA1068">
        <f t="shared" si="454"/>
        <v>0</v>
      </c>
      <c r="AB1068">
        <f t="shared" si="464"/>
        <v>0</v>
      </c>
    </row>
    <row r="1069" spans="1:28" x14ac:dyDescent="0.2">
      <c r="A1069">
        <f t="shared" si="438"/>
        <v>10.369999999999823</v>
      </c>
      <c r="B1069" s="5">
        <f t="shared" si="455"/>
        <v>-288.92374628923403</v>
      </c>
      <c r="C1069" s="5">
        <f t="shared" si="456"/>
        <v>626.09135492103599</v>
      </c>
      <c r="D1069" s="5">
        <f t="shared" si="457"/>
        <v>-547.35364639050772</v>
      </c>
      <c r="E1069" s="2">
        <f t="shared" si="458"/>
        <v>689.54138082979784</v>
      </c>
      <c r="F1069" s="2">
        <f t="shared" si="459"/>
        <v>-24.772010033100056</v>
      </c>
      <c r="G1069" s="3">
        <f t="shared" si="439"/>
        <v>-16.655073669757552</v>
      </c>
      <c r="H1069" s="3">
        <f t="shared" si="440"/>
        <v>40.73057086109057</v>
      </c>
      <c r="I1069" s="3">
        <f t="shared" si="441"/>
        <v>-119.64474777831356</v>
      </c>
      <c r="J1069" s="2">
        <f t="shared" si="460"/>
        <v>127.48033790570074</v>
      </c>
      <c r="K1069" s="2">
        <f t="shared" si="443"/>
        <v>127.48033790570074</v>
      </c>
      <c r="L1069" s="5">
        <f t="shared" si="444"/>
        <v>0.31384836983451009</v>
      </c>
      <c r="M1069" s="4">
        <f t="shared" si="461"/>
        <v>6.1770508041077331E-2</v>
      </c>
      <c r="N1069" s="4">
        <f t="shared" si="445"/>
        <v>0.11369344082031943</v>
      </c>
      <c r="O1069" s="4">
        <f t="shared" si="446"/>
        <v>0</v>
      </c>
      <c r="P1069" s="4">
        <f t="shared" si="447"/>
        <v>0</v>
      </c>
      <c r="Q1069" s="5">
        <f t="shared" si="448"/>
        <v>3.5424443000303105</v>
      </c>
      <c r="R1069" s="5">
        <f t="shared" si="449"/>
        <v>-8.6631726430514977</v>
      </c>
      <c r="S1069" s="5">
        <f t="shared" si="462"/>
        <v>25.447792258370765</v>
      </c>
      <c r="T1069" s="6">
        <f t="shared" si="463"/>
        <v>621.33240231583636</v>
      </c>
      <c r="U1069" s="5">
        <f t="shared" si="450"/>
        <v>-1.9556755937173655</v>
      </c>
      <c r="V1069" s="5">
        <f t="shared" si="451"/>
        <v>7.7764761072184472</v>
      </c>
      <c r="W1069" s="5">
        <f t="shared" si="452"/>
        <v>2.9195784913967078</v>
      </c>
      <c r="X1069" s="5">
        <f t="shared" si="442"/>
        <v>1.586768706312945</v>
      </c>
      <c r="Y1069" s="5">
        <f t="shared" si="442"/>
        <v>-0.88669653583305053</v>
      </c>
      <c r="Z1069" s="5">
        <f t="shared" si="453"/>
        <v>-3.8066292502325254</v>
      </c>
      <c r="AA1069">
        <f t="shared" si="454"/>
        <v>0</v>
      </c>
      <c r="AB1069">
        <f t="shared" si="464"/>
        <v>0</v>
      </c>
    </row>
    <row r="1070" spans="1:28" x14ac:dyDescent="0.2">
      <c r="A1070">
        <f t="shared" si="438"/>
        <v>10.379999999999823</v>
      </c>
      <c r="B1070" s="5">
        <f t="shared" si="455"/>
        <v>-289.09021768749625</v>
      </c>
      <c r="C1070" s="5">
        <f t="shared" si="456"/>
        <v>626.49861629482007</v>
      </c>
      <c r="D1070" s="5">
        <f t="shared" si="457"/>
        <v>-548.55028419975338</v>
      </c>
      <c r="E1070" s="2">
        <f t="shared" si="458"/>
        <v>689.98092015788973</v>
      </c>
      <c r="F1070" s="2">
        <f t="shared" si="459"/>
        <v>-24.770391347263683</v>
      </c>
      <c r="G1070" s="3">
        <f t="shared" si="439"/>
        <v>-16.639205982694424</v>
      </c>
      <c r="H1070" s="3">
        <f t="shared" si="440"/>
        <v>40.72170389573224</v>
      </c>
      <c r="I1070" s="3">
        <f t="shared" si="441"/>
        <v>-119.68281407081588</v>
      </c>
      <c r="J1070" s="2">
        <f t="shared" si="460"/>
        <v>127.511161581313</v>
      </c>
      <c r="K1070" s="2">
        <f t="shared" si="443"/>
        <v>127.511161581313</v>
      </c>
      <c r="L1070" s="5">
        <f t="shared" si="444"/>
        <v>0.31384836983451009</v>
      </c>
      <c r="M1070" s="4">
        <f t="shared" si="461"/>
        <v>6.175551430562818E-2</v>
      </c>
      <c r="N1070" s="4">
        <f t="shared" si="445"/>
        <v>0.11367312164321368</v>
      </c>
      <c r="O1070" s="4">
        <f t="shared" si="446"/>
        <v>0</v>
      </c>
      <c r="P1070" s="4">
        <f t="shared" si="447"/>
        <v>0</v>
      </c>
      <c r="Q1070" s="5">
        <f t="shared" si="448"/>
        <v>3.5399250458688925</v>
      </c>
      <c r="R1070" s="5">
        <f t="shared" si="449"/>
        <v>-8.6633809137818361</v>
      </c>
      <c r="S1070" s="5">
        <f t="shared" si="462"/>
        <v>25.462043773602321</v>
      </c>
      <c r="T1070" s="6">
        <f t="shared" si="463"/>
        <v>621.33178098374469</v>
      </c>
      <c r="U1070" s="5">
        <f t="shared" si="450"/>
        <v>-1.9557064980017653</v>
      </c>
      <c r="V1070" s="5">
        <f t="shared" si="451"/>
        <v>7.7801336186667278</v>
      </c>
      <c r="W1070" s="5">
        <f t="shared" si="452"/>
        <v>2.9190632210887655</v>
      </c>
      <c r="X1070" s="5">
        <f t="shared" si="442"/>
        <v>1.5842185478671271</v>
      </c>
      <c r="Y1070" s="5">
        <f t="shared" si="442"/>
        <v>-0.88324729511510824</v>
      </c>
      <c r="Z1070" s="5">
        <f t="shared" si="453"/>
        <v>-3.7928930053089118</v>
      </c>
      <c r="AA1070">
        <f t="shared" si="454"/>
        <v>0</v>
      </c>
      <c r="AB1070">
        <f t="shared" si="464"/>
        <v>0</v>
      </c>
    </row>
    <row r="1071" spans="1:28" x14ac:dyDescent="0.2">
      <c r="A1071">
        <f t="shared" si="438"/>
        <v>10.389999999999823</v>
      </c>
      <c r="B1071" s="5">
        <f t="shared" si="455"/>
        <v>-289.25653053639581</v>
      </c>
      <c r="C1071" s="5">
        <f t="shared" si="456"/>
        <v>626.90578917141272</v>
      </c>
      <c r="D1071" s="5">
        <f t="shared" si="457"/>
        <v>-549.74730198511179</v>
      </c>
      <c r="E1071" s="2">
        <f t="shared" si="458"/>
        <v>690.42031325460334</v>
      </c>
      <c r="F1071" s="2">
        <f t="shared" si="459"/>
        <v>-24.768765852192889</v>
      </c>
      <c r="G1071" s="3">
        <f t="shared" si="439"/>
        <v>-16.623363797215752</v>
      </c>
      <c r="H1071" s="3">
        <f t="shared" si="440"/>
        <v>40.712871422781092</v>
      </c>
      <c r="I1071" s="3">
        <f t="shared" si="441"/>
        <v>-119.72074300086896</v>
      </c>
      <c r="J1071" s="2">
        <f t="shared" si="460"/>
        <v>127.54187715453541</v>
      </c>
      <c r="K1071" s="2">
        <f t="shared" si="443"/>
        <v>127.54187715453541</v>
      </c>
      <c r="L1071" s="5">
        <f t="shared" si="444"/>
        <v>0.31384836983451009</v>
      </c>
      <c r="M1071" s="4">
        <f t="shared" si="461"/>
        <v>6.1740580147707183E-2</v>
      </c>
      <c r="N1071" s="4">
        <f t="shared" si="445"/>
        <v>0.11365288061752145</v>
      </c>
      <c r="O1071" s="4">
        <f t="shared" si="446"/>
        <v>0</v>
      </c>
      <c r="P1071" s="4">
        <f t="shared" si="447"/>
        <v>0</v>
      </c>
      <c r="Q1071" s="5">
        <f t="shared" si="448"/>
        <v>3.5374065880529111</v>
      </c>
      <c r="R1071" s="5">
        <f t="shared" si="449"/>
        <v>-8.6635882692778772</v>
      </c>
      <c r="S1071" s="5">
        <f t="shared" si="462"/>
        <v>25.476248380535083</v>
      </c>
      <c r="T1071" s="6">
        <f t="shared" si="463"/>
        <v>621.33115965227432</v>
      </c>
      <c r="U1071" s="5">
        <f t="shared" si="450"/>
        <v>-1.955737323850065</v>
      </c>
      <c r="V1071" s="5">
        <f t="shared" si="451"/>
        <v>7.783779221389425</v>
      </c>
      <c r="W1071" s="5">
        <f t="shared" si="452"/>
        <v>2.9185496756176947</v>
      </c>
      <c r="X1071" s="5">
        <f t="shared" si="442"/>
        <v>1.581669264202846</v>
      </c>
      <c r="Y1071" s="5">
        <f t="shared" si="442"/>
        <v>-0.87980904788845216</v>
      </c>
      <c r="Z1071" s="5">
        <f t="shared" si="453"/>
        <v>-3.7792019438472231</v>
      </c>
      <c r="AA1071">
        <f t="shared" si="454"/>
        <v>0</v>
      </c>
      <c r="AB1071">
        <f t="shared" si="464"/>
        <v>0</v>
      </c>
    </row>
    <row r="1072" spans="1:28" x14ac:dyDescent="0.2">
      <c r="A1072">
        <f t="shared" si="438"/>
        <v>10.399999999999823</v>
      </c>
      <c r="B1072" s="5">
        <f t="shared" si="455"/>
        <v>-289.42268509090474</v>
      </c>
      <c r="C1072" s="5">
        <f t="shared" si="456"/>
        <v>627.3128738951882</v>
      </c>
      <c r="D1072" s="5">
        <f t="shared" si="457"/>
        <v>-550.94469837521763</v>
      </c>
      <c r="E1072" s="2">
        <f t="shared" si="458"/>
        <v>690.85956054748874</v>
      </c>
      <c r="F1072" s="2">
        <f t="shared" si="459"/>
        <v>-24.767133567082418</v>
      </c>
      <c r="G1072" s="3">
        <f t="shared" si="439"/>
        <v>-16.607547104573722</v>
      </c>
      <c r="H1072" s="3">
        <f t="shared" si="440"/>
        <v>40.704073332302208</v>
      </c>
      <c r="I1072" s="3">
        <f t="shared" si="441"/>
        <v>-119.75853502030743</v>
      </c>
      <c r="J1072" s="2">
        <f t="shared" si="460"/>
        <v>127.57248495221167</v>
      </c>
      <c r="K1072" s="2">
        <f t="shared" si="443"/>
        <v>127.57248495221167</v>
      </c>
      <c r="L1072" s="5">
        <f t="shared" si="444"/>
        <v>0.31384836983451009</v>
      </c>
      <c r="M1072" s="4">
        <f t="shared" si="461"/>
        <v>6.1725705328173494E-2</v>
      </c>
      <c r="N1072" s="4">
        <f t="shared" si="445"/>
        <v>0.11363271744946657</v>
      </c>
      <c r="O1072" s="4">
        <f t="shared" si="446"/>
        <v>0</v>
      </c>
      <c r="P1072" s="4">
        <f t="shared" si="447"/>
        <v>0</v>
      </c>
      <c r="Q1072" s="5">
        <f t="shared" si="448"/>
        <v>3.5348889462696005</v>
      </c>
      <c r="R1072" s="5">
        <f t="shared" si="449"/>
        <v>-8.6637947184191049</v>
      </c>
      <c r="S1072" s="5">
        <f t="shared" si="462"/>
        <v>25.49040619900693</v>
      </c>
      <c r="T1072" s="6">
        <f t="shared" si="463"/>
        <v>621.33053832142537</v>
      </c>
      <c r="U1072" s="5">
        <f t="shared" si="450"/>
        <v>-1.9557680719701172</v>
      </c>
      <c r="V1072" s="5">
        <f t="shared" si="451"/>
        <v>7.7874129500290836</v>
      </c>
      <c r="W1072" s="5">
        <f t="shared" si="452"/>
        <v>2.9180378509849918</v>
      </c>
      <c r="X1072" s="5">
        <f t="shared" si="442"/>
        <v>1.5791208742994833</v>
      </c>
      <c r="Y1072" s="5">
        <f t="shared" si="442"/>
        <v>-0.87638176839002124</v>
      </c>
      <c r="Z1072" s="5">
        <f t="shared" si="453"/>
        <v>-3.7655559500080784</v>
      </c>
      <c r="AA1072">
        <f t="shared" si="454"/>
        <v>0</v>
      </c>
      <c r="AB1072">
        <f t="shared" si="464"/>
        <v>0</v>
      </c>
    </row>
    <row r="1073" spans="1:28" x14ac:dyDescent="0.2">
      <c r="A1073">
        <f t="shared" si="438"/>
        <v>10.409999999999823</v>
      </c>
      <c r="B1073" s="5">
        <f t="shared" si="455"/>
        <v>-289.5886816059068</v>
      </c>
      <c r="C1073" s="5">
        <f t="shared" si="456"/>
        <v>627.71987080942279</v>
      </c>
      <c r="D1073" s="5">
        <f t="shared" si="457"/>
        <v>-552.14247200321824</v>
      </c>
      <c r="E1073" s="2">
        <f t="shared" si="458"/>
        <v>691.29866246308166</v>
      </c>
      <c r="F1073" s="2">
        <f t="shared" si="459"/>
        <v>-24.765494511105093</v>
      </c>
      <c r="G1073" s="3">
        <f t="shared" si="439"/>
        <v>-16.591755895830726</v>
      </c>
      <c r="H1073" s="3">
        <f t="shared" si="440"/>
        <v>40.695309514618309</v>
      </c>
      <c r="I1073" s="3">
        <f t="shared" si="441"/>
        <v>-119.79619057980752</v>
      </c>
      <c r="J1073" s="2">
        <f t="shared" si="460"/>
        <v>127.60298530062289</v>
      </c>
      <c r="K1073" s="2">
        <f t="shared" si="443"/>
        <v>127.60298530062289</v>
      </c>
      <c r="L1073" s="5">
        <f t="shared" si="444"/>
        <v>0.31384836983451009</v>
      </c>
      <c r="M1073" s="4">
        <f t="shared" si="461"/>
        <v>6.171088960884169E-2</v>
      </c>
      <c r="N1073" s="4">
        <f t="shared" si="445"/>
        <v>0.1136126318462924</v>
      </c>
      <c r="O1073" s="4">
        <f t="shared" si="446"/>
        <v>0</v>
      </c>
      <c r="P1073" s="4">
        <f t="shared" si="447"/>
        <v>0</v>
      </c>
      <c r="Q1073" s="5">
        <f t="shared" si="448"/>
        <v>3.5323721400863923</v>
      </c>
      <c r="R1073" s="5">
        <f t="shared" si="449"/>
        <v>-8.6640002700228358</v>
      </c>
      <c r="S1073" s="5">
        <f t="shared" si="462"/>
        <v>25.504517348819441</v>
      </c>
      <c r="T1073" s="6">
        <f t="shared" si="463"/>
        <v>621.32991699119771</v>
      </c>
      <c r="U1073" s="5">
        <f t="shared" si="450"/>
        <v>-1.9557987430646329</v>
      </c>
      <c r="V1073" s="5">
        <f t="shared" si="451"/>
        <v>7.791034839163709</v>
      </c>
      <c r="W1073" s="5">
        <f t="shared" si="452"/>
        <v>2.9175277431914832</v>
      </c>
      <c r="X1073" s="5">
        <f t="shared" si="442"/>
        <v>1.5765733970217595</v>
      </c>
      <c r="Y1073" s="5">
        <f t="shared" si="442"/>
        <v>-0.87296543085912681</v>
      </c>
      <c r="Z1073" s="5">
        <f t="shared" si="453"/>
        <v>-3.7519549079890737</v>
      </c>
      <c r="AA1073">
        <f t="shared" si="454"/>
        <v>0</v>
      </c>
      <c r="AB1073">
        <f t="shared" si="464"/>
        <v>0</v>
      </c>
    </row>
    <row r="1074" spans="1:28" x14ac:dyDescent="0.2">
      <c r="A1074">
        <f t="shared" si="438"/>
        <v>10.419999999999822</v>
      </c>
      <c r="B1074" s="5">
        <f t="shared" si="455"/>
        <v>-289.75452033619524</v>
      </c>
      <c r="C1074" s="5">
        <f t="shared" si="456"/>
        <v>628.12678025629737</v>
      </c>
      <c r="D1074" s="5">
        <f t="shared" si="457"/>
        <v>-553.34062150676164</v>
      </c>
      <c r="E1074" s="2">
        <f t="shared" si="458"/>
        <v>691.73761942690487</v>
      </c>
      <c r="F1074" s="2">
        <f t="shared" si="459"/>
        <v>-24.763848703411721</v>
      </c>
      <c r="G1074" s="3">
        <f t="shared" si="439"/>
        <v>-16.57599016186051</v>
      </c>
      <c r="H1074" s="3">
        <f t="shared" si="440"/>
        <v>40.68657986030972</v>
      </c>
      <c r="I1074" s="3">
        <f t="shared" si="441"/>
        <v>-119.8337101288874</v>
      </c>
      <c r="J1074" s="2">
        <f t="shared" si="460"/>
        <v>127.63337852548474</v>
      </c>
      <c r="K1074" s="2">
        <f t="shared" si="443"/>
        <v>127.63337852548474</v>
      </c>
      <c r="L1074" s="5">
        <f t="shared" si="444"/>
        <v>0.31384836983451009</v>
      </c>
      <c r="M1074" s="4">
        <f t="shared" si="461"/>
        <v>6.1696132752478032E-2</v>
      </c>
      <c r="N1074" s="4">
        <f t="shared" si="445"/>
        <v>0.11359262351625907</v>
      </c>
      <c r="O1074" s="4">
        <f t="shared" si="446"/>
        <v>0</v>
      </c>
      <c r="P1074" s="4">
        <f t="shared" si="447"/>
        <v>0</v>
      </c>
      <c r="Q1074" s="5">
        <f t="shared" si="448"/>
        <v>3.5298561889512601</v>
      </c>
      <c r="R1074" s="5">
        <f t="shared" si="449"/>
        <v>-8.6642049328445143</v>
      </c>
      <c r="S1074" s="5">
        <f t="shared" si="462"/>
        <v>25.51858194973536</v>
      </c>
      <c r="T1074" s="6">
        <f t="shared" si="463"/>
        <v>621.32929566159135</v>
      </c>
      <c r="U1074" s="5">
        <f t="shared" si="450"/>
        <v>-1.955829337831211</v>
      </c>
      <c r="V1074" s="5">
        <f t="shared" si="451"/>
        <v>7.7946449233065573</v>
      </c>
      <c r="W1074" s="5">
        <f t="shared" si="452"/>
        <v>2.9170193482374138</v>
      </c>
      <c r="X1074" s="5">
        <f t="shared" si="442"/>
        <v>1.574026851120049</v>
      </c>
      <c r="Y1074" s="5">
        <f t="shared" si="442"/>
        <v>-0.86956000953795698</v>
      </c>
      <c r="Z1074" s="5">
        <f t="shared" si="453"/>
        <v>-3.7383987020272258</v>
      </c>
      <c r="AA1074">
        <f t="shared" si="454"/>
        <v>0</v>
      </c>
      <c r="AB1074">
        <f t="shared" si="464"/>
        <v>0</v>
      </c>
    </row>
    <row r="1075" spans="1:28" x14ac:dyDescent="0.2">
      <c r="A1075">
        <f t="shared" si="438"/>
        <v>10.429999999999822</v>
      </c>
      <c r="B1075" s="5">
        <f t="shared" si="455"/>
        <v>-289.92020153647132</v>
      </c>
      <c r="C1075" s="5">
        <f t="shared" si="456"/>
        <v>628.53360257689997</v>
      </c>
      <c r="D1075" s="5">
        <f t="shared" si="457"/>
        <v>-554.53914552798562</v>
      </c>
      <c r="E1075" s="2">
        <f t="shared" si="458"/>
        <v>692.1764318634697</v>
      </c>
      <c r="F1075" s="2">
        <f t="shared" si="459"/>
        <v>-24.762196163130994</v>
      </c>
      <c r="G1075" s="3">
        <f t="shared" si="439"/>
        <v>-16.560249893349308</v>
      </c>
      <c r="H1075" s="3">
        <f t="shared" si="440"/>
        <v>40.677884260214341</v>
      </c>
      <c r="I1075" s="3">
        <f t="shared" si="441"/>
        <v>-119.87109411590768</v>
      </c>
      <c r="J1075" s="2">
        <f t="shared" si="460"/>
        <v>127.6636649519446</v>
      </c>
      <c r="K1075" s="2">
        <f t="shared" si="443"/>
        <v>127.6636649519446</v>
      </c>
      <c r="L1075" s="5">
        <f t="shared" si="444"/>
        <v>0.31384836983451009</v>
      </c>
      <c r="M1075" s="4">
        <f t="shared" si="461"/>
        <v>6.1681434522796945E-2</v>
      </c>
      <c r="N1075" s="4">
        <f t="shared" si="445"/>
        <v>0.11357269216864108</v>
      </c>
      <c r="O1075" s="4">
        <f t="shared" si="446"/>
        <v>0</v>
      </c>
      <c r="P1075" s="4">
        <f t="shared" si="447"/>
        <v>0</v>
      </c>
      <c r="Q1075" s="5">
        <f t="shared" si="448"/>
        <v>3.5273411121930627</v>
      </c>
      <c r="R1075" s="5">
        <f t="shared" si="449"/>
        <v>-8.6644087155779843</v>
      </c>
      <c r="S1075" s="5">
        <f t="shared" si="462"/>
        <v>25.532600121476097</v>
      </c>
      <c r="T1075" s="6">
        <f t="shared" si="463"/>
        <v>621.32867433260651</v>
      </c>
      <c r="U1075" s="5">
        <f t="shared" si="450"/>
        <v>-1.9558598569623629</v>
      </c>
      <c r="V1075" s="5">
        <f t="shared" si="451"/>
        <v>7.7982432369059627</v>
      </c>
      <c r="W1075" s="5">
        <f t="shared" si="452"/>
        <v>2.9165126621225377</v>
      </c>
      <c r="X1075" s="5">
        <f t="shared" si="442"/>
        <v>1.5714812552306998</v>
      </c>
      <c r="Y1075" s="5">
        <f t="shared" si="442"/>
        <v>-0.86616547867202165</v>
      </c>
      <c r="Z1075" s="5">
        <f t="shared" si="453"/>
        <v>-3.7248872164013633</v>
      </c>
      <c r="AA1075">
        <f t="shared" si="454"/>
        <v>0</v>
      </c>
      <c r="AB1075">
        <f t="shared" si="464"/>
        <v>0</v>
      </c>
    </row>
    <row r="1076" spans="1:28" x14ac:dyDescent="0.2">
      <c r="A1076">
        <f t="shared" si="438"/>
        <v>10.439999999999822</v>
      </c>
      <c r="B1076" s="5">
        <f t="shared" si="455"/>
        <v>-290.08572546134207</v>
      </c>
      <c r="C1076" s="5">
        <f t="shared" si="456"/>
        <v>628.94033811122824</v>
      </c>
      <c r="D1076" s="5">
        <f t="shared" si="457"/>
        <v>-555.73804271350559</v>
      </c>
      <c r="E1076" s="2">
        <f t="shared" si="458"/>
        <v>692.61510019627735</v>
      </c>
      <c r="F1076" s="2">
        <f t="shared" si="459"/>
        <v>-24.760536909369414</v>
      </c>
      <c r="G1076" s="3">
        <f t="shared" si="439"/>
        <v>-16.544535080797001</v>
      </c>
      <c r="H1076" s="3">
        <f t="shared" si="440"/>
        <v>40.66922260542762</v>
      </c>
      <c r="I1076" s="3">
        <f t="shared" si="441"/>
        <v>-119.90834298807169</v>
      </c>
      <c r="J1076" s="2">
        <f t="shared" si="460"/>
        <v>127.69384490457867</v>
      </c>
      <c r="K1076" s="2">
        <f t="shared" si="443"/>
        <v>127.69384490457867</v>
      </c>
      <c r="L1076" s="5">
        <f t="shared" si="444"/>
        <v>0.31384836983451009</v>
      </c>
      <c r="M1076" s="4">
        <f t="shared" si="461"/>
        <v>6.1666794684457446E-2</v>
      </c>
      <c r="N1076" s="4">
        <f t="shared" si="445"/>
        <v>0.11355283751372447</v>
      </c>
      <c r="O1076" s="4">
        <f t="shared" si="446"/>
        <v>0</v>
      </c>
      <c r="P1076" s="4">
        <f t="shared" si="447"/>
        <v>0</v>
      </c>
      <c r="Q1076" s="5">
        <f t="shared" si="448"/>
        <v>3.524826929021895</v>
      </c>
      <c r="R1076" s="5">
        <f t="shared" si="449"/>
        <v>-8.6646116268557947</v>
      </c>
      <c r="S1076" s="5">
        <f t="shared" si="462"/>
        <v>25.546571983719243</v>
      </c>
      <c r="T1076" s="6">
        <f t="shared" si="463"/>
        <v>621.32805300424275</v>
      </c>
      <c r="U1076" s="5">
        <f t="shared" si="450"/>
        <v>-1.95589030114554</v>
      </c>
      <c r="V1076" s="5">
        <f t="shared" si="451"/>
        <v>7.8018298143451377</v>
      </c>
      <c r="W1076" s="5">
        <f t="shared" si="452"/>
        <v>2.9160076808461981</v>
      </c>
      <c r="X1076" s="5">
        <f t="shared" si="442"/>
        <v>1.568936627876355</v>
      </c>
      <c r="Y1076" s="5">
        <f t="shared" si="442"/>
        <v>-0.862781812510657</v>
      </c>
      <c r="Z1076" s="5">
        <f t="shared" si="453"/>
        <v>-3.711420335434557</v>
      </c>
      <c r="AA1076">
        <f t="shared" si="454"/>
        <v>0</v>
      </c>
      <c r="AB1076">
        <f t="shared" si="464"/>
        <v>0</v>
      </c>
    </row>
    <row r="1077" spans="1:28" x14ac:dyDescent="0.2">
      <c r="A1077">
        <f t="shared" si="438"/>
        <v>10.449999999999822</v>
      </c>
      <c r="B1077" s="5">
        <f t="shared" si="455"/>
        <v>-290.25109236531864</v>
      </c>
      <c r="C1077" s="5">
        <f t="shared" si="456"/>
        <v>629.34698719819187</v>
      </c>
      <c r="D1077" s="5">
        <f t="shared" si="457"/>
        <v>-556.93731171440311</v>
      </c>
      <c r="E1077" s="2">
        <f t="shared" si="458"/>
        <v>693.05362484781926</v>
      </c>
      <c r="F1077" s="2">
        <f t="shared" si="459"/>
        <v>-24.758870961211198</v>
      </c>
      <c r="G1077" s="3">
        <f t="shared" si="439"/>
        <v>-16.528845714518237</v>
      </c>
      <c r="H1077" s="3">
        <f t="shared" si="440"/>
        <v>40.660594787302514</v>
      </c>
      <c r="I1077" s="3">
        <f t="shared" si="441"/>
        <v>-119.94545719142604</v>
      </c>
      <c r="J1077" s="2">
        <f t="shared" si="460"/>
        <v>127.72391870738926</v>
      </c>
      <c r="K1077" s="2">
        <f t="shared" si="443"/>
        <v>127.72391870738926</v>
      </c>
      <c r="L1077" s="5">
        <f t="shared" si="444"/>
        <v>0.31384836983451009</v>
      </c>
      <c r="M1077" s="4">
        <f t="shared" si="461"/>
        <v>6.1652213003059557E-2</v>
      </c>
      <c r="N1077" s="4">
        <f t="shared" si="445"/>
        <v>0.11353305926280438</v>
      </c>
      <c r="O1077" s="4">
        <f t="shared" si="446"/>
        <v>0</v>
      </c>
      <c r="P1077" s="4">
        <f t="shared" si="447"/>
        <v>0</v>
      </c>
      <c r="Q1077" s="5">
        <f t="shared" si="448"/>
        <v>3.522313658529435</v>
      </c>
      <c r="R1077" s="5">
        <f t="shared" si="449"/>
        <v>-8.6648136752494818</v>
      </c>
      <c r="S1077" s="5">
        <f t="shared" si="462"/>
        <v>25.560497656096111</v>
      </c>
      <c r="T1077" s="6">
        <f t="shared" si="463"/>
        <v>621.3274316765004</v>
      </c>
      <c r="U1077" s="5">
        <f t="shared" si="450"/>
        <v>-1.9559206710631569</v>
      </c>
      <c r="V1077" s="5">
        <f t="shared" si="451"/>
        <v>7.80540468994199</v>
      </c>
      <c r="W1077" s="5">
        <f t="shared" si="452"/>
        <v>2.9155044004074142</v>
      </c>
      <c r="X1077" s="5">
        <f t="shared" si="442"/>
        <v>1.5663929874662781</v>
      </c>
      <c r="Y1077" s="5">
        <f t="shared" si="442"/>
        <v>-0.85940898530749177</v>
      </c>
      <c r="Z1077" s="5">
        <f t="shared" si="453"/>
        <v>-3.6979979434964747</v>
      </c>
      <c r="AA1077">
        <f t="shared" si="454"/>
        <v>0</v>
      </c>
      <c r="AB1077">
        <f t="shared" si="464"/>
        <v>0</v>
      </c>
    </row>
    <row r="1078" spans="1:28" x14ac:dyDescent="0.2">
      <c r="A1078">
        <f t="shared" si="438"/>
        <v>10.459999999999821</v>
      </c>
      <c r="B1078" s="5">
        <f t="shared" si="455"/>
        <v>-290.41630250281446</v>
      </c>
      <c r="C1078" s="5">
        <f t="shared" si="456"/>
        <v>629.7535501756156</v>
      </c>
      <c r="D1078" s="5">
        <f t="shared" si="457"/>
        <v>-558.13695118621456</v>
      </c>
      <c r="E1078" s="2">
        <f t="shared" si="458"/>
        <v>693.49200623958006</v>
      </c>
      <c r="F1078" s="2">
        <f t="shared" si="459"/>
        <v>-24.757198337718187</v>
      </c>
      <c r="G1078" s="3">
        <f t="shared" si="439"/>
        <v>-16.513181784643574</v>
      </c>
      <c r="H1078" s="3">
        <f t="shared" si="440"/>
        <v>40.652000697449438</v>
      </c>
      <c r="I1078" s="3">
        <f t="shared" si="441"/>
        <v>-119.982437170861</v>
      </c>
      <c r="J1078" s="2">
        <f t="shared" si="460"/>
        <v>127.75388668380201</v>
      </c>
      <c r="K1078" s="2">
        <f t="shared" si="443"/>
        <v>127.75388668380201</v>
      </c>
      <c r="L1078" s="5">
        <f t="shared" si="444"/>
        <v>0.31384836983451009</v>
      </c>
      <c r="M1078" s="4">
        <f t="shared" si="461"/>
        <v>6.1637689245140813E-2</v>
      </c>
      <c r="N1078" s="4">
        <f t="shared" si="445"/>
        <v>0.11351335712818238</v>
      </c>
      <c r="O1078" s="4">
        <f t="shared" si="446"/>
        <v>0</v>
      </c>
      <c r="P1078" s="4">
        <f t="shared" si="447"/>
        <v>0</v>
      </c>
      <c r="Q1078" s="5">
        <f t="shared" si="448"/>
        <v>3.5198013196892917</v>
      </c>
      <c r="R1078" s="5">
        <f t="shared" si="449"/>
        <v>-8.6650148692698448</v>
      </c>
      <c r="S1078" s="5">
        <f t="shared" si="462"/>
        <v>25.57437725818928</v>
      </c>
      <c r="T1078" s="6">
        <f t="shared" si="463"/>
        <v>621.32681034937946</v>
      </c>
      <c r="U1078" s="5">
        <f t="shared" si="450"/>
        <v>-1.9559509673926208</v>
      </c>
      <c r="V1078" s="5">
        <f t="shared" si="451"/>
        <v>7.8089678979489463</v>
      </c>
      <c r="W1078" s="5">
        <f t="shared" si="452"/>
        <v>2.9150028168049653</v>
      </c>
      <c r="X1078" s="5">
        <f t="shared" si="442"/>
        <v>1.5638503522966709</v>
      </c>
      <c r="Y1078" s="5">
        <f t="shared" si="442"/>
        <v>-0.85604697132089846</v>
      </c>
      <c r="Z1078" s="5">
        <f t="shared" si="453"/>
        <v>-3.6846199250057552</v>
      </c>
      <c r="AA1078">
        <f t="shared" si="454"/>
        <v>0</v>
      </c>
      <c r="AB1078">
        <f t="shared" si="464"/>
        <v>0</v>
      </c>
    </row>
    <row r="1079" spans="1:28" x14ac:dyDescent="0.2">
      <c r="A1079">
        <f t="shared" si="438"/>
        <v>10.469999999999821</v>
      </c>
      <c r="B1079" s="5">
        <f t="shared" si="455"/>
        <v>-290.58135612814328</v>
      </c>
      <c r="C1079" s="5">
        <f t="shared" si="456"/>
        <v>630.16002738024144</v>
      </c>
      <c r="D1079" s="5">
        <f t="shared" si="457"/>
        <v>-559.33695978891944</v>
      </c>
      <c r="E1079" s="2">
        <f t="shared" si="458"/>
        <v>693.9302447920378</v>
      </c>
      <c r="F1079" s="2">
        <f t="shared" si="459"/>
        <v>-24.755519057929742</v>
      </c>
      <c r="G1079" s="3">
        <f t="shared" si="439"/>
        <v>-16.497543281120606</v>
      </c>
      <c r="H1079" s="3">
        <f t="shared" si="440"/>
        <v>40.643440227736228</v>
      </c>
      <c r="I1079" s="3">
        <f t="shared" si="441"/>
        <v>-120.01928337011107</v>
      </c>
      <c r="J1079" s="2">
        <f t="shared" si="460"/>
        <v>127.78374915666325</v>
      </c>
      <c r="K1079" s="2">
        <f t="shared" si="443"/>
        <v>127.78374915666325</v>
      </c>
      <c r="L1079" s="5">
        <f t="shared" si="444"/>
        <v>0.31384836983451009</v>
      </c>
      <c r="M1079" s="4">
        <f t="shared" si="461"/>
        <v>6.1623223178172655E-2</v>
      </c>
      <c r="N1079" s="4">
        <f t="shared" si="445"/>
        <v>0.11349373082316383</v>
      </c>
      <c r="O1079" s="4">
        <f t="shared" si="446"/>
        <v>0</v>
      </c>
      <c r="P1079" s="4">
        <f t="shared" si="447"/>
        <v>0</v>
      </c>
      <c r="Q1079" s="5">
        <f t="shared" si="448"/>
        <v>3.5172899313573582</v>
      </c>
      <c r="R1079" s="5">
        <f t="shared" si="449"/>
        <v>-8.6652152173672583</v>
      </c>
      <c r="S1079" s="5">
        <f t="shared" si="462"/>
        <v>25.588210909530218</v>
      </c>
      <c r="T1079" s="6">
        <f t="shared" si="463"/>
        <v>621.32618902287959</v>
      </c>
      <c r="U1079" s="5">
        <f t="shared" si="450"/>
        <v>-1.9559811908063574</v>
      </c>
      <c r="V1079" s="5">
        <f t="shared" si="451"/>
        <v>7.8125194725527738</v>
      </c>
      <c r="W1079" s="5">
        <f t="shared" si="452"/>
        <v>2.9145029260374757</v>
      </c>
      <c r="X1079" s="5">
        <f t="shared" si="442"/>
        <v>1.5613087405510009</v>
      </c>
      <c r="Y1079" s="5">
        <f t="shared" si="442"/>
        <v>-0.85269574481448451</v>
      </c>
      <c r="Z1079" s="5">
        <f t="shared" si="453"/>
        <v>-3.6712861644323063</v>
      </c>
      <c r="AA1079">
        <f t="shared" si="454"/>
        <v>0</v>
      </c>
      <c r="AB1079">
        <f t="shared" si="464"/>
        <v>0</v>
      </c>
    </row>
    <row r="1080" spans="1:28" x14ac:dyDescent="0.2">
      <c r="A1080">
        <f t="shared" si="438"/>
        <v>10.479999999999821</v>
      </c>
      <c r="B1080" s="5">
        <f t="shared" si="455"/>
        <v>-290.74625349551746</v>
      </c>
      <c r="C1080" s="5">
        <f t="shared" si="456"/>
        <v>630.56641914773149</v>
      </c>
      <c r="D1080" s="5">
        <f t="shared" si="457"/>
        <v>-560.53733618692877</v>
      </c>
      <c r="E1080" s="2">
        <f t="shared" si="458"/>
        <v>694.36834092466529</v>
      </c>
      <c r="F1080" s="2">
        <f t="shared" si="459"/>
        <v>-24.753833140862714</v>
      </c>
      <c r="G1080" s="3">
        <f t="shared" si="439"/>
        <v>-16.481930193715097</v>
      </c>
      <c r="H1080" s="3">
        <f t="shared" si="440"/>
        <v>40.634913270288081</v>
      </c>
      <c r="I1080" s="3">
        <f t="shared" si="441"/>
        <v>-120.05599623175539</v>
      </c>
      <c r="J1080" s="2">
        <f t="shared" si="460"/>
        <v>127.81350644823729</v>
      </c>
      <c r="K1080" s="2">
        <f t="shared" si="443"/>
        <v>127.81350644823729</v>
      </c>
      <c r="L1080" s="5">
        <f t="shared" si="444"/>
        <v>0.31384836983451009</v>
      </c>
      <c r="M1080" s="4">
        <f t="shared" si="461"/>
        <v>6.160881457055694E-2</v>
      </c>
      <c r="N1080" s="4">
        <f t="shared" si="445"/>
        <v>0.11347418006205526</v>
      </c>
      <c r="O1080" s="4">
        <f t="shared" si="446"/>
        <v>0</v>
      </c>
      <c r="P1080" s="4">
        <f t="shared" si="447"/>
        <v>0</v>
      </c>
      <c r="Q1080" s="5">
        <f t="shared" si="448"/>
        <v>3.5147795122721641</v>
      </c>
      <c r="R1080" s="5">
        <f t="shared" si="449"/>
        <v>-8.6654147279319336</v>
      </c>
      <c r="S1080" s="5">
        <f t="shared" si="462"/>
        <v>25.601998729596854</v>
      </c>
      <c r="T1080" s="6">
        <f t="shared" si="463"/>
        <v>621.32556769700125</v>
      </c>
      <c r="U1080" s="5">
        <f t="shared" si="450"/>
        <v>-1.9560113419718328</v>
      </c>
      <c r="V1080" s="5">
        <f t="shared" si="451"/>
        <v>7.8160594478743972</v>
      </c>
      <c r="W1080" s="5">
        <f t="shared" si="452"/>
        <v>2.9140047241034952</v>
      </c>
      <c r="X1080" s="5">
        <f t="shared" si="442"/>
        <v>1.5587681703003313</v>
      </c>
      <c r="Y1080" s="5">
        <f t="shared" si="442"/>
        <v>-0.84935528005753635</v>
      </c>
      <c r="Z1080" s="5">
        <f t="shared" si="453"/>
        <v>-3.6579965462996498</v>
      </c>
      <c r="AA1080">
        <f t="shared" si="454"/>
        <v>0</v>
      </c>
      <c r="AB1080">
        <f t="shared" si="464"/>
        <v>0</v>
      </c>
    </row>
    <row r="1081" spans="1:28" x14ac:dyDescent="0.2">
      <c r="A1081">
        <f t="shared" si="438"/>
        <v>10.489999999999821</v>
      </c>
      <c r="B1081" s="5">
        <f t="shared" si="455"/>
        <v>-290.91099485904607</v>
      </c>
      <c r="C1081" s="5">
        <f t="shared" si="456"/>
        <v>630.97272581267032</v>
      </c>
      <c r="D1081" s="5">
        <f t="shared" si="457"/>
        <v>-561.73807904907369</v>
      </c>
      <c r="E1081" s="2">
        <f t="shared" si="458"/>
        <v>694.8062950559322</v>
      </c>
      <c r="F1081" s="2">
        <f t="shared" si="459"/>
        <v>-24.752140605511254</v>
      </c>
      <c r="G1081" s="3">
        <f t="shared" si="439"/>
        <v>-16.466342512012094</v>
      </c>
      <c r="H1081" s="3">
        <f t="shared" si="440"/>
        <v>40.626419717487508</v>
      </c>
      <c r="I1081" s="3">
        <f t="shared" si="441"/>
        <v>-120.09257619721838</v>
      </c>
      <c r="J1081" s="2">
        <f t="shared" si="460"/>
        <v>127.8431588802039</v>
      </c>
      <c r="K1081" s="2">
        <f t="shared" si="443"/>
        <v>127.8431588802039</v>
      </c>
      <c r="L1081" s="5">
        <f t="shared" si="444"/>
        <v>0.31384836983451009</v>
      </c>
      <c r="M1081" s="4">
        <f t="shared" si="461"/>
        <v>6.1594463191622408E-2</v>
      </c>
      <c r="N1081" s="4">
        <f t="shared" si="445"/>
        <v>0.11345470456016178</v>
      </c>
      <c r="O1081" s="4">
        <f t="shared" si="446"/>
        <v>0</v>
      </c>
      <c r="P1081" s="4">
        <f t="shared" si="447"/>
        <v>0</v>
      </c>
      <c r="Q1081" s="5">
        <f t="shared" si="448"/>
        <v>3.5122700810552279</v>
      </c>
      <c r="R1081" s="5">
        <f t="shared" si="449"/>
        <v>-8.6656134092942256</v>
      </c>
      <c r="S1081" s="5">
        <f t="shared" si="462"/>
        <v>25.615740837811227</v>
      </c>
      <c r="T1081" s="6">
        <f t="shared" si="463"/>
        <v>621.32494637174443</v>
      </c>
      <c r="U1081" s="5">
        <f t="shared" si="450"/>
        <v>-1.9560414215515844</v>
      </c>
      <c r="V1081" s="5">
        <f t="shared" si="451"/>
        <v>7.8195878579687372</v>
      </c>
      <c r="W1081" s="5">
        <f t="shared" si="452"/>
        <v>2.913508207001581</v>
      </c>
      <c r="X1081" s="5">
        <f t="shared" si="442"/>
        <v>1.5562286595036434</v>
      </c>
      <c r="Y1081" s="5">
        <f t="shared" si="442"/>
        <v>-0.8460255513254884</v>
      </c>
      <c r="Z1081" s="5">
        <f t="shared" si="453"/>
        <v>-3.6447509551871917</v>
      </c>
      <c r="AA1081">
        <f t="shared" si="454"/>
        <v>0</v>
      </c>
      <c r="AB1081">
        <f t="shared" si="464"/>
        <v>0</v>
      </c>
    </row>
    <row r="1082" spans="1:28" x14ac:dyDescent="0.2">
      <c r="A1082">
        <f t="shared" si="438"/>
        <v>10.499999999999821</v>
      </c>
      <c r="B1082" s="5">
        <f t="shared" si="455"/>
        <v>-291.07558047273324</v>
      </c>
      <c r="C1082" s="5">
        <f t="shared" si="456"/>
        <v>631.37894770856769</v>
      </c>
      <c r="D1082" s="5">
        <f t="shared" si="457"/>
        <v>-562.93918704859357</v>
      </c>
      <c r="E1082" s="2">
        <f t="shared" si="458"/>
        <v>695.24410760330568</v>
      </c>
      <c r="F1082" s="2">
        <f t="shared" si="459"/>
        <v>-24.750441470846837</v>
      </c>
      <c r="G1082" s="3">
        <f t="shared" si="439"/>
        <v>-16.450780225417059</v>
      </c>
      <c r="H1082" s="3">
        <f t="shared" si="440"/>
        <v>40.617959461974252</v>
      </c>
      <c r="I1082" s="3">
        <f t="shared" si="441"/>
        <v>-120.12902370677025</v>
      </c>
      <c r="J1082" s="2">
        <f t="shared" si="460"/>
        <v>127.87270677365568</v>
      </c>
      <c r="K1082" s="2">
        <f t="shared" si="443"/>
        <v>127.87270677365568</v>
      </c>
      <c r="L1082" s="5">
        <f t="shared" si="444"/>
        <v>0.31384836983451009</v>
      </c>
      <c r="M1082" s="4">
        <f t="shared" si="461"/>
        <v>6.158016881162115E-2</v>
      </c>
      <c r="N1082" s="4">
        <f t="shared" si="445"/>
        <v>0.11343530403378439</v>
      </c>
      <c r="O1082" s="4">
        <f t="shared" si="446"/>
        <v>0</v>
      </c>
      <c r="P1082" s="4">
        <f t="shared" si="447"/>
        <v>0</v>
      </c>
      <c r="Q1082" s="5">
        <f t="shared" si="448"/>
        <v>3.5097616562114129</v>
      </c>
      <c r="R1082" s="5">
        <f t="shared" si="449"/>
        <v>-8.6658112697249052</v>
      </c>
      <c r="S1082" s="5">
        <f t="shared" si="462"/>
        <v>25.629437353537138</v>
      </c>
      <c r="T1082" s="6">
        <f t="shared" si="463"/>
        <v>621.32432504710857</v>
      </c>
      <c r="U1082" s="5">
        <f t="shared" si="450"/>
        <v>-1.956071430203244</v>
      </c>
      <c r="V1082" s="5">
        <f t="shared" si="451"/>
        <v>7.8231047368245408</v>
      </c>
      <c r="W1082" s="5">
        <f t="shared" si="452"/>
        <v>2.9130133707303818</v>
      </c>
      <c r="X1082" s="5">
        <f t="shared" si="442"/>
        <v>1.5536902260081689</v>
      </c>
      <c r="Y1082" s="5">
        <f t="shared" si="442"/>
        <v>-0.84270653290036446</v>
      </c>
      <c r="Z1082" s="5">
        <f t="shared" si="453"/>
        <v>-3.6315492757324783</v>
      </c>
      <c r="AA1082">
        <f t="shared" si="454"/>
        <v>0</v>
      </c>
      <c r="AB1082">
        <f t="shared" si="464"/>
        <v>0</v>
      </c>
    </row>
    <row r="1083" spans="1:28" x14ac:dyDescent="0.2">
      <c r="A1083">
        <f t="shared" si="438"/>
        <v>10.50999999999982</v>
      </c>
      <c r="B1083" s="5">
        <f t="shared" si="455"/>
        <v>-291.24001059047606</v>
      </c>
      <c r="C1083" s="5">
        <f t="shared" si="456"/>
        <v>631.78508516786076</v>
      </c>
      <c r="D1083" s="5">
        <f t="shared" si="457"/>
        <v>-564.14065886312505</v>
      </c>
      <c r="E1083" s="2">
        <f t="shared" si="458"/>
        <v>695.68177898325155</v>
      </c>
      <c r="F1083" s="2">
        <f t="shared" si="459"/>
        <v>-24.74873575581811</v>
      </c>
      <c r="G1083" s="3">
        <f t="shared" si="439"/>
        <v>-16.435243323156978</v>
      </c>
      <c r="H1083" s="3">
        <f t="shared" si="440"/>
        <v>40.60953239664525</v>
      </c>
      <c r="I1083" s="3">
        <f t="shared" si="441"/>
        <v>-120.16533919952758</v>
      </c>
      <c r="J1083" s="2">
        <f t="shared" si="460"/>
        <v>127.90215044909556</v>
      </c>
      <c r="K1083" s="2">
        <f t="shared" si="443"/>
        <v>127.90215044909556</v>
      </c>
      <c r="L1083" s="5">
        <f t="shared" si="444"/>
        <v>0.31384836983451009</v>
      </c>
      <c r="M1083" s="4">
        <f t="shared" si="461"/>
        <v>6.1565931201725141E-2</v>
      </c>
      <c r="N1083" s="4">
        <f t="shared" si="445"/>
        <v>0.11341597820021738</v>
      </c>
      <c r="O1083" s="4">
        <f t="shared" si="446"/>
        <v>0</v>
      </c>
      <c r="P1083" s="4">
        <f t="shared" si="447"/>
        <v>0</v>
      </c>
      <c r="Q1083" s="5">
        <f t="shared" si="448"/>
        <v>3.5072542561292814</v>
      </c>
      <c r="R1083" s="5">
        <f t="shared" si="449"/>
        <v>-8.6660083174354607</v>
      </c>
      <c r="S1083" s="5">
        <f t="shared" si="462"/>
        <v>25.643088396077804</v>
      </c>
      <c r="T1083" s="6">
        <f t="shared" si="463"/>
        <v>621.32370372309424</v>
      </c>
      <c r="U1083" s="5">
        <f t="shared" si="450"/>
        <v>-1.9561013685795623</v>
      </c>
      <c r="V1083" s="5">
        <f t="shared" si="451"/>
        <v>7.8266101183642078</v>
      </c>
      <c r="W1083" s="5">
        <f t="shared" si="452"/>
        <v>2.9125202112887161</v>
      </c>
      <c r="X1083" s="5">
        <f t="shared" si="442"/>
        <v>1.5511528875497191</v>
      </c>
      <c r="Y1083" s="5">
        <f t="shared" si="442"/>
        <v>-0.8393981990712529</v>
      </c>
      <c r="Z1083" s="5">
        <f t="shared" si="453"/>
        <v>-3.6183913926334803</v>
      </c>
      <c r="AA1083">
        <f t="shared" si="454"/>
        <v>0</v>
      </c>
      <c r="AB1083">
        <f t="shared" si="464"/>
        <v>0</v>
      </c>
    </row>
    <row r="1084" spans="1:28" x14ac:dyDescent="0.2">
      <c r="A1084">
        <f t="shared" si="438"/>
        <v>10.51999999999982</v>
      </c>
      <c r="B1084" s="5">
        <f t="shared" si="455"/>
        <v>-291.40428546606324</v>
      </c>
      <c r="C1084" s="5">
        <f t="shared" si="456"/>
        <v>632.19113852191731</v>
      </c>
      <c r="D1084" s="5">
        <f t="shared" si="457"/>
        <v>-565.34249317468993</v>
      </c>
      <c r="E1084" s="2">
        <f t="shared" si="458"/>
        <v>696.11930961123676</v>
      </c>
      <c r="F1084" s="2">
        <f t="shared" si="459"/>
        <v>-24.747023479350826</v>
      </c>
      <c r="G1084" s="3">
        <f t="shared" si="439"/>
        <v>-16.419731794281482</v>
      </c>
      <c r="H1084" s="3">
        <f t="shared" si="440"/>
        <v>40.601138414654535</v>
      </c>
      <c r="I1084" s="3">
        <f t="shared" si="441"/>
        <v>-120.20152311345392</v>
      </c>
      <c r="J1084" s="2">
        <f t="shared" si="460"/>
        <v>127.93149022643436</v>
      </c>
      <c r="K1084" s="2">
        <f t="shared" si="443"/>
        <v>127.93149022643436</v>
      </c>
      <c r="L1084" s="5">
        <f t="shared" si="444"/>
        <v>0.31384836983451009</v>
      </c>
      <c r="M1084" s="4">
        <f t="shared" si="461"/>
        <v>6.1551750134022712E-2</v>
      </c>
      <c r="N1084" s="4">
        <f t="shared" si="445"/>
        <v>0.11339672677774569</v>
      </c>
      <c r="O1084" s="4">
        <f t="shared" si="446"/>
        <v>0</v>
      </c>
      <c r="P1084" s="4">
        <f t="shared" si="447"/>
        <v>0</v>
      </c>
      <c r="Q1084" s="5">
        <f t="shared" si="448"/>
        <v>3.5047478990814547</v>
      </c>
      <c r="R1084" s="5">
        <f t="shared" si="449"/>
        <v>-8.66620456057837</v>
      </c>
      <c r="S1084" s="5">
        <f t="shared" si="462"/>
        <v>25.656694084673589</v>
      </c>
      <c r="T1084" s="6">
        <f t="shared" si="463"/>
        <v>621.32308239970109</v>
      </c>
      <c r="U1084" s="5">
        <f t="shared" si="450"/>
        <v>-1.9561312373284383</v>
      </c>
      <c r="V1084" s="5">
        <f t="shared" si="451"/>
        <v>7.8301040364436387</v>
      </c>
      <c r="W1084" s="5">
        <f t="shared" si="452"/>
        <v>2.912028724675654</v>
      </c>
      <c r="X1084" s="5">
        <f t="shared" si="442"/>
        <v>1.5486166617530164</v>
      </c>
      <c r="Y1084" s="5">
        <f t="shared" si="442"/>
        <v>-0.83610052413473124</v>
      </c>
      <c r="Z1084" s="5">
        <f t="shared" si="453"/>
        <v>-3.6052771906507566</v>
      </c>
      <c r="AA1084">
        <f t="shared" si="454"/>
        <v>0</v>
      </c>
      <c r="AB1084">
        <f t="shared" si="464"/>
        <v>0</v>
      </c>
    </row>
    <row r="1085" spans="1:28" x14ac:dyDescent="0.2">
      <c r="A1085">
        <f t="shared" ref="A1085:A1148" si="465">A1084+dt</f>
        <v>10.52999999999982</v>
      </c>
      <c r="B1085" s="5">
        <f t="shared" si="455"/>
        <v>-291.56840535317298</v>
      </c>
      <c r="C1085" s="5">
        <f t="shared" si="456"/>
        <v>632.59710810103763</v>
      </c>
      <c r="D1085" s="5">
        <f t="shared" si="457"/>
        <v>-566.54468866968398</v>
      </c>
      <c r="E1085" s="2">
        <f t="shared" si="458"/>
        <v>696.55669990172953</v>
      </c>
      <c r="F1085" s="2">
        <f t="shared" si="459"/>
        <v>-24.745304660347777</v>
      </c>
      <c r="G1085" s="3">
        <f t="shared" ref="G1085:G1148" si="466">G1084+X1084*dt</f>
        <v>-16.404245627663951</v>
      </c>
      <c r="H1085" s="3">
        <f t="shared" ref="H1085:H1148" si="467">H1084+Y1084*dt</f>
        <v>40.592777409413188</v>
      </c>
      <c r="I1085" s="3">
        <f t="shared" ref="I1085:I1148" si="468">I1084+Z1084*dt</f>
        <v>-120.23757588536043</v>
      </c>
      <c r="J1085" s="2">
        <f t="shared" si="460"/>
        <v>127.96072642498832</v>
      </c>
      <c r="K1085" s="2">
        <f t="shared" si="443"/>
        <v>127.96072642498832</v>
      </c>
      <c r="L1085" s="5">
        <f t="shared" si="444"/>
        <v>0.31384836983451009</v>
      </c>
      <c r="M1085" s="4">
        <f t="shared" si="461"/>
        <v>6.1537625381515124E-2</v>
      </c>
      <c r="N1085" s="4">
        <f t="shared" si="445"/>
        <v>0.11337754948564226</v>
      </c>
      <c r="O1085" s="4">
        <f t="shared" si="446"/>
        <v>0</v>
      </c>
      <c r="P1085" s="4">
        <f t="shared" si="447"/>
        <v>0</v>
      </c>
      <c r="Q1085" s="5">
        <f t="shared" si="448"/>
        <v>3.5022426032249681</v>
      </c>
      <c r="R1085" s="5">
        <f t="shared" si="449"/>
        <v>-8.666400007247395</v>
      </c>
      <c r="S1085" s="5">
        <f t="shared" si="462"/>
        <v>25.670254538499698</v>
      </c>
      <c r="T1085" s="6">
        <f t="shared" si="463"/>
        <v>621.32246107692947</v>
      </c>
      <c r="U1085" s="5">
        <f t="shared" si="450"/>
        <v>-1.9561610370929423</v>
      </c>
      <c r="V1085" s="5">
        <f t="shared" si="451"/>
        <v>7.833586524852076</v>
      </c>
      <c r="W1085" s="5">
        <f t="shared" si="452"/>
        <v>2.9115389068905961</v>
      </c>
      <c r="X1085" s="5">
        <f t="shared" ref="X1085:Y1148" si="469">Q1085+U1085</f>
        <v>1.5460815661320257</v>
      </c>
      <c r="Y1085" s="5">
        <f t="shared" si="469"/>
        <v>-0.83281348239531905</v>
      </c>
      <c r="Z1085" s="5">
        <f t="shared" si="453"/>
        <v>-3.5922065546097066</v>
      </c>
      <c r="AA1085">
        <f t="shared" si="454"/>
        <v>0</v>
      </c>
      <c r="AB1085">
        <f t="shared" si="464"/>
        <v>0</v>
      </c>
    </row>
    <row r="1086" spans="1:28" x14ac:dyDescent="0.2">
      <c r="A1086">
        <f t="shared" si="465"/>
        <v>10.53999999999982</v>
      </c>
      <c r="B1086" s="5">
        <f t="shared" si="455"/>
        <v>-291.73237050537131</v>
      </c>
      <c r="C1086" s="5">
        <f t="shared" si="456"/>
        <v>633.00299423445767</v>
      </c>
      <c r="D1086" s="5">
        <f t="shared" si="457"/>
        <v>-567.74724403886523</v>
      </c>
      <c r="E1086" s="2">
        <f t="shared" si="458"/>
        <v>696.9939502682015</v>
      </c>
      <c r="F1086" s="2">
        <f t="shared" si="459"/>
        <v>-24.74357931768866</v>
      </c>
      <c r="G1086" s="3">
        <f t="shared" si="466"/>
        <v>-16.38878481200263</v>
      </c>
      <c r="H1086" s="3">
        <f t="shared" si="467"/>
        <v>40.584449274589232</v>
      </c>
      <c r="I1086" s="3">
        <f t="shared" si="468"/>
        <v>-120.27349795090653</v>
      </c>
      <c r="J1086" s="2">
        <f t="shared" si="460"/>
        <v>127.98985936347674</v>
      </c>
      <c r="K1086" s="2">
        <f t="shared" si="443"/>
        <v>127.98985936347674</v>
      </c>
      <c r="L1086" s="5">
        <f t="shared" si="444"/>
        <v>0.31384836983451009</v>
      </c>
      <c r="M1086" s="4">
        <f t="shared" si="461"/>
        <v>6.1523556718112979E-2</v>
      </c>
      <c r="N1086" s="4">
        <f t="shared" si="445"/>
        <v>0.11335844604416537</v>
      </c>
      <c r="O1086" s="4">
        <f t="shared" si="446"/>
        <v>0</v>
      </c>
      <c r="P1086" s="4">
        <f t="shared" si="447"/>
        <v>0</v>
      </c>
      <c r="Q1086" s="5">
        <f t="shared" si="448"/>
        <v>3.4997383866016332</v>
      </c>
      <c r="R1086" s="5">
        <f t="shared" si="449"/>
        <v>-8.6665946654778701</v>
      </c>
      <c r="S1086" s="5">
        <f t="shared" si="462"/>
        <v>25.683769876663927</v>
      </c>
      <c r="T1086" s="6">
        <f t="shared" si="463"/>
        <v>621.32183975477903</v>
      </c>
      <c r="U1086" s="5">
        <f t="shared" si="450"/>
        <v>-1.9561907685113415</v>
      </c>
      <c r="V1086" s="5">
        <f t="shared" si="451"/>
        <v>7.8370576173119417</v>
      </c>
      <c r="W1086" s="5">
        <f t="shared" si="452"/>
        <v>2.9110507539333534</v>
      </c>
      <c r="X1086" s="5">
        <f t="shared" si="469"/>
        <v>1.5435476180902916</v>
      </c>
      <c r="Y1086" s="5">
        <f t="shared" si="469"/>
        <v>-0.82953704816592833</v>
      </c>
      <c r="Z1086" s="5">
        <f t="shared" si="453"/>
        <v>-3.5791793694027199</v>
      </c>
      <c r="AA1086">
        <f t="shared" si="454"/>
        <v>0</v>
      </c>
      <c r="AB1086">
        <f t="shared" si="464"/>
        <v>0</v>
      </c>
    </row>
    <row r="1087" spans="1:28" x14ac:dyDescent="0.2">
      <c r="A1087">
        <f t="shared" si="465"/>
        <v>10.54999999999982</v>
      </c>
      <c r="B1087" s="5">
        <f t="shared" si="455"/>
        <v>-291.89618117611042</v>
      </c>
      <c r="C1087" s="5">
        <f t="shared" si="456"/>
        <v>633.4087972503512</v>
      </c>
      <c r="D1087" s="5">
        <f t="shared" si="457"/>
        <v>-568.95015797734277</v>
      </c>
      <c r="E1087" s="2">
        <f t="shared" si="458"/>
        <v>697.43106112312864</v>
      </c>
      <c r="F1087" s="2">
        <f t="shared" si="459"/>
        <v>-24.741847470230059</v>
      </c>
      <c r="G1087" s="3">
        <f t="shared" si="466"/>
        <v>-16.373349335821725</v>
      </c>
      <c r="H1087" s="3">
        <f t="shared" si="467"/>
        <v>40.576153904107571</v>
      </c>
      <c r="I1087" s="3">
        <f t="shared" si="468"/>
        <v>-120.30928974460056</v>
      </c>
      <c r="J1087" s="2">
        <f t="shared" si="460"/>
        <v>128.01888936001956</v>
      </c>
      <c r="K1087" s="2">
        <f t="shared" si="443"/>
        <v>128.01888936001956</v>
      </c>
      <c r="L1087" s="5">
        <f t="shared" si="444"/>
        <v>0.31384836983451009</v>
      </c>
      <c r="M1087" s="4">
        <f t="shared" si="461"/>
        <v>6.1509543918632906E-2</v>
      </c>
      <c r="N1087" s="4">
        <f t="shared" si="445"/>
        <v>0.11333941617455606</v>
      </c>
      <c r="O1087" s="4">
        <f t="shared" si="446"/>
        <v>0</v>
      </c>
      <c r="P1087" s="4">
        <f t="shared" si="447"/>
        <v>0</v>
      </c>
      <c r="Q1087" s="5">
        <f t="shared" si="448"/>
        <v>3.4972352671383957</v>
      </c>
      <c r="R1087" s="5">
        <f t="shared" si="449"/>
        <v>-8.6667885432469802</v>
      </c>
      <c r="S1087" s="5">
        <f t="shared" si="462"/>
        <v>25.697240218204428</v>
      </c>
      <c r="T1087" s="6">
        <f t="shared" si="463"/>
        <v>621.32121843324978</v>
      </c>
      <c r="U1087" s="5">
        <f t="shared" si="450"/>
        <v>-1.9562204322171255</v>
      </c>
      <c r="V1087" s="5">
        <f t="shared" si="451"/>
        <v>7.8405173474786878</v>
      </c>
      <c r="W1087" s="5">
        <f t="shared" si="452"/>
        <v>2.9105642618042227</v>
      </c>
      <c r="X1087" s="5">
        <f t="shared" si="469"/>
        <v>1.5410148349212702</v>
      </c>
      <c r="Y1087" s="5">
        <f t="shared" si="469"/>
        <v>-0.82627119576829244</v>
      </c>
      <c r="Z1087" s="5">
        <f t="shared" si="453"/>
        <v>-3.56619551999135</v>
      </c>
      <c r="AA1087">
        <f t="shared" si="454"/>
        <v>0</v>
      </c>
      <c r="AB1087">
        <f t="shared" si="464"/>
        <v>0</v>
      </c>
    </row>
    <row r="1088" spans="1:28" x14ac:dyDescent="0.2">
      <c r="A1088">
        <f t="shared" si="465"/>
        <v>10.559999999999819</v>
      </c>
      <c r="B1088" s="5">
        <f t="shared" si="455"/>
        <v>-292.05983761872687</v>
      </c>
      <c r="C1088" s="5">
        <f t="shared" si="456"/>
        <v>633.81451747583253</v>
      </c>
      <c r="D1088" s="5">
        <f t="shared" si="457"/>
        <v>-570.15342918456474</v>
      </c>
      <c r="E1088" s="2">
        <f t="shared" si="458"/>
        <v>697.86803287799296</v>
      </c>
      <c r="F1088" s="2">
        <f t="shared" si="459"/>
        <v>-24.740109136805319</v>
      </c>
      <c r="G1088" s="3">
        <f t="shared" si="466"/>
        <v>-16.357939187472514</v>
      </c>
      <c r="H1088" s="3">
        <f t="shared" si="467"/>
        <v>40.567891192149887</v>
      </c>
      <c r="I1088" s="3">
        <f t="shared" si="468"/>
        <v>-120.34495169980048</v>
      </c>
      <c r="J1088" s="2">
        <f t="shared" si="460"/>
        <v>128.04781673213515</v>
      </c>
      <c r="K1088" s="2">
        <f t="shared" si="443"/>
        <v>128.04781673213515</v>
      </c>
      <c r="L1088" s="5">
        <f t="shared" si="444"/>
        <v>0.31384836983451009</v>
      </c>
      <c r="M1088" s="4">
        <f t="shared" si="461"/>
        <v>6.1495586758793991E-2</v>
      </c>
      <c r="N1088" s="4">
        <f t="shared" si="445"/>
        <v>0.11332045959903542</v>
      </c>
      <c r="O1088" s="4">
        <f t="shared" si="446"/>
        <v>0</v>
      </c>
      <c r="P1088" s="4">
        <f t="shared" si="447"/>
        <v>0</v>
      </c>
      <c r="Q1088" s="5">
        <f t="shared" si="448"/>
        <v>3.4947332626476997</v>
      </c>
      <c r="R1088" s="5">
        <f t="shared" si="449"/>
        <v>-8.6669816484740547</v>
      </c>
      <c r="S1088" s="5">
        <f t="shared" si="462"/>
        <v>25.71066568208748</v>
      </c>
      <c r="T1088" s="6">
        <f t="shared" si="463"/>
        <v>621.32059711234217</v>
      </c>
      <c r="U1088" s="5">
        <f t="shared" si="450"/>
        <v>-1.9562500288390348</v>
      </c>
      <c r="V1088" s="5">
        <f t="shared" si="451"/>
        <v>7.8439657489406578</v>
      </c>
      <c r="W1088" s="5">
        <f t="shared" si="452"/>
        <v>2.9100794265040699</v>
      </c>
      <c r="X1088" s="5">
        <f t="shared" si="469"/>
        <v>1.5384832338086649</v>
      </c>
      <c r="Y1088" s="5">
        <f t="shared" si="469"/>
        <v>-0.82301589953339693</v>
      </c>
      <c r="Z1088" s="5">
        <f t="shared" si="453"/>
        <v>-3.5532548914084501</v>
      </c>
      <c r="AA1088">
        <f t="shared" si="454"/>
        <v>0</v>
      </c>
      <c r="AB1088">
        <f t="shared" si="464"/>
        <v>0</v>
      </c>
    </row>
    <row r="1089" spans="1:28" x14ac:dyDescent="0.2">
      <c r="A1089">
        <f t="shared" si="465"/>
        <v>10.569999999999819</v>
      </c>
      <c r="B1089" s="5">
        <f t="shared" si="455"/>
        <v>-292.22334008643992</v>
      </c>
      <c r="C1089" s="5">
        <f t="shared" si="456"/>
        <v>634.22015523695904</v>
      </c>
      <c r="D1089" s="5">
        <f t="shared" si="457"/>
        <v>-571.35705636430737</v>
      </c>
      <c r="E1089" s="2">
        <f t="shared" si="458"/>
        <v>698.30486594328374</v>
      </c>
      <c r="F1089" s="2">
        <f t="shared" si="459"/>
        <v>-24.738364336224492</v>
      </c>
      <c r="G1089" s="3">
        <f t="shared" si="466"/>
        <v>-16.342554355134428</v>
      </c>
      <c r="H1089" s="3">
        <f t="shared" si="467"/>
        <v>40.559661033154555</v>
      </c>
      <c r="I1089" s="3">
        <f t="shared" si="468"/>
        <v>-120.38048424871457</v>
      </c>
      <c r="J1089" s="2">
        <f t="shared" si="460"/>
        <v>128.07664179673799</v>
      </c>
      <c r="K1089" s="2">
        <f t="shared" si="443"/>
        <v>128.07664179673799</v>
      </c>
      <c r="L1089" s="5">
        <f t="shared" si="444"/>
        <v>0.31384836983451009</v>
      </c>
      <c r="M1089" s="4">
        <f t="shared" si="461"/>
        <v>6.1481685015214366E-2</v>
      </c>
      <c r="N1089" s="4">
        <f t="shared" si="445"/>
        <v>0.11330157604080188</v>
      </c>
      <c r="O1089" s="4">
        <f t="shared" si="446"/>
        <v>0</v>
      </c>
      <c r="P1089" s="4">
        <f t="shared" si="447"/>
        <v>0</v>
      </c>
      <c r="Q1089" s="5">
        <f t="shared" si="448"/>
        <v>3.4922323908278483</v>
      </c>
      <c r="R1089" s="5">
        <f t="shared" si="449"/>
        <v>-8.6671739890208439</v>
      </c>
      <c r="S1089" s="5">
        <f t="shared" si="462"/>
        <v>25.724046387205334</v>
      </c>
      <c r="T1089" s="6">
        <f t="shared" si="463"/>
        <v>621.31997579205563</v>
      </c>
      <c r="U1089" s="5">
        <f t="shared" si="450"/>
        <v>-1.9562795590010793</v>
      </c>
      <c r="V1089" s="5">
        <f t="shared" si="451"/>
        <v>7.8474028552189194</v>
      </c>
      <c r="W1089" s="5">
        <f t="shared" si="452"/>
        <v>2.9095962440344003</v>
      </c>
      <c r="X1089" s="5">
        <f t="shared" si="469"/>
        <v>1.535952831826769</v>
      </c>
      <c r="Y1089" s="5">
        <f t="shared" si="469"/>
        <v>-0.81977113380192446</v>
      </c>
      <c r="Z1089" s="5">
        <f t="shared" si="453"/>
        <v>-3.5403573687602652</v>
      </c>
      <c r="AA1089">
        <f t="shared" si="454"/>
        <v>0</v>
      </c>
      <c r="AB1089">
        <f t="shared" si="464"/>
        <v>0</v>
      </c>
    </row>
    <row r="1090" spans="1:28" x14ac:dyDescent="0.2">
      <c r="A1090">
        <f t="shared" si="465"/>
        <v>10.579999999999819</v>
      </c>
      <c r="B1090" s="5">
        <f t="shared" si="455"/>
        <v>-292.38668883234965</v>
      </c>
      <c r="C1090" s="5">
        <f t="shared" si="456"/>
        <v>634.62571085873401</v>
      </c>
      <c r="D1090" s="5">
        <f t="shared" si="457"/>
        <v>-572.56103822466287</v>
      </c>
      <c r="E1090" s="2">
        <f t="shared" si="458"/>
        <v>698.74156072849905</v>
      </c>
      <c r="F1090" s="2">
        <f t="shared" si="459"/>
        <v>-24.736613087274218</v>
      </c>
      <c r="G1090" s="3">
        <f t="shared" si="466"/>
        <v>-16.327194826816161</v>
      </c>
      <c r="H1090" s="3">
        <f t="shared" si="467"/>
        <v>40.551463321816534</v>
      </c>
      <c r="I1090" s="3">
        <f t="shared" si="468"/>
        <v>-120.41588782240217</v>
      </c>
      <c r="J1090" s="2">
        <f t="shared" si="460"/>
        <v>128.10536487013644</v>
      </c>
      <c r="K1090" s="2">
        <f t="shared" si="443"/>
        <v>128.10536487013644</v>
      </c>
      <c r="L1090" s="5">
        <f t="shared" si="444"/>
        <v>0.31384836983451009</v>
      </c>
      <c r="M1090" s="4">
        <f t="shared" si="461"/>
        <v>6.1467838465407786E-2</v>
      </c>
      <c r="N1090" s="4">
        <f t="shared" si="445"/>
        <v>0.11328276522402866</v>
      </c>
      <c r="O1090" s="4">
        <f t="shared" si="446"/>
        <v>0</v>
      </c>
      <c r="P1090" s="4">
        <f t="shared" si="447"/>
        <v>0</v>
      </c>
      <c r="Q1090" s="5">
        <f t="shared" si="448"/>
        <v>3.4897326692633648</v>
      </c>
      <c r="R1090" s="5">
        <f t="shared" si="449"/>
        <v>-8.6673655726918124</v>
      </c>
      <c r="S1090" s="5">
        <f t="shared" si="462"/>
        <v>25.737382452373978</v>
      </c>
      <c r="T1090" s="6">
        <f t="shared" si="463"/>
        <v>621.31935447239061</v>
      </c>
      <c r="U1090" s="5">
        <f t="shared" si="450"/>
        <v>-1.9563090233225708</v>
      </c>
      <c r="V1090" s="5">
        <f t="shared" si="451"/>
        <v>7.8508286997671402</v>
      </c>
      <c r="W1090" s="5">
        <f t="shared" si="452"/>
        <v>2.909114710397438</v>
      </c>
      <c r="X1090" s="5">
        <f t="shared" si="469"/>
        <v>1.5334236459407939</v>
      </c>
      <c r="Y1090" s="5">
        <f t="shared" si="469"/>
        <v>-0.81653687292467225</v>
      </c>
      <c r="Z1090" s="5">
        <f t="shared" si="453"/>
        <v>-3.5275028372285817</v>
      </c>
      <c r="AA1090">
        <f t="shared" si="454"/>
        <v>0</v>
      </c>
      <c r="AB1090">
        <f t="shared" si="464"/>
        <v>0</v>
      </c>
    </row>
    <row r="1091" spans="1:28" x14ac:dyDescent="0.2">
      <c r="A1091">
        <f t="shared" si="465"/>
        <v>10.589999999999819</v>
      </c>
      <c r="B1091" s="5">
        <f t="shared" si="455"/>
        <v>-292.54988410943554</v>
      </c>
      <c r="C1091" s="5">
        <f t="shared" si="456"/>
        <v>635.03118466510853</v>
      </c>
      <c r="D1091" s="5">
        <f t="shared" si="457"/>
        <v>-573.76537347802878</v>
      </c>
      <c r="E1091" s="2">
        <f t="shared" si="458"/>
        <v>699.1781176421465</v>
      </c>
      <c r="F1091" s="2">
        <f t="shared" si="459"/>
        <v>-24.734855408717717</v>
      </c>
      <c r="G1091" s="3">
        <f t="shared" si="466"/>
        <v>-16.311860590356751</v>
      </c>
      <c r="H1091" s="3">
        <f t="shared" si="467"/>
        <v>40.54329795308729</v>
      </c>
      <c r="I1091" s="3">
        <f t="shared" si="468"/>
        <v>-120.45116285077445</v>
      </c>
      <c r="J1091" s="2">
        <f t="shared" si="460"/>
        <v>128.1339862680305</v>
      </c>
      <c r="K1091" s="2">
        <f t="shared" si="443"/>
        <v>128.1339862680305</v>
      </c>
      <c r="L1091" s="5">
        <f t="shared" si="444"/>
        <v>0.31384836983451009</v>
      </c>
      <c r="M1091" s="4">
        <f t="shared" si="461"/>
        <v>6.145404688778023E-2</v>
      </c>
      <c r="N1091" s="4">
        <f t="shared" si="445"/>
        <v>0.1132640268738612</v>
      </c>
      <c r="O1091" s="4">
        <f t="shared" si="446"/>
        <v>0</v>
      </c>
      <c r="P1091" s="4">
        <f t="shared" si="447"/>
        <v>0</v>
      </c>
      <c r="Q1091" s="5">
        <f t="shared" si="448"/>
        <v>3.4872341154253608</v>
      </c>
      <c r="R1091" s="5">
        <f t="shared" si="449"/>
        <v>-8.6675564072344145</v>
      </c>
      <c r="S1091" s="5">
        <f t="shared" si="462"/>
        <v>25.750673996331031</v>
      </c>
      <c r="T1091" s="6">
        <f t="shared" si="463"/>
        <v>621.31873315334678</v>
      </c>
      <c r="U1091" s="5">
        <f t="shared" si="450"/>
        <v>-1.9563384224181442</v>
      </c>
      <c r="V1091" s="5">
        <f t="shared" si="451"/>
        <v>7.8542433159714404</v>
      </c>
      <c r="W1091" s="5">
        <f t="shared" si="452"/>
        <v>2.9086348215962041</v>
      </c>
      <c r="X1091" s="5">
        <f t="shared" si="469"/>
        <v>1.5308956930072166</v>
      </c>
      <c r="Y1091" s="5">
        <f t="shared" si="469"/>
        <v>-0.81331309126297402</v>
      </c>
      <c r="Z1091" s="5">
        <f t="shared" si="453"/>
        <v>-3.5146911820727631</v>
      </c>
      <c r="AA1091">
        <f t="shared" si="454"/>
        <v>0</v>
      </c>
      <c r="AB1091">
        <f t="shared" si="464"/>
        <v>0</v>
      </c>
    </row>
    <row r="1092" spans="1:28" x14ac:dyDescent="0.2">
      <c r="A1092">
        <f t="shared" si="465"/>
        <v>10.599999999999818</v>
      </c>
      <c r="B1092" s="5">
        <f t="shared" si="455"/>
        <v>-292.71292617055445</v>
      </c>
      <c r="C1092" s="5">
        <f t="shared" si="456"/>
        <v>635.43657697898493</v>
      </c>
      <c r="D1092" s="5">
        <f t="shared" si="457"/>
        <v>-574.97006084109557</v>
      </c>
      <c r="E1092" s="2">
        <f t="shared" si="458"/>
        <v>699.61453709174589</v>
      </c>
      <c r="F1092" s="2">
        <f t="shared" si="459"/>
        <v>-24.733091319294616</v>
      </c>
      <c r="G1092" s="3">
        <f t="shared" si="466"/>
        <v>-16.296551633426681</v>
      </c>
      <c r="H1092" s="3">
        <f t="shared" si="467"/>
        <v>40.535164822174657</v>
      </c>
      <c r="I1092" s="3">
        <f t="shared" si="468"/>
        <v>-120.48630976259518</v>
      </c>
      <c r="J1092" s="2">
        <f t="shared" si="460"/>
        <v>128.16250630550982</v>
      </c>
      <c r="K1092" s="2">
        <f t="shared" si="443"/>
        <v>128.16250630550982</v>
      </c>
      <c r="L1092" s="5">
        <f t="shared" si="444"/>
        <v>0.31384836983451009</v>
      </c>
      <c r="M1092" s="4">
        <f t="shared" si="461"/>
        <v>6.1440310061626396E-2</v>
      </c>
      <c r="N1092" s="4">
        <f t="shared" si="445"/>
        <v>0.11324536071641415</v>
      </c>
      <c r="O1092" s="4">
        <f t="shared" si="446"/>
        <v>0</v>
      </c>
      <c r="P1092" s="4">
        <f t="shared" si="447"/>
        <v>0</v>
      </c>
      <c r="Q1092" s="5">
        <f t="shared" si="448"/>
        <v>3.4847367466719028</v>
      </c>
      <c r="R1092" s="5">
        <f t="shared" si="449"/>
        <v>-8.6677465003393905</v>
      </c>
      <c r="S1092" s="5">
        <f t="shared" si="462"/>
        <v>25.763921137733625</v>
      </c>
      <c r="T1092" s="6">
        <f t="shared" si="463"/>
        <v>621.31811183492437</v>
      </c>
      <c r="U1092" s="5">
        <f t="shared" si="450"/>
        <v>-1.956367756897784</v>
      </c>
      <c r="V1092" s="5">
        <f t="shared" si="451"/>
        <v>7.8576467371502536</v>
      </c>
      <c r="W1092" s="5">
        <f t="shared" si="452"/>
        <v>2.9081565736345873</v>
      </c>
      <c r="X1092" s="5">
        <f t="shared" si="469"/>
        <v>1.5283689897741188</v>
      </c>
      <c r="Y1092" s="5">
        <f t="shared" si="469"/>
        <v>-0.8100997631891369</v>
      </c>
      <c r="Z1092" s="5">
        <f t="shared" si="453"/>
        <v>-3.5019222886317856</v>
      </c>
      <c r="AA1092">
        <f t="shared" si="454"/>
        <v>0</v>
      </c>
      <c r="AB1092">
        <f t="shared" si="464"/>
        <v>0</v>
      </c>
    </row>
    <row r="1093" spans="1:28" x14ac:dyDescent="0.2">
      <c r="A1093">
        <f t="shared" si="465"/>
        <v>10.609999999999818</v>
      </c>
      <c r="B1093" s="5">
        <f t="shared" si="455"/>
        <v>-292.87581526843923</v>
      </c>
      <c r="C1093" s="5">
        <f t="shared" si="456"/>
        <v>635.84188812221851</v>
      </c>
      <c r="D1093" s="5">
        <f t="shared" si="457"/>
        <v>-576.17509903483597</v>
      </c>
      <c r="E1093" s="2">
        <f t="shared" si="458"/>
        <v>700.05081948382917</v>
      </c>
      <c r="F1093" s="2">
        <f t="shared" si="459"/>
        <v>-24.731320837720965</v>
      </c>
      <c r="G1093" s="3">
        <f t="shared" si="466"/>
        <v>-16.281267943528938</v>
      </c>
      <c r="H1093" s="3">
        <f t="shared" si="467"/>
        <v>40.527063824542765</v>
      </c>
      <c r="I1093" s="3">
        <f t="shared" si="468"/>
        <v>-120.5213289854815</v>
      </c>
      <c r="J1093" s="2">
        <f t="shared" si="460"/>
        <v>128.19092529705139</v>
      </c>
      <c r="K1093" s="2">
        <f t="shared" si="443"/>
        <v>128.19092529705139</v>
      </c>
      <c r="L1093" s="5">
        <f t="shared" si="444"/>
        <v>0.31384836983451009</v>
      </c>
      <c r="M1093" s="4">
        <f t="shared" si="461"/>
        <v>6.1426627767126402E-2</v>
      </c>
      <c r="N1093" s="4">
        <f t="shared" si="445"/>
        <v>0.11322676647876916</v>
      </c>
      <c r="O1093" s="4">
        <f t="shared" si="446"/>
        <v>0</v>
      </c>
      <c r="P1093" s="4">
        <f t="shared" si="447"/>
        <v>0</v>
      </c>
      <c r="Q1093" s="5">
        <f t="shared" si="448"/>
        <v>3.4822405802483716</v>
      </c>
      <c r="R1093" s="5">
        <f t="shared" si="449"/>
        <v>-8.6679358596410392</v>
      </c>
      <c r="S1093" s="5">
        <f t="shared" si="462"/>
        <v>25.777123995156249</v>
      </c>
      <c r="T1093" s="6">
        <f t="shared" si="463"/>
        <v>621.31749051712302</v>
      </c>
      <c r="U1093" s="5">
        <f t="shared" si="450"/>
        <v>-1.9563970273668494</v>
      </c>
      <c r="V1093" s="5">
        <f t="shared" si="451"/>
        <v>7.8610389965542034</v>
      </c>
      <c r="W1093" s="5">
        <f t="shared" si="452"/>
        <v>2.9076799625174243</v>
      </c>
      <c r="X1093" s="5">
        <f t="shared" si="469"/>
        <v>1.5258435528815222</v>
      </c>
      <c r="Y1093" s="5">
        <f t="shared" si="469"/>
        <v>-0.80689686308683584</v>
      </c>
      <c r="Z1093" s="5">
        <f t="shared" si="453"/>
        <v>-3.4891960423263271</v>
      </c>
      <c r="AA1093">
        <f t="shared" si="454"/>
        <v>0</v>
      </c>
      <c r="AB1093">
        <f t="shared" si="464"/>
        <v>0</v>
      </c>
    </row>
    <row r="1094" spans="1:28" x14ac:dyDescent="0.2">
      <c r="A1094">
        <f t="shared" si="465"/>
        <v>10.619999999999818</v>
      </c>
      <c r="B1094" s="5">
        <f t="shared" si="455"/>
        <v>-293.03855165569684</v>
      </c>
      <c r="C1094" s="5">
        <f t="shared" si="456"/>
        <v>636.24711841562078</v>
      </c>
      <c r="D1094" s="5">
        <f t="shared" si="457"/>
        <v>-577.38048678449286</v>
      </c>
      <c r="E1094" s="2">
        <f t="shared" si="458"/>
        <v>700.486965223943</v>
      </c>
      <c r="F1094" s="2">
        <f t="shared" si="459"/>
        <v>-24.729543982689087</v>
      </c>
      <c r="G1094" s="3">
        <f t="shared" si="466"/>
        <v>-16.266009508000124</v>
      </c>
      <c r="H1094" s="3">
        <f t="shared" si="467"/>
        <v>40.518994855911899</v>
      </c>
      <c r="I1094" s="3">
        <f t="shared" si="468"/>
        <v>-120.55622094590477</v>
      </c>
      <c r="J1094" s="2">
        <f t="shared" si="460"/>
        <v>128.21924355651757</v>
      </c>
      <c r="K1094" s="2">
        <f t="shared" si="443"/>
        <v>128.21924355651757</v>
      </c>
      <c r="L1094" s="5">
        <f t="shared" si="444"/>
        <v>0.31384836983451009</v>
      </c>
      <c r="M1094" s="4">
        <f t="shared" si="461"/>
        <v>6.1412999785342329E-2</v>
      </c>
      <c r="N1094" s="4">
        <f t="shared" si="445"/>
        <v>0.11320824388897183</v>
      </c>
      <c r="O1094" s="4">
        <f t="shared" si="446"/>
        <v>0</v>
      </c>
      <c r="P1094" s="4">
        <f t="shared" si="447"/>
        <v>0</v>
      </c>
      <c r="Q1094" s="5">
        <f t="shared" si="448"/>
        <v>3.4797456332878349</v>
      </c>
      <c r="R1094" s="5">
        <f t="shared" si="449"/>
        <v>-8.6681244927175047</v>
      </c>
      <c r="S1094" s="5">
        <f t="shared" si="462"/>
        <v>25.790282687088684</v>
      </c>
      <c r="T1094" s="6">
        <f t="shared" si="463"/>
        <v>621.3168691999432</v>
      </c>
      <c r="U1094" s="5">
        <f t="shared" si="450"/>
        <v>-1.9564262344260961</v>
      </c>
      <c r="V1094" s="5">
        <f t="shared" si="451"/>
        <v>7.8644201273659506</v>
      </c>
      <c r="W1094" s="5">
        <f t="shared" si="452"/>
        <v>2.9072049842505647</v>
      </c>
      <c r="X1094" s="5">
        <f t="shared" si="469"/>
        <v>1.5233193988617388</v>
      </c>
      <c r="Y1094" s="5">
        <f t="shared" si="469"/>
        <v>-0.8037043653515541</v>
      </c>
      <c r="Z1094" s="5">
        <f t="shared" si="453"/>
        <v>-3.4765123286607498</v>
      </c>
      <c r="AA1094">
        <f t="shared" si="454"/>
        <v>0</v>
      </c>
      <c r="AB1094">
        <f t="shared" si="464"/>
        <v>0</v>
      </c>
    </row>
    <row r="1095" spans="1:28" x14ac:dyDescent="0.2">
      <c r="A1095">
        <f t="shared" si="465"/>
        <v>10.629999999999818</v>
      </c>
      <c r="B1095" s="5">
        <f t="shared" si="455"/>
        <v>-293.20113558480693</v>
      </c>
      <c r="C1095" s="5">
        <f t="shared" si="456"/>
        <v>636.65226817896166</v>
      </c>
      <c r="D1095" s="5">
        <f t="shared" si="457"/>
        <v>-578.58622281956832</v>
      </c>
      <c r="E1095" s="2">
        <f t="shared" si="458"/>
        <v>700.92297471664949</v>
      </c>
      <c r="F1095" s="2">
        <f t="shared" si="459"/>
        <v>-24.727760772867555</v>
      </c>
      <c r="G1095" s="3">
        <f t="shared" si="466"/>
        <v>-16.250776314011507</v>
      </c>
      <c r="H1095" s="3">
        <f t="shared" si="467"/>
        <v>40.510957812258383</v>
      </c>
      <c r="I1095" s="3">
        <f t="shared" si="468"/>
        <v>-120.59098606919137</v>
      </c>
      <c r="J1095" s="2">
        <f t="shared" si="460"/>
        <v>128.24746139715407</v>
      </c>
      <c r="K1095" s="2">
        <f t="shared" si="443"/>
        <v>128.24746139715407</v>
      </c>
      <c r="L1095" s="5">
        <f t="shared" si="444"/>
        <v>0.31384836983451009</v>
      </c>
      <c r="M1095" s="4">
        <f t="shared" si="461"/>
        <v>6.1399425898214836E-2</v>
      </c>
      <c r="N1095" s="4">
        <f t="shared" si="445"/>
        <v>0.11318979267602934</v>
      </c>
      <c r="O1095" s="4">
        <f t="shared" si="446"/>
        <v>0</v>
      </c>
      <c r="P1095" s="4">
        <f t="shared" si="447"/>
        <v>0</v>
      </c>
      <c r="Q1095" s="5">
        <f t="shared" si="448"/>
        <v>3.4772519228114129</v>
      </c>
      <c r="R1095" s="5">
        <f t="shared" si="449"/>
        <v>-8.6683124070910615</v>
      </c>
      <c r="S1095" s="5">
        <f t="shared" si="462"/>
        <v>25.803397331933954</v>
      </c>
      <c r="T1095" s="6">
        <f t="shared" si="463"/>
        <v>621.31624788338468</v>
      </c>
      <c r="U1095" s="5">
        <f t="shared" si="450"/>
        <v>-1.9564553786717074</v>
      </c>
      <c r="V1095" s="5">
        <f t="shared" si="451"/>
        <v>7.8677901627000892</v>
      </c>
      <c r="W1095" s="5">
        <f t="shared" si="452"/>
        <v>2.9067316348409546</v>
      </c>
      <c r="X1095" s="5">
        <f t="shared" si="469"/>
        <v>1.5207965441397056</v>
      </c>
      <c r="Y1095" s="5">
        <f t="shared" si="469"/>
        <v>-0.8005222443909723</v>
      </c>
      <c r="Z1095" s="5">
        <f t="shared" si="453"/>
        <v>-3.4638710332250895</v>
      </c>
      <c r="AA1095">
        <f t="shared" si="454"/>
        <v>0</v>
      </c>
      <c r="AB1095">
        <f t="shared" si="464"/>
        <v>0</v>
      </c>
    </row>
    <row r="1096" spans="1:28" x14ac:dyDescent="0.2">
      <c r="A1096">
        <f t="shared" si="465"/>
        <v>10.639999999999818</v>
      </c>
      <c r="B1096" s="5">
        <f t="shared" si="455"/>
        <v>-293.36356730811985</v>
      </c>
      <c r="C1096" s="5">
        <f t="shared" si="456"/>
        <v>637.05733773097211</v>
      </c>
      <c r="D1096" s="5">
        <f t="shared" si="457"/>
        <v>-579.79230587381187</v>
      </c>
      <c r="E1096" s="2">
        <f t="shared" si="458"/>
        <v>701.35884836552793</v>
      </c>
      <c r="F1096" s="2">
        <f t="shared" si="459"/>
        <v>-24.725971226901066</v>
      </c>
      <c r="G1096" s="3">
        <f t="shared" si="466"/>
        <v>-16.235568348570109</v>
      </c>
      <c r="H1096" s="3">
        <f t="shared" si="467"/>
        <v>40.50295258981447</v>
      </c>
      <c r="I1096" s="3">
        <f t="shared" si="468"/>
        <v>-120.62562477952362</v>
      </c>
      <c r="J1096" s="2">
        <f t="shared" si="460"/>
        <v>128.2755791315879</v>
      </c>
      <c r="K1096" s="2">
        <f t="shared" si="443"/>
        <v>128.2755791315879</v>
      </c>
      <c r="L1096" s="5">
        <f t="shared" si="444"/>
        <v>0.31384836983451009</v>
      </c>
      <c r="M1096" s="4">
        <f t="shared" si="461"/>
        <v>6.1385905888559827E-2</v>
      </c>
      <c r="N1096" s="4">
        <f t="shared" si="445"/>
        <v>0.11317141256990756</v>
      </c>
      <c r="O1096" s="4">
        <f t="shared" si="446"/>
        <v>0</v>
      </c>
      <c r="P1096" s="4">
        <f t="shared" si="447"/>
        <v>0</v>
      </c>
      <c r="Q1096" s="5">
        <f t="shared" si="448"/>
        <v>3.4747594657286478</v>
      </c>
      <c r="R1096" s="5">
        <f t="shared" si="449"/>
        <v>-8.6684996102283964</v>
      </c>
      <c r="S1096" s="5">
        <f t="shared" si="462"/>
        <v>25.816468048006254</v>
      </c>
      <c r="T1096" s="6">
        <f t="shared" si="463"/>
        <v>621.31562656744745</v>
      </c>
      <c r="U1096" s="5">
        <f t="shared" si="450"/>
        <v>-1.9564844606953142</v>
      </c>
      <c r="V1096" s="5">
        <f t="shared" si="451"/>
        <v>7.8711491356030105</v>
      </c>
      <c r="W1096" s="5">
        <f t="shared" si="452"/>
        <v>2.9062599102967024</v>
      </c>
      <c r="X1096" s="5">
        <f t="shared" si="469"/>
        <v>1.5182750050333336</v>
      </c>
      <c r="Y1096" s="5">
        <f t="shared" si="469"/>
        <v>-0.79735047462538589</v>
      </c>
      <c r="Z1096" s="5">
        <f t="shared" si="453"/>
        <v>-3.4512720416970453</v>
      </c>
      <c r="AA1096">
        <f t="shared" si="454"/>
        <v>0</v>
      </c>
      <c r="AB1096">
        <f t="shared" si="464"/>
        <v>0</v>
      </c>
    </row>
    <row r="1097" spans="1:28" x14ac:dyDescent="0.2">
      <c r="A1097">
        <f t="shared" si="465"/>
        <v>10.649999999999817</v>
      </c>
      <c r="B1097" s="5">
        <f t="shared" si="455"/>
        <v>-293.5258470778553</v>
      </c>
      <c r="C1097" s="5">
        <f t="shared" si="456"/>
        <v>637.46232738934657</v>
      </c>
      <c r="D1097" s="5">
        <f t="shared" si="457"/>
        <v>-580.99873468520912</v>
      </c>
      <c r="E1097" s="2">
        <f t="shared" si="458"/>
        <v>701.79458657317593</v>
      </c>
      <c r="F1097" s="2">
        <f t="shared" si="459"/>
        <v>-24.72417536341041</v>
      </c>
      <c r="G1097" s="3">
        <f t="shared" si="466"/>
        <v>-16.220385598519776</v>
      </c>
      <c r="H1097" s="3">
        <f t="shared" si="467"/>
        <v>40.494979085068216</v>
      </c>
      <c r="I1097" s="3">
        <f t="shared" si="468"/>
        <v>-120.66013749994059</v>
      </c>
      <c r="J1097" s="2">
        <f t="shared" si="460"/>
        <v>128.30359707182549</v>
      </c>
      <c r="K1097" s="2">
        <f t="shared" si="443"/>
        <v>128.30359707182549</v>
      </c>
      <c r="L1097" s="5">
        <f t="shared" si="444"/>
        <v>0.31384836983451009</v>
      </c>
      <c r="M1097" s="4">
        <f t="shared" si="461"/>
        <v>6.1372439540065014E-2</v>
      </c>
      <c r="N1097" s="4">
        <f t="shared" si="445"/>
        <v>0.11315310330152854</v>
      </c>
      <c r="O1097" s="4">
        <f t="shared" si="446"/>
        <v>0</v>
      </c>
      <c r="P1097" s="4">
        <f t="shared" si="447"/>
        <v>0</v>
      </c>
      <c r="Q1097" s="5">
        <f t="shared" si="448"/>
        <v>3.4722682788378756</v>
      </c>
      <c r="R1097" s="5">
        <f t="shared" si="449"/>
        <v>-8.6686861095408965</v>
      </c>
      <c r="S1097" s="5">
        <f t="shared" si="462"/>
        <v>25.829494953528947</v>
      </c>
      <c r="T1097" s="6">
        <f t="shared" si="463"/>
        <v>621.31500525213141</v>
      </c>
      <c r="U1097" s="5">
        <f t="shared" si="450"/>
        <v>-1.9565134810840197</v>
      </c>
      <c r="V1097" s="5">
        <f t="shared" si="451"/>
        <v>7.8744970790527722</v>
      </c>
      <c r="W1097" s="5">
        <f t="shared" si="452"/>
        <v>2.9057898066271508</v>
      </c>
      <c r="X1097" s="5">
        <f t="shared" si="469"/>
        <v>1.5157547977538559</v>
      </c>
      <c r="Y1097" s="5">
        <f t="shared" si="469"/>
        <v>-0.79418903048812428</v>
      </c>
      <c r="Z1097" s="5">
        <f t="shared" si="453"/>
        <v>-3.4387152398439014</v>
      </c>
      <c r="AA1097">
        <f t="shared" si="454"/>
        <v>0</v>
      </c>
      <c r="AB1097">
        <f t="shared" si="464"/>
        <v>0</v>
      </c>
    </row>
    <row r="1098" spans="1:28" x14ac:dyDescent="0.2">
      <c r="A1098">
        <f t="shared" si="465"/>
        <v>10.659999999999817</v>
      </c>
      <c r="B1098" s="5">
        <f t="shared" si="455"/>
        <v>-293.6879751461006</v>
      </c>
      <c r="C1098" s="5">
        <f t="shared" si="456"/>
        <v>637.86723747074575</v>
      </c>
      <c r="D1098" s="5">
        <f t="shared" si="457"/>
        <v>-582.20550799597049</v>
      </c>
      <c r="E1098" s="2">
        <f t="shared" si="458"/>
        <v>702.23018974121112</v>
      </c>
      <c r="F1098" s="2">
        <f t="shared" si="459"/>
        <v>-24.722373200992379</v>
      </c>
      <c r="G1098" s="3">
        <f t="shared" si="466"/>
        <v>-16.205228050542239</v>
      </c>
      <c r="H1098" s="3">
        <f t="shared" si="467"/>
        <v>40.487037194763332</v>
      </c>
      <c r="I1098" s="3">
        <f t="shared" si="468"/>
        <v>-120.69452465233903</v>
      </c>
      <c r="J1098" s="2">
        <f t="shared" si="460"/>
        <v>128.33151552925065</v>
      </c>
      <c r="K1098" s="2">
        <f t="shared" si="443"/>
        <v>128.33151552925065</v>
      </c>
      <c r="L1098" s="5">
        <f t="shared" si="444"/>
        <v>0.31384836983451009</v>
      </c>
      <c r="M1098" s="4">
        <f t="shared" si="461"/>
        <v>6.1359026637286644E-2</v>
      </c>
      <c r="N1098" s="4">
        <f t="shared" si="445"/>
        <v>0.11313486460276775</v>
      </c>
      <c r="O1098" s="4">
        <f t="shared" si="446"/>
        <v>0</v>
      </c>
      <c r="P1098" s="4">
        <f t="shared" si="447"/>
        <v>0</v>
      </c>
      <c r="Q1098" s="5">
        <f t="shared" si="448"/>
        <v>3.4697783788265895</v>
      </c>
      <c r="R1098" s="5">
        <f t="shared" si="449"/>
        <v>-8.6688719123849136</v>
      </c>
      <c r="S1098" s="5">
        <f t="shared" si="462"/>
        <v>25.842478166632525</v>
      </c>
      <c r="T1098" s="6">
        <f t="shared" si="463"/>
        <v>621.3143839374369</v>
      </c>
      <c r="U1098" s="5">
        <f t="shared" si="450"/>
        <v>-1.956542440420427</v>
      </c>
      <c r="V1098" s="5">
        <f t="shared" si="451"/>
        <v>7.8778340259589985</v>
      </c>
      <c r="W1098" s="5">
        <f t="shared" si="452"/>
        <v>2.9053213198429546</v>
      </c>
      <c r="X1098" s="5">
        <f t="shared" si="469"/>
        <v>1.5132359384061624</v>
      </c>
      <c r="Y1098" s="5">
        <f t="shared" si="469"/>
        <v>-0.7910378864259151</v>
      </c>
      <c r="Z1098" s="5">
        <f t="shared" si="453"/>
        <v>-3.4262005135245204</v>
      </c>
      <c r="AA1098">
        <f t="shared" si="454"/>
        <v>0</v>
      </c>
      <c r="AB1098">
        <f t="shared" si="464"/>
        <v>0</v>
      </c>
    </row>
    <row r="1099" spans="1:28" x14ac:dyDescent="0.2">
      <c r="A1099">
        <f t="shared" si="465"/>
        <v>10.669999999999817</v>
      </c>
      <c r="B1099" s="5">
        <f t="shared" si="455"/>
        <v>-293.84995176480908</v>
      </c>
      <c r="C1099" s="5">
        <f t="shared" si="456"/>
        <v>638.27206829079898</v>
      </c>
      <c r="D1099" s="5">
        <f t="shared" si="457"/>
        <v>-583.41262455251956</v>
      </c>
      <c r="E1099" s="2">
        <f t="shared" si="458"/>
        <v>702.66565827027227</v>
      </c>
      <c r="F1099" s="2">
        <f t="shared" si="459"/>
        <v>-24.720564758219698</v>
      </c>
      <c r="G1099" s="3">
        <f t="shared" si="466"/>
        <v>-16.190095691158177</v>
      </c>
      <c r="H1099" s="3">
        <f t="shared" si="467"/>
        <v>40.479126815899072</v>
      </c>
      <c r="I1099" s="3">
        <f t="shared" si="468"/>
        <v>-120.72878665747427</v>
      </c>
      <c r="J1099" s="2">
        <f t="shared" si="460"/>
        <v>128.3593348146228</v>
      </c>
      <c r="K1099" s="2">
        <f t="shared" si="443"/>
        <v>128.3593348146228</v>
      </c>
      <c r="L1099" s="5">
        <f t="shared" si="444"/>
        <v>0.31384836983451009</v>
      </c>
      <c r="M1099" s="4">
        <f t="shared" si="461"/>
        <v>6.1345666965646098E-2</v>
      </c>
      <c r="N1099" s="4">
        <f t="shared" si="445"/>
        <v>0.11311669620645146</v>
      </c>
      <c r="O1099" s="4">
        <f t="shared" si="446"/>
        <v>0</v>
      </c>
      <c r="P1099" s="4">
        <f t="shared" si="447"/>
        <v>0</v>
      </c>
      <c r="Q1099" s="5">
        <f t="shared" si="448"/>
        <v>3.4672897822718167</v>
      </c>
      <c r="R1099" s="5">
        <f t="shared" si="449"/>
        <v>-8.669057026062065</v>
      </c>
      <c r="S1099" s="5">
        <f t="shared" si="462"/>
        <v>25.855417805352666</v>
      </c>
      <c r="T1099" s="6">
        <f t="shared" si="463"/>
        <v>621.31376262336369</v>
      </c>
      <c r="U1099" s="5">
        <f t="shared" si="450"/>
        <v>-1.9565713392826638</v>
      </c>
      <c r="V1099" s="5">
        <f t="shared" si="451"/>
        <v>7.881160009162743</v>
      </c>
      <c r="W1099" s="5">
        <f t="shared" si="452"/>
        <v>2.9048544459561429</v>
      </c>
      <c r="X1099" s="5">
        <f t="shared" si="469"/>
        <v>1.5107184429891529</v>
      </c>
      <c r="Y1099" s="5">
        <f t="shared" si="469"/>
        <v>-0.78789701689932201</v>
      </c>
      <c r="Z1099" s="5">
        <f t="shared" si="453"/>
        <v>-3.4137277486911906</v>
      </c>
      <c r="AA1099">
        <f t="shared" si="454"/>
        <v>0</v>
      </c>
      <c r="AB1099">
        <f t="shared" si="464"/>
        <v>0</v>
      </c>
    </row>
    <row r="1100" spans="1:28" x14ac:dyDescent="0.2">
      <c r="A1100">
        <f t="shared" si="465"/>
        <v>10.679999999999817</v>
      </c>
      <c r="B1100" s="5">
        <f t="shared" si="455"/>
        <v>-294.01177718579856</v>
      </c>
      <c r="C1100" s="5">
        <f t="shared" si="456"/>
        <v>638.67682016410708</v>
      </c>
      <c r="D1100" s="5">
        <f t="shared" si="457"/>
        <v>-584.62008310548163</v>
      </c>
      <c r="E1100" s="2">
        <f t="shared" si="458"/>
        <v>703.10099256002115</v>
      </c>
      <c r="F1100" s="2">
        <f t="shared" si="459"/>
        <v>-24.718750053640935</v>
      </c>
      <c r="G1100" s="3">
        <f t="shared" si="466"/>
        <v>-16.174988506728287</v>
      </c>
      <c r="H1100" s="3">
        <f t="shared" si="467"/>
        <v>40.471247845730076</v>
      </c>
      <c r="I1100" s="3">
        <f t="shared" si="468"/>
        <v>-120.76292393496118</v>
      </c>
      <c r="J1100" s="2">
        <f t="shared" si="460"/>
        <v>128.38705523807499</v>
      </c>
      <c r="K1100" s="2">
        <f t="shared" si="443"/>
        <v>128.38705523807499</v>
      </c>
      <c r="L1100" s="5">
        <f t="shared" si="444"/>
        <v>0.31384836983451009</v>
      </c>
      <c r="M1100" s="4">
        <f t="shared" si="461"/>
        <v>6.1332360311426595E-2</v>
      </c>
      <c r="N1100" s="4">
        <f t="shared" si="445"/>
        <v>0.11309859784635409</v>
      </c>
      <c r="O1100" s="4">
        <f t="shared" si="446"/>
        <v>0</v>
      </c>
      <c r="P1100" s="4">
        <f t="shared" si="447"/>
        <v>0</v>
      </c>
      <c r="Q1100" s="5">
        <f t="shared" si="448"/>
        <v>3.4648025056404879</v>
      </c>
      <c r="R1100" s="5">
        <f t="shared" si="449"/>
        <v>-8.6692414578194992</v>
      </c>
      <c r="S1100" s="5">
        <f t="shared" si="462"/>
        <v>25.868313987628227</v>
      </c>
      <c r="T1100" s="6">
        <f t="shared" si="463"/>
        <v>621.31314130991166</v>
      </c>
      <c r="U1100" s="5">
        <f t="shared" si="450"/>
        <v>-1.9566001782444009</v>
      </c>
      <c r="V1100" s="5">
        <f t="shared" si="451"/>
        <v>7.8844750614363859</v>
      </c>
      <c r="W1100" s="5">
        <f t="shared" si="452"/>
        <v>2.9043891809801958</v>
      </c>
      <c r="X1100" s="5">
        <f t="shared" si="469"/>
        <v>1.508202327396087</v>
      </c>
      <c r="Y1100" s="5">
        <f t="shared" si="469"/>
        <v>-0.7847663963831133</v>
      </c>
      <c r="Z1100" s="5">
        <f t="shared" si="453"/>
        <v>-3.4012968313915763</v>
      </c>
      <c r="AA1100">
        <f t="shared" si="454"/>
        <v>0</v>
      </c>
      <c r="AB1100">
        <f t="shared" si="464"/>
        <v>0</v>
      </c>
    </row>
    <row r="1101" spans="1:28" x14ac:dyDescent="0.2">
      <c r="A1101">
        <f t="shared" si="465"/>
        <v>10.689999999999817</v>
      </c>
      <c r="B1101" s="5">
        <f t="shared" si="455"/>
        <v>-294.17345166074949</v>
      </c>
      <c r="C1101" s="5">
        <f t="shared" si="456"/>
        <v>639.08149340424461</v>
      </c>
      <c r="D1101" s="5">
        <f t="shared" si="457"/>
        <v>-585.82788240967272</v>
      </c>
      <c r="E1101" s="2">
        <f t="shared" si="458"/>
        <v>703.53619300914352</v>
      </c>
      <c r="F1101" s="2">
        <f t="shared" si="459"/>
        <v>-24.716929105780444</v>
      </c>
      <c r="G1101" s="3">
        <f t="shared" si="466"/>
        <v>-16.159906483454325</v>
      </c>
      <c r="H1101" s="3">
        <f t="shared" si="467"/>
        <v>40.463400181766247</v>
      </c>
      <c r="I1101" s="3">
        <f t="shared" si="468"/>
        <v>-120.7969369032751</v>
      </c>
      <c r="J1101" s="2">
        <f t="shared" si="460"/>
        <v>128.41467710911232</v>
      </c>
      <c r="K1101" s="2">
        <f t="shared" si="443"/>
        <v>128.41467710911232</v>
      </c>
      <c r="L1101" s="5">
        <f t="shared" si="444"/>
        <v>0.31384836983451009</v>
      </c>
      <c r="M1101" s="4">
        <f t="shared" si="461"/>
        <v>6.1319106461769794E-2</v>
      </c>
      <c r="N1101" s="4">
        <f t="shared" si="445"/>
        <v>0.1130805692571954</v>
      </c>
      <c r="O1101" s="4">
        <f t="shared" si="446"/>
        <v>0</v>
      </c>
      <c r="P1101" s="4">
        <f t="shared" si="447"/>
        <v>0</v>
      </c>
      <c r="Q1101" s="5">
        <f t="shared" si="448"/>
        <v>3.4623165652898109</v>
      </c>
      <c r="R1101" s="5">
        <f t="shared" si="449"/>
        <v>-8.6694252148501914</v>
      </c>
      <c r="S1101" s="5">
        <f t="shared" si="462"/>
        <v>25.881166831299353</v>
      </c>
      <c r="T1101" s="6">
        <f t="shared" si="463"/>
        <v>621.31251999708104</v>
      </c>
      <c r="U1101" s="5">
        <f t="shared" si="450"/>
        <v>-1.9566289578748861</v>
      </c>
      <c r="V1101" s="5">
        <f t="shared" si="451"/>
        <v>7.8877792154835298</v>
      </c>
      <c r="W1101" s="5">
        <f t="shared" si="452"/>
        <v>2.9039255209301129</v>
      </c>
      <c r="X1101" s="5">
        <f t="shared" si="469"/>
        <v>1.5056876074149248</v>
      </c>
      <c r="Y1101" s="5">
        <f t="shared" si="469"/>
        <v>-0.78164599936666157</v>
      </c>
      <c r="Z1101" s="5">
        <f t="shared" si="453"/>
        <v>-3.3889076477705338</v>
      </c>
      <c r="AA1101">
        <f t="shared" si="454"/>
        <v>0</v>
      </c>
      <c r="AB1101">
        <f t="shared" si="464"/>
        <v>0</v>
      </c>
    </row>
    <row r="1102" spans="1:28" x14ac:dyDescent="0.2">
      <c r="A1102">
        <f t="shared" si="465"/>
        <v>10.699999999999816</v>
      </c>
      <c r="B1102" s="5">
        <f t="shared" si="455"/>
        <v>-294.33497544120365</v>
      </c>
      <c r="C1102" s="5">
        <f t="shared" si="456"/>
        <v>639.48608832376226</v>
      </c>
      <c r="D1102" s="5">
        <f t="shared" si="457"/>
        <v>-587.0360212240879</v>
      </c>
      <c r="E1102" s="2">
        <f t="shared" si="458"/>
        <v>703.97126001535071</v>
      </c>
      <c r="F1102" s="2">
        <f t="shared" si="459"/>
        <v>-24.715101933138296</v>
      </c>
      <c r="G1102" s="3">
        <f t="shared" si="466"/>
        <v>-16.144849607380177</v>
      </c>
      <c r="H1102" s="3">
        <f t="shared" si="467"/>
        <v>40.455583721772577</v>
      </c>
      <c r="I1102" s="3">
        <f t="shared" si="468"/>
        <v>-120.8308259797528</v>
      </c>
      <c r="J1102" s="2">
        <f t="shared" si="460"/>
        <v>128.44220073660986</v>
      </c>
      <c r="K1102" s="2">
        <f t="shared" si="443"/>
        <v>128.44220073660986</v>
      </c>
      <c r="L1102" s="5">
        <f t="shared" si="444"/>
        <v>0.31384836983451009</v>
      </c>
      <c r="M1102" s="4">
        <f t="shared" si="461"/>
        <v>6.1305905204672578E-2</v>
      </c>
      <c r="N1102" s="4">
        <f t="shared" si="445"/>
        <v>0.11306261017463803</v>
      </c>
      <c r="O1102" s="4">
        <f t="shared" si="446"/>
        <v>0</v>
      </c>
      <c r="P1102" s="4">
        <f t="shared" si="447"/>
        <v>0</v>
      </c>
      <c r="Q1102" s="5">
        <f t="shared" si="448"/>
        <v>3.4598319774676414</v>
      </c>
      <c r="R1102" s="5">
        <f t="shared" si="449"/>
        <v>-8.6696083042932095</v>
      </c>
      <c r="S1102" s="5">
        <f t="shared" si="462"/>
        <v>25.893976454105491</v>
      </c>
      <c r="T1102" s="6">
        <f t="shared" si="463"/>
        <v>621.31189868487172</v>
      </c>
      <c r="U1102" s="5">
        <f t="shared" si="450"/>
        <v>-1.9566576787389602</v>
      </c>
      <c r="V1102" s="5">
        <f t="shared" si="451"/>
        <v>7.8910725039388696</v>
      </c>
      <c r="W1102" s="5">
        <f t="shared" si="452"/>
        <v>2.9034634618224784</v>
      </c>
      <c r="X1102" s="5">
        <f t="shared" si="469"/>
        <v>1.5031742987286811</v>
      </c>
      <c r="Y1102" s="5">
        <f t="shared" si="469"/>
        <v>-0.77853580035433989</v>
      </c>
      <c r="Z1102" s="5">
        <f t="shared" si="453"/>
        <v>-3.3765600840720289</v>
      </c>
      <c r="AA1102">
        <f t="shared" si="454"/>
        <v>0</v>
      </c>
      <c r="AB1102">
        <f t="shared" si="464"/>
        <v>0</v>
      </c>
    </row>
    <row r="1103" spans="1:28" x14ac:dyDescent="0.2">
      <c r="A1103">
        <f t="shared" si="465"/>
        <v>10.709999999999816</v>
      </c>
      <c r="B1103" s="5">
        <f t="shared" si="455"/>
        <v>-294.49634877856249</v>
      </c>
      <c r="C1103" s="5">
        <f t="shared" si="456"/>
        <v>639.89060523418993</v>
      </c>
      <c r="D1103" s="5">
        <f t="shared" si="457"/>
        <v>-588.24449831188963</v>
      </c>
      <c r="E1103" s="2">
        <f t="shared" si="458"/>
        <v>704.40619397538137</v>
      </c>
      <c r="F1103" s="2">
        <f t="shared" si="459"/>
        <v>-24.713268554190201</v>
      </c>
      <c r="G1103" s="3">
        <f t="shared" si="466"/>
        <v>-16.129817864392891</v>
      </c>
      <c r="H1103" s="3">
        <f t="shared" si="467"/>
        <v>40.447798363769031</v>
      </c>
      <c r="I1103" s="3">
        <f t="shared" si="468"/>
        <v>-120.86459158059353</v>
      </c>
      <c r="J1103" s="2">
        <f t="shared" si="460"/>
        <v>128.46962642881113</v>
      </c>
      <c r="K1103" s="2">
        <f t="shared" si="443"/>
        <v>128.46962642881113</v>
      </c>
      <c r="L1103" s="5">
        <f t="shared" si="444"/>
        <v>0.31384836983451009</v>
      </c>
      <c r="M1103" s="4">
        <f t="shared" si="461"/>
        <v>6.1292756328983712E-2</v>
      </c>
      <c r="N1103" s="4">
        <f t="shared" si="445"/>
        <v>0.11304472033528472</v>
      </c>
      <c r="O1103" s="4">
        <f t="shared" si="446"/>
        <v>0</v>
      </c>
      <c r="P1103" s="4">
        <f t="shared" si="447"/>
        <v>0</v>
      </c>
      <c r="Q1103" s="5">
        <f t="shared" si="448"/>
        <v>3.4573487583128566</v>
      </c>
      <c r="R1103" s="5">
        <f t="shared" si="449"/>
        <v>-8.669790733233997</v>
      </c>
      <c r="S1103" s="5">
        <f t="shared" si="462"/>
        <v>25.906742973683528</v>
      </c>
      <c r="T1103" s="6">
        <f t="shared" si="463"/>
        <v>621.3112773732837</v>
      </c>
      <c r="U1103" s="5">
        <f t="shared" si="450"/>
        <v>-1.9566863413970863</v>
      </c>
      <c r="V1103" s="5">
        <f t="shared" si="451"/>
        <v>7.8943549593681075</v>
      </c>
      <c r="W1103" s="5">
        <f t="shared" si="452"/>
        <v>2.9030029996755364</v>
      </c>
      <c r="X1103" s="5">
        <f t="shared" si="469"/>
        <v>1.5006624169157703</v>
      </c>
      <c r="Y1103" s="5">
        <f t="shared" si="469"/>
        <v>-0.77543577386588947</v>
      </c>
      <c r="Z1103" s="5">
        <f t="shared" si="453"/>
        <v>-3.3642540266409355</v>
      </c>
      <c r="AA1103">
        <f t="shared" si="454"/>
        <v>0</v>
      </c>
      <c r="AB1103">
        <f t="shared" si="464"/>
        <v>0</v>
      </c>
    </row>
    <row r="1104" spans="1:28" x14ac:dyDescent="0.2">
      <c r="A1104">
        <f t="shared" si="465"/>
        <v>10.719999999999816</v>
      </c>
      <c r="B1104" s="5">
        <f t="shared" si="455"/>
        <v>-294.65757192408557</v>
      </c>
      <c r="C1104" s="5">
        <f t="shared" si="456"/>
        <v>640.2950444460389</v>
      </c>
      <c r="D1104" s="5">
        <f t="shared" si="457"/>
        <v>-589.45331244039687</v>
      </c>
      <c r="E1104" s="2">
        <f t="shared" si="458"/>
        <v>704.84099528500224</v>
      </c>
      <c r="F1104" s="2">
        <f t="shared" si="459"/>
        <v>-24.711428987387453</v>
      </c>
      <c r="G1104" s="3">
        <f t="shared" si="466"/>
        <v>-16.114811240223734</v>
      </c>
      <c r="H1104" s="3">
        <f t="shared" si="467"/>
        <v>40.440044006030369</v>
      </c>
      <c r="I1104" s="3">
        <f t="shared" si="468"/>
        <v>-120.89823412085994</v>
      </c>
      <c r="J1104" s="2">
        <f t="shared" si="460"/>
        <v>128.49695449332631</v>
      </c>
      <c r="K1104" s="2">
        <f t="shared" si="443"/>
        <v>128.49695449332631</v>
      </c>
      <c r="L1104" s="5">
        <f t="shared" si="444"/>
        <v>0.31384836983451009</v>
      </c>
      <c r="M1104" s="4">
        <f t="shared" si="461"/>
        <v>6.1279659624400476E-2</v>
      </c>
      <c r="N1104" s="4">
        <f t="shared" si="445"/>
        <v>0.11302689947667555</v>
      </c>
      <c r="O1104" s="4">
        <f t="shared" si="446"/>
        <v>0</v>
      </c>
      <c r="P1104" s="4">
        <f t="shared" si="447"/>
        <v>0</v>
      </c>
      <c r="Q1104" s="5">
        <f t="shared" si="448"/>
        <v>3.4548669238557324</v>
      </c>
      <c r="R1104" s="5">
        <f t="shared" si="449"/>
        <v>-8.6699725087046584</v>
      </c>
      <c r="S1104" s="5">
        <f t="shared" si="462"/>
        <v>25.919466507565897</v>
      </c>
      <c r="T1104" s="6">
        <f t="shared" si="463"/>
        <v>621.31065606231698</v>
      </c>
      <c r="U1104" s="5">
        <f t="shared" si="450"/>
        <v>-1.9567149464053719</v>
      </c>
      <c r="V1104" s="5">
        <f t="shared" si="451"/>
        <v>7.8976266142678364</v>
      </c>
      <c r="W1104" s="5">
        <f t="shared" si="452"/>
        <v>2.902544130509249</v>
      </c>
      <c r="X1104" s="5">
        <f t="shared" si="469"/>
        <v>1.4981519774503604</v>
      </c>
      <c r="Y1104" s="5">
        <f t="shared" si="469"/>
        <v>-0.772345894436822</v>
      </c>
      <c r="Z1104" s="5">
        <f t="shared" si="453"/>
        <v>-3.3519893619248542</v>
      </c>
      <c r="AA1104">
        <f t="shared" si="454"/>
        <v>0</v>
      </c>
      <c r="AB1104">
        <f t="shared" si="464"/>
        <v>0</v>
      </c>
    </row>
    <row r="1105" spans="1:28" x14ac:dyDescent="0.2">
      <c r="A1105">
        <f t="shared" si="465"/>
        <v>10.729999999999816</v>
      </c>
      <c r="B1105" s="5">
        <f t="shared" si="455"/>
        <v>-294.81864512888893</v>
      </c>
      <c r="C1105" s="5">
        <f t="shared" si="456"/>
        <v>640.69940626880441</v>
      </c>
      <c r="D1105" s="5">
        <f t="shared" si="457"/>
        <v>-590.66246238107362</v>
      </c>
      <c r="E1105" s="2">
        <f t="shared" si="458"/>
        <v>705.27566433901018</v>
      </c>
      <c r="F1105" s="2">
        <f t="shared" si="459"/>
        <v>-24.709583251156833</v>
      </c>
      <c r="G1105" s="3">
        <f t="shared" si="466"/>
        <v>-16.099829720449229</v>
      </c>
      <c r="H1105" s="3">
        <f t="shared" si="467"/>
        <v>40.432320547086</v>
      </c>
      <c r="I1105" s="3">
        <f t="shared" si="468"/>
        <v>-120.93175401447918</v>
      </c>
      <c r="J1105" s="2">
        <f t="shared" si="460"/>
        <v>128.52418523713067</v>
      </c>
      <c r="K1105" s="2">
        <f t="shared" si="443"/>
        <v>128.52418523713067</v>
      </c>
      <c r="L1105" s="5">
        <f t="shared" si="444"/>
        <v>0.31384836983451009</v>
      </c>
      <c r="M1105" s="4">
        <f t="shared" si="461"/>
        <v>6.1266614881465495E-2</v>
      </c>
      <c r="N1105" s="4">
        <f t="shared" si="445"/>
        <v>0.11300914733728544</v>
      </c>
      <c r="O1105" s="4">
        <f t="shared" si="446"/>
        <v>0</v>
      </c>
      <c r="P1105" s="4">
        <f t="shared" si="447"/>
        <v>0</v>
      </c>
      <c r="Q1105" s="5">
        <f t="shared" si="448"/>
        <v>3.452386490018315</v>
      </c>
      <c r="R1105" s="5">
        <f t="shared" si="449"/>
        <v>-8.6701536376842352</v>
      </c>
      <c r="S1105" s="5">
        <f t="shared" si="462"/>
        <v>25.932147173178709</v>
      </c>
      <c r="T1105" s="6">
        <f t="shared" si="463"/>
        <v>621.31003475197156</v>
      </c>
      <c r="U1105" s="5">
        <f t="shared" si="450"/>
        <v>-1.9567434943155946</v>
      </c>
      <c r="V1105" s="5">
        <f t="shared" si="451"/>
        <v>7.900887501065454</v>
      </c>
      <c r="W1105" s="5">
        <f t="shared" si="452"/>
        <v>2.9020868503453761</v>
      </c>
      <c r="X1105" s="5">
        <f t="shared" si="469"/>
        <v>1.4956429957027204</v>
      </c>
      <c r="Y1105" s="5">
        <f t="shared" si="469"/>
        <v>-0.76926613661878118</v>
      </c>
      <c r="Z1105" s="5">
        <f t="shared" si="453"/>
        <v>-3.3397659764759133</v>
      </c>
      <c r="AA1105">
        <f t="shared" si="454"/>
        <v>0</v>
      </c>
      <c r="AB1105">
        <f t="shared" si="464"/>
        <v>0</v>
      </c>
    </row>
    <row r="1106" spans="1:28" x14ac:dyDescent="0.2">
      <c r="A1106">
        <f t="shared" si="465"/>
        <v>10.739999999999815</v>
      </c>
      <c r="B1106" s="5">
        <f t="shared" si="455"/>
        <v>-294.97956864394365</v>
      </c>
      <c r="C1106" s="5">
        <f t="shared" si="456"/>
        <v>641.10369101096842</v>
      </c>
      <c r="D1106" s="5">
        <f t="shared" si="457"/>
        <v>-591.87194690951719</v>
      </c>
      <c r="E1106" s="2">
        <f t="shared" si="458"/>
        <v>705.71020153123357</v>
      </c>
      <c r="F1106" s="2">
        <f t="shared" si="459"/>
        <v>-24.707731363900567</v>
      </c>
      <c r="G1106" s="3">
        <f t="shared" si="466"/>
        <v>-16.084873290492201</v>
      </c>
      <c r="H1106" s="3">
        <f t="shared" si="467"/>
        <v>40.424627885719815</v>
      </c>
      <c r="I1106" s="3">
        <f t="shared" si="468"/>
        <v>-120.96515167424394</v>
      </c>
      <c r="J1106" s="2">
        <f t="shared" si="460"/>
        <v>128.55131896656272</v>
      </c>
      <c r="K1106" s="2">
        <f t="shared" si="443"/>
        <v>128.55131896656272</v>
      </c>
      <c r="L1106" s="5">
        <f t="shared" si="444"/>
        <v>0.31384836983451009</v>
      </c>
      <c r="M1106" s="4">
        <f t="shared" si="461"/>
        <v>6.1253621891563387E-2</v>
      </c>
      <c r="N1106" s="4">
        <f t="shared" si="445"/>
        <v>0.11299146365652135</v>
      </c>
      <c r="O1106" s="4">
        <f t="shared" si="446"/>
        <v>0</v>
      </c>
      <c r="P1106" s="4">
        <f t="shared" si="447"/>
        <v>0</v>
      </c>
      <c r="Q1106" s="5">
        <f t="shared" si="448"/>
        <v>3.4499074726147967</v>
      </c>
      <c r="R1106" s="5">
        <f t="shared" si="449"/>
        <v>-8.6703341270989736</v>
      </c>
      <c r="S1106" s="5">
        <f t="shared" si="462"/>
        <v>25.944785087839907</v>
      </c>
      <c r="T1106" s="6">
        <f t="shared" si="463"/>
        <v>621.30941344224732</v>
      </c>
      <c r="U1106" s="5">
        <f t="shared" si="450"/>
        <v>-1.9567719856752239</v>
      </c>
      <c r="V1106" s="5">
        <f t="shared" si="451"/>
        <v>7.9041376521190498</v>
      </c>
      <c r="W1106" s="5">
        <f t="shared" si="452"/>
        <v>2.9016311552075296</v>
      </c>
      <c r="X1106" s="5">
        <f t="shared" si="469"/>
        <v>1.4931354869395728</v>
      </c>
      <c r="Y1106" s="5">
        <f t="shared" si="469"/>
        <v>-0.76619647497992371</v>
      </c>
      <c r="Z1106" s="5">
        <f t="shared" si="453"/>
        <v>-3.3275837569525635</v>
      </c>
      <c r="AA1106">
        <f t="shared" si="454"/>
        <v>0</v>
      </c>
      <c r="AB1106">
        <f t="shared" si="464"/>
        <v>0</v>
      </c>
    </row>
    <row r="1107" spans="1:28" x14ac:dyDescent="0.2">
      <c r="A1107">
        <f t="shared" si="465"/>
        <v>10.749999999999815</v>
      </c>
      <c r="B1107" s="5">
        <f t="shared" si="455"/>
        <v>-295.14034272007422</v>
      </c>
      <c r="C1107" s="5">
        <f t="shared" si="456"/>
        <v>641.50789898000187</v>
      </c>
      <c r="D1107" s="5">
        <f t="shared" si="457"/>
        <v>-593.08176480544739</v>
      </c>
      <c r="E1107" s="2">
        <f t="shared" si="458"/>
        <v>706.14460725453341</v>
      </c>
      <c r="F1107" s="2">
        <f t="shared" si="459"/>
        <v>-24.705873343996245</v>
      </c>
      <c r="G1107" s="3">
        <f t="shared" si="466"/>
        <v>-16.069941935622804</v>
      </c>
      <c r="H1107" s="3">
        <f t="shared" si="467"/>
        <v>40.416965920970014</v>
      </c>
      <c r="I1107" s="3">
        <f t="shared" si="468"/>
        <v>-120.99842751181346</v>
      </c>
      <c r="J1107" s="2">
        <f t="shared" si="460"/>
        <v>128.57835598732282</v>
      </c>
      <c r="K1107" s="2">
        <f t="shared" si="443"/>
        <v>128.57835598732282</v>
      </c>
      <c r="L1107" s="5">
        <f t="shared" si="444"/>
        <v>0.31384836983451009</v>
      </c>
      <c r="M1107" s="4">
        <f t="shared" si="461"/>
        <v>6.1240680446917557E-2</v>
      </c>
      <c r="N1107" s="4">
        <f t="shared" si="445"/>
        <v>0.11297384817471968</v>
      </c>
      <c r="O1107" s="4">
        <f t="shared" si="446"/>
        <v>0</v>
      </c>
      <c r="P1107" s="4">
        <f t="shared" si="447"/>
        <v>0</v>
      </c>
      <c r="Q1107" s="5">
        <f t="shared" si="448"/>
        <v>3.4474298873518925</v>
      </c>
      <c r="R1107" s="5">
        <f t="shared" si="449"/>
        <v>-8.6705139838226124</v>
      </c>
      <c r="S1107" s="5">
        <f t="shared" si="462"/>
        <v>25.957380368757434</v>
      </c>
      <c r="T1107" s="6">
        <f t="shared" si="463"/>
        <v>621.30879213314461</v>
      </c>
      <c r="U1107" s="5">
        <f t="shared" si="450"/>
        <v>-1.9568004210274468</v>
      </c>
      <c r="V1107" s="5">
        <f t="shared" si="451"/>
        <v>7.9073770997173156</v>
      </c>
      <c r="W1107" s="5">
        <f t="shared" si="452"/>
        <v>2.9011770411212483</v>
      </c>
      <c r="X1107" s="5">
        <f t="shared" si="469"/>
        <v>1.4906294663244457</v>
      </c>
      <c r="Y1107" s="5">
        <f t="shared" si="469"/>
        <v>-0.76313688410529679</v>
      </c>
      <c r="Z1107" s="5">
        <f t="shared" si="453"/>
        <v>-3.315442590121318</v>
      </c>
      <c r="AA1107">
        <f t="shared" si="454"/>
        <v>0</v>
      </c>
      <c r="AB1107">
        <f t="shared" si="464"/>
        <v>0</v>
      </c>
    </row>
    <row r="1108" spans="1:28" x14ac:dyDescent="0.2">
      <c r="A1108">
        <f t="shared" si="465"/>
        <v>10.759999999999815</v>
      </c>
      <c r="B1108" s="5">
        <f t="shared" si="455"/>
        <v>-295.30096760795709</v>
      </c>
      <c r="C1108" s="5">
        <f t="shared" si="456"/>
        <v>641.91203048236741</v>
      </c>
      <c r="D1108" s="5">
        <f t="shared" si="457"/>
        <v>-594.29191485269507</v>
      </c>
      <c r="E1108" s="2">
        <f t="shared" si="458"/>
        <v>706.57888190080484</v>
      </c>
      <c r="F1108" s="2">
        <f t="shared" si="459"/>
        <v>-24.704009209796748</v>
      </c>
      <c r="G1108" s="3">
        <f t="shared" si="466"/>
        <v>-16.055035640959559</v>
      </c>
      <c r="H1108" s="3">
        <f t="shared" si="467"/>
        <v>40.409334552128961</v>
      </c>
      <c r="I1108" s="3">
        <f t="shared" si="468"/>
        <v>-121.03158193771468</v>
      </c>
      <c r="J1108" s="2">
        <f t="shared" si="460"/>
        <v>128.60529660447156</v>
      </c>
      <c r="K1108" s="2">
        <f t="shared" si="443"/>
        <v>128.60529660447156</v>
      </c>
      <c r="L1108" s="5">
        <f t="shared" si="444"/>
        <v>0.31384836983451009</v>
      </c>
      <c r="M1108" s="4">
        <f t="shared" si="461"/>
        <v>6.1227790340586861E-2</v>
      </c>
      <c r="N1108" s="4">
        <f t="shared" si="445"/>
        <v>0.11295630063314356</v>
      </c>
      <c r="O1108" s="4">
        <f t="shared" si="446"/>
        <v>0</v>
      </c>
      <c r="P1108" s="4">
        <f t="shared" si="447"/>
        <v>0</v>
      </c>
      <c r="Q1108" s="5">
        <f t="shared" si="448"/>
        <v>3.4449537498292173</v>
      </c>
      <c r="R1108" s="5">
        <f t="shared" si="449"/>
        <v>-8.6706932146766622</v>
      </c>
      <c r="S1108" s="5">
        <f t="shared" si="462"/>
        <v>25.969933133027457</v>
      </c>
      <c r="T1108" s="6">
        <f t="shared" si="463"/>
        <v>621.30817082466319</v>
      </c>
      <c r="U1108" s="5">
        <f t="shared" si="450"/>
        <v>-1.9568288009111927</v>
      </c>
      <c r="V1108" s="5">
        <f t="shared" si="451"/>
        <v>7.9106058760794644</v>
      </c>
      <c r="W1108" s="5">
        <f t="shared" si="452"/>
        <v>2.9007245041140606</v>
      </c>
      <c r="X1108" s="5">
        <f t="shared" si="469"/>
        <v>1.4881249489180246</v>
      </c>
      <c r="Y1108" s="5">
        <f t="shared" si="469"/>
        <v>-0.76008733859719779</v>
      </c>
      <c r="Z1108" s="5">
        <f t="shared" si="453"/>
        <v>-3.3033423628584835</v>
      </c>
      <c r="AA1108">
        <f t="shared" si="454"/>
        <v>0</v>
      </c>
      <c r="AB1108">
        <f t="shared" si="464"/>
        <v>0</v>
      </c>
    </row>
    <row r="1109" spans="1:28" x14ac:dyDescent="0.2">
      <c r="A1109">
        <f t="shared" si="465"/>
        <v>10.769999999999815</v>
      </c>
      <c r="B1109" s="5">
        <f t="shared" si="455"/>
        <v>-295.46144355811924</v>
      </c>
      <c r="C1109" s="5">
        <f t="shared" si="456"/>
        <v>642.3160858235218</v>
      </c>
      <c r="D1109" s="5">
        <f t="shared" si="457"/>
        <v>-595.50239583919029</v>
      </c>
      <c r="E1109" s="2">
        <f t="shared" si="458"/>
        <v>707.01302586097904</v>
      </c>
      <c r="F1109" s="2">
        <f t="shared" si="459"/>
        <v>-24.702138979630224</v>
      </c>
      <c r="G1109" s="3">
        <f t="shared" si="466"/>
        <v>-16.040154391470381</v>
      </c>
      <c r="H1109" s="3">
        <f t="shared" si="467"/>
        <v>40.401733678742985</v>
      </c>
      <c r="I1109" s="3">
        <f t="shared" si="468"/>
        <v>-121.06461536134326</v>
      </c>
      <c r="J1109" s="2">
        <f t="shared" si="460"/>
        <v>128.63214112242815</v>
      </c>
      <c r="K1109" s="2">
        <f t="shared" si="443"/>
        <v>128.63214112242815</v>
      </c>
      <c r="L1109" s="5">
        <f t="shared" si="444"/>
        <v>0.31384836983451009</v>
      </c>
      <c r="M1109" s="4">
        <f t="shared" si="461"/>
        <v>6.1214951366462433E-2</v>
      </c>
      <c r="N1109" s="4">
        <f t="shared" si="445"/>
        <v>0.11293882077398017</v>
      </c>
      <c r="O1109" s="4">
        <f t="shared" si="446"/>
        <v>0</v>
      </c>
      <c r="P1109" s="4">
        <f t="shared" si="447"/>
        <v>0</v>
      </c>
      <c r="Q1109" s="5">
        <f t="shared" si="448"/>
        <v>3.4424790755396595</v>
      </c>
      <c r="R1109" s="5">
        <f t="shared" si="449"/>
        <v>-8.6708718264306679</v>
      </c>
      <c r="S1109" s="5">
        <f t="shared" si="462"/>
        <v>25.982443497632524</v>
      </c>
      <c r="T1109" s="6">
        <f t="shared" si="463"/>
        <v>621.30754951680296</v>
      </c>
      <c r="U1109" s="5">
        <f t="shared" si="450"/>
        <v>-1.9568571258611542</v>
      </c>
      <c r="V1109" s="5">
        <f t="shared" si="451"/>
        <v>7.9138240133551179</v>
      </c>
      <c r="W1109" s="5">
        <f t="shared" si="452"/>
        <v>2.900273540215546</v>
      </c>
      <c r="X1109" s="5">
        <f t="shared" si="469"/>
        <v>1.4856219496785052</v>
      </c>
      <c r="Y1109" s="5">
        <f t="shared" si="469"/>
        <v>-0.75704781307555002</v>
      </c>
      <c r="Z1109" s="5">
        <f t="shared" si="453"/>
        <v>-3.2912829621519286</v>
      </c>
      <c r="AA1109">
        <f t="shared" si="454"/>
        <v>0</v>
      </c>
      <c r="AB1109">
        <f t="shared" si="464"/>
        <v>0</v>
      </c>
    </row>
    <row r="1110" spans="1:28" x14ac:dyDescent="0.2">
      <c r="A1110">
        <f t="shared" si="465"/>
        <v>10.779999999999815</v>
      </c>
      <c r="B1110" s="5">
        <f t="shared" si="455"/>
        <v>-295.62177082093643</v>
      </c>
      <c r="C1110" s="5">
        <f t="shared" si="456"/>
        <v>642.72006530791862</v>
      </c>
      <c r="D1110" s="5">
        <f t="shared" si="457"/>
        <v>-596.71320655695183</v>
      </c>
      <c r="E1110" s="2">
        <f t="shared" si="458"/>
        <v>707.44703952502437</v>
      </c>
      <c r="F1110" s="2">
        <f t="shared" si="459"/>
        <v>-24.700262671799937</v>
      </c>
      <c r="G1110" s="3">
        <f t="shared" si="466"/>
        <v>-16.025298171973596</v>
      </c>
      <c r="H1110" s="3">
        <f t="shared" si="467"/>
        <v>40.394163200612233</v>
      </c>
      <c r="I1110" s="3">
        <f t="shared" si="468"/>
        <v>-121.09752819096478</v>
      </c>
      <c r="J1110" s="2">
        <f t="shared" si="460"/>
        <v>128.658889844969</v>
      </c>
      <c r="K1110" s="2">
        <f t="shared" si="443"/>
        <v>128.658889844969</v>
      </c>
      <c r="L1110" s="5">
        <f t="shared" si="444"/>
        <v>0.31384836983451009</v>
      </c>
      <c r="M1110" s="4">
        <f t="shared" si="461"/>
        <v>6.1202163319264445E-2</v>
      </c>
      <c r="N1110" s="4">
        <f t="shared" si="445"/>
        <v>0.11292140834033811</v>
      </c>
      <c r="O1110" s="4">
        <f t="shared" si="446"/>
        <v>0</v>
      </c>
      <c r="P1110" s="4">
        <f t="shared" si="447"/>
        <v>0</v>
      </c>
      <c r="Q1110" s="5">
        <f t="shared" si="448"/>
        <v>3.4400058798697599</v>
      </c>
      <c r="R1110" s="5">
        <f t="shared" si="449"/>
        <v>-8.6710498258025002</v>
      </c>
      <c r="S1110" s="5">
        <f t="shared" si="462"/>
        <v>25.994911579439862</v>
      </c>
      <c r="T1110" s="6">
        <f t="shared" si="463"/>
        <v>621.30692820956415</v>
      </c>
      <c r="U1110" s="5">
        <f t="shared" si="450"/>
        <v>-1.9568853964078154</v>
      </c>
      <c r="V1110" s="5">
        <f t="shared" si="451"/>
        <v>7.9170315436242431</v>
      </c>
      <c r="W1110" s="5">
        <f t="shared" si="452"/>
        <v>2.8998241454574067</v>
      </c>
      <c r="X1110" s="5">
        <f t="shared" si="469"/>
        <v>1.4831204834619445</v>
      </c>
      <c r="Y1110" s="5">
        <f t="shared" si="469"/>
        <v>-0.75401828217825706</v>
      </c>
      <c r="Z1110" s="5">
        <f t="shared" si="453"/>
        <v>-3.279264275102733</v>
      </c>
      <c r="AA1110">
        <f t="shared" si="454"/>
        <v>0</v>
      </c>
      <c r="AB1110">
        <f t="shared" si="464"/>
        <v>0</v>
      </c>
    </row>
    <row r="1111" spans="1:28" x14ac:dyDescent="0.2">
      <c r="A1111">
        <f t="shared" si="465"/>
        <v>10.789999999999814</v>
      </c>
      <c r="B1111" s="5">
        <f t="shared" si="455"/>
        <v>-295.78194964663197</v>
      </c>
      <c r="C1111" s="5">
        <f t="shared" si="456"/>
        <v>643.12396923901053</v>
      </c>
      <c r="D1111" s="5">
        <f t="shared" si="457"/>
        <v>-597.92434580207521</v>
      </c>
      <c r="E1111" s="2">
        <f t="shared" si="458"/>
        <v>707.8809232819475</v>
      </c>
      <c r="F1111" s="2">
        <f t="shared" si="459"/>
        <v>-24.698380304584308</v>
      </c>
      <c r="G1111" s="3">
        <f t="shared" si="466"/>
        <v>-16.010466967138978</v>
      </c>
      <c r="H1111" s="3">
        <f t="shared" si="467"/>
        <v>40.386623017790448</v>
      </c>
      <c r="I1111" s="3">
        <f t="shared" si="468"/>
        <v>-121.13032083371581</v>
      </c>
      <c r="J1111" s="2">
        <f t="shared" si="460"/>
        <v>128.68554307522621</v>
      </c>
      <c r="K1111" s="2">
        <f t="shared" si="443"/>
        <v>128.68554307522621</v>
      </c>
      <c r="L1111" s="5">
        <f t="shared" si="444"/>
        <v>0.31384836983451009</v>
      </c>
      <c r="M1111" s="4">
        <f t="shared" si="461"/>
        <v>6.1189425994538846E-2</v>
      </c>
      <c r="N1111" s="4">
        <f t="shared" si="445"/>
        <v>0.1129040630762447</v>
      </c>
      <c r="O1111" s="4">
        <f t="shared" si="446"/>
        <v>0</v>
      </c>
      <c r="P1111" s="4">
        <f t="shared" si="447"/>
        <v>0</v>
      </c>
      <c r="Q1111" s="5">
        <f t="shared" si="448"/>
        <v>3.4375341781000905</v>
      </c>
      <c r="R1111" s="5">
        <f t="shared" si="449"/>
        <v>-8.6712272194586131</v>
      </c>
      <c r="S1111" s="5">
        <f t="shared" si="462"/>
        <v>26.007337495199565</v>
      </c>
      <c r="T1111" s="6">
        <f t="shared" si="463"/>
        <v>621.30630690294663</v>
      </c>
      <c r="U1111" s="5">
        <f t="shared" si="450"/>
        <v>-1.9569136130774698</v>
      </c>
      <c r="V1111" s="5">
        <f t="shared" si="451"/>
        <v>7.9202284988970524</v>
      </c>
      <c r="W1111" s="5">
        <f t="shared" si="452"/>
        <v>2.8993763158735248</v>
      </c>
      <c r="X1111" s="5">
        <f t="shared" si="469"/>
        <v>1.4806205650226207</v>
      </c>
      <c r="Y1111" s="5">
        <f t="shared" si="469"/>
        <v>-0.7509987205615607</v>
      </c>
      <c r="Z1111" s="5">
        <f t="shared" si="453"/>
        <v>-3.26728618892691</v>
      </c>
      <c r="AA1111">
        <f t="shared" si="454"/>
        <v>0</v>
      </c>
      <c r="AB1111">
        <f t="shared" si="464"/>
        <v>0</v>
      </c>
    </row>
    <row r="1112" spans="1:28" x14ac:dyDescent="0.2">
      <c r="A1112">
        <f t="shared" si="465"/>
        <v>10.799999999999814</v>
      </c>
      <c r="B1112" s="5">
        <f t="shared" si="455"/>
        <v>-295.94198028527512</v>
      </c>
      <c r="C1112" s="5">
        <f t="shared" si="456"/>
        <v>643.52779791925241</v>
      </c>
      <c r="D1112" s="5">
        <f t="shared" si="457"/>
        <v>-599.13581237472181</v>
      </c>
      <c r="E1112" s="2">
        <f t="shared" si="458"/>
        <v>708.31467751979585</v>
      </c>
      <c r="F1112" s="2">
        <f t="shared" si="459"/>
        <v>-24.696491896236761</v>
      </c>
      <c r="G1112" s="3">
        <f t="shared" si="466"/>
        <v>-15.995660761488752</v>
      </c>
      <c r="H1112" s="3">
        <f t="shared" si="467"/>
        <v>40.379113030584833</v>
      </c>
      <c r="I1112" s="3">
        <f t="shared" si="468"/>
        <v>-121.16299369560508</v>
      </c>
      <c r="J1112" s="2">
        <f t="shared" si="460"/>
        <v>128.71210111568615</v>
      </c>
      <c r="K1112" s="2">
        <f t="shared" si="443"/>
        <v>128.71210111568615</v>
      </c>
      <c r="L1112" s="5">
        <f t="shared" si="444"/>
        <v>0.31384836983451009</v>
      </c>
      <c r="M1112" s="4">
        <f t="shared" si="461"/>
        <v>6.1176739188654176E-2</v>
      </c>
      <c r="N1112" s="4">
        <f t="shared" si="445"/>
        <v>0.1128867847266433</v>
      </c>
      <c r="O1112" s="4">
        <f t="shared" si="446"/>
        <v>0</v>
      </c>
      <c r="P1112" s="4">
        <f t="shared" si="447"/>
        <v>0</v>
      </c>
      <c r="Q1112" s="5">
        <f t="shared" si="448"/>
        <v>3.4350639854056308</v>
      </c>
      <c r="R1112" s="5">
        <f t="shared" si="449"/>
        <v>-8.6714040140143371</v>
      </c>
      <c r="S1112" s="5">
        <f t="shared" si="462"/>
        <v>26.019721361542903</v>
      </c>
      <c r="T1112" s="6">
        <f t="shared" si="463"/>
        <v>621.3056855969503</v>
      </c>
      <c r="U1112" s="5">
        <f t="shared" si="450"/>
        <v>-1.9569417763922485</v>
      </c>
      <c r="V1112" s="5">
        <f t="shared" si="451"/>
        <v>7.9234149111139232</v>
      </c>
      <c r="W1112" s="5">
        <f t="shared" si="452"/>
        <v>2.898930047500027</v>
      </c>
      <c r="X1112" s="5">
        <f t="shared" si="469"/>
        <v>1.4781222090133823</v>
      </c>
      <c r="Y1112" s="5">
        <f t="shared" si="469"/>
        <v>-0.74798910290041398</v>
      </c>
      <c r="Z1112" s="5">
        <f t="shared" si="453"/>
        <v>-3.2553485909570696</v>
      </c>
      <c r="AA1112">
        <f t="shared" si="454"/>
        <v>0</v>
      </c>
      <c r="AB1112">
        <f t="shared" si="464"/>
        <v>0</v>
      </c>
    </row>
    <row r="1113" spans="1:28" x14ac:dyDescent="0.2">
      <c r="A1113">
        <f t="shared" si="465"/>
        <v>10.809999999999814</v>
      </c>
      <c r="B1113" s="5">
        <f t="shared" si="455"/>
        <v>-296.10186298677957</v>
      </c>
      <c r="C1113" s="5">
        <f t="shared" si="456"/>
        <v>643.93155165010319</v>
      </c>
      <c r="D1113" s="5">
        <f t="shared" si="457"/>
        <v>-600.34760507910732</v>
      </c>
      <c r="E1113" s="2">
        <f t="shared" si="458"/>
        <v>708.74830262565786</v>
      </c>
      <c r="F1113" s="2">
        <f t="shared" si="459"/>
        <v>-24.694597464985705</v>
      </c>
      <c r="G1113" s="3">
        <f t="shared" si="466"/>
        <v>-15.980879539398618</v>
      </c>
      <c r="H1113" s="3">
        <f t="shared" si="467"/>
        <v>40.371633139555826</v>
      </c>
      <c r="I1113" s="3">
        <f t="shared" si="468"/>
        <v>-121.19554718151466</v>
      </c>
      <c r="J1113" s="2">
        <f t="shared" si="460"/>
        <v>128.7385642681881</v>
      </c>
      <c r="K1113" s="2">
        <f t="shared" si="443"/>
        <v>128.7385642681881</v>
      </c>
      <c r="L1113" s="5">
        <f t="shared" si="444"/>
        <v>0.31384836983451009</v>
      </c>
      <c r="M1113" s="4">
        <f t="shared" si="461"/>
        <v>6.1164102698798385E-2</v>
      </c>
      <c r="N1113" s="4">
        <f t="shared" si="445"/>
        <v>0.1128695730373907</v>
      </c>
      <c r="O1113" s="4">
        <f t="shared" si="446"/>
        <v>0</v>
      </c>
      <c r="P1113" s="4">
        <f t="shared" si="447"/>
        <v>0</v>
      </c>
      <c r="Q1113" s="5">
        <f t="shared" si="448"/>
        <v>3.4325953168561476</v>
      </c>
      <c r="R1113" s="5">
        <f t="shared" si="449"/>
        <v>-8.6715802160341351</v>
      </c>
      <c r="S1113" s="5">
        <f t="shared" si="462"/>
        <v>26.032063294980613</v>
      </c>
      <c r="T1113" s="6">
        <f t="shared" si="463"/>
        <v>621.30506429157538</v>
      </c>
      <c r="U1113" s="5">
        <f t="shared" si="450"/>
        <v>-1.9569698868701424</v>
      </c>
      <c r="V1113" s="5">
        <f t="shared" si="451"/>
        <v>7.9265908121453243</v>
      </c>
      <c r="W1113" s="5">
        <f t="shared" si="452"/>
        <v>2.8984853363753507</v>
      </c>
      <c r="X1113" s="5">
        <f t="shared" si="469"/>
        <v>1.4756254299860052</v>
      </c>
      <c r="Y1113" s="5">
        <f t="shared" si="469"/>
        <v>-0.74498940388881074</v>
      </c>
      <c r="Z1113" s="5">
        <f t="shared" si="453"/>
        <v>-3.2434513686440347</v>
      </c>
      <c r="AA1113">
        <f t="shared" si="454"/>
        <v>0</v>
      </c>
      <c r="AB1113">
        <f t="shared" si="464"/>
        <v>0</v>
      </c>
    </row>
    <row r="1114" spans="1:28" x14ac:dyDescent="0.2">
      <c r="A1114">
        <f t="shared" si="465"/>
        <v>10.819999999999814</v>
      </c>
      <c r="B1114" s="5">
        <f t="shared" si="455"/>
        <v>-296.26159800090204</v>
      </c>
      <c r="C1114" s="5">
        <f t="shared" si="456"/>
        <v>644.33523073202855</v>
      </c>
      <c r="D1114" s="5">
        <f t="shared" si="457"/>
        <v>-601.55972272349095</v>
      </c>
      <c r="E1114" s="2">
        <f t="shared" si="458"/>
        <v>709.1817989856653</v>
      </c>
      <c r="F1114" s="2">
        <f t="shared" si="459"/>
        <v>-24.692697029034459</v>
      </c>
      <c r="G1114" s="3">
        <f t="shared" si="466"/>
        <v>-15.966123285098758</v>
      </c>
      <c r="H1114" s="3">
        <f t="shared" si="467"/>
        <v>40.364183245516941</v>
      </c>
      <c r="I1114" s="3">
        <f t="shared" si="468"/>
        <v>-121.22798169520109</v>
      </c>
      <c r="J1114" s="2">
        <f t="shared" si="460"/>
        <v>128.76493283392281</v>
      </c>
      <c r="K1114" s="2">
        <f t="shared" si="443"/>
        <v>128.76493283392281</v>
      </c>
      <c r="L1114" s="5">
        <f t="shared" si="444"/>
        <v>0.31384836983451009</v>
      </c>
      <c r="M1114" s="4">
        <f t="shared" si="461"/>
        <v>6.1151516322975573E-2</v>
      </c>
      <c r="N1114" s="4">
        <f t="shared" si="445"/>
        <v>0.11285242775525436</v>
      </c>
      <c r="O1114" s="4">
        <f t="shared" si="446"/>
        <v>0</v>
      </c>
      <c r="P1114" s="4">
        <f t="shared" si="447"/>
        <v>0</v>
      </c>
      <c r="Q1114" s="5">
        <f t="shared" si="448"/>
        <v>3.4301281874165723</v>
      </c>
      <c r="R1114" s="5">
        <f t="shared" si="449"/>
        <v>-8.671755832031895</v>
      </c>
      <c r="S1114" s="5">
        <f t="shared" si="462"/>
        <v>26.044363411901177</v>
      </c>
      <c r="T1114" s="6">
        <f t="shared" si="463"/>
        <v>621.30444298682175</v>
      </c>
      <c r="U1114" s="5">
        <f t="shared" si="450"/>
        <v>-1.9569979450250261</v>
      </c>
      <c r="V1114" s="5">
        <f t="shared" si="451"/>
        <v>7.9297562337917435</v>
      </c>
      <c r="W1114" s="5">
        <f t="shared" si="452"/>
        <v>2.8980421785403045</v>
      </c>
      <c r="X1114" s="5">
        <f t="shared" si="469"/>
        <v>1.4731302423915462</v>
      </c>
      <c r="Y1114" s="5">
        <f t="shared" si="469"/>
        <v>-0.74199959824015149</v>
      </c>
      <c r="Z1114" s="5">
        <f t="shared" si="453"/>
        <v>-3.2315944095585181</v>
      </c>
      <c r="AA1114">
        <f t="shared" si="454"/>
        <v>0</v>
      </c>
      <c r="AB1114">
        <f t="shared" si="464"/>
        <v>0</v>
      </c>
    </row>
    <row r="1115" spans="1:28" x14ac:dyDescent="0.2">
      <c r="A1115">
        <f t="shared" si="465"/>
        <v>10.829999999999814</v>
      </c>
      <c r="B1115" s="5">
        <f t="shared" si="455"/>
        <v>-296.42118557724086</v>
      </c>
      <c r="C1115" s="5">
        <f t="shared" si="456"/>
        <v>644.73883546450384</v>
      </c>
      <c r="D1115" s="5">
        <f t="shared" si="457"/>
        <v>-602.77216412016344</v>
      </c>
      <c r="E1115" s="2">
        <f t="shared" si="458"/>
        <v>709.61516698499452</v>
      </c>
      <c r="F1115" s="2">
        <f t="shared" si="459"/>
        <v>-24.690790606561205</v>
      </c>
      <c r="G1115" s="3">
        <f t="shared" si="466"/>
        <v>-15.951391982674844</v>
      </c>
      <c r="H1115" s="3">
        <f t="shared" si="467"/>
        <v>40.356763249534538</v>
      </c>
      <c r="I1115" s="3">
        <f t="shared" si="468"/>
        <v>-121.26029763929668</v>
      </c>
      <c r="J1115" s="2">
        <f t="shared" si="460"/>
        <v>128.79120711343126</v>
      </c>
      <c r="K1115" s="2">
        <f t="shared" si="443"/>
        <v>128.79120711343126</v>
      </c>
      <c r="L1115" s="5">
        <f t="shared" si="444"/>
        <v>0.31384836983451009</v>
      </c>
      <c r="M1115" s="4">
        <f t="shared" si="461"/>
        <v>6.113897986000285E-2</v>
      </c>
      <c r="N1115" s="4">
        <f t="shared" si="445"/>
        <v>0.11283534862790973</v>
      </c>
      <c r="O1115" s="4">
        <f t="shared" si="446"/>
        <v>0</v>
      </c>
      <c r="P1115" s="4">
        <f t="shared" si="447"/>
        <v>0</v>
      </c>
      <c r="Q1115" s="5">
        <f t="shared" si="448"/>
        <v>3.4276626119473823</v>
      </c>
      <c r="R1115" s="5">
        <f t="shared" si="449"/>
        <v>-8.6719308684711809</v>
      </c>
      <c r="S1115" s="5">
        <f t="shared" si="462"/>
        <v>26.056621828569178</v>
      </c>
      <c r="T1115" s="6">
        <f t="shared" si="463"/>
        <v>621.30382168268932</v>
      </c>
      <c r="U1115" s="5">
        <f t="shared" si="450"/>
        <v>-1.9570259513666781</v>
      </c>
      <c r="V1115" s="5">
        <f t="shared" si="451"/>
        <v>7.9329112077835866</v>
      </c>
      <c r="W1115" s="5">
        <f t="shared" si="452"/>
        <v>2.8976005700381218</v>
      </c>
      <c r="X1115" s="5">
        <f t="shared" si="469"/>
        <v>1.4706366605807042</v>
      </c>
      <c r="Y1115" s="5">
        <f t="shared" si="469"/>
        <v>-0.73901966068759428</v>
      </c>
      <c r="Z1115" s="5">
        <f t="shared" si="453"/>
        <v>-3.2197776013926998</v>
      </c>
      <c r="AA1115">
        <f t="shared" si="454"/>
        <v>0</v>
      </c>
      <c r="AB1115">
        <f t="shared" si="464"/>
        <v>0</v>
      </c>
    </row>
    <row r="1116" spans="1:28" x14ac:dyDescent="0.2">
      <c r="A1116">
        <f t="shared" si="465"/>
        <v>10.839999999999813</v>
      </c>
      <c r="B1116" s="5">
        <f t="shared" si="455"/>
        <v>-296.58062596523456</v>
      </c>
      <c r="C1116" s="5">
        <f t="shared" si="456"/>
        <v>645.14236614601612</v>
      </c>
      <c r="D1116" s="5">
        <f t="shared" si="457"/>
        <v>-603.98492808543654</v>
      </c>
      <c r="E1116" s="2">
        <f t="shared" si="458"/>
        <v>710.04840700786781</v>
      </c>
      <c r="F1116" s="2">
        <f t="shared" si="459"/>
        <v>-24.688878215718898</v>
      </c>
      <c r="G1116" s="3">
        <f t="shared" si="466"/>
        <v>-15.936685616069036</v>
      </c>
      <c r="H1116" s="3">
        <f t="shared" si="467"/>
        <v>40.34937305292766</v>
      </c>
      <c r="I1116" s="3">
        <f t="shared" si="468"/>
        <v>-121.29249541531061</v>
      </c>
      <c r="J1116" s="2">
        <f t="shared" si="460"/>
        <v>128.81738740660319</v>
      </c>
      <c r="K1116" s="2">
        <f t="shared" si="443"/>
        <v>128.81738740660319</v>
      </c>
      <c r="L1116" s="5">
        <f t="shared" si="444"/>
        <v>0.31384836983451009</v>
      </c>
      <c r="M1116" s="4">
        <f t="shared" si="461"/>
        <v>6.1126493109507192E-2</v>
      </c>
      <c r="N1116" s="4">
        <f t="shared" si="445"/>
        <v>0.11281833540393772</v>
      </c>
      <c r="O1116" s="4">
        <f t="shared" si="446"/>
        <v>0</v>
      </c>
      <c r="P1116" s="4">
        <f t="shared" si="447"/>
        <v>0</v>
      </c>
      <c r="Q1116" s="5">
        <f t="shared" si="448"/>
        <v>3.4251986052049772</v>
      </c>
      <c r="R1116" s="5">
        <f t="shared" si="449"/>
        <v>-8.6721053317655166</v>
      </c>
      <c r="S1116" s="5">
        <f t="shared" si="462"/>
        <v>26.068838661123607</v>
      </c>
      <c r="T1116" s="6">
        <f t="shared" si="463"/>
        <v>621.30320037917829</v>
      </c>
      <c r="U1116" s="5">
        <f t="shared" si="450"/>
        <v>-1.957053906400809</v>
      </c>
      <c r="V1116" s="5">
        <f t="shared" si="451"/>
        <v>7.9360557657811404</v>
      </c>
      <c r="W1116" s="5">
        <f t="shared" si="452"/>
        <v>2.8971605069145352</v>
      </c>
      <c r="X1116" s="5">
        <f t="shared" si="469"/>
        <v>1.4681446988041682</v>
      </c>
      <c r="Y1116" s="5">
        <f t="shared" si="469"/>
        <v>-0.73604956598437621</v>
      </c>
      <c r="Z1116" s="5">
        <f t="shared" si="453"/>
        <v>-3.2080008319618578</v>
      </c>
      <c r="AA1116">
        <f t="shared" si="454"/>
        <v>0</v>
      </c>
      <c r="AB1116">
        <f t="shared" si="464"/>
        <v>0</v>
      </c>
    </row>
    <row r="1117" spans="1:28" x14ac:dyDescent="0.2">
      <c r="A1117">
        <f t="shared" si="465"/>
        <v>10.849999999999813</v>
      </c>
      <c r="B1117" s="5">
        <f t="shared" si="455"/>
        <v>-296.73991941416034</v>
      </c>
      <c r="C1117" s="5">
        <f t="shared" si="456"/>
        <v>645.54582307406702</v>
      </c>
      <c r="D1117" s="5">
        <f t="shared" si="457"/>
        <v>-605.19801343963127</v>
      </c>
      <c r="E1117" s="2">
        <f t="shared" si="458"/>
        <v>710.48151943755511</v>
      </c>
      <c r="F1117" s="2">
        <f t="shared" si="459"/>
        <v>-24.686959874635232</v>
      </c>
      <c r="G1117" s="3">
        <f t="shared" si="466"/>
        <v>-15.922004169080994</v>
      </c>
      <c r="H1117" s="3">
        <f t="shared" si="467"/>
        <v>40.342012557267815</v>
      </c>
      <c r="I1117" s="3">
        <f t="shared" si="468"/>
        <v>-121.32457542363024</v>
      </c>
      <c r="J1117" s="2">
        <f t="shared" si="460"/>
        <v>128.84347401267604</v>
      </c>
      <c r="K1117" s="2">
        <f t="shared" si="443"/>
        <v>128.84347401267604</v>
      </c>
      <c r="L1117" s="5">
        <f t="shared" si="444"/>
        <v>0.31384836983451009</v>
      </c>
      <c r="M1117" s="4">
        <f t="shared" si="461"/>
        <v>6.1114055871922215E-2</v>
      </c>
      <c r="N1117" s="4">
        <f t="shared" si="445"/>
        <v>0.11280138783282194</v>
      </c>
      <c r="O1117" s="4">
        <f t="shared" si="446"/>
        <v>0</v>
      </c>
      <c r="P1117" s="4">
        <f t="shared" si="447"/>
        <v>0</v>
      </c>
      <c r="Q1117" s="5">
        <f t="shared" si="448"/>
        <v>3.4227361818420627</v>
      </c>
      <c r="R1117" s="5">
        <f t="shared" si="449"/>
        <v>-8.6722792282786632</v>
      </c>
      <c r="S1117" s="5">
        <f t="shared" si="462"/>
        <v>26.081014025576287</v>
      </c>
      <c r="T1117" s="6">
        <f t="shared" si="463"/>
        <v>621.30257907628868</v>
      </c>
      <c r="U1117" s="5">
        <f t="shared" si="450"/>
        <v>-1.9570818106290826</v>
      </c>
      <c r="V1117" s="5">
        <f t="shared" si="451"/>
        <v>7.9391899393744838</v>
      </c>
      <c r="W1117" s="5">
        <f t="shared" si="452"/>
        <v>2.8967219852178303</v>
      </c>
      <c r="X1117" s="5">
        <f t="shared" si="469"/>
        <v>1.4656543712129801</v>
      </c>
      <c r="Y1117" s="5">
        <f t="shared" si="469"/>
        <v>-0.73308928890417935</v>
      </c>
      <c r="Z1117" s="5">
        <f t="shared" si="453"/>
        <v>-3.1962639892058817</v>
      </c>
      <c r="AA1117">
        <f t="shared" si="454"/>
        <v>0</v>
      </c>
      <c r="AB1117">
        <f t="shared" si="464"/>
        <v>0</v>
      </c>
    </row>
    <row r="1118" spans="1:28" x14ac:dyDescent="0.2">
      <c r="A1118">
        <f t="shared" si="465"/>
        <v>10.859999999999813</v>
      </c>
      <c r="B1118" s="5">
        <f t="shared" si="455"/>
        <v>-296.89906617313255</v>
      </c>
      <c r="C1118" s="5">
        <f t="shared" si="456"/>
        <v>645.94920654517523</v>
      </c>
      <c r="D1118" s="5">
        <f t="shared" si="457"/>
        <v>-606.41141900706702</v>
      </c>
      <c r="E1118" s="2">
        <f t="shared" si="458"/>
        <v>710.91450465637536</v>
      </c>
      <c r="F1118" s="2">
        <f t="shared" si="459"/>
        <v>-24.685035601412547</v>
      </c>
      <c r="G1118" s="3">
        <f t="shared" si="466"/>
        <v>-15.907347625368864</v>
      </c>
      <c r="H1118" s="3">
        <f t="shared" si="467"/>
        <v>40.33468166437877</v>
      </c>
      <c r="I1118" s="3">
        <f t="shared" si="468"/>
        <v>-121.35653806352229</v>
      </c>
      <c r="J1118" s="2">
        <f t="shared" si="460"/>
        <v>128.86946723023354</v>
      </c>
      <c r="K1118" s="2">
        <f t="shared" si="443"/>
        <v>128.86946723023354</v>
      </c>
      <c r="L1118" s="5">
        <f t="shared" si="444"/>
        <v>0.31384836983451009</v>
      </c>
      <c r="M1118" s="4">
        <f t="shared" si="461"/>
        <v>6.1101667948485087E-2</v>
      </c>
      <c r="N1118" s="4">
        <f t="shared" si="445"/>
        <v>0.11278450566494604</v>
      </c>
      <c r="O1118" s="4">
        <f t="shared" si="446"/>
        <v>0</v>
      </c>
      <c r="P1118" s="4">
        <f t="shared" si="447"/>
        <v>0</v>
      </c>
      <c r="Q1118" s="5">
        <f t="shared" si="448"/>
        <v>3.4202753564080255</v>
      </c>
      <c r="R1118" s="5">
        <f t="shared" si="449"/>
        <v>-8.6724525643248711</v>
      </c>
      <c r="S1118" s="5">
        <f t="shared" si="462"/>
        <v>26.09314803781017</v>
      </c>
      <c r="T1118" s="6">
        <f t="shared" si="463"/>
        <v>621.30195777402025</v>
      </c>
      <c r="U1118" s="5">
        <f t="shared" si="450"/>
        <v>-1.9571096645491368</v>
      </c>
      <c r="V1118" s="5">
        <f t="shared" si="451"/>
        <v>7.9423137600834162</v>
      </c>
      <c r="W1118" s="5">
        <f t="shared" si="452"/>
        <v>2.8962850009989016</v>
      </c>
      <c r="X1118" s="5">
        <f t="shared" si="469"/>
        <v>1.4631656918588887</v>
      </c>
      <c r="Y1118" s="5">
        <f t="shared" si="469"/>
        <v>-0.73013880424145494</v>
      </c>
      <c r="Z1118" s="5">
        <f t="shared" si="453"/>
        <v>-3.184566961190928</v>
      </c>
      <c r="AA1118">
        <f t="shared" si="454"/>
        <v>0</v>
      </c>
      <c r="AB1118">
        <f t="shared" si="464"/>
        <v>0</v>
      </c>
    </row>
    <row r="1119" spans="1:28" x14ac:dyDescent="0.2">
      <c r="A1119">
        <f t="shared" si="465"/>
        <v>10.869999999999813</v>
      </c>
      <c r="B1119" s="5">
        <f t="shared" si="455"/>
        <v>-297.05806649110167</v>
      </c>
      <c r="C1119" s="5">
        <f t="shared" si="456"/>
        <v>646.35251685487879</v>
      </c>
      <c r="D1119" s="5">
        <f t="shared" si="457"/>
        <v>-607.62514361605031</v>
      </c>
      <c r="E1119" s="2">
        <f t="shared" si="458"/>
        <v>711.34736304569799</v>
      </c>
      <c r="F1119" s="2">
        <f t="shared" si="459"/>
        <v>-24.683105414127834</v>
      </c>
      <c r="G1119" s="3">
        <f t="shared" si="466"/>
        <v>-15.892715968450275</v>
      </c>
      <c r="H1119" s="3">
        <f t="shared" si="467"/>
        <v>40.327380276336356</v>
      </c>
      <c r="I1119" s="3">
        <f t="shared" si="468"/>
        <v>-121.38838373313421</v>
      </c>
      <c r="J1119" s="2">
        <f t="shared" si="460"/>
        <v>128.89536735720458</v>
      </c>
      <c r="K1119" s="2">
        <f t="shared" si="443"/>
        <v>128.89536735720458</v>
      </c>
      <c r="L1119" s="5">
        <f t="shared" si="444"/>
        <v>0.31384836983451009</v>
      </c>
      <c r="M1119" s="4">
        <f t="shared" si="461"/>
        <v>6.1089329141233314E-2</v>
      </c>
      <c r="N1119" s="4">
        <f t="shared" si="445"/>
        <v>0.11276768865159095</v>
      </c>
      <c r="O1119" s="4">
        <f t="shared" si="446"/>
        <v>0</v>
      </c>
      <c r="P1119" s="4">
        <f t="shared" si="447"/>
        <v>0</v>
      </c>
      <c r="Q1119" s="5">
        <f t="shared" si="448"/>
        <v>3.4178161433493193</v>
      </c>
      <c r="R1119" s="5">
        <f t="shared" si="449"/>
        <v>-8.672625346169168</v>
      </c>
      <c r="S1119" s="5">
        <f t="shared" si="462"/>
        <v>26.105240813577815</v>
      </c>
      <c r="T1119" s="6">
        <f t="shared" si="463"/>
        <v>621.30133647237312</v>
      </c>
      <c r="U1119" s="5">
        <f t="shared" si="450"/>
        <v>-1.9571374686546101</v>
      </c>
      <c r="V1119" s="5">
        <f t="shared" si="451"/>
        <v>7.9454272593574045</v>
      </c>
      <c r="W1119" s="5">
        <f t="shared" si="452"/>
        <v>2.8958495503113184</v>
      </c>
      <c r="X1119" s="5">
        <f t="shared" si="469"/>
        <v>1.4606786746947091</v>
      </c>
      <c r="Y1119" s="5">
        <f t="shared" si="469"/>
        <v>-0.72719808681176357</v>
      </c>
      <c r="Z1119" s="5">
        <f t="shared" si="453"/>
        <v>-3.172909636110866</v>
      </c>
      <c r="AA1119">
        <f t="shared" si="454"/>
        <v>0</v>
      </c>
      <c r="AB1119">
        <f t="shared" si="464"/>
        <v>0</v>
      </c>
    </row>
    <row r="1120" spans="1:28" x14ac:dyDescent="0.2">
      <c r="A1120">
        <f t="shared" si="465"/>
        <v>10.879999999999812</v>
      </c>
      <c r="B1120" s="5">
        <f t="shared" si="455"/>
        <v>-297.21692061685241</v>
      </c>
      <c r="C1120" s="5">
        <f t="shared" si="456"/>
        <v>646.75575429773778</v>
      </c>
      <c r="D1120" s="5">
        <f t="shared" si="457"/>
        <v>-608.83918609886348</v>
      </c>
      <c r="E1120" s="2">
        <f t="shared" si="458"/>
        <v>711.7800949859444</v>
      </c>
      <c r="F1120" s="2">
        <f t="shared" si="459"/>
        <v>-24.681169330832589</v>
      </c>
      <c r="G1120" s="3">
        <f t="shared" si="466"/>
        <v>-15.878109181703328</v>
      </c>
      <c r="H1120" s="3">
        <f t="shared" si="467"/>
        <v>40.320108295468238</v>
      </c>
      <c r="I1120" s="3">
        <f t="shared" si="468"/>
        <v>-121.42011282949531</v>
      </c>
      <c r="J1120" s="2">
        <f t="shared" si="460"/>
        <v>128.92117469086196</v>
      </c>
      <c r="K1120" s="2">
        <f t="shared" ref="K1120:K1158" si="470">IF(D1120&gt;=hwind,SQRT((G1120-vxw)^2+(H1120-vyw)^2+I1120^2),J1120)</f>
        <v>128.92117469086196</v>
      </c>
      <c r="L1120" s="5">
        <f t="shared" ref="L1120:L1158" si="471">IF(drag=1,cdfit*(cda+cdb/(1+EXP(-(K1120-vel)/dv))),IF(drag=2,cdfit,0))</f>
        <v>0.31384836983451009</v>
      </c>
      <c r="M1120" s="4">
        <f t="shared" si="461"/>
        <v>6.1077039253001716E-2</v>
      </c>
      <c r="N1120" s="4">
        <f t="shared" ref="N1120:N1158" si="472">IF(Magnus=1,(IF(M1120&lt;0.1,1.5*M1120,0.09+0.6*M1120)),IF(Magnus=2,1/(2.32+0.4/M1120),0))</f>
        <v>0.1127509365449325</v>
      </c>
      <c r="O1120" s="4">
        <f t="shared" ref="O1120:O1158" si="473">IF(D1120&gt;=hwind,vxw,0)</f>
        <v>0</v>
      </c>
      <c r="P1120" s="4">
        <f t="shared" ref="P1120:P1158" si="474">IF(E1120&gt;=hwind,vxw,0)</f>
        <v>0</v>
      </c>
      <c r="Q1120" s="5">
        <f t="shared" ref="Q1120:Q1158" si="475">-const*$L1120*$K1120*(G1120-O1120)</f>
        <v>3.415358557009839</v>
      </c>
      <c r="R1120" s="5">
        <f t="shared" ref="R1120:R1158" si="476">-const*$L1120*$K1120*(H1120-P1120)</f>
        <v>-8.6727975800276127</v>
      </c>
      <c r="S1120" s="5">
        <f t="shared" si="462"/>
        <v>26.117292468499745</v>
      </c>
      <c r="T1120" s="6">
        <f t="shared" si="463"/>
        <v>621.30071517134741</v>
      </c>
      <c r="U1120" s="5">
        <f t="shared" ref="U1120:U1158" si="477">const*($N1120/omega)*K1120*(wy*I1120-wz*(H1120-P1120))</f>
        <v>-1.9571652234351624</v>
      </c>
      <c r="V1120" s="5">
        <f t="shared" ref="V1120:V1158" si="478">const*($N1120/omega)*K1120*(wz*(G1120-O1120)-wx*I1120)</f>
        <v>7.9485304685755143</v>
      </c>
      <c r="W1120" s="5">
        <f t="shared" ref="W1120:W1158" si="479">const*($N1120/omega)*K1120*(wx*(H1120-P1120)-wy*(G1120-O1120))</f>
        <v>2.8954156292113802</v>
      </c>
      <c r="X1120" s="5">
        <f t="shared" si="469"/>
        <v>1.4581933335746766</v>
      </c>
      <c r="Y1120" s="5">
        <f t="shared" si="469"/>
        <v>-0.72426711145209843</v>
      </c>
      <c r="Z1120" s="5">
        <f t="shared" ref="Z1120:Z1158" si="480">S1120+W1120-32.174</f>
        <v>-3.1612919022888732</v>
      </c>
      <c r="AA1120">
        <f t="shared" ref="AA1120:AA1157" si="481">IF(($A1120-ttarget)*($A1121-ttarget)&lt;0,1,0)</f>
        <v>0</v>
      </c>
      <c r="AB1120">
        <f t="shared" si="464"/>
        <v>0</v>
      </c>
    </row>
    <row r="1121" spans="1:28" x14ac:dyDescent="0.2">
      <c r="A1121">
        <f t="shared" si="465"/>
        <v>10.889999999999812</v>
      </c>
      <c r="B1121" s="5">
        <f t="shared" ref="B1121:B1158" si="482">B1120+G1120*dt+0.5*X1120*dt*dt</f>
        <v>-297.37562879900275</v>
      </c>
      <c r="C1121" s="5">
        <f t="shared" ref="C1121:C1158" si="483">C1120+H1120*dt+0.5*Y1120*dt*dt</f>
        <v>647.15891916733688</v>
      </c>
      <c r="D1121" s="5">
        <f t="shared" ref="D1121:D1158" si="484">D1120+I1120*dt+0.5*Z1120*dt*dt</f>
        <v>-610.05354529175349</v>
      </c>
      <c r="E1121" s="2">
        <f t="shared" ref="E1121:E1158" si="485">SQRT(B1121^2+C1121^2)</f>
        <v>712.21270085658955</v>
      </c>
      <c r="F1121" s="2">
        <f t="shared" ref="F1121:F1158" si="486">ATAN2(C1121,B1121)*180/PI()</f>
        <v>-24.679227369552812</v>
      </c>
      <c r="G1121" s="3">
        <f t="shared" si="466"/>
        <v>-15.863527248367582</v>
      </c>
      <c r="H1121" s="3">
        <f t="shared" si="467"/>
        <v>40.312865624353719</v>
      </c>
      <c r="I1121" s="3">
        <f t="shared" si="468"/>
        <v>-121.4517257485182</v>
      </c>
      <c r="J1121" s="2">
        <f t="shared" ref="J1121:J1158" si="487">SQRT(G1121^2+H1121^2+I1121^2)</f>
        <v>128.94688952782141</v>
      </c>
      <c r="K1121" s="2">
        <f t="shared" si="470"/>
        <v>128.94688952782141</v>
      </c>
      <c r="L1121" s="5">
        <f t="shared" si="471"/>
        <v>0.31384836983451009</v>
      </c>
      <c r="M1121" s="4">
        <f t="shared" ref="M1121:M1158" si="488">(romega/K1121)*EXP(-A1121/tau)</f>
        <v>6.1064798087419145E-2</v>
      </c>
      <c r="N1121" s="4">
        <f t="shared" si="472"/>
        <v>0.11273424909803841</v>
      </c>
      <c r="O1121" s="4">
        <f t="shared" si="473"/>
        <v>0</v>
      </c>
      <c r="P1121" s="4">
        <f t="shared" si="474"/>
        <v>0</v>
      </c>
      <c r="Q1121" s="5">
        <f t="shared" si="475"/>
        <v>3.4129026116313095</v>
      </c>
      <c r="R1121" s="5">
        <f t="shared" si="476"/>
        <v>-8.6729692720675828</v>
      </c>
      <c r="S1121" s="5">
        <f t="shared" ref="S1121:S1158" si="489">-const*$L1121*$K1121*I1121</f>
        <v>26.129303118062932</v>
      </c>
      <c r="T1121" s="6">
        <f t="shared" ref="T1121:T1158" si="490">omega*EXP(-A1121/tau)*30/PI()</f>
        <v>621.30009387094265</v>
      </c>
      <c r="U1121" s="5">
        <f t="shared" si="477"/>
        <v>-1.9571929293765005</v>
      </c>
      <c r="V1121" s="5">
        <f t="shared" si="478"/>
        <v>7.9516234190463608</v>
      </c>
      <c r="W1121" s="5">
        <f t="shared" si="479"/>
        <v>2.8949832337581776</v>
      </c>
      <c r="X1121" s="5">
        <f t="shared" si="469"/>
        <v>1.455709682254809</v>
      </c>
      <c r="Y1121" s="5">
        <f t="shared" si="469"/>
        <v>-0.72134585302122201</v>
      </c>
      <c r="Z1121" s="5">
        <f t="shared" si="480"/>
        <v>-3.1497136481788885</v>
      </c>
      <c r="AA1121">
        <f t="shared" si="481"/>
        <v>0</v>
      </c>
      <c r="AB1121">
        <f t="shared" ref="AB1121:AB1158" si="491">IF($D1121*$D1122&lt;0,1,0)</f>
        <v>0</v>
      </c>
    </row>
    <row r="1122" spans="1:28" x14ac:dyDescent="0.2">
      <c r="A1122">
        <f t="shared" si="465"/>
        <v>10.899999999999812</v>
      </c>
      <c r="B1122" s="5">
        <f t="shared" si="482"/>
        <v>-297.53419128600228</v>
      </c>
      <c r="C1122" s="5">
        <f t="shared" si="483"/>
        <v>647.5620117562878</v>
      </c>
      <c r="D1122" s="5">
        <f t="shared" si="484"/>
        <v>-611.26822003492111</v>
      </c>
      <c r="E1122" s="2">
        <f t="shared" si="485"/>
        <v>712.64518103616331</v>
      </c>
      <c r="F1122" s="2">
        <f t="shared" si="486"/>
        <v>-24.677279548288947</v>
      </c>
      <c r="G1122" s="3">
        <f t="shared" si="466"/>
        <v>-15.848970151545034</v>
      </c>
      <c r="H1122" s="3">
        <f t="shared" si="467"/>
        <v>40.30565216582351</v>
      </c>
      <c r="I1122" s="3">
        <f t="shared" si="468"/>
        <v>-121.48322288499999</v>
      </c>
      <c r="J1122" s="2">
        <f t="shared" si="487"/>
        <v>128.97251216404024</v>
      </c>
      <c r="K1122" s="2">
        <f t="shared" si="470"/>
        <v>128.97251216404024</v>
      </c>
      <c r="L1122" s="5">
        <f t="shared" si="471"/>
        <v>0.31384836983451009</v>
      </c>
      <c r="M1122" s="4">
        <f t="shared" si="488"/>
        <v>6.1052605448905554E-2</v>
      </c>
      <c r="N1122" s="4">
        <f t="shared" si="472"/>
        <v>0.11271762606486584</v>
      </c>
      <c r="O1122" s="4">
        <f t="shared" si="473"/>
        <v>0</v>
      </c>
      <c r="P1122" s="4">
        <f t="shared" si="474"/>
        <v>0</v>
      </c>
      <c r="Q1122" s="5">
        <f t="shared" si="475"/>
        <v>3.4104483213536576</v>
      </c>
      <c r="R1122" s="5">
        <f t="shared" si="476"/>
        <v>-8.6731404284080202</v>
      </c>
      <c r="S1122" s="5">
        <f t="shared" si="489"/>
        <v>26.141272877619201</v>
      </c>
      <c r="T1122" s="6">
        <f t="shared" si="490"/>
        <v>621.29947257115953</v>
      </c>
      <c r="U1122" s="5">
        <f t="shared" si="477"/>
        <v>-1.9572205869603958</v>
      </c>
      <c r="V1122" s="5">
        <f t="shared" si="478"/>
        <v>7.9547061420080256</v>
      </c>
      <c r="W1122" s="5">
        <f t="shared" si="479"/>
        <v>2.8945523600136429</v>
      </c>
      <c r="X1122" s="5">
        <f t="shared" si="469"/>
        <v>1.4532277343932618</v>
      </c>
      <c r="Y1122" s="5">
        <f t="shared" si="469"/>
        <v>-0.71843428639999463</v>
      </c>
      <c r="Z1122" s="5">
        <f t="shared" si="480"/>
        <v>-3.1381747623671572</v>
      </c>
      <c r="AA1122">
        <f t="shared" si="481"/>
        <v>0</v>
      </c>
      <c r="AB1122">
        <f t="shared" si="491"/>
        <v>0</v>
      </c>
    </row>
    <row r="1123" spans="1:28" x14ac:dyDescent="0.2">
      <c r="A1123">
        <f t="shared" si="465"/>
        <v>10.909999999999812</v>
      </c>
      <c r="B1123" s="5">
        <f t="shared" si="482"/>
        <v>-297.69260832613105</v>
      </c>
      <c r="C1123" s="5">
        <f t="shared" si="483"/>
        <v>647.96503235623163</v>
      </c>
      <c r="D1123" s="5">
        <f t="shared" si="484"/>
        <v>-612.48320917250919</v>
      </c>
      <c r="E1123" s="2">
        <f t="shared" si="485"/>
        <v>713.07753590225207</v>
      </c>
      <c r="F1123" s="2">
        <f t="shared" si="486"/>
        <v>-24.675325885015809</v>
      </c>
      <c r="G1123" s="3">
        <f t="shared" si="466"/>
        <v>-15.834437874201102</v>
      </c>
      <c r="H1123" s="3">
        <f t="shared" si="467"/>
        <v>40.298467822959509</v>
      </c>
      <c r="I1123" s="3">
        <f t="shared" si="468"/>
        <v>-121.51460463262366</v>
      </c>
      <c r="J1123" s="2">
        <f t="shared" si="487"/>
        <v>128.99804289481636</v>
      </c>
      <c r="K1123" s="2">
        <f t="shared" si="470"/>
        <v>128.99804289481636</v>
      </c>
      <c r="L1123" s="5">
        <f t="shared" si="471"/>
        <v>0.31384836983451009</v>
      </c>
      <c r="M1123" s="4">
        <f t="shared" si="488"/>
        <v>6.1040461142668777E-2</v>
      </c>
      <c r="N1123" s="4">
        <f t="shared" si="472"/>
        <v>0.11270106720025871</v>
      </c>
      <c r="O1123" s="4">
        <f t="shared" si="473"/>
        <v>0</v>
      </c>
      <c r="P1123" s="4">
        <f t="shared" si="474"/>
        <v>0</v>
      </c>
      <c r="Q1123" s="5">
        <f t="shared" si="475"/>
        <v>3.4079957002154004</v>
      </c>
      <c r="R1123" s="5">
        <f t="shared" si="476"/>
        <v>-8.6733110551197115</v>
      </c>
      <c r="S1123" s="5">
        <f t="shared" si="489"/>
        <v>26.153201862383735</v>
      </c>
      <c r="T1123" s="6">
        <f t="shared" si="490"/>
        <v>621.29885127199759</v>
      </c>
      <c r="U1123" s="5">
        <f t="shared" si="477"/>
        <v>-1.9572481966647117</v>
      </c>
      <c r="V1123" s="5">
        <f t="shared" si="478"/>
        <v>7.9577786686280207</v>
      </c>
      <c r="W1123" s="5">
        <f t="shared" si="479"/>
        <v>2.8941230040426142</v>
      </c>
      <c r="X1123" s="5">
        <f t="shared" si="469"/>
        <v>1.4507475035506887</v>
      </c>
      <c r="Y1123" s="5">
        <f t="shared" si="469"/>
        <v>-0.71553238649169071</v>
      </c>
      <c r="Z1123" s="5">
        <f t="shared" si="480"/>
        <v>-3.1266751335736487</v>
      </c>
      <c r="AA1123">
        <f t="shared" si="481"/>
        <v>0</v>
      </c>
      <c r="AB1123">
        <f t="shared" si="491"/>
        <v>0</v>
      </c>
    </row>
    <row r="1124" spans="1:28" x14ac:dyDescent="0.2">
      <c r="A1124">
        <f t="shared" si="465"/>
        <v>10.919999999999812</v>
      </c>
      <c r="B1124" s="5">
        <f t="shared" si="482"/>
        <v>-297.85088016749791</v>
      </c>
      <c r="C1124" s="5">
        <f t="shared" si="483"/>
        <v>648.36798125784185</v>
      </c>
      <c r="D1124" s="5">
        <f t="shared" si="484"/>
        <v>-613.69851155259209</v>
      </c>
      <c r="E1124" s="2">
        <f t="shared" si="485"/>
        <v>713.50976583150032</v>
      </c>
      <c r="F1124" s="2">
        <f t="shared" si="486"/>
        <v>-24.673366397682532</v>
      </c>
      <c r="G1124" s="3">
        <f t="shared" si="466"/>
        <v>-15.819930399165596</v>
      </c>
      <c r="H1124" s="3">
        <f t="shared" si="467"/>
        <v>40.291312499094595</v>
      </c>
      <c r="I1124" s="3">
        <f t="shared" si="468"/>
        <v>-121.54587138395939</v>
      </c>
      <c r="J1124" s="2">
        <f t="shared" si="487"/>
        <v>129.02348201478728</v>
      </c>
      <c r="K1124" s="2">
        <f t="shared" si="470"/>
        <v>129.02348201478728</v>
      </c>
      <c r="L1124" s="5">
        <f t="shared" si="471"/>
        <v>0.31384836983451009</v>
      </c>
      <c r="M1124" s="4">
        <f t="shared" si="488"/>
        <v>6.1028364974701488E-2</v>
      </c>
      <c r="N1124" s="4">
        <f t="shared" si="472"/>
        <v>0.11268457225994505</v>
      </c>
      <c r="O1124" s="4">
        <f t="shared" si="473"/>
        <v>0</v>
      </c>
      <c r="P1124" s="4">
        <f t="shared" si="474"/>
        <v>0</v>
      </c>
      <c r="Q1124" s="5">
        <f t="shared" si="475"/>
        <v>3.4055447621540216</v>
      </c>
      <c r="R1124" s="5">
        <f t="shared" si="476"/>
        <v>-8.6734811582255524</v>
      </c>
      <c r="S1124" s="5">
        <f t="shared" si="489"/>
        <v>26.165090187433538</v>
      </c>
      <c r="T1124" s="6">
        <f t="shared" si="490"/>
        <v>621.29822997345696</v>
      </c>
      <c r="U1124" s="5">
        <f t="shared" si="477"/>
        <v>-1.9572757589634266</v>
      </c>
      <c r="V1124" s="5">
        <f t="shared" si="478"/>
        <v>7.9608410300032482</v>
      </c>
      <c r="W1124" s="5">
        <f t="shared" si="479"/>
        <v>2.8936951619128957</v>
      </c>
      <c r="X1124" s="5">
        <f t="shared" si="469"/>
        <v>1.4482690031905949</v>
      </c>
      <c r="Y1124" s="5">
        <f t="shared" si="469"/>
        <v>-0.71264012822230427</v>
      </c>
      <c r="Z1124" s="5">
        <f t="shared" si="480"/>
        <v>-3.1152146506535665</v>
      </c>
      <c r="AA1124">
        <f t="shared" si="481"/>
        <v>0</v>
      </c>
      <c r="AB1124">
        <f t="shared" si="491"/>
        <v>0</v>
      </c>
    </row>
    <row r="1125" spans="1:28" x14ac:dyDescent="0.2">
      <c r="A1125">
        <f t="shared" si="465"/>
        <v>10.929999999999811</v>
      </c>
      <c r="B1125" s="5">
        <f t="shared" si="482"/>
        <v>-298.0090070580394</v>
      </c>
      <c r="C1125" s="5">
        <f t="shared" si="483"/>
        <v>648.77085875082639</v>
      </c>
      <c r="D1125" s="5">
        <f t="shared" si="484"/>
        <v>-614.91412602716423</v>
      </c>
      <c r="E1125" s="2">
        <f t="shared" si="485"/>
        <v>713.94187119961191</v>
      </c>
      <c r="F1125" s="2">
        <f t="shared" si="486"/>
        <v>-24.671401104212499</v>
      </c>
      <c r="G1125" s="3">
        <f t="shared" si="466"/>
        <v>-15.80544770913369</v>
      </c>
      <c r="H1125" s="3">
        <f t="shared" si="467"/>
        <v>40.284186097812373</v>
      </c>
      <c r="I1125" s="3">
        <f t="shared" si="468"/>
        <v>-121.57702353046594</v>
      </c>
      <c r="J1125" s="2">
        <f t="shared" si="487"/>
        <v>129.04882981792903</v>
      </c>
      <c r="K1125" s="2">
        <f t="shared" si="470"/>
        <v>129.04882981792903</v>
      </c>
      <c r="L1125" s="5">
        <f t="shared" si="471"/>
        <v>0.31384836983451009</v>
      </c>
      <c r="M1125" s="4">
        <f t="shared" si="488"/>
        <v>6.1016316751778044E-2</v>
      </c>
      <c r="N1125" s="4">
        <f t="shared" si="472"/>
        <v>0.11266814100053413</v>
      </c>
      <c r="O1125" s="4">
        <f t="shared" si="473"/>
        <v>0</v>
      </c>
      <c r="P1125" s="4">
        <f t="shared" si="474"/>
        <v>0</v>
      </c>
      <c r="Q1125" s="5">
        <f t="shared" si="475"/>
        <v>3.4030955210063571</v>
      </c>
      <c r="R1125" s="5">
        <f t="shared" si="476"/>
        <v>-8.6736507437008203</v>
      </c>
      <c r="S1125" s="5">
        <f t="shared" si="489"/>
        <v>26.176937967705978</v>
      </c>
      <c r="T1125" s="6">
        <f t="shared" si="490"/>
        <v>621.29760867553773</v>
      </c>
      <c r="U1125" s="5">
        <f t="shared" si="477"/>
        <v>-1.9573032743266501</v>
      </c>
      <c r="V1125" s="5">
        <f t="shared" si="478"/>
        <v>7.9638932571599037</v>
      </c>
      <c r="W1125" s="5">
        <f t="shared" si="479"/>
        <v>2.8932688296952964</v>
      </c>
      <c r="X1125" s="5">
        <f t="shared" si="469"/>
        <v>1.4457922466797071</v>
      </c>
      <c r="Y1125" s="5">
        <f t="shared" si="469"/>
        <v>-0.70975748654091664</v>
      </c>
      <c r="Z1125" s="5">
        <f t="shared" si="480"/>
        <v>-3.1037932025987232</v>
      </c>
      <c r="AA1125">
        <f t="shared" si="481"/>
        <v>0</v>
      </c>
      <c r="AB1125">
        <f t="shared" si="491"/>
        <v>0</v>
      </c>
    </row>
    <row r="1126" spans="1:28" x14ac:dyDescent="0.2">
      <c r="A1126">
        <f t="shared" si="465"/>
        <v>10.939999999999811</v>
      </c>
      <c r="B1126" s="5">
        <f t="shared" si="482"/>
        <v>-298.16698924551844</v>
      </c>
      <c r="C1126" s="5">
        <f t="shared" si="483"/>
        <v>649.17366512393016</v>
      </c>
      <c r="D1126" s="5">
        <f t="shared" si="484"/>
        <v>-616.13005145212901</v>
      </c>
      <c r="E1126" s="2">
        <f t="shared" si="485"/>
        <v>714.37385238135198</v>
      </c>
      <c r="F1126" s="2">
        <f t="shared" si="486"/>
        <v>-24.669430022503317</v>
      </c>
      <c r="G1126" s="3">
        <f t="shared" si="466"/>
        <v>-15.790989786666893</v>
      </c>
      <c r="H1126" s="3">
        <f t="shared" si="467"/>
        <v>40.277088522946961</v>
      </c>
      <c r="I1126" s="3">
        <f t="shared" si="468"/>
        <v>-121.60806146249192</v>
      </c>
      <c r="J1126" s="2">
        <f t="shared" si="487"/>
        <v>129.07408659755504</v>
      </c>
      <c r="K1126" s="2">
        <f t="shared" si="470"/>
        <v>129.07408659755504</v>
      </c>
      <c r="L1126" s="5">
        <f t="shared" si="471"/>
        <v>0.31384836983451009</v>
      </c>
      <c r="M1126" s="4">
        <f t="shared" si="488"/>
        <v>6.100431628145158E-2</v>
      </c>
      <c r="N1126" s="4">
        <f t="shared" si="472"/>
        <v>0.11265177317951425</v>
      </c>
      <c r="O1126" s="4">
        <f t="shared" si="473"/>
        <v>0</v>
      </c>
      <c r="P1126" s="4">
        <f t="shared" si="474"/>
        <v>0</v>
      </c>
      <c r="Q1126" s="5">
        <f t="shared" si="475"/>
        <v>3.4006479905089728</v>
      </c>
      <c r="R1126" s="5">
        <f t="shared" si="476"/>
        <v>-8.6738198174734151</v>
      </c>
      <c r="S1126" s="5">
        <f t="shared" si="489"/>
        <v>26.188745317997238</v>
      </c>
      <c r="T1126" s="6">
        <f t="shared" si="490"/>
        <v>621.29698737823969</v>
      </c>
      <c r="U1126" s="5">
        <f t="shared" si="477"/>
        <v>-1.9573307432206555</v>
      </c>
      <c r="V1126" s="5">
        <f t="shared" si="478"/>
        <v>7.9669353810534833</v>
      </c>
      <c r="W1126" s="5">
        <f t="shared" si="479"/>
        <v>2.8928440034637082</v>
      </c>
      <c r="X1126" s="5">
        <f t="shared" si="469"/>
        <v>1.4433172472883173</v>
      </c>
      <c r="Y1126" s="5">
        <f t="shared" si="469"/>
        <v>-0.70688443641993182</v>
      </c>
      <c r="Z1126" s="5">
        <f t="shared" si="480"/>
        <v>-3.0924106785390535</v>
      </c>
      <c r="AA1126">
        <f t="shared" si="481"/>
        <v>0</v>
      </c>
      <c r="AB1126">
        <f t="shared" si="491"/>
        <v>0</v>
      </c>
    </row>
    <row r="1127" spans="1:28" x14ac:dyDescent="0.2">
      <c r="A1127">
        <f t="shared" si="465"/>
        <v>10.949999999999811</v>
      </c>
      <c r="B1127" s="5">
        <f t="shared" si="482"/>
        <v>-298.32482697752272</v>
      </c>
      <c r="C1127" s="5">
        <f t="shared" si="483"/>
        <v>649.57640066493775</v>
      </c>
      <c r="D1127" s="5">
        <f t="shared" si="484"/>
        <v>-617.34628668728794</v>
      </c>
      <c r="E1127" s="2">
        <f t="shared" si="485"/>
        <v>714.80570975054798</v>
      </c>
      <c r="F1127" s="2">
        <f t="shared" si="486"/>
        <v>-24.667453170426757</v>
      </c>
      <c r="G1127" s="3">
        <f t="shared" si="466"/>
        <v>-15.776556614194011</v>
      </c>
      <c r="H1127" s="3">
        <f t="shared" si="467"/>
        <v>40.270019678582763</v>
      </c>
      <c r="I1127" s="3">
        <f t="shared" si="468"/>
        <v>-121.63898556927731</v>
      </c>
      <c r="J1127" s="2">
        <f t="shared" si="487"/>
        <v>129.09925264631536</v>
      </c>
      <c r="K1127" s="2">
        <f t="shared" si="470"/>
        <v>129.09925264631536</v>
      </c>
      <c r="L1127" s="5">
        <f t="shared" si="471"/>
        <v>0.31384836983451009</v>
      </c>
      <c r="M1127" s="4">
        <f t="shared" si="488"/>
        <v>6.0992363372050759E-2</v>
      </c>
      <c r="N1127" s="4">
        <f t="shared" si="472"/>
        <v>0.11263546855524961</v>
      </c>
      <c r="O1127" s="4">
        <f t="shared" si="473"/>
        <v>0</v>
      </c>
      <c r="P1127" s="4">
        <f t="shared" si="474"/>
        <v>0</v>
      </c>
      <c r="Q1127" s="5">
        <f t="shared" si="475"/>
        <v>3.3982021842985493</v>
      </c>
      <c r="R1127" s="5">
        <f t="shared" si="476"/>
        <v>-8.6739883854241562</v>
      </c>
      <c r="S1127" s="5">
        <f t="shared" si="489"/>
        <v>26.200512352960942</v>
      </c>
      <c r="T1127" s="6">
        <f t="shared" si="490"/>
        <v>621.29636608156295</v>
      </c>
      <c r="U1127" s="5">
        <f t="shared" si="477"/>
        <v>-1.957358166107892</v>
      </c>
      <c r="V1127" s="5">
        <f t="shared" si="478"/>
        <v>7.969967432568696</v>
      </c>
      <c r="W1127" s="5">
        <f t="shared" si="479"/>
        <v>2.8924206792951432</v>
      </c>
      <c r="X1127" s="5">
        <f t="shared" si="469"/>
        <v>1.4408440181906572</v>
      </c>
      <c r="Y1127" s="5">
        <f t="shared" si="469"/>
        <v>-0.70402095285546018</v>
      </c>
      <c r="Z1127" s="5">
        <f t="shared" si="480"/>
        <v>-3.0810669677439151</v>
      </c>
      <c r="AA1127">
        <f t="shared" si="481"/>
        <v>0</v>
      </c>
      <c r="AB1127">
        <f t="shared" si="491"/>
        <v>0</v>
      </c>
    </row>
    <row r="1128" spans="1:28" x14ac:dyDescent="0.2">
      <c r="A1128">
        <f t="shared" si="465"/>
        <v>10.959999999999811</v>
      </c>
      <c r="B1128" s="5">
        <f t="shared" si="482"/>
        <v>-298.4825205014638</v>
      </c>
      <c r="C1128" s="5">
        <f t="shared" si="483"/>
        <v>649.97906566067593</v>
      </c>
      <c r="D1128" s="5">
        <f t="shared" si="484"/>
        <v>-618.56283059632915</v>
      </c>
      <c r="E1128" s="2">
        <f t="shared" si="485"/>
        <v>715.23744368009147</v>
      </c>
      <c r="F1128" s="2">
        <f t="shared" si="486"/>
        <v>-24.66547056582867</v>
      </c>
      <c r="G1128" s="3">
        <f t="shared" si="466"/>
        <v>-15.762148174012104</v>
      </c>
      <c r="H1128" s="3">
        <f t="shared" si="467"/>
        <v>40.262979469054208</v>
      </c>
      <c r="I1128" s="3">
        <f t="shared" si="468"/>
        <v>-121.66979623895475</v>
      </c>
      <c r="J1128" s="2">
        <f t="shared" si="487"/>
        <v>129.12432825619561</v>
      </c>
      <c r="K1128" s="2">
        <f t="shared" si="470"/>
        <v>129.12432825619561</v>
      </c>
      <c r="L1128" s="5">
        <f t="shared" si="471"/>
        <v>0.31384836983451009</v>
      </c>
      <c r="M1128" s="4">
        <f t="shared" si="488"/>
        <v>6.098045783267686E-2</v>
      </c>
      <c r="N1128" s="4">
        <f t="shared" si="472"/>
        <v>0.11261922688697797</v>
      </c>
      <c r="O1128" s="4">
        <f t="shared" si="473"/>
        <v>0</v>
      </c>
      <c r="P1128" s="4">
        <f t="shared" si="474"/>
        <v>0</v>
      </c>
      <c r="Q1128" s="5">
        <f t="shared" si="475"/>
        <v>3.3957581159122605</v>
      </c>
      <c r="R1128" s="5">
        <f t="shared" si="476"/>
        <v>-8.6741564533870203</v>
      </c>
      <c r="S1128" s="5">
        <f t="shared" si="489"/>
        <v>26.21223918710665</v>
      </c>
      <c r="T1128" s="6">
        <f t="shared" si="490"/>
        <v>621.29574478550751</v>
      </c>
      <c r="U1128" s="5">
        <f t="shared" si="477"/>
        <v>-1.9573855434470142</v>
      </c>
      <c r="V1128" s="5">
        <f t="shared" si="478"/>
        <v>7.9729894425194319</v>
      </c>
      <c r="W1128" s="5">
        <f t="shared" si="479"/>
        <v>2.8919988532697958</v>
      </c>
      <c r="X1128" s="5">
        <f t="shared" si="469"/>
        <v>1.4383725724652463</v>
      </c>
      <c r="Y1128" s="5">
        <f t="shared" si="469"/>
        <v>-0.70116701086758848</v>
      </c>
      <c r="Z1128" s="5">
        <f t="shared" si="480"/>
        <v>-3.0697619596235519</v>
      </c>
      <c r="AA1128">
        <f t="shared" si="481"/>
        <v>0</v>
      </c>
      <c r="AB1128">
        <f t="shared" si="491"/>
        <v>0</v>
      </c>
    </row>
    <row r="1129" spans="1:28" x14ac:dyDescent="0.2">
      <c r="A1129">
        <f t="shared" si="465"/>
        <v>10.969999999999811</v>
      </c>
      <c r="B1129" s="5">
        <f t="shared" si="482"/>
        <v>-298.6400700645753</v>
      </c>
      <c r="C1129" s="5">
        <f t="shared" si="483"/>
        <v>650.38166039701593</v>
      </c>
      <c r="D1129" s="5">
        <f t="shared" si="484"/>
        <v>-619.77968204681667</v>
      </c>
      <c r="E1129" s="2">
        <f t="shared" si="485"/>
        <v>715.66905454193966</v>
      </c>
      <c r="F1129" s="2">
        <f t="shared" si="486"/>
        <v>-24.663482226528966</v>
      </c>
      <c r="G1129" s="3">
        <f t="shared" si="466"/>
        <v>-15.747764448287452</v>
      </c>
      <c r="H1129" s="3">
        <f t="shared" si="467"/>
        <v>40.255967798945534</v>
      </c>
      <c r="I1129" s="3">
        <f t="shared" si="468"/>
        <v>-121.70049385855098</v>
      </c>
      <c r="J1129" s="2">
        <f t="shared" si="487"/>
        <v>129.14931371851611</v>
      </c>
      <c r="K1129" s="2">
        <f t="shared" si="470"/>
        <v>129.14931371851611</v>
      </c>
      <c r="L1129" s="5">
        <f t="shared" si="471"/>
        <v>0.31384836983451009</v>
      </c>
      <c r="M1129" s="4">
        <f t="shared" si="488"/>
        <v>6.0968599473200623E-2</v>
      </c>
      <c r="N1129" s="4">
        <f t="shared" si="472"/>
        <v>0.11260304793480785</v>
      </c>
      <c r="O1129" s="4">
        <f t="shared" si="473"/>
        <v>0</v>
      </c>
      <c r="P1129" s="4">
        <f t="shared" si="474"/>
        <v>0</v>
      </c>
      <c r="Q1129" s="5">
        <f t="shared" si="475"/>
        <v>3.393315798788159</v>
      </c>
      <c r="R1129" s="5">
        <f t="shared" si="476"/>
        <v>-8.6743240271494209</v>
      </c>
      <c r="S1129" s="5">
        <f t="shared" si="489"/>
        <v>26.223925934798455</v>
      </c>
      <c r="T1129" s="6">
        <f t="shared" si="490"/>
        <v>621.29512349007325</v>
      </c>
      <c r="U1129" s="5">
        <f t="shared" si="477"/>
        <v>-1.9574128756929015</v>
      </c>
      <c r="V1129" s="5">
        <f t="shared" si="478"/>
        <v>7.976001441648731</v>
      </c>
      <c r="W1129" s="5">
        <f t="shared" si="479"/>
        <v>2.891578521471097</v>
      </c>
      <c r="X1129" s="5">
        <f t="shared" si="469"/>
        <v>1.4359029230952576</v>
      </c>
      <c r="Y1129" s="5">
        <f t="shared" si="469"/>
        <v>-0.69832258550068982</v>
      </c>
      <c r="Z1129" s="5">
        <f t="shared" si="480"/>
        <v>-3.058495543730448</v>
      </c>
      <c r="AA1129">
        <f t="shared" si="481"/>
        <v>0</v>
      </c>
      <c r="AB1129">
        <f t="shared" si="491"/>
        <v>0</v>
      </c>
    </row>
    <row r="1130" spans="1:28" x14ac:dyDescent="0.2">
      <c r="A1130">
        <f t="shared" si="465"/>
        <v>10.97999999999981</v>
      </c>
      <c r="B1130" s="5">
        <f t="shared" si="482"/>
        <v>-298.79747591391202</v>
      </c>
      <c r="C1130" s="5">
        <f t="shared" si="483"/>
        <v>650.78418515887608</v>
      </c>
      <c r="D1130" s="5">
        <f t="shared" si="484"/>
        <v>-620.99683991017946</v>
      </c>
      <c r="E1130" s="2">
        <f t="shared" si="485"/>
        <v>716.10054270711669</v>
      </c>
      <c r="F1130" s="2">
        <f t="shared" si="486"/>
        <v>-24.661488170321551</v>
      </c>
      <c r="G1130" s="3">
        <f t="shared" si="466"/>
        <v>-15.733405419056499</v>
      </c>
      <c r="H1130" s="3">
        <f t="shared" si="467"/>
        <v>40.248984573090524</v>
      </c>
      <c r="I1130" s="3">
        <f t="shared" si="468"/>
        <v>-121.73107881398829</v>
      </c>
      <c r="J1130" s="2">
        <f t="shared" si="487"/>
        <v>129.17420932393085</v>
      </c>
      <c r="K1130" s="2">
        <f t="shared" si="470"/>
        <v>129.17420932393085</v>
      </c>
      <c r="L1130" s="5">
        <f t="shared" si="471"/>
        <v>0.31384836983451009</v>
      </c>
      <c r="M1130" s="4">
        <f t="shared" si="488"/>
        <v>6.0956788104259384E-2</v>
      </c>
      <c r="N1130" s="4">
        <f t="shared" si="472"/>
        <v>0.11258693145971607</v>
      </c>
      <c r="O1130" s="4">
        <f t="shared" si="473"/>
        <v>0</v>
      </c>
      <c r="P1130" s="4">
        <f t="shared" si="474"/>
        <v>0</v>
      </c>
      <c r="Q1130" s="5">
        <f t="shared" si="475"/>
        <v>3.3908752462655536</v>
      </c>
      <c r="R1130" s="5">
        <f t="shared" si="476"/>
        <v>-8.6744911124524489</v>
      </c>
      <c r="S1130" s="5">
        <f t="shared" si="489"/>
        <v>26.235572710253553</v>
      </c>
      <c r="T1130" s="6">
        <f t="shared" si="490"/>
        <v>621.29450219526052</v>
      </c>
      <c r="U1130" s="5">
        <f t="shared" si="477"/>
        <v>-1.9574401632966785</v>
      </c>
      <c r="V1130" s="5">
        <f t="shared" si="478"/>
        <v>7.9790034606287277</v>
      </c>
      <c r="W1130" s="5">
        <f t="shared" si="479"/>
        <v>2.8911596799857655</v>
      </c>
      <c r="X1130" s="5">
        <f t="shared" si="469"/>
        <v>1.4334350829688751</v>
      </c>
      <c r="Y1130" s="5">
        <f t="shared" si="469"/>
        <v>-0.69548765182372119</v>
      </c>
      <c r="Z1130" s="5">
        <f t="shared" si="480"/>
        <v>-3.0472676097606808</v>
      </c>
      <c r="AA1130">
        <f t="shared" si="481"/>
        <v>0</v>
      </c>
      <c r="AB1130">
        <f t="shared" si="491"/>
        <v>0</v>
      </c>
    </row>
    <row r="1131" spans="1:28" x14ac:dyDescent="0.2">
      <c r="A1131">
        <f t="shared" si="465"/>
        <v>10.98999999999981</v>
      </c>
      <c r="B1131" s="5">
        <f t="shared" si="482"/>
        <v>-298.95473829634847</v>
      </c>
      <c r="C1131" s="5">
        <f t="shared" si="483"/>
        <v>651.18664023022438</v>
      </c>
      <c r="D1131" s="5">
        <f t="shared" si="484"/>
        <v>-622.21430306169987</v>
      </c>
      <c r="E1131" s="2">
        <f t="shared" si="485"/>
        <v>716.53190854571574</v>
      </c>
      <c r="F1131" s="2">
        <f t="shared" si="486"/>
        <v>-24.659488414974266</v>
      </c>
      <c r="G1131" s="3">
        <f t="shared" si="466"/>
        <v>-15.71907106822681</v>
      </c>
      <c r="H1131" s="3">
        <f t="shared" si="467"/>
        <v>40.242029696572288</v>
      </c>
      <c r="I1131" s="3">
        <f t="shared" si="468"/>
        <v>-121.76155149008589</v>
      </c>
      <c r="J1131" s="2">
        <f t="shared" si="487"/>
        <v>129.19901536242685</v>
      </c>
      <c r="K1131" s="2">
        <f t="shared" si="470"/>
        <v>129.19901536242685</v>
      </c>
      <c r="L1131" s="5">
        <f t="shared" si="471"/>
        <v>0.31384836983451009</v>
      </c>
      <c r="M1131" s="4">
        <f t="shared" si="488"/>
        <v>6.0945023537253888E-2</v>
      </c>
      <c r="N1131" s="4">
        <f t="shared" si="472"/>
        <v>0.11257087722354482</v>
      </c>
      <c r="O1131" s="4">
        <f t="shared" si="473"/>
        <v>0</v>
      </c>
      <c r="P1131" s="4">
        <f t="shared" si="474"/>
        <v>0</v>
      </c>
      <c r="Q1131" s="5">
        <f t="shared" si="475"/>
        <v>3.3884364715853952</v>
      </c>
      <c r="R1131" s="5">
        <f t="shared" si="476"/>
        <v>-8.6746577149911648</v>
      </c>
      <c r="S1131" s="5">
        <f t="shared" si="489"/>
        <v>26.247179627540884</v>
      </c>
      <c r="T1131" s="6">
        <f t="shared" si="490"/>
        <v>621.29388090106897</v>
      </c>
      <c r="U1131" s="5">
        <f t="shared" si="477"/>
        <v>-1.9574674067057418</v>
      </c>
      <c r="V1131" s="5">
        <f t="shared" si="478"/>
        <v>7.981995530060618</v>
      </c>
      <c r="W1131" s="5">
        <f t="shared" si="479"/>
        <v>2.8907423249038589</v>
      </c>
      <c r="X1131" s="5">
        <f t="shared" si="469"/>
        <v>1.4309690648796534</v>
      </c>
      <c r="Y1131" s="5">
        <f t="shared" si="469"/>
        <v>-0.69266218493054676</v>
      </c>
      <c r="Z1131" s="5">
        <f t="shared" si="480"/>
        <v>-3.0360780475552573</v>
      </c>
      <c r="AA1131">
        <f t="shared" si="481"/>
        <v>0</v>
      </c>
      <c r="AB1131">
        <f t="shared" si="491"/>
        <v>0</v>
      </c>
    </row>
    <row r="1132" spans="1:28" x14ac:dyDescent="0.2">
      <c r="A1132">
        <f t="shared" si="465"/>
        <v>10.99999999999981</v>
      </c>
      <c r="B1132" s="5">
        <f t="shared" si="482"/>
        <v>-299.11185745857745</v>
      </c>
      <c r="C1132" s="5">
        <f t="shared" si="483"/>
        <v>651.58902589408081</v>
      </c>
      <c r="D1132" s="5">
        <f t="shared" si="484"/>
        <v>-623.43207038050309</v>
      </c>
      <c r="E1132" s="2">
        <f t="shared" si="485"/>
        <v>716.96315242689946</v>
      </c>
      <c r="F1132" s="2">
        <f t="shared" si="486"/>
        <v>-24.657482978228845</v>
      </c>
      <c r="G1132" s="3">
        <f t="shared" si="466"/>
        <v>-15.704761377578015</v>
      </c>
      <c r="H1132" s="3">
        <f t="shared" si="467"/>
        <v>40.235103074722986</v>
      </c>
      <c r="I1132" s="3">
        <f t="shared" si="468"/>
        <v>-121.79191227056144</v>
      </c>
      <c r="J1132" s="2">
        <f t="shared" si="487"/>
        <v>129.22373212332317</v>
      </c>
      <c r="K1132" s="2">
        <f t="shared" si="470"/>
        <v>129.22373212332317</v>
      </c>
      <c r="L1132" s="5">
        <f t="shared" si="471"/>
        <v>0.31384836983451009</v>
      </c>
      <c r="M1132" s="4">
        <f t="shared" si="488"/>
        <v>6.0933305584345357E-2</v>
      </c>
      <c r="N1132" s="4">
        <f t="shared" si="472"/>
        <v>0.11255488498899927</v>
      </c>
      <c r="O1132" s="4">
        <f t="shared" si="473"/>
        <v>0</v>
      </c>
      <c r="P1132" s="4">
        <f t="shared" si="474"/>
        <v>0</v>
      </c>
      <c r="Q1132" s="5">
        <f t="shared" si="475"/>
        <v>3.3859994878906567</v>
      </c>
      <c r="R1132" s="5">
        <f t="shared" si="476"/>
        <v>-8.674823840414831</v>
      </c>
      <c r="S1132" s="5">
        <f t="shared" si="489"/>
        <v>26.258746800579733</v>
      </c>
      <c r="T1132" s="6">
        <f t="shared" si="490"/>
        <v>621.29325960749873</v>
      </c>
      <c r="U1132" s="5">
        <f t="shared" si="477"/>
        <v>-1.9574946063637784</v>
      </c>
      <c r="V1132" s="5">
        <f t="shared" si="478"/>
        <v>7.9849776804746302</v>
      </c>
      <c r="W1132" s="5">
        <f t="shared" si="479"/>
        <v>2.8903264523188326</v>
      </c>
      <c r="X1132" s="5">
        <f t="shared" si="469"/>
        <v>1.4285048815268784</v>
      </c>
      <c r="Y1132" s="5">
        <f t="shared" si="469"/>
        <v>-0.68984615994020082</v>
      </c>
      <c r="Z1132" s="5">
        <f t="shared" si="480"/>
        <v>-3.0249267471014356</v>
      </c>
      <c r="AA1132">
        <f t="shared" si="481"/>
        <v>0</v>
      </c>
      <c r="AB1132">
        <f t="shared" si="491"/>
        <v>0</v>
      </c>
    </row>
    <row r="1133" spans="1:28" x14ac:dyDescent="0.2">
      <c r="A1133">
        <f t="shared" si="465"/>
        <v>11.00999999999981</v>
      </c>
      <c r="B1133" s="5">
        <f t="shared" si="482"/>
        <v>-299.26883364710915</v>
      </c>
      <c r="C1133" s="5">
        <f t="shared" si="483"/>
        <v>651.99134243252001</v>
      </c>
      <c r="D1133" s="5">
        <f t="shared" si="484"/>
        <v>-624.65014074954615</v>
      </c>
      <c r="E1133" s="2">
        <f t="shared" si="485"/>
        <v>717.39427471890292</v>
      </c>
      <c r="F1133" s="2">
        <f t="shared" si="486"/>
        <v>-24.655471877800881</v>
      </c>
      <c r="G1133" s="3">
        <f t="shared" si="466"/>
        <v>-15.690476328762745</v>
      </c>
      <c r="H1133" s="3">
        <f t="shared" si="467"/>
        <v>40.22820461312358</v>
      </c>
      <c r="I1133" s="3">
        <f t="shared" si="468"/>
        <v>-121.82216153803246</v>
      </c>
      <c r="J1133" s="2">
        <f t="shared" si="487"/>
        <v>129.24835989527014</v>
      </c>
      <c r="K1133" s="2">
        <f t="shared" si="470"/>
        <v>129.24835989527014</v>
      </c>
      <c r="L1133" s="5">
        <f t="shared" si="471"/>
        <v>0.31384836983451009</v>
      </c>
      <c r="M1133" s="4">
        <f t="shared" si="488"/>
        <v>6.0921634058452495E-2</v>
      </c>
      <c r="N1133" s="4">
        <f t="shared" si="472"/>
        <v>0.1125389545196448</v>
      </c>
      <c r="O1133" s="4">
        <f t="shared" si="473"/>
        <v>0</v>
      </c>
      <c r="P1133" s="4">
        <f t="shared" si="474"/>
        <v>0</v>
      </c>
      <c r="Q1133" s="5">
        <f t="shared" si="475"/>
        <v>3.3835643082267137</v>
      </c>
      <c r="R1133" s="5">
        <f t="shared" si="476"/>
        <v>-8.6749894943271837</v>
      </c>
      <c r="S1133" s="5">
        <f t="shared" si="489"/>
        <v>26.270274343138361</v>
      </c>
      <c r="T1133" s="6">
        <f t="shared" si="490"/>
        <v>621.29263831454966</v>
      </c>
      <c r="U1133" s="5">
        <f t="shared" si="477"/>
        <v>-1.9575217627107864</v>
      </c>
      <c r="V1133" s="5">
        <f t="shared" si="478"/>
        <v>7.9879499423299798</v>
      </c>
      <c r="W1133" s="5">
        <f t="shared" si="479"/>
        <v>2.889912058327583</v>
      </c>
      <c r="X1133" s="5">
        <f t="shared" si="469"/>
        <v>1.4260425455159274</v>
      </c>
      <c r="Y1133" s="5">
        <f t="shared" si="469"/>
        <v>-0.6870395519972039</v>
      </c>
      <c r="Z1133" s="5">
        <f t="shared" si="480"/>
        <v>-3.0138135985340568</v>
      </c>
      <c r="AA1133">
        <f t="shared" si="481"/>
        <v>0</v>
      </c>
      <c r="AB1133">
        <f t="shared" si="491"/>
        <v>0</v>
      </c>
    </row>
    <row r="1134" spans="1:28" x14ac:dyDescent="0.2">
      <c r="A1134">
        <f t="shared" si="465"/>
        <v>11.01999999999981</v>
      </c>
      <c r="B1134" s="5">
        <f t="shared" si="482"/>
        <v>-299.42566710826952</v>
      </c>
      <c r="C1134" s="5">
        <f t="shared" si="483"/>
        <v>652.39359012667376</v>
      </c>
      <c r="D1134" s="5">
        <f t="shared" si="484"/>
        <v>-625.8685130556064</v>
      </c>
      <c r="E1134" s="2">
        <f t="shared" si="485"/>
        <v>717.82527578903398</v>
      </c>
      <c r="F1134" s="2">
        <f t="shared" si="486"/>
        <v>-24.653455131379737</v>
      </c>
      <c r="G1134" s="3">
        <f t="shared" si="466"/>
        <v>-15.676215903307586</v>
      </c>
      <c r="H1134" s="3">
        <f t="shared" si="467"/>
        <v>40.221334217603605</v>
      </c>
      <c r="I1134" s="3">
        <f t="shared" si="468"/>
        <v>-121.8522996740178</v>
      </c>
      <c r="J1134" s="2">
        <f t="shared" si="487"/>
        <v>129.27289896624862</v>
      </c>
      <c r="K1134" s="2">
        <f t="shared" si="470"/>
        <v>129.27289896624862</v>
      </c>
      <c r="L1134" s="5">
        <f t="shared" si="471"/>
        <v>0.31384836983451009</v>
      </c>
      <c r="M1134" s="4">
        <f t="shared" si="488"/>
        <v>6.0910008773248474E-2</v>
      </c>
      <c r="N1134" s="4">
        <f t="shared" si="472"/>
        <v>0.1125230855799044</v>
      </c>
      <c r="O1134" s="4">
        <f t="shared" si="473"/>
        <v>0</v>
      </c>
      <c r="P1134" s="4">
        <f t="shared" si="474"/>
        <v>0</v>
      </c>
      <c r="Q1134" s="5">
        <f t="shared" si="475"/>
        <v>3.3811309455417291</v>
      </c>
      <c r="R1134" s="5">
        <f t="shared" si="476"/>
        <v>-8.6751546822866974</v>
      </c>
      <c r="S1134" s="5">
        <f t="shared" si="489"/>
        <v>26.281762368832695</v>
      </c>
      <c r="T1134" s="6">
        <f t="shared" si="490"/>
        <v>621.29201702222213</v>
      </c>
      <c r="U1134" s="5">
        <f t="shared" si="477"/>
        <v>-1.9575488761831012</v>
      </c>
      <c r="V1134" s="5">
        <f t="shared" si="478"/>
        <v>7.9909123460148521</v>
      </c>
      <c r="W1134" s="5">
        <f t="shared" si="479"/>
        <v>2.889499139030506</v>
      </c>
      <c r="X1134" s="5">
        <f t="shared" si="469"/>
        <v>1.4235820693586279</v>
      </c>
      <c r="Y1134" s="5">
        <f t="shared" si="469"/>
        <v>-0.68424233627184528</v>
      </c>
      <c r="Z1134" s="5">
        <f t="shared" si="480"/>
        <v>-3.0027384921367997</v>
      </c>
      <c r="AA1134">
        <f t="shared" si="481"/>
        <v>0</v>
      </c>
      <c r="AB1134">
        <f t="shared" si="491"/>
        <v>0</v>
      </c>
    </row>
    <row r="1135" spans="1:28" x14ac:dyDescent="0.2">
      <c r="A1135">
        <f t="shared" si="465"/>
        <v>11.029999999999809</v>
      </c>
      <c r="B1135" s="5">
        <f t="shared" si="482"/>
        <v>-299.5823580881991</v>
      </c>
      <c r="C1135" s="5">
        <f t="shared" si="483"/>
        <v>652.79576925673302</v>
      </c>
      <c r="D1135" s="5">
        <f t="shared" si="484"/>
        <v>-627.08718618927116</v>
      </c>
      <c r="E1135" s="2">
        <f t="shared" si="485"/>
        <v>718.25615600367519</v>
      </c>
      <c r="F1135" s="2">
        <f t="shared" si="486"/>
        <v>-24.651432756628516</v>
      </c>
      <c r="G1135" s="3">
        <f t="shared" si="466"/>
        <v>-15.661980082613999</v>
      </c>
      <c r="H1135" s="3">
        <f t="shared" si="467"/>
        <v>40.214491794240885</v>
      </c>
      <c r="I1135" s="3">
        <f t="shared" si="468"/>
        <v>-121.88232705893917</v>
      </c>
      <c r="J1135" s="2">
        <f t="shared" si="487"/>
        <v>129.29734962356918</v>
      </c>
      <c r="K1135" s="2">
        <f t="shared" si="470"/>
        <v>129.29734962356918</v>
      </c>
      <c r="L1135" s="5">
        <f t="shared" si="471"/>
        <v>0.31384836983451009</v>
      </c>
      <c r="M1135" s="4">
        <f t="shared" si="488"/>
        <v>6.0898429543158009E-2</v>
      </c>
      <c r="N1135" s="4">
        <f t="shared" si="472"/>
        <v>0.11250727793505608</v>
      </c>
      <c r="O1135" s="4">
        <f t="shared" si="473"/>
        <v>0</v>
      </c>
      <c r="P1135" s="4">
        <f t="shared" si="474"/>
        <v>0</v>
      </c>
      <c r="Q1135" s="5">
        <f t="shared" si="475"/>
        <v>3.3786994126870331</v>
      </c>
      <c r="R1135" s="5">
        <f t="shared" si="476"/>
        <v>-8.6753194098068285</v>
      </c>
      <c r="S1135" s="5">
        <f t="shared" si="489"/>
        <v>26.293210991124962</v>
      </c>
      <c r="T1135" s="6">
        <f t="shared" si="490"/>
        <v>621.29139573051566</v>
      </c>
      <c r="U1135" s="5">
        <f t="shared" si="477"/>
        <v>-1.9575759472134135</v>
      </c>
      <c r="V1135" s="5">
        <f t="shared" si="478"/>
        <v>7.9938649218463524</v>
      </c>
      <c r="W1135" s="5">
        <f t="shared" si="479"/>
        <v>2.8890876905315439</v>
      </c>
      <c r="X1135" s="5">
        <f t="shared" si="469"/>
        <v>1.4211234654736196</v>
      </c>
      <c r="Y1135" s="5">
        <f t="shared" si="469"/>
        <v>-0.68145448796047603</v>
      </c>
      <c r="Z1135" s="5">
        <f t="shared" si="480"/>
        <v>-2.9917013183434946</v>
      </c>
      <c r="AA1135">
        <f t="shared" si="481"/>
        <v>0</v>
      </c>
      <c r="AB1135">
        <f t="shared" si="491"/>
        <v>0</v>
      </c>
    </row>
    <row r="1136" spans="1:28" x14ac:dyDescent="0.2">
      <c r="A1136">
        <f t="shared" si="465"/>
        <v>11.039999999999809</v>
      </c>
      <c r="B1136" s="5">
        <f t="shared" si="482"/>
        <v>-299.73890683285197</v>
      </c>
      <c r="C1136" s="5">
        <f t="shared" si="483"/>
        <v>653.19788010195111</v>
      </c>
      <c r="D1136" s="5">
        <f t="shared" si="484"/>
        <v>-628.30615904492652</v>
      </c>
      <c r="E1136" s="2">
        <f t="shared" si="485"/>
        <v>718.68691572828573</v>
      </c>
      <c r="F1136" s="2">
        <f t="shared" si="486"/>
        <v>-24.649404771184031</v>
      </c>
      <c r="G1136" s="3">
        <f t="shared" si="466"/>
        <v>-15.647768847959263</v>
      </c>
      <c r="H1136" s="3">
        <f t="shared" si="467"/>
        <v>40.207677249361282</v>
      </c>
      <c r="I1136" s="3">
        <f t="shared" si="468"/>
        <v>-121.9122440721226</v>
      </c>
      <c r="J1136" s="2">
        <f t="shared" si="487"/>
        <v>129.32171215387137</v>
      </c>
      <c r="K1136" s="2">
        <f t="shared" si="470"/>
        <v>129.32171215387137</v>
      </c>
      <c r="L1136" s="5">
        <f t="shared" si="471"/>
        <v>0.31384836983451009</v>
      </c>
      <c r="M1136" s="4">
        <f t="shared" si="488"/>
        <v>6.0886896183354307E-2</v>
      </c>
      <c r="N1136" s="4">
        <f t="shared" si="472"/>
        <v>0.11249153135123015</v>
      </c>
      <c r="O1136" s="4">
        <f t="shared" si="473"/>
        <v>0</v>
      </c>
      <c r="P1136" s="4">
        <f t="shared" si="474"/>
        <v>0</v>
      </c>
      <c r="Q1136" s="5">
        <f t="shared" si="475"/>
        <v>3.3762697224175033</v>
      </c>
      <c r="R1136" s="5">
        <f t="shared" si="476"/>
        <v>-8.6754836823562833</v>
      </c>
      <c r="S1136" s="5">
        <f t="shared" si="489"/>
        <v>26.304620323322396</v>
      </c>
      <c r="T1136" s="6">
        <f t="shared" si="490"/>
        <v>621.29077443943061</v>
      </c>
      <c r="U1136" s="5">
        <f t="shared" si="477"/>
        <v>-1.9576029762307925</v>
      </c>
      <c r="V1136" s="5">
        <f t="shared" si="478"/>
        <v>7.9968077000705016</v>
      </c>
      <c r="W1136" s="5">
        <f t="shared" si="479"/>
        <v>2.8886777089382374</v>
      </c>
      <c r="X1136" s="5">
        <f t="shared" si="469"/>
        <v>1.4186667461867108</v>
      </c>
      <c r="Y1136" s="5">
        <f t="shared" si="469"/>
        <v>-0.67867598228578174</v>
      </c>
      <c r="Z1136" s="5">
        <f t="shared" si="480"/>
        <v>-2.980701967739364</v>
      </c>
      <c r="AA1136">
        <f t="shared" si="481"/>
        <v>0</v>
      </c>
      <c r="AB1136">
        <f t="shared" si="491"/>
        <v>0</v>
      </c>
    </row>
    <row r="1137" spans="1:28" x14ac:dyDescent="0.2">
      <c r="A1137">
        <f t="shared" si="465"/>
        <v>11.049999999999809</v>
      </c>
      <c r="B1137" s="5">
        <f t="shared" si="482"/>
        <v>-299.89531358799422</v>
      </c>
      <c r="C1137" s="5">
        <f t="shared" si="483"/>
        <v>653.59992294064557</v>
      </c>
      <c r="D1137" s="5">
        <f t="shared" si="484"/>
        <v>-629.52543052074611</v>
      </c>
      <c r="E1137" s="2">
        <f t="shared" si="485"/>
        <v>719.1175553274021</v>
      </c>
      <c r="F1137" s="2">
        <f t="shared" si="486"/>
        <v>-24.647371192656752</v>
      </c>
      <c r="G1137" s="3">
        <f t="shared" si="466"/>
        <v>-15.633582180497395</v>
      </c>
      <c r="H1137" s="3">
        <f t="shared" si="467"/>
        <v>40.200890489538423</v>
      </c>
      <c r="I1137" s="3">
        <f t="shared" si="468"/>
        <v>-121.9420510918</v>
      </c>
      <c r="J1137" s="2">
        <f t="shared" si="487"/>
        <v>129.34598684312314</v>
      </c>
      <c r="K1137" s="2">
        <f t="shared" si="470"/>
        <v>129.34598684312314</v>
      </c>
      <c r="L1137" s="5">
        <f t="shared" si="471"/>
        <v>0.31384836983451009</v>
      </c>
      <c r="M1137" s="4">
        <f t="shared" si="488"/>
        <v>6.0875408509756181E-2</v>
      </c>
      <c r="N1137" s="4">
        <f t="shared" si="472"/>
        <v>0.11247584559540671</v>
      </c>
      <c r="O1137" s="4">
        <f t="shared" si="473"/>
        <v>0</v>
      </c>
      <c r="P1137" s="4">
        <f t="shared" si="474"/>
        <v>0</v>
      </c>
      <c r="Q1137" s="5">
        <f t="shared" si="475"/>
        <v>3.3738418873919498</v>
      </c>
      <c r="R1137" s="5">
        <f t="shared" si="476"/>
        <v>-8.6756475053592723</v>
      </c>
      <c r="S1137" s="5">
        <f t="shared" si="489"/>
        <v>26.315990478575948</v>
      </c>
      <c r="T1137" s="6">
        <f t="shared" si="490"/>
        <v>621.29015314896674</v>
      </c>
      <c r="U1137" s="5">
        <f t="shared" si="477"/>
        <v>-1.9576299636607077</v>
      </c>
      <c r="V1137" s="5">
        <f t="shared" si="478"/>
        <v>7.9997407108621994</v>
      </c>
      <c r="W1137" s="5">
        <f t="shared" si="479"/>
        <v>2.888269190361775</v>
      </c>
      <c r="X1137" s="5">
        <f t="shared" si="469"/>
        <v>1.4162119237312421</v>
      </c>
      <c r="Y1137" s="5">
        <f t="shared" si="469"/>
        <v>-0.67590679449707292</v>
      </c>
      <c r="Z1137" s="5">
        <f t="shared" si="480"/>
        <v>-2.9697403310622761</v>
      </c>
      <c r="AA1137">
        <f t="shared" si="481"/>
        <v>0</v>
      </c>
      <c r="AB1137">
        <f t="shared" si="491"/>
        <v>0</v>
      </c>
    </row>
    <row r="1138" spans="1:28" x14ac:dyDescent="0.2">
      <c r="A1138">
        <f t="shared" si="465"/>
        <v>11.059999999999809</v>
      </c>
      <c r="B1138" s="5">
        <f t="shared" si="482"/>
        <v>-300.05157859920303</v>
      </c>
      <c r="C1138" s="5">
        <f t="shared" si="483"/>
        <v>654.00189805020125</v>
      </c>
      <c r="D1138" s="5">
        <f t="shared" si="484"/>
        <v>-630.74499951868063</v>
      </c>
      <c r="E1138" s="2">
        <f t="shared" si="485"/>
        <v>719.54807516464075</v>
      </c>
      <c r="F1138" s="2">
        <f t="shared" si="486"/>
        <v>-24.645332038630698</v>
      </c>
      <c r="G1138" s="3">
        <f t="shared" si="466"/>
        <v>-15.619420061260083</v>
      </c>
      <c r="H1138" s="3">
        <f t="shared" si="467"/>
        <v>40.194131421593454</v>
      </c>
      <c r="I1138" s="3">
        <f t="shared" si="468"/>
        <v>-121.97174849511062</v>
      </c>
      <c r="J1138" s="2">
        <f t="shared" si="487"/>
        <v>129.37017397662004</v>
      </c>
      <c r="K1138" s="2">
        <f t="shared" si="470"/>
        <v>129.37017397662004</v>
      </c>
      <c r="L1138" s="5">
        <f t="shared" si="471"/>
        <v>0.31384836983451009</v>
      </c>
      <c r="M1138" s="4">
        <f t="shared" si="488"/>
        <v>6.086396633902507E-2</v>
      </c>
      <c r="N1138" s="4">
        <f t="shared" si="472"/>
        <v>0.11246022043541289</v>
      </c>
      <c r="O1138" s="4">
        <f t="shared" si="473"/>
        <v>0</v>
      </c>
      <c r="P1138" s="4">
        <f t="shared" si="474"/>
        <v>0</v>
      </c>
      <c r="Q1138" s="5">
        <f t="shared" si="475"/>
        <v>3.3714159201734955</v>
      </c>
      <c r="R1138" s="5">
        <f t="shared" si="476"/>
        <v>-8.675810884195764</v>
      </c>
      <c r="S1138" s="5">
        <f t="shared" si="489"/>
        <v>26.327321569879011</v>
      </c>
      <c r="T1138" s="6">
        <f t="shared" si="490"/>
        <v>621.28953185912439</v>
      </c>
      <c r="U1138" s="5">
        <f t="shared" si="477"/>
        <v>-1.9576569099250498</v>
      </c>
      <c r="V1138" s="5">
        <f t="shared" si="478"/>
        <v>8.0026639843251992</v>
      </c>
      <c r="W1138" s="5">
        <f t="shared" si="479"/>
        <v>2.8878621309170405</v>
      </c>
      <c r="X1138" s="5">
        <f t="shared" si="469"/>
        <v>1.4137590102484456</v>
      </c>
      <c r="Y1138" s="5">
        <f t="shared" si="469"/>
        <v>-0.67314689987056475</v>
      </c>
      <c r="Z1138" s="5">
        <f t="shared" si="480"/>
        <v>-2.9588162992039493</v>
      </c>
      <c r="AA1138">
        <f t="shared" si="481"/>
        <v>0</v>
      </c>
      <c r="AB1138">
        <f t="shared" si="491"/>
        <v>0</v>
      </c>
    </row>
    <row r="1139" spans="1:28" x14ac:dyDescent="0.2">
      <c r="A1139">
        <f t="shared" si="465"/>
        <v>11.069999999999808</v>
      </c>
      <c r="B1139" s="5">
        <f t="shared" si="482"/>
        <v>-300.2077021118651</v>
      </c>
      <c r="C1139" s="5">
        <f t="shared" si="483"/>
        <v>654.40380570707225</v>
      </c>
      <c r="D1139" s="5">
        <f t="shared" si="484"/>
        <v>-631.96486494444673</v>
      </c>
      <c r="E1139" s="2">
        <f t="shared" si="485"/>
        <v>719.97847560269872</v>
      </c>
      <c r="F1139" s="2">
        <f t="shared" si="486"/>
        <v>-24.643287326663472</v>
      </c>
      <c r="G1139" s="3">
        <f t="shared" si="466"/>
        <v>-15.605282471157599</v>
      </c>
      <c r="H1139" s="3">
        <f t="shared" si="467"/>
        <v>40.187399952594745</v>
      </c>
      <c r="I1139" s="3">
        <f t="shared" si="468"/>
        <v>-122.00133665810266</v>
      </c>
      <c r="J1139" s="2">
        <f t="shared" si="487"/>
        <v>129.39427383898462</v>
      </c>
      <c r="K1139" s="2">
        <f t="shared" si="470"/>
        <v>129.39427383898462</v>
      </c>
      <c r="L1139" s="5">
        <f t="shared" si="471"/>
        <v>0.31384836983451009</v>
      </c>
      <c r="M1139" s="4">
        <f t="shared" si="488"/>
        <v>6.0852569488562075E-2</v>
      </c>
      <c r="N1139" s="4">
        <f t="shared" si="472"/>
        <v>0.11244465563992025</v>
      </c>
      <c r="O1139" s="4">
        <f t="shared" si="473"/>
        <v>0</v>
      </c>
      <c r="P1139" s="4">
        <f t="shared" si="474"/>
        <v>0</v>
      </c>
      <c r="Q1139" s="5">
        <f t="shared" si="475"/>
        <v>3.368991833229956</v>
      </c>
      <c r="R1139" s="5">
        <f t="shared" si="476"/>
        <v>-8.6759738242017441</v>
      </c>
      <c r="S1139" s="5">
        <f t="shared" si="489"/>
        <v>26.338613710066138</v>
      </c>
      <c r="T1139" s="6">
        <f t="shared" si="490"/>
        <v>621.28891056990301</v>
      </c>
      <c r="U1139" s="5">
        <f t="shared" si="477"/>
        <v>-1.9576838154421499</v>
      </c>
      <c r="V1139" s="5">
        <f t="shared" si="478"/>
        <v>8.0055775504920863</v>
      </c>
      <c r="W1139" s="5">
        <f t="shared" si="479"/>
        <v>2.887456526722664</v>
      </c>
      <c r="X1139" s="5">
        <f t="shared" si="469"/>
        <v>1.4113080177878061</v>
      </c>
      <c r="Y1139" s="5">
        <f t="shared" si="469"/>
        <v>-0.67039627370965782</v>
      </c>
      <c r="Z1139" s="5">
        <f t="shared" si="480"/>
        <v>-2.9479297632111994</v>
      </c>
      <c r="AA1139">
        <f t="shared" si="481"/>
        <v>0</v>
      </c>
      <c r="AB1139">
        <f t="shared" si="491"/>
        <v>0</v>
      </c>
    </row>
    <row r="1140" spans="1:28" x14ac:dyDescent="0.2">
      <c r="A1140">
        <f t="shared" si="465"/>
        <v>11.079999999999808</v>
      </c>
      <c r="B1140" s="5">
        <f t="shared" si="482"/>
        <v>-300.36368437117579</v>
      </c>
      <c r="C1140" s="5">
        <f t="shared" si="483"/>
        <v>654.80564618678454</v>
      </c>
      <c r="D1140" s="5">
        <f t="shared" si="484"/>
        <v>-633.18502570751593</v>
      </c>
      <c r="E1140" s="2">
        <f t="shared" si="485"/>
        <v>720.4087570033555</v>
      </c>
      <c r="F1140" s="2">
        <f t="shared" si="486"/>
        <v>-24.641237074286192</v>
      </c>
      <c r="G1140" s="3">
        <f t="shared" si="466"/>
        <v>-15.59116939097972</v>
      </c>
      <c r="H1140" s="3">
        <f t="shared" si="467"/>
        <v>40.180695989857647</v>
      </c>
      <c r="I1140" s="3">
        <f t="shared" si="468"/>
        <v>-122.03081595573477</v>
      </c>
      <c r="J1140" s="2">
        <f t="shared" si="487"/>
        <v>129.4182867141657</v>
      </c>
      <c r="K1140" s="2">
        <f t="shared" si="470"/>
        <v>129.4182867141657</v>
      </c>
      <c r="L1140" s="5">
        <f t="shared" si="471"/>
        <v>0.31384836983451009</v>
      </c>
      <c r="M1140" s="4">
        <f t="shared" si="488"/>
        <v>6.0841217776505148E-2</v>
      </c>
      <c r="N1140" s="4">
        <f t="shared" si="472"/>
        <v>0.11242915097844233</v>
      </c>
      <c r="O1140" s="4">
        <f t="shared" si="473"/>
        <v>0</v>
      </c>
      <c r="P1140" s="4">
        <f t="shared" si="474"/>
        <v>0</v>
      </c>
      <c r="Q1140" s="5">
        <f t="shared" si="475"/>
        <v>3.3665696389342203</v>
      </c>
      <c r="R1140" s="5">
        <f t="shared" si="476"/>
        <v>-8.6761363306694559</v>
      </c>
      <c r="S1140" s="5">
        <f t="shared" si="489"/>
        <v>26.349867011811792</v>
      </c>
      <c r="T1140" s="6">
        <f t="shared" si="490"/>
        <v>621.28828928130315</v>
      </c>
      <c r="U1140" s="5">
        <f t="shared" si="477"/>
        <v>-1.9577106806268052</v>
      </c>
      <c r="V1140" s="5">
        <f t="shared" si="478"/>
        <v>8.0084814393242638</v>
      </c>
      <c r="W1140" s="5">
        <f t="shared" si="479"/>
        <v>2.8870523739010698</v>
      </c>
      <c r="X1140" s="5">
        <f t="shared" si="469"/>
        <v>1.4088589583074151</v>
      </c>
      <c r="Y1140" s="5">
        <f t="shared" si="469"/>
        <v>-0.66765489134519207</v>
      </c>
      <c r="Z1140" s="5">
        <f t="shared" si="480"/>
        <v>-2.9370806142871366</v>
      </c>
      <c r="AA1140">
        <f t="shared" si="481"/>
        <v>0</v>
      </c>
      <c r="AB1140">
        <f t="shared" si="491"/>
        <v>0</v>
      </c>
    </row>
    <row r="1141" spans="1:28" x14ac:dyDescent="0.2">
      <c r="A1141">
        <f t="shared" si="465"/>
        <v>11.089999999999808</v>
      </c>
      <c r="B1141" s="5">
        <f t="shared" si="482"/>
        <v>-300.51952562213768</v>
      </c>
      <c r="C1141" s="5">
        <f t="shared" si="483"/>
        <v>655.20741976393845</v>
      </c>
      <c r="D1141" s="5">
        <f t="shared" si="484"/>
        <v>-634.40548072110403</v>
      </c>
      <c r="E1141" s="2">
        <f t="shared" si="485"/>
        <v>720.8389197274746</v>
      </c>
      <c r="F1141" s="2">
        <f t="shared" si="486"/>
        <v>-24.639181299003411</v>
      </c>
      <c r="G1141" s="3">
        <f t="shared" si="466"/>
        <v>-15.577080801396646</v>
      </c>
      <c r="H1141" s="3">
        <f t="shared" si="467"/>
        <v>40.174019440944193</v>
      </c>
      <c r="I1141" s="3">
        <f t="shared" si="468"/>
        <v>-122.06018676187763</v>
      </c>
      <c r="J1141" s="2">
        <f t="shared" si="487"/>
        <v>129.44221288543798</v>
      </c>
      <c r="K1141" s="2">
        <f t="shared" si="470"/>
        <v>129.44221288543798</v>
      </c>
      <c r="L1141" s="5">
        <f t="shared" si="471"/>
        <v>0.31384836983451009</v>
      </c>
      <c r="M1141" s="4">
        <f t="shared" si="488"/>
        <v>6.0829911021726017E-2</v>
      </c>
      <c r="N1141" s="4">
        <f t="shared" si="472"/>
        <v>0.11241370622133186</v>
      </c>
      <c r="O1141" s="4">
        <f t="shared" si="473"/>
        <v>0</v>
      </c>
      <c r="P1141" s="4">
        <f t="shared" si="474"/>
        <v>0</v>
      </c>
      <c r="Q1141" s="5">
        <f t="shared" si="475"/>
        <v>3.3641493495646353</v>
      </c>
      <c r="R1141" s="5">
        <f t="shared" si="476"/>
        <v>-8.6762984088476784</v>
      </c>
      <c r="S1141" s="5">
        <f t="shared" si="489"/>
        <v>26.361081587629144</v>
      </c>
      <c r="T1141" s="6">
        <f t="shared" si="490"/>
        <v>621.28766799332459</v>
      </c>
      <c r="U1141" s="5">
        <f t="shared" si="477"/>
        <v>-1.9577375058902984</v>
      </c>
      <c r="V1141" s="5">
        <f t="shared" si="478"/>
        <v>8.0113756807119412</v>
      </c>
      <c r="W1141" s="5">
        <f t="shared" si="479"/>
        <v>2.8866496685785248</v>
      </c>
      <c r="X1141" s="5">
        <f t="shared" si="469"/>
        <v>1.4064118436743369</v>
      </c>
      <c r="Y1141" s="5">
        <f t="shared" si="469"/>
        <v>-0.66492272813573727</v>
      </c>
      <c r="Z1141" s="5">
        <f t="shared" si="480"/>
        <v>-2.9262687437923312</v>
      </c>
      <c r="AA1141">
        <f t="shared" si="481"/>
        <v>0</v>
      </c>
      <c r="AB1141">
        <f t="shared" si="491"/>
        <v>0</v>
      </c>
    </row>
    <row r="1142" spans="1:28" x14ac:dyDescent="0.2">
      <c r="A1142">
        <f t="shared" si="465"/>
        <v>11.099999999999808</v>
      </c>
      <c r="B1142" s="5">
        <f t="shared" si="482"/>
        <v>-300.6752261095595</v>
      </c>
      <c r="C1142" s="5">
        <f t="shared" si="483"/>
        <v>655.60912671221149</v>
      </c>
      <c r="D1142" s="5">
        <f t="shared" si="484"/>
        <v>-635.62622890216005</v>
      </c>
      <c r="E1142" s="2">
        <f t="shared" si="485"/>
        <v>721.26896413500515</v>
      </c>
      <c r="F1142" s="2">
        <f t="shared" si="486"/>
        <v>-24.637120018293096</v>
      </c>
      <c r="G1142" s="3">
        <f t="shared" si="466"/>
        <v>-15.563016682959903</v>
      </c>
      <c r="H1142" s="3">
        <f t="shared" si="467"/>
        <v>40.167370213662835</v>
      </c>
      <c r="I1142" s="3">
        <f t="shared" si="468"/>
        <v>-122.08944944931555</v>
      </c>
      <c r="J1142" s="2">
        <f t="shared" si="487"/>
        <v>129.46605263540135</v>
      </c>
      <c r="K1142" s="2">
        <f t="shared" si="470"/>
        <v>129.46605263540135</v>
      </c>
      <c r="L1142" s="5">
        <f t="shared" si="471"/>
        <v>0.31384836983451009</v>
      </c>
      <c r="M1142" s="4">
        <f t="shared" si="488"/>
        <v>6.0818649043827354E-2</v>
      </c>
      <c r="N1142" s="4">
        <f t="shared" si="472"/>
        <v>0.1123983211397781</v>
      </c>
      <c r="O1142" s="4">
        <f t="shared" si="473"/>
        <v>0</v>
      </c>
      <c r="P1142" s="4">
        <f t="shared" si="474"/>
        <v>0</v>
      </c>
      <c r="Q1142" s="5">
        <f t="shared" si="475"/>
        <v>3.3617309773053861</v>
      </c>
      <c r="R1142" s="5">
        <f t="shared" si="476"/>
        <v>-8.6764600639419562</v>
      </c>
      <c r="S1142" s="5">
        <f t="shared" si="489"/>
        <v>26.372257549868849</v>
      </c>
      <c r="T1142" s="6">
        <f t="shared" si="490"/>
        <v>621.2870467059671</v>
      </c>
      <c r="U1142" s="5">
        <f t="shared" si="477"/>
        <v>-1.9577642916404168</v>
      </c>
      <c r="V1142" s="5">
        <f t="shared" si="478"/>
        <v>8.0142603044740941</v>
      </c>
      <c r="W1142" s="5">
        <f t="shared" si="479"/>
        <v>2.886248406885183</v>
      </c>
      <c r="X1142" s="5">
        <f t="shared" si="469"/>
        <v>1.4039666856649693</v>
      </c>
      <c r="Y1142" s="5">
        <f t="shared" si="469"/>
        <v>-0.66219975946786214</v>
      </c>
      <c r="Z1142" s="5">
        <f t="shared" si="480"/>
        <v>-2.9154940432459675</v>
      </c>
      <c r="AA1142">
        <f t="shared" si="481"/>
        <v>0</v>
      </c>
      <c r="AB1142">
        <f t="shared" si="491"/>
        <v>0</v>
      </c>
    </row>
    <row r="1143" spans="1:28" x14ac:dyDescent="0.2">
      <c r="A1143">
        <f t="shared" si="465"/>
        <v>11.109999999999808</v>
      </c>
      <c r="B1143" s="5">
        <f t="shared" si="482"/>
        <v>-300.83078607805481</v>
      </c>
      <c r="C1143" s="5">
        <f t="shared" si="483"/>
        <v>656.01076730436012</v>
      </c>
      <c r="D1143" s="5">
        <f t="shared" si="484"/>
        <v>-636.84726917135538</v>
      </c>
      <c r="E1143" s="2">
        <f t="shared" si="485"/>
        <v>721.69889058498325</v>
      </c>
      <c r="F1143" s="2">
        <f t="shared" si="486"/>
        <v>-24.635053249606596</v>
      </c>
      <c r="G1143" s="3">
        <f t="shared" si="466"/>
        <v>-15.548977016103253</v>
      </c>
      <c r="H1143" s="3">
        <f t="shared" si="467"/>
        <v>40.160748216068157</v>
      </c>
      <c r="I1143" s="3">
        <f t="shared" si="468"/>
        <v>-122.11860438974801</v>
      </c>
      <c r="J1143" s="2">
        <f t="shared" si="487"/>
        <v>129.48980624598028</v>
      </c>
      <c r="K1143" s="2">
        <f t="shared" si="470"/>
        <v>129.48980624598028</v>
      </c>
      <c r="L1143" s="5">
        <f t="shared" si="471"/>
        <v>0.31384836983451009</v>
      </c>
      <c r="M1143" s="4">
        <f t="shared" si="488"/>
        <v>6.0807431663139906E-2</v>
      </c>
      <c r="N1143" s="4">
        <f t="shared" si="472"/>
        <v>0.11238299550580443</v>
      </c>
      <c r="O1143" s="4">
        <f t="shared" si="473"/>
        <v>0</v>
      </c>
      <c r="P1143" s="4">
        <f t="shared" si="474"/>
        <v>0</v>
      </c>
      <c r="Q1143" s="5">
        <f t="shared" si="475"/>
        <v>3.3593145342468729</v>
      </c>
      <c r="R1143" s="5">
        <f t="shared" si="476"/>
        <v>-8.6766213011148654</v>
      </c>
      <c r="S1143" s="5">
        <f t="shared" si="489"/>
        <v>26.383395010717813</v>
      </c>
      <c r="T1143" s="6">
        <f t="shared" si="490"/>
        <v>621.28642541923114</v>
      </c>
      <c r="U1143" s="5">
        <f t="shared" si="477"/>
        <v>-1.9577910382814747</v>
      </c>
      <c r="V1143" s="5">
        <f t="shared" si="478"/>
        <v>8.0171353403584842</v>
      </c>
      <c r="W1143" s="5">
        <f t="shared" si="479"/>
        <v>2.885848584955137</v>
      </c>
      <c r="X1143" s="5">
        <f t="shared" si="469"/>
        <v>1.4015234959653982</v>
      </c>
      <c r="Y1143" s="5">
        <f t="shared" si="469"/>
        <v>-0.65948596075638122</v>
      </c>
      <c r="Z1143" s="5">
        <f t="shared" si="480"/>
        <v>-2.9047564043270491</v>
      </c>
      <c r="AA1143">
        <f t="shared" si="481"/>
        <v>0</v>
      </c>
      <c r="AB1143">
        <f t="shared" si="491"/>
        <v>0</v>
      </c>
    </row>
    <row r="1144" spans="1:28" x14ac:dyDescent="0.2">
      <c r="A1144">
        <f t="shared" si="465"/>
        <v>11.119999999999807</v>
      </c>
      <c r="B1144" s="5">
        <f t="shared" si="482"/>
        <v>-300.98620577204105</v>
      </c>
      <c r="C1144" s="5">
        <f t="shared" si="483"/>
        <v>656.41234181222273</v>
      </c>
      <c r="D1144" s="5">
        <f t="shared" si="484"/>
        <v>-638.06860045307303</v>
      </c>
      <c r="E1144" s="2">
        <f t="shared" si="485"/>
        <v>722.12869943553392</v>
      </c>
      <c r="F1144" s="2">
        <f t="shared" si="486"/>
        <v>-24.632981010368574</v>
      </c>
      <c r="G1144" s="3">
        <f t="shared" si="466"/>
        <v>-15.534961781143599</v>
      </c>
      <c r="H1144" s="3">
        <f t="shared" si="467"/>
        <v>40.15415335646059</v>
      </c>
      <c r="I1144" s="3">
        <f t="shared" si="468"/>
        <v>-122.14765195379128</v>
      </c>
      <c r="J1144" s="2">
        <f t="shared" si="487"/>
        <v>129.51347399842334</v>
      </c>
      <c r="K1144" s="2">
        <f t="shared" si="470"/>
        <v>129.51347399842334</v>
      </c>
      <c r="L1144" s="5">
        <f t="shared" si="471"/>
        <v>0.31384836983451009</v>
      </c>
      <c r="M1144" s="4">
        <f t="shared" si="488"/>
        <v>6.0796258700719585E-2</v>
      </c>
      <c r="N1144" s="4">
        <f t="shared" si="472"/>
        <v>0.1123677290922656</v>
      </c>
      <c r="O1144" s="4">
        <f t="shared" si="473"/>
        <v>0</v>
      </c>
      <c r="P1144" s="4">
        <f t="shared" si="474"/>
        <v>0</v>
      </c>
      <c r="Q1144" s="5">
        <f t="shared" si="475"/>
        <v>3.3569000323860942</v>
      </c>
      <c r="R1144" s="5">
        <f t="shared" si="476"/>
        <v>-8.6767821254862447</v>
      </c>
      <c r="S1144" s="5">
        <f t="shared" si="489"/>
        <v>26.394494082198033</v>
      </c>
      <c r="T1144" s="6">
        <f t="shared" si="490"/>
        <v>621.28580413311636</v>
      </c>
      <c r="U1144" s="5">
        <f t="shared" si="477"/>
        <v>-1.9578177462143365</v>
      </c>
      <c r="V1144" s="5">
        <f t="shared" si="478"/>
        <v>8.0200008180416162</v>
      </c>
      <c r="W1144" s="5">
        <f t="shared" si="479"/>
        <v>2.8854501989264585</v>
      </c>
      <c r="X1144" s="5">
        <f t="shared" si="469"/>
        <v>1.3990822861717578</v>
      </c>
      <c r="Y1144" s="5">
        <f t="shared" si="469"/>
        <v>-0.65678130744462848</v>
      </c>
      <c r="Z1144" s="5">
        <f t="shared" si="480"/>
        <v>-2.8940557188755065</v>
      </c>
      <c r="AA1144">
        <f t="shared" si="481"/>
        <v>0</v>
      </c>
      <c r="AB1144">
        <f t="shared" si="491"/>
        <v>0</v>
      </c>
    </row>
    <row r="1145" spans="1:28" x14ac:dyDescent="0.2">
      <c r="A1145">
        <f t="shared" si="465"/>
        <v>11.129999999999807</v>
      </c>
      <c r="B1145" s="5">
        <f t="shared" si="482"/>
        <v>-301.14148543573822</v>
      </c>
      <c r="C1145" s="5">
        <f t="shared" si="483"/>
        <v>656.81385050672191</v>
      </c>
      <c r="D1145" s="5">
        <f t="shared" si="484"/>
        <v>-639.29022167539688</v>
      </c>
      <c r="E1145" s="2">
        <f t="shared" si="485"/>
        <v>722.55839104387223</v>
      </c>
      <c r="F1145" s="2">
        <f t="shared" si="486"/>
        <v>-24.630903317976976</v>
      </c>
      <c r="G1145" s="3">
        <f t="shared" si="466"/>
        <v>-15.520970958281881</v>
      </c>
      <c r="H1145" s="3">
        <f t="shared" si="467"/>
        <v>40.147585543386143</v>
      </c>
      <c r="I1145" s="3">
        <f t="shared" si="468"/>
        <v>-122.17659251098004</v>
      </c>
      <c r="J1145" s="2">
        <f t="shared" si="487"/>
        <v>129.5370561733028</v>
      </c>
      <c r="K1145" s="2">
        <f t="shared" si="470"/>
        <v>129.5370561733028</v>
      </c>
      <c r="L1145" s="5">
        <f t="shared" si="471"/>
        <v>0.31384836983451009</v>
      </c>
      <c r="M1145" s="4">
        <f t="shared" si="488"/>
        <v>6.0785129978344565E-2</v>
      </c>
      <c r="N1145" s="4">
        <f t="shared" si="472"/>
        <v>0.11235252167284515</v>
      </c>
      <c r="O1145" s="4">
        <f t="shared" si="473"/>
        <v>0</v>
      </c>
      <c r="P1145" s="4">
        <f t="shared" si="474"/>
        <v>0</v>
      </c>
      <c r="Q1145" s="5">
        <f t="shared" si="475"/>
        <v>3.3544874836270298</v>
      </c>
      <c r="R1145" s="5">
        <f t="shared" si="476"/>
        <v>-8.6769425421334798</v>
      </c>
      <c r="S1145" s="5">
        <f t="shared" si="489"/>
        <v>26.40555487616545</v>
      </c>
      <c r="T1145" s="6">
        <f t="shared" si="490"/>
        <v>621.28518284762276</v>
      </c>
      <c r="U1145" s="5">
        <f t="shared" si="477"/>
        <v>-1.9578444158364332</v>
      </c>
      <c r="V1145" s="5">
        <f t="shared" si="478"/>
        <v>8.0228567671287543</v>
      </c>
      <c r="W1145" s="5">
        <f t="shared" si="479"/>
        <v>2.8850532449412496</v>
      </c>
      <c r="X1145" s="5">
        <f t="shared" si="469"/>
        <v>1.3966430677905965</v>
      </c>
      <c r="Y1145" s="5">
        <f t="shared" si="469"/>
        <v>-0.65408577500472553</v>
      </c>
      <c r="Z1145" s="5">
        <f t="shared" si="480"/>
        <v>-2.8833918788932991</v>
      </c>
      <c r="AA1145">
        <f t="shared" si="481"/>
        <v>0</v>
      </c>
      <c r="AB1145">
        <f t="shared" si="491"/>
        <v>0</v>
      </c>
    </row>
    <row r="1146" spans="1:28" x14ac:dyDescent="0.2">
      <c r="A1146">
        <f t="shared" si="465"/>
        <v>11.139999999999807</v>
      </c>
      <c r="B1146" s="5">
        <f t="shared" si="482"/>
        <v>-301.29662531316768</v>
      </c>
      <c r="C1146" s="5">
        <f t="shared" si="483"/>
        <v>657.21529365786705</v>
      </c>
      <c r="D1146" s="5">
        <f t="shared" si="484"/>
        <v>-640.51213177010061</v>
      </c>
      <c r="E1146" s="2">
        <f t="shared" si="485"/>
        <v>722.98796576630502</v>
      </c>
      <c r="F1146" s="2">
        <f t="shared" si="486"/>
        <v>-24.628820189802987</v>
      </c>
      <c r="G1146" s="3">
        <f t="shared" si="466"/>
        <v>-15.507004527603975</v>
      </c>
      <c r="H1146" s="3">
        <f t="shared" si="467"/>
        <v>40.141044685636096</v>
      </c>
      <c r="I1146" s="3">
        <f t="shared" si="468"/>
        <v>-122.20542642976898</v>
      </c>
      <c r="J1146" s="2">
        <f t="shared" si="487"/>
        <v>129.56055305051396</v>
      </c>
      <c r="K1146" s="2">
        <f t="shared" si="470"/>
        <v>129.56055305051396</v>
      </c>
      <c r="L1146" s="5">
        <f t="shared" si="471"/>
        <v>0.31384836983451009</v>
      </c>
      <c r="M1146" s="4">
        <f t="shared" si="488"/>
        <v>6.0774045318512458E-2</v>
      </c>
      <c r="N1146" s="4">
        <f t="shared" si="472"/>
        <v>0.11233737302205285</v>
      </c>
      <c r="O1146" s="4">
        <f t="shared" si="473"/>
        <v>0</v>
      </c>
      <c r="P1146" s="4">
        <f t="shared" si="474"/>
        <v>0</v>
      </c>
      <c r="Q1146" s="5">
        <f t="shared" si="475"/>
        <v>3.3520768997810149</v>
      </c>
      <c r="R1146" s="5">
        <f t="shared" si="476"/>
        <v>-8.6771025560917145</v>
      </c>
      <c r="S1146" s="5">
        <f t="shared" si="489"/>
        <v>26.416577504308737</v>
      </c>
      <c r="T1146" s="6">
        <f t="shared" si="490"/>
        <v>621.2845615627507</v>
      </c>
      <c r="U1146" s="5">
        <f t="shared" si="477"/>
        <v>-1.9578710475417866</v>
      </c>
      <c r="V1146" s="5">
        <f t="shared" si="478"/>
        <v>8.0257032171538896</v>
      </c>
      <c r="W1146" s="5">
        <f t="shared" si="479"/>
        <v>2.8846577191456828</v>
      </c>
      <c r="X1146" s="5">
        <f t="shared" si="469"/>
        <v>1.3942058522392282</v>
      </c>
      <c r="Y1146" s="5">
        <f t="shared" si="469"/>
        <v>-0.65139933893782498</v>
      </c>
      <c r="Z1146" s="5">
        <f t="shared" si="480"/>
        <v>-2.8727647765455799</v>
      </c>
      <c r="AA1146">
        <f t="shared" si="481"/>
        <v>0</v>
      </c>
      <c r="AB1146">
        <f t="shared" si="491"/>
        <v>0</v>
      </c>
    </row>
    <row r="1147" spans="1:28" x14ac:dyDescent="0.2">
      <c r="A1147">
        <f t="shared" si="465"/>
        <v>11.149999999999807</v>
      </c>
      <c r="B1147" s="5">
        <f t="shared" si="482"/>
        <v>-301.45162564815109</v>
      </c>
      <c r="C1147" s="5">
        <f t="shared" si="483"/>
        <v>657.61667153475651</v>
      </c>
      <c r="D1147" s="5">
        <f t="shared" si="484"/>
        <v>-641.73432967263705</v>
      </c>
      <c r="E1147" s="2">
        <f t="shared" si="485"/>
        <v>723.41742395823235</v>
      </c>
      <c r="F1147" s="2">
        <f t="shared" si="486"/>
        <v>-24.626731643190993</v>
      </c>
      <c r="G1147" s="3">
        <f t="shared" si="466"/>
        <v>-15.493062469081583</v>
      </c>
      <c r="H1147" s="3">
        <f t="shared" si="467"/>
        <v>40.13453069224672</v>
      </c>
      <c r="I1147" s="3">
        <f t="shared" si="468"/>
        <v>-122.23415407753443</v>
      </c>
      <c r="J1147" s="2">
        <f t="shared" si="487"/>
        <v>129.5839649092749</v>
      </c>
      <c r="K1147" s="2">
        <f t="shared" si="470"/>
        <v>129.5839649092749</v>
      </c>
      <c r="L1147" s="5">
        <f t="shared" si="471"/>
        <v>0.31384836983451009</v>
      </c>
      <c r="M1147" s="4">
        <f t="shared" si="488"/>
        <v>6.0763004544437393E-2</v>
      </c>
      <c r="N1147" s="4">
        <f t="shared" si="472"/>
        <v>0.11232228291522202</v>
      </c>
      <c r="O1147" s="4">
        <f t="shared" si="473"/>
        <v>0</v>
      </c>
      <c r="P1147" s="4">
        <f t="shared" si="474"/>
        <v>0</v>
      </c>
      <c r="Q1147" s="5">
        <f t="shared" si="475"/>
        <v>3.3496682925671255</v>
      </c>
      <c r="R1147" s="5">
        <f t="shared" si="476"/>
        <v>-8.6772621723541228</v>
      </c>
      <c r="S1147" s="5">
        <f t="shared" si="489"/>
        <v>26.42756207814821</v>
      </c>
      <c r="T1147" s="6">
        <f t="shared" si="490"/>
        <v>621.28394027849981</v>
      </c>
      <c r="U1147" s="5">
        <f t="shared" si="477"/>
        <v>-1.9578976417210303</v>
      </c>
      <c r="V1147" s="5">
        <f t="shared" si="478"/>
        <v>8.0285401975797601</v>
      </c>
      <c r="W1147" s="5">
        <f t="shared" si="479"/>
        <v>2.8842636176900536</v>
      </c>
      <c r="X1147" s="5">
        <f t="shared" si="469"/>
        <v>1.3917706508460952</v>
      </c>
      <c r="Y1147" s="5">
        <f t="shared" si="469"/>
        <v>-0.64872197477436266</v>
      </c>
      <c r="Z1147" s="5">
        <f t="shared" si="480"/>
        <v>-2.8621743041617371</v>
      </c>
      <c r="AA1147">
        <f t="shared" si="481"/>
        <v>0</v>
      </c>
      <c r="AB1147">
        <f t="shared" si="491"/>
        <v>0</v>
      </c>
    </row>
    <row r="1148" spans="1:28" x14ac:dyDescent="0.2">
      <c r="A1148">
        <f t="shared" si="465"/>
        <v>11.159999999999807</v>
      </c>
      <c r="B1148" s="5">
        <f t="shared" si="482"/>
        <v>-301.60648668430935</v>
      </c>
      <c r="C1148" s="5">
        <f t="shared" si="483"/>
        <v>658.01798440558025</v>
      </c>
      <c r="D1148" s="5">
        <f t="shared" si="484"/>
        <v>-642.95681432212757</v>
      </c>
      <c r="E1148" s="2">
        <f t="shared" si="485"/>
        <v>723.84676597414932</v>
      </c>
      <c r="F1148" s="2">
        <f t="shared" si="486"/>
        <v>-24.624637695458521</v>
      </c>
      <c r="G1148" s="3">
        <f t="shared" si="466"/>
        <v>-15.479144762573121</v>
      </c>
      <c r="H1148" s="3">
        <f t="shared" si="467"/>
        <v>40.128043472498973</v>
      </c>
      <c r="I1148" s="3">
        <f t="shared" si="468"/>
        <v>-122.26277582057604</v>
      </c>
      <c r="J1148" s="2">
        <f t="shared" si="487"/>
        <v>129.60729202812584</v>
      </c>
      <c r="K1148" s="2">
        <f t="shared" si="470"/>
        <v>129.60729202812584</v>
      </c>
      <c r="L1148" s="5">
        <f t="shared" si="471"/>
        <v>0.31384836983451009</v>
      </c>
      <c r="M1148" s="4">
        <f t="shared" si="488"/>
        <v>6.075200748004729E-2</v>
      </c>
      <c r="N1148" s="4">
        <f t="shared" si="472"/>
        <v>0.11230725112850708</v>
      </c>
      <c r="O1148" s="4">
        <f t="shared" si="473"/>
        <v>0</v>
      </c>
      <c r="P1148" s="4">
        <f t="shared" si="474"/>
        <v>0</v>
      </c>
      <c r="Q1148" s="5">
        <f t="shared" si="475"/>
        <v>3.3472616736125551</v>
      </c>
      <c r="R1148" s="5">
        <f t="shared" si="476"/>
        <v>-8.6774213958721464</v>
      </c>
      <c r="S1148" s="5">
        <f t="shared" si="489"/>
        <v>26.438508709034679</v>
      </c>
      <c r="T1148" s="6">
        <f t="shared" si="490"/>
        <v>621.28331899487011</v>
      </c>
      <c r="U1148" s="5">
        <f t="shared" si="477"/>
        <v>-1.9579241987614262</v>
      </c>
      <c r="V1148" s="5">
        <f t="shared" si="478"/>
        <v>8.0313677377978241</v>
      </c>
      <c r="W1148" s="5">
        <f t="shared" si="479"/>
        <v>2.8838709367288167</v>
      </c>
      <c r="X1148" s="5">
        <f t="shared" si="469"/>
        <v>1.3893374748511289</v>
      </c>
      <c r="Y1148" s="5">
        <f t="shared" si="469"/>
        <v>-0.64605365807432236</v>
      </c>
      <c r="Z1148" s="5">
        <f t="shared" si="480"/>
        <v>-2.8516203542365055</v>
      </c>
      <c r="AA1148">
        <f t="shared" si="481"/>
        <v>0</v>
      </c>
      <c r="AB1148">
        <f t="shared" si="491"/>
        <v>0</v>
      </c>
    </row>
    <row r="1149" spans="1:28" x14ac:dyDescent="0.2">
      <c r="A1149">
        <f t="shared" ref="A1149:A1158" si="492">A1148+dt</f>
        <v>11.169999999999806</v>
      </c>
      <c r="B1149" s="5">
        <f t="shared" si="482"/>
        <v>-301.7612086650613</v>
      </c>
      <c r="C1149" s="5">
        <f t="shared" si="483"/>
        <v>658.41923253762229</v>
      </c>
      <c r="D1149" s="5">
        <f t="shared" si="484"/>
        <v>-644.17958466135099</v>
      </c>
      <c r="E1149" s="2">
        <f t="shared" si="485"/>
        <v>724.27599216764747</v>
      </c>
      <c r="F1149" s="2">
        <f t="shared" si="486"/>
        <v>-24.622538363896226</v>
      </c>
      <c r="G1149" s="3">
        <f t="shared" ref="G1149:G1158" si="493">G1148+X1148*dt</f>
        <v>-15.46525138782461</v>
      </c>
      <c r="H1149" s="3">
        <f t="shared" ref="H1149:H1158" si="494">H1148+Y1148*dt</f>
        <v>40.121582935918227</v>
      </c>
      <c r="I1149" s="3">
        <f t="shared" ref="I1149:I1158" si="495">I1148+Z1148*dt</f>
        <v>-122.29129202411841</v>
      </c>
      <c r="J1149" s="2">
        <f t="shared" si="487"/>
        <v>129.63053468492899</v>
      </c>
      <c r="K1149" s="2">
        <f t="shared" si="470"/>
        <v>129.63053468492899</v>
      </c>
      <c r="L1149" s="5">
        <f t="shared" si="471"/>
        <v>0.31384836983451009</v>
      </c>
      <c r="M1149" s="4">
        <f t="shared" si="488"/>
        <v>6.0741053949980861E-2</v>
      </c>
      <c r="N1149" s="4">
        <f t="shared" si="472"/>
        <v>0.11229227743888076</v>
      </c>
      <c r="O1149" s="4">
        <f t="shared" si="473"/>
        <v>0</v>
      </c>
      <c r="P1149" s="4">
        <f t="shared" si="474"/>
        <v>0</v>
      </c>
      <c r="Q1149" s="5">
        <f t="shared" si="475"/>
        <v>3.3448570544529961</v>
      </c>
      <c r="R1149" s="5">
        <f t="shared" si="476"/>
        <v>-8.6775802315557549</v>
      </c>
      <c r="S1149" s="5">
        <f t="shared" si="489"/>
        <v>26.449417508148354</v>
      </c>
      <c r="T1149" s="6">
        <f t="shared" si="490"/>
        <v>621.28269771186183</v>
      </c>
      <c r="U1149" s="5">
        <f t="shared" si="477"/>
        <v>-1.9579507190468899</v>
      </c>
      <c r="V1149" s="5">
        <f t="shared" si="478"/>
        <v>8.0341858671282687</v>
      </c>
      <c r="W1149" s="5">
        <f t="shared" si="479"/>
        <v>2.8834796724206337</v>
      </c>
      <c r="X1149" s="5">
        <f t="shared" ref="X1149:Y1158" si="496">Q1149+U1149</f>
        <v>1.3869063354061062</v>
      </c>
      <c r="Y1149" s="5">
        <f t="shared" si="496"/>
        <v>-0.64339436442748621</v>
      </c>
      <c r="Z1149" s="5">
        <f t="shared" si="480"/>
        <v>-2.8411028194310113</v>
      </c>
      <c r="AA1149">
        <f t="shared" si="481"/>
        <v>0</v>
      </c>
      <c r="AB1149">
        <f t="shared" si="491"/>
        <v>0</v>
      </c>
    </row>
    <row r="1150" spans="1:28" x14ac:dyDescent="0.2">
      <c r="A1150">
        <f t="shared" si="492"/>
        <v>11.179999999999806</v>
      </c>
      <c r="B1150" s="5">
        <f t="shared" si="482"/>
        <v>-301.91579183362279</v>
      </c>
      <c r="C1150" s="5">
        <f t="shared" si="483"/>
        <v>658.82041619726328</v>
      </c>
      <c r="D1150" s="5">
        <f t="shared" si="484"/>
        <v>-645.40263963673306</v>
      </c>
      <c r="E1150" s="2">
        <f t="shared" si="485"/>
        <v>724.70510289141657</v>
      </c>
      <c r="F1150" s="2">
        <f t="shared" si="486"/>
        <v>-24.62043366576783</v>
      </c>
      <c r="G1150" s="3">
        <f t="shared" si="493"/>
        <v>-15.451382324470549</v>
      </c>
      <c r="H1150" s="3">
        <f t="shared" si="494"/>
        <v>40.115148992273951</v>
      </c>
      <c r="I1150" s="3">
        <f t="shared" si="495"/>
        <v>-122.31970305231272</v>
      </c>
      <c r="J1150" s="2">
        <f t="shared" si="487"/>
        <v>129.65369315686792</v>
      </c>
      <c r="K1150" s="2">
        <f t="shared" si="470"/>
        <v>129.65369315686792</v>
      </c>
      <c r="L1150" s="5">
        <f t="shared" si="471"/>
        <v>0.31384836983451009</v>
      </c>
      <c r="M1150" s="4">
        <f t="shared" si="488"/>
        <v>6.0730143779584911E-2</v>
      </c>
      <c r="N1150" s="4">
        <f t="shared" si="472"/>
        <v>0.11227736162413167</v>
      </c>
      <c r="O1150" s="4">
        <f t="shared" si="473"/>
        <v>0</v>
      </c>
      <c r="P1150" s="4">
        <f t="shared" si="474"/>
        <v>0</v>
      </c>
      <c r="Q1150" s="5">
        <f t="shared" si="475"/>
        <v>3.3424544465330168</v>
      </c>
      <c r="R1150" s="5">
        <f t="shared" si="476"/>
        <v>-8.6777386842736721</v>
      </c>
      <c r="S1150" s="5">
        <f t="shared" si="489"/>
        <v>26.460288586497732</v>
      </c>
      <c r="T1150" s="6">
        <f t="shared" si="490"/>
        <v>621.28207642947461</v>
      </c>
      <c r="U1150" s="5">
        <f t="shared" si="477"/>
        <v>-1.9579772029580087</v>
      </c>
      <c r="V1150" s="5">
        <f t="shared" si="478"/>
        <v>8.03699461482001</v>
      </c>
      <c r="W1150" s="5">
        <f t="shared" si="479"/>
        <v>2.8830898209284199</v>
      </c>
      <c r="X1150" s="5">
        <f t="shared" si="496"/>
        <v>1.3844772435750081</v>
      </c>
      <c r="Y1150" s="5">
        <f t="shared" si="496"/>
        <v>-0.64074406945366214</v>
      </c>
      <c r="Z1150" s="5">
        <f t="shared" si="480"/>
        <v>-2.8306215925738485</v>
      </c>
      <c r="AA1150">
        <f t="shared" si="481"/>
        <v>0</v>
      </c>
      <c r="AB1150">
        <f t="shared" si="491"/>
        <v>0</v>
      </c>
    </row>
    <row r="1151" spans="1:28" x14ac:dyDescent="0.2">
      <c r="A1151">
        <f t="shared" si="492"/>
        <v>11.189999999999806</v>
      </c>
      <c r="B1151" s="5">
        <f t="shared" si="482"/>
        <v>-302.07023643300533</v>
      </c>
      <c r="C1151" s="5">
        <f t="shared" si="483"/>
        <v>659.22153564998257</v>
      </c>
      <c r="D1151" s="5">
        <f t="shared" si="484"/>
        <v>-646.62597819833582</v>
      </c>
      <c r="E1151" s="2">
        <f t="shared" si="485"/>
        <v>725.13409849724553</v>
      </c>
      <c r="F1151" s="2">
        <f t="shared" si="486"/>
        <v>-24.618323618310093</v>
      </c>
      <c r="G1151" s="3">
        <f t="shared" si="493"/>
        <v>-15.437537552034799</v>
      </c>
      <c r="H1151" s="3">
        <f t="shared" si="494"/>
        <v>40.108741551579413</v>
      </c>
      <c r="I1151" s="3">
        <f t="shared" si="495"/>
        <v>-122.34800926823846</v>
      </c>
      <c r="J1151" s="2">
        <f t="shared" si="487"/>
        <v>129.67676772044729</v>
      </c>
      <c r="K1151" s="2">
        <f t="shared" si="470"/>
        <v>129.67676772044729</v>
      </c>
      <c r="L1151" s="5">
        <f t="shared" si="471"/>
        <v>0.31384836983451009</v>
      </c>
      <c r="M1151" s="4">
        <f t="shared" si="488"/>
        <v>6.0719276794911493E-2</v>
      </c>
      <c r="N1151" s="4">
        <f t="shared" si="472"/>
        <v>0.11226250346286172</v>
      </c>
      <c r="O1151" s="4">
        <f t="shared" si="473"/>
        <v>0</v>
      </c>
      <c r="P1151" s="4">
        <f t="shared" si="474"/>
        <v>0</v>
      </c>
      <c r="Q1151" s="5">
        <f t="shared" si="475"/>
        <v>3.3400538612064405</v>
      </c>
      <c r="R1151" s="5">
        <f t="shared" si="476"/>
        <v>-8.6778967588536329</v>
      </c>
      <c r="S1151" s="5">
        <f t="shared" si="489"/>
        <v>26.471122054918521</v>
      </c>
      <c r="T1151" s="6">
        <f t="shared" si="490"/>
        <v>621.28145514770881</v>
      </c>
      <c r="U1151" s="5">
        <f t="shared" si="477"/>
        <v>-1.9580036508720615</v>
      </c>
      <c r="V1151" s="5">
        <f t="shared" si="478"/>
        <v>8.0397940100506915</v>
      </c>
      <c r="W1151" s="5">
        <f t="shared" si="479"/>
        <v>2.8827013784193802</v>
      </c>
      <c r="X1151" s="5">
        <f t="shared" si="496"/>
        <v>1.382050210334379</v>
      </c>
      <c r="Y1151" s="5">
        <f t="shared" si="496"/>
        <v>-0.63810274880294138</v>
      </c>
      <c r="Z1151" s="5">
        <f t="shared" si="480"/>
        <v>-2.8201765666620986</v>
      </c>
      <c r="AA1151">
        <f t="shared" si="481"/>
        <v>0</v>
      </c>
      <c r="AB1151">
        <f t="shared" si="491"/>
        <v>0</v>
      </c>
    </row>
    <row r="1152" spans="1:28" x14ac:dyDescent="0.2">
      <c r="A1152">
        <f t="shared" si="492"/>
        <v>11.199999999999806</v>
      </c>
      <c r="B1152" s="5">
        <f t="shared" si="482"/>
        <v>-302.2245427060152</v>
      </c>
      <c r="C1152" s="5">
        <f t="shared" si="483"/>
        <v>659.62259116036091</v>
      </c>
      <c r="D1152" s="5">
        <f t="shared" si="484"/>
        <v>-647.84959929984655</v>
      </c>
      <c r="E1152" s="2">
        <f t="shared" si="485"/>
        <v>725.56297933602468</v>
      </c>
      <c r="F1152" s="2">
        <f t="shared" si="486"/>
        <v>-24.61620823873276</v>
      </c>
      <c r="G1152" s="3">
        <f t="shared" si="493"/>
        <v>-15.423717049931454</v>
      </c>
      <c r="H1152" s="3">
        <f t="shared" si="494"/>
        <v>40.102360524091381</v>
      </c>
      <c r="I1152" s="3">
        <f t="shared" si="495"/>
        <v>-122.37621103390508</v>
      </c>
      <c r="J1152" s="2">
        <f t="shared" si="487"/>
        <v>129.69975865149257</v>
      </c>
      <c r="K1152" s="2">
        <f t="shared" si="470"/>
        <v>129.69975865149257</v>
      </c>
      <c r="L1152" s="5">
        <f t="shared" si="471"/>
        <v>0.31384836983451009</v>
      </c>
      <c r="M1152" s="4">
        <f t="shared" si="488"/>
        <v>6.0708452822715066E-2</v>
      </c>
      <c r="N1152" s="4">
        <f t="shared" si="472"/>
        <v>0.1122477027344834</v>
      </c>
      <c r="O1152" s="4">
        <f t="shared" si="473"/>
        <v>0</v>
      </c>
      <c r="P1152" s="4">
        <f t="shared" si="474"/>
        <v>0</v>
      </c>
      <c r="Q1152" s="5">
        <f t="shared" si="475"/>
        <v>3.337655309736725</v>
      </c>
      <c r="R1152" s="5">
        <f t="shared" si="476"/>
        <v>-8.6780544600826204</v>
      </c>
      <c r="S1152" s="5">
        <f t="shared" si="489"/>
        <v>26.481918024072574</v>
      </c>
      <c r="T1152" s="6">
        <f t="shared" si="490"/>
        <v>621.28083386656442</v>
      </c>
      <c r="U1152" s="5">
        <f t="shared" si="477"/>
        <v>-1.9580300631630398</v>
      </c>
      <c r="V1152" s="5">
        <f t="shared" si="478"/>
        <v>8.0425840819266803</v>
      </c>
      <c r="W1152" s="5">
        <f t="shared" si="479"/>
        <v>2.8823143410650562</v>
      </c>
      <c r="X1152" s="5">
        <f t="shared" si="496"/>
        <v>1.3796252465736851</v>
      </c>
      <c r="Y1152" s="5">
        <f t="shared" si="496"/>
        <v>-0.6354703781559401</v>
      </c>
      <c r="Z1152" s="5">
        <f t="shared" si="480"/>
        <v>-2.8097676348623679</v>
      </c>
      <c r="AA1152">
        <f t="shared" si="481"/>
        <v>0</v>
      </c>
      <c r="AB1152">
        <f t="shared" si="491"/>
        <v>0</v>
      </c>
    </row>
    <row r="1153" spans="1:28" x14ac:dyDescent="0.2">
      <c r="A1153">
        <f t="shared" si="492"/>
        <v>11.209999999999805</v>
      </c>
      <c r="B1153" s="5">
        <f t="shared" si="482"/>
        <v>-302.3787108952522</v>
      </c>
      <c r="C1153" s="5">
        <f t="shared" si="483"/>
        <v>660.02358299208288</v>
      </c>
      <c r="D1153" s="5">
        <f t="shared" si="484"/>
        <v>-649.07350189856732</v>
      </c>
      <c r="E1153" s="2">
        <f t="shared" si="485"/>
        <v>725.99174575774714</v>
      </c>
      <c r="F1153" s="2">
        <f t="shared" si="486"/>
        <v>-24.614087544218528</v>
      </c>
      <c r="G1153" s="3">
        <f t="shared" si="493"/>
        <v>-15.409920797465718</v>
      </c>
      <c r="H1153" s="3">
        <f t="shared" si="494"/>
        <v>40.09600582030982</v>
      </c>
      <c r="I1153" s="3">
        <f t="shared" si="495"/>
        <v>-122.4043087102537</v>
      </c>
      <c r="J1153" s="2">
        <f t="shared" si="487"/>
        <v>129.72266622514962</v>
      </c>
      <c r="K1153" s="2">
        <f t="shared" si="470"/>
        <v>129.72266622514962</v>
      </c>
      <c r="L1153" s="5">
        <f t="shared" si="471"/>
        <v>0.31384836983451009</v>
      </c>
      <c r="M1153" s="4">
        <f t="shared" si="488"/>
        <v>6.0697671690449734E-2</v>
      </c>
      <c r="N1153" s="4">
        <f t="shared" si="472"/>
        <v>0.11223295921921735</v>
      </c>
      <c r="O1153" s="4">
        <f t="shared" si="473"/>
        <v>0</v>
      </c>
      <c r="P1153" s="4">
        <f t="shared" si="474"/>
        <v>0</v>
      </c>
      <c r="Q1153" s="5">
        <f t="shared" si="475"/>
        <v>3.3352588032973403</v>
      </c>
      <c r="R1153" s="5">
        <f t="shared" si="476"/>
        <v>-8.6782117927071205</v>
      </c>
      <c r="S1153" s="5">
        <f t="shared" si="489"/>
        <v>26.492676604446849</v>
      </c>
      <c r="T1153" s="6">
        <f t="shared" si="490"/>
        <v>621.2802125860411</v>
      </c>
      <c r="U1153" s="5">
        <f t="shared" si="477"/>
        <v>-1.9580564402016685</v>
      </c>
      <c r="V1153" s="5">
        <f t="shared" si="478"/>
        <v>8.0453648594830867</v>
      </c>
      <c r="W1153" s="5">
        <f t="shared" si="479"/>
        <v>2.8819287050413678</v>
      </c>
      <c r="X1153" s="5">
        <f t="shared" si="496"/>
        <v>1.3772023630956718</v>
      </c>
      <c r="Y1153" s="5">
        <f t="shared" si="496"/>
        <v>-0.63284693322403385</v>
      </c>
      <c r="Z1153" s="5">
        <f t="shared" si="480"/>
        <v>-2.7993946905117824</v>
      </c>
      <c r="AA1153">
        <f t="shared" si="481"/>
        <v>0</v>
      </c>
      <c r="AB1153">
        <f t="shared" si="491"/>
        <v>0</v>
      </c>
    </row>
    <row r="1154" spans="1:28" x14ac:dyDescent="0.2">
      <c r="A1154">
        <f t="shared" si="492"/>
        <v>11.219999999999805</v>
      </c>
      <c r="B1154" s="5">
        <f t="shared" si="482"/>
        <v>-302.53274124310866</v>
      </c>
      <c r="C1154" s="5">
        <f t="shared" si="483"/>
        <v>660.42451140793924</v>
      </c>
      <c r="D1154" s="5">
        <f t="shared" si="484"/>
        <v>-650.29768495540441</v>
      </c>
      <c r="E1154" s="2">
        <f t="shared" si="485"/>
        <v>726.42039811151017</v>
      </c>
      <c r="F1154" s="2">
        <f t="shared" si="486"/>
        <v>-24.611961551923017</v>
      </c>
      <c r="G1154" s="3">
        <f t="shared" si="493"/>
        <v>-15.396148773834762</v>
      </c>
      <c r="H1154" s="3">
        <f t="shared" si="494"/>
        <v>40.089677350977581</v>
      </c>
      <c r="I1154" s="3">
        <f t="shared" si="495"/>
        <v>-122.43230265715881</v>
      </c>
      <c r="J1154" s="2">
        <f t="shared" si="487"/>
        <v>129.7454907158845</v>
      </c>
      <c r="K1154" s="2">
        <f t="shared" si="470"/>
        <v>129.7454907158845</v>
      </c>
      <c r="L1154" s="5">
        <f t="shared" si="471"/>
        <v>0.31384836983451009</v>
      </c>
      <c r="M1154" s="4">
        <f t="shared" si="488"/>
        <v>6.0686933226266448E-2</v>
      </c>
      <c r="N1154" s="4">
        <f t="shared" si="472"/>
        <v>0.11221827269808972</v>
      </c>
      <c r="O1154" s="4">
        <f t="shared" si="473"/>
        <v>0</v>
      </c>
      <c r="P1154" s="4">
        <f t="shared" si="474"/>
        <v>0</v>
      </c>
      <c r="Q1154" s="5">
        <f t="shared" si="475"/>
        <v>3.3328643529721464</v>
      </c>
      <c r="R1154" s="5">
        <f t="shared" si="476"/>
        <v>-8.6783687614333527</v>
      </c>
      <c r="S1154" s="5">
        <f t="shared" si="489"/>
        <v>26.503397906352358</v>
      </c>
      <c r="T1154" s="6">
        <f t="shared" si="490"/>
        <v>621.2795913061392</v>
      </c>
      <c r="U1154" s="5">
        <f t="shared" si="477"/>
        <v>-1.9580827823554248</v>
      </c>
      <c r="V1154" s="5">
        <f t="shared" si="478"/>
        <v>8.0481363716837571</v>
      </c>
      <c r="W1154" s="5">
        <f t="shared" si="479"/>
        <v>2.881544466528656</v>
      </c>
      <c r="X1154" s="5">
        <f t="shared" si="496"/>
        <v>1.3747815706167217</v>
      </c>
      <c r="Y1154" s="5">
        <f t="shared" si="496"/>
        <v>-0.63023238974959561</v>
      </c>
      <c r="Z1154" s="5">
        <f t="shared" si="480"/>
        <v>-2.7890576271189857</v>
      </c>
      <c r="AA1154">
        <f t="shared" si="481"/>
        <v>0</v>
      </c>
      <c r="AB1154">
        <f t="shared" si="491"/>
        <v>0</v>
      </c>
    </row>
    <row r="1155" spans="1:28" x14ac:dyDescent="0.2">
      <c r="A1155">
        <f t="shared" si="492"/>
        <v>11.229999999999805</v>
      </c>
      <c r="B1155" s="5">
        <f t="shared" si="482"/>
        <v>-302.68663399176847</v>
      </c>
      <c r="C1155" s="5">
        <f t="shared" si="483"/>
        <v>660.82537666982955</v>
      </c>
      <c r="D1155" s="5">
        <f t="shared" si="484"/>
        <v>-651.5221474348574</v>
      </c>
      <c r="E1155" s="2">
        <f t="shared" si="485"/>
        <v>726.84893674551722</v>
      </c>
      <c r="F1155" s="2">
        <f t="shared" si="486"/>
        <v>-24.609830278974723</v>
      </c>
      <c r="G1155" s="3">
        <f t="shared" si="493"/>
        <v>-15.382400958128594</v>
      </c>
      <c r="H1155" s="3">
        <f t="shared" si="494"/>
        <v>40.083375027080088</v>
      </c>
      <c r="I1155" s="3">
        <f t="shared" si="495"/>
        <v>-122.46019323343</v>
      </c>
      <c r="J1155" s="2">
        <f t="shared" si="487"/>
        <v>129.76823239748316</v>
      </c>
      <c r="K1155" s="2">
        <f t="shared" si="470"/>
        <v>129.76823239748316</v>
      </c>
      <c r="L1155" s="5">
        <f t="shared" si="471"/>
        <v>0.31384836983451009</v>
      </c>
      <c r="M1155" s="4">
        <f t="shared" si="488"/>
        <v>6.0676237259010196E-2</v>
      </c>
      <c r="N1155" s="4">
        <f t="shared" si="472"/>
        <v>0.1122036429529296</v>
      </c>
      <c r="O1155" s="4">
        <f t="shared" si="473"/>
        <v>0</v>
      </c>
      <c r="P1155" s="4">
        <f t="shared" si="474"/>
        <v>0</v>
      </c>
      <c r="Q1155" s="5">
        <f t="shared" si="475"/>
        <v>3.3304719697557728</v>
      </c>
      <c r="R1155" s="5">
        <f t="shared" si="476"/>
        <v>-8.6785253709275185</v>
      </c>
      <c r="S1155" s="5">
        <f t="shared" si="489"/>
        <v>26.51408203992316</v>
      </c>
      <c r="T1155" s="6">
        <f t="shared" si="490"/>
        <v>621.27897002685847</v>
      </c>
      <c r="U1155" s="5">
        <f t="shared" si="477"/>
        <v>-1.9581090899885591</v>
      </c>
      <c r="V1155" s="5">
        <f t="shared" si="478"/>
        <v>8.0508986474212918</v>
      </c>
      <c r="W1155" s="5">
        <f t="shared" si="479"/>
        <v>2.8811616217117204</v>
      </c>
      <c r="X1155" s="5">
        <f t="shared" si="496"/>
        <v>1.3723628797672136</v>
      </c>
      <c r="Y1155" s="5">
        <f t="shared" si="496"/>
        <v>-0.62762672350622672</v>
      </c>
      <c r="Z1155" s="5">
        <f t="shared" si="480"/>
        <v>-2.7787563383651204</v>
      </c>
      <c r="AA1155">
        <f t="shared" si="481"/>
        <v>0</v>
      </c>
      <c r="AB1155">
        <f t="shared" si="491"/>
        <v>0</v>
      </c>
    </row>
    <row r="1156" spans="1:28" x14ac:dyDescent="0.2">
      <c r="A1156">
        <f t="shared" si="492"/>
        <v>11.239999999999805</v>
      </c>
      <c r="B1156" s="5">
        <f t="shared" si="482"/>
        <v>-302.84038938320577</v>
      </c>
      <c r="C1156" s="5">
        <f t="shared" si="483"/>
        <v>661.22617903876414</v>
      </c>
      <c r="D1156" s="5">
        <f t="shared" si="484"/>
        <v>-652.74688830500861</v>
      </c>
      <c r="E1156" s="2">
        <f t="shared" si="485"/>
        <v>727.27736200707875</v>
      </c>
      <c r="F1156" s="2">
        <f t="shared" si="486"/>
        <v>-24.607693742474993</v>
      </c>
      <c r="G1156" s="3">
        <f t="shared" si="493"/>
        <v>-15.368677329330922</v>
      </c>
      <c r="H1156" s="3">
        <f t="shared" si="494"/>
        <v>40.077098759845022</v>
      </c>
      <c r="I1156" s="3">
        <f t="shared" si="495"/>
        <v>-122.48798079681366</v>
      </c>
      <c r="J1156" s="2">
        <f t="shared" si="487"/>
        <v>129.79089154305109</v>
      </c>
      <c r="K1156" s="2">
        <f t="shared" si="470"/>
        <v>129.79089154305109</v>
      </c>
      <c r="L1156" s="5">
        <f t="shared" si="471"/>
        <v>0.31384836983451009</v>
      </c>
      <c r="M1156" s="4">
        <f t="shared" si="488"/>
        <v>6.0665583618217313E-2</v>
      </c>
      <c r="N1156" s="4">
        <f t="shared" si="472"/>
        <v>0.11218906976636646</v>
      </c>
      <c r="O1156" s="4">
        <f t="shared" si="473"/>
        <v>0</v>
      </c>
      <c r="P1156" s="4">
        <f t="shared" si="474"/>
        <v>0</v>
      </c>
      <c r="Q1156" s="5">
        <f t="shared" si="475"/>
        <v>3.3280816645539897</v>
      </c>
      <c r="R1156" s="5">
        <f t="shared" si="476"/>
        <v>-8.6786816258160311</v>
      </c>
      <c r="S1156" s="5">
        <f t="shared" si="489"/>
        <v>26.524729115115324</v>
      </c>
      <c r="T1156" s="6">
        <f t="shared" si="490"/>
        <v>621.27834874819916</v>
      </c>
      <c r="U1156" s="5">
        <f t="shared" si="477"/>
        <v>-1.9581353634621139</v>
      </c>
      <c r="V1156" s="5">
        <f t="shared" si="478"/>
        <v>8.0536517155170468</v>
      </c>
      <c r="W1156" s="5">
        <f t="shared" si="479"/>
        <v>2.880780166779862</v>
      </c>
      <c r="X1156" s="5">
        <f t="shared" si="496"/>
        <v>1.3699463010918758</v>
      </c>
      <c r="Y1156" s="5">
        <f t="shared" si="496"/>
        <v>-0.62502991029898425</v>
      </c>
      <c r="Z1156" s="5">
        <f t="shared" si="480"/>
        <v>-2.7684907181048146</v>
      </c>
      <c r="AA1156">
        <f t="shared" si="481"/>
        <v>0</v>
      </c>
      <c r="AB1156">
        <f t="shared" si="491"/>
        <v>0</v>
      </c>
    </row>
    <row r="1157" spans="1:28" x14ac:dyDescent="0.2">
      <c r="A1157">
        <f t="shared" si="492"/>
        <v>11.249999999999805</v>
      </c>
      <c r="B1157" s="5">
        <f t="shared" si="482"/>
        <v>-302.99400765918404</v>
      </c>
      <c r="C1157" s="5">
        <f t="shared" si="483"/>
        <v>661.62691877486702</v>
      </c>
      <c r="D1157" s="5">
        <f t="shared" si="484"/>
        <v>-653.97190653751261</v>
      </c>
      <c r="E1157" s="2">
        <f t="shared" si="485"/>
        <v>727.70567424261446</v>
      </c>
      <c r="F1157" s="2">
        <f t="shared" si="486"/>
        <v>-24.605551959497969</v>
      </c>
      <c r="G1157" s="3">
        <f t="shared" si="493"/>
        <v>-15.354977866320002</v>
      </c>
      <c r="H1157" s="3">
        <f t="shared" si="494"/>
        <v>40.070848460742035</v>
      </c>
      <c r="I1157" s="3">
        <f t="shared" si="495"/>
        <v>-122.51566570399471</v>
      </c>
      <c r="J1157" s="2">
        <f t="shared" si="487"/>
        <v>129.81346842501327</v>
      </c>
      <c r="K1157" s="2">
        <f t="shared" si="470"/>
        <v>129.81346842501327</v>
      </c>
      <c r="L1157" s="5">
        <f t="shared" si="471"/>
        <v>0.31384836983451009</v>
      </c>
      <c r="M1157" s="4">
        <f t="shared" si="488"/>
        <v>6.065497213411266E-2</v>
      </c>
      <c r="N1157" s="4">
        <f t="shared" si="472"/>
        <v>0.11217455292182765</v>
      </c>
      <c r="O1157" s="4">
        <f t="shared" si="473"/>
        <v>0</v>
      </c>
      <c r="P1157" s="4">
        <f t="shared" si="474"/>
        <v>0</v>
      </c>
      <c r="Q1157" s="5">
        <f t="shared" si="475"/>
        <v>3.3256934481840923</v>
      </c>
      <c r="R1157" s="5">
        <f t="shared" si="476"/>
        <v>-8.6788375306857741</v>
      </c>
      <c r="S1157" s="5">
        <f t="shared" si="489"/>
        <v>26.535339241705969</v>
      </c>
      <c r="T1157" s="6">
        <f t="shared" si="490"/>
        <v>621.27772747016104</v>
      </c>
      <c r="U1157" s="5">
        <f t="shared" si="477"/>
        <v>-1.9581616031339455</v>
      </c>
      <c r="V1157" s="5">
        <f t="shared" si="478"/>
        <v>8.0563956047211516</v>
      </c>
      <c r="W1157" s="5">
        <f t="shared" si="479"/>
        <v>2.8804000979269264</v>
      </c>
      <c r="X1157" s="5">
        <f t="shared" si="496"/>
        <v>1.3675318450501468</v>
      </c>
      <c r="Y1157" s="5">
        <f t="shared" si="496"/>
        <v>-0.62244192596462256</v>
      </c>
      <c r="Z1157" s="5">
        <f t="shared" si="480"/>
        <v>-2.7582606603671032</v>
      </c>
      <c r="AA1157">
        <f t="shared" si="481"/>
        <v>0</v>
      </c>
      <c r="AB1157">
        <f t="shared" si="491"/>
        <v>0</v>
      </c>
    </row>
    <row r="1158" spans="1:28" x14ac:dyDescent="0.2">
      <c r="A1158">
        <f t="shared" si="492"/>
        <v>11.259999999999804</v>
      </c>
      <c r="B1158" s="5">
        <f t="shared" si="482"/>
        <v>-303.14748906125499</v>
      </c>
      <c r="C1158" s="5">
        <f t="shared" si="483"/>
        <v>662.02759613737817</v>
      </c>
      <c r="D1158" s="5">
        <f t="shared" si="484"/>
        <v>-655.19720110758556</v>
      </c>
      <c r="E1158" s="2">
        <f t="shared" si="485"/>
        <v>728.13387379765493</v>
      </c>
      <c r="F1158" s="2">
        <f t="shared" si="486"/>
        <v>-24.603404947090556</v>
      </c>
      <c r="G1158" s="3">
        <f t="shared" si="493"/>
        <v>-15.341302547869502</v>
      </c>
      <c r="H1158" s="3">
        <f t="shared" si="494"/>
        <v>40.064624041482389</v>
      </c>
      <c r="I1158" s="3">
        <f t="shared" si="495"/>
        <v>-122.54324831059839</v>
      </c>
      <c r="J1158" s="2">
        <f t="shared" si="487"/>
        <v>129.83596331511379</v>
      </c>
      <c r="K1158" s="2">
        <f t="shared" si="470"/>
        <v>129.83596331511379</v>
      </c>
      <c r="L1158" s="5">
        <f t="shared" si="471"/>
        <v>0.31384836983451009</v>
      </c>
      <c r="M1158" s="4">
        <f t="shared" si="488"/>
        <v>6.0644402637606912E-2</v>
      </c>
      <c r="N1158" s="4">
        <f t="shared" si="472"/>
        <v>0.11216009220353573</v>
      </c>
      <c r="O1158" s="4">
        <f t="shared" si="473"/>
        <v>0</v>
      </c>
      <c r="P1158" s="4">
        <f t="shared" si="474"/>
        <v>0</v>
      </c>
      <c r="Q1158" s="5">
        <f t="shared" si="475"/>
        <v>3.3233073313752715</v>
      </c>
      <c r="R1158" s="5">
        <f t="shared" si="476"/>
        <v>-8.6789930900843206</v>
      </c>
      <c r="S1158" s="5">
        <f t="shared" si="489"/>
        <v>26.545912529292238</v>
      </c>
      <c r="T1158" s="6">
        <f t="shared" si="490"/>
        <v>621.27710619274421</v>
      </c>
      <c r="U1158" s="5">
        <f t="shared" si="477"/>
        <v>-1.958187809358741</v>
      </c>
      <c r="V1158" s="5">
        <f t="shared" si="478"/>
        <v>8.0591303437125159</v>
      </c>
      <c r="W1158" s="5">
        <f t="shared" si="479"/>
        <v>2.8800214113513372</v>
      </c>
      <c r="X1158" s="5">
        <f t="shared" si="496"/>
        <v>1.3651195220165304</v>
      </c>
      <c r="Y1158" s="5">
        <f t="shared" si="496"/>
        <v>-0.61986274637180472</v>
      </c>
      <c r="Z1158" s="5">
        <f t="shared" si="480"/>
        <v>-2.7480660593564252</v>
      </c>
      <c r="AA1158">
        <v>0</v>
      </c>
      <c r="AB1158">
        <f t="shared" si="491"/>
        <v>0</v>
      </c>
    </row>
  </sheetData>
  <mergeCells count="5">
    <mergeCell ref="A23:B23"/>
    <mergeCell ref="I23:J23"/>
    <mergeCell ref="F5:H5"/>
    <mergeCell ref="F10:G10"/>
    <mergeCell ref="F15:G15"/>
  </mergeCells>
  <phoneticPr fontId="27" type="noConversion"/>
  <pageMargins left="0.75" right="0.75" top="1" bottom="1" header="0.5" footer="0.5"/>
  <headerFooter alignWithMargins="0"/>
  <drawing r:id="rId1"/>
  <legacyDrawing r:id="rId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148</vt:i4>
      </vt:variant>
    </vt:vector>
  </HeadingPairs>
  <TitlesOfParts>
    <vt:vector size="154" baseType="lpstr">
      <vt:lpstr>revision summary</vt:lpstr>
      <vt:lpstr>air density</vt:lpstr>
      <vt:lpstr>definitions</vt:lpstr>
      <vt:lpstr>Pitched Ball</vt:lpstr>
      <vt:lpstr>Batted Ball</vt:lpstr>
      <vt:lpstr>Fitting</vt:lpstr>
      <vt:lpstr>_Re100</vt:lpstr>
      <vt:lpstr>Fitting!beta</vt:lpstr>
      <vt:lpstr>'Pitched Ball'!beta</vt:lpstr>
      <vt:lpstr>beta</vt:lpstr>
      <vt:lpstr>Fitting!c0</vt:lpstr>
      <vt:lpstr>'Pitched Ball'!c0</vt:lpstr>
      <vt:lpstr>c0</vt:lpstr>
      <vt:lpstr>Fitting!cda</vt:lpstr>
      <vt:lpstr>'Pitched Ball'!cda</vt:lpstr>
      <vt:lpstr>cda</vt:lpstr>
      <vt:lpstr>Fitting!cdb</vt:lpstr>
      <vt:lpstr>'Pitched Ball'!cdb</vt:lpstr>
      <vt:lpstr>cdb</vt:lpstr>
      <vt:lpstr>cdfit</vt:lpstr>
      <vt:lpstr>Fitting!circ</vt:lpstr>
      <vt:lpstr>'Pitched Ball'!circ</vt:lpstr>
      <vt:lpstr>circ</vt:lpstr>
      <vt:lpstr>Fitting!const</vt:lpstr>
      <vt:lpstr>'Pitched Ball'!const</vt:lpstr>
      <vt:lpstr>const</vt:lpstr>
      <vt:lpstr>Fitting!drag</vt:lpstr>
      <vt:lpstr>'Pitched Ball'!drag</vt:lpstr>
      <vt:lpstr>drag</vt:lpstr>
      <vt:lpstr>Fitting!dt</vt:lpstr>
      <vt:lpstr>'Pitched Ball'!dt</vt:lpstr>
      <vt:lpstr>dt</vt:lpstr>
      <vt:lpstr>Fitting!dv</vt:lpstr>
      <vt:lpstr>'Pitched Ball'!dv</vt:lpstr>
      <vt:lpstr>dv</vt:lpstr>
      <vt:lpstr>Fitting!elev</vt:lpstr>
      <vt:lpstr>'Pitched Ball'!elev</vt:lpstr>
      <vt:lpstr>elev</vt:lpstr>
      <vt:lpstr>Fitting!elevft</vt:lpstr>
      <vt:lpstr>'Pitched Ball'!elevft</vt:lpstr>
      <vt:lpstr>elevft</vt:lpstr>
      <vt:lpstr>frac</vt:lpstr>
      <vt:lpstr>frac1</vt:lpstr>
      <vt:lpstr>Fitting!hwind</vt:lpstr>
      <vt:lpstr>hwind</vt:lpstr>
      <vt:lpstr>Fitting!Magnus</vt:lpstr>
      <vt:lpstr>'Pitched Ball'!Magnus</vt:lpstr>
      <vt:lpstr>Magnus</vt:lpstr>
      <vt:lpstr>Fitting!Magnus_option</vt:lpstr>
      <vt:lpstr>'Pitched Ball'!Magnus_option</vt:lpstr>
      <vt:lpstr>Magnus_option</vt:lpstr>
      <vt:lpstr>Fitting!mass</vt:lpstr>
      <vt:lpstr>'Pitched Ball'!mass</vt:lpstr>
      <vt:lpstr>mass</vt:lpstr>
      <vt:lpstr>Fitting!omega</vt:lpstr>
      <vt:lpstr>'Pitched Ball'!omega</vt:lpstr>
      <vt:lpstr>omega</vt:lpstr>
      <vt:lpstr>Fitting!phi</vt:lpstr>
      <vt:lpstr>'Pitched Ball'!phi</vt:lpstr>
      <vt:lpstr>phi</vt:lpstr>
      <vt:lpstr>Fitting!phiwind</vt:lpstr>
      <vt:lpstr>'Pitched Ball'!phiwind</vt:lpstr>
      <vt:lpstr>phiwind</vt:lpstr>
      <vt:lpstr>Fitting!pressure</vt:lpstr>
      <vt:lpstr>'Pitched Ball'!pressure</vt:lpstr>
      <vt:lpstr>pressure</vt:lpstr>
      <vt:lpstr>'Batted Ball'!Re_100</vt:lpstr>
      <vt:lpstr>Fitting!Re_100</vt:lpstr>
      <vt:lpstr>Re_100</vt:lpstr>
      <vt:lpstr>Fitting!RH</vt:lpstr>
      <vt:lpstr>'Pitched Ball'!RH</vt:lpstr>
      <vt:lpstr>RH</vt:lpstr>
      <vt:lpstr>Fitting!rho</vt:lpstr>
      <vt:lpstr>'Pitched Ball'!rho</vt:lpstr>
      <vt:lpstr>rho</vt:lpstr>
      <vt:lpstr>rms</vt:lpstr>
      <vt:lpstr>Fitting!romega</vt:lpstr>
      <vt:lpstr>'Pitched Ball'!romega</vt:lpstr>
      <vt:lpstr>romega</vt:lpstr>
      <vt:lpstr>Fitting!SVP</vt:lpstr>
      <vt:lpstr>'Pitched Ball'!SVP</vt:lpstr>
      <vt:lpstr>SVP</vt:lpstr>
      <vt:lpstr>Fitting!tau</vt:lpstr>
      <vt:lpstr>'Pitched Ball'!tau</vt:lpstr>
      <vt:lpstr>tau</vt:lpstr>
      <vt:lpstr>Fitting!temp</vt:lpstr>
      <vt:lpstr>'Pitched Ball'!temp</vt:lpstr>
      <vt:lpstr>temp</vt:lpstr>
      <vt:lpstr>Fitting!theta</vt:lpstr>
      <vt:lpstr>'Pitched Ball'!theta</vt:lpstr>
      <vt:lpstr>theta</vt:lpstr>
      <vt:lpstr>Fitting!TK</vt:lpstr>
      <vt:lpstr>'Pitched Ball'!TK</vt:lpstr>
      <vt:lpstr>TK</vt:lpstr>
      <vt:lpstr>ttarget</vt:lpstr>
      <vt:lpstr>Fitting!v0</vt:lpstr>
      <vt:lpstr>'Pitched Ball'!v0</vt:lpstr>
      <vt:lpstr>v0</vt:lpstr>
      <vt:lpstr>Fitting!v0x</vt:lpstr>
      <vt:lpstr>'Pitched Ball'!v0x</vt:lpstr>
      <vt:lpstr>v0x</vt:lpstr>
      <vt:lpstr>Fitting!v0y</vt:lpstr>
      <vt:lpstr>'Pitched Ball'!v0y</vt:lpstr>
      <vt:lpstr>v0y</vt:lpstr>
      <vt:lpstr>Fitting!v0z</vt:lpstr>
      <vt:lpstr>'Pitched Ball'!v0z</vt:lpstr>
      <vt:lpstr>v0z</vt:lpstr>
      <vt:lpstr>Fitting!vel</vt:lpstr>
      <vt:lpstr>'Pitched Ball'!vel</vt:lpstr>
      <vt:lpstr>vel</vt:lpstr>
      <vt:lpstr>Fitting!vwind</vt:lpstr>
      <vt:lpstr>'Pitched Ball'!vwind</vt:lpstr>
      <vt:lpstr>vwind</vt:lpstr>
      <vt:lpstr>Fitting!vxw</vt:lpstr>
      <vt:lpstr>'Pitched Ball'!vxw</vt:lpstr>
      <vt:lpstr>vxw</vt:lpstr>
      <vt:lpstr>Fitting!vyw</vt:lpstr>
      <vt:lpstr>'Pitched Ball'!vyw</vt:lpstr>
      <vt:lpstr>vyw</vt:lpstr>
      <vt:lpstr>Fitting!wb</vt:lpstr>
      <vt:lpstr>'Pitched Ball'!wb</vt:lpstr>
      <vt:lpstr>wb</vt:lpstr>
      <vt:lpstr>Fitting!wg</vt:lpstr>
      <vt:lpstr>'Pitched Ball'!wg</vt:lpstr>
      <vt:lpstr>wg</vt:lpstr>
      <vt:lpstr>Fitting!ws</vt:lpstr>
      <vt:lpstr>'Pitched Ball'!ws</vt:lpstr>
      <vt:lpstr>ws</vt:lpstr>
      <vt:lpstr>Fitting!wx</vt:lpstr>
      <vt:lpstr>'Pitched Ball'!wx</vt:lpstr>
      <vt:lpstr>wx</vt:lpstr>
      <vt:lpstr>Fitting!wy</vt:lpstr>
      <vt:lpstr>'Pitched Ball'!wy</vt:lpstr>
      <vt:lpstr>wy</vt:lpstr>
      <vt:lpstr>Fitting!wz</vt:lpstr>
      <vt:lpstr>'Pitched Ball'!wz</vt:lpstr>
      <vt:lpstr>wz</vt:lpstr>
      <vt:lpstr>Fitting!x0</vt:lpstr>
      <vt:lpstr>'Pitched Ball'!x0</vt:lpstr>
      <vt:lpstr>x0</vt:lpstr>
      <vt:lpstr>xf</vt:lpstr>
      <vt:lpstr>xtarget</vt:lpstr>
      <vt:lpstr>xxx</vt:lpstr>
      <vt:lpstr>xxxx</vt:lpstr>
      <vt:lpstr>Fitting!y0</vt:lpstr>
      <vt:lpstr>'Pitched Ball'!y0</vt:lpstr>
      <vt:lpstr>y0</vt:lpstr>
      <vt:lpstr>yf</vt:lpstr>
      <vt:lpstr>ytarget</vt:lpstr>
      <vt:lpstr>Fitting!z0</vt:lpstr>
      <vt:lpstr>'Pitched Ball'!z0</vt:lpstr>
      <vt:lpstr>z0</vt:lpstr>
      <vt:lpstr>zf</vt:lpstr>
      <vt:lpstr>ztarget</vt:lpstr>
    </vt:vector>
  </TitlesOfParts>
  <Company>University of Illinois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M. Nathan</dc:creator>
  <cp:lastModifiedBy>Alan M. Nathan</cp:lastModifiedBy>
  <dcterms:created xsi:type="dcterms:W3CDTF">2007-08-20T21:09:07Z</dcterms:created>
  <dcterms:modified xsi:type="dcterms:W3CDTF">2015-06-10T18:01:17Z</dcterms:modified>
</cp:coreProperties>
</file>